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rin Walling\AppData\Local\Box\Box Edit\Documents\x6cH3lxwAUCIlNHOTEzaIA==\"/>
    </mc:Choice>
  </mc:AlternateContent>
  <xr:revisionPtr revIDLastSave="0" documentId="13_ncr:1_{809408DE-3A17-4368-8E55-BD350743C706}" xr6:coauthVersionLast="47" xr6:coauthVersionMax="47" xr10:uidLastSave="{00000000-0000-0000-0000-000000000000}"/>
  <bookViews>
    <workbookView xWindow="-120" yWindow="-120" windowWidth="38640" windowHeight="21120" xr2:uid="{ED5466BA-62B8-4507-AC45-C3169E02CA8A}"/>
  </bookViews>
  <sheets>
    <sheet name="Reported Performance Table" sheetId="2" r:id="rId1"/>
    <sheet name="Field Adjustable Performance" sheetId="11" r:id="rId2"/>
    <sheet name="Components" sheetId="5" r:id="rId3"/>
    <sheet name="Solar Product Information" sheetId="10" r:id="rId4"/>
    <sheet name="Controls Options Table" sheetId="8" r:id="rId5"/>
    <sheet name="Master List" sheetId="4" state="hidden" r:id="rId6"/>
    <sheet name="Internal Data" sheetId="7" state="hidden" r:id="rId7"/>
    <sheet name="Version History" sheetId="6" state="hidden" r:id="rId8"/>
    <sheet name="Threshold Tables" sheetId="12" state="hidden" r:id="rId9"/>
  </sheets>
  <definedNames>
    <definedName name="_xlnm._FilterDatabase" localSheetId="2" hidden="1">Components!$A$8:$D$8</definedName>
    <definedName name="_xlnm._FilterDatabase" localSheetId="4" hidden="1">'Controls Options Table'!$A$8:$L$8</definedName>
    <definedName name="_xlnm._FilterDatabase" localSheetId="1" hidden="1">'Field Adjustable Performance'!$A$16:$Q$16</definedName>
    <definedName name="_xlnm._FilterDatabase" localSheetId="5" hidden="1">'Master List'!$B$444:$B$451</definedName>
    <definedName name="_xlnm._FilterDatabase" localSheetId="0" hidden="1">'Reported Performance Table'!$A$8:$BE$8</definedName>
    <definedName name="_xlnm._FilterDatabase" localSheetId="3" hidden="1">'Solar Product Information'!$A$8:$J$8</definedName>
    <definedName name="A1lampExternalDriverULTypeCLamps">'Master List'!$BH$44:$BH$59</definedName>
    <definedName name="A1x4LuminairesforAmbientLightingofInteriorCommercialSpaces">'Master List'!$V$44:$V$51</definedName>
    <definedName name="A2G11BaseReplacementLamps">'Master List'!$Y$6:$Y$21</definedName>
    <definedName name="A2G11BaseReplacementLamps_GAFourPinBaseReplacementLampsForCFLs_Cat">'Master List'!$AM$66:$AM$71</definedName>
    <definedName name="A2lampExternalDriverULTypeCLamps">'Master List'!$BI$44:$BI$59</definedName>
    <definedName name="A2x2LuminairesforAmbientLightingofInteriorCommercialSpaces">'Master List'!$U$44:$U$51</definedName>
    <definedName name="A2x4LuminairesforAmbientLightingofInteriorCommercialSpaces">'Master List'!$W$44:$W$51</definedName>
    <definedName name="A3lampExternalDriverULTypeCLamps">'Master List'!$BJ$44:$BJ$59</definedName>
    <definedName name="A4lampExternalDriverULTypeCLamps">'Master List'!$BK$44:$BK$59</definedName>
    <definedName name="A6lampExternalDriverULTypeCLamps">'Master List'!$BL$44:$BL$59</definedName>
    <definedName name="ArchitecturalFloodandSpotLuminaires">'Master List'!$N$44:$N$51</definedName>
    <definedName name="Bollards">'Master List'!$J$44:$J$51</definedName>
    <definedName name="BollardsURating">'Master List'!$I$127:$I$128</definedName>
    <definedName name="CaseLighting">'Master List'!$K$6:$K$21</definedName>
    <definedName name="CaseLighting_GAIndoorLuminaires_Cat">'Master List'!$S$66:$S$69</definedName>
    <definedName name="Category" localSheetId="7">'Master List'!$B$11:$B$19</definedName>
    <definedName name="Category">'Master List'!$B$11:$B$19</definedName>
    <definedName name="Category_Trim">'Master List'!$C$11:$C$19</definedName>
    <definedName name="Classification" localSheetId="7">'Master List'!$B$148:$B$149</definedName>
    <definedName name="Classification">'Master List'!$B$148:$B$149</definedName>
    <definedName name="Component_Type" localSheetId="7">'Master List'!$B$336:$B$337</definedName>
    <definedName name="Component_Type">'Master List'!$B$336:$B$337</definedName>
    <definedName name="Dimming_Capability_and_Range" localSheetId="7">'Master List'!$B$293:$B$296</definedName>
    <definedName name="Dimming_Capability_and_Range">'Master List'!$B$293:$B$296</definedName>
    <definedName name="DirectLinearAmbientLuminaires">'Master List'!$X$44:$X$51</definedName>
    <definedName name="DisplayCaseLuminaires">'Master List'!$T$44:$T$51</definedName>
    <definedName name="DualModeInternalDriverULTypeAandTypeB">'Master List'!$BM$44:$BM$59</definedName>
    <definedName name="Dynamic_List">IF('Field Adjustable Performance'!$E$5="IES Distribution Type", IES_List,  IF('Field Adjustable Performance'!$E$5="NEMA Flood Type", NEMA_List,  ""))</definedName>
    <definedName name="FALD_Type" localSheetId="7">'Master List'!$B$331:$B$333</definedName>
    <definedName name="FALD_Type">'Master List'!$B$331:$B$333</definedName>
    <definedName name="FourPinBaseReplacementLampsForCFLs_Cat">'Master List'!$N$116:$N$118</definedName>
    <definedName name="FuelPumpCanopyLuminaires">'Master List'!$L$44:$L$51</definedName>
    <definedName name="FuelPumpCanopyURating">'Master List'!$J$127:$J$129</definedName>
    <definedName name="General_Application" localSheetId="7">'Master List'!$B$22:$B$42</definedName>
    <definedName name="General_Application">'Master List'!$B$22:$B$42</definedName>
    <definedName name="General_Application_Trim">'Master List'!$C$22:$C$42</definedName>
    <definedName name="HazardousEnvironmentAreaLuminaire">'Master List'!$N$127:$N$128</definedName>
    <definedName name="HighBay">'Master List'!$N$6:$N$21</definedName>
    <definedName name="HighBay_GAIndoorLuminaires_Cat">'Master List'!$X$66:$X$72</definedName>
    <definedName name="HighBay_GAIndoorRetrofitKit_Cat">'Master List'!$Y$66</definedName>
    <definedName name="HighBay_GAMogulE39ScrewBaseReplacementsforHIDLamps_Cat">'Master List'!$Z$66:$Z$67</definedName>
    <definedName name="HighBayAisleLuminaires">'Master List'!$AB$44:$AB$51</definedName>
    <definedName name="HighBayLuminairesforCommercialandIndustrialBuildings">'Master List'!$Z$44:$Z$51</definedName>
    <definedName name="HighOutput">'Master List'!$H$6:$H$37</definedName>
    <definedName name="HighOutput_GAMogulE39ScrewBaseReplacementsforHIDLamps_Cat">'Master List'!$N$66:$N$75</definedName>
    <definedName name="HighOutput_GAOutdoorLuminaires_Cat">'Master List'!$L$66:$L$88</definedName>
    <definedName name="HighOutput_GAOutdoorRetrofitKit_Cat">'Master List'!$M$66:$M$71</definedName>
    <definedName name="HighOutput_GASolarPoweredOutdoorLuminaires_Cat">'Master List'!$AP$66:$AP$88</definedName>
    <definedName name="HorizontallyMountedLamps">'Master List'!$X$6:$X$21</definedName>
    <definedName name="HorizontallyMountedLamps_GAFourPinBaseReplacementLampsForCFLs_Cat">'Master List'!$AL$66</definedName>
    <definedName name="HorizontalRefrigeratedCaseLuminaires">'Master List'!$S$44:$S$51</definedName>
    <definedName name="IES_List">'Master List'!$B$453:$B$457</definedName>
    <definedName name="IESDISTRIBUTIONTYPE">'Master List'!$B$453:$B$457</definedName>
    <definedName name="IndoorLuminaires_Cat">'Master List'!$G$116:$G$121</definedName>
    <definedName name="IndoorRetrofitKit_Cat">'Master List'!$I$116:$I$119</definedName>
    <definedName name="Integral_Control_Capability_Full_List">'Master List'!$B$275:$B$290</definedName>
    <definedName name="IntegratedRetrofitKitsfor1x4Luminaires">'Master List'!$AV$44:$AV$51</definedName>
    <definedName name="IntegratedRetrofitKitsfor2x2Luminaires">'Master List'!$AT$44:$AT$51</definedName>
    <definedName name="IntegratedRetrofitKitsfor2x4Luminaires">'Master List'!$AX$44:$AX$51</definedName>
    <definedName name="InteriorDirectional">'Master List'!$J$6:$J$21</definedName>
    <definedName name="InteriorDirectional_GAIndoorLuminaires_Cat">'Master List'!$R$66:$R$71</definedName>
    <definedName name="InternalDriverLineVoltageULTypeBLamps">'Master List'!$BG$44:$BG$59</definedName>
    <definedName name="LandscapeAccentFloodandSpotLuminaires">'Master List'!$M$44:$M$51</definedName>
    <definedName name="LinearAmbient">'Master List'!$M$6:$M$21</definedName>
    <definedName name="LinearAmbient_GAIndoorLuminaires_Cat">'Master List'!$V$66:$V$70</definedName>
    <definedName name="LinearAmbient_GAIndoorRetrofitKit_Cat">'Master List'!$W$66</definedName>
    <definedName name="LinearAmbientLuminaireswIndirectcomponent">'Master List'!$Y$44:$Y$51</definedName>
    <definedName name="LinearReplacementLamp_Cat">'Master List'!$J$116:$J$122</definedName>
    <definedName name="LinearRetrofitKitsfor1x4Luminaires">'Master List'!$AU$44:$AU$51</definedName>
    <definedName name="LinearRetrofitKitsfor2x2Luminaires">'Master List'!$AS$44:$AS$51</definedName>
    <definedName name="LinearRetrofitKitsfor2x4Luminaires">'Master List'!$AW$44:$AW$51</definedName>
    <definedName name="LowBay">'Master List'!$O$6:$O$21</definedName>
    <definedName name="LowBay_GAIndoorLuminaires_Cat">'Master List'!$AA$66:$AA$71</definedName>
    <definedName name="LowBay_GAIndoorRetrofitKit_Cat">'Master List'!$AB$66</definedName>
    <definedName name="LowBay_GAMogulE39ScrewBaseReplacementsforHIDLamps_Cat">'Master List'!$AC$66:$AC$67</definedName>
    <definedName name="LowBayLuminairesforCommercialandIndustrialBuildings">'Master List'!$AA$44:$AA$51</definedName>
    <definedName name="LowOutput">'Master List'!$F$6:$F$37</definedName>
    <definedName name="LowOutput_GAMogulE39ScrewBaseReplacementsforHIDLamps_Cat">'Master List'!$H$66:$H$75</definedName>
    <definedName name="LowOutput_GAOutdoorLuminaires_Cat">'Master List'!$F$66:$F$91</definedName>
    <definedName name="LowOutput_GAOutdoorRetrofitKit_Cat">'Master List'!$G$66:$G$71</definedName>
    <definedName name="LowOutput_GASolarPoweredOutdoorLuminaires_Cat">'Master List'!$AN$66:$AN$91</definedName>
    <definedName name="LUNA_CCT">'Master List'!$B$357:$B$372</definedName>
    <definedName name="LUNA_Dimming">'Master List'!$B$295:$B$296</definedName>
    <definedName name="LUNA_eligible">'Master List'!$AT$66:$AT$85</definedName>
    <definedName name="MediumScrewBaseE26E27ReplacementforHIDLamps_Cat">'Master List'!$M$116</definedName>
    <definedName name="MidOutput">'Master List'!$G$6:$G$37</definedName>
    <definedName name="MidOutput_GAMogulE39ScrewBaseReplacementsforHIDLamps_Cat">'Master List'!$K$66:$K$75</definedName>
    <definedName name="MidOutput_GAOutdoorLuminaires_Cat">'Master List'!$I$66:$I$89</definedName>
    <definedName name="MidOutput_GAOutdoorRetrofitKit_Cat">'Master List'!$J$66:$J$71</definedName>
    <definedName name="MidOutput_GASolarPoweredOutdoorLuminaires_Cat">'Master List'!$AO$66:$AO$89</definedName>
    <definedName name="MogulE39ScrewBaseReplacementsforHIDLamps_Cat">'Master List'!$K$116:$K$122</definedName>
    <definedName name="NEMA_Beam_Spread" localSheetId="7">'Master List'!$B$205:$B$211</definedName>
    <definedName name="NEMA_Beam_Spread">'Master List'!$B$205:$B$211</definedName>
    <definedName name="NEMA_List">'Master List'!$B$445:$B$451</definedName>
    <definedName name="NEMAFLOODTYPE">'Master List'!$B$445:$B$451</definedName>
    <definedName name="No">'Master List'!$B$354:$B$354</definedName>
    <definedName name="OmnidirectionalDirectionalLamps_GAMediumScrewBaseE26E27ReplacementforHIDLamps_Cat">'Master List'!$AR$66</definedName>
    <definedName name="OmnidirectionalDirectionalLamps_GAMogulE39ScrewBaseReplacementsforHIDLamps_Cat">'Master List'!$AS$66</definedName>
    <definedName name="Outdoor_CCT">'Master List'!$C$357:$C$392</definedName>
    <definedName name="OutdoorFullCutoffWallMountedAreaLuminaires">'Master List'!$H$44:$H$51</definedName>
    <definedName name="OutdoorFullCutoffWallMountedAreaURating">'Master List'!$H$127:$H$129</definedName>
    <definedName name="OutdoorLuminaires_Cat">'Master List'!$F$116:$F$119</definedName>
    <definedName name="OutdoorNonCutoffandSemiCutoffWallMountedAreaLuminaires">'Master List'!$I$44:$I$51</definedName>
    <definedName name="OutdoorPoleArmMountedAreaandRoadwayLuminaires">'Master List'!$F$44:$F$51</definedName>
    <definedName name="OutdoorPoleArmMountedAreaAndRoadwayURating">'Master List'!$F$127:$F$128</definedName>
    <definedName name="OutdoorPoleArmMountedDecorativeLuminaires">'Master List'!$G$44:$G$51</definedName>
    <definedName name="OutdoorPoleArmMountedDecorativeURating">'Master List'!$G$127:$G$129</definedName>
    <definedName name="OutdoorRetrofitKit_Cat">'Master List'!$H$116:$H$119</definedName>
    <definedName name="ParkingGarageLuminaires">'Master List'!$K$44:$K$51</definedName>
    <definedName name="PleaseSelectFromDropDown_Cat">'Master List'!$O$116</definedName>
    <definedName name="Premium_CCT">'Master List'!$E$357:$E$400</definedName>
    <definedName name="Premium_LUNA_CCT">'Master List'!$H$357:$H$365</definedName>
    <definedName name="Premium_Outdoor_CCT">'Master List'!$F$357:$F$385</definedName>
    <definedName name="Premium_Sports_and_Fuel_Pump_CCT">'Master List'!$G$357:$G$392</definedName>
    <definedName name="PUD">'Master List'!$B$45:$B$145</definedName>
    <definedName name="PUD_Trim">'Master List'!$C$45:$C$145</definedName>
    <definedName name="ReplacementLampsforFuelPumpCanopyLuminairesTypeB">'Master List'!$AQ$44:$AQ$59</definedName>
    <definedName name="ReplacementLampsforFuelPumpCanopyLuminairesTypeC">'Master List'!$AR$44:$AR$59</definedName>
    <definedName name="ReplacementLampsforHighBayLuminairesTypeB">'Master List'!$BB$44:$BB$59</definedName>
    <definedName name="ReplacementLampsforHighBayLuminairesTypeC">'Master List'!$BC$44:$BC$59</definedName>
    <definedName name="ReplacementLampsforLowBayLuminairesTypeB">'Master List'!$BD$44:$BD$59</definedName>
    <definedName name="ReplacementLampsforLowBayLuminairesTypeC">'Master List'!$BE$44:$BE$59</definedName>
    <definedName name="ReplacementLampsforOutdoorFullCutoffWallMountedAreaLuminairesTypeB">'Master List'!$AM$44:$AM$59</definedName>
    <definedName name="ReplacementLampsforOutdoorFullCutoffWallMountedAreaLuminairesTypeC">'Master List'!$AN$44:$AN$59</definedName>
    <definedName name="ReplacementLampsforOutdoorPoleArmMountedAreaandRoadwayLuminairesTypeB">'Master List'!$AI$44:$AI$59</definedName>
    <definedName name="ReplacementLampsforOutdoorPoleArmMountedAreaandRoadwayLuminairesTypeC">'Master List'!$AJ$44:$AJ$59</definedName>
    <definedName name="ReplacementLampsforOutdoorPoleArmMountedDecorativeLuminairesTypeB">'Master List'!$AK$44:$AK$59</definedName>
    <definedName name="ReplacementLampsforOutdoorPoleArmMountedDecorativeLuminairesTypeC">'Master List'!$AL$44:$AL$59</definedName>
    <definedName name="ReplacementLampsforParkingGarageLuminairesTypeB">'Master List'!$AO$44:$AO$59</definedName>
    <definedName name="ReplacementLampsforParkingGarageLuminairesTypeC">'Master List'!$AP$44:$AP$59</definedName>
    <definedName name="ReplacementLampsPlugandPlayULTypeA">'Master List'!$BF$44:$BF$59</definedName>
    <definedName name="Reported_BUG" localSheetId="7">'Master List'!$B$222:$B$227</definedName>
    <definedName name="Reported_BUG">'Master List'!$B$222:$B$227</definedName>
    <definedName name="Reported_CCT" localSheetId="7">'Master List'!$B$152:$B$202</definedName>
    <definedName name="Reported_CCT">'Master List'!$B$152:$B$202</definedName>
    <definedName name="RetrofitKitsforDirectLinearAmbientLuminaires">'Master List'!$AY$44:$AY$51</definedName>
    <definedName name="RetrofitKitsforFuelPumpCanopyLuminaires">'Master List'!$AH$44:$AH$51</definedName>
    <definedName name="RetrofitKitsforHighBayLuminairesforCommercialandIndustrialBuildings">'Master List'!$AZ$44:$AZ$51</definedName>
    <definedName name="RetrofitKitsforLargeOutdoorPoleArmMountedAreaandRoadwayLuminaires">'Master List'!$AE$44:$AE$51</definedName>
    <definedName name="RetrofitKitsforLowBayLuminairesforCommercialandIndustrialBuildings">'Master List'!$BA$44:$BA$51</definedName>
    <definedName name="RetrofitKitsforOutdoorFullCutoffWallMountedAreaLuminaires">'Master List'!$AF$44:$AF$51</definedName>
    <definedName name="RetrofitKitsforOutdoorPoleArmMountedAreaandRoadwayLuminaires">'Master List'!$AC$44:$AC$51</definedName>
    <definedName name="RetrofitKitsforOutdoorPoleArmMountedDecorativeLuminaires">'Master List'!$AD$44:$AD$51</definedName>
    <definedName name="RetrofitKitsforParkingGarageLuminaires">'Master List'!$AG$44:$AG$51</definedName>
    <definedName name="Sensor_Receptacle_Standard_LUNA">'Master List'!$B$342:$B$348</definedName>
    <definedName name="Sensor_Type_Full_List">'Master List'!$B$230:$B$272</definedName>
    <definedName name="Solar_Powered_Outdoor_Luminaires">'Master List'!$L$116:$L$119</definedName>
    <definedName name="SolarPoweredOutdoorLuminaires_Cat">'Master List'!$L$116:$L$119</definedName>
    <definedName name="Specialty1x1LuminairesforAmbientLightingofInteriorCommercialSpaces">'Master List'!$BN$44:$BN$51</definedName>
    <definedName name="Specialty1x2LuminairesforAmbientLightingofInteriorCommercialSpaces">'Master List'!$BO$44:$BO$51</definedName>
    <definedName name="SpecialtyCanopyLighting">'Master List'!$BP$44:$BP$51</definedName>
    <definedName name="SpecialtyCanopyLightingURating">'Master List'!$R$127:$R$129</definedName>
    <definedName name="SpecialtyDirectIndirectWallWash">'Master List'!$BS$44:$BS$51</definedName>
    <definedName name="SpecialtyDirectionalFuelPumpCanopyLuminaires">'Master List'!$BR$44:$BR$51</definedName>
    <definedName name="SpecialtyDirectionalFuelPumpCanopyURating">'Master List'!$S$127:$S$129</definedName>
    <definedName name="SpecialtyDirectLinearAmbientLuminairesWiderthan12inches">'Master List'!$BQ$44:$BQ$51</definedName>
    <definedName name="SpecialtyDoubleWallWash">'Master List'!$BT$44:$BT$51</definedName>
    <definedName name="SpecialtyHazardous1x4LuminairesforAmbientLightingofInteriorCommercialSpaces">'Master List'!$BU$44:$BU$51</definedName>
    <definedName name="SpecialtyHazardous2x2LuminairesforAmbientLightingofInteriorCommercialSpaces">'Master List'!$BV$44:$BV$51</definedName>
    <definedName name="SpecialtyHazardous2x4LuminairesforAmbientLightingofInteriorCommercialSpaces">'Master List'!$BW$44:$BW$51</definedName>
    <definedName name="SpecialtyHazardousAreaLighting">'Master List'!$BX$44:$BX$51</definedName>
    <definedName name="SpecialtyHazardousAreaURating">'Master List'!$O$127:$O$128</definedName>
    <definedName name="SpecialtyHazardousDirectLinearAmbientLuminaires">'Master List'!$BY$44:$BY$51</definedName>
    <definedName name="SpecialtyHazardousEnvironmentHighBay">'Master List'!$BZ$44:$BZ$51</definedName>
    <definedName name="SpecialtyHazardousEnvironmentLowBay">'Master List'!$CA$44:$CA$51</definedName>
    <definedName name="SpecialtyHazardousFloodandSpotLuminaires">'Master List'!$CB$44:$CB$51</definedName>
    <definedName name="SpecialtyHazardousOutdoorPoleArmMountedAreaandRoadwayLuminaires">'Master List'!$CC$44:$CC$51</definedName>
    <definedName name="SpecialtyHazardousOutdoorPoleArmMountedAreaAndRoadwayURating">'Master List'!$P$127:$P$128</definedName>
    <definedName name="SpecialtyHazardousWallMountedLuminaire">'Master List'!$CD$44:$CD$51</definedName>
    <definedName name="SpecialtyHazardousWallMountedURating">'Master List'!$Q$127:$Q$128</definedName>
    <definedName name="SpecialtyHighBayIndirectComponent">'Master List'!$CE$44:$CE$51</definedName>
    <definedName name="SpecialtyIndirectFuelPumpCanopy">'Master List'!$CF$44:$CF$51</definedName>
    <definedName name="SpecialtyIndirectHighBay">'Master List'!$CH$44:$CH$51</definedName>
    <definedName name="SpecialtyIndirectLowBay">'Master List'!$CG$44:$CG$51</definedName>
    <definedName name="SpecialtyIndoorFlood">'Master List'!$CI$44:$CI$51</definedName>
    <definedName name="SpecialtyLowBayIndirectComponent">'Master List'!$CJ$44:$CJ$51</definedName>
    <definedName name="SpecialtyMetricTroffer">'Master List'!$CK$44:$CK$51</definedName>
    <definedName name="SpecialtyNatatoriumLighting">'Master List'!$CL$44:$CL$51</definedName>
    <definedName name="SpecialtyNonCutoffWallPack">'Master List'!$CE$44:$CE$51</definedName>
    <definedName name="SpecialtyOther">'Master List'!$CT$44:$CT$51</definedName>
    <definedName name="SpecialtySoffitLighting">'Master List'!$CM$44:$CM$51</definedName>
    <definedName name="SpecialtySpecialtyDimensionTroffers">'Master List'!$CN$44:$CN$51</definedName>
    <definedName name="SpecialtySpecialtyFlood">'Master List'!$CO$44:$CO$51</definedName>
    <definedName name="SpecialtySportsFlood">'Master List'!$CP$44:$CP$51</definedName>
    <definedName name="SpecialtyTransportation">'Master List'!$CQ$44:$CQ$51</definedName>
    <definedName name="SpecialtyTransportationURating">'Master List'!$T$127:$T$129</definedName>
    <definedName name="SpecialtyTunnelLighting">'Master List'!$CR$44:$CR$51</definedName>
    <definedName name="SpecialtyWallGrazingSlicing">'Master List'!$CS$44:$CS$51</definedName>
    <definedName name="Sports_and_Fuel_Pump_CCT">'Master List'!$D$357:$D$399</definedName>
    <definedName name="StairwellandPassagewayLuminaires">'Master List'!$O$44:$O$51</definedName>
    <definedName name="Standard_Only">'Master List'!$B$148</definedName>
    <definedName name="Standard_PUDs">'Master List'!$B$460:$B$518</definedName>
    <definedName name="T5FourFoot">'Master List'!$Q$6:$Q$21</definedName>
    <definedName name="T5FourFoot_GALinearReplacementLamp_Cat">'Master List'!$AE$66:$AE$72</definedName>
    <definedName name="T5HOFourFoot">'Master List'!$R$6:$R$21</definedName>
    <definedName name="T5HOFourFoot_GALinearReplacementLamp_Cat">'Master List'!$AF$66:$AF$73</definedName>
    <definedName name="T8EightFoot">'Master List'!$V$6:$V$21</definedName>
    <definedName name="T8EightFoot_GALinearReplacementLamp_Cat">'Master List'!$AJ$66:$AJ$70</definedName>
    <definedName name="T8FourFoot">'Master List'!$P$6:$P$21</definedName>
    <definedName name="T8FourFoot_GALinearReplacementLamp_Cat">'Master List'!$AD$66:$AD$72</definedName>
    <definedName name="T8ThreeFoot">'Master List'!$U$6:$U$21</definedName>
    <definedName name="T8ThreeFoot_GALinearReplacementLamp_Cat">'Master List'!$AI$66:$AI$70</definedName>
    <definedName name="T8TwoFoot">'Master List'!$S$6:$S$21</definedName>
    <definedName name="T8TwoFoot_GALinearReplacementLamp_Cat">'Master List'!$AG$66:$AG$72</definedName>
    <definedName name="TrackorMonoPointDirectionalLuminaires">'Master List'!$Q$44:$Q$51</definedName>
    <definedName name="Troffer">'Master List'!$L$6:$L$21</definedName>
    <definedName name="Troffer_GAIndoorLuminaires_Cat">'Master List'!$T$66:$T$76</definedName>
    <definedName name="Troffer_GAIndoorRetrofitKit_Cat">'Master List'!$U$66:$U$71</definedName>
    <definedName name="TurtleLightingZeroUplightBollard">'Master List'!$M$127</definedName>
    <definedName name="TurtleLightingZeroUplightPoleArmMountedAreaandRoadwayURating">'Master List'!$K$127</definedName>
    <definedName name="TurtleLightingZeroUplightWallMountedAreaURating">'Master List'!$L$127</definedName>
    <definedName name="UBendReplacementLamps">'Master List'!$T$6:$T$21</definedName>
    <definedName name="UBendReplacementLamps_GALinearReplacementLamp_Cat">'Master List'!$AH$66:$AH$71</definedName>
    <definedName name="UGR_Bin" localSheetId="7">'Master List'!$B$214:$B$219</definedName>
    <definedName name="UGR_Bin">'Master List'!$B$214:$B$219</definedName>
    <definedName name="Version_History_Change_Type" localSheetId="7">'Master List'!$B$7:$B$8</definedName>
    <definedName name="Version_History_Change_Type">'Master List'!$B$7:$B$8</definedName>
    <definedName name="VerticallyMountedLamps">'Master List'!$W$6:$W$21</definedName>
    <definedName name="VerticallyMountedLamps_GAFourPinBaseReplacementLampsForCFLs_Cat">'Master List'!$AK$66</definedName>
    <definedName name="VerticalRefrigeratedCaseLuminaires">'Master List'!$R$44:$R$51</definedName>
    <definedName name="VeryHighOutput">'Master List'!$I$6:$I$37</definedName>
    <definedName name="VeryHighOutput_GAMogulE39ScrewBaseReplacementsforHIDLamps_Cat">'Master List'!$Q$66:$Q$75</definedName>
    <definedName name="VeryHighOutput_GAOutdoorLuminaires_Cat">'Master List'!$O$66:$O$88</definedName>
    <definedName name="VeryHighOutput_GAOutdoorRetrofitKit_Cat">'Master List'!$P$66:$P$71</definedName>
    <definedName name="VeryHighOutput_GASolarPoweredOutdoorLuminaires_Cat">'Master List'!$AQ$66:$AQ$88</definedName>
    <definedName name="WallWashLuminaires">'Master List'!$P$44:$P$51</definedName>
    <definedName name="Wired_Communication_Protocol" localSheetId="7">'Master List'!$B$300:$B$314</definedName>
    <definedName name="Wired_Communication_Protocol">'Master List'!$B$299:$B$314</definedName>
    <definedName name="Wireless_Communication_Protocol" localSheetId="7">'Master List'!$B$318:$B$324</definedName>
    <definedName name="Wireless_Communication_Protocol">'Master List'!$B$317:$B$324</definedName>
    <definedName name="Yes_No" localSheetId="7">'Master List'!$B$327:$B$328</definedName>
    <definedName name="Yes_No">'Master List'!$B$327:$B$328</definedName>
    <definedName name="Z_F092BC4C_24E2_4F37_8B15_63CD85F12429_.wvu.Rows" localSheetId="0" hidden="1">'Reported Performance Table'!$8:$8</definedName>
  </definedNames>
  <calcPr calcId="191028" fullPrecision="0"/>
  <customWorkbookViews>
    <customWorkbookView name="Andrew Baltimore - Personal View" guid="{F092BC4C-24E2-4F37-8B15-63CD85F12429}" mergeInterval="0" personalView="1" maximized="1" xWindow="3278" yWindow="13" windowWidth="1296" windowHeight="1040" tabRatio="650" activeSheetId="1"/>
    <customWorkbookView name="Bryan Lockwood - Personal View" guid="{B3932255-588A-4E85-91CF-65C36B1A0722}" mergeInterval="0" personalView="1" maximized="1" xWindow="-8" yWindow="-8" windowWidth="1382" windowHeight="784" tabRatio="650" activeSheetId="2"/>
  </customWorkbookViews>
  <webPublishing allowPng="1" targetScreenSize="1024x768" codePage="6500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" l="1"/>
  <c r="I5" i="2" s="1"/>
  <c r="M5" i="2" a="1"/>
  <c r="M5" i="2" s="1"/>
  <c r="N5" i="2" a="1"/>
  <c r="N5" i="2" s="1"/>
  <c r="AB5" i="2" l="1"/>
  <c r="J11" i="7"/>
  <c r="J12" i="7"/>
  <c r="J13" i="7"/>
  <c r="J14" i="7"/>
  <c r="K14" i="7" s="1"/>
  <c r="J15" i="7"/>
  <c r="K15" i="7" s="1"/>
  <c r="J16" i="7"/>
  <c r="K16" i="7" s="1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10" i="7"/>
  <c r="K10" i="7" s="1"/>
  <c r="R5" i="2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10" i="7"/>
  <c r="E10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B5" i="2" a="1"/>
  <c r="B5" i="2" s="1"/>
  <c r="M115" i="4"/>
  <c r="L115" i="4"/>
  <c r="K115" i="4"/>
  <c r="CJ43" i="4"/>
  <c r="CE43" i="4"/>
  <c r="BS43" i="4"/>
  <c r="K11" i="7"/>
  <c r="K12" i="7"/>
  <c r="K13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L1507" i="7"/>
  <c r="L1508" i="7"/>
  <c r="L1509" i="7"/>
  <c r="L1510" i="7"/>
  <c r="L1511" i="7"/>
  <c r="L1512" i="7"/>
  <c r="L1513" i="7"/>
  <c r="L1514" i="7"/>
  <c r="L1515" i="7"/>
  <c r="L1516" i="7"/>
  <c r="L1517" i="7"/>
  <c r="L1518" i="7"/>
  <c r="L1519" i="7"/>
  <c r="L1520" i="7"/>
  <c r="L1521" i="7"/>
  <c r="L1522" i="7"/>
  <c r="L1523" i="7"/>
  <c r="L1524" i="7"/>
  <c r="L1525" i="7"/>
  <c r="L1526" i="7"/>
  <c r="L1527" i="7"/>
  <c r="L1528" i="7"/>
  <c r="L1529" i="7"/>
  <c r="L1530" i="7"/>
  <c r="L1531" i="7"/>
  <c r="L1532" i="7"/>
  <c r="L1533" i="7"/>
  <c r="L1534" i="7"/>
  <c r="L1535" i="7"/>
  <c r="L1536" i="7"/>
  <c r="L1537" i="7"/>
  <c r="L1538" i="7"/>
  <c r="L1539" i="7"/>
  <c r="L1540" i="7"/>
  <c r="L1541" i="7"/>
  <c r="L1542" i="7"/>
  <c r="L1543" i="7"/>
  <c r="L1544" i="7"/>
  <c r="L1545" i="7"/>
  <c r="L1546" i="7"/>
  <c r="L1547" i="7"/>
  <c r="L1548" i="7"/>
  <c r="L1549" i="7"/>
  <c r="L1550" i="7"/>
  <c r="L1551" i="7"/>
  <c r="L1552" i="7"/>
  <c r="L1553" i="7"/>
  <c r="L1554" i="7"/>
  <c r="L1555" i="7"/>
  <c r="L1556" i="7"/>
  <c r="L1557" i="7"/>
  <c r="L1558" i="7"/>
  <c r="L1559" i="7"/>
  <c r="L1560" i="7"/>
  <c r="L1561" i="7"/>
  <c r="L1562" i="7"/>
  <c r="L1563" i="7"/>
  <c r="L1564" i="7"/>
  <c r="L1565" i="7"/>
  <c r="L1566" i="7"/>
  <c r="L1567" i="7"/>
  <c r="L1568" i="7"/>
  <c r="L1569" i="7"/>
  <c r="L1570" i="7"/>
  <c r="L1571" i="7"/>
  <c r="L1572" i="7"/>
  <c r="L1573" i="7"/>
  <c r="L1574" i="7"/>
  <c r="L1575" i="7"/>
  <c r="L1576" i="7"/>
  <c r="L1577" i="7"/>
  <c r="L1578" i="7"/>
  <c r="L1579" i="7"/>
  <c r="L1580" i="7"/>
  <c r="L1581" i="7"/>
  <c r="L1582" i="7"/>
  <c r="L1583" i="7"/>
  <c r="L1584" i="7"/>
  <c r="L1585" i="7"/>
  <c r="L1586" i="7"/>
  <c r="L1587" i="7"/>
  <c r="L1588" i="7"/>
  <c r="L1589" i="7"/>
  <c r="L1590" i="7"/>
  <c r="L1591" i="7"/>
  <c r="L1592" i="7"/>
  <c r="L1593" i="7"/>
  <c r="L1594" i="7"/>
  <c r="L1595" i="7"/>
  <c r="L1596" i="7"/>
  <c r="L1597" i="7"/>
  <c r="L1598" i="7"/>
  <c r="L1599" i="7"/>
  <c r="L1600" i="7"/>
  <c r="L1601" i="7"/>
  <c r="L1602" i="7"/>
  <c r="L1603" i="7"/>
  <c r="L1604" i="7"/>
  <c r="L1605" i="7"/>
  <c r="L1606" i="7"/>
  <c r="L1607" i="7"/>
  <c r="L1608" i="7"/>
  <c r="L1609" i="7"/>
  <c r="L1610" i="7"/>
  <c r="L1611" i="7"/>
  <c r="L1612" i="7"/>
  <c r="L1613" i="7"/>
  <c r="L1614" i="7"/>
  <c r="L1615" i="7"/>
  <c r="L1616" i="7"/>
  <c r="L1617" i="7"/>
  <c r="L1618" i="7"/>
  <c r="L1619" i="7"/>
  <c r="L1620" i="7"/>
  <c r="L1621" i="7"/>
  <c r="L1622" i="7"/>
  <c r="L1623" i="7"/>
  <c r="L1624" i="7"/>
  <c r="L1625" i="7"/>
  <c r="L1626" i="7"/>
  <c r="L1627" i="7"/>
  <c r="L1628" i="7"/>
  <c r="L1629" i="7"/>
  <c r="L1630" i="7"/>
  <c r="L1631" i="7"/>
  <c r="L1632" i="7"/>
  <c r="L1633" i="7"/>
  <c r="L1634" i="7"/>
  <c r="L1635" i="7"/>
  <c r="L1636" i="7"/>
  <c r="L1637" i="7"/>
  <c r="L1638" i="7"/>
  <c r="L1639" i="7"/>
  <c r="L1640" i="7"/>
  <c r="L1641" i="7"/>
  <c r="L1642" i="7"/>
  <c r="L1643" i="7"/>
  <c r="L1644" i="7"/>
  <c r="L1645" i="7"/>
  <c r="L1646" i="7"/>
  <c r="L1647" i="7"/>
  <c r="L1648" i="7"/>
  <c r="L1649" i="7"/>
  <c r="L1650" i="7"/>
  <c r="L1651" i="7"/>
  <c r="L1652" i="7"/>
  <c r="L1653" i="7"/>
  <c r="L1654" i="7"/>
  <c r="L1655" i="7"/>
  <c r="L1656" i="7"/>
  <c r="L1657" i="7"/>
  <c r="L1658" i="7"/>
  <c r="L1659" i="7"/>
  <c r="L1660" i="7"/>
  <c r="L1661" i="7"/>
  <c r="L1662" i="7"/>
  <c r="L1663" i="7"/>
  <c r="L1664" i="7"/>
  <c r="L1665" i="7"/>
  <c r="L1666" i="7"/>
  <c r="L1667" i="7"/>
  <c r="L1668" i="7"/>
  <c r="L1669" i="7"/>
  <c r="L1670" i="7"/>
  <c r="L1671" i="7"/>
  <c r="L1672" i="7"/>
  <c r="L1673" i="7"/>
  <c r="L1674" i="7"/>
  <c r="L1675" i="7"/>
  <c r="L1676" i="7"/>
  <c r="L1677" i="7"/>
  <c r="L1678" i="7"/>
  <c r="L1679" i="7"/>
  <c r="L1680" i="7"/>
  <c r="L1681" i="7"/>
  <c r="L1682" i="7"/>
  <c r="L1683" i="7"/>
  <c r="L1684" i="7"/>
  <c r="L1685" i="7"/>
  <c r="L1686" i="7"/>
  <c r="L1687" i="7"/>
  <c r="L1688" i="7"/>
  <c r="L1689" i="7"/>
  <c r="L1690" i="7"/>
  <c r="L1691" i="7"/>
  <c r="L1692" i="7"/>
  <c r="L1693" i="7"/>
  <c r="L1694" i="7"/>
  <c r="L1695" i="7"/>
  <c r="L1696" i="7"/>
  <c r="L1697" i="7"/>
  <c r="L1698" i="7"/>
  <c r="L1699" i="7"/>
  <c r="L1700" i="7"/>
  <c r="L1701" i="7"/>
  <c r="L1702" i="7"/>
  <c r="L1703" i="7"/>
  <c r="L1704" i="7"/>
  <c r="L1705" i="7"/>
  <c r="L1706" i="7"/>
  <c r="L1707" i="7"/>
  <c r="L1708" i="7"/>
  <c r="L1709" i="7"/>
  <c r="L1710" i="7"/>
  <c r="L1711" i="7"/>
  <c r="L1712" i="7"/>
  <c r="L1713" i="7"/>
  <c r="L1714" i="7"/>
  <c r="L1715" i="7"/>
  <c r="L1716" i="7"/>
  <c r="L1717" i="7"/>
  <c r="L1718" i="7"/>
  <c r="L1719" i="7"/>
  <c r="L1720" i="7"/>
  <c r="L1721" i="7"/>
  <c r="L1722" i="7"/>
  <c r="L1723" i="7"/>
  <c r="L1724" i="7"/>
  <c r="L1725" i="7"/>
  <c r="L1726" i="7"/>
  <c r="L1727" i="7"/>
  <c r="L1728" i="7"/>
  <c r="L1729" i="7"/>
  <c r="L1730" i="7"/>
  <c r="L1731" i="7"/>
  <c r="L1732" i="7"/>
  <c r="L1733" i="7"/>
  <c r="L1734" i="7"/>
  <c r="L1735" i="7"/>
  <c r="L1736" i="7"/>
  <c r="L1737" i="7"/>
  <c r="L1738" i="7"/>
  <c r="L1739" i="7"/>
  <c r="L1740" i="7"/>
  <c r="L1741" i="7"/>
  <c r="L1742" i="7"/>
  <c r="L1743" i="7"/>
  <c r="L1744" i="7"/>
  <c r="L1745" i="7"/>
  <c r="L1746" i="7"/>
  <c r="L1747" i="7"/>
  <c r="L1748" i="7"/>
  <c r="L1749" i="7"/>
  <c r="L1750" i="7"/>
  <c r="L1751" i="7"/>
  <c r="L1752" i="7"/>
  <c r="L1753" i="7"/>
  <c r="L1754" i="7"/>
  <c r="L1755" i="7"/>
  <c r="L1756" i="7"/>
  <c r="L1757" i="7"/>
  <c r="L1758" i="7"/>
  <c r="L1759" i="7"/>
  <c r="L1760" i="7"/>
  <c r="L1761" i="7"/>
  <c r="L1762" i="7"/>
  <c r="L1763" i="7"/>
  <c r="L1764" i="7"/>
  <c r="L1765" i="7"/>
  <c r="L1766" i="7"/>
  <c r="L1767" i="7"/>
  <c r="L1768" i="7"/>
  <c r="L1769" i="7"/>
  <c r="L1770" i="7"/>
  <c r="L1771" i="7"/>
  <c r="L1772" i="7"/>
  <c r="L1773" i="7"/>
  <c r="L1774" i="7"/>
  <c r="L1775" i="7"/>
  <c r="L1776" i="7"/>
  <c r="L1777" i="7"/>
  <c r="L1778" i="7"/>
  <c r="L1779" i="7"/>
  <c r="L1780" i="7"/>
  <c r="L1781" i="7"/>
  <c r="L1782" i="7"/>
  <c r="L1783" i="7"/>
  <c r="L1784" i="7"/>
  <c r="L1785" i="7"/>
  <c r="L1786" i="7"/>
  <c r="L1787" i="7"/>
  <c r="L1788" i="7"/>
  <c r="L1789" i="7"/>
  <c r="L1790" i="7"/>
  <c r="L1791" i="7"/>
  <c r="L1792" i="7"/>
  <c r="L1793" i="7"/>
  <c r="L1794" i="7"/>
  <c r="L1795" i="7"/>
  <c r="L1796" i="7"/>
  <c r="L1797" i="7"/>
  <c r="L1798" i="7"/>
  <c r="L1799" i="7"/>
  <c r="L1800" i="7"/>
  <c r="L1801" i="7"/>
  <c r="L1802" i="7"/>
  <c r="L1803" i="7"/>
  <c r="L1804" i="7"/>
  <c r="L1805" i="7"/>
  <c r="L1806" i="7"/>
  <c r="L1807" i="7"/>
  <c r="L1808" i="7"/>
  <c r="L1809" i="7"/>
  <c r="L1810" i="7"/>
  <c r="L1811" i="7"/>
  <c r="L1812" i="7"/>
  <c r="L1813" i="7"/>
  <c r="L1814" i="7"/>
  <c r="L1815" i="7"/>
  <c r="L1816" i="7"/>
  <c r="L1817" i="7"/>
  <c r="L1818" i="7"/>
  <c r="L1819" i="7"/>
  <c r="L1820" i="7"/>
  <c r="L1821" i="7"/>
  <c r="L1822" i="7"/>
  <c r="L1823" i="7"/>
  <c r="L1824" i="7"/>
  <c r="L1825" i="7"/>
  <c r="L1826" i="7"/>
  <c r="L1827" i="7"/>
  <c r="L1828" i="7"/>
  <c r="L1829" i="7"/>
  <c r="L1830" i="7"/>
  <c r="L1831" i="7"/>
  <c r="L1832" i="7"/>
  <c r="L1833" i="7"/>
  <c r="L1834" i="7"/>
  <c r="L1835" i="7"/>
  <c r="L1836" i="7"/>
  <c r="L1837" i="7"/>
  <c r="L1838" i="7"/>
  <c r="L1839" i="7"/>
  <c r="L1840" i="7"/>
  <c r="L1841" i="7"/>
  <c r="L1842" i="7"/>
  <c r="L1843" i="7"/>
  <c r="L1844" i="7"/>
  <c r="L1845" i="7"/>
  <c r="L1846" i="7"/>
  <c r="L1847" i="7"/>
  <c r="L1848" i="7"/>
  <c r="L1849" i="7"/>
  <c r="L1850" i="7"/>
  <c r="L1851" i="7"/>
  <c r="L1852" i="7"/>
  <c r="L1853" i="7"/>
  <c r="L1854" i="7"/>
  <c r="L1855" i="7"/>
  <c r="L1856" i="7"/>
  <c r="L1857" i="7"/>
  <c r="L1858" i="7"/>
  <c r="L1859" i="7"/>
  <c r="L1860" i="7"/>
  <c r="L1861" i="7"/>
  <c r="L1862" i="7"/>
  <c r="L1863" i="7"/>
  <c r="L1864" i="7"/>
  <c r="L1865" i="7"/>
  <c r="L1866" i="7"/>
  <c r="L1867" i="7"/>
  <c r="L1868" i="7"/>
  <c r="L1869" i="7"/>
  <c r="L1870" i="7"/>
  <c r="L1871" i="7"/>
  <c r="L1872" i="7"/>
  <c r="L1873" i="7"/>
  <c r="L1874" i="7"/>
  <c r="L1875" i="7"/>
  <c r="L1876" i="7"/>
  <c r="L1877" i="7"/>
  <c r="L1878" i="7"/>
  <c r="L1879" i="7"/>
  <c r="L1880" i="7"/>
  <c r="L1881" i="7"/>
  <c r="L1882" i="7"/>
  <c r="L1883" i="7"/>
  <c r="L1884" i="7"/>
  <c r="L1885" i="7"/>
  <c r="L1886" i="7"/>
  <c r="L1887" i="7"/>
  <c r="L1888" i="7"/>
  <c r="L1889" i="7"/>
  <c r="L1890" i="7"/>
  <c r="L1891" i="7"/>
  <c r="L1892" i="7"/>
  <c r="L1893" i="7"/>
  <c r="L1894" i="7"/>
  <c r="L1895" i="7"/>
  <c r="L1896" i="7"/>
  <c r="L1897" i="7"/>
  <c r="L1898" i="7"/>
  <c r="L1899" i="7"/>
  <c r="L1900" i="7"/>
  <c r="L1901" i="7"/>
  <c r="L1902" i="7"/>
  <c r="L1903" i="7"/>
  <c r="L1904" i="7"/>
  <c r="L1905" i="7"/>
  <c r="L1906" i="7"/>
  <c r="L1907" i="7"/>
  <c r="L1908" i="7"/>
  <c r="L1909" i="7"/>
  <c r="L1910" i="7"/>
  <c r="L1911" i="7"/>
  <c r="L1912" i="7"/>
  <c r="L1913" i="7"/>
  <c r="L1914" i="7"/>
  <c r="L1915" i="7"/>
  <c r="L1916" i="7"/>
  <c r="L1917" i="7"/>
  <c r="L1918" i="7"/>
  <c r="L1919" i="7"/>
  <c r="L1920" i="7"/>
  <c r="L1921" i="7"/>
  <c r="L1922" i="7"/>
  <c r="L1923" i="7"/>
  <c r="L1924" i="7"/>
  <c r="L1925" i="7"/>
  <c r="L1926" i="7"/>
  <c r="L1927" i="7"/>
  <c r="L1928" i="7"/>
  <c r="L1929" i="7"/>
  <c r="L1930" i="7"/>
  <c r="L1931" i="7"/>
  <c r="L1932" i="7"/>
  <c r="L1933" i="7"/>
  <c r="L1934" i="7"/>
  <c r="L1935" i="7"/>
  <c r="L1936" i="7"/>
  <c r="L1937" i="7"/>
  <c r="L1938" i="7"/>
  <c r="L1939" i="7"/>
  <c r="L1940" i="7"/>
  <c r="L1941" i="7"/>
  <c r="L1942" i="7"/>
  <c r="L1943" i="7"/>
  <c r="L1944" i="7"/>
  <c r="L1945" i="7"/>
  <c r="L1946" i="7"/>
  <c r="L1947" i="7"/>
  <c r="L1948" i="7"/>
  <c r="L1949" i="7"/>
  <c r="L1950" i="7"/>
  <c r="L1951" i="7"/>
  <c r="L1952" i="7"/>
  <c r="L1953" i="7"/>
  <c r="L1954" i="7"/>
  <c r="L1955" i="7"/>
  <c r="L1956" i="7"/>
  <c r="L1957" i="7"/>
  <c r="L1958" i="7"/>
  <c r="L1959" i="7"/>
  <c r="L1960" i="7"/>
  <c r="L1961" i="7"/>
  <c r="L1962" i="7"/>
  <c r="L1963" i="7"/>
  <c r="L1964" i="7"/>
  <c r="L1965" i="7"/>
  <c r="L1966" i="7"/>
  <c r="L1967" i="7"/>
  <c r="L1968" i="7"/>
  <c r="L1969" i="7"/>
  <c r="L1970" i="7"/>
  <c r="L1971" i="7"/>
  <c r="L1972" i="7"/>
  <c r="L1973" i="7"/>
  <c r="L1974" i="7"/>
  <c r="L1975" i="7"/>
  <c r="L1976" i="7"/>
  <c r="L1977" i="7"/>
  <c r="L1978" i="7"/>
  <c r="L1979" i="7"/>
  <c r="L1980" i="7"/>
  <c r="L1981" i="7"/>
  <c r="L1982" i="7"/>
  <c r="L1983" i="7"/>
  <c r="L1984" i="7"/>
  <c r="L1985" i="7"/>
  <c r="L1986" i="7"/>
  <c r="L1987" i="7"/>
  <c r="L1988" i="7"/>
  <c r="L1989" i="7"/>
  <c r="L1990" i="7"/>
  <c r="L1991" i="7"/>
  <c r="L1992" i="7"/>
  <c r="L1993" i="7"/>
  <c r="L1994" i="7"/>
  <c r="L1995" i="7"/>
  <c r="L1996" i="7"/>
  <c r="L1997" i="7"/>
  <c r="L1998" i="7"/>
  <c r="L1999" i="7"/>
  <c r="L2000" i="7"/>
  <c r="L11" i="7"/>
  <c r="L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10" i="7"/>
  <c r="D5" i="2" a="1"/>
  <c r="D5" i="2" s="1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D10" i="7"/>
  <c r="C5" i="2" a="1"/>
  <c r="C5" i="2" s="1"/>
  <c r="G5" i="2"/>
  <c r="H5" i="2"/>
  <c r="O5" i="2"/>
  <c r="N115" i="4"/>
  <c r="J115" i="4"/>
  <c r="I115" i="4"/>
  <c r="H115" i="4"/>
  <c r="G115" i="4"/>
  <c r="F115" i="4"/>
  <c r="CT43" i="4"/>
  <c r="CS43" i="4"/>
  <c r="CR43" i="4"/>
  <c r="CQ43" i="4"/>
  <c r="CP43" i="4"/>
  <c r="CO43" i="4"/>
  <c r="CN43" i="4"/>
  <c r="CM43" i="4"/>
  <c r="CL43" i="4"/>
  <c r="CK43" i="4"/>
  <c r="CI43" i="4"/>
  <c r="CH43" i="4"/>
  <c r="CF43" i="4"/>
  <c r="CD43" i="4"/>
  <c r="CC43" i="4"/>
  <c r="CB43" i="4"/>
  <c r="CA43" i="4"/>
  <c r="BZ43" i="4"/>
  <c r="BY43" i="4"/>
  <c r="BX43" i="4"/>
  <c r="BT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I43" i="4"/>
  <c r="H43" i="4"/>
  <c r="G43" i="4"/>
  <c r="F43" i="4"/>
  <c r="H10" i="7" l="1"/>
  <c r="H1387" i="7"/>
  <c r="H1570" i="7"/>
  <c r="H1690" i="7"/>
  <c r="H1732" i="7"/>
  <c r="H1771" i="7"/>
  <c r="H1783" i="7"/>
  <c r="H1798" i="7"/>
  <c r="H1807" i="7"/>
  <c r="H1816" i="7"/>
  <c r="H1876" i="7"/>
  <c r="H1885" i="7"/>
  <c r="H1888" i="7"/>
  <c r="H1948" i="7"/>
  <c r="H1627" i="7"/>
  <c r="H1705" i="7"/>
  <c r="H1708" i="7"/>
  <c r="H1744" i="7"/>
  <c r="H1540" i="7"/>
  <c r="H1178" i="7"/>
  <c r="H1315" i="7"/>
  <c r="H49" i="7"/>
  <c r="H52" i="7"/>
  <c r="H55" i="7"/>
  <c r="H184" i="7"/>
  <c r="H208" i="7"/>
  <c r="H322" i="7"/>
  <c r="H331" i="7"/>
  <c r="H358" i="7"/>
  <c r="H394" i="7"/>
  <c r="H427" i="7"/>
  <c r="H454" i="7"/>
  <c r="H538" i="7"/>
  <c r="H547" i="7"/>
  <c r="H574" i="7"/>
  <c r="H577" i="7"/>
  <c r="H607" i="7"/>
  <c r="H613" i="7"/>
  <c r="H622" i="7"/>
  <c r="H637" i="7"/>
  <c r="H646" i="7"/>
  <c r="H655" i="7"/>
  <c r="H694" i="7"/>
  <c r="H1030" i="7"/>
  <c r="H1033" i="7"/>
  <c r="H1039" i="7"/>
  <c r="H1108" i="7"/>
  <c r="H1042" i="7"/>
  <c r="H1051" i="7"/>
  <c r="H1072" i="7"/>
  <c r="H1078" i="7"/>
  <c r="H1084" i="7"/>
  <c r="H1090" i="7"/>
  <c r="H1093" i="7"/>
  <c r="H1105" i="7"/>
  <c r="H1120" i="7"/>
  <c r="H1126" i="7"/>
  <c r="H1144" i="7"/>
  <c r="H1150" i="7"/>
  <c r="H1174" i="7"/>
  <c r="H1226" i="7"/>
  <c r="H1253" i="7"/>
  <c r="H1177" i="7"/>
  <c r="H1183" i="7"/>
  <c r="H1195" i="7"/>
  <c r="H1207" i="7"/>
  <c r="H1210" i="7"/>
  <c r="H1225" i="7"/>
  <c r="H1231" i="7"/>
  <c r="H1234" i="7"/>
  <c r="H1261" i="7"/>
  <c r="H1270" i="7"/>
  <c r="H1279" i="7"/>
  <c r="H1318" i="7"/>
  <c r="H1342" i="7"/>
  <c r="H1345" i="7"/>
  <c r="H1399" i="7"/>
  <c r="H1462" i="7"/>
  <c r="H1573" i="7"/>
  <c r="H1576" i="7"/>
  <c r="H1579" i="7"/>
  <c r="H1585" i="7"/>
  <c r="H1591" i="7"/>
  <c r="H1594" i="7"/>
  <c r="H1597" i="7"/>
  <c r="H1606" i="7"/>
  <c r="H1609" i="7"/>
  <c r="H1615" i="7"/>
  <c r="H1618" i="7"/>
  <c r="H1624" i="7"/>
  <c r="H1630" i="7"/>
  <c r="H1639" i="7"/>
  <c r="H1642" i="7"/>
  <c r="H1645" i="7"/>
  <c r="H1657" i="7"/>
  <c r="H1666" i="7"/>
  <c r="H1672" i="7"/>
  <c r="H1675" i="7"/>
  <c r="H1693" i="7"/>
  <c r="H1696" i="7"/>
  <c r="H1699" i="7"/>
  <c r="H1723" i="7"/>
  <c r="H1726" i="7"/>
  <c r="H1729" i="7"/>
  <c r="H1735" i="7"/>
  <c r="H1738" i="7"/>
  <c r="H1747" i="7"/>
  <c r="H1750" i="7"/>
  <c r="H1762" i="7"/>
  <c r="H1765" i="7"/>
  <c r="H1768" i="7"/>
  <c r="H1774" i="7"/>
  <c r="H1780" i="7"/>
  <c r="H1825" i="7"/>
  <c r="H1828" i="7"/>
  <c r="H803" i="7"/>
  <c r="H812" i="7"/>
  <c r="H818" i="7"/>
  <c r="H854" i="7"/>
  <c r="H860" i="7"/>
  <c r="H962" i="7"/>
  <c r="H968" i="7"/>
  <c r="H1019" i="7"/>
  <c r="H1055" i="7"/>
  <c r="H1151" i="7"/>
  <c r="H1157" i="7"/>
  <c r="H1187" i="7"/>
  <c r="H1202" i="7"/>
  <c r="H1229" i="7"/>
  <c r="H303" i="7"/>
  <c r="H558" i="7"/>
  <c r="H651" i="7"/>
  <c r="H840" i="7"/>
  <c r="H843" i="7"/>
  <c r="H897" i="7"/>
  <c r="H900" i="7"/>
  <c r="H915" i="7"/>
  <c r="H936" i="7"/>
  <c r="H951" i="7"/>
  <c r="H954" i="7"/>
  <c r="H957" i="7"/>
  <c r="H960" i="7"/>
  <c r="H963" i="7"/>
  <c r="H972" i="7"/>
  <c r="H975" i="7"/>
  <c r="H1008" i="7"/>
  <c r="H1011" i="7"/>
  <c r="H1020" i="7"/>
  <c r="H1023" i="7"/>
  <c r="H1056" i="7"/>
  <c r="H1062" i="7"/>
  <c r="H1086" i="7"/>
  <c r="H1089" i="7"/>
  <c r="H1095" i="7"/>
  <c r="H1098" i="7"/>
  <c r="H1101" i="7"/>
  <c r="H1104" i="7"/>
  <c r="H1107" i="7"/>
  <c r="H1110" i="7"/>
  <c r="H1113" i="7"/>
  <c r="H1116" i="7"/>
  <c r="H1119" i="7"/>
  <c r="H1122" i="7"/>
  <c r="H1125" i="7"/>
  <c r="H1128" i="7"/>
  <c r="H1131" i="7"/>
  <c r="H1134" i="7"/>
  <c r="H1137" i="7"/>
  <c r="H1140" i="7"/>
  <c r="H1143" i="7"/>
  <c r="H1146" i="7"/>
  <c r="H1149" i="7"/>
  <c r="H1152" i="7"/>
  <c r="H1155" i="7"/>
  <c r="H1158" i="7"/>
  <c r="H1161" i="7"/>
  <c r="H1164" i="7"/>
  <c r="H1167" i="7"/>
  <c r="H1170" i="7"/>
  <c r="H1173" i="7"/>
  <c r="H1176" i="7"/>
  <c r="H1179" i="7"/>
  <c r="H1182" i="7"/>
  <c r="H1185" i="7"/>
  <c r="H1188" i="7"/>
  <c r="H1209" i="7"/>
  <c r="H1215" i="7"/>
  <c r="H1275" i="7"/>
  <c r="H1287" i="7"/>
  <c r="H1344" i="7"/>
  <c r="H1353" i="7"/>
  <c r="H1356" i="7"/>
  <c r="H1383" i="7"/>
  <c r="H1392" i="7"/>
  <c r="H1401" i="7"/>
  <c r="H1431" i="7"/>
  <c r="H1437" i="7"/>
  <c r="H1440" i="7"/>
  <c r="H1503" i="7"/>
  <c r="H1512" i="7"/>
  <c r="H1569" i="7"/>
  <c r="H1584" i="7"/>
  <c r="H1587" i="7"/>
  <c r="H1644" i="7"/>
  <c r="H1653" i="7"/>
  <c r="H1659" i="7"/>
  <c r="H1716" i="7"/>
  <c r="H1788" i="7"/>
  <c r="H1791" i="7"/>
  <c r="H1794" i="7"/>
  <c r="H1842" i="7"/>
  <c r="H1968" i="7"/>
  <c r="H1846" i="7"/>
  <c r="H1870" i="7"/>
  <c r="H1894" i="7"/>
  <c r="H1900" i="7"/>
  <c r="H1903" i="7"/>
  <c r="H1912" i="7"/>
  <c r="H1951" i="7"/>
  <c r="H1954" i="7"/>
  <c r="H1972" i="7"/>
  <c r="H1981" i="7"/>
  <c r="H1984" i="7"/>
  <c r="H1987" i="7"/>
  <c r="H1990" i="7"/>
  <c r="H524" i="7"/>
  <c r="H674" i="7"/>
  <c r="H755" i="7"/>
  <c r="H764" i="7"/>
  <c r="H773" i="7"/>
  <c r="H782" i="7"/>
  <c r="H791" i="7"/>
  <c r="H797" i="7"/>
  <c r="H815" i="7"/>
  <c r="H821" i="7"/>
  <c r="H845" i="7"/>
  <c r="H872" i="7"/>
  <c r="H875" i="7"/>
  <c r="H878" i="7"/>
  <c r="H887" i="7"/>
  <c r="H890" i="7"/>
  <c r="H893" i="7"/>
  <c r="H896" i="7"/>
  <c r="H908" i="7"/>
  <c r="H914" i="7"/>
  <c r="H920" i="7"/>
  <c r="H923" i="7"/>
  <c r="H938" i="7"/>
  <c r="H971" i="7"/>
  <c r="H980" i="7"/>
  <c r="H983" i="7"/>
  <c r="H992" i="7"/>
  <c r="H995" i="7"/>
  <c r="H1001" i="7"/>
  <c r="H1010" i="7"/>
  <c r="H1034" i="7"/>
  <c r="H1040" i="7"/>
  <c r="H1079" i="7"/>
  <c r="H1088" i="7"/>
  <c r="H1097" i="7"/>
  <c r="H1106" i="7"/>
  <c r="H1109" i="7"/>
  <c r="H1112" i="7"/>
  <c r="H1115" i="7"/>
  <c r="H1118" i="7"/>
  <c r="H1139" i="7"/>
  <c r="H1142" i="7"/>
  <c r="H1145" i="7"/>
  <c r="H1154" i="7"/>
  <c r="H1160" i="7"/>
  <c r="H1172" i="7"/>
  <c r="H1181" i="7"/>
  <c r="H1184" i="7"/>
  <c r="H1196" i="7"/>
  <c r="H1205" i="7"/>
  <c r="H1214" i="7"/>
  <c r="H1217" i="7"/>
  <c r="H1223" i="7"/>
  <c r="H1232" i="7"/>
  <c r="H1238" i="7"/>
  <c r="H1250" i="7"/>
  <c r="H1280" i="7"/>
  <c r="H1283" i="7"/>
  <c r="H1789" i="7"/>
  <c r="H1792" i="7"/>
  <c r="H1795" i="7"/>
  <c r="H1801" i="7"/>
  <c r="H1813" i="7"/>
  <c r="H1834" i="7"/>
  <c r="H1837" i="7"/>
  <c r="H1840" i="7"/>
  <c r="H1843" i="7"/>
  <c r="H1849" i="7"/>
  <c r="H1852" i="7"/>
  <c r="H1855" i="7"/>
  <c r="H1858" i="7"/>
  <c r="H1864" i="7"/>
  <c r="H1882" i="7"/>
  <c r="H1891" i="7"/>
  <c r="H1906" i="7"/>
  <c r="H1909" i="7"/>
  <c r="H1915" i="7"/>
  <c r="H1918" i="7"/>
  <c r="H1921" i="7"/>
  <c r="H1927" i="7"/>
  <c r="H1930" i="7"/>
  <c r="H1939" i="7"/>
  <c r="H1942" i="7"/>
  <c r="H1963" i="7"/>
  <c r="H1966" i="7"/>
  <c r="H1975" i="7"/>
  <c r="H1978" i="7"/>
  <c r="H1996" i="7"/>
  <c r="H1148" i="7"/>
  <c r="H1163" i="7"/>
  <c r="H1199" i="7"/>
  <c r="H1208" i="7"/>
  <c r="H1211" i="7"/>
  <c r="H1220" i="7"/>
  <c r="H1235" i="7"/>
  <c r="H1241" i="7"/>
  <c r="H1920" i="7"/>
  <c r="H1932" i="7"/>
  <c r="H1965" i="7"/>
  <c r="H1971" i="7"/>
  <c r="H376" i="7"/>
  <c r="H409" i="7"/>
  <c r="H658" i="7"/>
  <c r="H664" i="7"/>
  <c r="H745" i="7"/>
  <c r="H775" i="7"/>
  <c r="H958" i="7"/>
  <c r="H1000" i="7"/>
  <c r="H1027" i="7"/>
  <c r="H1036" i="7"/>
  <c r="H1048" i="7"/>
  <c r="H1054" i="7"/>
  <c r="H1060" i="7"/>
  <c r="H1066" i="7"/>
  <c r="H1102" i="7"/>
  <c r="H1138" i="7"/>
  <c r="H1156" i="7"/>
  <c r="H1165" i="7"/>
  <c r="H1171" i="7"/>
  <c r="H1180" i="7"/>
  <c r="H1186" i="7"/>
  <c r="H1213" i="7"/>
  <c r="H1222" i="7"/>
  <c r="H1246" i="7"/>
  <c r="H1264" i="7"/>
  <c r="H1369" i="7"/>
  <c r="H1603" i="7"/>
  <c r="H1633" i="7"/>
  <c r="H334" i="7"/>
  <c r="H415" i="7"/>
  <c r="H571" i="7"/>
  <c r="H1009" i="7"/>
  <c r="H1024" i="7"/>
  <c r="H1045" i="7"/>
  <c r="H1057" i="7"/>
  <c r="H1063" i="7"/>
  <c r="H1069" i="7"/>
  <c r="H1075" i="7"/>
  <c r="H1081" i="7"/>
  <c r="H1087" i="7"/>
  <c r="H1111" i="7"/>
  <c r="H1135" i="7"/>
  <c r="H1141" i="7"/>
  <c r="H1147" i="7"/>
  <c r="H1153" i="7"/>
  <c r="H1159" i="7"/>
  <c r="H1162" i="7"/>
  <c r="H1168" i="7"/>
  <c r="H1189" i="7"/>
  <c r="H1204" i="7"/>
  <c r="H1216" i="7"/>
  <c r="H1219" i="7"/>
  <c r="H1228" i="7"/>
  <c r="H1237" i="7"/>
  <c r="H1243" i="7"/>
  <c r="H1255" i="7"/>
  <c r="H1267" i="7"/>
  <c r="H1273" i="7"/>
  <c r="H1282" i="7"/>
  <c r="H1375" i="7"/>
  <c r="H1450" i="7"/>
  <c r="H1486" i="7"/>
  <c r="H1600" i="7"/>
  <c r="H1636" i="7"/>
  <c r="H1684" i="7"/>
  <c r="H1711" i="7"/>
  <c r="H337" i="7"/>
  <c r="H529" i="7"/>
  <c r="H400" i="7"/>
  <c r="H418" i="7"/>
  <c r="H493" i="7"/>
  <c r="H292" i="7"/>
  <c r="H328" i="7"/>
  <c r="H406" i="7"/>
  <c r="H424" i="7"/>
  <c r="H481" i="7"/>
  <c r="H34" i="7"/>
  <c r="H37" i="7"/>
  <c r="H40" i="7"/>
  <c r="H43" i="7"/>
  <c r="H46" i="7"/>
  <c r="H58" i="7"/>
  <c r="H61" i="7"/>
  <c r="H64" i="7"/>
  <c r="H67" i="7"/>
  <c r="H70" i="7"/>
  <c r="H73" i="7"/>
  <c r="H94" i="7"/>
  <c r="H97" i="7"/>
  <c r="H100" i="7"/>
  <c r="H103" i="7"/>
  <c r="H106" i="7"/>
  <c r="H109" i="7"/>
  <c r="H112" i="7"/>
  <c r="H115" i="7"/>
  <c r="H118" i="7"/>
  <c r="H121" i="7"/>
  <c r="H124" i="7"/>
  <c r="H127" i="7"/>
  <c r="H130" i="7"/>
  <c r="H133" i="7"/>
  <c r="H136" i="7"/>
  <c r="H139" i="7"/>
  <c r="H142" i="7"/>
  <c r="H154" i="7"/>
  <c r="H160" i="7"/>
  <c r="H163" i="7"/>
  <c r="H166" i="7"/>
  <c r="H169" i="7"/>
  <c r="H172" i="7"/>
  <c r="H175" i="7"/>
  <c r="H178" i="7"/>
  <c r="H187" i="7"/>
  <c r="H196" i="7"/>
  <c r="H199" i="7"/>
  <c r="H202" i="7"/>
  <c r="H205" i="7"/>
  <c r="H211" i="7"/>
  <c r="H214" i="7"/>
  <c r="H217" i="7"/>
  <c r="H220" i="7"/>
  <c r="H223" i="7"/>
  <c r="H226" i="7"/>
  <c r="H229" i="7"/>
  <c r="H232" i="7"/>
  <c r="H235" i="7"/>
  <c r="H238" i="7"/>
  <c r="H241" i="7"/>
  <c r="H244" i="7"/>
  <c r="H247" i="7"/>
  <c r="H250" i="7"/>
  <c r="H253" i="7"/>
  <c r="H256" i="7"/>
  <c r="H259" i="7"/>
  <c r="H262" i="7"/>
  <c r="H265" i="7"/>
  <c r="H268" i="7"/>
  <c r="H271" i="7"/>
  <c r="H274" i="7"/>
  <c r="H277" i="7"/>
  <c r="H280" i="7"/>
  <c r="H283" i="7"/>
  <c r="H286" i="7"/>
  <c r="H289" i="7"/>
  <c r="H295" i="7"/>
  <c r="H298" i="7"/>
  <c r="H301" i="7"/>
  <c r="H236" i="7"/>
  <c r="H263" i="7"/>
  <c r="H671" i="7"/>
  <c r="H677" i="7"/>
  <c r="H680" i="7"/>
  <c r="H683" i="7"/>
  <c r="H686" i="7"/>
  <c r="H689" i="7"/>
  <c r="H695" i="7"/>
  <c r="H743" i="7"/>
  <c r="H749" i="7"/>
  <c r="H758" i="7"/>
  <c r="H767" i="7"/>
  <c r="H776" i="7"/>
  <c r="H779" i="7"/>
  <c r="H785" i="7"/>
  <c r="H806" i="7"/>
  <c r="H926" i="7"/>
  <c r="H932" i="7"/>
  <c r="H935" i="7"/>
  <c r="H998" i="7"/>
  <c r="H1064" i="7"/>
  <c r="H1265" i="7"/>
  <c r="H117" i="7"/>
  <c r="H540" i="7"/>
  <c r="H642" i="7"/>
  <c r="H1341" i="7"/>
  <c r="H1422" i="7"/>
  <c r="H1488" i="7"/>
  <c r="H1572" i="7"/>
  <c r="H1581" i="7"/>
  <c r="H1635" i="7"/>
  <c r="H1689" i="7"/>
  <c r="H1836" i="7"/>
  <c r="H1956" i="7"/>
  <c r="H1258" i="7"/>
  <c r="H1291" i="7"/>
  <c r="H1297" i="7"/>
  <c r="H1327" i="7"/>
  <c r="H1333" i="7"/>
  <c r="H1336" i="7"/>
  <c r="H1339" i="7"/>
  <c r="H1351" i="7"/>
  <c r="H1354" i="7"/>
  <c r="H1363" i="7"/>
  <c r="H1432" i="7"/>
  <c r="H1438" i="7"/>
  <c r="H1465" i="7"/>
  <c r="H1582" i="7"/>
  <c r="H1588" i="7"/>
  <c r="H1612" i="7"/>
  <c r="H1621" i="7"/>
  <c r="H1648" i="7"/>
  <c r="H1651" i="7"/>
  <c r="H1654" i="7"/>
  <c r="H1660" i="7"/>
  <c r="H1663" i="7"/>
  <c r="H1669" i="7"/>
  <c r="H1678" i="7"/>
  <c r="H1681" i="7"/>
  <c r="H1687" i="7"/>
  <c r="H1702" i="7"/>
  <c r="H1714" i="7"/>
  <c r="H1717" i="7"/>
  <c r="H1720" i="7"/>
  <c r="H1741" i="7"/>
  <c r="H1753" i="7"/>
  <c r="H1756" i="7"/>
  <c r="H1759" i="7"/>
  <c r="H1777" i="7"/>
  <c r="H1786" i="7"/>
  <c r="H1804" i="7"/>
  <c r="H1810" i="7"/>
  <c r="H1819" i="7"/>
  <c r="H1822" i="7"/>
  <c r="H1831" i="7"/>
  <c r="H1861" i="7"/>
  <c r="H1867" i="7"/>
  <c r="H1873" i="7"/>
  <c r="H1879" i="7"/>
  <c r="H1897" i="7"/>
  <c r="H1924" i="7"/>
  <c r="H1933" i="7"/>
  <c r="H1936" i="7"/>
  <c r="H1945" i="7"/>
  <c r="H1957" i="7"/>
  <c r="H1960" i="7"/>
  <c r="H1969" i="7"/>
  <c r="H1993" i="7"/>
  <c r="H1999" i="7"/>
  <c r="H1376" i="7"/>
  <c r="H1391" i="7"/>
  <c r="H1433" i="7"/>
  <c r="H1442" i="7"/>
  <c r="H1460" i="7"/>
  <c r="H1469" i="7"/>
  <c r="H347" i="7"/>
  <c r="H371" i="7"/>
  <c r="H578" i="7"/>
  <c r="H614" i="7"/>
  <c r="H1052" i="7"/>
  <c r="H1136" i="7"/>
  <c r="H1166" i="7"/>
  <c r="H1175" i="7"/>
  <c r="H1193" i="7"/>
  <c r="H1244" i="7"/>
  <c r="H1247" i="7"/>
  <c r="H1256" i="7"/>
  <c r="H75" i="7"/>
  <c r="H81" i="7"/>
  <c r="H114" i="7"/>
  <c r="H120" i="7"/>
  <c r="H135" i="7"/>
  <c r="H150" i="7"/>
  <c r="H159" i="7"/>
  <c r="H171" i="7"/>
  <c r="H180" i="7"/>
  <c r="H189" i="7"/>
  <c r="H192" i="7"/>
  <c r="H195" i="7"/>
  <c r="H198" i="7"/>
  <c r="H267" i="7"/>
  <c r="H279" i="7"/>
  <c r="H285" i="7"/>
  <c r="H288" i="7"/>
  <c r="H291" i="7"/>
  <c r="H294" i="7"/>
  <c r="H297" i="7"/>
  <c r="H300" i="7"/>
  <c r="H809" i="7"/>
  <c r="H824" i="7"/>
  <c r="H848" i="7"/>
  <c r="H881" i="7"/>
  <c r="H884" i="7"/>
  <c r="H899" i="7"/>
  <c r="H905" i="7"/>
  <c r="H911" i="7"/>
  <c r="H929" i="7"/>
  <c r="H944" i="7"/>
  <c r="H947" i="7"/>
  <c r="H950" i="7"/>
  <c r="H956" i="7"/>
  <c r="H974" i="7"/>
  <c r="H977" i="7"/>
  <c r="H986" i="7"/>
  <c r="H989" i="7"/>
  <c r="H1016" i="7"/>
  <c r="H1022" i="7"/>
  <c r="H1028" i="7"/>
  <c r="H1037" i="7"/>
  <c r="H1043" i="7"/>
  <c r="H1049" i="7"/>
  <c r="H1058" i="7"/>
  <c r="H1076" i="7"/>
  <c r="H1100" i="7"/>
  <c r="H1103" i="7"/>
  <c r="H1124" i="7"/>
  <c r="H1169" i="7"/>
  <c r="H1259" i="7"/>
  <c r="H1262" i="7"/>
  <c r="H1268" i="7"/>
  <c r="H1271" i="7"/>
  <c r="H1274" i="7"/>
  <c r="H1277" i="7"/>
  <c r="H1286" i="7"/>
  <c r="H1289" i="7"/>
  <c r="H1292" i="7"/>
  <c r="H1295" i="7"/>
  <c r="H1301" i="7"/>
  <c r="H1310" i="7"/>
  <c r="H1313" i="7"/>
  <c r="H1316" i="7"/>
  <c r="H1319" i="7"/>
  <c r="H1322" i="7"/>
  <c r="H1337" i="7"/>
  <c r="H1346" i="7"/>
  <c r="H1349" i="7"/>
  <c r="H1352" i="7"/>
  <c r="H1355" i="7"/>
  <c r="H1358" i="7"/>
  <c r="H1361" i="7"/>
  <c r="H1364" i="7"/>
  <c r="H1367" i="7"/>
  <c r="H1370" i="7"/>
  <c r="H1373" i="7"/>
  <c r="H1379" i="7"/>
  <c r="H1382" i="7"/>
  <c r="H1385" i="7"/>
  <c r="H1388" i="7"/>
  <c r="H1394" i="7"/>
  <c r="H1397" i="7"/>
  <c r="H1400" i="7"/>
  <c r="H1403" i="7"/>
  <c r="H1406" i="7"/>
  <c r="H1409" i="7"/>
  <c r="H1412" i="7"/>
  <c r="H1415" i="7"/>
  <c r="H1418" i="7"/>
  <c r="H1421" i="7"/>
  <c r="H1424" i="7"/>
  <c r="H1427" i="7"/>
  <c r="H1430" i="7"/>
  <c r="H1436" i="7"/>
  <c r="H1439" i="7"/>
  <c r="H1445" i="7"/>
  <c r="H1448" i="7"/>
  <c r="H1451" i="7"/>
  <c r="H1454" i="7"/>
  <c r="H1457" i="7"/>
  <c r="H1463" i="7"/>
  <c r="H1466" i="7"/>
  <c r="H1472" i="7"/>
  <c r="H1475" i="7"/>
  <c r="H1478" i="7"/>
  <c r="H1481" i="7"/>
  <c r="H1484" i="7"/>
  <c r="H1490" i="7"/>
  <c r="H1493" i="7"/>
  <c r="H1496" i="7"/>
  <c r="H1499" i="7"/>
  <c r="H1502" i="7"/>
  <c r="H1505" i="7"/>
  <c r="H1508" i="7"/>
  <c r="H1511" i="7"/>
  <c r="H1514" i="7"/>
  <c r="H1517" i="7"/>
  <c r="H1520" i="7"/>
  <c r="H1529" i="7"/>
  <c r="H1535" i="7"/>
  <c r="H1541" i="7"/>
  <c r="H1547" i="7"/>
  <c r="H1553" i="7"/>
  <c r="H1559" i="7"/>
  <c r="H1565" i="7"/>
  <c r="H1568" i="7"/>
  <c r="H1571" i="7"/>
  <c r="H1577" i="7"/>
  <c r="H1580" i="7"/>
  <c r="H1586" i="7"/>
  <c r="H1589" i="7"/>
  <c r="H1592" i="7"/>
  <c r="H1595" i="7"/>
  <c r="H1598" i="7"/>
  <c r="H1601" i="7"/>
  <c r="H1604" i="7"/>
  <c r="H1607" i="7"/>
  <c r="H1610" i="7"/>
  <c r="H1613" i="7"/>
  <c r="H1616" i="7"/>
  <c r="H1619" i="7"/>
  <c r="H1622" i="7"/>
  <c r="H1625" i="7"/>
  <c r="H1628" i="7"/>
  <c r="H1631" i="7"/>
  <c r="H1637" i="7"/>
  <c r="H1643" i="7"/>
  <c r="H1649" i="7"/>
  <c r="H1652" i="7"/>
  <c r="H1655" i="7"/>
  <c r="H1658" i="7"/>
  <c r="H1661" i="7"/>
  <c r="H1664" i="7"/>
  <c r="H1667" i="7"/>
  <c r="H1670" i="7"/>
  <c r="H1673" i="7"/>
  <c r="H1676" i="7"/>
  <c r="H1679" i="7"/>
  <c r="H1682" i="7"/>
  <c r="H1685" i="7"/>
  <c r="H1688" i="7"/>
  <c r="H1691" i="7"/>
  <c r="H1694" i="7"/>
  <c r="H1697" i="7"/>
  <c r="H1700" i="7"/>
  <c r="H1703" i="7"/>
  <c r="H1706" i="7"/>
  <c r="H1709" i="7"/>
  <c r="H1712" i="7"/>
  <c r="H1715" i="7"/>
  <c r="H1718" i="7"/>
  <c r="H1721" i="7"/>
  <c r="H1724" i="7"/>
  <c r="H1727" i="7"/>
  <c r="H1730" i="7"/>
  <c r="H1733" i="7"/>
  <c r="H1736" i="7"/>
  <c r="H1739" i="7"/>
  <c r="H1742" i="7"/>
  <c r="H1745" i="7"/>
  <c r="H1748" i="7"/>
  <c r="H1751" i="7"/>
  <c r="H1754" i="7"/>
  <c r="H1757" i="7"/>
  <c r="H1760" i="7"/>
  <c r="H1763" i="7"/>
  <c r="H1766" i="7"/>
  <c r="H1769" i="7"/>
  <c r="H1772" i="7"/>
  <c r="H1775" i="7"/>
  <c r="H1778" i="7"/>
  <c r="H1781" i="7"/>
  <c r="H1784" i="7"/>
  <c r="H1787" i="7"/>
  <c r="H1790" i="7"/>
  <c r="H1793" i="7"/>
  <c r="H1796" i="7"/>
  <c r="H1799" i="7"/>
  <c r="H1802" i="7"/>
  <c r="H1805" i="7"/>
  <c r="H1808" i="7"/>
  <c r="H1811" i="7"/>
  <c r="H1814" i="7"/>
  <c r="H1817" i="7"/>
  <c r="H1820" i="7"/>
  <c r="H1823" i="7"/>
  <c r="H1826" i="7"/>
  <c r="H1829" i="7"/>
  <c r="H1832" i="7"/>
  <c r="H1835" i="7"/>
  <c r="H1838" i="7"/>
  <c r="H1841" i="7"/>
  <c r="H1844" i="7"/>
  <c r="H1847" i="7"/>
  <c r="H1850" i="7"/>
  <c r="H1853" i="7"/>
  <c r="H1856" i="7"/>
  <c r="H1859" i="7"/>
  <c r="H1862" i="7"/>
  <c r="H1865" i="7"/>
  <c r="H1868" i="7"/>
  <c r="H1871" i="7"/>
  <c r="H1874" i="7"/>
  <c r="H1877" i="7"/>
  <c r="H1880" i="7"/>
  <c r="H1883" i="7"/>
  <c r="H1886" i="7"/>
  <c r="H1889" i="7"/>
  <c r="H1892" i="7"/>
  <c r="H1895" i="7"/>
  <c r="H1898" i="7"/>
  <c r="H1901" i="7"/>
  <c r="H1904" i="7"/>
  <c r="H1907" i="7"/>
  <c r="H1910" i="7"/>
  <c r="H1913" i="7"/>
  <c r="H1916" i="7"/>
  <c r="H1919" i="7"/>
  <c r="H1922" i="7"/>
  <c r="H1925" i="7"/>
  <c r="H1928" i="7"/>
  <c r="H1931" i="7"/>
  <c r="H1934" i="7"/>
  <c r="H1937" i="7"/>
  <c r="H1940" i="7"/>
  <c r="H1943" i="7"/>
  <c r="H1946" i="7"/>
  <c r="H1949" i="7"/>
  <c r="H1952" i="7"/>
  <c r="H1955" i="7"/>
  <c r="H1958" i="7"/>
  <c r="H1961" i="7"/>
  <c r="H1964" i="7"/>
  <c r="H1967" i="7"/>
  <c r="H1970" i="7"/>
  <c r="H1973" i="7"/>
  <c r="H1976" i="7"/>
  <c r="H1979" i="7"/>
  <c r="H1982" i="7"/>
  <c r="H1985" i="7"/>
  <c r="H1988" i="7"/>
  <c r="H1991" i="7"/>
  <c r="H1994" i="7"/>
  <c r="H1997" i="7"/>
  <c r="H2000" i="7"/>
  <c r="H669" i="7"/>
  <c r="H672" i="7"/>
  <c r="H675" i="7"/>
  <c r="H678" i="7"/>
  <c r="H690" i="7"/>
  <c r="H696" i="7"/>
  <c r="H699" i="7"/>
  <c r="H702" i="7"/>
  <c r="H705" i="7"/>
  <c r="H744" i="7"/>
  <c r="H747" i="7"/>
  <c r="H834" i="7"/>
  <c r="H837" i="7"/>
  <c r="H846" i="7"/>
  <c r="H849" i="7"/>
  <c r="H852" i="7"/>
  <c r="H855" i="7"/>
  <c r="H858" i="7"/>
  <c r="H861" i="7"/>
  <c r="H864" i="7"/>
  <c r="H867" i="7"/>
  <c r="H870" i="7"/>
  <c r="H879" i="7"/>
  <c r="H882" i="7"/>
  <c r="H891" i="7"/>
  <c r="H918" i="7"/>
  <c r="H921" i="7"/>
  <c r="H924" i="7"/>
  <c r="H321" i="7"/>
  <c r="H327" i="7"/>
  <c r="H330" i="7"/>
  <c r="H354" i="7"/>
  <c r="H387" i="7"/>
  <c r="H402" i="7"/>
  <c r="H420" i="7"/>
  <c r="H423" i="7"/>
  <c r="H426" i="7"/>
  <c r="H432" i="7"/>
  <c r="H459" i="7"/>
  <c r="H471" i="7"/>
  <c r="H474" i="7"/>
  <c r="H477" i="7"/>
  <c r="H480" i="7"/>
  <c r="H486" i="7"/>
  <c r="H489" i="7"/>
  <c r="H492" i="7"/>
  <c r="H498" i="7"/>
  <c r="H519" i="7"/>
  <c r="H522" i="7"/>
  <c r="H525" i="7"/>
  <c r="H528" i="7"/>
  <c r="H534" i="7"/>
  <c r="H537" i="7"/>
  <c r="H546" i="7"/>
  <c r="H549" i="7"/>
  <c r="H561" i="7"/>
  <c r="H564" i="7"/>
  <c r="H570" i="7"/>
  <c r="H573" i="7"/>
  <c r="H576" i="7"/>
  <c r="H582" i="7"/>
  <c r="H585" i="7"/>
  <c r="H588" i="7"/>
  <c r="H594" i="7"/>
  <c r="H597" i="7"/>
  <c r="H606" i="7"/>
  <c r="H609" i="7"/>
  <c r="H615" i="7"/>
  <c r="H618" i="7"/>
  <c r="H621" i="7"/>
  <c r="H624" i="7"/>
  <c r="H630" i="7"/>
  <c r="H633" i="7"/>
  <c r="H636" i="7"/>
  <c r="H639" i="7"/>
  <c r="H654" i="7"/>
  <c r="H657" i="7"/>
  <c r="H660" i="7"/>
  <c r="H663" i="7"/>
  <c r="H666" i="7"/>
  <c r="H304" i="7"/>
  <c r="H310" i="7"/>
  <c r="H316" i="7"/>
  <c r="H319" i="7"/>
  <c r="H325" i="7"/>
  <c r="H340" i="7"/>
  <c r="H346" i="7"/>
  <c r="H352" i="7"/>
  <c r="H355" i="7"/>
  <c r="H367" i="7"/>
  <c r="H370" i="7"/>
  <c r="H373" i="7"/>
  <c r="H382" i="7"/>
  <c r="H385" i="7"/>
  <c r="H388" i="7"/>
  <c r="H391" i="7"/>
  <c r="H397" i="7"/>
  <c r="H403" i="7"/>
  <c r="H412" i="7"/>
  <c r="H421" i="7"/>
  <c r="H430" i="7"/>
  <c r="H436" i="7"/>
  <c r="H439" i="7"/>
  <c r="H466" i="7"/>
  <c r="H490" i="7"/>
  <c r="H502" i="7"/>
  <c r="H508" i="7"/>
  <c r="H520" i="7"/>
  <c r="H523" i="7"/>
  <c r="H526" i="7"/>
  <c r="H532" i="7"/>
  <c r="H535" i="7"/>
  <c r="H541" i="7"/>
  <c r="H544" i="7"/>
  <c r="H550" i="7"/>
  <c r="H556" i="7"/>
  <c r="H568" i="7"/>
  <c r="H604" i="7"/>
  <c r="H610" i="7"/>
  <c r="H616" i="7"/>
  <c r="H619" i="7"/>
  <c r="H625" i="7"/>
  <c r="H634" i="7"/>
  <c r="H640" i="7"/>
  <c r="H643" i="7"/>
  <c r="H649" i="7"/>
  <c r="H652" i="7"/>
  <c r="H661" i="7"/>
  <c r="H667" i="7"/>
  <c r="H709" i="7"/>
  <c r="H712" i="7"/>
  <c r="H715" i="7"/>
  <c r="H718" i="7"/>
  <c r="H721" i="7"/>
  <c r="H724" i="7"/>
  <c r="H727" i="7"/>
  <c r="H730" i="7"/>
  <c r="H733" i="7"/>
  <c r="H736" i="7"/>
  <c r="H739" i="7"/>
  <c r="H742" i="7"/>
  <c r="H748" i="7"/>
  <c r="H751" i="7"/>
  <c r="H754" i="7"/>
  <c r="H757" i="7"/>
  <c r="H760" i="7"/>
  <c r="H763" i="7"/>
  <c r="H766" i="7"/>
  <c r="H772" i="7"/>
  <c r="H778" i="7"/>
  <c r="H781" i="7"/>
  <c r="H811" i="7"/>
  <c r="H814" i="7"/>
  <c r="H823" i="7"/>
  <c r="H826" i="7"/>
  <c r="H829" i="7"/>
  <c r="H832" i="7"/>
  <c r="H835" i="7"/>
  <c r="H838" i="7"/>
  <c r="H844" i="7"/>
  <c r="H847" i="7"/>
  <c r="H850" i="7"/>
  <c r="H856" i="7"/>
  <c r="H859" i="7"/>
  <c r="H862" i="7"/>
  <c r="H874" i="7"/>
  <c r="H880" i="7"/>
  <c r="H904" i="7"/>
  <c r="H907" i="7"/>
  <c r="H910" i="7"/>
  <c r="H913" i="7"/>
  <c r="H916" i="7"/>
  <c r="H919" i="7"/>
  <c r="H922" i="7"/>
  <c r="H925" i="7"/>
  <c r="H928" i="7"/>
  <c r="H931" i="7"/>
  <c r="H934" i="7"/>
  <c r="H937" i="7"/>
  <c r="H940" i="7"/>
  <c r="H943" i="7"/>
  <c r="H946" i="7"/>
  <c r="H949" i="7"/>
  <c r="H952" i="7"/>
  <c r="H955" i="7"/>
  <c r="H961" i="7"/>
  <c r="H964" i="7"/>
  <c r="H967" i="7"/>
  <c r="H970" i="7"/>
  <c r="H973" i="7"/>
  <c r="H976" i="7"/>
  <c r="H994" i="7"/>
  <c r="H1003" i="7"/>
  <c r="H1006" i="7"/>
  <c r="H1012" i="7"/>
  <c r="H1015" i="7"/>
  <c r="H1018" i="7"/>
  <c r="H1021" i="7"/>
  <c r="H1201" i="7"/>
  <c r="H1240" i="7"/>
  <c r="H1249" i="7"/>
  <c r="H1252" i="7"/>
  <c r="H311" i="7"/>
  <c r="H317" i="7"/>
  <c r="H320" i="7"/>
  <c r="H323" i="7"/>
  <c r="H326" i="7"/>
  <c r="H329" i="7"/>
  <c r="H332" i="7"/>
  <c r="H335" i="7"/>
  <c r="H338" i="7"/>
  <c r="H341" i="7"/>
  <c r="H344" i="7"/>
  <c r="H350" i="7"/>
  <c r="H353" i="7"/>
  <c r="H356" i="7"/>
  <c r="H359" i="7"/>
  <c r="H362" i="7"/>
  <c r="H365" i="7"/>
  <c r="H368" i="7"/>
  <c r="H374" i="7"/>
  <c r="H377" i="7"/>
  <c r="H380" i="7"/>
  <c r="H383" i="7"/>
  <c r="H473" i="7"/>
  <c r="H476" i="7"/>
  <c r="H479" i="7"/>
  <c r="H482" i="7"/>
  <c r="H485" i="7"/>
  <c r="H488" i="7"/>
  <c r="H491" i="7"/>
  <c r="H494" i="7"/>
  <c r="H1348" i="7"/>
  <c r="H1360" i="7"/>
  <c r="H1381" i="7"/>
  <c r="H1384" i="7"/>
  <c r="H1390" i="7"/>
  <c r="H1393" i="7"/>
  <c r="H1396" i="7"/>
  <c r="H1402" i="7"/>
  <c r="H1405" i="7"/>
  <c r="H1408" i="7"/>
  <c r="H1411" i="7"/>
  <c r="H1414" i="7"/>
  <c r="H1417" i="7"/>
  <c r="H1420" i="7"/>
  <c r="H1423" i="7"/>
  <c r="H1426" i="7"/>
  <c r="H1429" i="7"/>
  <c r="H1435" i="7"/>
  <c r="H1441" i="7"/>
  <c r="H1444" i="7"/>
  <c r="H1447" i="7"/>
  <c r="H1453" i="7"/>
  <c r="H1456" i="7"/>
  <c r="H1459" i="7"/>
  <c r="H1468" i="7"/>
  <c r="H1471" i="7"/>
  <c r="H1474" i="7"/>
  <c r="H1477" i="7"/>
  <c r="H1480" i="7"/>
  <c r="H1483" i="7"/>
  <c r="H1495" i="7"/>
  <c r="H1546" i="7"/>
  <c r="H1549" i="7"/>
  <c r="H1552" i="7"/>
  <c r="H1555" i="7"/>
  <c r="H1558" i="7"/>
  <c r="H1561" i="7"/>
  <c r="H366" i="7"/>
  <c r="H363" i="7"/>
  <c r="H345" i="7"/>
  <c r="H553" i="7"/>
  <c r="H628" i="7"/>
  <c r="H631" i="7"/>
  <c r="H324" i="7"/>
  <c r="H333" i="7"/>
  <c r="H357" i="7"/>
  <c r="H315" i="7"/>
  <c r="H342" i="7"/>
  <c r="H11" i="7"/>
  <c r="H23" i="7"/>
  <c r="H26" i="7"/>
  <c r="H29" i="7"/>
  <c r="H32" i="7"/>
  <c r="H35" i="7"/>
  <c r="H47" i="7"/>
  <c r="H59" i="7"/>
  <c r="H65" i="7"/>
  <c r="H83" i="7"/>
  <c r="H86" i="7"/>
  <c r="H95" i="7"/>
  <c r="H98" i="7"/>
  <c r="H101" i="7"/>
  <c r="H104" i="7"/>
  <c r="H107" i="7"/>
  <c r="H110" i="7"/>
  <c r="H113" i="7"/>
  <c r="H116" i="7"/>
  <c r="H119" i="7"/>
  <c r="H125" i="7"/>
  <c r="H128" i="7"/>
  <c r="H131" i="7"/>
  <c r="H134" i="7"/>
  <c r="H137" i="7"/>
  <c r="H140" i="7"/>
  <c r="H318" i="7"/>
  <c r="H360" i="7"/>
  <c r="H708" i="7"/>
  <c r="H765" i="7"/>
  <c r="H807" i="7"/>
  <c r="H873" i="7"/>
  <c r="H885" i="7"/>
  <c r="H888" i="7"/>
  <c r="H894" i="7"/>
  <c r="H903" i="7"/>
  <c r="H906" i="7"/>
  <c r="H927" i="7"/>
  <c r="H930" i="7"/>
  <c r="H933" i="7"/>
  <c r="H939" i="7"/>
  <c r="H1026" i="7"/>
  <c r="H1029" i="7"/>
  <c r="H1260" i="7"/>
  <c r="H1263" i="7"/>
  <c r="H1266" i="7"/>
  <c r="H1269" i="7"/>
  <c r="H1272" i="7"/>
  <c r="H1278" i="7"/>
  <c r="H1281" i="7"/>
  <c r="H1284" i="7"/>
  <c r="H1290" i="7"/>
  <c r="H1293" i="7"/>
  <c r="H1296" i="7"/>
  <c r="H1299" i="7"/>
  <c r="H1302" i="7"/>
  <c r="H1308" i="7"/>
  <c r="H1311" i="7"/>
  <c r="H1314" i="7"/>
  <c r="H1317" i="7"/>
  <c r="H1320" i="7"/>
  <c r="H1323" i="7"/>
  <c r="H1326" i="7"/>
  <c r="H1329" i="7"/>
  <c r="H1332" i="7"/>
  <c r="H1335" i="7"/>
  <c r="H1338" i="7"/>
  <c r="H1347" i="7"/>
  <c r="H1350" i="7"/>
  <c r="H1359" i="7"/>
  <c r="H1365" i="7"/>
  <c r="H1371" i="7"/>
  <c r="H1374" i="7"/>
  <c r="H1377" i="7"/>
  <c r="H1380" i="7"/>
  <c r="H1386" i="7"/>
  <c r="H1389" i="7"/>
  <c r="H1395" i="7"/>
  <c r="H1398" i="7"/>
  <c r="H1404" i="7"/>
  <c r="H1407" i="7"/>
  <c r="H1410" i="7"/>
  <c r="H1413" i="7"/>
  <c r="H1416" i="7"/>
  <c r="H1419" i="7"/>
  <c r="H1425" i="7"/>
  <c r="H1428" i="7"/>
  <c r="H1434" i="7"/>
  <c r="H1443" i="7"/>
  <c r="H1446" i="7"/>
  <c r="H1449" i="7"/>
  <c r="H1452" i="7"/>
  <c r="H1455" i="7"/>
  <c r="H1458" i="7"/>
  <c r="H1461" i="7"/>
  <c r="H1464" i="7"/>
  <c r="H1467" i="7"/>
  <c r="H1470" i="7"/>
  <c r="H1473" i="7"/>
  <c r="H1476" i="7"/>
  <c r="H1479" i="7"/>
  <c r="H1482" i="7"/>
  <c r="H1485" i="7"/>
  <c r="H1491" i="7"/>
  <c r="H1494" i="7"/>
  <c r="H1497" i="7"/>
  <c r="H1500" i="7"/>
  <c r="H1506" i="7"/>
  <c r="H1509" i="7"/>
  <c r="H1515" i="7"/>
  <c r="H1518" i="7"/>
  <c r="H1521" i="7"/>
  <c r="H1524" i="7"/>
  <c r="H1536" i="7"/>
  <c r="H1545" i="7"/>
  <c r="H1548" i="7"/>
  <c r="H1551" i="7"/>
  <c r="H1554" i="7"/>
  <c r="H1557" i="7"/>
  <c r="H1560" i="7"/>
  <c r="H1563" i="7"/>
  <c r="H1566" i="7"/>
  <c r="H1575" i="7"/>
  <c r="H1578" i="7"/>
  <c r="H1590" i="7"/>
  <c r="H1593" i="7"/>
  <c r="H1596" i="7"/>
  <c r="H1599" i="7"/>
  <c r="H1602" i="7"/>
  <c r="H1605" i="7"/>
  <c r="H1608" i="7"/>
  <c r="H1611" i="7"/>
  <c r="H1614" i="7"/>
  <c r="H1617" i="7"/>
  <c r="H1620" i="7"/>
  <c r="H1623" i="7"/>
  <c r="H1626" i="7"/>
  <c r="H1629" i="7"/>
  <c r="H1632" i="7"/>
  <c r="H1638" i="7"/>
  <c r="H1641" i="7"/>
  <c r="H1647" i="7"/>
  <c r="H1650" i="7"/>
  <c r="H1656" i="7"/>
  <c r="H1662" i="7"/>
  <c r="H1665" i="7"/>
  <c r="H1668" i="7"/>
  <c r="H1671" i="7"/>
  <c r="H1674" i="7"/>
  <c r="H1677" i="7"/>
  <c r="H1680" i="7"/>
  <c r="H1683" i="7"/>
  <c r="H1686" i="7"/>
  <c r="H1692" i="7"/>
  <c r="H1695" i="7"/>
  <c r="H1698" i="7"/>
  <c r="H1701" i="7"/>
  <c r="H1704" i="7"/>
  <c r="H1707" i="7"/>
  <c r="H697" i="7"/>
  <c r="H706" i="7"/>
  <c r="H143" i="7"/>
  <c r="H146" i="7"/>
  <c r="H152" i="7"/>
  <c r="H155" i="7"/>
  <c r="H158" i="7"/>
  <c r="H161" i="7"/>
  <c r="H164" i="7"/>
  <c r="H167" i="7"/>
  <c r="H170" i="7"/>
  <c r="H173" i="7"/>
  <c r="H176" i="7"/>
  <c r="H191" i="7"/>
  <c r="H197" i="7"/>
  <c r="H200" i="7"/>
  <c r="H203" i="7"/>
  <c r="H206" i="7"/>
  <c r="H209" i="7"/>
  <c r="H212" i="7"/>
  <c r="H215" i="7"/>
  <c r="H218" i="7"/>
  <c r="H221" i="7"/>
  <c r="H224" i="7"/>
  <c r="H227" i="7"/>
  <c r="H230" i="7"/>
  <c r="H233" i="7"/>
  <c r="H239" i="7"/>
  <c r="H242" i="7"/>
  <c r="H245" i="7"/>
  <c r="H248" i="7"/>
  <c r="H251" i="7"/>
  <c r="H254" i="7"/>
  <c r="H257" i="7"/>
  <c r="H260" i="7"/>
  <c r="H266" i="7"/>
  <c r="H269" i="7"/>
  <c r="H272" i="7"/>
  <c r="H275" i="7"/>
  <c r="H278" i="7"/>
  <c r="H281" i="7"/>
  <c r="H287" i="7"/>
  <c r="H290" i="7"/>
  <c r="H293" i="7"/>
  <c r="H296" i="7"/>
  <c r="H299" i="7"/>
  <c r="H302" i="7"/>
  <c r="H521" i="7"/>
  <c r="H527" i="7"/>
  <c r="H530" i="7"/>
  <c r="H533" i="7"/>
  <c r="H536" i="7"/>
  <c r="H548" i="7"/>
  <c r="H557" i="7"/>
  <c r="H560" i="7"/>
  <c r="H563" i="7"/>
  <c r="H566" i="7"/>
  <c r="H569" i="7"/>
  <c r="H572" i="7"/>
  <c r="H575" i="7"/>
  <c r="H584" i="7"/>
  <c r="H587" i="7"/>
  <c r="H590" i="7"/>
  <c r="H593" i="7"/>
  <c r="H596" i="7"/>
  <c r="H599" i="7"/>
  <c r="H602" i="7"/>
  <c r="H605" i="7"/>
  <c r="H608" i="7"/>
  <c r="H611" i="7"/>
  <c r="H617" i="7"/>
  <c r="H620" i="7"/>
  <c r="H623" i="7"/>
  <c r="H626" i="7"/>
  <c r="H629" i="7"/>
  <c r="H632" i="7"/>
  <c r="H635" i="7"/>
  <c r="H638" i="7"/>
  <c r="H641" i="7"/>
  <c r="H644" i="7"/>
  <c r="H647" i="7"/>
  <c r="H650" i="7"/>
  <c r="H653" i="7"/>
  <c r="H656" i="7"/>
  <c r="H659" i="7"/>
  <c r="H662" i="7"/>
  <c r="H668" i="7"/>
  <c r="H827" i="7"/>
  <c r="H830" i="7"/>
  <c r="H1013" i="7"/>
  <c r="H1046" i="7"/>
  <c r="H1094" i="7"/>
  <c r="H1544" i="7"/>
  <c r="H1562" i="7"/>
  <c r="H1710" i="7"/>
  <c r="H1713" i="7"/>
  <c r="H1719" i="7"/>
  <c r="H1722" i="7"/>
  <c r="H1725" i="7"/>
  <c r="H1728" i="7"/>
  <c r="H1731" i="7"/>
  <c r="H1734" i="7"/>
  <c r="H1737" i="7"/>
  <c r="H1740" i="7"/>
  <c r="H1743" i="7"/>
  <c r="H1746" i="7"/>
  <c r="H1749" i="7"/>
  <c r="H1752" i="7"/>
  <c r="H1755" i="7"/>
  <c r="H1758" i="7"/>
  <c r="H1761" i="7"/>
  <c r="H1764" i="7"/>
  <c r="H1767" i="7"/>
  <c r="H1770" i="7"/>
  <c r="H1773" i="7"/>
  <c r="H1776" i="7"/>
  <c r="H1779" i="7"/>
  <c r="H1782" i="7"/>
  <c r="H1785" i="7"/>
  <c r="H1797" i="7"/>
  <c r="H1800" i="7"/>
  <c r="H1803" i="7"/>
  <c r="H1806" i="7"/>
  <c r="H1809" i="7"/>
  <c r="H1812" i="7"/>
  <c r="H1815" i="7"/>
  <c r="H1818" i="7"/>
  <c r="H1821" i="7"/>
  <c r="H1824" i="7"/>
  <c r="H1827" i="7"/>
  <c r="H1830" i="7"/>
  <c r="H1833" i="7"/>
  <c r="H1839" i="7"/>
  <c r="H1845" i="7"/>
  <c r="H1848" i="7"/>
  <c r="H1851" i="7"/>
  <c r="H1854" i="7"/>
  <c r="H1857" i="7"/>
  <c r="H1860" i="7"/>
  <c r="H1863" i="7"/>
  <c r="H1866" i="7"/>
  <c r="H1869" i="7"/>
  <c r="H1872" i="7"/>
  <c r="H1875" i="7"/>
  <c r="H1878" i="7"/>
  <c r="H1881" i="7"/>
  <c r="H1884" i="7"/>
  <c r="H1887" i="7"/>
  <c r="H1890" i="7"/>
  <c r="H1893" i="7"/>
  <c r="H1896" i="7"/>
  <c r="H1899" i="7"/>
  <c r="H1902" i="7"/>
  <c r="H1905" i="7"/>
  <c r="H1908" i="7"/>
  <c r="H1911" i="7"/>
  <c r="H1914" i="7"/>
  <c r="H1917" i="7"/>
  <c r="H1923" i="7"/>
  <c r="H1926" i="7"/>
  <c r="H1929" i="7"/>
  <c r="H1935" i="7"/>
  <c r="H1938" i="7"/>
  <c r="H1941" i="7"/>
  <c r="H1944" i="7"/>
  <c r="H1947" i="7"/>
  <c r="H1950" i="7"/>
  <c r="H1953" i="7"/>
  <c r="H1959" i="7"/>
  <c r="H1962" i="7"/>
  <c r="H1974" i="7"/>
  <c r="H1977" i="7"/>
  <c r="H1980" i="7"/>
  <c r="H1983" i="7"/>
  <c r="H1986" i="7"/>
  <c r="H1989" i="7"/>
  <c r="H1992" i="7"/>
  <c r="H1995" i="7"/>
  <c r="H1998" i="7"/>
  <c r="H805" i="7"/>
  <c r="H979" i="7"/>
  <c r="H982" i="7"/>
  <c r="H985" i="7"/>
  <c r="H988" i="7"/>
  <c r="H1203" i="7"/>
  <c r="H1206" i="7"/>
  <c r="H1212" i="7"/>
  <c r="H1218" i="7"/>
  <c r="H1221" i="7"/>
  <c r="H1224" i="7"/>
  <c r="H1227" i="7"/>
  <c r="H1230" i="7"/>
  <c r="H1233" i="7"/>
  <c r="H1236" i="7"/>
  <c r="H1239" i="7"/>
  <c r="H1242" i="7"/>
  <c r="H1245" i="7"/>
  <c r="H1248" i="7"/>
  <c r="H1251" i="7"/>
  <c r="H1254" i="7"/>
  <c r="H1257" i="7"/>
  <c r="H787" i="7"/>
  <c r="H820" i="7"/>
  <c r="H796" i="7"/>
  <c r="H817" i="7"/>
  <c r="H1065" i="7"/>
  <c r="H27" i="7"/>
  <c r="H36" i="7"/>
  <c r="H39" i="7"/>
  <c r="H42" i="7"/>
  <c r="H45" i="7"/>
  <c r="H48" i="7"/>
  <c r="H54" i="7"/>
  <c r="H66" i="7"/>
  <c r="H78" i="7"/>
  <c r="H84" i="7"/>
  <c r="H87" i="7"/>
  <c r="H93" i="7"/>
  <c r="H96" i="7"/>
  <c r="H102" i="7"/>
  <c r="H105" i="7"/>
  <c r="H111" i="7"/>
  <c r="H141" i="7"/>
  <c r="H144" i="7"/>
  <c r="H156" i="7"/>
  <c r="H162" i="7"/>
  <c r="H306" i="7"/>
  <c r="H309" i="7"/>
  <c r="H312" i="7"/>
  <c r="H435" i="7"/>
  <c r="H450" i="7"/>
  <c r="H453" i="7"/>
  <c r="H456" i="7"/>
  <c r="H462" i="7"/>
  <c r="H465" i="7"/>
  <c r="H468" i="7"/>
  <c r="H698" i="7"/>
  <c r="H701" i="7"/>
  <c r="H704" i="7"/>
  <c r="H707" i="7"/>
  <c r="H710" i="7"/>
  <c r="H713" i="7"/>
  <c r="H719" i="7"/>
  <c r="H722" i="7"/>
  <c r="H731" i="7"/>
  <c r="H734" i="7"/>
  <c r="H737" i="7"/>
  <c r="H740" i="7"/>
  <c r="H746" i="7"/>
  <c r="H752" i="7"/>
  <c r="H770" i="7"/>
  <c r="H788" i="7"/>
  <c r="H794" i="7"/>
  <c r="H800" i="7"/>
  <c r="H1132" i="7"/>
  <c r="H1198" i="7"/>
  <c r="H375" i="7"/>
  <c r="H378" i="7"/>
  <c r="H414" i="7"/>
  <c r="H417" i="7"/>
  <c r="H790" i="7"/>
  <c r="H802" i="7"/>
  <c r="H684" i="7"/>
  <c r="H687" i="7"/>
  <c r="H693" i="7"/>
  <c r="H953" i="7"/>
  <c r="H1312" i="7"/>
  <c r="H1321" i="7"/>
  <c r="H1324" i="7"/>
  <c r="H1330" i="7"/>
  <c r="H793" i="7"/>
  <c r="H808" i="7"/>
  <c r="H799" i="7"/>
  <c r="H145" i="7"/>
  <c r="H729" i="7"/>
  <c r="H732" i="7"/>
  <c r="H786" i="7"/>
  <c r="H798" i="7"/>
  <c r="H804" i="7"/>
  <c r="H810" i="7"/>
  <c r="H831" i="7"/>
  <c r="H1073" i="7"/>
  <c r="H1082" i="7"/>
  <c r="H1091" i="7"/>
  <c r="H1130" i="7"/>
  <c r="H966" i="7"/>
  <c r="H999" i="7"/>
  <c r="H1005" i="7"/>
  <c r="H182" i="7"/>
  <c r="H185" i="7"/>
  <c r="H188" i="7"/>
  <c r="H670" i="7"/>
  <c r="H673" i="7"/>
  <c r="H676" i="7"/>
  <c r="H679" i="7"/>
  <c r="H682" i="7"/>
  <c r="H685" i="7"/>
  <c r="H688" i="7"/>
  <c r="H691" i="7"/>
  <c r="H703" i="7"/>
  <c r="H1340" i="7"/>
  <c r="H1583" i="7"/>
  <c r="H868" i="7"/>
  <c r="H865" i="7"/>
  <c r="H1362" i="7"/>
  <c r="H1527" i="7"/>
  <c r="H1530" i="7"/>
  <c r="H853" i="7"/>
  <c r="H531" i="7"/>
  <c r="H600" i="7"/>
  <c r="H1096" i="7"/>
  <c r="H1099" i="7"/>
  <c r="H1114" i="7"/>
  <c r="H1117" i="7"/>
  <c r="H1123" i="7"/>
  <c r="H841" i="7"/>
  <c r="H681" i="7"/>
  <c r="H871" i="7"/>
  <c r="H969" i="7"/>
  <c r="H996" i="7"/>
  <c r="H978" i="7"/>
  <c r="H56" i="7"/>
  <c r="H71" i="7"/>
  <c r="H92" i="7"/>
  <c r="H122" i="7"/>
  <c r="H149" i="7"/>
  <c r="H717" i="7"/>
  <c r="H720" i="7"/>
  <c r="H726" i="7"/>
  <c r="H433" i="7"/>
  <c r="H442" i="7"/>
  <c r="H445" i="7"/>
  <c r="H448" i="7"/>
  <c r="H451" i="7"/>
  <c r="H457" i="7"/>
  <c r="H460" i="7"/>
  <c r="H463" i="7"/>
  <c r="H469" i="7"/>
  <c r="H472" i="7"/>
  <c r="H475" i="7"/>
  <c r="H478" i="7"/>
  <c r="H484" i="7"/>
  <c r="H487" i="7"/>
  <c r="H496" i="7"/>
  <c r="H499" i="7"/>
  <c r="H505" i="7"/>
  <c r="H511" i="7"/>
  <c r="H514" i="7"/>
  <c r="H517" i="7"/>
  <c r="H559" i="7"/>
  <c r="H562" i="7"/>
  <c r="H565" i="7"/>
  <c r="H833" i="7"/>
  <c r="H991" i="7"/>
  <c r="H997" i="7"/>
  <c r="H1035" i="7"/>
  <c r="H1067" i="7"/>
  <c r="H1070" i="7"/>
  <c r="H1127" i="7"/>
  <c r="H1300" i="7"/>
  <c r="H1303" i="7"/>
  <c r="H1306" i="7"/>
  <c r="H1309" i="7"/>
  <c r="H1357" i="7"/>
  <c r="H1372" i="7"/>
  <c r="H1378" i="7"/>
  <c r="H1498" i="7"/>
  <c r="H1507" i="7"/>
  <c r="H1510" i="7"/>
  <c r="H1513" i="7"/>
  <c r="H1516" i="7"/>
  <c r="H1519" i="7"/>
  <c r="H1522" i="7"/>
  <c r="H1525" i="7"/>
  <c r="H1528" i="7"/>
  <c r="H1531" i="7"/>
  <c r="H1534" i="7"/>
  <c r="H1537" i="7"/>
  <c r="H1543" i="7"/>
  <c r="H1564" i="7"/>
  <c r="H1567" i="7"/>
  <c r="H15" i="7"/>
  <c r="H18" i="7"/>
  <c r="H21" i="7"/>
  <c r="H24" i="7"/>
  <c r="H51" i="7"/>
  <c r="H90" i="7"/>
  <c r="H99" i="7"/>
  <c r="H108" i="7"/>
  <c r="H305" i="7"/>
  <c r="H308" i="7"/>
  <c r="H314" i="7"/>
  <c r="H750" i="7"/>
  <c r="H774" i="7"/>
  <c r="H777" i="7"/>
  <c r="H783" i="7"/>
  <c r="H842" i="7"/>
  <c r="H851" i="7"/>
  <c r="H857" i="7"/>
  <c r="H863" i="7"/>
  <c r="H866" i="7"/>
  <c r="H869" i="7"/>
  <c r="H1053" i="7"/>
  <c r="H1133" i="7"/>
  <c r="H147" i="7"/>
  <c r="H177" i="7"/>
  <c r="H183" i="7"/>
  <c r="H186" i="7"/>
  <c r="H386" i="7"/>
  <c r="H389" i="7"/>
  <c r="H395" i="7"/>
  <c r="H398" i="7"/>
  <c r="H401" i="7"/>
  <c r="H404" i="7"/>
  <c r="H407" i="7"/>
  <c r="H410" i="7"/>
  <c r="H413" i="7"/>
  <c r="H416" i="7"/>
  <c r="H419" i="7"/>
  <c r="H422" i="7"/>
  <c r="H425" i="7"/>
  <c r="H428" i="7"/>
  <c r="H431" i="7"/>
  <c r="H434" i="7"/>
  <c r="H437" i="7"/>
  <c r="H440" i="7"/>
  <c r="H443" i="7"/>
  <c r="H446" i="7"/>
  <c r="H449" i="7"/>
  <c r="H452" i="7"/>
  <c r="H455" i="7"/>
  <c r="H458" i="7"/>
  <c r="H461" i="7"/>
  <c r="H464" i="7"/>
  <c r="H467" i="7"/>
  <c r="H470" i="7"/>
  <c r="H959" i="7"/>
  <c r="H965" i="7"/>
  <c r="H1059" i="7"/>
  <c r="H1068" i="7"/>
  <c r="H1071" i="7"/>
  <c r="H1092" i="7"/>
  <c r="H201" i="7"/>
  <c r="H204" i="7"/>
  <c r="H207" i="7"/>
  <c r="H210" i="7"/>
  <c r="H213" i="7"/>
  <c r="H216" i="7"/>
  <c r="H219" i="7"/>
  <c r="H222" i="7"/>
  <c r="H225" i="7"/>
  <c r="H228" i="7"/>
  <c r="H231" i="7"/>
  <c r="H234" i="7"/>
  <c r="H237" i="7"/>
  <c r="H240" i="7"/>
  <c r="H243" i="7"/>
  <c r="H246" i="7"/>
  <c r="H249" i="7"/>
  <c r="H252" i="7"/>
  <c r="H255" i="7"/>
  <c r="H258" i="7"/>
  <c r="H261" i="7"/>
  <c r="H264" i="7"/>
  <c r="H276" i="7"/>
  <c r="H497" i="7"/>
  <c r="H500" i="7"/>
  <c r="H503" i="7"/>
  <c r="H506" i="7"/>
  <c r="H539" i="7"/>
  <c r="H542" i="7"/>
  <c r="H1523" i="7"/>
  <c r="H13" i="7"/>
  <c r="H16" i="7"/>
  <c r="H19" i="7"/>
  <c r="H22" i="7"/>
  <c r="H25" i="7"/>
  <c r="H28" i="7"/>
  <c r="H31" i="7"/>
  <c r="H76" i="7"/>
  <c r="H82" i="7"/>
  <c r="H85" i="7"/>
  <c r="H148" i="7"/>
  <c r="H151" i="7"/>
  <c r="H384" i="7"/>
  <c r="H390" i="7"/>
  <c r="H393" i="7"/>
  <c r="H396" i="7"/>
  <c r="H399" i="7"/>
  <c r="H405" i="7"/>
  <c r="H408" i="7"/>
  <c r="H411" i="7"/>
  <c r="H912" i="7"/>
  <c r="H945" i="7"/>
  <c r="H1004" i="7"/>
  <c r="H1025" i="7"/>
  <c r="H1191" i="7"/>
  <c r="H1194" i="7"/>
  <c r="H1197" i="7"/>
  <c r="B2" i="7"/>
  <c r="H157" i="7"/>
  <c r="H351" i="7"/>
  <c r="H381" i="7"/>
  <c r="H80" i="7"/>
  <c r="H89" i="7"/>
  <c r="H822" i="7"/>
  <c r="H1080" i="7"/>
  <c r="H1334" i="7"/>
  <c r="H555" i="7"/>
  <c r="H567" i="7"/>
  <c r="H579" i="7"/>
  <c r="H591" i="7"/>
  <c r="H603" i="7"/>
  <c r="H612" i="7"/>
  <c r="H12" i="7"/>
  <c r="H30" i="7"/>
  <c r="H33" i="7"/>
  <c r="H57" i="7"/>
  <c r="H60" i="7"/>
  <c r="H63" i="7"/>
  <c r="H69" i="7"/>
  <c r="H72" i="7"/>
  <c r="H392" i="7"/>
  <c r="H762" i="7"/>
  <c r="H771" i="7"/>
  <c r="H1294" i="7"/>
  <c r="H725" i="7"/>
  <c r="H728" i="7"/>
  <c r="H769" i="7"/>
  <c r="H801" i="7"/>
  <c r="H190" i="7"/>
  <c r="H193" i="7"/>
  <c r="H336" i="7"/>
  <c r="H339" i="7"/>
  <c r="H348" i="7"/>
  <c r="H509" i="7"/>
  <c r="H512" i="7"/>
  <c r="H515" i="7"/>
  <c r="H518" i="7"/>
  <c r="H580" i="7"/>
  <c r="H583" i="7"/>
  <c r="H586" i="7"/>
  <c r="H589" i="7"/>
  <c r="H592" i="7"/>
  <c r="H595" i="7"/>
  <c r="H598" i="7"/>
  <c r="H601" i="7"/>
  <c r="H711" i="7"/>
  <c r="H714" i="7"/>
  <c r="H784" i="7"/>
  <c r="H813" i="7"/>
  <c r="H819" i="7"/>
  <c r="H902" i="7"/>
  <c r="H1002" i="7"/>
  <c r="H1031" i="7"/>
  <c r="H1074" i="7"/>
  <c r="H1077" i="7"/>
  <c r="H1121" i="7"/>
  <c r="H1288" i="7"/>
  <c r="H1526" i="7"/>
  <c r="H1532" i="7"/>
  <c r="H1538" i="7"/>
  <c r="H545" i="7"/>
  <c r="H551" i="7"/>
  <c r="H554" i="7"/>
  <c r="H761" i="7"/>
  <c r="H825" i="7"/>
  <c r="H828" i="7"/>
  <c r="H917" i="7"/>
  <c r="H941" i="7"/>
  <c r="H1014" i="7"/>
  <c r="H1017" i="7"/>
  <c r="H1190" i="7"/>
  <c r="H1550" i="7"/>
  <c r="H1556" i="7"/>
  <c r="H723" i="7"/>
  <c r="H1083" i="7"/>
  <c r="H123" i="7"/>
  <c r="H126" i="7"/>
  <c r="H129" i="7"/>
  <c r="H132" i="7"/>
  <c r="H138" i="7"/>
  <c r="H153" i="7"/>
  <c r="H179" i="7"/>
  <c r="H194" i="7"/>
  <c r="H307" i="7"/>
  <c r="H313" i="7"/>
  <c r="H343" i="7"/>
  <c r="H349" i="7"/>
  <c r="H429" i="7"/>
  <c r="H441" i="7"/>
  <c r="H444" i="7"/>
  <c r="H447" i="7"/>
  <c r="H501" i="7"/>
  <c r="H507" i="7"/>
  <c r="H510" i="7"/>
  <c r="H513" i="7"/>
  <c r="H516" i="7"/>
  <c r="H581" i="7"/>
  <c r="H665" i="7"/>
  <c r="H700" i="7"/>
  <c r="H735" i="7"/>
  <c r="H738" i="7"/>
  <c r="H741" i="7"/>
  <c r="H876" i="7"/>
  <c r="H909" i="7"/>
  <c r="H1032" i="7"/>
  <c r="H1533" i="7"/>
  <c r="H1539" i="7"/>
  <c r="H1542" i="7"/>
  <c r="H1574" i="7"/>
  <c r="H1634" i="7"/>
  <c r="H1640" i="7"/>
  <c r="H1646" i="7"/>
  <c r="H79" i="7"/>
  <c r="H284" i="7"/>
  <c r="H361" i="7"/>
  <c r="H364" i="7"/>
  <c r="H379" i="7"/>
  <c r="H543" i="7"/>
  <c r="H552" i="7"/>
  <c r="H759" i="7"/>
  <c r="H942" i="7"/>
  <c r="H1298" i="7"/>
  <c r="H1304" i="7"/>
  <c r="H1307" i="7"/>
  <c r="H1366" i="7"/>
  <c r="H88" i="7"/>
  <c r="H91" i="7"/>
  <c r="H165" i="7"/>
  <c r="H168" i="7"/>
  <c r="H174" i="7"/>
  <c r="H768" i="7"/>
  <c r="H948" i="7"/>
  <c r="H1038" i="7"/>
  <c r="H1041" i="7"/>
  <c r="H1044" i="7"/>
  <c r="H1200" i="7"/>
  <c r="H1325" i="7"/>
  <c r="H1328" i="7"/>
  <c r="H1331" i="7"/>
  <c r="H1007" i="7"/>
  <c r="H1047" i="7"/>
  <c r="H1050" i="7"/>
  <c r="H1129" i="7"/>
  <c r="H1343" i="7"/>
  <c r="H1489" i="7"/>
  <c r="H1492" i="7"/>
  <c r="H14" i="7"/>
  <c r="H17" i="7"/>
  <c r="H20" i="7"/>
  <c r="H41" i="7"/>
  <c r="H44" i="7"/>
  <c r="H50" i="7"/>
  <c r="H53" i="7"/>
  <c r="H62" i="7"/>
  <c r="H68" i="7"/>
  <c r="H74" i="7"/>
  <c r="H77" i="7"/>
  <c r="H282" i="7"/>
  <c r="H716" i="7"/>
  <c r="H795" i="7"/>
  <c r="H877" i="7"/>
  <c r="H883" i="7"/>
  <c r="H886" i="7"/>
  <c r="H889" i="7"/>
  <c r="H892" i="7"/>
  <c r="H895" i="7"/>
  <c r="H898" i="7"/>
  <c r="H901" i="7"/>
  <c r="H981" i="7"/>
  <c r="H984" i="7"/>
  <c r="H987" i="7"/>
  <c r="H1192" i="7"/>
  <c r="H1305" i="7"/>
  <c r="H38" i="7"/>
  <c r="H438" i="7"/>
  <c r="H836" i="7"/>
  <c r="H839" i="7"/>
  <c r="H990" i="7"/>
  <c r="H993" i="7"/>
  <c r="H483" i="7"/>
  <c r="H495" i="7"/>
  <c r="H504" i="7"/>
  <c r="H816" i="7"/>
  <c r="H1085" i="7"/>
  <c r="H1501" i="7"/>
  <c r="H1504" i="7"/>
  <c r="H270" i="7"/>
  <c r="H273" i="7"/>
  <c r="H692" i="7"/>
  <c r="H753" i="7"/>
  <c r="H756" i="7"/>
  <c r="H1276" i="7"/>
  <c r="H1285" i="7"/>
  <c r="H1487" i="7"/>
  <c r="H181" i="7"/>
  <c r="H627" i="7"/>
  <c r="H645" i="7"/>
  <c r="H648" i="7"/>
  <c r="H1368" i="7"/>
  <c r="H780" i="7"/>
  <c r="H1061" i="7"/>
  <c r="H369" i="7"/>
  <c r="H372" i="7"/>
  <c r="H789" i="7"/>
  <c r="H792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<sst xmlns="http://schemas.openxmlformats.org/spreadsheetml/2006/main" count="5136" uniqueCount="943">
  <si>
    <r>
      <t xml:space="preserve">Please note the following, or your application form may be rejected:
</t>
    </r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- All number values must be entered without commas.
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Reported Data must be representative of the same tested configuration of the Parent model (i.e. Retrofit Kits are rated based on performance in a reference housing).</t>
    </r>
    <r>
      <rPr>
        <b/>
        <u/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Please do not skip rows between product entries.</t>
    </r>
    <r>
      <rPr>
        <b/>
        <u/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- Please ensure the selection in all columns are specific to the model number in each row.</t>
    </r>
  </si>
  <si>
    <t>Field Adjustable Light Output</t>
  </si>
  <si>
    <t>Optical code column should be filled out with the same characters used to represent each optic/lens option in the model number.</t>
  </si>
  <si>
    <t>Controls Option Codes column should be filled out with the same characters used to represent each controls option in the model number. Comma delimited.</t>
  </si>
  <si>
    <t>THD should be entered for each model number without including a percent (%) sign</t>
  </si>
  <si>
    <t>Rcs,h1 should be entered for each model number without including a percent (%) sign</t>
  </si>
  <si>
    <t>Please separate model numbers with a comma and space. Ex. ABC-20W, ABC-20W-AUX, DEF-20</t>
  </si>
  <si>
    <t>For each model number please enter the UGR bin corresponding to the higher of the two UGR values (crosswise or endwise direction)</t>
  </si>
  <si>
    <t>Brand Name</t>
  </si>
  <si>
    <r>
      <t xml:space="preserve">DLC Category 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</si>
  <si>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DLC General Application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</si>
  <si>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DLC Primary Use Designation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</si>
  <si>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LUNA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</si>
  <si>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Classification
</t>
    </r>
    <r>
      <rPr>
        <b/>
        <i/>
        <sz val="10"/>
        <rFont val="Calibri"/>
        <family val="2"/>
        <scheme val="minor"/>
      </rPr>
      <t>(please select from dropdown)</t>
    </r>
  </si>
  <si>
    <t>Reported Minimum Input Voltage</t>
  </si>
  <si>
    <t>Reported Maximum Input Voltage</t>
  </si>
  <si>
    <t>Model Number</t>
  </si>
  <si>
    <t>Optical Code</t>
  </si>
  <si>
    <t>Controls Option Codes</t>
  </si>
  <si>
    <t>Reported Light Output (lumens)</t>
  </si>
  <si>
    <r>
      <t>Reported Efficacy (AC) 
(lm/W) 
(</t>
    </r>
    <r>
      <rPr>
        <b/>
        <i/>
        <sz val="10"/>
        <rFont val="Calibri"/>
        <family val="2"/>
        <scheme val="minor"/>
      </rPr>
      <t>AC products only)</t>
    </r>
  </si>
  <si>
    <r>
      <t>Reported Efficacy (DC)
(lm/W)
(</t>
    </r>
    <r>
      <rPr>
        <b/>
        <i/>
        <sz val="10"/>
        <rFont val="Calibri"/>
        <family val="2"/>
        <scheme val="minor"/>
      </rPr>
      <t>DC or PoE products only)</t>
    </r>
  </si>
  <si>
    <t>Reported Input Wattage (W)</t>
  </si>
  <si>
    <t>Reported Total Harmonic Distortion (THD)</t>
  </si>
  <si>
    <t>Reported Power Factor</t>
  </si>
  <si>
    <r>
      <t xml:space="preserve">Reported CCT (K)
</t>
    </r>
    <r>
      <rPr>
        <b/>
        <i/>
        <sz val="10"/>
        <rFont val="Calibri"/>
        <family val="2"/>
        <scheme val="minor"/>
      </rPr>
      <t>(please select from dropdown)</t>
    </r>
  </si>
  <si>
    <t>Reported CRI (Ra)</t>
  </si>
  <si>
    <t>Reported R9</t>
  </si>
  <si>
    <t>Reported IES Rf</t>
  </si>
  <si>
    <t>Reported IES Rg</t>
  </si>
  <si>
    <t>Reported IES Rcs,h1</t>
  </si>
  <si>
    <t>LED Model Number</t>
  </si>
  <si>
    <t>Driver Model Number</t>
  </si>
  <si>
    <r>
      <t xml:space="preserve">UGR Bin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</si>
  <si>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Reported Backlight (TM-15 BUG)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</si>
  <si>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Reported Uplight (TM-15 BUG)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</si>
  <si>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Reported Glare (TM-15 BUG)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</si>
  <si>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Reported Beam Angle
</t>
    </r>
    <r>
      <rPr>
        <b/>
        <i/>
        <sz val="10"/>
        <rFont val="Calibri"/>
        <family val="2"/>
        <scheme val="minor"/>
      </rPr>
      <t>(Linear Replacement Lamps, Omnidirectional/Direction Lamps, and 2G11 Base Lamps only)</t>
    </r>
  </si>
  <si>
    <r>
      <t xml:space="preserve">Luminaire Length </t>
    </r>
    <r>
      <rPr>
        <b/>
        <sz val="11"/>
        <color rgb="FFFF0000"/>
        <rFont val="Calibri"/>
        <family val="2"/>
        <scheme val="minor"/>
      </rPr>
      <t>(In Feet)</t>
    </r>
    <r>
      <rPr>
        <b/>
        <sz val="11"/>
        <rFont val="Calibri"/>
        <family val="2"/>
        <scheme val="minor"/>
      </rPr>
      <t xml:space="preserve">
</t>
    </r>
    <r>
      <rPr>
        <b/>
        <i/>
        <sz val="10"/>
        <rFont val="Calibri"/>
        <family val="2"/>
        <scheme val="minor"/>
      </rPr>
      <t>(Case Lighting, Linear Ambient, Linear Replacement Lamps, and 2G11 Base Lamps Only)</t>
    </r>
  </si>
  <si>
    <r>
      <t xml:space="preserve">Field Adjustable Light Output (FALO)
</t>
    </r>
    <r>
      <rPr>
        <b/>
        <i/>
        <sz val="10"/>
        <rFont val="Calibri"/>
        <family val="2"/>
        <scheme val="minor"/>
      </rPr>
      <t>(please select from dropdown)</t>
    </r>
  </si>
  <si>
    <t>Reported Default Light Output
(FALO Required, Optional Otherwise)</t>
  </si>
  <si>
    <t>Reported Default Input Wattage
(FALO Required, Optional Otherwise)</t>
  </si>
  <si>
    <t>Field Adjustable Color Temperture (FACT)</t>
  </si>
  <si>
    <t>CCT-Tunable</t>
  </si>
  <si>
    <t>Full Color-Tunable</t>
  </si>
  <si>
    <t>Warm-Dimming</t>
  </si>
  <si>
    <t>Reported Default CCT
(for FACT Products)</t>
  </si>
  <si>
    <t>Reported Minimum Input Wattage
(CCT-Tunable Only)</t>
  </si>
  <si>
    <t>Reported Maximum Input Wattage
(CCT-Tunable Only)</t>
  </si>
  <si>
    <t>Reported Minimum Light Output
(CCT-Tunable Only)</t>
  </si>
  <si>
    <t>Reported Maximum Light Output
(CCT-Tunable Only)</t>
  </si>
  <si>
    <r>
      <t xml:space="preserve">Field Adjustable Light Distribution
</t>
    </r>
    <r>
      <rPr>
        <b/>
        <i/>
        <sz val="10"/>
        <rFont val="Calibri"/>
        <family val="2"/>
        <scheme val="minor"/>
      </rPr>
      <t>(please select from dropdown)</t>
    </r>
  </si>
  <si>
    <r>
      <t xml:space="preserve">Field Adjustable Distribution Type
</t>
    </r>
    <r>
      <rPr>
        <b/>
        <i/>
        <sz val="10"/>
        <rFont val="Calibri"/>
        <family val="2"/>
        <scheme val="minor"/>
      </rPr>
      <t>(please select from dropdown)</t>
    </r>
  </si>
  <si>
    <t>Tested Setting that meets Distribution Requirements</t>
  </si>
  <si>
    <t>Reported Default Field Adjustable Distribution Setting</t>
  </si>
  <si>
    <t>Aimable</t>
  </si>
  <si>
    <t>Levelable</t>
  </si>
  <si>
    <t>Solar</t>
  </si>
  <si>
    <t>Environmental Product Declaration (EPD)</t>
  </si>
  <si>
    <t>Declare Level</t>
  </si>
  <si>
    <t>Restriction of Hazardous Substances in Electrical and Electronic Equipment (RoHS) Level</t>
  </si>
  <si>
    <t>Lighting for Good Level</t>
  </si>
  <si>
    <t>Cradle to Cradle Level</t>
  </si>
  <si>
    <t>UL Greenguard Level</t>
  </si>
  <si>
    <t>TÜV Rheinland</t>
  </si>
  <si>
    <t>Brand</t>
  </si>
  <si>
    <t>Category</t>
  </si>
  <si>
    <t>General Application</t>
  </si>
  <si>
    <t>Primary Use Designation</t>
  </si>
  <si>
    <t>LUNA</t>
  </si>
  <si>
    <t>Classification</t>
  </si>
  <si>
    <t>Controls Options Code</t>
  </si>
  <si>
    <t>Reported Light Output</t>
  </si>
  <si>
    <t>Reported Efficacy (AC)</t>
  </si>
  <si>
    <t>Reported Efficacy (DC)</t>
  </si>
  <si>
    <t>Reported Input Wattage</t>
  </si>
  <si>
    <t>Reported Total Harmonic Distortion</t>
  </si>
  <si>
    <t>Reported CCT</t>
  </si>
  <si>
    <t>UGR Bin</t>
  </si>
  <si>
    <t>Reported Backlight (TM-15 BUG)</t>
  </si>
  <si>
    <t>Reported Uplight (TM-15 BUG)</t>
  </si>
  <si>
    <t>Reported Glare (TM-15 BUG)</t>
  </si>
  <si>
    <t>Reported Beam Angle</t>
  </si>
  <si>
    <t>Luminaire Length</t>
  </si>
  <si>
    <t>Reported Default Light Output</t>
  </si>
  <si>
    <t>Reported Default Input Wattage</t>
  </si>
  <si>
    <t>Field Adjustable Color Temperature</t>
  </si>
  <si>
    <t>Reported Default CCT</t>
  </si>
  <si>
    <t>Reported Minimum Input Wattage</t>
  </si>
  <si>
    <t>Repored Maximum Input Wattage</t>
  </si>
  <si>
    <t>Reported Minimum Light Output</t>
  </si>
  <si>
    <t>Reported Maximum Light Output</t>
  </si>
  <si>
    <t>Field Adjustable Light Distribution</t>
  </si>
  <si>
    <t>Field Adjustable Distribution Type</t>
  </si>
  <si>
    <t>Field Adjustable Light Distribution Setting</t>
  </si>
  <si>
    <r>
      <rPr>
        <b/>
        <sz val="24"/>
        <color rgb="FF313131"/>
        <rFont val="Calibri"/>
        <family val="2"/>
      </rPr>
      <t xml:space="preserve">SSL V6.0 &amp; LUNA V2.0 Field Adjustable Performance Reporting Form
</t>
    </r>
    <r>
      <rPr>
        <b/>
        <sz val="16"/>
        <color rgb="FF313131"/>
        <rFont val="Calibri"/>
        <family val="2"/>
      </rPr>
      <t>Field Adjustable Color Temperature
Field Adjustable Light Distribution
Field Adjustable Light Output</t>
    </r>
  </si>
  <si>
    <t xml:space="preserve">Please note the following, or your application form may be rejected:
- Please see the Field Adjustable Light Distribution Tab for distribution </t>
  </si>
  <si>
    <t>Field Adjustable Color Temperature (FACT)</t>
  </si>
  <si>
    <t>Field Adjustable Light Distribution (FALD)</t>
  </si>
  <si>
    <t>Color Temperature Setting</t>
  </si>
  <si>
    <t>Field Adjustable Distribution Metric</t>
  </si>
  <si>
    <t>Select the metric for reporting FALD performance (Degree Range, IES Distribution Type, NEMA Flood Type)</t>
  </si>
  <si>
    <t>Setting 1</t>
  </si>
  <si>
    <t>Light Distribution Setting</t>
  </si>
  <si>
    <t>Light Distribution Setting Identifier</t>
  </si>
  <si>
    <t>Setting 2</t>
  </si>
  <si>
    <t>Setting 3</t>
  </si>
  <si>
    <t>Setting 4</t>
  </si>
  <si>
    <t>Setting 5</t>
  </si>
  <si>
    <t>Setting 6</t>
  </si>
  <si>
    <t>Setting 7</t>
  </si>
  <si>
    <t>Setting 8</t>
  </si>
  <si>
    <t>Field Adjustable Light Output (FALO)</t>
  </si>
  <si>
    <t>Model Number
(copy from previous tab)</t>
  </si>
  <si>
    <t>Reported Light Output Setting 1</t>
  </si>
  <si>
    <t>Reported Wattage Setting 1</t>
  </si>
  <si>
    <t>Reported Light Output Setting 2</t>
  </si>
  <si>
    <t>Reported Wattage Setting 2</t>
  </si>
  <si>
    <t>Reported Light Output Setting 3</t>
  </si>
  <si>
    <t>Reported Wattage Setting 3</t>
  </si>
  <si>
    <t>Reported Light Output Setting 4</t>
  </si>
  <si>
    <t>Reported Wattage Setting 4</t>
  </si>
  <si>
    <t>Reported Light Output Setting 5</t>
  </si>
  <si>
    <t>Reported Wattage Setting 5</t>
  </si>
  <si>
    <t>Reported Light Output Setting 6</t>
  </si>
  <si>
    <t>Reported Wattage Setting 6</t>
  </si>
  <si>
    <t>Reported Light Output Setting 7</t>
  </si>
  <si>
    <t>Reported Wattage Setting 7</t>
  </si>
  <si>
    <t>Reported Light Output Setting 8</t>
  </si>
  <si>
    <t>Reported Wattage Setting 8</t>
  </si>
  <si>
    <t>Model number</t>
  </si>
  <si>
    <t>For LED Components Only</t>
  </si>
  <si>
    <t>Component Model Number</t>
  </si>
  <si>
    <t>Manufacturer</t>
  </si>
  <si>
    <t>Component Type</t>
  </si>
  <si>
    <t>Max LED Current (mA) used within family</t>
  </si>
  <si>
    <t>Max LED Current within application</t>
  </si>
  <si>
    <t>Solar Luminaire Configuration</t>
  </si>
  <si>
    <t>Solar Luminaire Grid Connection</t>
  </si>
  <si>
    <t>PV Wattage</t>
  </si>
  <si>
    <t>Recommended Minimum Install Height for Solar Luminaire</t>
  </si>
  <si>
    <t>Recommended Maximum Install Height for Solar Luminaire</t>
  </si>
  <si>
    <t>Battery Type for Solar Luminaire</t>
  </si>
  <si>
    <t>Battery Capacity for Solar Luminaire</t>
  </si>
  <si>
    <t>Battery Lifetime for Solar Luminaire</t>
  </si>
  <si>
    <t>Solar Panel Lifetime</t>
  </si>
  <si>
    <t>Controls Option Code</t>
  </si>
  <si>
    <t>Driver Type</t>
  </si>
  <si>
    <t>Dimming Capability</t>
  </si>
  <si>
    <t>Min. Dim Level</t>
  </si>
  <si>
    <t>Integral Controller or Sensor Type</t>
  </si>
  <si>
    <t>Top or Side Controls Receptacle Type</t>
  </si>
  <si>
    <t>Bottom or Side Controls Receptacle Type</t>
  </si>
  <si>
    <t>Integral Sensor Function</t>
  </si>
  <si>
    <t>Integral Sensor Technology</t>
  </si>
  <si>
    <t>Integral Sensor Max Mounting Height (ft.)</t>
  </si>
  <si>
    <t xml:space="preserve">NLC Product ID </t>
  </si>
  <si>
    <t>Controls Ready Accessory Model Numbers (optional)</t>
  </si>
  <si>
    <t>DO NOT MODIFY THIS TAB</t>
  </si>
  <si>
    <t>Reported Performance Table</t>
  </si>
  <si>
    <t>Gen App Sensor List</t>
  </si>
  <si>
    <t>Version History Change Type</t>
  </si>
  <si>
    <t>No Sensor</t>
  </si>
  <si>
    <t>Structural</t>
  </si>
  <si>
    <t>Traffic Sensing</t>
  </si>
  <si>
    <t>Daylight Sensing</t>
  </si>
  <si>
    <t>Cosmetic</t>
  </si>
  <si>
    <t>Exterior Photocell</t>
  </si>
  <si>
    <t>Occupancy Sensing</t>
  </si>
  <si>
    <t>Sensor Receptacle</t>
  </si>
  <si>
    <t>Multifunction Sensor</t>
  </si>
  <si>
    <t>Cat_Trim</t>
  </si>
  <si>
    <t>Cat_Trim_2</t>
  </si>
  <si>
    <t>Outdoor Luminaires</t>
  </si>
  <si>
    <t>OutdoorLuminaires</t>
  </si>
  <si>
    <t>OutdoorLuminaires_Cat</t>
  </si>
  <si>
    <t>Traffic Sensing;Exterior Photocell</t>
  </si>
  <si>
    <t>Daylight Sensing;Occupancy Sensing</t>
  </si>
  <si>
    <t>Indoor Luminaires</t>
  </si>
  <si>
    <t>IndoorLuminaires</t>
  </si>
  <si>
    <t>IndoorLuminaires_Cat</t>
  </si>
  <si>
    <t>Traffic Sensing;Sensor Receptacle</t>
  </si>
  <si>
    <t>Daylight Sensing;Multifunction Sensor</t>
  </si>
  <si>
    <t>Outdoor Retrofit Kit</t>
  </si>
  <si>
    <t>OutdoorRetrofitKit</t>
  </si>
  <si>
    <t>OutdoorRetrofitKit_Cat</t>
  </si>
  <si>
    <t>Exterior Photocell;Sensor Receptacle</t>
  </si>
  <si>
    <t>Daylight Sensing;Sensor Receptacle</t>
  </si>
  <si>
    <t>Indoor Retrofit Kit</t>
  </si>
  <si>
    <t>IndoorRetrofitKit</t>
  </si>
  <si>
    <t>IndoorRetrofitKit_Cat</t>
  </si>
  <si>
    <t>Traffic Sensing;Occupancy Sensing</t>
  </si>
  <si>
    <t>Occupancy Sensing;Multifunction Sensor</t>
  </si>
  <si>
    <t>Linear Replacement Lamp</t>
  </si>
  <si>
    <t>LinearReplacementLamp</t>
  </si>
  <si>
    <t>LinearReplacementLamp_Cat</t>
  </si>
  <si>
    <t>Exterior Photocell;Occupancy Sensing</t>
  </si>
  <si>
    <t>Occupancy Sensing;Sensor Receptacle</t>
  </si>
  <si>
    <t>Mogul (E39) Screw-Base Replacements for HID Lamps</t>
  </si>
  <si>
    <t>MogulE39ScrewBaseReplacementsforHIDLamps</t>
  </si>
  <si>
    <t>MogulE39ScrewBaseReplacementsforHIDLamps_Cat</t>
  </si>
  <si>
    <t>Sensor Receptacle;Occupancy Sensing</t>
  </si>
  <si>
    <t>Multifunction Sensor;Sensor Receptacle</t>
  </si>
  <si>
    <t>Medium Screw-Base (E26, E27) Replacement for HID Lamps</t>
  </si>
  <si>
    <t>MediumScrewBaseE26E27ReplacementforHIDLamps</t>
  </si>
  <si>
    <t>MediumScrewBaseE26E27ReplacementforHIDLamps_Cat</t>
  </si>
  <si>
    <t>Traffic Sensing;Exterior Photocell;Sensor Receptacle</t>
  </si>
  <si>
    <t>Daylight Sensing;Occupancy Sensing;Multifunction Sensor</t>
  </si>
  <si>
    <t>Four Pin-Base Replacement Lamps for CFLs</t>
  </si>
  <si>
    <t>FourPinBaseReplacementLampsForCFLs</t>
  </si>
  <si>
    <t>FourPinBaseReplacementLampsForCFLs_Cat</t>
  </si>
  <si>
    <t>Traffic Sensing;Exterior Photocell;Occupancy Sensing</t>
  </si>
  <si>
    <t>Daylight Sensing;Multifunction Sensor;Sensor Receptacle</t>
  </si>
  <si>
    <t>Solar Powered Outdoor Luminaires</t>
  </si>
  <si>
    <t>SolarPoweredOutdoorLuminaires</t>
  </si>
  <si>
    <t>SolarPoweredOutdoorLuminaires_Cat</t>
  </si>
  <si>
    <t>Exterior Photocell;Sensor Receptacle;Occupancy Sensing</t>
  </si>
  <si>
    <t>Occupancy Sensing;Multifunction Sensor;Sensor Receptacle</t>
  </si>
  <si>
    <t>Traffic Sensing;Sensor Receptacle;Occupancy Sensing</t>
  </si>
  <si>
    <t>Daylight Sensing;Occupancy Sensing;Sensor Receptacle</t>
  </si>
  <si>
    <t>GA_Trim</t>
  </si>
  <si>
    <t>GA_Trim_2</t>
  </si>
  <si>
    <t>Traffic Sensing;Exterior Photocell;Sensor Receptacle;Occupancy Sensing</t>
  </si>
  <si>
    <t>Daylight Sensing;Occupancy Sensing;Multifunction Sensor;Sensor Receptacle</t>
  </si>
  <si>
    <t>Low Output</t>
  </si>
  <si>
    <t>LowOutput</t>
  </si>
  <si>
    <t>LowOutput_GA</t>
  </si>
  <si>
    <t>Mid Output</t>
  </si>
  <si>
    <t>MidOutput</t>
  </si>
  <si>
    <t>MidOutput_GA</t>
  </si>
  <si>
    <t>Traffic sensing;Multifunction Sensor</t>
  </si>
  <si>
    <t>High Output</t>
  </si>
  <si>
    <t>HighOutput</t>
  </si>
  <si>
    <t>HighOutput_GA</t>
  </si>
  <si>
    <t>Exterior Photocell;Multifunction Sensor</t>
  </si>
  <si>
    <t>Very High Output</t>
  </si>
  <si>
    <t>VeryHighOutput</t>
  </si>
  <si>
    <t>VeryHighOutput_GA</t>
  </si>
  <si>
    <t>Integral Sensor Receptacle;Multifunction Sensor</t>
  </si>
  <si>
    <t>Interior Directional</t>
  </si>
  <si>
    <t>InteriorDirectional</t>
  </si>
  <si>
    <t>InteriorDirectional_GA</t>
  </si>
  <si>
    <t>Occupancy sensing;Multifunction Sensor</t>
  </si>
  <si>
    <t>Case Lighting</t>
  </si>
  <si>
    <t>CaseLighting</t>
  </si>
  <si>
    <t>CaseLighting_GA</t>
  </si>
  <si>
    <t>Traffic sensing;Exterior Photocell;Multifunction Sensor</t>
  </si>
  <si>
    <t>Troffer</t>
  </si>
  <si>
    <t>Troffer_GA</t>
  </si>
  <si>
    <t>Traffic sensing;Integral Sensor Receptacle;Multifunction Sensor</t>
  </si>
  <si>
    <t>Linear Ambient</t>
  </si>
  <si>
    <t>LinearAmbient</t>
  </si>
  <si>
    <t>LinearAmbient_GA</t>
  </si>
  <si>
    <t>Traffic sensing;Occupancy sensing;Multifunction Sensor</t>
  </si>
  <si>
    <t>High-Bay</t>
  </si>
  <si>
    <t>HighBay</t>
  </si>
  <si>
    <t>HighBay_GA</t>
  </si>
  <si>
    <t>Exterior Photocell;Integral Sensor Receptacle;Multifunction Sensor</t>
  </si>
  <si>
    <t>Low-Bay</t>
  </si>
  <si>
    <t>LowBay</t>
  </si>
  <si>
    <t>LowBay_GA</t>
  </si>
  <si>
    <t>Exterior Photocell;Occupancy sensing;Multifunction Sensor</t>
  </si>
  <si>
    <t>T8 Four-Foot</t>
  </si>
  <si>
    <t>T8FourFoot</t>
  </si>
  <si>
    <t>T8FourFoot_GA</t>
  </si>
  <si>
    <t>Integral Sensor Receptacle;Occupancy sensing;Multifunction Sensor</t>
  </si>
  <si>
    <t>T5 Four-Foot</t>
  </si>
  <si>
    <t>T5FourFoot</t>
  </si>
  <si>
    <t>T5FourFoot_GA</t>
  </si>
  <si>
    <t>Traffic sensing;Exterior Photocell;Integral Sensor Receptacle;Multifunction Sensor</t>
  </si>
  <si>
    <t>T5HO Four-Foot</t>
  </si>
  <si>
    <t>T5HOFourFoot</t>
  </si>
  <si>
    <t>T5HOFourFoot_GA</t>
  </si>
  <si>
    <t>Traffic sensing;Integral Sensor Receptacle;Occupancy sensing;Multifunction Sensor</t>
  </si>
  <si>
    <t>T8 Two-Foot</t>
  </si>
  <si>
    <t>T8TwoFoot</t>
  </si>
  <si>
    <t>T8TwoFoot_GA</t>
  </si>
  <si>
    <t>Traffic sensing;Exterior Photocell;Occupancy sensing;Multifunction Sensor</t>
  </si>
  <si>
    <t>U-Bend Replacement Lamps</t>
  </si>
  <si>
    <t>UBendReplacementLamps</t>
  </si>
  <si>
    <t>UBendReplacementLamps_GA</t>
  </si>
  <si>
    <t>Exterior Photocell;Integral Sensor Receptacle;Occupancy sensing;Multifunction Sensor</t>
  </si>
  <si>
    <t>T8 Three-Foot</t>
  </si>
  <si>
    <t>T8ThreeFoot</t>
  </si>
  <si>
    <t>T8ThreeFoot_GA</t>
  </si>
  <si>
    <t>Traffic sensing;Exterior Photocell;Integral Sensor Receptacle;Occupancy sensing;Multifunction Sensor</t>
  </si>
  <si>
    <t>T8 Eight-Foot</t>
  </si>
  <si>
    <t>T8EightFoot</t>
  </si>
  <si>
    <t>T8EightFoot_GA</t>
  </si>
  <si>
    <t>Vertically-Mounted Lamps</t>
  </si>
  <si>
    <t>VerticallyMountedLamps</t>
  </si>
  <si>
    <t>VerticallyMountedLamps_GA</t>
  </si>
  <si>
    <t>Horizontally-Mounted Lamps</t>
  </si>
  <si>
    <t>HorizontallyMountedLamps</t>
  </si>
  <si>
    <t>HorizontallyMountedLamps_GA</t>
  </si>
  <si>
    <t>2G11 Base Replacement Lamps</t>
  </si>
  <si>
    <t>A2G11BaseReplacementLamps</t>
  </si>
  <si>
    <t>A2G11BaseReplacementLamps_GA</t>
  </si>
  <si>
    <t>Omnidirectional/Directional Lamps</t>
  </si>
  <si>
    <t>OmnidirectionalDirectionalLamps</t>
  </si>
  <si>
    <t>OmnidirectionalDirectionalLamps_GA</t>
  </si>
  <si>
    <t>PUD Control Capability List</t>
  </si>
  <si>
    <t>SpecialtyHazardous1x4LuminairesforAmbientLightingofInteriorCommercialSpaces</t>
  </si>
  <si>
    <t>SpecialtyHazardous2x2LuminairesforAmbientLightingofInteriorCommercialSpaces</t>
  </si>
  <si>
    <t>SpecialtyHazardous2x4LuminairesforAmbientLightingofInteriorCommercialSpaces</t>
  </si>
  <si>
    <t>SpecialtyIndirectLowBay</t>
  </si>
  <si>
    <t>Primary/Speciality Use Designation</t>
  </si>
  <si>
    <t>PUD_Trim</t>
  </si>
  <si>
    <t>LUNA?</t>
  </si>
  <si>
    <t>LUNA Bug Rating</t>
  </si>
  <si>
    <t>No Control Capability</t>
  </si>
  <si>
    <t>Outdoor Pole/Arm-Mounted Area and Roadway Luminaires</t>
  </si>
  <si>
    <t>OutdoorPoleArmMountedAreaandRoadwayLuminaires</t>
  </si>
  <si>
    <t>Yes_No</t>
  </si>
  <si>
    <t>OutdoorPoleArmMountedAreaAndRoadwayURating</t>
  </si>
  <si>
    <t>LLLC</t>
  </si>
  <si>
    <t>Networked Replacement Lamp</t>
  </si>
  <si>
    <t>Outdoor Pole/Arm-Mounted Decorative Luminaires</t>
  </si>
  <si>
    <t>OutdoorPoleArmMountedDecorativeLuminaires</t>
  </si>
  <si>
    <t>OutdoorPoleArmMountedDecorativeURating</t>
  </si>
  <si>
    <t>Energy Monitoring</t>
  </si>
  <si>
    <t>Outdoor Zero-Uplight Wall-Mounted Area Luminaire</t>
  </si>
  <si>
    <t>OutdoorZeroUplightWallMountedAreaLuminaire</t>
  </si>
  <si>
    <t>OutdoorFullCutoffWallMountedAreaURating</t>
  </si>
  <si>
    <t>High End Trim</t>
  </si>
  <si>
    <t>Outdoor Uplight-Emitting Wall-Mounted Area Luminaire</t>
  </si>
  <si>
    <t>OutdoorUplightEmittingWallMountedAreaLuminaire</t>
  </si>
  <si>
    <t>LLLC; Energy Monitoring</t>
  </si>
  <si>
    <t>Part Night Dim</t>
  </si>
  <si>
    <t>Bollards</t>
  </si>
  <si>
    <t>BollardsURating</t>
  </si>
  <si>
    <t>LLLC; High End Trim</t>
  </si>
  <si>
    <t>Networked Replacement Lamp; Energy Monitoring</t>
  </si>
  <si>
    <t>Photocontrol with self-calibrating astronomic time clock</t>
  </si>
  <si>
    <t>Parking Garage Luminaires</t>
  </si>
  <si>
    <t>ParkingGarageLuminaires</t>
  </si>
  <si>
    <t>Energy Monitoring; High End Trim</t>
  </si>
  <si>
    <t>Networked Replacement Lamp; High End Trim</t>
  </si>
  <si>
    <t>Low-end trim for vacancy mode</t>
  </si>
  <si>
    <t>Fuel Pump Canopy Luminaires</t>
  </si>
  <si>
    <t>FuelPumpCanopyLuminaires</t>
  </si>
  <si>
    <t>FuelPumpCanopyURating</t>
  </si>
  <si>
    <t>LLLC; Energy Monitoring; High End Trim</t>
  </si>
  <si>
    <t>Architectural Flood and Spot Luminaires</t>
  </si>
  <si>
    <t>ArchitecturalFloodandSpotLuminaires</t>
  </si>
  <si>
    <t>Networked Replacement Lamp; LLLC</t>
  </si>
  <si>
    <t>Stairwell and Passageway Luminaires</t>
  </si>
  <si>
    <t>StairwellandPassagewayLuminaires</t>
  </si>
  <si>
    <t>Turtle Lighting Zero-Uplight Pole/Arm-Mounted Area and Roadway Luminaire</t>
  </si>
  <si>
    <t>TurtleLightingZeroUplightPoleArmMountedAreaandRoadwayLuminaire</t>
  </si>
  <si>
    <t>TurtleLightingZeroUplightPoleArmMountedAreaandRoadwayURating</t>
  </si>
  <si>
    <t>Turtle Lighting Zero-Uplight Wall-Mounted Area Luminaire</t>
  </si>
  <si>
    <t>TurtleLightingZeroUplightWallMountedAreaLuminaires</t>
  </si>
  <si>
    <t>TurtleLightingZeroUplightWallMountedAreaURating</t>
  </si>
  <si>
    <t>Turtle Lighting Zero-Uplight Bollard</t>
  </si>
  <si>
    <t>TurtleLightingZeroUplightBollard</t>
  </si>
  <si>
    <t>Networked Replacement Lamp; Energy Monitoring; High End Trim</t>
  </si>
  <si>
    <t>Hazardous Environment Area Luminaire</t>
  </si>
  <si>
    <t>HazardousEnvironmentAreaLuminaire</t>
  </si>
  <si>
    <t>Networked Replacement Lamp; Energy Monitoring; LLLC</t>
  </si>
  <si>
    <t>Sports Lighting</t>
  </si>
  <si>
    <t>SportsLighting</t>
  </si>
  <si>
    <t>Networked Replacement Lamp; High End Trim: LLLC</t>
  </si>
  <si>
    <t>Wall-Wash Luminaires</t>
  </si>
  <si>
    <t>WallWashLuminaires</t>
  </si>
  <si>
    <t>Networked Replacement Lamp; Energy Monitoring; High End Trim; LLLC</t>
  </si>
  <si>
    <t>Track or Mono-Point Directional Luminaires</t>
  </si>
  <si>
    <t>TrackorMonoPointDirectionalLuminaires</t>
  </si>
  <si>
    <t>Vertical Refrigerated Case Luminaires</t>
  </si>
  <si>
    <t>VerticalRefrigeratedCaseLuminaires</t>
  </si>
  <si>
    <t>Horizontal Refrigerated Case Luminaires</t>
  </si>
  <si>
    <t>HorizontalRefrigeratedCaseLuminaires</t>
  </si>
  <si>
    <t>Display Case Luminaires</t>
  </si>
  <si>
    <t>DisplayCaseLuminaires</t>
  </si>
  <si>
    <t>2x2 Luminaires for Ambient Lighting of Interior Commercial Spaces</t>
  </si>
  <si>
    <t>A2x2LuminairesforAmbientLightingofInteriorCommercialSpaces</t>
  </si>
  <si>
    <t>Gen App PUD List</t>
  </si>
  <si>
    <t>1x4 Luminaires for Ambient Lighting of Interior Commercial Spaces</t>
  </si>
  <si>
    <t>A1x4LuminairesforAmbientLightingofInteriorCommercialSpaces</t>
  </si>
  <si>
    <t>LowOutput_GAOutdoorLuminaires_Cat</t>
  </si>
  <si>
    <t>LowOutput_GAOutdoorRetrofitKit_Cat</t>
  </si>
  <si>
    <t>LowOutput_GAMogulE39ScrewBaseReplacementsforHIDLamps_Cat</t>
  </si>
  <si>
    <t>MidOutput_GAOutdoorLuminaires_Cat</t>
  </si>
  <si>
    <t>MidOutput_GAOutdoorRetrofitKit_Cat</t>
  </si>
  <si>
    <t>MidOutput_GAMogulE39ScrewBaseReplacementsforHIDLamps_Cat</t>
  </si>
  <si>
    <t>HighOutput_GAOutdoorLuminaires_Cat</t>
  </si>
  <si>
    <t>HighOutput_GAOutdoorRetrofitKit_Cat</t>
  </si>
  <si>
    <t>HighOutput_GAMogulE39ScrewBaseReplacementsforHIDLamps_Cat</t>
  </si>
  <si>
    <t>VeryHighOutput_GAOutdoorLuminaires_Cat</t>
  </si>
  <si>
    <t>VeryHighOutput_GAOutdoorRetrofitKit_Cat</t>
  </si>
  <si>
    <t>VeryHighOutput_GAMogulE39ScrewBaseReplacementsforHIDLamps_Cat</t>
  </si>
  <si>
    <t>InteriorDirectional_GAIndoorLuminaires_Cat</t>
  </si>
  <si>
    <t>CaseLighting_GAIndoorLuminaires_Cat</t>
  </si>
  <si>
    <t>Troffer_GAIndoorLuminaires_Cat</t>
  </si>
  <si>
    <t>Troffer_GAIndoorRetrofitKit_Cat</t>
  </si>
  <si>
    <t>LinearAmbient_GAIndoorLuminaires_Cat</t>
  </si>
  <si>
    <t>LinearAmbient_GAIndoorRetrofitKit_Cat</t>
  </si>
  <si>
    <t>HighBay_GAIndoorLuminaires_Cat</t>
  </si>
  <si>
    <t>HighBay_GAIndoorRetrofitKit_Cat</t>
  </si>
  <si>
    <t>HighBay_GAMogulE39ScrewBaseReplacementsforHIDLamps_Cat</t>
  </si>
  <si>
    <t>LowBay_GAIndoorLuminaires_Cat</t>
  </si>
  <si>
    <t>LowBay_GAIndoorRetrofitKit_Cat</t>
  </si>
  <si>
    <t>LowBay_GAMogulE39ScrewBaseReplacementsforHIDLamps_Cat</t>
  </si>
  <si>
    <t>T8FourFoot_GALinearReplacementLamp_Cat</t>
  </si>
  <si>
    <t>T5FourFoot_GALinearReplacementLamp_Cat</t>
  </si>
  <si>
    <t>T5HOFourFoot_GALinearReplacementLamp_Cat</t>
  </si>
  <si>
    <t>T8TwoFoot_GALinearReplacementLamp_Cat</t>
  </si>
  <si>
    <t>UBendReplacementLamps_GALinearReplacementLamp_Cat</t>
  </si>
  <si>
    <t>T8ThreeFoot_GALinearReplacementLamp_Cat</t>
  </si>
  <si>
    <t>T8EightFoot_GALinearReplacementLamp_Cat</t>
  </si>
  <si>
    <t>VerticallyMountedLamps_GAFourPinBaseReplacementLampsForCFLs_Cat</t>
  </si>
  <si>
    <t>HorizontallyMountedLamps_GAFourPinBaseReplacementLampsForCFLs_Cat</t>
  </si>
  <si>
    <t>A2G11BaseReplacementLamps_GAFourPinBaseReplacementLampsForCFLs_Cat</t>
  </si>
  <si>
    <t>LowOutput_GASolarPoweredOutdoorLuminaires_Cat</t>
  </si>
  <si>
    <t>MidOutput_GASolarPoweredOutdoorLuminaires_Cat</t>
  </si>
  <si>
    <t>HighOutput_GASolarPoweredOutdoorLuminaires_Cat</t>
  </si>
  <si>
    <t>VeryHighOutput_GASolarPoweredOutdoorLuminaires_Cat</t>
  </si>
  <si>
    <t>OmnidirectionalDirectionalLamps_GAMediumScrewBaseE26E27ReplacementforHIDLamps_Cat</t>
  </si>
  <si>
    <t>OmnidirectionalDirectionalLamps_GAMogulE39ScrewBaseReplacementsforHIDLamps_Cat</t>
  </si>
  <si>
    <t>LUNA-eligible</t>
  </si>
  <si>
    <t>2x4 Luminaires for Ambient Lighting of Interior Commercial Spaces</t>
  </si>
  <si>
    <t>A2x4LuminairesforAmbientLightingofInteriorCommercialSpaces</t>
  </si>
  <si>
    <t>Retrofit Kits for Outdoor Pole/Arm-Mounted Area and Roadway Luminaires</t>
  </si>
  <si>
    <t>Replacement Lamps for Outdoor Pole/Arm-Mounted Area and Roadway Luminaires (Type B)</t>
  </si>
  <si>
    <t>Linear Retrofit Kits for 2x2 Luminaires</t>
  </si>
  <si>
    <t>Direct Linear Ambient Luminaires</t>
  </si>
  <si>
    <t>Retrofit Kits for Direct Linear Ambient Luminaires</t>
  </si>
  <si>
    <t>High-Bay Luminaires for Commercial and Industrial Buildings</t>
  </si>
  <si>
    <t>Retrofit Kits for High-Bay Luminaires for Commercial and Industrial Buildings</t>
  </si>
  <si>
    <t>Replacement Lamps for High-Bay Luminaires (Type B)</t>
  </si>
  <si>
    <t>Low-Bay Luminaires for Commercial and Industrial Buildings</t>
  </si>
  <si>
    <t>Retrofit Kits for Low-Bay Luminaires for Commercial and Industrial Buildings</t>
  </si>
  <si>
    <t>Replacement Lamps for Low-Bay Luminaires (Type B)</t>
  </si>
  <si>
    <t>Replacement Lamps (Plug and Play) (UL Type A)</t>
  </si>
  <si>
    <t>Omnidirectional/Directional Replacement Lamps (UL Type B)</t>
  </si>
  <si>
    <t>DirectLinearAmbientLuminaires</t>
  </si>
  <si>
    <t>Retrofit Kits for Outdoor Pole/Arm-Mounted Decorative Luminaires</t>
  </si>
  <si>
    <t>Replacement Lamps for Outdoor Pole/Arm-Mounted Area and Roadway Luminaires (Type C)</t>
  </si>
  <si>
    <t>Integrated Retrofit Kits for 2x2 Luminaires</t>
  </si>
  <si>
    <t>Linear Ambient Luminaires w/ Indirect component</t>
  </si>
  <si>
    <t>High-Bay Aisle Luminaires</t>
  </si>
  <si>
    <t>Replacement Lamps for High-Bay Luminaires (Type C)</t>
  </si>
  <si>
    <t>Specialty: Hazardous Environment Low-Bay</t>
  </si>
  <si>
    <t>Replacement Lamps for Low-Bay Luminaires (Type C)</t>
  </si>
  <si>
    <t>Internal Driver/Line Voltage (UL Type B) Lamps</t>
  </si>
  <si>
    <t>LinearAmbientLuminaireswIndirectcomponent</t>
  </si>
  <si>
    <t>Retrofit Kits for Large Outdoor Pole/Arm-Mounted Area and Roadway Luminaires</t>
  </si>
  <si>
    <t>Replacement Lamps for Outdoor Pole/Arm-Mounted Decorative Luminaires (Type B)</t>
  </si>
  <si>
    <t>Specialty: Direct/Indirect Wall-Wash</t>
  </si>
  <si>
    <t>Linear Retrofit Kits for 1x4 Luminaires</t>
  </si>
  <si>
    <t>Specialty: Direct Linear Ambient Luminaires Wider than 12 inches</t>
  </si>
  <si>
    <t>Specialty: Hazardous Environment High-Bay</t>
  </si>
  <si>
    <t>Specialty: Indirect Low-Bay</t>
  </si>
  <si>
    <t>1-lamp External Driver (UL Type C) Lamps</t>
  </si>
  <si>
    <t>HighBayLuminairesforCommercialandIndustrialBuildings</t>
  </si>
  <si>
    <t>Retrofit Kits for Outdoor Zero-Uplight Wall-Mounted Area Luminaires</t>
  </si>
  <si>
    <t>Replacement Lamps for Outdoor Pole/Arm-Mounted Decorative Luminaires (Type C)</t>
  </si>
  <si>
    <t>Specialty: Double Wall-Wash</t>
  </si>
  <si>
    <t>Specialty: Other</t>
  </si>
  <si>
    <t>Specialty: 1x1 Luminaires for Ambient Lighting of Interior Commercial Spaces</t>
  </si>
  <si>
    <t>Integrated Retrofit Kits for 1x4 Luminaires</t>
  </si>
  <si>
    <t>Specialty: Hazardous Direct Linear Ambient Luminaires</t>
  </si>
  <si>
    <t>Specialty: High-Bay w/ Indirect Component</t>
  </si>
  <si>
    <t>Specialty: Indoor Flood</t>
  </si>
  <si>
    <t>2-lamp External Driver (UL Type C) Lamps</t>
  </si>
  <si>
    <t>LowBayLuminairesforCommercialandIndustrialBuildings</t>
  </si>
  <si>
    <t>Retrofit Kits for Parking Garage Luminaires</t>
  </si>
  <si>
    <t>Replacement Lamps for Outdoor Zero-Uplight Wall-Mounted Area Luminaires (Type B)</t>
  </si>
  <si>
    <t>Specialty: Specialty Flood</t>
  </si>
  <si>
    <t>Specialty: 1x2 Luminaires for Ambient Lighting of Interior Commercial Spaces</t>
  </si>
  <si>
    <t>Linear Retrofit Kits for 2x4 Luminaires</t>
  </si>
  <si>
    <t>Specialty: Indirect High-Bay</t>
  </si>
  <si>
    <t>Specialty: Low-Bay w/ Indirect Component</t>
  </si>
  <si>
    <t>3-lamp External Driver (UL Type C) Lamps</t>
  </si>
  <si>
    <t>Dual Mode Internal Driver (UL Type A and Type B)</t>
  </si>
  <si>
    <t>HighBayAisleLuminaires</t>
  </si>
  <si>
    <t>Retrofit Kits for Fuel Pump Canopy Luminaires</t>
  </si>
  <si>
    <t>Replacement Lamps for Outdoor Zero-Uplight Wall-Mounted Area Luminaires (Type C)</t>
  </si>
  <si>
    <t>Specialty: Hazardous 1x4 Luminaires for Ambient Lighting of Interior Commercial Spaces</t>
  </si>
  <si>
    <t>Integrated Retrofit Kits for 2x4 Luminaires</t>
  </si>
  <si>
    <t>4-lamp External Driver (UL Type C) Lamps</t>
  </si>
  <si>
    <t>Hazardous Environment High-Bay Luminaire</t>
  </si>
  <si>
    <t>HazardousEnvironmentHighBayLuminaire</t>
  </si>
  <si>
    <t>Replacement Lamps for Parking Garage Luminaires (Type B)</t>
  </si>
  <si>
    <t>Specialty: Hazardous 2x2 Luminaires for Ambient Lighting of Interior Commercial Spaces</t>
  </si>
  <si>
    <t>6-lamp External Driver (UL Type C) Lamps</t>
  </si>
  <si>
    <t>Indirect High-Bay Luminaire</t>
  </si>
  <si>
    <t>IndirectHighBayLuminaire</t>
  </si>
  <si>
    <t>Replacement Lamps for Parking Garage Luminaires (Type C)</t>
  </si>
  <si>
    <t>Specialty: Hazardous 2x4 Luminaires for Ambient Lighting of Interior Commercial Spaces</t>
  </si>
  <si>
    <t>Hazardous Environment Low-Bay Luminaire</t>
  </si>
  <si>
    <t>HazardousEnvironmentLowBayLuminaire</t>
  </si>
  <si>
    <t>Replacement Lamps for Fuel Pump Canopy Luminaires (Type B)</t>
  </si>
  <si>
    <t>Specialty: Specialty Dimension Troffers</t>
  </si>
  <si>
    <t>RetrofitKitsforOutdoorPoleArmMountedAreaandRoadwayLuminaires</t>
  </si>
  <si>
    <t>Replacement Lamps for Fuel Pump Canopy Luminaires (Type C)</t>
  </si>
  <si>
    <t>Specialty: Metric Troffer</t>
  </si>
  <si>
    <t>Specialty: Hazardous Area Lighting</t>
  </si>
  <si>
    <t>RetrofitKitsforOutdoorPoleArmMountedDecorativeLuminaires</t>
  </si>
  <si>
    <t>Specialty: Hazardous Outdoor Pole/Arm-Mounted Area and Roadway Luminaires</t>
  </si>
  <si>
    <t>RetrofitKitsforLargeOutdoorPoleArmMountedAreaandRoadwayLuminaires</t>
  </si>
  <si>
    <t>Specialty: Canopy Lighting</t>
  </si>
  <si>
    <t>Specialty: Hazardous Wall Mounted Luminaire</t>
  </si>
  <si>
    <t>RetrofitKitsforOutdoorZeroUplightWallMountedAreaLuminaires</t>
  </si>
  <si>
    <t>Specialty: Directional Fuel Pump Canopy Luminaires</t>
  </si>
  <si>
    <t>RetrofitKitsforParkingGarageLuminaires</t>
  </si>
  <si>
    <t>RetrofitKitsforFuelPumpCanopyLuminaires</t>
  </si>
  <si>
    <t>Specialty: Hazardous Flood and Spot Luminaires</t>
  </si>
  <si>
    <t>Specialty: Transportation</t>
  </si>
  <si>
    <t>ReplacementLampsforOutdoorPoleArmMountedAreaandRoadwayLuminairesTypeB</t>
  </si>
  <si>
    <t>ReplacementLampsforOutdoorPoleArmMountedAreaandRoadwayLuminairesTypeC</t>
  </si>
  <si>
    <t>ReplacementLampsforOutdoorPoleArmMountedDecorativeLuminairesTypeB</t>
  </si>
  <si>
    <t>Specialty: Indirect Fuel Pump Canopy</t>
  </si>
  <si>
    <t>ReplacementLampsforOutdoorPoleArmMountedDecorativeLuminairesTypeC</t>
  </si>
  <si>
    <t>Specialty: Natatorium Lighting</t>
  </si>
  <si>
    <t>ReplacementLampsforOutdoorZeroUplightWallMountedAreaLuminairesULTypeB</t>
  </si>
  <si>
    <t>Specialty: Soffit Lighting</t>
  </si>
  <si>
    <t>ReplacementLampsforOutdoorZeroUplightWallMountedAreaLuminairesULTypeC</t>
  </si>
  <si>
    <t>Specialty: Sports Flood</t>
  </si>
  <si>
    <t>ReplacementLampsforParkingGarageLuminairesTypeB</t>
  </si>
  <si>
    <t>ReplacementLampsforParkingGarageLuminairesTypeC</t>
  </si>
  <si>
    <t>Specialty: Tunnel Lighting</t>
  </si>
  <si>
    <t>ReplacementLampsforFuelPumpCanopyLuminairesTypeB</t>
  </si>
  <si>
    <t>Specialty: Wall Grazing/Slicing</t>
  </si>
  <si>
    <t>ReplacementLampsforFuelPumpCanopyLuminairesTypeC</t>
  </si>
  <si>
    <t>LinearRetrofitKitsfor2x2Luminaires</t>
  </si>
  <si>
    <t>IntegratedRetrofitKitsfor2x2Luminaires</t>
  </si>
  <si>
    <t>LinearRetrofitKitsfor1x4Luminaires</t>
  </si>
  <si>
    <t>IntegratedRetrofitKitsfor1x4Luminaires</t>
  </si>
  <si>
    <t>LinearRetrofitKitsfor2x4Luminaires</t>
  </si>
  <si>
    <t>IntegratedRetrofitKitsfor2x4Luminaires</t>
  </si>
  <si>
    <t>RetrofitKitsforDirectLinearAmbientLuminaires</t>
  </si>
  <si>
    <t>RetrofitKitsforHighBayLuminairesforCommercialandIndustrialBuildings</t>
  </si>
  <si>
    <t>RetrofitKitsforLowBayLuminairesforCommercialandIndustrialBuildings</t>
  </si>
  <si>
    <t>ReplacementLampsforHighBayLuminairesTypeB</t>
  </si>
  <si>
    <t>ReplacementLampsforHighBayLuminairesTypeC</t>
  </si>
  <si>
    <t>ReplacementLampsforLowBayLuminairesTypeB</t>
  </si>
  <si>
    <t>ReplacementLampsforLowBayLuminairesTypeC</t>
  </si>
  <si>
    <t>ReplacementLampsPlugandPlayULTypeA</t>
  </si>
  <si>
    <t>InternalDriverLineVoltageULTypeBLamps</t>
  </si>
  <si>
    <t>A1lampExternalDriverULTypeCLamps</t>
  </si>
  <si>
    <t>A2lampExternalDriverULTypeCLamps</t>
  </si>
  <si>
    <t>A3lampExternalDriverULTypeCLamps</t>
  </si>
  <si>
    <t>A4lampExternalDriverULTypeCLamps</t>
  </si>
  <si>
    <t>A6lampExternalDriverULTypeCLamps</t>
  </si>
  <si>
    <t>DualModeInternalDriverULTypeAandTypeB</t>
  </si>
  <si>
    <t>OmnidirectionalDirectionalReplacementLampsULTypeB</t>
  </si>
  <si>
    <t>Specialty1x1LuminairesforAmbientLightingofInteriorCommercialSpaces</t>
  </si>
  <si>
    <t>Specialty1x2LuminairesforAmbientLightingofInteriorCommercialSpaces</t>
  </si>
  <si>
    <t>Category Gen App List</t>
  </si>
  <si>
    <t>SpecialtyCanopyLighting</t>
  </si>
  <si>
    <t>SpecialtyCanopyLightingURating</t>
  </si>
  <si>
    <t>PleaseSelectFromDropDown_Cat</t>
  </si>
  <si>
    <t>SpecialtyDirectIndirectWallWash</t>
  </si>
  <si>
    <t>Please select from dropdown</t>
  </si>
  <si>
    <t>SpecialtyDirectLinearAmbientLuminairesWiderthan12inches</t>
  </si>
  <si>
    <t>SpecialtyDirectionalFuelPumpCanopyLuminaires</t>
  </si>
  <si>
    <t>SpecialtyDirectionalFuelPumpCanopyURating</t>
  </si>
  <si>
    <t>SpecialtyDoubleWallWash</t>
  </si>
  <si>
    <t>SpecialtyHazardousAreaLighting</t>
  </si>
  <si>
    <t>SpecialtyHazardousAreaURating</t>
  </si>
  <si>
    <t>SpecialtyHazardousDirectLinearAmbientLuminaires</t>
  </si>
  <si>
    <t>SpecialtyHazardousEnvironmentHighBay</t>
  </si>
  <si>
    <t>LUNA BUG Ratings</t>
  </si>
  <si>
    <t>SpecialtyHazardousEnvironmentLowBay</t>
  </si>
  <si>
    <t>SpecialtyHazardousOutdoorPoleArmMountedAreaAndRoadwayURating</t>
  </si>
  <si>
    <t>SpecialtyHazardousWallMountedURating</t>
  </si>
  <si>
    <t>SpecialtyTransportationURating</t>
  </si>
  <si>
    <t>SpecialtyHazardousFloodandSpotLuminaires</t>
  </si>
  <si>
    <t>SpecialtyHazardousOutdoorPoleArmMountedAreaandRoadwayLuminaires</t>
  </si>
  <si>
    <t>SpecialtyHazardousWallMountedLuminaire</t>
  </si>
  <si>
    <t>SpecialtyHighBayIndirectComponent</t>
  </si>
  <si>
    <t>SpecialtyIndirectFuelPumpCanopy</t>
  </si>
  <si>
    <t>SpecialtyIndirectHighBay</t>
  </si>
  <si>
    <t>SpecialtyIndoorFlood</t>
  </si>
  <si>
    <t>SpecialtyLowBayIndirectComponent</t>
  </si>
  <si>
    <t>SpecialtyMetricTroffer</t>
  </si>
  <si>
    <t>SpecialtyNatatoriumLighting</t>
  </si>
  <si>
    <t>SpecialtySoffitLighting</t>
  </si>
  <si>
    <t>SpecialtySpecialtyDimensionTroffers</t>
  </si>
  <si>
    <t>SpecialtySpecialtyFlood</t>
  </si>
  <si>
    <t>SpecialtySportsFlood</t>
  </si>
  <si>
    <t>SpecialtyTransportation</t>
  </si>
  <si>
    <t>SpecialtyTunnelLighting</t>
  </si>
  <si>
    <t>SpecialtyWallGrazingSlicing</t>
  </si>
  <si>
    <t>SpecialtyOther</t>
  </si>
  <si>
    <t>Classification
(Standard/ Premium)</t>
  </si>
  <si>
    <t>Standard</t>
  </si>
  <si>
    <t>Premium</t>
  </si>
  <si>
    <t>Filtered Amber</t>
  </si>
  <si>
    <t>de-Amber</t>
  </si>
  <si>
    <t>pc-Amber</t>
  </si>
  <si>
    <t>Vertical NEMA Beam Spread
Flood and Spot Lighting Only</t>
  </si>
  <si>
    <t>10.0-12.9</t>
  </si>
  <si>
    <t>13.0-15.9</t>
  </si>
  <si>
    <t>16.0-18.9</t>
  </si>
  <si>
    <t>19.0-21.9</t>
  </si>
  <si>
    <t>22.0-24.9</t>
  </si>
  <si>
    <t>25.0-27.9</t>
  </si>
  <si>
    <t>Reported BUG</t>
  </si>
  <si>
    <t>Sensor Type</t>
  </si>
  <si>
    <t>Integral Control Capability</t>
  </si>
  <si>
    <t>Dimming Capability and Range</t>
  </si>
  <si>
    <t>Not Dimmable</t>
  </si>
  <si>
    <t>Stepped Dimmable</t>
  </si>
  <si>
    <t>Continuous Dimming above 10%</t>
  </si>
  <si>
    <t>Continuous Dimming to 10% or below</t>
  </si>
  <si>
    <t>Wired Communication Protocol</t>
  </si>
  <si>
    <t>No Wired Communication Protocol</t>
  </si>
  <si>
    <t>0-10V Analog</t>
  </si>
  <si>
    <t>DALI</t>
  </si>
  <si>
    <t>DMX</t>
  </si>
  <si>
    <t>Phase Cut</t>
  </si>
  <si>
    <t>0-10V Analog; DALI</t>
  </si>
  <si>
    <t>0-10V Analog; DMX</t>
  </si>
  <si>
    <t>0-10V Analog; Phase Cut</t>
  </si>
  <si>
    <t>DALI; DMX</t>
  </si>
  <si>
    <t>DALI; Phase Cut</t>
  </si>
  <si>
    <t>DMX; Phase Cut</t>
  </si>
  <si>
    <t>0-10V Analog; DALI; DMX</t>
  </si>
  <si>
    <t>0-10V Analog; DALI; Phase Cut</t>
  </si>
  <si>
    <t>0-10V Analog; DMX; Phase Cut</t>
  </si>
  <si>
    <t>DALI; DMX; Phase Cut</t>
  </si>
  <si>
    <t>0-10V Analog; DALI; DMX; Phase Cut</t>
  </si>
  <si>
    <t>Wireless Communication Protocol</t>
  </si>
  <si>
    <t>No Wireless Communication Protocol</t>
  </si>
  <si>
    <t>Zigbee</t>
  </si>
  <si>
    <t>Bluetooth</t>
  </si>
  <si>
    <t>WiFi</t>
  </si>
  <si>
    <t>Zigbee; Bluetooth</t>
  </si>
  <si>
    <t>Zigbee; WiFi</t>
  </si>
  <si>
    <t>Bluetooth; WiFi</t>
  </si>
  <si>
    <t>Zigbee; Bluetooth; WiFi</t>
  </si>
  <si>
    <t>FALO and FALD (yes/no)</t>
  </si>
  <si>
    <t>Yes</t>
  </si>
  <si>
    <t>No</t>
  </si>
  <si>
    <t>Integral FALD</t>
  </si>
  <si>
    <t>Standard Component FALD</t>
  </si>
  <si>
    <t>Integral and Standard Component FALD</t>
  </si>
  <si>
    <t>Driver</t>
  </si>
  <si>
    <t>LED</t>
  </si>
  <si>
    <t>Alternate LED</t>
  </si>
  <si>
    <t>Alternate Driver</t>
  </si>
  <si>
    <t>Sensor Receptacle Standard (LUNA)</t>
  </si>
  <si>
    <t>NEMA 5-pin</t>
  </si>
  <si>
    <t>NEMA 7-pin</t>
  </si>
  <si>
    <t>Zhaga Book 18</t>
  </si>
  <si>
    <t>NEMA 5-pin, NEMA 7-Pin</t>
  </si>
  <si>
    <t>NEMA 5-pin, Zhaga Book 18</t>
  </si>
  <si>
    <t>NEMA 7-Pin, Zhaga Book 18</t>
  </si>
  <si>
    <t>NEMA 5-pin, NEMA 7-Pin, Zhaga Book 18</t>
  </si>
  <si>
    <t>LUNA Text</t>
  </si>
  <si>
    <t>Please ensure that mounting structures are present as either an option or accessory within the model number field.</t>
  </si>
  <si>
    <t>LUNA CCT</t>
  </si>
  <si>
    <t>Outdoor CCT</t>
  </si>
  <si>
    <t>Sports and Fuel Pump CCT</t>
  </si>
  <si>
    <t>Premium CCT</t>
  </si>
  <si>
    <t>Premium Outdoor CCT</t>
  </si>
  <si>
    <t>Premium Sports and Fuel Pump CCT</t>
  </si>
  <si>
    <t>Premium LUNA CCT</t>
  </si>
  <si>
    <t>Driver Communication Method</t>
  </si>
  <si>
    <t>Diming Capability</t>
  </si>
  <si>
    <t>Integral Controller or Sensor Communication Method</t>
  </si>
  <si>
    <t>Receptacle  Type</t>
  </si>
  <si>
    <t>10V (wired)</t>
  </si>
  <si>
    <t>Continuous</t>
  </si>
  <si>
    <t>None</t>
  </si>
  <si>
    <t>BACnet (wired)</t>
  </si>
  <si>
    <t>Stepped</t>
  </si>
  <si>
    <t>Bluetooth (wireless, proprietary)</t>
  </si>
  <si>
    <t>7 Pin Twistlock</t>
  </si>
  <si>
    <t>Occupancy only</t>
  </si>
  <si>
    <t>Passive Infrared (PIR)</t>
  </si>
  <si>
    <t>D4i (wired)</t>
  </si>
  <si>
    <t>Not dimmable</t>
  </si>
  <si>
    <t>Bluetooth NLC (wireless)</t>
  </si>
  <si>
    <t>5 Pin Twistlock</t>
  </si>
  <si>
    <t>Daylight only</t>
  </si>
  <si>
    <t>Ultrasonic</t>
  </si>
  <si>
    <t>DALI-2 (wired)</t>
  </si>
  <si>
    <t>DALI (wired)</t>
  </si>
  <si>
    <t>3 Pin Twistlock</t>
  </si>
  <si>
    <t>Photocell only</t>
  </si>
  <si>
    <t>Dual-Tech</t>
  </si>
  <si>
    <t>Traffic only</t>
  </si>
  <si>
    <t>Microphonic</t>
  </si>
  <si>
    <t>Dimmable Fluorescent Ballast (Type A Lamps)</t>
  </si>
  <si>
    <t>DALI+ (wireless)</t>
  </si>
  <si>
    <t>Zhaga Book 20</t>
  </si>
  <si>
    <t>Occupancy + Daylight</t>
  </si>
  <si>
    <t>Microwave</t>
  </si>
  <si>
    <t>DMX512 (wired)</t>
  </si>
  <si>
    <t>Wi-Fi (wireless)</t>
  </si>
  <si>
    <t>USB C Port</t>
  </si>
  <si>
    <t>Occupancy + Photocell</t>
  </si>
  <si>
    <t>Millimeter Wave</t>
  </si>
  <si>
    <t>Integrated Driver and Controller</t>
  </si>
  <si>
    <t>Zigbee (wireless, proprietary)</t>
  </si>
  <si>
    <t>3.5mm Phono Jack</t>
  </si>
  <si>
    <t>Photocell + Part Night Dim</t>
  </si>
  <si>
    <t>Camera</t>
  </si>
  <si>
    <t>KNX (wired)</t>
  </si>
  <si>
    <t>Other</t>
  </si>
  <si>
    <t>Occupancy + Photocell + Part Night Dim</t>
  </si>
  <si>
    <t>Bluetooth Beacon</t>
  </si>
  <si>
    <t>Modbus (wired)</t>
  </si>
  <si>
    <t>EnOcean (wireless)</t>
  </si>
  <si>
    <t>Traffic + Photocell</t>
  </si>
  <si>
    <t>Light-dependent Resistor</t>
  </si>
  <si>
    <t>Other Analog (wired, proprietary)</t>
  </si>
  <si>
    <t>4G Cellular (wireless)</t>
  </si>
  <si>
    <t>Traffic + Photocell + Part Night Dim</t>
  </si>
  <si>
    <t>Other Digital (wired, proprietary)</t>
  </si>
  <si>
    <t>5G Cellular (wireless)</t>
  </si>
  <si>
    <t>Phase Cut (wired)</t>
  </si>
  <si>
    <t>Phase Cut/10V (wired)</t>
  </si>
  <si>
    <t>FALO (lamps only)</t>
  </si>
  <si>
    <t>Other (wireless, proprietary)</t>
  </si>
  <si>
    <t>PoE (wired)</t>
  </si>
  <si>
    <t>TALQ (wireless)</t>
  </si>
  <si>
    <t>Infrared (wireless, proprietary)</t>
  </si>
  <si>
    <t>Integrated</t>
  </si>
  <si>
    <t>Off-Grid</t>
  </si>
  <si>
    <t>Lithium Iron Phosphate (LiFePO4)</t>
  </si>
  <si>
    <t>Split-Type</t>
  </si>
  <si>
    <t>Hybrid</t>
  </si>
  <si>
    <t>Lead Acid</t>
  </si>
  <si>
    <t>Luminaire Only</t>
  </si>
  <si>
    <t>Nickel-Metal Hydride (NiMH)</t>
  </si>
  <si>
    <t>Lithium Nickel Manganese Cobalt Oxide (NMC)</t>
  </si>
  <si>
    <t>Lead Crystal</t>
  </si>
  <si>
    <t>Declared</t>
  </si>
  <si>
    <t>RoHS Compliant</t>
  </si>
  <si>
    <t>Fair</t>
  </si>
  <si>
    <t>Bronze</t>
  </si>
  <si>
    <t>GREENGUARD Certified</t>
  </si>
  <si>
    <t>Red List Approved</t>
  </si>
  <si>
    <t>RoHS 2</t>
  </si>
  <si>
    <t>Good</t>
  </si>
  <si>
    <t>Silver</t>
  </si>
  <si>
    <t>GREENGUARD Gold</t>
  </si>
  <si>
    <t>Red List Free</t>
  </si>
  <si>
    <t>RoHS 3</t>
  </si>
  <si>
    <t>Best</t>
  </si>
  <si>
    <t>Gold</t>
  </si>
  <si>
    <t>Platinum</t>
  </si>
  <si>
    <t>(Degree Range, IES Distribution Type, NEMA Flood Type)</t>
  </si>
  <si>
    <t>Degree Range</t>
  </si>
  <si>
    <t>IES Distribution Type</t>
  </si>
  <si>
    <t>NEMA Flood Type</t>
  </si>
  <si>
    <t>NEMA 1</t>
  </si>
  <si>
    <t>NEMA 2</t>
  </si>
  <si>
    <t>NEMA 3</t>
  </si>
  <si>
    <t>NEMA 4</t>
  </si>
  <si>
    <t>NEMA 5</t>
  </si>
  <si>
    <t>NEMA 6</t>
  </si>
  <si>
    <t>NEMA 7</t>
  </si>
  <si>
    <t>Type I</t>
  </si>
  <si>
    <t>Type II</t>
  </si>
  <si>
    <t>Type III</t>
  </si>
  <si>
    <t>Type IV</t>
  </si>
  <si>
    <t>Type V</t>
  </si>
  <si>
    <t>Missing Data in Columns</t>
  </si>
  <si>
    <t>Indirect Sensor/PUD Information</t>
  </si>
  <si>
    <t>Sensor Type1</t>
  </si>
  <si>
    <t>Control Capability1</t>
  </si>
  <si>
    <t>GA1</t>
  </si>
  <si>
    <t>PUD1</t>
  </si>
  <si>
    <t>CCT</t>
  </si>
  <si>
    <t>LUNA U Rating</t>
  </si>
  <si>
    <t>Date</t>
  </si>
  <si>
    <t>Name</t>
  </si>
  <si>
    <t>Version</t>
  </si>
  <si>
    <t>Change Type</t>
  </si>
  <si>
    <t>Notes</t>
  </si>
  <si>
    <t>General Applications</t>
  </si>
  <si>
    <t>Standard Efficacy</t>
  </si>
  <si>
    <t>Standard Efficacy w/ Tolerance</t>
  </si>
  <si>
    <t>THD</t>
  </si>
  <si>
    <t>THD w/ tolerance</t>
  </si>
  <si>
    <t>PF</t>
  </si>
  <si>
    <t>PF w/ tolerance</t>
  </si>
  <si>
    <t>CRI Display</t>
  </si>
  <si>
    <t>CRI
w/tolerance</t>
  </si>
  <si>
    <t>Warranty</t>
  </si>
  <si>
    <t>Rated Hours</t>
  </si>
  <si>
    <t>Gen App Light Out. Display</t>
  </si>
  <si>
    <t>Gen App LO</t>
  </si>
  <si>
    <t>Gen App LO Upper Bound</t>
  </si>
  <si>
    <t>Gen App LO w/ Tolerance</t>
  </si>
  <si>
    <t>Gen App LO Upper Bound w/ Tolerance</t>
  </si>
  <si>
    <t>CCT Display</t>
  </si>
  <si>
    <t>CCT Max</t>
  </si>
  <si>
    <t>CCT Max w/ tolerance</t>
  </si>
  <si>
    <t>R9</t>
  </si>
  <si>
    <t>R9 w/ Tolerance</t>
  </si>
  <si>
    <t>Rf</t>
  </si>
  <si>
    <t>Rf w/ tolerance</t>
  </si>
  <si>
    <t>Rg</t>
  </si>
  <si>
    <t>Rg w/ tolerance</t>
  </si>
  <si>
    <t>Rcs,h1 Display</t>
  </si>
  <si>
    <t>Rcs,h1low</t>
  </si>
  <si>
    <t>Rcs,h1high</t>
  </si>
  <si>
    <t>Rcs,h1low w/ tolerance</t>
  </si>
  <si>
    <t>Rcs,h1high w tolerance</t>
  </si>
  <si>
    <t>Column3</t>
  </si>
  <si>
    <t>Gen App lm/ft LO</t>
  </si>
  <si>
    <t>Gen App lm/ft LO Upper</t>
  </si>
  <si>
    <t>Included in App?</t>
  </si>
  <si>
    <t>≥150 lm to ≤5,000 lm</t>
  </si>
  <si>
    <t>1800K ≤ CCT ≤ 5000K</t>
  </si>
  <si>
    <t>-18% ≤ IES Rcs,h1 ≤ +23%</t>
  </si>
  <si>
    <t>-</t>
  </si>
  <si>
    <t>≥5,000 lm to ≤10,000 lm</t>
  </si>
  <si>
    <t>≥10,000 lm to ≤30,000 lm</t>
  </si>
  <si>
    <t>≥30,000 lm</t>
  </si>
  <si>
    <t>≥250 lm</t>
  </si>
  <si>
    <t>1800K ≤ CCT ≤ 6500K</t>
  </si>
  <si>
    <t>-12% ≤ IES Rcs,h1 ≤ +23%</t>
  </si>
  <si>
    <t>Enter Total Lumens</t>
  </si>
  <si>
    <t>Check Lm/ft ----&gt;</t>
  </si>
  <si>
    <t>≥1,500 lm</t>
  </si>
  <si>
    <t>≥5,000 lm</t>
  </si>
  <si>
    <t>≥10,000 lm</t>
  </si>
  <si>
    <t>≥675 lm (bare lamp)</t>
  </si>
  <si>
    <t>≥1900 lm (bare lamp)</t>
  </si>
  <si>
    <t>≥1600 lm (bare lamp)</t>
  </si>
  <si>
    <t>≥3200 lm (bare lamp)</t>
  </si>
  <si>
    <t>≥1200 lm (bare lamp)</t>
  </si>
  <si>
    <t>≥1400 lm (bare lamp)</t>
  </si>
  <si>
    <t>≥800 lm (bare lamp)</t>
  </si>
  <si>
    <t>≥1,600 lm (bare lamp)</t>
  </si>
  <si>
    <t>≥3,200 lm (bare lamp)</t>
  </si>
  <si>
    <t>≥2000 lm (bare lamp)</t>
  </si>
  <si>
    <t>Multiple Light Output Bins</t>
  </si>
  <si>
    <t>Multiple General Applications</t>
  </si>
  <si>
    <t>Primary Use</t>
  </si>
  <si>
    <t>Stand. Efficacy w/ tolerance</t>
  </si>
  <si>
    <t>Premium Efficacy</t>
  </si>
  <si>
    <t>Prem. Efficacy w/ tolerance</t>
  </si>
  <si>
    <t>Troffer/PUD Light Output Display</t>
  </si>
  <si>
    <t>Troffer Light Output w/ tolerance</t>
  </si>
  <si>
    <t>Min Light Output</t>
  </si>
  <si>
    <t>Min Light Output w/ tolerance</t>
  </si>
  <si>
    <t>Troffer Min Light Output</t>
  </si>
  <si>
    <t>Troffer Min Light Output w/ tolerance</t>
  </si>
  <si>
    <t>Max Light Output</t>
  </si>
  <si>
    <t>Max Light Output w/ tolerance</t>
  </si>
  <si>
    <t>THD Display</t>
  </si>
  <si>
    <t>PF Display</t>
  </si>
  <si>
    <t>Zone 1 Display</t>
  </si>
  <si>
    <t>Zone 1 Tolerance Display</t>
  </si>
  <si>
    <t>Zone 1 Upper</t>
  </si>
  <si>
    <t>Zone 1 Lower</t>
  </si>
  <si>
    <t>Zone 2 Display</t>
  </si>
  <si>
    <t>Zone 2 Tolerance Display</t>
  </si>
  <si>
    <t>Zone 2 Upper</t>
  </si>
  <si>
    <t>Zone 2 Lower</t>
  </si>
  <si>
    <t>Zone 3 Display</t>
  </si>
  <si>
    <t>Zone 3 Tolerance Display</t>
  </si>
  <si>
    <t>Zone 3 Upper</t>
  </si>
  <si>
    <t>Zone 3 Lower</t>
  </si>
  <si>
    <t>Lumens / Foot Light Output</t>
  </si>
  <si>
    <t>Lm/Ft Display</t>
  </si>
  <si>
    <t>Lm/ft LO w/ tolerance - lower bound</t>
  </si>
  <si>
    <t>Lm/ft LO w/ tolerance - Upper bound</t>
  </si>
  <si>
    <t>Column1</t>
  </si>
  <si>
    <t>BUG Required</t>
  </si>
  <si>
    <t>UGR</t>
  </si>
  <si>
    <t>* Output</t>
  </si>
  <si>
    <t>0-90°
=100%</t>
  </si>
  <si>
    <t>≥99%</t>
  </si>
  <si>
    <t>80-90° ≤10%</t>
  </si>
  <si>
    <t>≤13%</t>
  </si>
  <si>
    <t>0-90° ≥65%</t>
  </si>
  <si>
    <t>≥62%</t>
  </si>
  <si>
    <t>0-90° =100%</t>
  </si>
  <si>
    <t>80-90° ≤5%</t>
  </si>
  <si>
    <t>≤8%</t>
  </si>
  <si>
    <t>&gt;90° ≤20%</t>
  </si>
  <si>
    <t>≤23%</t>
  </si>
  <si>
    <t>90-110° ≤15%</t>
  </si>
  <si>
    <t>≤18%</t>
  </si>
  <si>
    <t>&gt;110° =0%</t>
  </si>
  <si>
    <t>≤3%</t>
  </si>
  <si>
    <t>70-80° ≤25%</t>
  </si>
  <si>
    <t>≤28%</t>
  </si>
  <si>
    <t>60-80° ≥30%</t>
  </si>
  <si>
    <t>≥27%</t>
  </si>
  <si>
    <t>1800K ≤ CCT ≤ 5700K</t>
  </si>
  <si>
    <t>0-40° ≥40%</t>
  </si>
  <si>
    <t>≥37%</t>
  </si>
  <si>
    <t>40-70° ≥40%</t>
  </si>
  <si>
    <t>0-90° ≥85%</t>
  </si>
  <si>
    <t>≥82%</t>
  </si>
  <si>
    <t>0-90° ≥85%
bilateral for surface, single hemisphere for corner</t>
  </si>
  <si>
    <t>0-90° ≥60%
One-sided, single hemisphere light distribution</t>
  </si>
  <si>
    <t>≥57%</t>
  </si>
  <si>
    <t>0-60° ≥75%</t>
  </si>
  <si>
    <t>≥72%</t>
  </si>
  <si>
    <t>0-180°
SC: 1.0-2.0</t>
  </si>
  <si>
    <t>SC: 0.9-2.1</t>
  </si>
  <si>
    <t>90-270°
SC: 1.0-2.0</t>
  </si>
  <si>
    <t>0-80° ≥95%</t>
  </si>
  <si>
    <t>≥90%</t>
  </si>
  <si>
    <t>≥50 lm/ft</t>
  </si>
  <si>
    <t>0-90° ≥95%</t>
  </si>
  <si>
    <t>≥92%</t>
  </si>
  <si>
    <t>≥100 lm/ft</t>
  </si>
  <si>
    <t>10-90° ≥95%</t>
  </si>
  <si>
    <t>Center: ≥92%; End: ≥90%</t>
  </si>
  <si>
    <t>Center: ≥100 lm/ft; End: ≥50 lm/ft</t>
  </si>
  <si>
    <t>Center: ≥90 lm/ft; End: ≥45 lm/ft</t>
  </si>
  <si>
    <t>0-60° ≥40%</t>
  </si>
  <si>
    <t>≥375 lm/ft</t>
  </si>
  <si>
    <t>90-150° ≥35%</t>
  </si>
  <si>
    <t>≥32%</t>
  </si>
  <si>
    <t>≥500 lm/ft</t>
  </si>
  <si>
    <t>20-50° ≥30%</t>
  </si>
  <si>
    <t>≥20%</t>
  </si>
  <si>
    <t>20-50° ≥50%</t>
  </si>
  <si>
    <t>≥40%</t>
  </si>
  <si>
    <t>0-20° ≥30%</t>
  </si>
  <si>
    <t>90-180° &gt;90%</t>
  </si>
  <si>
    <t>≥87%</t>
  </si>
  <si>
    <t>≥97%</t>
  </si>
  <si>
    <t>Omnidirectional/Directional Replacement Lamp (UL Type B)</t>
  </si>
  <si>
    <t>&gt;=80°</t>
  </si>
  <si>
    <t>&gt;=75°</t>
  </si>
  <si>
    <t>Replacement Lamps (plug and play) (UL Type A)</t>
  </si>
  <si>
    <t>&gt;=140°</t>
  </si>
  <si>
    <t>&gt;=135°</t>
  </si>
  <si>
    <t/>
  </si>
  <si>
    <t>v1.0</t>
  </si>
  <si>
    <t>1/1/2026</t>
  </si>
  <si>
    <t>Adrian
Aaron
Jillian
Erin</t>
  </si>
  <si>
    <t>Creation of SSL OEM New app form for v6</t>
  </si>
  <si>
    <r>
      <rPr>
        <b/>
        <u/>
        <sz val="11"/>
        <color theme="1"/>
        <rFont val="Calibri"/>
        <family val="2"/>
        <scheme val="minor"/>
      </rPr>
      <t>Instructions: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
1 - Please fill in your component information below.
2 - Driver model numbers listed below must exactly match driver model numbers listed in the Reported Performance Table.
3 - LED model numbers listed below must exactly match LED model numbers listed in the Reported Performance Table.</t>
    </r>
  </si>
  <si>
    <t>Model Number
(copy from Reported Performance Table tab)</t>
  </si>
  <si>
    <r>
      <rPr>
        <b/>
        <u/>
        <sz val="11"/>
        <color theme="1"/>
        <rFont val="Calibri"/>
        <family val="2"/>
        <scheme val="minor"/>
      </rPr>
      <t>Instructions: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
1 - Please copy the product model number exactly as it appears on the Reported Performance Table tab.</t>
    </r>
  </si>
  <si>
    <r>
      <t xml:space="preserve">Instructions: 
</t>
    </r>
    <r>
      <rPr>
        <sz val="11"/>
        <color theme="1"/>
        <rFont val="Calibri"/>
        <family val="2"/>
        <scheme val="minor"/>
      </rPr>
      <t>1 - Please fill in your controls information below.
2 - Please refer to the V6 Technical Requirements page and Control Guide for additional information: https://designlights.org/our-work/solid-state-lighting/ssl-v6-luna-v2/</t>
    </r>
  </si>
  <si>
    <t>SSL and LUNA V6.0 OEM New App Excel Form</t>
  </si>
  <si>
    <t>Standard PUDs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</si>
</sst>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##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8.5"/>
      <color theme="10"/>
      <name val="Arial"/>
      <family val="2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22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u/>
      <sz val="16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13131"/>
      <name val="Calibri"/>
      <family val="2"/>
    </font>
    <font>
      <sz val="18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rgb="FF313131"/>
      <name val="Arial"/>
      <family val="2"/>
    </font>
    <font>
      <b/>
      <sz val="24"/>
      <color rgb="FF313131"/>
      <name val="Calibri"/>
      <family val="2"/>
    </font>
    <font>
      <b/>
      <sz val="16"/>
      <color rgb="FF313131"/>
      <name val="Calibri"/>
      <family val="2"/>
    </font>
    <font>
      <sz val="11"/>
      <color rgb="FF313131"/>
      <name val="Calibri"/>
      <family val="2"/>
    </font>
    <font>
      <sz val="11"/>
      <name val="Arial"/>
      <family val="2"/>
    </font>
    <font>
      <sz val="10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7D2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rgb="FF787878"/>
        <bgColor indexed="64"/>
      </patternFill>
    </fill>
    <fill>
      <patternFill patternType="solid">
        <fgColor theme="0" tint="-0.14999847407452621"/>
        <bgColor theme="4" tint="0.59999389629810485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C7C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7D25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rgb="FFFFC20E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59999389629810485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249977111117893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301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5" borderId="1" xfId="0" applyFill="1" applyBorder="1" applyProtection="1">
      <protection locked="0"/>
    </xf>
    <xf numFmtId="0" fontId="0" fillId="6" borderId="1" xfId="0" applyFill="1" applyBorder="1"/>
    <xf numFmtId="0" fontId="0" fillId="7" borderId="1" xfId="0" applyFill="1" applyBorder="1"/>
    <xf numFmtId="0" fontId="0" fillId="0" borderId="1" xfId="0" applyBorder="1"/>
    <xf numFmtId="0" fontId="0" fillId="5" borderId="1" xfId="0" applyFill="1" applyBorder="1"/>
    <xf numFmtId="0" fontId="2" fillId="9" borderId="6" xfId="2" applyFont="1" applyFill="1" applyBorder="1" applyAlignment="1">
      <alignment horizontal="center" vertical="center" wrapText="1"/>
    </xf>
    <xf numFmtId="0" fontId="2" fillId="9" borderId="7" xfId="2" applyFont="1" applyFill="1" applyBorder="1" applyAlignment="1">
      <alignment horizontal="center" vertical="center" wrapText="1"/>
    </xf>
    <xf numFmtId="0" fontId="0" fillId="10" borderId="2" xfId="0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0" fillId="10" borderId="8" xfId="0" applyFill="1" applyBorder="1" applyAlignment="1" applyProtection="1">
      <alignment vertical="center" wrapText="1"/>
      <protection locked="0"/>
    </xf>
    <xf numFmtId="0" fontId="11" fillId="0" borderId="0" xfId="4"/>
    <xf numFmtId="164" fontId="2" fillId="9" borderId="7" xfId="2" applyNumberFormat="1" applyFont="1" applyFill="1" applyBorder="1" applyAlignment="1">
      <alignment horizontal="center" vertical="center" wrapText="1"/>
    </xf>
    <xf numFmtId="165" fontId="2" fillId="9" borderId="7" xfId="2" applyNumberFormat="1" applyFont="1" applyFill="1" applyBorder="1" applyAlignment="1">
      <alignment horizontal="center" vertical="center" wrapText="1"/>
    </xf>
    <xf numFmtId="166" fontId="2" fillId="9" borderId="7" xfId="2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2" fontId="2" fillId="9" borderId="7" xfId="2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13" fillId="0" borderId="0" xfId="0" applyFont="1" applyAlignment="1" applyProtection="1">
      <alignment vertical="center"/>
      <protection locked="0"/>
    </xf>
    <xf numFmtId="0" fontId="0" fillId="2" borderId="1" xfId="0" applyFill="1" applyBorder="1"/>
    <xf numFmtId="0" fontId="0" fillId="0" borderId="15" xfId="0" applyBorder="1"/>
    <xf numFmtId="0" fontId="0" fillId="2" borderId="1" xfId="0" applyFill="1" applyBorder="1" applyProtection="1">
      <protection locked="0"/>
    </xf>
    <xf numFmtId="0" fontId="0" fillId="12" borderId="1" xfId="0" applyFill="1" applyBorder="1"/>
    <xf numFmtId="0" fontId="0" fillId="13" borderId="1" xfId="0" applyFill="1" applyBorder="1"/>
    <xf numFmtId="0" fontId="0" fillId="10" borderId="7" xfId="0" applyFill="1" applyBorder="1" applyAlignment="1" applyProtection="1">
      <alignment vertical="center" wrapText="1"/>
      <protection locked="0"/>
    </xf>
    <xf numFmtId="0" fontId="0" fillId="10" borderId="10" xfId="0" applyFill="1" applyBorder="1" applyAlignment="1" applyProtection="1">
      <alignment vertical="center" wrapText="1"/>
      <protection locked="0"/>
    </xf>
    <xf numFmtId="0" fontId="13" fillId="0" borderId="3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" fillId="0" borderId="3" xfId="2" applyBorder="1" applyAlignment="1" applyProtection="1">
      <alignment horizontal="left" vertical="center" wrapText="1"/>
      <protection locked="0"/>
    </xf>
    <xf numFmtId="0" fontId="1" fillId="0" borderId="9" xfId="2" applyBorder="1" applyAlignment="1" applyProtection="1">
      <alignment horizontal="left" vertical="center" wrapText="1"/>
      <protection locked="0"/>
    </xf>
    <xf numFmtId="166" fontId="1" fillId="0" borderId="3" xfId="2" applyNumberFormat="1" applyBorder="1" applyAlignment="1" applyProtection="1">
      <alignment horizontal="left" vertical="center" wrapText="1"/>
      <protection locked="0"/>
    </xf>
    <xf numFmtId="164" fontId="1" fillId="0" borderId="3" xfId="2" applyNumberFormat="1" applyBorder="1" applyAlignment="1" applyProtection="1">
      <alignment horizontal="left" vertical="center" wrapText="1"/>
      <protection locked="0"/>
    </xf>
    <xf numFmtId="0" fontId="1" fillId="0" borderId="1" xfId="2" applyBorder="1" applyAlignment="1" applyProtection="1">
      <alignment horizontal="left" vertical="center" wrapText="1"/>
      <protection locked="0"/>
    </xf>
    <xf numFmtId="166" fontId="1" fillId="0" borderId="1" xfId="2" applyNumberFormat="1" applyBorder="1" applyAlignment="1" applyProtection="1">
      <alignment horizontal="left" vertical="center" wrapText="1"/>
      <protection locked="0"/>
    </xf>
    <xf numFmtId="164" fontId="1" fillId="0" borderId="1" xfId="2" applyNumberFormat="1" applyBorder="1" applyAlignment="1" applyProtection="1">
      <alignment horizontal="left" vertical="center" wrapText="1"/>
      <protection locked="0"/>
    </xf>
    <xf numFmtId="0" fontId="17" fillId="0" borderId="1" xfId="2" applyFont="1" applyBorder="1" applyAlignment="1" applyProtection="1">
      <alignment horizontal="left" vertical="center"/>
      <protection locked="0"/>
    </xf>
    <xf numFmtId="166" fontId="17" fillId="0" borderId="1" xfId="2" applyNumberFormat="1" applyFont="1" applyBorder="1" applyAlignment="1" applyProtection="1">
      <alignment horizontal="left" vertical="center"/>
      <protection locked="0"/>
    </xf>
    <xf numFmtId="164" fontId="17" fillId="0" borderId="1" xfId="2" applyNumberFormat="1" applyFont="1" applyBorder="1" applyAlignment="1" applyProtection="1">
      <alignment horizontal="left" vertical="center"/>
      <protection locked="0"/>
    </xf>
    <xf numFmtId="165" fontId="17" fillId="0" borderId="1" xfId="2" applyNumberFormat="1" applyFont="1" applyBorder="1" applyAlignment="1" applyProtection="1">
      <alignment horizontal="left" vertical="center"/>
      <protection locked="0"/>
    </xf>
    <xf numFmtId="0" fontId="17" fillId="11" borderId="1" xfId="2" applyFont="1" applyFill="1" applyBorder="1" applyAlignment="1" applyProtection="1">
      <alignment horizontal="left" vertical="center"/>
      <protection locked="0"/>
    </xf>
    <xf numFmtId="166" fontId="1" fillId="0" borderId="1" xfId="2" applyNumberFormat="1" applyBorder="1" applyAlignment="1" applyProtection="1">
      <alignment horizontal="left" vertical="center"/>
      <protection locked="0"/>
    </xf>
    <xf numFmtId="0" fontId="1" fillId="0" borderId="1" xfId="2" applyBorder="1" applyAlignment="1" applyProtection="1">
      <alignment horizontal="left" vertical="center"/>
      <protection locked="0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4" fontId="0" fillId="0" borderId="1" xfId="0" applyNumberFormat="1" applyBorder="1" applyAlignment="1">
      <alignment vertical="top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>
      <alignment vertical="top" wrapText="1"/>
    </xf>
    <xf numFmtId="164" fontId="0" fillId="0" borderId="3" xfId="0" applyNumberFormat="1" applyBorder="1" applyAlignment="1">
      <alignment vertical="top"/>
    </xf>
    <xf numFmtId="14" fontId="0" fillId="0" borderId="3" xfId="0" applyNumberFormat="1" applyBorder="1" applyAlignment="1">
      <alignment vertical="top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13" fillId="0" borderId="0" xfId="0" applyFont="1" applyProtection="1">
      <protection locked="0"/>
    </xf>
    <xf numFmtId="166" fontId="13" fillId="0" borderId="0" xfId="0" applyNumberFormat="1" applyFont="1" applyProtection="1">
      <protection locked="0"/>
    </xf>
    <xf numFmtId="2" fontId="13" fillId="0" borderId="0" xfId="0" applyNumberFormat="1" applyFont="1" applyProtection="1">
      <protection locked="0"/>
    </xf>
    <xf numFmtId="164" fontId="13" fillId="0" borderId="0" xfId="0" applyNumberFormat="1" applyFont="1" applyProtection="1">
      <protection locked="0"/>
    </xf>
    <xf numFmtId="165" fontId="13" fillId="0" borderId="0" xfId="0" applyNumberFormat="1" applyFont="1" applyProtection="1">
      <protection locked="0"/>
    </xf>
    <xf numFmtId="166" fontId="13" fillId="0" borderId="1" xfId="0" applyNumberFormat="1" applyFont="1" applyBorder="1" applyAlignment="1" applyProtection="1">
      <alignment horizontal="left" vertical="center"/>
      <protection locked="0"/>
    </xf>
    <xf numFmtId="2" fontId="13" fillId="0" borderId="13" xfId="0" applyNumberFormat="1" applyFont="1" applyBorder="1" applyAlignment="1" applyProtection="1">
      <alignment horizontal="left" vertical="center"/>
      <protection locked="0"/>
    </xf>
    <xf numFmtId="164" fontId="13" fillId="0" borderId="3" xfId="0" applyNumberFormat="1" applyFont="1" applyBorder="1" applyAlignment="1" applyProtection="1">
      <alignment horizontal="left" vertical="center" wrapText="1"/>
      <protection locked="0"/>
    </xf>
    <xf numFmtId="165" fontId="13" fillId="0" borderId="3" xfId="0" applyNumberFormat="1" applyFont="1" applyBorder="1" applyAlignment="1" applyProtection="1">
      <alignment horizontal="left" vertical="center" wrapText="1"/>
      <protection locked="0"/>
    </xf>
    <xf numFmtId="0" fontId="13" fillId="4" borderId="3" xfId="0" applyFont="1" applyFill="1" applyBorder="1" applyAlignment="1" applyProtection="1">
      <alignment horizontal="left" vertical="center" wrapText="1"/>
      <protection locked="0"/>
    </xf>
    <xf numFmtId="166" fontId="13" fillId="0" borderId="3" xfId="0" applyNumberFormat="1" applyFont="1" applyBorder="1" applyAlignment="1" applyProtection="1">
      <alignment horizontal="left" vertical="center"/>
      <protection locked="0"/>
    </xf>
    <xf numFmtId="0" fontId="13" fillId="11" borderId="3" xfId="0" applyFont="1" applyFill="1" applyBorder="1" applyAlignment="1" applyProtection="1">
      <alignment horizontal="left" vertical="center"/>
      <protection locked="0"/>
    </xf>
    <xf numFmtId="2" fontId="13" fillId="0" borderId="1" xfId="0" applyNumberFormat="1" applyFont="1" applyBorder="1" applyAlignment="1" applyProtection="1">
      <alignment horizontal="left" vertical="center"/>
      <protection locked="0"/>
    </xf>
    <xf numFmtId="164" fontId="13" fillId="0" borderId="1" xfId="0" applyNumberFormat="1" applyFont="1" applyBorder="1" applyAlignment="1" applyProtection="1">
      <alignment horizontal="left" vertical="center" wrapText="1"/>
      <protection locked="0"/>
    </xf>
    <xf numFmtId="165" fontId="13" fillId="0" borderId="1" xfId="0" applyNumberFormat="1" applyFont="1" applyBorder="1" applyAlignment="1" applyProtection="1">
      <alignment horizontal="left" vertical="center" wrapText="1"/>
      <protection locked="0"/>
    </xf>
    <xf numFmtId="0" fontId="13" fillId="4" borderId="1" xfId="0" applyFont="1" applyFill="1" applyBorder="1" applyAlignment="1" applyProtection="1">
      <alignment horizontal="left" vertical="center" wrapText="1"/>
      <protection locked="0"/>
    </xf>
    <xf numFmtId="0" fontId="13" fillId="11" borderId="1" xfId="0" applyFont="1" applyFill="1" applyBorder="1" applyAlignment="1" applyProtection="1">
      <alignment horizontal="left" vertical="center"/>
      <protection locked="0"/>
    </xf>
    <xf numFmtId="164" fontId="13" fillId="0" borderId="1" xfId="0" applyNumberFormat="1" applyFont="1" applyBorder="1" applyAlignment="1" applyProtection="1">
      <alignment horizontal="left" vertical="center"/>
      <protection locked="0"/>
    </xf>
    <xf numFmtId="165" fontId="13" fillId="0" borderId="1" xfId="0" applyNumberFormat="1" applyFont="1" applyBorder="1" applyAlignment="1" applyProtection="1">
      <alignment horizontal="left" vertical="center"/>
      <protection locked="0"/>
    </xf>
    <xf numFmtId="2" fontId="0" fillId="10" borderId="8" xfId="0" applyNumberFormat="1" applyFill="1" applyBorder="1" applyAlignment="1" applyProtection="1">
      <alignment vertical="center" wrapText="1"/>
      <protection hidden="1"/>
    </xf>
    <xf numFmtId="0" fontId="0" fillId="10" borderId="16" xfId="0" applyFill="1" applyBorder="1" applyAlignment="1">
      <alignment horizontal="center" vertical="center" wrapText="1"/>
    </xf>
    <xf numFmtId="1" fontId="2" fillId="9" borderId="7" xfId="2" applyNumberFormat="1" applyFont="1" applyFill="1" applyBorder="1" applyAlignment="1">
      <alignment horizontal="center" vertical="center" wrapText="1"/>
    </xf>
    <xf numFmtId="1" fontId="1" fillId="0" borderId="3" xfId="2" applyNumberFormat="1" applyBorder="1" applyAlignment="1" applyProtection="1">
      <alignment horizontal="left" vertical="center" wrapText="1"/>
      <protection locked="0"/>
    </xf>
    <xf numFmtId="1" fontId="1" fillId="0" borderId="1" xfId="2" applyNumberFormat="1" applyBorder="1" applyAlignment="1" applyProtection="1">
      <alignment horizontal="left" vertical="center" wrapText="1"/>
      <protection locked="0"/>
    </xf>
    <xf numFmtId="1" fontId="17" fillId="0" borderId="1" xfId="2" applyNumberFormat="1" applyFont="1" applyBorder="1" applyAlignment="1" applyProtection="1">
      <alignment horizontal="left" vertical="center"/>
      <protection locked="0"/>
    </xf>
    <xf numFmtId="1" fontId="1" fillId="0" borderId="1" xfId="2" applyNumberFormat="1" applyBorder="1" applyAlignment="1" applyProtection="1">
      <alignment horizontal="left" vertical="center"/>
      <protection locked="0"/>
    </xf>
    <xf numFmtId="1" fontId="13" fillId="0" borderId="1" xfId="0" applyNumberFormat="1" applyFont="1" applyBorder="1" applyAlignment="1" applyProtection="1">
      <alignment horizontal="left" vertical="center"/>
      <protection locked="0"/>
    </xf>
    <xf numFmtId="1" fontId="13" fillId="0" borderId="0" xfId="0" applyNumberFormat="1" applyFont="1" applyProtection="1">
      <protection locked="0"/>
    </xf>
    <xf numFmtId="1" fontId="13" fillId="0" borderId="12" xfId="0" applyNumberFormat="1" applyFont="1" applyBorder="1" applyAlignment="1" applyProtection="1">
      <alignment horizontal="left" vertical="center"/>
      <protection locked="0"/>
    </xf>
    <xf numFmtId="1" fontId="13" fillId="0" borderId="0" xfId="0" applyNumberFormat="1" applyFont="1" applyAlignment="1" applyProtection="1">
      <alignment horizontal="left" vertical="center"/>
      <protection locked="0"/>
    </xf>
    <xf numFmtId="1" fontId="2" fillId="9" borderId="6" xfId="2" applyNumberFormat="1" applyFont="1" applyFill="1" applyBorder="1" applyAlignment="1">
      <alignment horizontal="center" vertical="center" wrapText="1"/>
    </xf>
    <xf numFmtId="0" fontId="6" fillId="15" borderId="0" xfId="0" applyFont="1" applyFill="1" applyAlignment="1" applyProtection="1">
      <alignment horizontal="left" vertical="center" wrapText="1"/>
      <protection locked="0"/>
    </xf>
    <xf numFmtId="166" fontId="6" fillId="15" borderId="0" xfId="0" applyNumberFormat="1" applyFont="1" applyFill="1" applyAlignment="1" applyProtection="1">
      <alignment vertical="top" wrapText="1"/>
      <protection locked="0"/>
    </xf>
    <xf numFmtId="0" fontId="6" fillId="15" borderId="0" xfId="0" applyFont="1" applyFill="1" applyAlignment="1" applyProtection="1">
      <alignment vertical="top" wrapText="1"/>
      <protection locked="0"/>
    </xf>
    <xf numFmtId="1" fontId="6" fillId="15" borderId="0" xfId="0" applyNumberFormat="1" applyFont="1" applyFill="1" applyAlignment="1" applyProtection="1">
      <alignment vertical="top" wrapText="1"/>
      <protection locked="0"/>
    </xf>
    <xf numFmtId="164" fontId="6" fillId="15" borderId="0" xfId="0" applyNumberFormat="1" applyFont="1" applyFill="1" applyAlignment="1" applyProtection="1">
      <alignment vertical="top" wrapText="1"/>
      <protection locked="0"/>
    </xf>
    <xf numFmtId="165" fontId="6" fillId="15" borderId="0" xfId="0" applyNumberFormat="1" applyFont="1" applyFill="1" applyAlignment="1" applyProtection="1">
      <alignment vertical="top" wrapText="1"/>
      <protection locked="0"/>
    </xf>
    <xf numFmtId="1" fontId="0" fillId="15" borderId="0" xfId="0" applyNumberFormat="1" applyFill="1" applyAlignment="1" applyProtection="1">
      <alignment vertical="top" wrapText="1"/>
      <protection locked="0"/>
    </xf>
    <xf numFmtId="166" fontId="0" fillId="15" borderId="0" xfId="0" applyNumberFormat="1" applyFill="1"/>
    <xf numFmtId="0" fontId="0" fillId="15" borderId="0" xfId="0" applyFill="1"/>
    <xf numFmtId="0" fontId="0" fillId="15" borderId="0" xfId="0" applyFill="1" applyProtection="1">
      <protection locked="0"/>
    </xf>
    <xf numFmtId="0" fontId="1" fillId="16" borderId="9" xfId="2" applyFill="1" applyBorder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vertical="center"/>
      <protection locked="0"/>
    </xf>
    <xf numFmtId="0" fontId="0" fillId="0" borderId="29" xfId="0" applyBorder="1" applyProtection="1">
      <protection locked="0"/>
    </xf>
    <xf numFmtId="0" fontId="0" fillId="15" borderId="29" xfId="0" applyFill="1" applyBorder="1" applyProtection="1">
      <protection locked="0"/>
    </xf>
    <xf numFmtId="0" fontId="7" fillId="0" borderId="26" xfId="0" applyFont="1" applyBorder="1"/>
    <xf numFmtId="166" fontId="7" fillId="0" borderId="0" xfId="0" applyNumberFormat="1" applyFont="1"/>
    <xf numFmtId="166" fontId="0" fillId="0" borderId="14" xfId="0" applyNumberFormat="1" applyBorder="1"/>
    <xf numFmtId="0" fontId="0" fillId="0" borderId="14" xfId="0" applyBorder="1" applyAlignment="1">
      <alignment wrapText="1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/>
    <xf numFmtId="1" fontId="0" fillId="0" borderId="0" xfId="0" applyNumberFormat="1"/>
    <xf numFmtId="1" fontId="6" fillId="15" borderId="0" xfId="0" applyNumberFormat="1" applyFont="1" applyFill="1" applyAlignment="1" applyProtection="1">
      <alignment horizontal="left" vertical="center" wrapText="1"/>
      <protection locked="0"/>
    </xf>
    <xf numFmtId="164" fontId="1" fillId="0" borderId="9" xfId="2" applyNumberFormat="1" applyBorder="1" applyAlignment="1" applyProtection="1">
      <alignment horizontal="left" vertical="center" wrapText="1"/>
      <protection locked="0"/>
    </xf>
    <xf numFmtId="1" fontId="13" fillId="0" borderId="3" xfId="0" applyNumberFormat="1" applyFont="1" applyBorder="1" applyAlignment="1" applyProtection="1">
      <alignment horizontal="left" vertical="center" wrapText="1"/>
      <protection locked="0"/>
    </xf>
    <xf numFmtId="1" fontId="13" fillId="0" borderId="1" xfId="0" applyNumberFormat="1" applyFont="1" applyBorder="1" applyAlignment="1" applyProtection="1">
      <alignment horizontal="left" vertical="center" wrapText="1"/>
      <protection locked="0"/>
    </xf>
    <xf numFmtId="1" fontId="13" fillId="11" borderId="3" xfId="0" applyNumberFormat="1" applyFont="1" applyFill="1" applyBorder="1" applyAlignment="1" applyProtection="1">
      <alignment horizontal="left" vertical="center"/>
      <protection locked="0"/>
    </xf>
    <xf numFmtId="164" fontId="13" fillId="11" borderId="3" xfId="0" applyNumberFormat="1" applyFont="1" applyFill="1" applyBorder="1" applyAlignment="1" applyProtection="1">
      <alignment horizontal="left" vertical="center"/>
      <protection locked="0"/>
    </xf>
    <xf numFmtId="0" fontId="0" fillId="10" borderId="18" xfId="0" applyFill="1" applyBorder="1" applyAlignment="1" applyProtection="1">
      <alignment vertical="center" wrapText="1"/>
      <protection locked="0"/>
    </xf>
    <xf numFmtId="0" fontId="0" fillId="10" borderId="17" xfId="0" applyFill="1" applyBorder="1" applyAlignment="1" applyProtection="1">
      <alignment vertical="center" wrapText="1"/>
      <protection locked="0"/>
    </xf>
    <xf numFmtId="0" fontId="0" fillId="10" borderId="8" xfId="0" applyFill="1" applyBorder="1" applyAlignment="1" applyProtection="1">
      <alignment horizontal="center" vertical="center" wrapText="1"/>
      <protection hidden="1"/>
    </xf>
    <xf numFmtId="0" fontId="0" fillId="10" borderId="10" xfId="0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>
      <alignment wrapText="1"/>
    </xf>
    <xf numFmtId="0" fontId="21" fillId="0" borderId="0" xfId="0" applyFont="1"/>
    <xf numFmtId="0" fontId="21" fillId="0" borderId="0" xfId="0" applyFont="1" applyAlignment="1">
      <alignment vertical="center"/>
    </xf>
    <xf numFmtId="1" fontId="0" fillId="10" borderId="0" xfId="0" applyNumberFormat="1" applyFill="1" applyAlignment="1" applyProtection="1">
      <alignment vertical="center" wrapText="1"/>
      <protection locked="0"/>
    </xf>
    <xf numFmtId="0" fontId="0" fillId="10" borderId="8" xfId="0" applyFill="1" applyBorder="1" applyAlignment="1" applyProtection="1">
      <alignment vertical="center" wrapText="1"/>
      <protection hidden="1"/>
    </xf>
    <xf numFmtId="0" fontId="3" fillId="10" borderId="0" xfId="0" applyFont="1" applyFill="1" applyAlignment="1" applyProtection="1">
      <alignment vertical="center" wrapText="1"/>
      <protection locked="0"/>
    </xf>
    <xf numFmtId="0" fontId="0" fillId="10" borderId="0" xfId="0" applyFill="1" applyAlignment="1" applyProtection="1">
      <alignment vertical="center" wrapText="1"/>
      <protection locked="0"/>
    </xf>
    <xf numFmtId="166" fontId="0" fillId="10" borderId="0" xfId="0" applyNumberFormat="1" applyFill="1" applyAlignment="1" applyProtection="1">
      <alignment vertical="center" wrapText="1"/>
      <protection locked="0"/>
    </xf>
    <xf numFmtId="2" fontId="0" fillId="10" borderId="5" xfId="0" applyNumberFormat="1" applyFill="1" applyBorder="1" applyAlignment="1" applyProtection="1">
      <alignment vertical="center" wrapText="1"/>
      <protection locked="0"/>
    </xf>
    <xf numFmtId="164" fontId="0" fillId="10" borderId="0" xfId="0" applyNumberFormat="1" applyFill="1" applyAlignment="1" applyProtection="1">
      <alignment vertical="center" wrapText="1"/>
      <protection locked="0"/>
    </xf>
    <xf numFmtId="165" fontId="0" fillId="10" borderId="0" xfId="0" applyNumberFormat="1" applyFill="1" applyAlignment="1" applyProtection="1">
      <alignment vertical="center" wrapText="1"/>
      <protection locked="0"/>
    </xf>
    <xf numFmtId="2" fontId="0" fillId="10" borderId="0" xfId="0" applyNumberFormat="1" applyFill="1" applyAlignment="1" applyProtection="1">
      <alignment vertical="center" wrapText="1"/>
      <protection locked="0"/>
    </xf>
    <xf numFmtId="0" fontId="3" fillId="10" borderId="31" xfId="0" applyFont="1" applyFill="1" applyBorder="1" applyAlignment="1">
      <alignment horizontal="center" vertical="center" wrapText="1"/>
    </xf>
    <xf numFmtId="0" fontId="0" fillId="0" borderId="1" xfId="0" applyBorder="1" applyProtection="1">
      <protection locked="0"/>
    </xf>
    <xf numFmtId="2" fontId="6" fillId="15" borderId="0" xfId="0" applyNumberFormat="1" applyFont="1" applyFill="1" applyAlignment="1" applyProtection="1">
      <alignment vertical="top" wrapText="1"/>
      <protection locked="0"/>
    </xf>
    <xf numFmtId="0" fontId="19" fillId="10" borderId="7" xfId="0" applyFont="1" applyFill="1" applyBorder="1" applyAlignment="1" applyProtection="1">
      <alignment vertical="center" wrapText="1"/>
      <protection hidden="1"/>
    </xf>
    <xf numFmtId="0" fontId="3" fillId="10" borderId="8" xfId="0" applyFont="1" applyFill="1" applyBorder="1" applyAlignment="1" applyProtection="1">
      <alignment vertical="center" wrapText="1"/>
      <protection hidden="1"/>
    </xf>
    <xf numFmtId="0" fontId="20" fillId="10" borderId="8" xfId="0" applyFont="1" applyFill="1" applyBorder="1" applyAlignment="1" applyProtection="1">
      <alignment vertical="center" wrapText="1"/>
      <protection hidden="1"/>
    </xf>
    <xf numFmtId="1" fontId="0" fillId="10" borderId="8" xfId="0" applyNumberFormat="1" applyFill="1" applyBorder="1" applyAlignment="1" applyProtection="1">
      <alignment vertical="center" wrapText="1"/>
      <protection hidden="1"/>
    </xf>
    <xf numFmtId="166" fontId="0" fillId="10" borderId="8" xfId="0" applyNumberFormat="1" applyFill="1" applyBorder="1" applyAlignment="1" applyProtection="1">
      <alignment vertical="center" wrapText="1"/>
      <protection hidden="1"/>
    </xf>
    <xf numFmtId="164" fontId="0" fillId="10" borderId="8" xfId="0" applyNumberFormat="1" applyFill="1" applyBorder="1" applyAlignment="1" applyProtection="1">
      <alignment vertical="center" wrapText="1"/>
      <protection hidden="1"/>
    </xf>
    <xf numFmtId="165" fontId="0" fillId="10" borderId="8" xfId="0" applyNumberFormat="1" applyFill="1" applyBorder="1" applyAlignment="1" applyProtection="1">
      <alignment vertical="center" wrapText="1"/>
      <protection hidden="1"/>
    </xf>
    <xf numFmtId="0" fontId="24" fillId="18" borderId="2" xfId="0" applyFont="1" applyFill="1" applyBorder="1" applyAlignment="1" applyProtection="1">
      <alignment vertical="center" wrapText="1"/>
      <protection hidden="1"/>
    </xf>
    <xf numFmtId="0" fontId="12" fillId="18" borderId="2" xfId="0" applyFont="1" applyFill="1" applyBorder="1" applyAlignment="1" applyProtection="1">
      <alignment vertical="center" wrapText="1"/>
      <protection hidden="1"/>
    </xf>
    <xf numFmtId="1" fontId="12" fillId="18" borderId="2" xfId="0" applyNumberFormat="1" applyFont="1" applyFill="1" applyBorder="1" applyAlignment="1" applyProtection="1">
      <alignment vertical="center" wrapText="1"/>
      <protection hidden="1"/>
    </xf>
    <xf numFmtId="0" fontId="25" fillId="19" borderId="37" xfId="2" applyFont="1" applyFill="1" applyBorder="1" applyAlignment="1">
      <alignment horizontal="center" vertical="center" wrapText="1"/>
    </xf>
    <xf numFmtId="0" fontId="25" fillId="19" borderId="38" xfId="2" applyFont="1" applyFill="1" applyBorder="1" applyAlignment="1">
      <alignment horizontal="center" vertical="center" wrapText="1"/>
    </xf>
    <xf numFmtId="0" fontId="25" fillId="19" borderId="39" xfId="2" applyFont="1" applyFill="1" applyBorder="1" applyAlignment="1">
      <alignment horizontal="center" vertical="center" wrapText="1"/>
    </xf>
    <xf numFmtId="0" fontId="25" fillId="19" borderId="43" xfId="2" applyFont="1" applyFill="1" applyBorder="1" applyAlignment="1">
      <alignment horizontal="center" vertical="center" wrapText="1"/>
    </xf>
    <xf numFmtId="0" fontId="0" fillId="10" borderId="0" xfId="0" applyFill="1" applyAlignment="1" applyProtection="1">
      <alignment vertical="center" wrapText="1"/>
      <protection hidden="1"/>
    </xf>
    <xf numFmtId="1" fontId="25" fillId="19" borderId="44" xfId="2" applyNumberFormat="1" applyFont="1" applyFill="1" applyBorder="1" applyAlignment="1">
      <alignment horizontal="center" vertical="center" wrapText="1"/>
    </xf>
    <xf numFmtId="0" fontId="25" fillId="19" borderId="46" xfId="2" applyFont="1" applyFill="1" applyBorder="1" applyAlignment="1">
      <alignment horizontal="center" vertical="center" wrapText="1"/>
    </xf>
    <xf numFmtId="164" fontId="6" fillId="15" borderId="5" xfId="0" applyNumberFormat="1" applyFont="1" applyFill="1" applyBorder="1" applyAlignment="1" applyProtection="1">
      <alignment vertical="top" wrapText="1"/>
      <protection locked="0"/>
    </xf>
    <xf numFmtId="0" fontId="2" fillId="9" borderId="51" xfId="2" applyFont="1" applyFill="1" applyBorder="1" applyAlignment="1">
      <alignment horizontal="center" vertical="center" wrapText="1"/>
    </xf>
    <xf numFmtId="0" fontId="2" fillId="9" borderId="52" xfId="2" applyFont="1" applyFill="1" applyBorder="1" applyAlignment="1">
      <alignment horizontal="center" vertical="center" wrapText="1"/>
    </xf>
    <xf numFmtId="0" fontId="2" fillId="9" borderId="53" xfId="2" applyFont="1" applyFill="1" applyBorder="1" applyAlignment="1">
      <alignment horizontal="center" vertical="center" wrapText="1"/>
    </xf>
    <xf numFmtId="0" fontId="26" fillId="0" borderId="32" xfId="0" applyFont="1" applyBorder="1" applyAlignment="1" applyProtection="1">
      <alignment horizontal="left" vertical="center"/>
      <protection locked="0"/>
    </xf>
    <xf numFmtId="0" fontId="12" fillId="0" borderId="45" xfId="0" applyFont="1" applyBorder="1" applyAlignment="1" applyProtection="1">
      <alignment vertical="top" wrapText="1"/>
      <protection locked="0"/>
    </xf>
    <xf numFmtId="0" fontId="1" fillId="0" borderId="34" xfId="2" applyBorder="1" applyAlignment="1" applyProtection="1">
      <alignment horizontal="left" vertical="center" wrapText="1"/>
      <protection locked="0"/>
    </xf>
    <xf numFmtId="0" fontId="1" fillId="0" borderId="35" xfId="2" applyBorder="1" applyAlignment="1" applyProtection="1">
      <alignment horizontal="left" vertical="center" wrapText="1"/>
      <protection locked="0"/>
    </xf>
    <xf numFmtId="0" fontId="1" fillId="0" borderId="47" xfId="2" applyBorder="1" applyAlignment="1" applyProtection="1">
      <alignment horizontal="left" vertical="center" wrapText="1"/>
      <protection locked="0"/>
    </xf>
    <xf numFmtId="0" fontId="23" fillId="18" borderId="57" xfId="0" applyFont="1" applyFill="1" applyBorder="1" applyAlignment="1" applyProtection="1">
      <alignment vertical="center" wrapText="1"/>
      <protection hidden="1"/>
    </xf>
    <xf numFmtId="1" fontId="12" fillId="18" borderId="58" xfId="0" applyNumberFormat="1" applyFont="1" applyFill="1" applyBorder="1" applyAlignment="1" applyProtection="1">
      <alignment vertical="center" wrapText="1"/>
      <protection hidden="1"/>
    </xf>
    <xf numFmtId="0" fontId="25" fillId="19" borderId="44" xfId="2" applyFont="1" applyFill="1" applyBorder="1" applyAlignment="1">
      <alignment horizontal="center" vertical="center" wrapText="1"/>
    </xf>
    <xf numFmtId="0" fontId="25" fillId="19" borderId="60" xfId="2" applyFont="1" applyFill="1" applyBorder="1" applyAlignment="1">
      <alignment horizontal="center" vertical="center" wrapText="1"/>
    </xf>
    <xf numFmtId="0" fontId="0" fillId="0" borderId="61" xfId="0" applyBorder="1"/>
    <xf numFmtId="0" fontId="25" fillId="19" borderId="45" xfId="2" applyFont="1" applyFill="1" applyBorder="1" applyAlignment="1">
      <alignment horizontal="center" vertical="center" wrapText="1"/>
    </xf>
    <xf numFmtId="0" fontId="0" fillId="0" borderId="59" xfId="0" applyBorder="1"/>
    <xf numFmtId="0" fontId="0" fillId="10" borderId="59" xfId="0" applyFill="1" applyBorder="1" applyAlignment="1" applyProtection="1">
      <alignment vertical="center" wrapText="1"/>
      <protection hidden="1"/>
    </xf>
    <xf numFmtId="0" fontId="0" fillId="10" borderId="0" xfId="0" applyFill="1"/>
    <xf numFmtId="0" fontId="24" fillId="10" borderId="0" xfId="0" applyFont="1" applyFill="1" applyAlignment="1">
      <alignment horizontal="center" vertical="center" wrapText="1"/>
    </xf>
    <xf numFmtId="0" fontId="1" fillId="10" borderId="0" xfId="2" applyFill="1" applyAlignment="1" applyProtection="1">
      <alignment horizontal="left" vertical="center" wrapText="1"/>
      <protection locked="0"/>
    </xf>
    <xf numFmtId="0" fontId="0" fillId="10" borderId="61" xfId="0" applyFill="1" applyBorder="1"/>
    <xf numFmtId="0" fontId="0" fillId="10" borderId="66" xfId="0" applyFill="1" applyBorder="1" applyAlignment="1" applyProtection="1">
      <alignment vertical="center" wrapText="1"/>
      <protection locked="0"/>
    </xf>
    <xf numFmtId="0" fontId="0" fillId="10" borderId="67" xfId="0" applyFill="1" applyBorder="1" applyAlignment="1" applyProtection="1">
      <alignment vertical="center" wrapText="1"/>
      <protection locked="0"/>
    </xf>
    <xf numFmtId="0" fontId="0" fillId="10" borderId="57" xfId="0" applyFill="1" applyBorder="1" applyAlignment="1" applyProtection="1">
      <alignment vertical="center" wrapText="1"/>
      <protection locked="0"/>
    </xf>
    <xf numFmtId="0" fontId="0" fillId="10" borderId="58" xfId="0" applyFill="1" applyBorder="1" applyAlignment="1" applyProtection="1">
      <alignment vertical="center" wrapText="1"/>
      <protection locked="0"/>
    </xf>
    <xf numFmtId="0" fontId="17" fillId="11" borderId="3" xfId="2" applyFont="1" applyFill="1" applyBorder="1" applyAlignment="1" applyProtection="1">
      <alignment horizontal="left" vertical="center"/>
      <protection locked="0"/>
    </xf>
    <xf numFmtId="0" fontId="29" fillId="0" borderId="45" xfId="0" applyFont="1" applyBorder="1" applyAlignment="1">
      <alignment wrapText="1"/>
    </xf>
    <xf numFmtId="0" fontId="0" fillId="20" borderId="0" xfId="0" applyFill="1"/>
    <xf numFmtId="0" fontId="0" fillId="20" borderId="1" xfId="0" applyFill="1" applyBorder="1"/>
    <xf numFmtId="0" fontId="0" fillId="20" borderId="0" xfId="0" applyFill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/>
    <xf numFmtId="0" fontId="0" fillId="22" borderId="1" xfId="0" applyFill="1" applyBorder="1"/>
    <xf numFmtId="0" fontId="0" fillId="20" borderId="0" xfId="0" applyFill="1" applyAlignment="1">
      <alignment horizontal="left"/>
    </xf>
    <xf numFmtId="0" fontId="0" fillId="20" borderId="1" xfId="0" applyFill="1" applyBorder="1" applyAlignment="1">
      <alignment horizontal="left"/>
    </xf>
    <xf numFmtId="1" fontId="0" fillId="20" borderId="1" xfId="0" applyNumberForma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3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0" fontId="3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3" fillId="23" borderId="68" xfId="0" applyFont="1" applyFill="1" applyBorder="1" applyAlignment="1">
      <alignment horizontal="center"/>
    </xf>
    <xf numFmtId="0" fontId="3" fillId="23" borderId="69" xfId="0" applyFont="1" applyFill="1" applyBorder="1" applyAlignment="1">
      <alignment horizontal="center"/>
    </xf>
    <xf numFmtId="0" fontId="3" fillId="0" borderId="69" xfId="0" applyFont="1" applyBorder="1" applyAlignment="1">
      <alignment horizontal="left"/>
    </xf>
    <xf numFmtId="0" fontId="3" fillId="0" borderId="69" xfId="0" applyFont="1" applyBorder="1" applyAlignment="1">
      <alignment horizontal="left" vertical="center"/>
    </xf>
    <xf numFmtId="0" fontId="30" fillId="0" borderId="69" xfId="2" applyFont="1" applyBorder="1" applyAlignment="1">
      <alignment horizontal="left" vertical="center"/>
    </xf>
    <xf numFmtId="0" fontId="3" fillId="0" borderId="69" xfId="0" applyFont="1" applyBorder="1"/>
    <xf numFmtId="0" fontId="30" fillId="0" borderId="0" xfId="2" applyFont="1" applyAlignment="1">
      <alignment horizontal="left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/>
    </xf>
    <xf numFmtId="0" fontId="30" fillId="0" borderId="0" xfId="2" applyFont="1" applyAlignment="1">
      <alignment horizontal="left" vertical="center" wrapText="1"/>
    </xf>
    <xf numFmtId="2" fontId="13" fillId="0" borderId="24" xfId="0" applyNumberFormat="1" applyFont="1" applyBorder="1" applyAlignment="1" applyProtection="1">
      <alignment horizontal="left" vertical="center"/>
      <protection locked="0"/>
    </xf>
    <xf numFmtId="0" fontId="5" fillId="3" borderId="0" xfId="0" applyFont="1" applyFill="1" applyAlignment="1">
      <alignment horizontal="center"/>
    </xf>
    <xf numFmtId="0" fontId="1" fillId="0" borderId="72" xfId="2" applyBorder="1" applyAlignment="1" applyProtection="1">
      <alignment horizontal="left" vertical="center" wrapText="1"/>
      <protection locked="0"/>
    </xf>
    <xf numFmtId="0" fontId="12" fillId="0" borderId="7" xfId="0" applyFont="1" applyBorder="1" applyAlignment="1" applyProtection="1">
      <alignment horizontal="center"/>
      <protection locked="0"/>
    </xf>
    <xf numFmtId="1" fontId="1" fillId="0" borderId="33" xfId="2" applyNumberFormat="1" applyBorder="1" applyAlignment="1" applyProtection="1">
      <alignment horizontal="left" vertical="center" wrapText="1"/>
      <protection locked="0"/>
    </xf>
    <xf numFmtId="1" fontId="1" fillId="0" borderId="73" xfId="2" applyNumberFormat="1" applyBorder="1" applyAlignment="1" applyProtection="1">
      <alignment horizontal="left" vertical="center" wrapText="1"/>
      <protection locked="0"/>
    </xf>
    <xf numFmtId="1" fontId="1" fillId="0" borderId="48" xfId="2" applyNumberFormat="1" applyBorder="1" applyAlignment="1" applyProtection="1">
      <alignment horizontal="left" vertical="center" wrapText="1"/>
      <protection locked="0"/>
    </xf>
    <xf numFmtId="1" fontId="1" fillId="0" borderId="36" xfId="2" applyNumberFormat="1" applyBorder="1" applyAlignment="1" applyProtection="1">
      <alignment horizontal="left" vertical="center" wrapText="1"/>
      <protection locked="0"/>
    </xf>
    <xf numFmtId="164" fontId="3" fillId="10" borderId="31" xfId="0" applyNumberFormat="1" applyFont="1" applyFill="1" applyBorder="1" applyAlignment="1">
      <alignment horizontal="center" vertical="center" wrapText="1"/>
    </xf>
    <xf numFmtId="164" fontId="1" fillId="0" borderId="33" xfId="2" applyNumberFormat="1" applyBorder="1" applyAlignment="1" applyProtection="1">
      <alignment horizontal="left" vertical="center" wrapText="1"/>
      <protection locked="0"/>
    </xf>
    <xf numFmtId="164" fontId="1" fillId="0" borderId="73" xfId="2" applyNumberFormat="1" applyBorder="1" applyAlignment="1" applyProtection="1">
      <alignment horizontal="left" vertical="center" wrapText="1"/>
      <protection locked="0"/>
    </xf>
    <xf numFmtId="164" fontId="1" fillId="0" borderId="48" xfId="2" applyNumberFormat="1" applyBorder="1" applyAlignment="1" applyProtection="1">
      <alignment horizontal="left" vertical="center" wrapText="1"/>
      <protection locked="0"/>
    </xf>
    <xf numFmtId="164" fontId="1" fillId="0" borderId="36" xfId="2" applyNumberFormat="1" applyBorder="1" applyAlignment="1" applyProtection="1">
      <alignment horizontal="left" vertical="center" wrapText="1"/>
      <protection locked="0"/>
    </xf>
    <xf numFmtId="164" fontId="0" fillId="0" borderId="0" xfId="0" applyNumberFormat="1"/>
    <xf numFmtId="164" fontId="1" fillId="0" borderId="62" xfId="2" applyNumberFormat="1" applyBorder="1" applyAlignment="1" applyProtection="1">
      <alignment horizontal="left" vertical="center" wrapText="1"/>
      <protection locked="0"/>
    </xf>
    <xf numFmtId="164" fontId="1" fillId="0" borderId="74" xfId="2" applyNumberFormat="1" applyBorder="1" applyAlignment="1" applyProtection="1">
      <alignment horizontal="left" vertical="center" wrapText="1"/>
      <protection locked="0"/>
    </xf>
    <xf numFmtId="164" fontId="1" fillId="0" borderId="64" xfId="2" applyNumberFormat="1" applyBorder="1" applyAlignment="1" applyProtection="1">
      <alignment horizontal="left" vertical="center" wrapText="1"/>
      <protection locked="0"/>
    </xf>
    <xf numFmtId="164" fontId="1" fillId="0" borderId="63" xfId="2" applyNumberFormat="1" applyBorder="1" applyAlignment="1" applyProtection="1">
      <alignment horizontal="left" vertical="center" wrapText="1"/>
      <protection locked="0"/>
    </xf>
    <xf numFmtId="164" fontId="0" fillId="0" borderId="59" xfId="0" applyNumberFormat="1" applyBorder="1"/>
    <xf numFmtId="0" fontId="0" fillId="0" borderId="7" xfId="0" applyBorder="1" applyProtection="1">
      <protection locked="0"/>
    </xf>
    <xf numFmtId="1" fontId="0" fillId="15" borderId="18" xfId="0" applyNumberFormat="1" applyFill="1" applyBorder="1" applyAlignment="1" applyProtection="1">
      <alignment vertical="top" wrapText="1"/>
      <protection locked="0"/>
    </xf>
    <xf numFmtId="1" fontId="0" fillId="15" borderId="11" xfId="0" applyNumberFormat="1" applyFill="1" applyBorder="1" applyAlignment="1" applyProtection="1">
      <alignment vertical="top" wrapText="1"/>
      <protection locked="0"/>
    </xf>
    <xf numFmtId="1" fontId="3" fillId="10" borderId="31" xfId="0" applyNumberFormat="1" applyFont="1" applyFill="1" applyBorder="1" applyAlignment="1">
      <alignment horizontal="center" vertical="center" wrapText="1"/>
    </xf>
    <xf numFmtId="2" fontId="3" fillId="10" borderId="31" xfId="0" applyNumberFormat="1" applyFont="1" applyFill="1" applyBorder="1" applyAlignment="1">
      <alignment horizontal="center" vertical="center" wrapText="1"/>
    </xf>
    <xf numFmtId="165" fontId="3" fillId="10" borderId="31" xfId="0" applyNumberFormat="1" applyFont="1" applyFill="1" applyBorder="1" applyAlignment="1">
      <alignment horizontal="center" vertical="center" wrapText="1"/>
    </xf>
    <xf numFmtId="1" fontId="6" fillId="15" borderId="5" xfId="0" applyNumberFormat="1" applyFont="1" applyFill="1" applyBorder="1" applyAlignment="1" applyProtection="1">
      <alignment vertical="top" wrapText="1"/>
      <protection locked="0"/>
    </xf>
    <xf numFmtId="0" fontId="0" fillId="0" borderId="61" xfId="0" applyBorder="1" applyProtection="1">
      <protection locked="0"/>
    </xf>
    <xf numFmtId="1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64" fontId="0" fillId="0" borderId="59" xfId="0" applyNumberFormat="1" applyBorder="1" applyProtection="1">
      <protection locked="0"/>
    </xf>
    <xf numFmtId="0" fontId="13" fillId="0" borderId="32" xfId="0" applyFont="1" applyBorder="1" applyAlignment="1" applyProtection="1">
      <alignment horizontal="left" vertical="center"/>
      <protection locked="0"/>
    </xf>
    <xf numFmtId="0" fontId="13" fillId="0" borderId="19" xfId="0" applyFont="1" applyBorder="1" applyAlignment="1" applyProtection="1">
      <alignment horizontal="left" vertical="center"/>
      <protection locked="0"/>
    </xf>
    <xf numFmtId="0" fontId="1" fillId="0" borderId="38" xfId="2" applyBorder="1" applyAlignment="1" applyProtection="1">
      <alignment horizontal="center" vertical="center" wrapText="1"/>
      <protection locked="0"/>
    </xf>
    <xf numFmtId="1" fontId="1" fillId="0" borderId="38" xfId="0" applyNumberFormat="1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horizontal="center" vertical="center"/>
      <protection locked="0"/>
    </xf>
    <xf numFmtId="0" fontId="31" fillId="0" borderId="1" xfId="4" applyFont="1" applyBorder="1" applyAlignment="1" applyProtection="1">
      <alignment horizontal="left" vertical="center"/>
      <protection locked="0"/>
    </xf>
    <xf numFmtId="0" fontId="31" fillId="11" borderId="1" xfId="4" applyFont="1" applyFill="1" applyBorder="1" applyAlignment="1" applyProtection="1">
      <alignment horizontal="left" vertical="center"/>
      <protection locked="0"/>
    </xf>
    <xf numFmtId="0" fontId="31" fillId="0" borderId="0" xfId="4" applyFont="1"/>
    <xf numFmtId="0" fontId="31" fillId="0" borderId="37" xfId="4" applyFont="1" applyBorder="1" applyAlignment="1" applyProtection="1">
      <alignment horizontal="left" vertical="center"/>
      <protection locked="0"/>
    </xf>
    <xf numFmtId="0" fontId="31" fillId="0" borderId="38" xfId="4" applyFont="1" applyBorder="1" applyAlignment="1" applyProtection="1">
      <alignment horizontal="left" vertical="center"/>
      <protection locked="0"/>
    </xf>
    <xf numFmtId="0" fontId="13" fillId="0" borderId="1" xfId="0" applyFont="1" applyBorder="1" applyProtection="1">
      <protection locked="0"/>
    </xf>
    <xf numFmtId="0" fontId="6" fillId="8" borderId="7" xfId="0" applyFont="1" applyFill="1" applyBorder="1" applyAlignment="1" applyProtection="1">
      <alignment horizontal="left" vertical="center" wrapText="1"/>
      <protection locked="0"/>
    </xf>
    <xf numFmtId="0" fontId="6" fillId="8" borderId="8" xfId="0" applyFont="1" applyFill="1" applyBorder="1" applyAlignment="1" applyProtection="1">
      <alignment horizontal="left" vertical="center" wrapText="1"/>
      <protection locked="0"/>
    </xf>
    <xf numFmtId="0" fontId="6" fillId="8" borderId="10" xfId="0" applyFont="1" applyFill="1" applyBorder="1" applyAlignment="1" applyProtection="1">
      <alignment horizontal="left" vertical="center" wrapText="1"/>
      <protection locked="0"/>
    </xf>
    <xf numFmtId="0" fontId="8" fillId="0" borderId="8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8" fillId="0" borderId="41" xfId="0" applyFont="1" applyBorder="1" applyAlignment="1" applyProtection="1">
      <alignment vertical="center" wrapText="1"/>
      <protection hidden="1"/>
    </xf>
    <xf numFmtId="0" fontId="8" fillId="0" borderId="65" xfId="0" applyFont="1" applyBorder="1" applyAlignment="1" applyProtection="1">
      <alignment vertical="center" wrapText="1"/>
      <protection hidden="1"/>
    </xf>
    <xf numFmtId="0" fontId="8" fillId="0" borderId="42" xfId="0" applyFont="1" applyBorder="1" applyAlignment="1" applyProtection="1">
      <alignment vertical="center" wrapText="1"/>
      <protection hidden="1"/>
    </xf>
    <xf numFmtId="0" fontId="22" fillId="17" borderId="55" xfId="0" applyFont="1" applyFill="1" applyBorder="1" applyAlignment="1" applyProtection="1">
      <alignment horizontal="left" vertical="center" wrapText="1"/>
      <protection locked="0"/>
    </xf>
    <xf numFmtId="0" fontId="22" fillId="17" borderId="5" xfId="0" applyFont="1" applyFill="1" applyBorder="1" applyAlignment="1" applyProtection="1">
      <alignment horizontal="left" vertical="center" wrapText="1"/>
      <protection locked="0"/>
    </xf>
    <xf numFmtId="0" fontId="22" fillId="17" borderId="56" xfId="0" applyFont="1" applyFill="1" applyBorder="1" applyAlignment="1" applyProtection="1">
      <alignment horizontal="left" vertical="center" wrapText="1"/>
      <protection locked="0"/>
    </xf>
    <xf numFmtId="0" fontId="8" fillId="0" borderId="41" xfId="0" applyFont="1" applyBorder="1" applyAlignment="1" applyProtection="1">
      <alignment horizontal="left" vertical="center" wrapText="1"/>
      <protection hidden="1"/>
    </xf>
    <xf numFmtId="0" fontId="8" fillId="0" borderId="42" xfId="0" applyFont="1" applyBorder="1" applyAlignment="1" applyProtection="1">
      <alignment horizontal="left" vertical="center" wrapText="1"/>
      <protection hidden="1"/>
    </xf>
    <xf numFmtId="0" fontId="27" fillId="0" borderId="8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0" fillId="8" borderId="7" xfId="0" applyFill="1" applyBorder="1" applyAlignment="1" applyProtection="1">
      <alignment horizontal="left" vertical="center" wrapText="1"/>
      <protection locked="0"/>
    </xf>
    <xf numFmtId="0" fontId="0" fillId="8" borderId="8" xfId="0" applyFill="1" applyBorder="1" applyAlignment="1" applyProtection="1">
      <alignment horizontal="left" vertical="center" wrapText="1"/>
      <protection locked="0"/>
    </xf>
    <xf numFmtId="0" fontId="0" fillId="8" borderId="10" xfId="0" applyFill="1" applyBorder="1" applyAlignment="1" applyProtection="1">
      <alignment horizontal="left" vertical="center" wrapText="1"/>
      <protection locked="0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70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8" fillId="0" borderId="2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71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9" fillId="0" borderId="49" xfId="0" applyFont="1" applyBorder="1" applyAlignment="1" applyProtection="1">
      <alignment horizontal="center"/>
      <protection locked="0"/>
    </xf>
    <xf numFmtId="0" fontId="9" fillId="0" borderId="61" xfId="0" applyFont="1" applyBorder="1" applyAlignment="1" applyProtection="1">
      <alignment horizontal="center"/>
      <protection locked="0"/>
    </xf>
    <xf numFmtId="0" fontId="9" fillId="0" borderId="55" xfId="0" applyFont="1" applyBorder="1" applyAlignment="1" applyProtection="1">
      <alignment horizontal="center"/>
      <protection locked="0"/>
    </xf>
    <xf numFmtId="0" fontId="0" fillId="8" borderId="66" xfId="0" applyFill="1" applyBorder="1" applyAlignment="1" applyProtection="1">
      <alignment horizontal="left" vertical="center" wrapText="1"/>
      <protection locked="0"/>
    </xf>
    <xf numFmtId="0" fontId="0" fillId="8" borderId="67" xfId="0" applyFill="1" applyBorder="1" applyAlignment="1" applyProtection="1">
      <alignment horizontal="left" vertical="center" wrapText="1"/>
      <protection locked="0"/>
    </xf>
    <xf numFmtId="0" fontId="8" fillId="0" borderId="50" xfId="0" applyFont="1" applyBorder="1" applyAlignment="1">
      <alignment horizontal="left" vertical="center"/>
    </xf>
    <xf numFmtId="0" fontId="8" fillId="0" borderId="54" xfId="0" applyFont="1" applyBorder="1" applyAlignment="1">
      <alignment horizontal="left" vertical="center"/>
    </xf>
    <xf numFmtId="0" fontId="8" fillId="0" borderId="59" xfId="0" applyFont="1" applyBorder="1" applyAlignment="1">
      <alignment horizontal="left" vertical="center"/>
    </xf>
    <xf numFmtId="0" fontId="8" fillId="0" borderId="56" xfId="0" applyFont="1" applyBorder="1" applyAlignment="1">
      <alignment horizontal="left" vertical="center"/>
    </xf>
    <xf numFmtId="0" fontId="9" fillId="0" borderId="0" xfId="0" applyFont="1" applyAlignment="1" applyProtection="1">
      <alignment horizontal="center"/>
      <protection locked="0"/>
    </xf>
    <xf numFmtId="0" fontId="9" fillId="0" borderId="5" xfId="0" applyFont="1" applyBorder="1" applyAlignment="1" applyProtection="1">
      <alignment horizontal="center"/>
      <protection locked="0"/>
    </xf>
    <xf numFmtId="0" fontId="5" fillId="3" borderId="14" xfId="0" applyFont="1" applyFill="1" applyBorder="1" applyAlignment="1">
      <alignment horizontal="center"/>
    </xf>
    <xf numFmtId="0" fontId="14" fillId="14" borderId="17" xfId="0" applyFont="1" applyFill="1" applyBorder="1" applyAlignment="1">
      <alignment horizontal="center"/>
    </xf>
    <xf numFmtId="0" fontId="14" fillId="14" borderId="18" xfId="0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0" fontId="14" fillId="14" borderId="11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18" fillId="0" borderId="25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</cellXfs>
  <cellStyles count="5">
    <cellStyle name="Hyperlink 2" xfId="3" xr:uid="{00000000-0005-0000-0000-000000000000}"/>
    <cellStyle name="Normal" xfId="0" builtinId="0"/>
    <cellStyle name="Normal 2" xfId="2" xr:uid="{00000000-0005-0000-0000-000002000000}"/>
    <cellStyle name="Normal 3" xfId="1" xr:uid="{00000000-0005-0000-0000-000003000000}"/>
    <cellStyle name="Normal 4" xfId="4" xr:uid="{00000000-0005-0000-0000-000004000000}"/>
  </cellStyles>
  <dxfs count="114"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0"/>
        </patternFill>
      </fill>
    </dxf>
    <dxf>
      <font>
        <strike val="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ill>
        <patternFill>
          <bgColor rgb="FF787878"/>
        </patternFill>
      </fill>
    </dxf>
    <dxf>
      <font>
        <color theme="2" tint="-0.499984740745262"/>
      </font>
      <fill>
        <patternFill>
          <bgColor theme="2" tint="0.3999450666829432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749961851863155"/>
        </patternFill>
      </fill>
    </dxf>
    <dxf>
      <font>
        <color rgb="FFFF0000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FF9933"/>
      <color rgb="FFFF7D25"/>
      <color rgb="FFFFFFFF"/>
      <color rgb="FFFFC7CE"/>
      <color rgb="FF787878"/>
      <color rgb="FFFFA0AA"/>
      <color rgb="FFFF6600"/>
      <color rgb="FFCCFFFF"/>
      <color rgb="FFFFFF99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108614</xdr:colOff>
      <xdr:row>0</xdr:row>
      <xdr:rowOff>205768</xdr:rowOff>
    </xdr:from>
    <xdr:to>
      <xdr:col>0</xdr:col>
      <xdr:colOff>1698391</xdr:colOff>
      <xdr:row>0</xdr:row>
      <xdr:rowOff>848312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14" y="205768"/>
          <a:ext cx="1589777" cy="6425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139945</xdr:rowOff>
    </xdr:from>
    <xdr:to>
      <xdr:col>0</xdr:col>
      <xdr:colOff>2505075</xdr:colOff>
      <xdr:row>0</xdr:row>
      <xdr:rowOff>1036813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1D3B06-D248-4300-90E9-48AA4D9F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39945"/>
          <a:ext cx="2228850" cy="896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0</xdr:row>
      <xdr:rowOff>95250</xdr:rowOff>
    </xdr:from>
    <xdr:to>
      <xdr:col>0</xdr:col>
      <xdr:colOff>1670678</xdr:colOff>
      <xdr:row>2</xdr:row>
      <xdr:rowOff>121497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203BD1-12D6-47C3-B095-AB2349B82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95250"/>
          <a:ext cx="1586011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171450</xdr:rowOff>
    </xdr:from>
    <xdr:to>
      <xdr:col>0</xdr:col>
      <xdr:colOff>2110336</xdr:colOff>
      <xdr:row>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782C39-E1F4-4EDB-B9BF-5CD82FA0B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71450"/>
          <a:ext cx="1853161" cy="742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95250</xdr:rowOff>
    </xdr:from>
    <xdr:to>
      <xdr:col>0</xdr:col>
      <xdr:colOff>1857375</xdr:colOff>
      <xdr:row>2</xdr:row>
      <xdr:rowOff>165372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5E54F7-5F24-4310-9720-18B0349D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95250"/>
          <a:ext cx="1695450" cy="67972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652AEBA-752F-41BB-A92A-0B0B95E6BB30}" name="PUD_Requirements" displayName="PUD_Requirements" ref="B30:AT158" totalsRowShown="0" headerRowDxfId="113" tableBorderDxfId="112">
  <autoFilter ref="B30:AT158" xr:uid="{D652AEBA-752F-41BB-A92A-0B0B95E6BB30}"/>
  <tableColumns count="45">
    <tableColumn id="36" xr3:uid="{FB8D8077-3446-4FAC-9C62-AD6494F0DF79}" name="Category" dataDxfId="111"/>
    <tableColumn id="33" xr3:uid="{15C4A552-82FF-4EC3-9887-AC23938188AE}" name="General Application" dataDxfId="110"/>
    <tableColumn id="1" xr3:uid="{49624001-5D87-4CC0-B8E4-74BC145D8F4D}" name="Primary Use" dataDxfId="109"/>
    <tableColumn id="39" xr3:uid="{57F40DCB-9B6F-4A41-9965-6F8CF4EB7B8E}" name="Standard Efficacy" dataDxfId="108"/>
    <tableColumn id="40" xr3:uid="{4B4E444F-E3AB-47B4-82F1-E491561F480D}" name="Stand. Efficacy w/ tolerance" dataDxfId="107"/>
    <tableColumn id="38" xr3:uid="{19650B22-8C25-49F6-96CF-E86468FA0FF6}" name="Premium Efficacy" dataDxfId="106"/>
    <tableColumn id="37" xr3:uid="{86775B79-A496-48DC-9741-465B50F7D10E}" name="Prem. Efficacy w/ tolerance" dataDxfId="105"/>
    <tableColumn id="2" xr3:uid="{F87DC1AB-F4A0-4DE1-AF90-167080A88A5F}" name="Troffer/PUD Light Output Display" dataDxfId="104"/>
    <tableColumn id="3" xr3:uid="{80A38D8E-0123-4B98-B6DA-AA550615F355}" name="Troffer Light Output w/ tolerance" dataDxfId="103"/>
    <tableColumn id="43" xr3:uid="{14F39BF5-38AF-4F1F-A588-AB6975489C64}" name="Min Light Output" dataDxfId="102"/>
    <tableColumn id="44" xr3:uid="{17B5051F-A850-4B96-92EB-16978A027D68}" name="Min Light Output w/ tolerance" dataDxfId="101"/>
    <tableColumn id="41" xr3:uid="{F0C91E13-F903-49D9-97C1-B6C3E086F231}" name="Troffer Min Light Output" dataDxfId="100"/>
    <tableColumn id="42" xr3:uid="{CA694F13-06AA-4477-963C-3EB8D187D7D7}" name="Troffer Min Light Output w/ tolerance" dataDxfId="99"/>
    <tableColumn id="4" xr3:uid="{A0FAF1A1-CF66-4F30-A881-5F96B852806D}" name="Max Light Output" dataDxfId="98"/>
    <tableColumn id="5" xr3:uid="{9F611FD0-57F8-49B9-84E2-DCE8B5A31116}" name="Max Light Output w/ tolerance" dataDxfId="97"/>
    <tableColumn id="7" xr3:uid="{142DE46E-A202-4CA0-B9C4-F712CD310CBD}" name="THD Display" dataDxfId="96"/>
    <tableColumn id="8" xr3:uid="{A3A7AE47-620C-4B83-B3B1-025135029E41}" name="THD w/ tolerance" dataDxfId="95"/>
    <tableColumn id="9" xr3:uid="{93910F55-357E-4597-9552-2A87C6F25C1B}" name="PF Display" dataDxfId="94"/>
    <tableColumn id="10" xr3:uid="{06190E46-0B97-4259-89F3-C17C35FD18AE}" name="PF w/ tolerance" dataDxfId="93"/>
    <tableColumn id="11" xr3:uid="{710711B9-9FCF-43DC-9FD9-4F5C742D6F28}" name="CCT Display" dataDxfId="92"/>
    <tableColumn id="45" xr3:uid="{CB02768E-2246-42F5-89CB-16DE3A81CD93}" name="CCT Max" dataDxfId="91"/>
    <tableColumn id="12" xr3:uid="{68126E76-668A-42A1-A6E5-7C28537A3E92}" name="CCT Max w/ tolerance" dataDxfId="90"/>
    <tableColumn id="13" xr3:uid="{2F85402D-C29F-4179-B411-64546AA5F02B}" name="CRI Display" dataDxfId="89"/>
    <tableColumn id="14" xr3:uid="{2A19D13A-7F64-43E2-83E7-C7B410440F3D}" name="CRI_x000a_w/tolerance" dataDxfId="88"/>
    <tableColumn id="15" xr3:uid="{4FEC5D8D-54FC-435A-8EA0-35D68321A2C5}" name="Warranty" dataDxfId="87"/>
    <tableColumn id="16" xr3:uid="{774CC95E-DEA3-4B67-9A72-00FFB8FD03F9}" name="Rated Hours" dataDxfId="86"/>
    <tableColumn id="17" xr3:uid="{6CE42DA4-EC64-4B36-B337-054FDE3ECD12}" name="Zone 1 Display" dataDxfId="85"/>
    <tableColumn id="18" xr3:uid="{B84142DD-77C0-4CF9-A364-2CD39A8193FC}" name="Zone 1 Tolerance Display" dataDxfId="84"/>
    <tableColumn id="19" xr3:uid="{4DD0D062-7595-4577-8629-54EF468DCEBF}" name="Zone 1 Upper" dataDxfId="83"/>
    <tableColumn id="20" xr3:uid="{4ECDA566-CA1C-499E-A32E-09612D50C326}" name="Zone 1 Lower" dataDxfId="82"/>
    <tableColumn id="21" xr3:uid="{020E9F9C-ED5C-4B9E-8CA9-AB6263A967F1}" name="Zone 2 Display" dataDxfId="81"/>
    <tableColumn id="22" xr3:uid="{50688570-2CD7-47F4-BAEE-D537BDACA4FF}" name="Zone 2 Tolerance Display" dataDxfId="80"/>
    <tableColumn id="23" xr3:uid="{A161ACD7-7CC3-44F2-A926-C5DAD099796E}" name="Zone 2 Upper" dataDxfId="79"/>
    <tableColumn id="24" xr3:uid="{18F2C802-7116-4162-B105-72052F710E81}" name="Zone 2 Lower" dataDxfId="78"/>
    <tableColumn id="25" xr3:uid="{905FEA3E-7B3C-4ED9-92D0-DF5999809ADC}" name="Zone 3 Display" dataDxfId="77"/>
    <tableColumn id="26" xr3:uid="{6232E25B-110D-4374-8633-39B068F00C0C}" name="Zone 3 Tolerance Display" dataDxfId="76"/>
    <tableColumn id="27" xr3:uid="{9E0B7AAC-BC57-4F1E-836A-83102EEEB6ED}" name="Zone 3 Upper" dataDxfId="75"/>
    <tableColumn id="28" xr3:uid="{5439EEE7-017C-4F5E-8FFA-32DC8558A8A1}" name="Zone 3 Lower" dataDxfId="74"/>
    <tableColumn id="29" xr3:uid="{236946E8-E680-4650-BFB6-1F9FF3C970DA}" name="Lumens / Foot Light Output" dataDxfId="73" dataCellStyle="Normal 2"/>
    <tableColumn id="30" xr3:uid="{A3059276-4AF2-48DA-B760-5D0E75A200CE}" name="Lm/Ft Display" dataDxfId="72"/>
    <tableColumn id="31" xr3:uid="{47EBB195-1F71-416A-8C5B-4D9DD05443D7}" name="Lm/ft LO w/ tolerance - lower bound" dataDxfId="71"/>
    <tableColumn id="32" xr3:uid="{F9F5FEB6-2A9E-4C4E-92AE-19274E22022A}" name="Lm/ft LO w/ tolerance - Upper bound" dataDxfId="70"/>
    <tableColumn id="46" xr3:uid="{13F4820D-CE29-4415-BFF5-BEA2D49559CA}" name="Column1" dataDxfId="69"/>
    <tableColumn id="34" xr3:uid="{4939AB28-89FE-4E70-B0E3-418B1A2AF624}" name="BUG Required" dataDxfId="68"/>
    <tableColumn id="35" xr3:uid="{F279D170-CEFF-47CA-96E6-AEEF6321FB8F}" name="UGR" dataDxfId="6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F9D942-5624-498E-9228-C05DEA5639E9}" name="GenApp_Requirements" displayName="GenApp_Requirements" ref="B3:AI26" totalsRowShown="0" headerRowDxfId="66" dataDxfId="65">
  <autoFilter ref="B3:AI26" xr:uid="{FCF9D942-5624-498E-9228-C05DEA5639E9}"/>
  <tableColumns count="34">
    <tableColumn id="1" xr3:uid="{9DD6A4ED-197E-4007-9937-E3A19B070E85}" name="General Applications" dataDxfId="64"/>
    <tableColumn id="32" xr3:uid="{73875B20-8311-4C74-917C-CC67DFE2D76D}" name="Standard Efficacy" dataDxfId="63"/>
    <tableColumn id="31" xr3:uid="{B912B423-7DA7-46C2-AFAB-40A63DA61DD5}" name="Standard Efficacy w/ Tolerance" dataDxfId="62"/>
    <tableColumn id="8" xr3:uid="{C16DA45A-B798-4EC7-BD5F-63DADDE70D84}" name="THD" dataDxfId="61"/>
    <tableColumn id="9" xr3:uid="{CADA92AA-7866-4F02-A427-70F511AB7C59}" name="THD w/ tolerance" dataDxfId="60"/>
    <tableColumn id="10" xr3:uid="{6DC0835F-82C4-413A-94F0-7CBE6B3C3CC0}" name="PF" dataDxfId="59"/>
    <tableColumn id="11" xr3:uid="{545C23EB-FBAA-4F14-B63C-93A76BC938DD}" name="PF w/ tolerance" dataDxfId="58"/>
    <tableColumn id="12" xr3:uid="{DBC45803-18B0-45AC-8F5D-08195602DAE1}" name="CRI Display" dataDxfId="57"/>
    <tableColumn id="13" xr3:uid="{E9741833-5EF3-402C-995C-EBCFF693138D}" name="CRI_x000a_w/tolerance" dataDxfId="56"/>
    <tableColumn id="14" xr3:uid="{A83590B4-5CC4-4875-BB50-79327F03192B}" name="Warranty" dataDxfId="55"/>
    <tableColumn id="15" xr3:uid="{DA5E934A-3EE4-476A-9B94-06F966445C8F}" name="Rated Hours" dataDxfId="54"/>
    <tableColumn id="16" xr3:uid="{DD30D58F-307F-4FBD-855F-7F7D7FA66BD7}" name="Gen App Light Out. Display" dataDxfId="53"/>
    <tableColumn id="17" xr3:uid="{AA0DA9C3-C917-4BF5-8283-916BECE6C4C1}" name="Gen App LO" dataDxfId="52"/>
    <tableColumn id="18" xr3:uid="{4C8DE749-55BF-452A-9C6A-BA5E1C4B96A3}" name="Gen App LO Upper Bound" dataDxfId="51"/>
    <tableColumn id="19" xr3:uid="{968B5B95-FCDF-4B27-AB5D-B8EC55E828FA}" name="Gen App LO w/ Tolerance" dataDxfId="50"/>
    <tableColumn id="20" xr3:uid="{0557F87F-4BBD-4559-8277-8E4B6D968382}" name="Gen App LO Upper Bound w/ Tolerance" dataDxfId="49"/>
    <tableColumn id="35" xr3:uid="{0C339B45-FB3B-4892-899B-D861A8C50DE2}" name="CCT Display" dataDxfId="48"/>
    <tableColumn id="34" xr3:uid="{4C4DF544-9C61-4658-918B-5A93993FE284}" name="CCT Max" dataDxfId="47"/>
    <tableColumn id="33" xr3:uid="{0998AABC-CEF6-4834-B94D-15EC9F1C6F67}" name="CCT Max w/ tolerance" dataDxfId="46"/>
    <tableColumn id="21" xr3:uid="{F82561D6-2162-48FF-AA4E-494E0254EE63}" name="R9"/>
    <tableColumn id="22" xr3:uid="{2524DF3D-76D9-4CF4-9A99-2BF083AAEFE8}" name="R9 w/ Tolerance"/>
    <tableColumn id="23" xr3:uid="{85D26081-4CD6-4BE7-BD39-BF5DCEC823E5}" name="Rf" dataDxfId="45"/>
    <tableColumn id="24" xr3:uid="{78FA3BBF-D9F6-4F01-813A-49F48DCE2856}" name="Rf w/ tolerance" dataDxfId="44"/>
    <tableColumn id="25" xr3:uid="{7362D138-0AA5-49BC-9A7D-51155F299F1E}" name="Rg" dataDxfId="43"/>
    <tableColumn id="26" xr3:uid="{94FF79D5-8EFD-4EE6-9D84-8611B1344A79}" name="Rg w/ tolerance" dataDxfId="42"/>
    <tableColumn id="27" xr3:uid="{B04454E0-C51C-4674-8711-079A12A2BD0C}" name="Rcs,h1 Display" dataDxfId="41"/>
    <tableColumn id="28" xr3:uid="{698E273F-6046-413E-985A-B8D2E3B41A7F}" name="Rcs,h1low" dataDxfId="40"/>
    <tableColumn id="29" xr3:uid="{C279F919-B118-4B3D-BAE9-B9A1798BD230}" name="Rcs,h1high" dataDxfId="39"/>
    <tableColumn id="30" xr3:uid="{5E0651E4-1C9C-43C4-B44F-CF81D6D89D6E}" name="Rcs,h1low w/ tolerance" dataDxfId="38"/>
    <tableColumn id="3" xr3:uid="{E491C398-8095-47BF-A575-5EEE28B67880}" name="Rcs,h1high w tolerance" dataDxfId="37"/>
    <tableColumn id="4" xr3:uid="{91838908-3856-4E66-A1B2-D36965C7C744}" name="Column3" dataDxfId="36"/>
    <tableColumn id="5" xr3:uid="{48DB6A4B-A4D9-4EDA-802E-50DC0123A8F3}" name="Gen App lm/ft LO" dataDxfId="35"/>
    <tableColumn id="6" xr3:uid="{D700917F-2DEB-4FEE-B8F6-8D262808CAAA}" name="Gen App lm/ft LO Upper" dataDxfId="34"/>
    <tableColumn id="7" xr3:uid="{8F9007FD-212E-4257-946B-2C02FA569628}" name="Included in App?" dataDxfId="3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DLC-Theme_Word">
  <a:themeElements>
    <a:clrScheme name="DLC Word Colors">
      <a:dk1>
        <a:srgbClr val="313131"/>
      </a:dk1>
      <a:lt1>
        <a:sysClr val="window" lastClr="FFFFFF"/>
      </a:lt1>
      <a:dk2>
        <a:srgbClr val="424242"/>
      </a:dk2>
      <a:lt2>
        <a:srgbClr val="FFC20E"/>
      </a:lt2>
      <a:accent1>
        <a:srgbClr val="2169AD"/>
      </a:accent1>
      <a:accent2>
        <a:srgbClr val="30AE4C"/>
      </a:accent2>
      <a:accent3>
        <a:srgbClr val="4FC6E0"/>
      </a:accent3>
      <a:accent4>
        <a:srgbClr val="97CB59"/>
      </a:accent4>
      <a:accent5>
        <a:srgbClr val="FFC000"/>
      </a:accent5>
      <a:accent6>
        <a:srgbClr val="091823"/>
      </a:accent6>
      <a:hlink>
        <a:srgbClr val="2169AD"/>
      </a:hlink>
      <a:folHlink>
        <a:srgbClr val="0F263C"/>
      </a:folHlink>
    </a:clrScheme>
    <a:fontScheme name="DLC Fonts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theme="2"/>
    <outlinePr summaryBelow="0"/>
  </sheetPr>
  <dimension ref="A1:JM2000"/>
  <sheetViews>
    <sheetView tabSelected="1" zoomScaleNormal="100" workbookViewId="0"/>
  </sheetViews>
  <sheetFormatPr defaultColWidth="9.28515625" defaultRowHeight="15" x14ac:dyDescent="0.25"/>
  <cols>
    <col min="1" max="1" width="30.7109375" style="22" customWidth="1"/>
    <col min="2" max="2" width="54" style="22" customWidth="1"/>
    <col min="3" max="3" width="28.7109375" style="57" customWidth="1"/>
    <col min="4" max="4" width="74.85546875" style="57" customWidth="1"/>
    <col min="5" max="5" width="26.5703125" style="57" customWidth="1"/>
    <col min="6" max="6" width="21.7109375" style="57" customWidth="1"/>
    <col min="7" max="7" width="21.42578125" style="84" customWidth="1"/>
    <col min="8" max="8" width="21" style="86" customWidth="1"/>
    <col min="9" max="9" width="59.7109375" style="58" customWidth="1"/>
    <col min="10" max="11" width="27.5703125" style="57" customWidth="1"/>
    <col min="12" max="12" width="20.7109375" style="84" customWidth="1"/>
    <col min="13" max="13" width="26" style="59" customWidth="1"/>
    <col min="14" max="14" width="21.5703125" style="59" customWidth="1"/>
    <col min="15" max="15" width="17.7109375" style="60" customWidth="1"/>
    <col min="16" max="16" width="19.7109375" style="60" customWidth="1"/>
    <col min="17" max="17" width="17.28515625" style="61" customWidth="1"/>
    <col min="18" max="18" width="20.42578125" style="58" customWidth="1"/>
    <col min="19" max="22" width="21.7109375" style="84" customWidth="1"/>
    <col min="23" max="23" width="23.140625" style="60" customWidth="1"/>
    <col min="24" max="24" width="31.28515625" style="60" customWidth="1"/>
    <col min="25" max="25" width="34.28515625" style="60" customWidth="1"/>
    <col min="26" max="31" width="27" style="57" customWidth="1"/>
    <col min="32" max="32" width="29" style="58" customWidth="1"/>
    <col min="33" max="33" width="32.7109375" style="84" customWidth="1"/>
    <col min="34" max="34" width="34.42578125" style="60" customWidth="1"/>
    <col min="35" max="39" width="34.28515625" style="57" customWidth="1"/>
    <col min="40" max="41" width="34.28515625" style="60" customWidth="1"/>
    <col min="42" max="43" width="34.28515625" style="84" customWidth="1"/>
    <col min="44" max="44" width="34.28515625" style="57" customWidth="1"/>
    <col min="45" max="45" width="25" style="57" customWidth="1"/>
    <col min="46" max="46" width="25.5703125" style="57" bestFit="1" customWidth="1"/>
    <col min="47" max="47" width="25.5703125" style="57" customWidth="1"/>
    <col min="48" max="49" width="12.140625" style="84" customWidth="1"/>
    <col min="50" max="50" width="9.28515625" style="3"/>
    <col min="51" max="51" width="47.5703125" style="3" customWidth="1"/>
    <col min="52" max="52" width="17.140625" style="3" bestFit="1" customWidth="1"/>
    <col min="53" max="53" width="36.7109375" style="3" customWidth="1"/>
    <col min="54" max="55" width="9.28515625" style="3"/>
    <col min="56" max="56" width="14.85546875" style="3" customWidth="1"/>
    <col min="57" max="57" width="14.28515625" style="3" bestFit="1" customWidth="1"/>
    <col min="58" max="16384" width="9.28515625" style="3"/>
  </cols>
  <sheetData>
    <row r="1" spans="1:273" ht="84" customHeight="1" thickBot="1" x14ac:dyDescent="0.3">
      <c r="A1" s="226"/>
      <c r="B1" s="252" t="s">
        <v>941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3"/>
    </row>
    <row r="2" spans="1:273" ht="81" customHeight="1" thickBot="1" x14ac:dyDescent="0.3">
      <c r="A2" s="249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1"/>
    </row>
    <row r="3" spans="1:273" s="97" customFormat="1" ht="39.6" customHeight="1" x14ac:dyDescent="0.25">
      <c r="A3" s="88"/>
      <c r="B3" s="88"/>
      <c r="C3" s="88"/>
      <c r="D3" s="88"/>
      <c r="E3" s="88"/>
      <c r="F3" s="88"/>
      <c r="G3" s="109"/>
      <c r="H3" s="109"/>
      <c r="I3" s="89"/>
      <c r="J3" s="90"/>
      <c r="K3" s="90"/>
      <c r="L3" s="91"/>
      <c r="M3" s="133"/>
      <c r="N3" s="133"/>
      <c r="O3" s="92"/>
      <c r="P3" s="92"/>
      <c r="Q3" s="93"/>
      <c r="R3" s="89"/>
      <c r="S3" s="91"/>
      <c r="T3" s="91"/>
      <c r="U3" s="91"/>
      <c r="V3" s="91"/>
      <c r="W3" s="92"/>
      <c r="X3" s="92"/>
      <c r="Y3" s="92"/>
      <c r="Z3" s="90"/>
      <c r="AA3" s="90"/>
      <c r="AB3" s="90"/>
      <c r="AC3" s="90"/>
      <c r="AD3" s="90"/>
      <c r="AE3" s="90"/>
      <c r="AF3" s="89"/>
      <c r="AG3" s="91"/>
      <c r="AH3" s="92"/>
      <c r="AI3" s="90"/>
      <c r="AJ3" s="90"/>
      <c r="AK3" s="90"/>
      <c r="AL3" s="90"/>
      <c r="AM3" s="90"/>
      <c r="AN3" s="92"/>
      <c r="AO3" s="92"/>
      <c r="AP3" s="91"/>
      <c r="AQ3" s="91"/>
      <c r="AR3" s="90"/>
      <c r="AS3" s="90"/>
      <c r="AT3" s="90"/>
      <c r="AU3" s="90"/>
      <c r="AV3" s="94"/>
      <c r="AW3" s="94"/>
      <c r="AX3" s="94"/>
      <c r="AY3" s="94"/>
      <c r="AZ3" s="94"/>
      <c r="BA3" s="94"/>
      <c r="BB3" s="94"/>
      <c r="BC3" s="94"/>
      <c r="BD3" s="94"/>
      <c r="BE3" s="227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</row>
    <row r="4" spans="1:273" s="97" customFormat="1" ht="42.6" customHeight="1" thickBot="1" x14ac:dyDescent="0.3">
      <c r="A4" s="88"/>
      <c r="B4" s="88"/>
      <c r="C4" s="88"/>
      <c r="D4" s="88"/>
      <c r="E4" s="88"/>
      <c r="F4" s="88"/>
      <c r="G4" s="109"/>
      <c r="H4" s="109"/>
      <c r="I4" s="89"/>
      <c r="J4" s="90"/>
      <c r="K4" s="90"/>
      <c r="L4" s="91"/>
      <c r="M4" s="133"/>
      <c r="N4" s="133"/>
      <c r="O4" s="92"/>
      <c r="P4" s="92"/>
      <c r="Q4" s="93"/>
      <c r="R4" s="89"/>
      <c r="S4" s="91"/>
      <c r="T4" s="91"/>
      <c r="U4" s="91"/>
      <c r="V4" s="91"/>
      <c r="W4" s="92"/>
      <c r="X4" s="92"/>
      <c r="Y4" s="92"/>
      <c r="Z4" s="90"/>
      <c r="AA4" s="90"/>
      <c r="AB4" s="90"/>
      <c r="AC4" s="90"/>
      <c r="AD4" s="90"/>
      <c r="AE4" s="90"/>
      <c r="AF4" s="151"/>
      <c r="AG4" s="232"/>
      <c r="AH4" s="151"/>
      <c r="AI4" s="90"/>
      <c r="AJ4" s="90"/>
      <c r="AK4" s="90"/>
      <c r="AL4" s="90"/>
      <c r="AM4" s="90"/>
      <c r="AN4" s="92"/>
      <c r="AO4" s="92"/>
      <c r="AP4" s="91"/>
      <c r="AQ4" s="91"/>
      <c r="AR4" s="90"/>
      <c r="AS4" s="90"/>
      <c r="AT4" s="90"/>
      <c r="AU4" s="90"/>
      <c r="AV4" s="94"/>
      <c r="AW4" s="94"/>
      <c r="AX4" s="94"/>
      <c r="AY4" s="94"/>
      <c r="AZ4" s="94"/>
      <c r="BA4" s="94"/>
      <c r="BB4" s="94"/>
      <c r="BC4" s="94"/>
      <c r="BD4" s="94"/>
      <c r="BE4" s="228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</row>
    <row r="5" spans="1:273" ht="136.5" customHeight="1" thickBot="1" x14ac:dyDescent="0.3">
      <c r="A5" s="134"/>
      <c r="B5" s="135" t="str" cm="1">
        <f t="array" ref="B5">IF(COUNTA(B10:B2000)&lt;&gt;SUMPRODUCT(COUNTIF(B10:B2000,Category)),"A value entered for Category is not correct. Please verify each Category entered matches a value in the drop down list","")</f>
        <v/>
      </c>
      <c r="C5" s="123" t="str" cm="1">
        <f t="array" ref="C5">IF(COUNTA(C10:C2000)&lt;&gt;SUMPRODUCT(COUNTIF(C10:C2000,General_Application)),"A value entered for General Application is not correct. Please verify each General Application entered matches a value in the drop down list","")</f>
        <v/>
      </c>
      <c r="D5" s="135" t="str" cm="1">
        <f t="array" ref="D5">IF(COUNTA(D10:D2000)&lt;&gt;SUMPRODUCT(COUNTIF(D10:D2000,'Master List'!$B$45:$B$145)),"A value entered for PUD is not correct. Please verify each PUD entered matches a value in the drop down list","")</f>
        <v/>
      </c>
      <c r="E5" s="136" t="str">
        <f>IF(COUNTIF($E$10:$E$2000,"Yes")&gt;=1,HYPERLINK("https://designlights.org/wp-content/uploads/2025/12/SSL-V6-LUNA-V2-TR_final_12082025.pdf","LUNA V2.0 Technical Requirements"),"")</f>
        <v/>
      </c>
      <c r="F5" s="123"/>
      <c r="G5" s="137" t="str">
        <f>IF(COUNTIF($D$10:$D$2000,"Replacement Lamps (Plug and Play) (UL Type A)")&gt;0, "Make sure to ignore this column if you are submitting a UL Type A product!","")</f>
        <v/>
      </c>
      <c r="H5" s="137" t="str">
        <f>IF(COUNTIF($D$10:$D$2000,"Replacement Lamps (Plug and Play) (UL Type A)")&gt;0, "Make sure to ignore this column if you are submitting a UL Type A product!","")</f>
        <v/>
      </c>
      <c r="I5" s="138" t="str">
        <f>IF(COUNTIF(E:E,"Yes")&gt;0,'Master List'!B351,"")</f>
        <v/>
      </c>
      <c r="J5" s="123" t="s">
        <v>2</v>
      </c>
      <c r="K5" s="123" t="s">
        <v>3</v>
      </c>
      <c r="L5" s="137"/>
      <c r="M5" s="76" t="str" cm="1">
        <f t="array" ref="M5">_xlfn.LET(
  _xlpm.eff, M10:M2000,
  _xlpm.pud, D10:D2000,
  _xlpm.class, F10:F2000,
  _xlpm.std, _xlfn.XLOOKUP(_xlpm.pud, PUD_Requirements[Primary Use], PUD_Requirements[Standard Efficacy], ""),
  _xlpm.prem, _xlfn.XLOOKUP(_xlpm.pud, PUD_Requirements[Primary Use], PUD_Requirements[Premium Efficacy], ""),
  _xlpm.thresh, IF(_xlpm.class="Standard", _xlpm.std, _xlpm.prem),
  _xlpm.n, SUMPRODUCT(--(_xlpm.eff&lt;&gt;"")),
  _xlpm.ok, SUMPRODUCT(--(_xlpm.eff&lt;&gt;""), --(_xlpm.thresh&lt;&gt;""), --(_xlpm.eff&gt;=_xlpm.thresh)),
  IF(_xlpm.n&lt;&gt;_xlpm.ok,
     "One or more efficacy values are below the required threshold and may need to use an allowance in order to qualify.",
     ""
  )
)</f>
        <v/>
      </c>
      <c r="N5" s="76" t="str" cm="1">
        <f t="array" ref="N5">_xlfn.LET(
  _xlpm.eff, N10:N2000,
  _xlpm.pud, D10:D2000,
  _xlpm.class, F10:F2000,
  _xlpm.std, _xlfn.XLOOKUP(_xlpm.pud, PUD_Requirements[Primary Use], PUD_Requirements[Standard Efficacy], ""),
  _xlpm.prem, _xlfn.XLOOKUP(_xlpm.pud, PUD_Requirements[Primary Use], PUD_Requirements[Premium Efficacy], ""),
  _xlpm.thresh, IF(_xlpm.class="Standard", _xlpm.std, _xlpm.prem),
  _xlpm.n, SUMPRODUCT(--(_xlpm.eff&lt;&gt;"")),
  _xlpm.ok, SUMPRODUCT(--(_xlpm.eff&lt;&gt;""), --(_xlpm.thresh&lt;&gt;""), --(_xlpm.eff&gt;=_xlpm.thresh)),
  IF(_xlpm.n&lt;&gt;_xlpm.ok,
     "One or more efficacy values are below the required threshold and may need to use an allowance in order to qualify.",
     ""
  )
)</f>
        <v/>
      </c>
      <c r="O5" s="139" t="str">
        <f>IF(COUNTIF($D$10:$D$2000,"Replacement Lamps (Plug and Play) (UL Type A)")+COUNTIF($D$10:$D$2000,"Dual Mode Internal Driver (UL Type A and Type B)")&gt;0,"Please ensure the wattage accounts for ballast losses.","")</f>
        <v/>
      </c>
      <c r="P5" s="139" t="s">
        <v>4</v>
      </c>
      <c r="Q5" s="140"/>
      <c r="R5" s="123" t="str">
        <f>IF(COUNTIF($E$10:$E$2000,"Yes")=0,"","LUNA V2.0 requirements only allow for CCTs between 1800K - 3000K.")</f>
        <v/>
      </c>
      <c r="S5" s="137"/>
      <c r="T5" s="137"/>
      <c r="U5" s="137"/>
      <c r="V5" s="137"/>
      <c r="W5" s="139" t="s">
        <v>5</v>
      </c>
      <c r="X5" s="139" t="s">
        <v>6</v>
      </c>
      <c r="Y5" s="139" t="s">
        <v>6</v>
      </c>
      <c r="Z5" s="123" t="s">
        <v>7</v>
      </c>
      <c r="AA5" s="123"/>
      <c r="AB5" s="123" t="str">
        <f>IF(COUNTIF($E:$E,"Yes")&gt;0,"LUNA V2.0 requirements have restrictions on U Ratings that are specific to each eliginle PUD, per Table 22 in the TR.","")</f>
        <v/>
      </c>
      <c r="AC5" s="123"/>
      <c r="AD5" s="123"/>
      <c r="AE5" s="123"/>
      <c r="AF5" s="138"/>
      <c r="AG5" s="137"/>
      <c r="AH5" s="139"/>
      <c r="AI5" s="123"/>
      <c r="AJ5" s="123"/>
      <c r="AK5" s="123"/>
      <c r="AL5" s="123"/>
      <c r="AM5" s="123"/>
      <c r="AN5" s="139"/>
      <c r="AO5" s="139"/>
      <c r="AP5" s="137"/>
      <c r="AQ5" s="137"/>
      <c r="AR5" s="123"/>
      <c r="AS5" s="123"/>
      <c r="AT5" s="123"/>
      <c r="AU5" s="123"/>
      <c r="AV5" s="117"/>
      <c r="AW5" s="117"/>
      <c r="AX5" s="117"/>
      <c r="AY5" s="117"/>
      <c r="AZ5" s="117"/>
      <c r="BA5" s="117"/>
      <c r="BB5" s="117"/>
      <c r="BC5" s="117"/>
      <c r="BD5" s="117"/>
      <c r="BE5" s="118"/>
    </row>
    <row r="6" spans="1:273" ht="29.65" hidden="1" customHeight="1" x14ac:dyDescent="0.25">
      <c r="A6" s="124" t="s">
        <v>933</v>
      </c>
      <c r="B6" s="124"/>
      <c r="C6" s="125"/>
      <c r="D6" s="124"/>
      <c r="E6" s="124"/>
      <c r="F6" s="125"/>
      <c r="G6" s="122"/>
      <c r="H6" s="122"/>
      <c r="I6" s="126"/>
      <c r="J6" s="125"/>
      <c r="K6" s="125"/>
      <c r="L6" s="122"/>
      <c r="M6" s="130"/>
      <c r="N6" s="130"/>
      <c r="O6" s="128"/>
      <c r="P6" s="128"/>
      <c r="Q6" s="129"/>
      <c r="R6" s="126"/>
      <c r="S6" s="122"/>
      <c r="T6" s="122"/>
      <c r="U6" s="122"/>
      <c r="V6" s="122"/>
      <c r="W6" s="128"/>
      <c r="X6" s="128"/>
      <c r="Y6" s="128"/>
      <c r="Z6" s="125"/>
      <c r="AA6" s="125"/>
      <c r="AB6" s="125"/>
      <c r="AC6" s="125"/>
      <c r="AD6" s="125"/>
      <c r="AE6" s="125"/>
      <c r="AF6" s="126"/>
      <c r="AG6" s="122"/>
      <c r="AH6" s="128"/>
      <c r="AI6" s="125"/>
      <c r="AJ6" s="125"/>
      <c r="AK6" s="125"/>
      <c r="AL6" s="125"/>
      <c r="AM6" s="125"/>
      <c r="AN6" s="128"/>
      <c r="AO6" s="128"/>
      <c r="AP6" s="122"/>
      <c r="AQ6" s="122"/>
      <c r="AR6" s="125"/>
      <c r="AS6" s="125"/>
      <c r="AT6" s="125"/>
      <c r="AU6" s="125"/>
      <c r="AV6" s="122"/>
      <c r="AW6" s="122"/>
    </row>
    <row r="7" spans="1:273" ht="2.25" customHeight="1" thickBot="1" x14ac:dyDescent="0.3">
      <c r="A7" s="124"/>
      <c r="B7" s="124"/>
      <c r="C7" s="125"/>
      <c r="D7" s="124"/>
      <c r="E7" s="124"/>
      <c r="F7" s="125"/>
      <c r="G7" s="122"/>
      <c r="H7" s="122"/>
      <c r="I7" s="126"/>
      <c r="J7" s="125"/>
      <c r="K7" s="125"/>
      <c r="L7" s="122"/>
      <c r="M7" s="127"/>
      <c r="N7" s="127"/>
      <c r="O7" s="128"/>
      <c r="P7" s="128"/>
      <c r="Q7" s="129"/>
      <c r="R7" s="126"/>
      <c r="S7" s="122"/>
      <c r="T7" s="122"/>
      <c r="U7" s="122"/>
      <c r="V7" s="122"/>
      <c r="W7" s="128"/>
      <c r="X7" s="128"/>
      <c r="Y7" s="128"/>
      <c r="Z7" s="125"/>
      <c r="AA7" s="125"/>
      <c r="AB7" s="125"/>
      <c r="AC7" s="125"/>
      <c r="AD7" s="125"/>
      <c r="AE7" s="125"/>
      <c r="AF7" s="126"/>
      <c r="AG7" s="122"/>
      <c r="AH7" s="128"/>
      <c r="AI7" s="125"/>
      <c r="AJ7" s="125"/>
      <c r="AK7" s="125"/>
      <c r="AL7" s="125"/>
      <c r="AM7" s="125"/>
      <c r="AN7" s="128"/>
      <c r="AO7" s="128"/>
      <c r="AP7" s="122"/>
      <c r="AQ7" s="122"/>
      <c r="AR7" s="125"/>
      <c r="AS7" s="125"/>
      <c r="AT7" s="125"/>
      <c r="AU7" s="125"/>
      <c r="AV7" s="122"/>
      <c r="AW7" s="122"/>
    </row>
    <row r="8" spans="1:273" ht="68.25" customHeight="1" thickBot="1" x14ac:dyDescent="0.3">
      <c r="A8" s="10" t="s">
        <v>8</v>
      </c>
      <c r="B8" s="10" t="s">
        <v>9</v>
      </c>
      <c r="C8" s="10" t="s">
        <v>10</v>
      </c>
      <c r="D8" s="11" t="s">
        <v>11</v>
      </c>
      <c r="E8" s="11" t="s">
        <v>12</v>
      </c>
      <c r="F8" s="11" t="s">
        <v>13</v>
      </c>
      <c r="G8" s="78" t="s">
        <v>14</v>
      </c>
      <c r="H8" s="78" t="s">
        <v>15</v>
      </c>
      <c r="I8" s="18" t="s">
        <v>16</v>
      </c>
      <c r="J8" s="11" t="s">
        <v>17</v>
      </c>
      <c r="K8" s="11" t="s">
        <v>18</v>
      </c>
      <c r="L8" s="78" t="s">
        <v>19</v>
      </c>
      <c r="M8" s="20" t="s">
        <v>20</v>
      </c>
      <c r="N8" s="20" t="s">
        <v>21</v>
      </c>
      <c r="O8" s="16" t="s">
        <v>22</v>
      </c>
      <c r="P8" s="16" t="s">
        <v>23</v>
      </c>
      <c r="Q8" s="17" t="s">
        <v>24</v>
      </c>
      <c r="R8" s="18" t="s">
        <v>25</v>
      </c>
      <c r="S8" s="78" t="s">
        <v>26</v>
      </c>
      <c r="T8" s="78" t="s">
        <v>27</v>
      </c>
      <c r="U8" s="78" t="s">
        <v>28</v>
      </c>
      <c r="V8" s="78" t="s">
        <v>29</v>
      </c>
      <c r="W8" s="16" t="s">
        <v>30</v>
      </c>
      <c r="X8" s="16" t="s">
        <v>31</v>
      </c>
      <c r="Y8" s="16" t="s">
        <v>32</v>
      </c>
      <c r="Z8" s="11" t="s">
        <v>33</v>
      </c>
      <c r="AA8" s="11" t="s">
        <v>34</v>
      </c>
      <c r="AB8" s="11" t="s">
        <v>35</v>
      </c>
      <c r="AC8" s="11" t="s">
        <v>36</v>
      </c>
      <c r="AD8" s="11" t="s">
        <v>37</v>
      </c>
      <c r="AE8" s="11" t="s">
        <v>38</v>
      </c>
      <c r="AF8" s="18" t="s">
        <v>39</v>
      </c>
      <c r="AG8" s="78" t="s">
        <v>40</v>
      </c>
      <c r="AH8" s="16" t="s">
        <v>41</v>
      </c>
      <c r="AI8" s="11" t="s">
        <v>42</v>
      </c>
      <c r="AJ8" s="11" t="s">
        <v>43</v>
      </c>
      <c r="AK8" s="11" t="s">
        <v>44</v>
      </c>
      <c r="AL8" s="11" t="s">
        <v>45</v>
      </c>
      <c r="AM8" s="11" t="s">
        <v>46</v>
      </c>
      <c r="AN8" s="16" t="s">
        <v>47</v>
      </c>
      <c r="AO8" s="16" t="s">
        <v>48</v>
      </c>
      <c r="AP8" s="78" t="s">
        <v>49</v>
      </c>
      <c r="AQ8" s="78" t="s">
        <v>50</v>
      </c>
      <c r="AR8" s="11" t="s">
        <v>51</v>
      </c>
      <c r="AS8" s="11" t="s">
        <v>52</v>
      </c>
      <c r="AT8" s="11" t="s">
        <v>53</v>
      </c>
      <c r="AU8" s="11" t="s">
        <v>54</v>
      </c>
      <c r="AV8" s="87" t="s">
        <v>55</v>
      </c>
      <c r="AW8" s="87" t="s">
        <v>56</v>
      </c>
      <c r="AX8" s="87" t="s">
        <v>57</v>
      </c>
      <c r="AY8" s="87" t="s">
        <v>58</v>
      </c>
      <c r="AZ8" s="87" t="s">
        <v>59</v>
      </c>
      <c r="BA8" s="87" t="s">
        <v>60</v>
      </c>
      <c r="BB8" s="87" t="s">
        <v>61</v>
      </c>
      <c r="BC8" s="87" t="s">
        <v>62</v>
      </c>
      <c r="BD8" s="87" t="s">
        <v>63</v>
      </c>
      <c r="BE8" s="87" t="s">
        <v>64</v>
      </c>
    </row>
    <row r="9" spans="1:273" s="4" customFormat="1" ht="66" hidden="1" customHeight="1" thickBot="1" x14ac:dyDescent="0.3">
      <c r="A9" s="131" t="s">
        <v>65</v>
      </c>
      <c r="B9" s="131" t="s">
        <v>66</v>
      </c>
      <c r="C9" s="131" t="s">
        <v>67</v>
      </c>
      <c r="D9" s="131" t="s">
        <v>68</v>
      </c>
      <c r="E9" s="131" t="s">
        <v>69</v>
      </c>
      <c r="F9" s="131" t="s">
        <v>70</v>
      </c>
      <c r="G9" s="229" t="s">
        <v>14</v>
      </c>
      <c r="H9" s="229" t="s">
        <v>15</v>
      </c>
      <c r="I9" s="131" t="s">
        <v>16</v>
      </c>
      <c r="J9" s="131" t="s">
        <v>17</v>
      </c>
      <c r="K9" s="131" t="s">
        <v>71</v>
      </c>
      <c r="L9" s="229" t="s">
        <v>72</v>
      </c>
      <c r="M9" s="230" t="s">
        <v>73</v>
      </c>
      <c r="N9" s="230" t="s">
        <v>74</v>
      </c>
      <c r="O9" s="215" t="s">
        <v>75</v>
      </c>
      <c r="P9" s="215" t="s">
        <v>76</v>
      </c>
      <c r="Q9" s="231" t="s">
        <v>24</v>
      </c>
      <c r="R9" s="131" t="s">
        <v>77</v>
      </c>
      <c r="S9" s="229" t="s">
        <v>26</v>
      </c>
      <c r="T9" s="229" t="s">
        <v>27</v>
      </c>
      <c r="U9" s="229" t="s">
        <v>28</v>
      </c>
      <c r="V9" s="229" t="s">
        <v>29</v>
      </c>
      <c r="W9" s="215" t="s">
        <v>30</v>
      </c>
      <c r="X9" s="131" t="s">
        <v>31</v>
      </c>
      <c r="Y9" s="131" t="s">
        <v>32</v>
      </c>
      <c r="Z9" s="131" t="s">
        <v>78</v>
      </c>
      <c r="AA9" s="131" t="s">
        <v>79</v>
      </c>
      <c r="AB9" s="131" t="s">
        <v>80</v>
      </c>
      <c r="AC9" s="131" t="s">
        <v>81</v>
      </c>
      <c r="AD9" s="131" t="s">
        <v>82</v>
      </c>
      <c r="AE9" s="131" t="s">
        <v>83</v>
      </c>
      <c r="AF9" s="131" t="s">
        <v>1</v>
      </c>
      <c r="AG9" s="229" t="s">
        <v>84</v>
      </c>
      <c r="AH9" s="215" t="s">
        <v>85</v>
      </c>
      <c r="AI9" s="131" t="s">
        <v>86</v>
      </c>
      <c r="AJ9" s="131" t="s">
        <v>43</v>
      </c>
      <c r="AK9" s="131" t="s">
        <v>44</v>
      </c>
      <c r="AL9" s="131" t="s">
        <v>45</v>
      </c>
      <c r="AM9" s="131" t="s">
        <v>87</v>
      </c>
      <c r="AN9" s="215" t="s">
        <v>88</v>
      </c>
      <c r="AO9" s="215" t="s">
        <v>89</v>
      </c>
      <c r="AP9" s="229" t="s">
        <v>90</v>
      </c>
      <c r="AQ9" s="229" t="s">
        <v>91</v>
      </c>
      <c r="AR9" s="131" t="s">
        <v>92</v>
      </c>
      <c r="AS9" s="131" t="s">
        <v>93</v>
      </c>
      <c r="AT9" s="131" t="s">
        <v>94</v>
      </c>
      <c r="AU9" s="131" t="s">
        <v>54</v>
      </c>
      <c r="AV9" s="131" t="s">
        <v>55</v>
      </c>
      <c r="AW9" s="131" t="s">
        <v>56</v>
      </c>
      <c r="AX9" s="131" t="s">
        <v>57</v>
      </c>
      <c r="AY9" s="131" t="s">
        <v>58</v>
      </c>
      <c r="AZ9" s="131" t="s">
        <v>59</v>
      </c>
      <c r="BA9" s="131" t="s">
        <v>60</v>
      </c>
      <c r="BB9" s="131" t="s">
        <v>61</v>
      </c>
      <c r="BC9" s="131" t="s">
        <v>62</v>
      </c>
      <c r="BD9" s="131" t="s">
        <v>63</v>
      </c>
      <c r="BE9" s="131" t="s">
        <v>64</v>
      </c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</row>
    <row r="10" spans="1:273" ht="25.5" customHeight="1" x14ac:dyDescent="0.25">
      <c r="A10" s="32"/>
      <c r="B10" s="31"/>
      <c r="C10" s="32"/>
      <c r="D10" s="33"/>
      <c r="E10" s="98"/>
      <c r="F10" s="32"/>
      <c r="G10" s="79"/>
      <c r="H10" s="85"/>
      <c r="I10" s="34"/>
      <c r="J10" s="32"/>
      <c r="K10" s="32"/>
      <c r="L10" s="79"/>
      <c r="M10" s="207"/>
      <c r="N10" s="63"/>
      <c r="O10" s="110"/>
      <c r="P10" s="64"/>
      <c r="Q10" s="65"/>
      <c r="R10" s="34"/>
      <c r="S10" s="111"/>
      <c r="T10" s="111"/>
      <c r="U10" s="111"/>
      <c r="V10" s="111"/>
      <c r="W10" s="64"/>
      <c r="X10" s="64"/>
      <c r="Y10" s="35"/>
      <c r="Z10" s="66"/>
      <c r="AA10" s="66"/>
      <c r="AB10" s="66"/>
      <c r="AC10" s="66"/>
      <c r="AD10" s="66"/>
      <c r="AE10" s="66"/>
      <c r="AF10" s="67"/>
      <c r="AG10" s="113"/>
      <c r="AH10" s="114"/>
      <c r="AI10" s="30"/>
      <c r="AJ10" s="30"/>
      <c r="AK10" s="30"/>
      <c r="AL10" s="30"/>
      <c r="AM10" s="68"/>
      <c r="AN10" s="114"/>
      <c r="AO10" s="114"/>
      <c r="AP10" s="113"/>
      <c r="AQ10" s="113"/>
      <c r="AR10" s="30"/>
      <c r="AS10" s="68"/>
      <c r="AT10" s="68"/>
      <c r="AU10" s="68"/>
      <c r="AV10" s="67"/>
      <c r="AW10" s="67"/>
      <c r="AX10" s="67"/>
      <c r="AY10" s="67"/>
      <c r="AZ10" s="132"/>
      <c r="BA10" s="132"/>
      <c r="BB10" s="132"/>
      <c r="BC10" s="132"/>
      <c r="BD10" s="132"/>
      <c r="BE10" s="67"/>
    </row>
    <row r="11" spans="1:273" ht="25.5" customHeight="1" x14ac:dyDescent="0.25">
      <c r="A11" s="32"/>
      <c r="B11" s="31"/>
      <c r="C11" s="32"/>
      <c r="D11" s="33"/>
      <c r="E11" s="98"/>
      <c r="F11" s="32"/>
      <c r="G11" s="79"/>
      <c r="H11" s="79"/>
      <c r="I11" s="34"/>
      <c r="J11" s="32"/>
      <c r="K11" s="32"/>
      <c r="L11" s="79"/>
      <c r="M11" s="69"/>
      <c r="N11" s="69"/>
      <c r="O11" s="110"/>
      <c r="P11" s="64"/>
      <c r="Q11" s="65"/>
      <c r="R11" s="34"/>
      <c r="S11" s="111"/>
      <c r="T11" s="111"/>
      <c r="U11" s="111"/>
      <c r="V11" s="111"/>
      <c r="W11" s="64"/>
      <c r="X11" s="64"/>
      <c r="Y11" s="35"/>
      <c r="Z11" s="66"/>
      <c r="AA11" s="66"/>
      <c r="AB11" s="66"/>
      <c r="AC11" s="66"/>
      <c r="AD11" s="66"/>
      <c r="AE11" s="66"/>
      <c r="AF11" s="67"/>
      <c r="AG11" s="113"/>
      <c r="AH11" s="114"/>
      <c r="AI11" s="30"/>
      <c r="AJ11" s="30"/>
      <c r="AK11" s="30"/>
      <c r="AL11" s="30"/>
      <c r="AM11" s="68"/>
      <c r="AN11" s="114"/>
      <c r="AO11" s="114"/>
      <c r="AP11" s="113"/>
      <c r="AQ11" s="113"/>
      <c r="AR11" s="30"/>
      <c r="AS11" s="68"/>
      <c r="AT11" s="68"/>
      <c r="AU11" s="68"/>
      <c r="AV11" s="67"/>
      <c r="AW11" s="67"/>
      <c r="AX11" s="67"/>
      <c r="AY11" s="67"/>
      <c r="AZ11" s="132"/>
      <c r="BA11" s="132"/>
      <c r="BB11" s="132"/>
      <c r="BC11" s="132"/>
      <c r="BD11" s="132"/>
      <c r="BE11" s="67"/>
    </row>
    <row r="12" spans="1:273" ht="25.5" customHeight="1" x14ac:dyDescent="0.25">
      <c r="A12" s="31"/>
      <c r="B12" s="31"/>
      <c r="C12" s="36"/>
      <c r="D12" s="33"/>
      <c r="E12" s="98"/>
      <c r="F12" s="32"/>
      <c r="G12" s="79"/>
      <c r="H12" s="79"/>
      <c r="I12" s="34"/>
      <c r="J12" s="32"/>
      <c r="K12" s="32"/>
      <c r="L12" s="79"/>
      <c r="M12" s="69"/>
      <c r="N12" s="69"/>
      <c r="O12" s="110"/>
      <c r="P12" s="64"/>
      <c r="Q12" s="65"/>
      <c r="R12" s="34"/>
      <c r="S12" s="111"/>
      <c r="T12" s="111"/>
      <c r="U12" s="111"/>
      <c r="V12" s="111"/>
      <c r="W12" s="64"/>
      <c r="X12" s="64"/>
      <c r="Y12" s="35"/>
      <c r="Z12" s="66"/>
      <c r="AA12" s="66"/>
      <c r="AB12" s="66"/>
      <c r="AC12" s="66"/>
      <c r="AD12" s="66"/>
      <c r="AE12" s="66"/>
      <c r="AF12" s="67"/>
      <c r="AG12" s="113"/>
      <c r="AH12" s="114"/>
      <c r="AI12" s="30"/>
      <c r="AJ12" s="30"/>
      <c r="AK12" s="30"/>
      <c r="AL12" s="30"/>
      <c r="AM12" s="68"/>
      <c r="AN12" s="114"/>
      <c r="AO12" s="114"/>
      <c r="AP12" s="113"/>
      <c r="AQ12" s="113"/>
      <c r="AR12" s="30"/>
      <c r="AS12" s="68"/>
      <c r="AT12" s="68"/>
      <c r="AU12" s="68"/>
      <c r="AV12" s="67"/>
      <c r="AW12" s="67"/>
      <c r="AX12" s="67"/>
      <c r="AY12" s="67"/>
      <c r="AZ12" s="132"/>
      <c r="BA12" s="132"/>
      <c r="BB12" s="132"/>
      <c r="BC12" s="132"/>
      <c r="BD12" s="132"/>
      <c r="BE12" s="67"/>
    </row>
    <row r="13" spans="1:273" ht="25.5" customHeight="1" x14ac:dyDescent="0.25">
      <c r="A13" s="31"/>
      <c r="B13" s="31"/>
      <c r="C13" s="36"/>
      <c r="D13" s="33"/>
      <c r="E13" s="98"/>
      <c r="F13" s="32"/>
      <c r="G13" s="79"/>
      <c r="H13" s="79"/>
      <c r="I13" s="34"/>
      <c r="J13" s="32"/>
      <c r="K13" s="32"/>
      <c r="L13" s="79"/>
      <c r="M13" s="69"/>
      <c r="N13" s="69"/>
      <c r="O13" s="110"/>
      <c r="P13" s="64"/>
      <c r="Q13" s="65"/>
      <c r="R13" s="34"/>
      <c r="S13" s="111"/>
      <c r="T13" s="111"/>
      <c r="U13" s="111"/>
      <c r="V13" s="111"/>
      <c r="W13" s="64"/>
      <c r="X13" s="64"/>
      <c r="Y13" s="35"/>
      <c r="Z13" s="66"/>
      <c r="AA13" s="66"/>
      <c r="AB13" s="66"/>
      <c r="AC13" s="66"/>
      <c r="AD13" s="66"/>
      <c r="AE13" s="66"/>
      <c r="AF13" s="67"/>
      <c r="AG13" s="113"/>
      <c r="AH13" s="114"/>
      <c r="AI13" s="30"/>
      <c r="AJ13" s="30"/>
      <c r="AK13" s="30"/>
      <c r="AL13" s="30"/>
      <c r="AM13" s="68"/>
      <c r="AN13" s="114"/>
      <c r="AO13" s="114"/>
      <c r="AP13" s="113"/>
      <c r="AQ13" s="113"/>
      <c r="AR13" s="30"/>
      <c r="AS13" s="68"/>
      <c r="AT13" s="68"/>
      <c r="AU13" s="68"/>
      <c r="AV13" s="67"/>
      <c r="AW13" s="67"/>
      <c r="AX13" s="67"/>
      <c r="AY13" s="67"/>
      <c r="AZ13" s="132"/>
      <c r="BA13" s="132"/>
      <c r="BB13" s="132"/>
      <c r="BC13" s="132"/>
      <c r="BD13" s="132"/>
      <c r="BE13" s="67"/>
    </row>
    <row r="14" spans="1:273" ht="25.5" customHeight="1" x14ac:dyDescent="0.25">
      <c r="A14" s="31"/>
      <c r="B14" s="31"/>
      <c r="C14" s="36"/>
      <c r="D14" s="33"/>
      <c r="E14" s="98"/>
      <c r="F14" s="32"/>
      <c r="G14" s="79"/>
      <c r="H14" s="79"/>
      <c r="I14" s="34"/>
      <c r="J14" s="32"/>
      <c r="K14" s="32"/>
      <c r="L14" s="79"/>
      <c r="M14" s="69"/>
      <c r="N14" s="69"/>
      <c r="O14" s="110"/>
      <c r="P14" s="64"/>
      <c r="Q14" s="65"/>
      <c r="R14" s="34"/>
      <c r="S14" s="111"/>
      <c r="T14" s="111"/>
      <c r="U14" s="111"/>
      <c r="V14" s="111"/>
      <c r="W14" s="64"/>
      <c r="X14" s="64"/>
      <c r="Y14" s="35"/>
      <c r="Z14" s="66"/>
      <c r="AA14" s="66"/>
      <c r="AB14" s="66"/>
      <c r="AC14" s="66"/>
      <c r="AD14" s="66"/>
      <c r="AE14" s="66"/>
      <c r="AF14" s="67"/>
      <c r="AG14" s="113"/>
      <c r="AH14" s="114"/>
      <c r="AI14" s="30"/>
      <c r="AJ14" s="30"/>
      <c r="AK14" s="30"/>
      <c r="AL14" s="30"/>
      <c r="AM14" s="68"/>
      <c r="AN14" s="114"/>
      <c r="AO14" s="114"/>
      <c r="AP14" s="113"/>
      <c r="AQ14" s="113"/>
      <c r="AR14" s="30"/>
      <c r="AS14" s="68"/>
      <c r="AT14" s="68"/>
      <c r="AU14" s="68"/>
      <c r="AV14" s="67"/>
      <c r="AW14" s="67"/>
      <c r="AX14" s="67"/>
      <c r="AY14" s="67"/>
      <c r="AZ14" s="132"/>
      <c r="BA14" s="132"/>
      <c r="BB14" s="132"/>
      <c r="BC14" s="132"/>
      <c r="BD14" s="132"/>
      <c r="BE14" s="67"/>
    </row>
    <row r="15" spans="1:273" ht="25.5" customHeight="1" x14ac:dyDescent="0.25">
      <c r="A15" s="31"/>
      <c r="B15" s="31"/>
      <c r="C15" s="36"/>
      <c r="D15" s="33"/>
      <c r="E15" s="98"/>
      <c r="F15" s="32"/>
      <c r="G15" s="79"/>
      <c r="H15" s="79"/>
      <c r="I15" s="34"/>
      <c r="J15" s="32"/>
      <c r="K15" s="32"/>
      <c r="L15" s="79"/>
      <c r="M15" s="69"/>
      <c r="N15" s="69"/>
      <c r="O15" s="110"/>
      <c r="P15" s="64"/>
      <c r="Q15" s="65"/>
      <c r="R15" s="34"/>
      <c r="S15" s="111"/>
      <c r="T15" s="111"/>
      <c r="U15" s="111"/>
      <c r="V15" s="111"/>
      <c r="W15" s="64"/>
      <c r="X15" s="64"/>
      <c r="Y15" s="35"/>
      <c r="Z15" s="66"/>
      <c r="AA15" s="66"/>
      <c r="AB15" s="66"/>
      <c r="AC15" s="66"/>
      <c r="AD15" s="66"/>
      <c r="AE15" s="66"/>
      <c r="AF15" s="67"/>
      <c r="AG15" s="113"/>
      <c r="AH15" s="114"/>
      <c r="AI15" s="30"/>
      <c r="AJ15" s="30"/>
      <c r="AK15" s="30"/>
      <c r="AL15" s="30"/>
      <c r="AM15" s="68"/>
      <c r="AN15" s="114"/>
      <c r="AO15" s="114"/>
      <c r="AP15" s="113"/>
      <c r="AQ15" s="113"/>
      <c r="AR15" s="30"/>
      <c r="AS15" s="68"/>
      <c r="AT15" s="68"/>
      <c r="AU15" s="68"/>
      <c r="AV15" s="67"/>
      <c r="AW15" s="67"/>
      <c r="AX15" s="67"/>
      <c r="AY15" s="67"/>
      <c r="AZ15" s="132"/>
      <c r="BA15" s="132"/>
      <c r="BB15" s="132"/>
      <c r="BC15" s="132"/>
      <c r="BD15" s="132"/>
      <c r="BE15" s="67"/>
    </row>
    <row r="16" spans="1:273" ht="25.5" customHeight="1" x14ac:dyDescent="0.25">
      <c r="A16" s="31"/>
      <c r="B16" s="31"/>
      <c r="C16" s="36"/>
      <c r="D16" s="33"/>
      <c r="E16" s="98"/>
      <c r="F16" s="32"/>
      <c r="G16" s="79"/>
      <c r="H16" s="79"/>
      <c r="I16" s="34"/>
      <c r="J16" s="32"/>
      <c r="K16" s="32"/>
      <c r="L16" s="79"/>
      <c r="M16" s="69"/>
      <c r="N16" s="69"/>
      <c r="O16" s="110"/>
      <c r="P16" s="64"/>
      <c r="Q16" s="65"/>
      <c r="R16" s="34"/>
      <c r="S16" s="111"/>
      <c r="T16" s="111"/>
      <c r="U16" s="111"/>
      <c r="V16" s="111"/>
      <c r="W16" s="64"/>
      <c r="X16" s="64"/>
      <c r="Y16" s="35"/>
      <c r="Z16" s="66"/>
      <c r="AA16" s="66"/>
      <c r="AB16" s="66"/>
      <c r="AC16" s="66"/>
      <c r="AD16" s="66"/>
      <c r="AE16" s="66"/>
      <c r="AF16" s="67"/>
      <c r="AG16" s="113"/>
      <c r="AH16" s="114"/>
      <c r="AI16" s="30"/>
      <c r="AJ16" s="30"/>
      <c r="AK16" s="30"/>
      <c r="AL16" s="30"/>
      <c r="AM16" s="68"/>
      <c r="AN16" s="114"/>
      <c r="AO16" s="114"/>
      <c r="AP16" s="113"/>
      <c r="AQ16" s="113"/>
      <c r="AR16" s="30"/>
      <c r="AS16" s="68"/>
      <c r="AT16" s="68"/>
      <c r="AU16" s="68"/>
      <c r="AV16" s="67"/>
      <c r="AW16" s="67"/>
      <c r="AX16" s="67"/>
      <c r="AY16" s="67"/>
      <c r="AZ16" s="132"/>
      <c r="BA16" s="132"/>
      <c r="BB16" s="132"/>
      <c r="BC16" s="132"/>
      <c r="BD16" s="132"/>
      <c r="BE16" s="67"/>
    </row>
    <row r="17" spans="1:57" ht="25.5" customHeight="1" x14ac:dyDescent="0.25">
      <c r="A17" s="31"/>
      <c r="B17" s="31"/>
      <c r="C17" s="36"/>
      <c r="D17" s="33"/>
      <c r="E17" s="98"/>
      <c r="F17" s="32"/>
      <c r="G17" s="79"/>
      <c r="H17" s="79"/>
      <c r="I17" s="34"/>
      <c r="J17" s="32"/>
      <c r="K17" s="32"/>
      <c r="L17" s="79"/>
      <c r="M17" s="69"/>
      <c r="N17" s="69"/>
      <c r="O17" s="110"/>
      <c r="P17" s="64"/>
      <c r="Q17" s="65"/>
      <c r="R17" s="34"/>
      <c r="S17" s="111"/>
      <c r="T17" s="111"/>
      <c r="U17" s="111"/>
      <c r="V17" s="111"/>
      <c r="W17" s="64"/>
      <c r="X17" s="64"/>
      <c r="Y17" s="35"/>
      <c r="Z17" s="66"/>
      <c r="AA17" s="66"/>
      <c r="AB17" s="66"/>
      <c r="AC17" s="66"/>
      <c r="AD17" s="66"/>
      <c r="AE17" s="66"/>
      <c r="AF17" s="67"/>
      <c r="AG17" s="113"/>
      <c r="AH17" s="114"/>
      <c r="AI17" s="30"/>
      <c r="AJ17" s="30"/>
      <c r="AK17" s="30"/>
      <c r="AL17" s="30"/>
      <c r="AM17" s="68"/>
      <c r="AN17" s="114"/>
      <c r="AO17" s="114"/>
      <c r="AP17" s="113"/>
      <c r="AQ17" s="113"/>
      <c r="AR17" s="30"/>
      <c r="AS17" s="68"/>
      <c r="AT17" s="68"/>
      <c r="AU17" s="68"/>
      <c r="AV17" s="67"/>
      <c r="AW17" s="67"/>
      <c r="AX17" s="67"/>
      <c r="AY17" s="67"/>
      <c r="AZ17" s="132"/>
      <c r="BA17" s="132"/>
      <c r="BB17" s="132"/>
      <c r="BC17" s="132"/>
      <c r="BD17" s="132"/>
      <c r="BE17" s="67"/>
    </row>
    <row r="18" spans="1:57" ht="25.5" customHeight="1" x14ac:dyDescent="0.25">
      <c r="A18" s="31"/>
      <c r="B18" s="31"/>
      <c r="C18" s="36"/>
      <c r="D18" s="33"/>
      <c r="E18" s="98"/>
      <c r="F18" s="32"/>
      <c r="G18" s="79"/>
      <c r="H18" s="79"/>
      <c r="I18" s="34"/>
      <c r="J18" s="32"/>
      <c r="K18" s="32"/>
      <c r="L18" s="79"/>
      <c r="M18" s="69"/>
      <c r="N18" s="69"/>
      <c r="O18" s="110"/>
      <c r="P18" s="64"/>
      <c r="Q18" s="65"/>
      <c r="R18" s="34"/>
      <c r="S18" s="111"/>
      <c r="T18" s="111"/>
      <c r="U18" s="111"/>
      <c r="V18" s="111"/>
      <c r="W18" s="64"/>
      <c r="X18" s="64"/>
      <c r="Y18" s="35"/>
      <c r="Z18" s="66"/>
      <c r="AA18" s="66"/>
      <c r="AB18" s="66"/>
      <c r="AC18" s="66"/>
      <c r="AD18" s="66"/>
      <c r="AE18" s="66"/>
      <c r="AF18" s="67"/>
      <c r="AG18" s="113"/>
      <c r="AH18" s="114"/>
      <c r="AI18" s="30"/>
      <c r="AJ18" s="30"/>
      <c r="AK18" s="30"/>
      <c r="AL18" s="30"/>
      <c r="AM18" s="68"/>
      <c r="AN18" s="114"/>
      <c r="AO18" s="114"/>
      <c r="AP18" s="113"/>
      <c r="AQ18" s="113"/>
      <c r="AR18" s="30"/>
      <c r="AS18" s="68"/>
      <c r="AT18" s="68"/>
      <c r="AU18" s="68"/>
      <c r="AV18" s="67"/>
      <c r="AW18" s="67"/>
      <c r="AX18" s="67"/>
      <c r="AY18" s="67"/>
      <c r="AZ18" s="132"/>
      <c r="BA18" s="132"/>
      <c r="BB18" s="132"/>
      <c r="BC18" s="132"/>
      <c r="BD18" s="132"/>
      <c r="BE18" s="67"/>
    </row>
    <row r="19" spans="1:57" ht="25.5" customHeight="1" x14ac:dyDescent="0.25">
      <c r="A19" s="31"/>
      <c r="B19" s="31"/>
      <c r="C19" s="36"/>
      <c r="D19" s="33"/>
      <c r="E19" s="98"/>
      <c r="F19" s="32"/>
      <c r="G19" s="79"/>
      <c r="H19" s="79"/>
      <c r="I19" s="34"/>
      <c r="J19" s="32"/>
      <c r="K19" s="32"/>
      <c r="L19" s="79"/>
      <c r="M19" s="69"/>
      <c r="N19" s="69"/>
      <c r="O19" s="110"/>
      <c r="P19" s="64"/>
      <c r="Q19" s="65"/>
      <c r="R19" s="34"/>
      <c r="S19" s="111"/>
      <c r="T19" s="111"/>
      <c r="U19" s="111"/>
      <c r="V19" s="111"/>
      <c r="W19" s="64"/>
      <c r="X19" s="64"/>
      <c r="Y19" s="35"/>
      <c r="Z19" s="66"/>
      <c r="AA19" s="66"/>
      <c r="AB19" s="66"/>
      <c r="AC19" s="66"/>
      <c r="AD19" s="66"/>
      <c r="AE19" s="66"/>
      <c r="AF19" s="67"/>
      <c r="AG19" s="113"/>
      <c r="AH19" s="114"/>
      <c r="AI19" s="30"/>
      <c r="AJ19" s="30"/>
      <c r="AK19" s="30"/>
      <c r="AL19" s="30"/>
      <c r="AM19" s="68"/>
      <c r="AN19" s="114"/>
      <c r="AO19" s="114"/>
      <c r="AP19" s="113"/>
      <c r="AQ19" s="113"/>
      <c r="AR19" s="30"/>
      <c r="AS19" s="68"/>
      <c r="AT19" s="68"/>
      <c r="AU19" s="68"/>
      <c r="AV19" s="67"/>
      <c r="AW19" s="67"/>
      <c r="AX19" s="67"/>
      <c r="AY19" s="67"/>
      <c r="AZ19" s="132"/>
      <c r="BA19" s="132"/>
      <c r="BB19" s="132"/>
      <c r="BC19" s="132"/>
      <c r="BD19" s="132"/>
      <c r="BE19" s="67"/>
    </row>
    <row r="20" spans="1:57" ht="25.5" customHeight="1" x14ac:dyDescent="0.25">
      <c r="A20" s="31"/>
      <c r="B20" s="31"/>
      <c r="C20" s="36"/>
      <c r="D20" s="33"/>
      <c r="E20" s="98"/>
      <c r="F20" s="32"/>
      <c r="G20" s="79"/>
      <c r="H20" s="79"/>
      <c r="I20" s="34"/>
      <c r="J20" s="32"/>
      <c r="K20" s="32"/>
      <c r="L20" s="79"/>
      <c r="M20" s="69"/>
      <c r="N20" s="69"/>
      <c r="O20" s="110"/>
      <c r="P20" s="64"/>
      <c r="Q20" s="65"/>
      <c r="R20" s="34"/>
      <c r="S20" s="111"/>
      <c r="T20" s="111"/>
      <c r="U20" s="111"/>
      <c r="V20" s="111"/>
      <c r="W20" s="64"/>
      <c r="X20" s="64"/>
      <c r="Y20" s="35"/>
      <c r="Z20" s="66"/>
      <c r="AA20" s="66"/>
      <c r="AB20" s="66"/>
      <c r="AC20" s="66"/>
      <c r="AD20" s="66"/>
      <c r="AE20" s="66"/>
      <c r="AF20" s="67"/>
      <c r="AG20" s="113"/>
      <c r="AH20" s="114"/>
      <c r="AI20" s="30"/>
      <c r="AJ20" s="30"/>
      <c r="AK20" s="30"/>
      <c r="AL20" s="30"/>
      <c r="AM20" s="68"/>
      <c r="AN20" s="114"/>
      <c r="AO20" s="114"/>
      <c r="AP20" s="113"/>
      <c r="AQ20" s="113"/>
      <c r="AR20" s="30"/>
      <c r="AS20" s="68"/>
      <c r="AT20" s="68"/>
      <c r="AU20" s="68"/>
      <c r="AV20" s="67"/>
      <c r="AW20" s="67"/>
      <c r="AX20" s="67"/>
      <c r="AY20" s="67"/>
      <c r="AZ20" s="132"/>
      <c r="BA20" s="132"/>
      <c r="BB20" s="132"/>
      <c r="BC20" s="132"/>
      <c r="BD20" s="132"/>
      <c r="BE20" s="67"/>
    </row>
    <row r="21" spans="1:57" ht="25.5" customHeight="1" x14ac:dyDescent="0.25">
      <c r="A21" s="31"/>
      <c r="B21" s="31"/>
      <c r="C21" s="36"/>
      <c r="D21" s="33"/>
      <c r="E21" s="98"/>
      <c r="F21" s="32"/>
      <c r="G21" s="79"/>
      <c r="H21" s="79"/>
      <c r="I21" s="34"/>
      <c r="J21" s="32"/>
      <c r="K21" s="32"/>
      <c r="L21" s="79"/>
      <c r="M21" s="69"/>
      <c r="N21" s="69"/>
      <c r="O21" s="110"/>
      <c r="P21" s="64"/>
      <c r="Q21" s="65"/>
      <c r="R21" s="34"/>
      <c r="S21" s="111"/>
      <c r="T21" s="111"/>
      <c r="U21" s="111"/>
      <c r="V21" s="111"/>
      <c r="W21" s="64"/>
      <c r="X21" s="64"/>
      <c r="Y21" s="35"/>
      <c r="Z21" s="66"/>
      <c r="AA21" s="66"/>
      <c r="AB21" s="66"/>
      <c r="AC21" s="66"/>
      <c r="AD21" s="66"/>
      <c r="AE21" s="66"/>
      <c r="AF21" s="67"/>
      <c r="AG21" s="113"/>
      <c r="AH21" s="114"/>
      <c r="AI21" s="30"/>
      <c r="AJ21" s="30"/>
      <c r="AK21" s="30"/>
      <c r="AL21" s="30"/>
      <c r="AM21" s="68"/>
      <c r="AN21" s="114"/>
      <c r="AO21" s="114"/>
      <c r="AP21" s="113"/>
      <c r="AQ21" s="113"/>
      <c r="AR21" s="30"/>
      <c r="AS21" s="68"/>
      <c r="AT21" s="68"/>
      <c r="AU21" s="68"/>
      <c r="AV21" s="67"/>
      <c r="AW21" s="67"/>
      <c r="AX21" s="67"/>
      <c r="AY21" s="67"/>
      <c r="AZ21" s="132"/>
      <c r="BA21" s="132"/>
      <c r="BB21" s="132"/>
      <c r="BC21" s="132"/>
      <c r="BD21" s="132"/>
      <c r="BE21" s="67"/>
    </row>
    <row r="22" spans="1:57" ht="25.5" customHeight="1" x14ac:dyDescent="0.25">
      <c r="A22" s="31"/>
      <c r="B22" s="31"/>
      <c r="C22" s="36"/>
      <c r="D22" s="33"/>
      <c r="E22" s="98"/>
      <c r="F22" s="32"/>
      <c r="G22" s="79"/>
      <c r="H22" s="79"/>
      <c r="I22" s="34"/>
      <c r="J22" s="32"/>
      <c r="K22" s="32"/>
      <c r="L22" s="79"/>
      <c r="M22" s="69"/>
      <c r="N22" s="69"/>
      <c r="O22" s="110"/>
      <c r="P22" s="64"/>
      <c r="Q22" s="65"/>
      <c r="R22" s="34"/>
      <c r="S22" s="111"/>
      <c r="T22" s="111"/>
      <c r="U22" s="111"/>
      <c r="V22" s="111"/>
      <c r="W22" s="64"/>
      <c r="X22" s="64"/>
      <c r="Y22" s="35"/>
      <c r="Z22" s="66"/>
      <c r="AA22" s="66"/>
      <c r="AB22" s="66"/>
      <c r="AC22" s="66"/>
      <c r="AD22" s="66"/>
      <c r="AE22" s="66"/>
      <c r="AF22" s="67"/>
      <c r="AG22" s="113"/>
      <c r="AH22" s="114"/>
      <c r="AI22" s="30"/>
      <c r="AJ22" s="30"/>
      <c r="AK22" s="30"/>
      <c r="AL22" s="30"/>
      <c r="AM22" s="68"/>
      <c r="AN22" s="114"/>
      <c r="AO22" s="114"/>
      <c r="AP22" s="113"/>
      <c r="AQ22" s="113"/>
      <c r="AR22" s="30"/>
      <c r="AS22" s="68"/>
      <c r="AT22" s="68"/>
      <c r="AU22" s="68"/>
      <c r="AV22" s="67"/>
      <c r="AW22" s="67"/>
      <c r="AX22" s="67"/>
      <c r="AY22" s="67"/>
      <c r="AZ22" s="132"/>
      <c r="BA22" s="132"/>
      <c r="BB22" s="132"/>
      <c r="BC22" s="132"/>
      <c r="BD22" s="132"/>
      <c r="BE22" s="67"/>
    </row>
    <row r="23" spans="1:57" ht="25.5" customHeight="1" x14ac:dyDescent="0.25">
      <c r="A23" s="31"/>
      <c r="B23" s="31"/>
      <c r="C23" s="36"/>
      <c r="D23" s="33"/>
      <c r="E23" s="98"/>
      <c r="F23" s="32"/>
      <c r="G23" s="79"/>
      <c r="H23" s="79"/>
      <c r="I23" s="34"/>
      <c r="J23" s="32"/>
      <c r="K23" s="32"/>
      <c r="L23" s="79"/>
      <c r="M23" s="69"/>
      <c r="N23" s="69"/>
      <c r="O23" s="110"/>
      <c r="P23" s="64"/>
      <c r="Q23" s="65"/>
      <c r="R23" s="34"/>
      <c r="S23" s="111"/>
      <c r="T23" s="111"/>
      <c r="U23" s="111"/>
      <c r="V23" s="111"/>
      <c r="W23" s="64"/>
      <c r="X23" s="64"/>
      <c r="Y23" s="35"/>
      <c r="Z23" s="66"/>
      <c r="AA23" s="66"/>
      <c r="AB23" s="66"/>
      <c r="AC23" s="66"/>
      <c r="AD23" s="66"/>
      <c r="AE23" s="66"/>
      <c r="AF23" s="67"/>
      <c r="AG23" s="113"/>
      <c r="AH23" s="114"/>
      <c r="AI23" s="30"/>
      <c r="AJ23" s="30"/>
      <c r="AK23" s="30"/>
      <c r="AL23" s="30"/>
      <c r="AM23" s="68"/>
      <c r="AN23" s="114"/>
      <c r="AO23" s="114"/>
      <c r="AP23" s="113"/>
      <c r="AQ23" s="113"/>
      <c r="AR23" s="30"/>
      <c r="AS23" s="68"/>
      <c r="AT23" s="68"/>
      <c r="AU23" s="68"/>
      <c r="AV23" s="67"/>
      <c r="AW23" s="67"/>
      <c r="AX23" s="67"/>
      <c r="AY23" s="67"/>
      <c r="AZ23" s="132"/>
      <c r="BA23" s="132"/>
      <c r="BB23" s="132"/>
      <c r="BC23" s="132"/>
      <c r="BD23" s="132"/>
      <c r="BE23" s="67"/>
    </row>
    <row r="24" spans="1:57" ht="25.5" customHeight="1" x14ac:dyDescent="0.25">
      <c r="A24" s="31"/>
      <c r="B24" s="31"/>
      <c r="C24" s="36"/>
      <c r="D24" s="33"/>
      <c r="E24" s="98"/>
      <c r="F24" s="32"/>
      <c r="G24" s="79"/>
      <c r="H24" s="79"/>
      <c r="I24" s="34"/>
      <c r="J24" s="32"/>
      <c r="K24" s="32"/>
      <c r="L24" s="79"/>
      <c r="M24" s="69"/>
      <c r="N24" s="69"/>
      <c r="O24" s="110"/>
      <c r="P24" s="64"/>
      <c r="Q24" s="65"/>
      <c r="R24" s="34"/>
      <c r="S24" s="111"/>
      <c r="T24" s="111"/>
      <c r="U24" s="111"/>
      <c r="V24" s="111"/>
      <c r="W24" s="64"/>
      <c r="X24" s="64"/>
      <c r="Y24" s="35"/>
      <c r="Z24" s="66"/>
      <c r="AA24" s="66"/>
      <c r="AB24" s="66"/>
      <c r="AC24" s="66"/>
      <c r="AD24" s="66"/>
      <c r="AE24" s="66"/>
      <c r="AF24" s="67"/>
      <c r="AG24" s="113"/>
      <c r="AH24" s="114"/>
      <c r="AI24" s="30"/>
      <c r="AJ24" s="30"/>
      <c r="AK24" s="30"/>
      <c r="AL24" s="30"/>
      <c r="AM24" s="68"/>
      <c r="AN24" s="114"/>
      <c r="AO24" s="114"/>
      <c r="AP24" s="113"/>
      <c r="AQ24" s="113"/>
      <c r="AR24" s="30"/>
      <c r="AS24" s="68"/>
      <c r="AT24" s="68"/>
      <c r="AU24" s="68"/>
      <c r="AV24" s="67"/>
      <c r="AW24" s="67"/>
      <c r="AX24" s="67"/>
      <c r="AY24" s="67"/>
      <c r="AZ24" s="132"/>
      <c r="BA24" s="132"/>
      <c r="BB24" s="132"/>
      <c r="BC24" s="132"/>
      <c r="BD24" s="132"/>
      <c r="BE24" s="67"/>
    </row>
    <row r="25" spans="1:57" ht="25.5" customHeight="1" x14ac:dyDescent="0.25">
      <c r="A25" s="31"/>
      <c r="B25" s="31"/>
      <c r="C25" s="36"/>
      <c r="D25" s="33"/>
      <c r="E25" s="98"/>
      <c r="F25" s="36"/>
      <c r="G25" s="80"/>
      <c r="H25" s="80"/>
      <c r="I25" s="37"/>
      <c r="J25" s="36"/>
      <c r="K25" s="36"/>
      <c r="L25" s="80"/>
      <c r="M25" s="69"/>
      <c r="N25" s="69"/>
      <c r="O25" s="38"/>
      <c r="P25" s="70"/>
      <c r="Q25" s="71"/>
      <c r="R25" s="34"/>
      <c r="S25" s="112"/>
      <c r="T25" s="112"/>
      <c r="U25" s="112"/>
      <c r="V25" s="112"/>
      <c r="W25" s="70"/>
      <c r="X25" s="70"/>
      <c r="Y25" s="38"/>
      <c r="Z25" s="66"/>
      <c r="AA25" s="72"/>
      <c r="AB25" s="72"/>
      <c r="AC25" s="72"/>
      <c r="AD25" s="72"/>
      <c r="AE25" s="72"/>
      <c r="AF25" s="62"/>
      <c r="AG25" s="113"/>
      <c r="AH25" s="114"/>
      <c r="AI25" s="30"/>
      <c r="AJ25" s="30"/>
      <c r="AK25" s="30"/>
      <c r="AL25" s="30"/>
      <c r="AM25" s="68"/>
      <c r="AN25" s="114"/>
      <c r="AO25" s="114"/>
      <c r="AP25" s="113"/>
      <c r="AQ25" s="113"/>
      <c r="AR25" s="31"/>
      <c r="AS25" s="73"/>
      <c r="AT25" s="73"/>
      <c r="AU25" s="68"/>
      <c r="AV25" s="67"/>
      <c r="AW25" s="67"/>
      <c r="AX25" s="67"/>
      <c r="AY25" s="67"/>
      <c r="AZ25" s="132"/>
      <c r="BA25" s="132"/>
      <c r="BB25" s="132"/>
      <c r="BC25" s="132"/>
      <c r="BD25" s="132"/>
      <c r="BE25" s="67"/>
    </row>
    <row r="26" spans="1:57" ht="25.5" customHeight="1" x14ac:dyDescent="0.25">
      <c r="A26" s="31"/>
      <c r="B26" s="31"/>
      <c r="C26" s="36"/>
      <c r="D26" s="33"/>
      <c r="E26" s="98"/>
      <c r="F26" s="36"/>
      <c r="G26" s="80"/>
      <c r="H26" s="80"/>
      <c r="I26" s="37"/>
      <c r="J26" s="36"/>
      <c r="K26" s="36"/>
      <c r="L26" s="80"/>
      <c r="M26" s="69"/>
      <c r="N26" s="69"/>
      <c r="O26" s="38"/>
      <c r="P26" s="70"/>
      <c r="Q26" s="71"/>
      <c r="R26" s="34"/>
      <c r="S26" s="112"/>
      <c r="T26" s="112"/>
      <c r="U26" s="112"/>
      <c r="V26" s="112"/>
      <c r="W26" s="70"/>
      <c r="X26" s="70"/>
      <c r="Y26" s="38"/>
      <c r="Z26" s="66"/>
      <c r="AA26" s="72"/>
      <c r="AB26" s="72"/>
      <c r="AC26" s="72"/>
      <c r="AD26" s="72"/>
      <c r="AE26" s="72"/>
      <c r="AF26" s="62"/>
      <c r="AG26" s="113"/>
      <c r="AH26" s="114"/>
      <c r="AI26" s="30"/>
      <c r="AJ26" s="30"/>
      <c r="AK26" s="30"/>
      <c r="AL26" s="30"/>
      <c r="AM26" s="68"/>
      <c r="AN26" s="114"/>
      <c r="AO26" s="114"/>
      <c r="AP26" s="113"/>
      <c r="AQ26" s="113"/>
      <c r="AR26" s="31"/>
      <c r="AS26" s="73"/>
      <c r="AT26" s="73"/>
      <c r="AU26" s="68"/>
      <c r="AV26" s="67"/>
      <c r="AW26" s="67"/>
      <c r="AX26" s="67"/>
      <c r="AY26" s="67"/>
      <c r="AZ26" s="132"/>
      <c r="BA26" s="132"/>
      <c r="BB26" s="132"/>
      <c r="BC26" s="132"/>
      <c r="BD26" s="132"/>
      <c r="BE26" s="67"/>
    </row>
    <row r="27" spans="1:57" ht="25.5" customHeight="1" x14ac:dyDescent="0.25">
      <c r="A27" s="31"/>
      <c r="B27" s="31"/>
      <c r="C27" s="36"/>
      <c r="D27" s="33"/>
      <c r="E27" s="98"/>
      <c r="F27" s="36"/>
      <c r="G27" s="80"/>
      <c r="H27" s="80"/>
      <c r="I27" s="37"/>
      <c r="J27" s="36"/>
      <c r="K27" s="36"/>
      <c r="L27" s="80"/>
      <c r="M27" s="69"/>
      <c r="N27" s="69"/>
      <c r="O27" s="38"/>
      <c r="P27" s="70"/>
      <c r="Q27" s="71"/>
      <c r="R27" s="34"/>
      <c r="S27" s="112"/>
      <c r="T27" s="112"/>
      <c r="U27" s="112"/>
      <c r="V27" s="112"/>
      <c r="W27" s="70"/>
      <c r="X27" s="70"/>
      <c r="Y27" s="38"/>
      <c r="Z27" s="66"/>
      <c r="AA27" s="72"/>
      <c r="AB27" s="72"/>
      <c r="AC27" s="72"/>
      <c r="AD27" s="72"/>
      <c r="AE27" s="72"/>
      <c r="AF27" s="62"/>
      <c r="AG27" s="113"/>
      <c r="AH27" s="114"/>
      <c r="AI27" s="30"/>
      <c r="AJ27" s="30"/>
      <c r="AK27" s="30"/>
      <c r="AL27" s="30"/>
      <c r="AM27" s="68"/>
      <c r="AN27" s="114"/>
      <c r="AO27" s="114"/>
      <c r="AP27" s="113"/>
      <c r="AQ27" s="113"/>
      <c r="AR27" s="31"/>
      <c r="AS27" s="73"/>
      <c r="AT27" s="73"/>
      <c r="AU27" s="68"/>
      <c r="AV27" s="67"/>
      <c r="AW27" s="67"/>
      <c r="AX27" s="67"/>
      <c r="AY27" s="67"/>
      <c r="AZ27" s="132"/>
      <c r="BA27" s="132"/>
      <c r="BB27" s="132"/>
      <c r="BC27" s="132"/>
      <c r="BD27" s="132"/>
      <c r="BE27" s="67"/>
    </row>
    <row r="28" spans="1:57" ht="25.5" customHeight="1" x14ac:dyDescent="0.25">
      <c r="A28" s="31"/>
      <c r="B28" s="31"/>
      <c r="C28" s="36"/>
      <c r="D28" s="33"/>
      <c r="E28" s="98"/>
      <c r="F28" s="36"/>
      <c r="G28" s="80"/>
      <c r="H28" s="80"/>
      <c r="I28" s="37"/>
      <c r="J28" s="36"/>
      <c r="K28" s="36"/>
      <c r="L28" s="80"/>
      <c r="M28" s="69"/>
      <c r="N28" s="69"/>
      <c r="O28" s="38"/>
      <c r="P28" s="70"/>
      <c r="Q28" s="71"/>
      <c r="R28" s="34"/>
      <c r="S28" s="112"/>
      <c r="T28" s="112"/>
      <c r="U28" s="112"/>
      <c r="V28" s="112"/>
      <c r="W28" s="70"/>
      <c r="X28" s="70"/>
      <c r="Y28" s="38"/>
      <c r="Z28" s="66"/>
      <c r="AA28" s="72"/>
      <c r="AB28" s="72"/>
      <c r="AC28" s="72"/>
      <c r="AD28" s="72"/>
      <c r="AE28" s="72"/>
      <c r="AF28" s="62"/>
      <c r="AG28" s="113"/>
      <c r="AH28" s="114"/>
      <c r="AI28" s="30"/>
      <c r="AJ28" s="30"/>
      <c r="AK28" s="30"/>
      <c r="AL28" s="30"/>
      <c r="AM28" s="68"/>
      <c r="AN28" s="114"/>
      <c r="AO28" s="114"/>
      <c r="AP28" s="113"/>
      <c r="AQ28" s="113"/>
      <c r="AR28" s="31"/>
      <c r="AS28" s="73"/>
      <c r="AT28" s="73"/>
      <c r="AU28" s="68"/>
      <c r="AV28" s="67"/>
      <c r="AW28" s="67"/>
      <c r="AX28" s="67"/>
      <c r="AY28" s="67"/>
      <c r="AZ28" s="132"/>
      <c r="BA28" s="132"/>
      <c r="BB28" s="132"/>
      <c r="BC28" s="132"/>
      <c r="BD28" s="132"/>
      <c r="BE28" s="67"/>
    </row>
    <row r="29" spans="1:57" ht="25.5" customHeight="1" x14ac:dyDescent="0.25">
      <c r="A29" s="31"/>
      <c r="B29" s="31"/>
      <c r="C29" s="36"/>
      <c r="D29" s="33"/>
      <c r="E29" s="98"/>
      <c r="F29" s="36"/>
      <c r="G29" s="80"/>
      <c r="H29" s="80"/>
      <c r="I29" s="37"/>
      <c r="J29" s="36"/>
      <c r="K29" s="36"/>
      <c r="L29" s="80"/>
      <c r="M29" s="69"/>
      <c r="N29" s="69"/>
      <c r="O29" s="38"/>
      <c r="P29" s="70"/>
      <c r="Q29" s="71"/>
      <c r="R29" s="34"/>
      <c r="S29" s="112"/>
      <c r="T29" s="112"/>
      <c r="U29" s="112"/>
      <c r="V29" s="112"/>
      <c r="W29" s="70"/>
      <c r="X29" s="70"/>
      <c r="Y29" s="38"/>
      <c r="Z29" s="66"/>
      <c r="AA29" s="72"/>
      <c r="AB29" s="72"/>
      <c r="AC29" s="72"/>
      <c r="AD29" s="72"/>
      <c r="AE29" s="72"/>
      <c r="AF29" s="62"/>
      <c r="AG29" s="113"/>
      <c r="AH29" s="114"/>
      <c r="AI29" s="30"/>
      <c r="AJ29" s="30"/>
      <c r="AK29" s="30"/>
      <c r="AL29" s="30"/>
      <c r="AM29" s="68"/>
      <c r="AN29" s="114"/>
      <c r="AO29" s="114"/>
      <c r="AP29" s="113"/>
      <c r="AQ29" s="113"/>
      <c r="AR29" s="31"/>
      <c r="AS29" s="73"/>
      <c r="AT29" s="73"/>
      <c r="AU29" s="68"/>
      <c r="AV29" s="67"/>
      <c r="AW29" s="67"/>
      <c r="AX29" s="67"/>
      <c r="AY29" s="67"/>
      <c r="AZ29" s="132"/>
      <c r="BA29" s="132"/>
      <c r="BB29" s="132"/>
      <c r="BC29" s="132"/>
      <c r="BD29" s="132"/>
      <c r="BE29" s="67"/>
    </row>
    <row r="30" spans="1:57" ht="25.5" customHeight="1" x14ac:dyDescent="0.25">
      <c r="A30" s="31"/>
      <c r="B30" s="31"/>
      <c r="C30" s="36"/>
      <c r="D30" s="33"/>
      <c r="E30" s="98"/>
      <c r="F30" s="36"/>
      <c r="G30" s="80"/>
      <c r="H30" s="80"/>
      <c r="I30" s="37"/>
      <c r="J30" s="36"/>
      <c r="K30" s="36"/>
      <c r="L30" s="80"/>
      <c r="M30" s="69"/>
      <c r="N30" s="69"/>
      <c r="O30" s="38"/>
      <c r="P30" s="70"/>
      <c r="Q30" s="71"/>
      <c r="R30" s="34"/>
      <c r="S30" s="112"/>
      <c r="T30" s="112"/>
      <c r="U30" s="112"/>
      <c r="V30" s="112"/>
      <c r="W30" s="70"/>
      <c r="X30" s="70"/>
      <c r="Y30" s="38"/>
      <c r="Z30" s="66"/>
      <c r="AA30" s="72"/>
      <c r="AB30" s="72"/>
      <c r="AC30" s="72"/>
      <c r="AD30" s="72"/>
      <c r="AE30" s="72"/>
      <c r="AF30" s="62"/>
      <c r="AG30" s="113"/>
      <c r="AH30" s="114"/>
      <c r="AI30" s="30"/>
      <c r="AJ30" s="30"/>
      <c r="AK30" s="30"/>
      <c r="AL30" s="30"/>
      <c r="AM30" s="68"/>
      <c r="AN30" s="114"/>
      <c r="AO30" s="114"/>
      <c r="AP30" s="113"/>
      <c r="AQ30" s="113"/>
      <c r="AR30" s="31"/>
      <c r="AS30" s="73"/>
      <c r="AT30" s="73"/>
      <c r="AU30" s="68"/>
      <c r="AV30" s="67"/>
      <c r="AW30" s="67"/>
      <c r="AX30" s="67"/>
      <c r="AY30" s="67"/>
      <c r="AZ30" s="132"/>
      <c r="BA30" s="132"/>
      <c r="BB30" s="132"/>
      <c r="BC30" s="132"/>
      <c r="BD30" s="132"/>
      <c r="BE30" s="67"/>
    </row>
    <row r="31" spans="1:57" ht="25.5" customHeight="1" x14ac:dyDescent="0.25">
      <c r="A31" s="31"/>
      <c r="B31" s="31"/>
      <c r="C31" s="36"/>
      <c r="D31" s="33"/>
      <c r="E31" s="98"/>
      <c r="F31" s="36"/>
      <c r="G31" s="80"/>
      <c r="H31" s="80"/>
      <c r="I31" s="37"/>
      <c r="J31" s="36"/>
      <c r="K31" s="36"/>
      <c r="L31" s="80"/>
      <c r="M31" s="69"/>
      <c r="N31" s="69"/>
      <c r="O31" s="38"/>
      <c r="P31" s="70"/>
      <c r="Q31" s="71"/>
      <c r="R31" s="34"/>
      <c r="S31" s="112"/>
      <c r="T31" s="112"/>
      <c r="U31" s="112"/>
      <c r="V31" s="112"/>
      <c r="W31" s="70"/>
      <c r="X31" s="70"/>
      <c r="Y31" s="38"/>
      <c r="Z31" s="66"/>
      <c r="AA31" s="72"/>
      <c r="AB31" s="72"/>
      <c r="AC31" s="72"/>
      <c r="AD31" s="72"/>
      <c r="AE31" s="72"/>
      <c r="AF31" s="62"/>
      <c r="AG31" s="113"/>
      <c r="AH31" s="114"/>
      <c r="AI31" s="30"/>
      <c r="AJ31" s="30"/>
      <c r="AK31" s="30"/>
      <c r="AL31" s="30"/>
      <c r="AM31" s="68"/>
      <c r="AN31" s="114"/>
      <c r="AO31" s="114"/>
      <c r="AP31" s="113"/>
      <c r="AQ31" s="113"/>
      <c r="AR31" s="31"/>
      <c r="AS31" s="73"/>
      <c r="AT31" s="73"/>
      <c r="AU31" s="68"/>
      <c r="AV31" s="67"/>
      <c r="AW31" s="67"/>
      <c r="AX31" s="67"/>
      <c r="AY31" s="67"/>
      <c r="AZ31" s="132"/>
      <c r="BA31" s="132"/>
      <c r="BB31" s="132"/>
      <c r="BC31" s="132"/>
      <c r="BD31" s="132"/>
      <c r="BE31" s="67"/>
    </row>
    <row r="32" spans="1:57" ht="25.5" customHeight="1" x14ac:dyDescent="0.25">
      <c r="A32" s="31"/>
      <c r="B32" s="31"/>
      <c r="C32" s="36"/>
      <c r="D32" s="33"/>
      <c r="E32" s="98"/>
      <c r="F32" s="36"/>
      <c r="G32" s="80"/>
      <c r="H32" s="80"/>
      <c r="I32" s="37"/>
      <c r="J32" s="36"/>
      <c r="K32" s="36"/>
      <c r="L32" s="80"/>
      <c r="M32" s="69"/>
      <c r="N32" s="69"/>
      <c r="O32" s="38"/>
      <c r="P32" s="70"/>
      <c r="Q32" s="71"/>
      <c r="R32" s="34"/>
      <c r="S32" s="112"/>
      <c r="T32" s="112"/>
      <c r="U32" s="112"/>
      <c r="V32" s="112"/>
      <c r="W32" s="70"/>
      <c r="X32" s="70"/>
      <c r="Y32" s="38"/>
      <c r="Z32" s="66"/>
      <c r="AA32" s="72"/>
      <c r="AB32" s="72"/>
      <c r="AC32" s="72"/>
      <c r="AD32" s="72"/>
      <c r="AE32" s="72"/>
      <c r="AF32" s="62"/>
      <c r="AG32" s="113"/>
      <c r="AH32" s="114"/>
      <c r="AI32" s="30"/>
      <c r="AJ32" s="30"/>
      <c r="AK32" s="30"/>
      <c r="AL32" s="30"/>
      <c r="AM32" s="68"/>
      <c r="AN32" s="114"/>
      <c r="AO32" s="114"/>
      <c r="AP32" s="113"/>
      <c r="AQ32" s="113"/>
      <c r="AR32" s="31"/>
      <c r="AS32" s="73"/>
      <c r="AT32" s="73"/>
      <c r="AU32" s="68"/>
      <c r="AV32" s="67"/>
      <c r="AW32" s="67"/>
      <c r="AX32" s="67"/>
      <c r="AY32" s="67"/>
      <c r="AZ32" s="132"/>
      <c r="BA32" s="132"/>
      <c r="BB32" s="132"/>
      <c r="BC32" s="132"/>
      <c r="BD32" s="132"/>
      <c r="BE32" s="67"/>
    </row>
    <row r="33" spans="1:57" ht="25.5" customHeight="1" x14ac:dyDescent="0.25">
      <c r="A33" s="31"/>
      <c r="B33" s="31"/>
      <c r="C33" s="36"/>
      <c r="D33" s="33"/>
      <c r="E33" s="98"/>
      <c r="F33" s="36"/>
      <c r="G33" s="80"/>
      <c r="H33" s="80"/>
      <c r="I33" s="37"/>
      <c r="J33" s="36"/>
      <c r="K33" s="36"/>
      <c r="L33" s="80"/>
      <c r="M33" s="69"/>
      <c r="N33" s="69"/>
      <c r="O33" s="38"/>
      <c r="P33" s="70"/>
      <c r="Q33" s="71"/>
      <c r="R33" s="34"/>
      <c r="S33" s="112"/>
      <c r="T33" s="112"/>
      <c r="U33" s="112"/>
      <c r="V33" s="112"/>
      <c r="W33" s="70"/>
      <c r="X33" s="70"/>
      <c r="Y33" s="38"/>
      <c r="Z33" s="66"/>
      <c r="AA33" s="72"/>
      <c r="AB33" s="72"/>
      <c r="AC33" s="72"/>
      <c r="AD33" s="72"/>
      <c r="AE33" s="72"/>
      <c r="AF33" s="62"/>
      <c r="AG33" s="113"/>
      <c r="AH33" s="114"/>
      <c r="AI33" s="30"/>
      <c r="AJ33" s="30"/>
      <c r="AK33" s="30"/>
      <c r="AL33" s="30"/>
      <c r="AM33" s="68"/>
      <c r="AN33" s="114"/>
      <c r="AO33" s="114"/>
      <c r="AP33" s="113"/>
      <c r="AQ33" s="113"/>
      <c r="AR33" s="31"/>
      <c r="AS33" s="73"/>
      <c r="AT33" s="73"/>
      <c r="AU33" s="68"/>
      <c r="AV33" s="67"/>
      <c r="AW33" s="67"/>
      <c r="AX33" s="67"/>
      <c r="AY33" s="67"/>
      <c r="AZ33" s="132"/>
      <c r="BA33" s="132"/>
      <c r="BB33" s="132"/>
      <c r="BC33" s="132"/>
      <c r="BD33" s="132"/>
      <c r="BE33" s="67"/>
    </row>
    <row r="34" spans="1:57" ht="25.5" customHeight="1" x14ac:dyDescent="0.25">
      <c r="A34" s="31"/>
      <c r="B34" s="31"/>
      <c r="C34" s="36"/>
      <c r="D34" s="33"/>
      <c r="E34" s="98"/>
      <c r="F34" s="36"/>
      <c r="G34" s="80"/>
      <c r="H34" s="80"/>
      <c r="I34" s="37"/>
      <c r="J34" s="36"/>
      <c r="K34" s="36"/>
      <c r="L34" s="80"/>
      <c r="M34" s="69"/>
      <c r="N34" s="69"/>
      <c r="O34" s="38"/>
      <c r="P34" s="70"/>
      <c r="Q34" s="71"/>
      <c r="R34" s="34"/>
      <c r="S34" s="112"/>
      <c r="T34" s="112"/>
      <c r="U34" s="112"/>
      <c r="V34" s="112"/>
      <c r="W34" s="70"/>
      <c r="X34" s="70"/>
      <c r="Y34" s="38"/>
      <c r="Z34" s="66"/>
      <c r="AA34" s="72"/>
      <c r="AB34" s="72"/>
      <c r="AC34" s="72"/>
      <c r="AD34" s="72"/>
      <c r="AE34" s="72"/>
      <c r="AF34" s="62"/>
      <c r="AG34" s="113"/>
      <c r="AH34" s="114"/>
      <c r="AI34" s="30"/>
      <c r="AJ34" s="30"/>
      <c r="AK34" s="30"/>
      <c r="AL34" s="30"/>
      <c r="AM34" s="68"/>
      <c r="AN34" s="114"/>
      <c r="AO34" s="114"/>
      <c r="AP34" s="113"/>
      <c r="AQ34" s="113"/>
      <c r="AR34" s="31"/>
      <c r="AS34" s="73"/>
      <c r="AT34" s="73"/>
      <c r="AU34" s="68"/>
      <c r="AV34" s="67"/>
      <c r="AW34" s="67"/>
      <c r="AX34" s="67"/>
      <c r="AY34" s="67"/>
      <c r="AZ34" s="132"/>
      <c r="BA34" s="132"/>
      <c r="BB34" s="132"/>
      <c r="BC34" s="132"/>
      <c r="BD34" s="132"/>
      <c r="BE34" s="67"/>
    </row>
    <row r="35" spans="1:57" ht="25.5" customHeight="1" x14ac:dyDescent="0.25">
      <c r="A35" s="31"/>
      <c r="B35" s="31"/>
      <c r="C35" s="36"/>
      <c r="D35" s="33"/>
      <c r="E35" s="98"/>
      <c r="F35" s="36"/>
      <c r="G35" s="80"/>
      <c r="H35" s="80"/>
      <c r="I35" s="37"/>
      <c r="J35" s="36"/>
      <c r="K35" s="36"/>
      <c r="L35" s="80"/>
      <c r="M35" s="69"/>
      <c r="N35" s="69"/>
      <c r="O35" s="38"/>
      <c r="P35" s="70"/>
      <c r="Q35" s="71"/>
      <c r="R35" s="34"/>
      <c r="S35" s="112"/>
      <c r="T35" s="112"/>
      <c r="U35" s="112"/>
      <c r="V35" s="112"/>
      <c r="W35" s="70"/>
      <c r="X35" s="70"/>
      <c r="Y35" s="38"/>
      <c r="Z35" s="66"/>
      <c r="AA35" s="72"/>
      <c r="AB35" s="72"/>
      <c r="AC35" s="72"/>
      <c r="AD35" s="72"/>
      <c r="AE35" s="72"/>
      <c r="AF35" s="62"/>
      <c r="AG35" s="113"/>
      <c r="AH35" s="114"/>
      <c r="AI35" s="30"/>
      <c r="AJ35" s="30"/>
      <c r="AK35" s="30"/>
      <c r="AL35" s="30"/>
      <c r="AM35" s="68"/>
      <c r="AN35" s="114"/>
      <c r="AO35" s="114"/>
      <c r="AP35" s="113"/>
      <c r="AQ35" s="113"/>
      <c r="AR35" s="31"/>
      <c r="AS35" s="73"/>
      <c r="AT35" s="73"/>
      <c r="AU35" s="68"/>
      <c r="AV35" s="67"/>
      <c r="AW35" s="67"/>
      <c r="AX35" s="67"/>
      <c r="AY35" s="67"/>
      <c r="AZ35" s="132"/>
      <c r="BA35" s="132"/>
      <c r="BB35" s="132"/>
      <c r="BC35" s="132"/>
      <c r="BD35" s="132"/>
      <c r="BE35" s="67"/>
    </row>
    <row r="36" spans="1:57" ht="25.5" customHeight="1" x14ac:dyDescent="0.25">
      <c r="A36" s="31"/>
      <c r="B36" s="31"/>
      <c r="C36" s="36"/>
      <c r="D36" s="33"/>
      <c r="E36" s="98"/>
      <c r="F36" s="36"/>
      <c r="G36" s="80"/>
      <c r="H36" s="80"/>
      <c r="I36" s="37"/>
      <c r="J36" s="36"/>
      <c r="K36" s="36"/>
      <c r="L36" s="80"/>
      <c r="M36" s="69"/>
      <c r="N36" s="69"/>
      <c r="O36" s="38"/>
      <c r="P36" s="70"/>
      <c r="Q36" s="71"/>
      <c r="R36" s="34"/>
      <c r="S36" s="112"/>
      <c r="T36" s="112"/>
      <c r="U36" s="112"/>
      <c r="V36" s="112"/>
      <c r="W36" s="70"/>
      <c r="X36" s="70"/>
      <c r="Y36" s="38"/>
      <c r="Z36" s="66"/>
      <c r="AA36" s="72"/>
      <c r="AB36" s="72"/>
      <c r="AC36" s="72"/>
      <c r="AD36" s="72"/>
      <c r="AE36" s="72"/>
      <c r="AF36" s="62"/>
      <c r="AG36" s="113"/>
      <c r="AH36" s="114"/>
      <c r="AI36" s="30"/>
      <c r="AJ36" s="30"/>
      <c r="AK36" s="30"/>
      <c r="AL36" s="30"/>
      <c r="AM36" s="68"/>
      <c r="AN36" s="114"/>
      <c r="AO36" s="114"/>
      <c r="AP36" s="113"/>
      <c r="AQ36" s="113"/>
      <c r="AR36" s="31"/>
      <c r="AS36" s="73"/>
      <c r="AT36" s="73"/>
      <c r="AU36" s="68"/>
      <c r="AV36" s="67"/>
      <c r="AW36" s="67"/>
      <c r="AX36" s="67"/>
      <c r="AY36" s="67"/>
      <c r="AZ36" s="132"/>
      <c r="BA36" s="132"/>
      <c r="BB36" s="132"/>
      <c r="BC36" s="132"/>
      <c r="BD36" s="132"/>
      <c r="BE36" s="67"/>
    </row>
    <row r="37" spans="1:57" ht="25.5" customHeight="1" x14ac:dyDescent="0.25">
      <c r="A37" s="31"/>
      <c r="B37" s="31"/>
      <c r="C37" s="36"/>
      <c r="D37" s="33"/>
      <c r="E37" s="98"/>
      <c r="F37" s="36"/>
      <c r="G37" s="80"/>
      <c r="H37" s="80"/>
      <c r="I37" s="37"/>
      <c r="J37" s="36"/>
      <c r="K37" s="36"/>
      <c r="L37" s="80"/>
      <c r="M37" s="69"/>
      <c r="N37" s="69"/>
      <c r="O37" s="38"/>
      <c r="P37" s="70"/>
      <c r="Q37" s="71"/>
      <c r="R37" s="34"/>
      <c r="S37" s="112"/>
      <c r="T37" s="112"/>
      <c r="U37" s="112"/>
      <c r="V37" s="112"/>
      <c r="W37" s="70"/>
      <c r="X37" s="70"/>
      <c r="Y37" s="38"/>
      <c r="Z37" s="66"/>
      <c r="AA37" s="72"/>
      <c r="AB37" s="72"/>
      <c r="AC37" s="72"/>
      <c r="AD37" s="72"/>
      <c r="AE37" s="72"/>
      <c r="AF37" s="62"/>
      <c r="AG37" s="113"/>
      <c r="AH37" s="114"/>
      <c r="AI37" s="30"/>
      <c r="AJ37" s="30"/>
      <c r="AK37" s="30"/>
      <c r="AL37" s="30"/>
      <c r="AM37" s="68"/>
      <c r="AN37" s="114"/>
      <c r="AO37" s="114"/>
      <c r="AP37" s="113"/>
      <c r="AQ37" s="113"/>
      <c r="AR37" s="31"/>
      <c r="AS37" s="73"/>
      <c r="AT37" s="73"/>
      <c r="AU37" s="68"/>
      <c r="AV37" s="67"/>
      <c r="AW37" s="67"/>
      <c r="AX37" s="67"/>
      <c r="AY37" s="67"/>
      <c r="AZ37" s="132"/>
      <c r="BA37" s="132"/>
      <c r="BB37" s="132"/>
      <c r="BC37" s="132"/>
      <c r="BD37" s="132"/>
      <c r="BE37" s="67"/>
    </row>
    <row r="38" spans="1:57" ht="25.5" customHeight="1" x14ac:dyDescent="0.25">
      <c r="A38" s="31"/>
      <c r="B38" s="31"/>
      <c r="C38" s="36"/>
      <c r="D38" s="33"/>
      <c r="E38" s="98"/>
      <c r="F38" s="36"/>
      <c r="G38" s="80"/>
      <c r="H38" s="80"/>
      <c r="I38" s="37"/>
      <c r="J38" s="36"/>
      <c r="K38" s="36"/>
      <c r="L38" s="80"/>
      <c r="M38" s="69"/>
      <c r="N38" s="69"/>
      <c r="O38" s="38"/>
      <c r="P38" s="70"/>
      <c r="Q38" s="71"/>
      <c r="R38" s="34"/>
      <c r="S38" s="112"/>
      <c r="T38" s="112"/>
      <c r="U38" s="112"/>
      <c r="V38" s="112"/>
      <c r="W38" s="70"/>
      <c r="X38" s="70"/>
      <c r="Y38" s="38"/>
      <c r="Z38" s="66"/>
      <c r="AA38" s="72"/>
      <c r="AB38" s="72"/>
      <c r="AC38" s="72"/>
      <c r="AD38" s="72"/>
      <c r="AE38" s="72"/>
      <c r="AF38" s="62"/>
      <c r="AG38" s="113"/>
      <c r="AH38" s="114"/>
      <c r="AI38" s="30"/>
      <c r="AJ38" s="30"/>
      <c r="AK38" s="30"/>
      <c r="AL38" s="30"/>
      <c r="AM38" s="68"/>
      <c r="AN38" s="114"/>
      <c r="AO38" s="114"/>
      <c r="AP38" s="113"/>
      <c r="AQ38" s="113"/>
      <c r="AR38" s="31"/>
      <c r="AS38" s="73"/>
      <c r="AT38" s="73"/>
      <c r="AU38" s="68"/>
      <c r="AV38" s="67"/>
      <c r="AW38" s="67"/>
      <c r="AX38" s="67"/>
      <c r="AY38" s="67"/>
      <c r="AZ38" s="132"/>
      <c r="BA38" s="132"/>
      <c r="BB38" s="132"/>
      <c r="BC38" s="132"/>
      <c r="BD38" s="132"/>
      <c r="BE38" s="67"/>
    </row>
    <row r="39" spans="1:57" ht="25.5" customHeight="1" x14ac:dyDescent="0.25">
      <c r="A39" s="31"/>
      <c r="B39" s="31"/>
      <c r="C39" s="36"/>
      <c r="D39" s="33"/>
      <c r="E39" s="98"/>
      <c r="F39" s="36"/>
      <c r="G39" s="80"/>
      <c r="H39" s="80"/>
      <c r="I39" s="37"/>
      <c r="J39" s="36"/>
      <c r="K39" s="36"/>
      <c r="L39" s="80"/>
      <c r="M39" s="69"/>
      <c r="N39" s="69"/>
      <c r="O39" s="38"/>
      <c r="P39" s="70"/>
      <c r="Q39" s="71"/>
      <c r="R39" s="34"/>
      <c r="S39" s="112"/>
      <c r="T39" s="112"/>
      <c r="U39" s="112"/>
      <c r="V39" s="112"/>
      <c r="W39" s="70"/>
      <c r="X39" s="70"/>
      <c r="Y39" s="38"/>
      <c r="Z39" s="66"/>
      <c r="AA39" s="72"/>
      <c r="AB39" s="72"/>
      <c r="AC39" s="72"/>
      <c r="AD39" s="72"/>
      <c r="AE39" s="72"/>
      <c r="AF39" s="62"/>
      <c r="AG39" s="113"/>
      <c r="AH39" s="114"/>
      <c r="AI39" s="30"/>
      <c r="AJ39" s="30"/>
      <c r="AK39" s="30"/>
      <c r="AL39" s="30"/>
      <c r="AM39" s="68"/>
      <c r="AN39" s="114"/>
      <c r="AO39" s="114"/>
      <c r="AP39" s="113"/>
      <c r="AQ39" s="113"/>
      <c r="AR39" s="31"/>
      <c r="AS39" s="73"/>
      <c r="AT39" s="73"/>
      <c r="AU39" s="68"/>
      <c r="AV39" s="67"/>
      <c r="AW39" s="67"/>
      <c r="AX39" s="67"/>
      <c r="AY39" s="67"/>
      <c r="AZ39" s="132"/>
      <c r="BA39" s="132"/>
      <c r="BB39" s="132"/>
      <c r="BC39" s="132"/>
      <c r="BD39" s="132"/>
      <c r="BE39" s="67"/>
    </row>
    <row r="40" spans="1:57" ht="25.5" customHeight="1" x14ac:dyDescent="0.25">
      <c r="A40" s="31"/>
      <c r="B40" s="31"/>
      <c r="C40" s="36"/>
      <c r="D40" s="33"/>
      <c r="E40" s="98"/>
      <c r="F40" s="36"/>
      <c r="G40" s="80"/>
      <c r="H40" s="80"/>
      <c r="I40" s="37"/>
      <c r="J40" s="36"/>
      <c r="K40" s="36"/>
      <c r="L40" s="80"/>
      <c r="M40" s="69"/>
      <c r="N40" s="69"/>
      <c r="O40" s="38"/>
      <c r="P40" s="70"/>
      <c r="Q40" s="71"/>
      <c r="R40" s="34"/>
      <c r="S40" s="112"/>
      <c r="T40" s="112"/>
      <c r="U40" s="112"/>
      <c r="V40" s="112"/>
      <c r="W40" s="70"/>
      <c r="X40" s="70"/>
      <c r="Y40" s="38"/>
      <c r="Z40" s="66"/>
      <c r="AA40" s="72"/>
      <c r="AB40" s="72"/>
      <c r="AC40" s="72"/>
      <c r="AD40" s="72"/>
      <c r="AE40" s="72"/>
      <c r="AF40" s="62"/>
      <c r="AG40" s="113"/>
      <c r="AH40" s="114"/>
      <c r="AI40" s="30"/>
      <c r="AJ40" s="30"/>
      <c r="AK40" s="30"/>
      <c r="AL40" s="30"/>
      <c r="AM40" s="68"/>
      <c r="AN40" s="114"/>
      <c r="AO40" s="114"/>
      <c r="AP40" s="113"/>
      <c r="AQ40" s="113"/>
      <c r="AR40" s="31"/>
      <c r="AS40" s="73"/>
      <c r="AT40" s="73"/>
      <c r="AU40" s="68"/>
      <c r="AV40" s="67"/>
      <c r="AW40" s="67"/>
      <c r="AX40" s="67"/>
      <c r="AY40" s="67"/>
      <c r="AZ40" s="132"/>
      <c r="BA40" s="132"/>
      <c r="BB40" s="132"/>
      <c r="BC40" s="132"/>
      <c r="BD40" s="132"/>
      <c r="BE40" s="67"/>
    </row>
    <row r="41" spans="1:57" ht="25.5" customHeight="1" x14ac:dyDescent="0.25">
      <c r="A41" s="31"/>
      <c r="B41" s="31"/>
      <c r="C41" s="36"/>
      <c r="D41" s="33"/>
      <c r="E41" s="98"/>
      <c r="F41" s="36"/>
      <c r="G41" s="80"/>
      <c r="H41" s="80"/>
      <c r="I41" s="37"/>
      <c r="J41" s="36"/>
      <c r="K41" s="36"/>
      <c r="L41" s="80"/>
      <c r="M41" s="69"/>
      <c r="N41" s="69"/>
      <c r="O41" s="38"/>
      <c r="P41" s="70"/>
      <c r="Q41" s="71"/>
      <c r="R41" s="34"/>
      <c r="S41" s="112"/>
      <c r="T41" s="112"/>
      <c r="U41" s="112"/>
      <c r="V41" s="112"/>
      <c r="W41" s="70"/>
      <c r="X41" s="70"/>
      <c r="Y41" s="38"/>
      <c r="Z41" s="66"/>
      <c r="AA41" s="72"/>
      <c r="AB41" s="72"/>
      <c r="AC41" s="72"/>
      <c r="AD41" s="72"/>
      <c r="AE41" s="72"/>
      <c r="AF41" s="62"/>
      <c r="AG41" s="113"/>
      <c r="AH41" s="114"/>
      <c r="AI41" s="30"/>
      <c r="AJ41" s="30"/>
      <c r="AK41" s="30"/>
      <c r="AL41" s="30"/>
      <c r="AM41" s="68"/>
      <c r="AN41" s="114"/>
      <c r="AO41" s="114"/>
      <c r="AP41" s="113"/>
      <c r="AQ41" s="113"/>
      <c r="AR41" s="31"/>
      <c r="AS41" s="73"/>
      <c r="AT41" s="73"/>
      <c r="AU41" s="68"/>
      <c r="AV41" s="67"/>
      <c r="AW41" s="67"/>
      <c r="AX41" s="67"/>
      <c r="AY41" s="67"/>
      <c r="AZ41" s="132"/>
      <c r="BA41" s="132"/>
      <c r="BB41" s="132"/>
      <c r="BC41" s="132"/>
      <c r="BD41" s="132"/>
      <c r="BE41" s="67"/>
    </row>
    <row r="42" spans="1:57" ht="25.5" customHeight="1" x14ac:dyDescent="0.25">
      <c r="A42" s="31"/>
      <c r="B42" s="31"/>
      <c r="C42" s="36"/>
      <c r="D42" s="33"/>
      <c r="E42" s="98"/>
      <c r="F42" s="36"/>
      <c r="G42" s="80"/>
      <c r="H42" s="80"/>
      <c r="I42" s="37"/>
      <c r="J42" s="36"/>
      <c r="K42" s="36"/>
      <c r="L42" s="80"/>
      <c r="M42" s="69"/>
      <c r="N42" s="69"/>
      <c r="O42" s="38"/>
      <c r="P42" s="70"/>
      <c r="Q42" s="71"/>
      <c r="R42" s="34"/>
      <c r="S42" s="112"/>
      <c r="T42" s="112"/>
      <c r="U42" s="112"/>
      <c r="V42" s="112"/>
      <c r="W42" s="70"/>
      <c r="X42" s="70"/>
      <c r="Y42" s="38"/>
      <c r="Z42" s="66"/>
      <c r="AA42" s="72"/>
      <c r="AB42" s="72"/>
      <c r="AC42" s="72"/>
      <c r="AD42" s="72"/>
      <c r="AE42" s="72"/>
      <c r="AF42" s="62"/>
      <c r="AG42" s="113"/>
      <c r="AH42" s="114"/>
      <c r="AI42" s="30"/>
      <c r="AJ42" s="30"/>
      <c r="AK42" s="30"/>
      <c r="AL42" s="30"/>
      <c r="AM42" s="68"/>
      <c r="AN42" s="114"/>
      <c r="AO42" s="114"/>
      <c r="AP42" s="113"/>
      <c r="AQ42" s="113"/>
      <c r="AR42" s="31"/>
      <c r="AS42" s="73"/>
      <c r="AT42" s="73"/>
      <c r="AU42" s="68"/>
      <c r="AV42" s="67"/>
      <c r="AW42" s="67"/>
      <c r="AX42" s="67"/>
      <c r="AY42" s="67"/>
      <c r="AZ42" s="132"/>
      <c r="BA42" s="132"/>
      <c r="BB42" s="132"/>
      <c r="BC42" s="132"/>
      <c r="BD42" s="132"/>
      <c r="BE42" s="67"/>
    </row>
    <row r="43" spans="1:57" ht="25.5" customHeight="1" x14ac:dyDescent="0.25">
      <c r="A43" s="31"/>
      <c r="B43" s="31"/>
      <c r="C43" s="36"/>
      <c r="D43" s="33"/>
      <c r="E43" s="98"/>
      <c r="F43" s="36"/>
      <c r="G43" s="80"/>
      <c r="H43" s="80"/>
      <c r="I43" s="37"/>
      <c r="J43" s="36"/>
      <c r="K43" s="36"/>
      <c r="L43" s="80"/>
      <c r="M43" s="69"/>
      <c r="N43" s="69"/>
      <c r="O43" s="38"/>
      <c r="P43" s="70"/>
      <c r="Q43" s="71"/>
      <c r="R43" s="34"/>
      <c r="S43" s="112"/>
      <c r="T43" s="112"/>
      <c r="U43" s="112"/>
      <c r="V43" s="112"/>
      <c r="W43" s="70"/>
      <c r="X43" s="70"/>
      <c r="Y43" s="38"/>
      <c r="Z43" s="66"/>
      <c r="AA43" s="72"/>
      <c r="AB43" s="72"/>
      <c r="AC43" s="72"/>
      <c r="AD43" s="72"/>
      <c r="AE43" s="72"/>
      <c r="AF43" s="62"/>
      <c r="AG43" s="113"/>
      <c r="AH43" s="114"/>
      <c r="AI43" s="30"/>
      <c r="AJ43" s="30"/>
      <c r="AK43" s="30"/>
      <c r="AL43" s="30"/>
      <c r="AM43" s="68"/>
      <c r="AN43" s="114"/>
      <c r="AO43" s="114"/>
      <c r="AP43" s="113"/>
      <c r="AQ43" s="113"/>
      <c r="AR43" s="31"/>
      <c r="AS43" s="73"/>
      <c r="AT43" s="73"/>
      <c r="AU43" s="68"/>
      <c r="AV43" s="67"/>
      <c r="AW43" s="67"/>
      <c r="AX43" s="67"/>
      <c r="AY43" s="67"/>
      <c r="AZ43" s="132"/>
      <c r="BA43" s="132"/>
      <c r="BB43" s="132"/>
      <c r="BC43" s="132"/>
      <c r="BD43" s="132"/>
      <c r="BE43" s="67"/>
    </row>
    <row r="44" spans="1:57" ht="25.5" customHeight="1" x14ac:dyDescent="0.25">
      <c r="A44" s="31"/>
      <c r="B44" s="31"/>
      <c r="C44" s="36"/>
      <c r="D44" s="33"/>
      <c r="E44" s="98"/>
      <c r="F44" s="36"/>
      <c r="G44" s="80"/>
      <c r="H44" s="80"/>
      <c r="I44" s="37"/>
      <c r="J44" s="36"/>
      <c r="K44" s="36"/>
      <c r="L44" s="80"/>
      <c r="M44" s="69"/>
      <c r="N44" s="69"/>
      <c r="O44" s="38"/>
      <c r="P44" s="70"/>
      <c r="Q44" s="71"/>
      <c r="R44" s="34"/>
      <c r="S44" s="112"/>
      <c r="T44" s="112"/>
      <c r="U44" s="112"/>
      <c r="V44" s="112"/>
      <c r="W44" s="70"/>
      <c r="X44" s="70"/>
      <c r="Y44" s="38"/>
      <c r="Z44" s="66"/>
      <c r="AA44" s="72"/>
      <c r="AB44" s="72"/>
      <c r="AC44" s="72"/>
      <c r="AD44" s="72"/>
      <c r="AE44" s="72"/>
      <c r="AF44" s="62"/>
      <c r="AG44" s="113"/>
      <c r="AH44" s="114"/>
      <c r="AI44" s="30"/>
      <c r="AJ44" s="30"/>
      <c r="AK44" s="30"/>
      <c r="AL44" s="30"/>
      <c r="AM44" s="68"/>
      <c r="AN44" s="114"/>
      <c r="AO44" s="114"/>
      <c r="AP44" s="113"/>
      <c r="AQ44" s="113"/>
      <c r="AR44" s="31"/>
      <c r="AS44" s="73"/>
      <c r="AT44" s="73"/>
      <c r="AU44" s="68"/>
      <c r="AV44" s="67"/>
      <c r="AW44" s="67"/>
      <c r="AX44" s="67"/>
      <c r="AY44" s="67"/>
      <c r="AZ44" s="132"/>
      <c r="BA44" s="132"/>
      <c r="BB44" s="132"/>
      <c r="BC44" s="132"/>
      <c r="BD44" s="132"/>
      <c r="BE44" s="67"/>
    </row>
    <row r="45" spans="1:57" ht="25.5" customHeight="1" x14ac:dyDescent="0.25">
      <c r="A45" s="31"/>
      <c r="B45" s="31"/>
      <c r="C45" s="36"/>
      <c r="D45" s="33"/>
      <c r="E45" s="98"/>
      <c r="F45" s="36"/>
      <c r="G45" s="80"/>
      <c r="H45" s="80"/>
      <c r="I45" s="37"/>
      <c r="J45" s="36"/>
      <c r="K45" s="36"/>
      <c r="L45" s="80"/>
      <c r="M45" s="69"/>
      <c r="N45" s="69"/>
      <c r="O45" s="38"/>
      <c r="P45" s="70"/>
      <c r="Q45" s="71"/>
      <c r="R45" s="34"/>
      <c r="S45" s="112"/>
      <c r="T45" s="112"/>
      <c r="U45" s="112"/>
      <c r="V45" s="112"/>
      <c r="W45" s="70"/>
      <c r="X45" s="70"/>
      <c r="Y45" s="38"/>
      <c r="Z45" s="66"/>
      <c r="AA45" s="72"/>
      <c r="AB45" s="72"/>
      <c r="AC45" s="72"/>
      <c r="AD45" s="72"/>
      <c r="AE45" s="72"/>
      <c r="AF45" s="62"/>
      <c r="AG45" s="113"/>
      <c r="AH45" s="114"/>
      <c r="AI45" s="30"/>
      <c r="AJ45" s="30"/>
      <c r="AK45" s="30"/>
      <c r="AL45" s="30"/>
      <c r="AM45" s="68"/>
      <c r="AN45" s="114"/>
      <c r="AO45" s="114"/>
      <c r="AP45" s="113"/>
      <c r="AQ45" s="113"/>
      <c r="AR45" s="31"/>
      <c r="AS45" s="73"/>
      <c r="AT45" s="73"/>
      <c r="AU45" s="68"/>
      <c r="AV45" s="67"/>
      <c r="AW45" s="67"/>
      <c r="AX45" s="67"/>
      <c r="AY45" s="67"/>
      <c r="AZ45" s="132"/>
      <c r="BA45" s="132"/>
      <c r="BB45" s="132"/>
      <c r="BC45" s="132"/>
      <c r="BD45" s="132"/>
      <c r="BE45" s="67"/>
    </row>
    <row r="46" spans="1:57" ht="25.5" customHeight="1" x14ac:dyDescent="0.25">
      <c r="A46" s="31"/>
      <c r="B46" s="31"/>
      <c r="C46" s="36"/>
      <c r="D46" s="33"/>
      <c r="E46" s="98"/>
      <c r="F46" s="36"/>
      <c r="G46" s="80"/>
      <c r="H46" s="80"/>
      <c r="I46" s="37"/>
      <c r="J46" s="36"/>
      <c r="K46" s="36"/>
      <c r="L46" s="80"/>
      <c r="M46" s="69"/>
      <c r="N46" s="69"/>
      <c r="O46" s="38"/>
      <c r="P46" s="70"/>
      <c r="Q46" s="71"/>
      <c r="R46" s="34"/>
      <c r="S46" s="112"/>
      <c r="T46" s="112"/>
      <c r="U46" s="112"/>
      <c r="V46" s="112"/>
      <c r="W46" s="70"/>
      <c r="X46" s="70"/>
      <c r="Y46" s="38"/>
      <c r="Z46" s="66"/>
      <c r="AA46" s="72"/>
      <c r="AB46" s="72"/>
      <c r="AC46" s="72"/>
      <c r="AD46" s="72"/>
      <c r="AE46" s="72"/>
      <c r="AF46" s="62"/>
      <c r="AG46" s="113"/>
      <c r="AH46" s="114"/>
      <c r="AI46" s="30"/>
      <c r="AJ46" s="30"/>
      <c r="AK46" s="30"/>
      <c r="AL46" s="30"/>
      <c r="AM46" s="68"/>
      <c r="AN46" s="114"/>
      <c r="AO46" s="114"/>
      <c r="AP46" s="113"/>
      <c r="AQ46" s="113"/>
      <c r="AR46" s="31"/>
      <c r="AS46" s="73"/>
      <c r="AT46" s="73"/>
      <c r="AU46" s="68"/>
      <c r="AV46" s="67"/>
      <c r="AW46" s="67"/>
      <c r="AX46" s="67"/>
      <c r="AY46" s="67"/>
      <c r="AZ46" s="132"/>
      <c r="BA46" s="132"/>
      <c r="BB46" s="132"/>
      <c r="BC46" s="132"/>
      <c r="BD46" s="132"/>
      <c r="BE46" s="67"/>
    </row>
    <row r="47" spans="1:57" ht="25.5" customHeight="1" x14ac:dyDescent="0.25">
      <c r="A47" s="31"/>
      <c r="B47" s="31"/>
      <c r="C47" s="36"/>
      <c r="D47" s="33"/>
      <c r="E47" s="98"/>
      <c r="F47" s="36"/>
      <c r="G47" s="80"/>
      <c r="H47" s="80"/>
      <c r="I47" s="37"/>
      <c r="J47" s="36"/>
      <c r="K47" s="36"/>
      <c r="L47" s="80"/>
      <c r="M47" s="69"/>
      <c r="N47" s="69"/>
      <c r="O47" s="38"/>
      <c r="P47" s="70"/>
      <c r="Q47" s="71"/>
      <c r="R47" s="34"/>
      <c r="S47" s="112"/>
      <c r="T47" s="112"/>
      <c r="U47" s="112"/>
      <c r="V47" s="112"/>
      <c r="W47" s="70"/>
      <c r="X47" s="70"/>
      <c r="Y47" s="38"/>
      <c r="Z47" s="66"/>
      <c r="AA47" s="72"/>
      <c r="AB47" s="72"/>
      <c r="AC47" s="72"/>
      <c r="AD47" s="72"/>
      <c r="AE47" s="72"/>
      <c r="AF47" s="62"/>
      <c r="AG47" s="113"/>
      <c r="AH47" s="114"/>
      <c r="AI47" s="30"/>
      <c r="AJ47" s="30"/>
      <c r="AK47" s="30"/>
      <c r="AL47" s="30"/>
      <c r="AM47" s="68"/>
      <c r="AN47" s="114"/>
      <c r="AO47" s="114"/>
      <c r="AP47" s="113"/>
      <c r="AQ47" s="113"/>
      <c r="AR47" s="31"/>
      <c r="AS47" s="73"/>
      <c r="AT47" s="73"/>
      <c r="AU47" s="68"/>
      <c r="AV47" s="67"/>
      <c r="AW47" s="67"/>
      <c r="AX47" s="67"/>
      <c r="AY47" s="67"/>
      <c r="AZ47" s="132"/>
      <c r="BA47" s="132"/>
      <c r="BB47" s="132"/>
      <c r="BC47" s="132"/>
      <c r="BD47" s="132"/>
      <c r="BE47" s="67"/>
    </row>
    <row r="48" spans="1:57" ht="25.5" customHeight="1" x14ac:dyDescent="0.25">
      <c r="A48" s="31"/>
      <c r="B48" s="31"/>
      <c r="C48" s="36"/>
      <c r="D48" s="33"/>
      <c r="E48" s="98"/>
      <c r="F48" s="36"/>
      <c r="G48" s="80"/>
      <c r="H48" s="80"/>
      <c r="I48" s="37"/>
      <c r="J48" s="36"/>
      <c r="K48" s="36"/>
      <c r="L48" s="80"/>
      <c r="M48" s="69"/>
      <c r="N48" s="69"/>
      <c r="O48" s="38"/>
      <c r="P48" s="70"/>
      <c r="Q48" s="71"/>
      <c r="R48" s="34"/>
      <c r="S48" s="112"/>
      <c r="T48" s="112"/>
      <c r="U48" s="112"/>
      <c r="V48" s="112"/>
      <c r="W48" s="70"/>
      <c r="X48" s="70"/>
      <c r="Y48" s="38"/>
      <c r="Z48" s="66"/>
      <c r="AA48" s="72"/>
      <c r="AB48" s="72"/>
      <c r="AC48" s="72"/>
      <c r="AD48" s="72"/>
      <c r="AE48" s="72"/>
      <c r="AF48" s="62"/>
      <c r="AG48" s="113"/>
      <c r="AH48" s="114"/>
      <c r="AI48" s="30"/>
      <c r="AJ48" s="30"/>
      <c r="AK48" s="30"/>
      <c r="AL48" s="30"/>
      <c r="AM48" s="68"/>
      <c r="AN48" s="114"/>
      <c r="AO48" s="114"/>
      <c r="AP48" s="113"/>
      <c r="AQ48" s="113"/>
      <c r="AR48" s="31"/>
      <c r="AS48" s="73"/>
      <c r="AT48" s="73"/>
      <c r="AU48" s="68"/>
      <c r="AV48" s="67"/>
      <c r="AW48" s="67"/>
      <c r="AX48" s="67"/>
      <c r="AY48" s="67"/>
      <c r="AZ48" s="132"/>
      <c r="BA48" s="132"/>
      <c r="BB48" s="132"/>
      <c r="BC48" s="132"/>
      <c r="BD48" s="132"/>
      <c r="BE48" s="67"/>
    </row>
    <row r="49" spans="1:57" ht="25.5" customHeight="1" x14ac:dyDescent="0.25">
      <c r="A49" s="31"/>
      <c r="B49" s="31"/>
      <c r="C49" s="36"/>
      <c r="D49" s="33"/>
      <c r="E49" s="98"/>
      <c r="F49" s="36"/>
      <c r="G49" s="80"/>
      <c r="H49" s="80"/>
      <c r="I49" s="37"/>
      <c r="J49" s="36"/>
      <c r="K49" s="36"/>
      <c r="L49" s="80"/>
      <c r="M49" s="69"/>
      <c r="N49" s="69"/>
      <c r="O49" s="38"/>
      <c r="P49" s="70"/>
      <c r="Q49" s="71"/>
      <c r="R49" s="34"/>
      <c r="S49" s="112"/>
      <c r="T49" s="112"/>
      <c r="U49" s="112"/>
      <c r="V49" s="112"/>
      <c r="W49" s="70"/>
      <c r="X49" s="70"/>
      <c r="Y49" s="38"/>
      <c r="Z49" s="66"/>
      <c r="AA49" s="72"/>
      <c r="AB49" s="72"/>
      <c r="AC49" s="72"/>
      <c r="AD49" s="72"/>
      <c r="AE49" s="72"/>
      <c r="AF49" s="62"/>
      <c r="AG49" s="113"/>
      <c r="AH49" s="114"/>
      <c r="AI49" s="30"/>
      <c r="AJ49" s="30"/>
      <c r="AK49" s="30"/>
      <c r="AL49" s="30"/>
      <c r="AM49" s="68"/>
      <c r="AN49" s="114"/>
      <c r="AO49" s="114"/>
      <c r="AP49" s="113"/>
      <c r="AQ49" s="113"/>
      <c r="AR49" s="31"/>
      <c r="AS49" s="73"/>
      <c r="AT49" s="73"/>
      <c r="AU49" s="68"/>
      <c r="AV49" s="67"/>
      <c r="AW49" s="67"/>
      <c r="AX49" s="67"/>
      <c r="AY49" s="67"/>
      <c r="AZ49" s="132"/>
      <c r="BA49" s="132"/>
      <c r="BB49" s="132"/>
      <c r="BC49" s="132"/>
      <c r="BD49" s="132"/>
      <c r="BE49" s="67"/>
    </row>
    <row r="50" spans="1:57" ht="25.5" customHeight="1" x14ac:dyDescent="0.25">
      <c r="A50" s="31"/>
      <c r="B50" s="31"/>
      <c r="C50" s="36"/>
      <c r="D50" s="33"/>
      <c r="E50" s="98"/>
      <c r="F50" s="36"/>
      <c r="G50" s="80"/>
      <c r="H50" s="80"/>
      <c r="I50" s="37"/>
      <c r="J50" s="36"/>
      <c r="K50" s="36"/>
      <c r="L50" s="80"/>
      <c r="M50" s="69"/>
      <c r="N50" s="69"/>
      <c r="O50" s="38"/>
      <c r="P50" s="70"/>
      <c r="Q50" s="71"/>
      <c r="R50" s="34"/>
      <c r="S50" s="112"/>
      <c r="T50" s="112"/>
      <c r="U50" s="112"/>
      <c r="V50" s="112"/>
      <c r="W50" s="70"/>
      <c r="X50" s="70"/>
      <c r="Y50" s="38"/>
      <c r="Z50" s="66"/>
      <c r="AA50" s="72"/>
      <c r="AB50" s="72"/>
      <c r="AC50" s="72"/>
      <c r="AD50" s="72"/>
      <c r="AE50" s="72"/>
      <c r="AF50" s="62"/>
      <c r="AG50" s="113"/>
      <c r="AH50" s="114"/>
      <c r="AI50" s="30"/>
      <c r="AJ50" s="30"/>
      <c r="AK50" s="30"/>
      <c r="AL50" s="30"/>
      <c r="AM50" s="68"/>
      <c r="AN50" s="114"/>
      <c r="AO50" s="114"/>
      <c r="AP50" s="113"/>
      <c r="AQ50" s="113"/>
      <c r="AR50" s="31"/>
      <c r="AS50" s="73"/>
      <c r="AT50" s="73"/>
      <c r="AU50" s="68"/>
      <c r="AV50" s="67"/>
      <c r="AW50" s="67"/>
      <c r="AX50" s="67"/>
      <c r="AY50" s="67"/>
      <c r="AZ50" s="132"/>
      <c r="BA50" s="132"/>
      <c r="BB50" s="132"/>
      <c r="BC50" s="132"/>
      <c r="BD50" s="132"/>
      <c r="BE50" s="67"/>
    </row>
    <row r="51" spans="1:57" ht="25.5" customHeight="1" x14ac:dyDescent="0.25">
      <c r="A51" s="31"/>
      <c r="B51" s="31"/>
      <c r="C51" s="36"/>
      <c r="D51" s="33"/>
      <c r="E51" s="98"/>
      <c r="F51" s="36"/>
      <c r="G51" s="80"/>
      <c r="H51" s="80"/>
      <c r="I51" s="37"/>
      <c r="J51" s="36"/>
      <c r="K51" s="36"/>
      <c r="L51" s="80"/>
      <c r="M51" s="69"/>
      <c r="N51" s="69"/>
      <c r="O51" s="38"/>
      <c r="P51" s="70"/>
      <c r="Q51" s="71"/>
      <c r="R51" s="34"/>
      <c r="S51" s="112"/>
      <c r="T51" s="112"/>
      <c r="U51" s="112"/>
      <c r="V51" s="112"/>
      <c r="W51" s="70"/>
      <c r="X51" s="70"/>
      <c r="Y51" s="38"/>
      <c r="Z51" s="66"/>
      <c r="AA51" s="72"/>
      <c r="AB51" s="72"/>
      <c r="AC51" s="72"/>
      <c r="AD51" s="72"/>
      <c r="AE51" s="72"/>
      <c r="AF51" s="62"/>
      <c r="AG51" s="113"/>
      <c r="AH51" s="114"/>
      <c r="AI51" s="30"/>
      <c r="AJ51" s="30"/>
      <c r="AK51" s="30"/>
      <c r="AL51" s="30"/>
      <c r="AM51" s="68"/>
      <c r="AN51" s="114"/>
      <c r="AO51" s="114"/>
      <c r="AP51" s="113"/>
      <c r="AQ51" s="113"/>
      <c r="AR51" s="31"/>
      <c r="AS51" s="73"/>
      <c r="AT51" s="73"/>
      <c r="AU51" s="68"/>
      <c r="AV51" s="67"/>
      <c r="AW51" s="67"/>
      <c r="AX51" s="67"/>
      <c r="AY51" s="67"/>
      <c r="AZ51" s="132"/>
      <c r="BA51" s="132"/>
      <c r="BB51" s="132"/>
      <c r="BC51" s="132"/>
      <c r="BD51" s="132"/>
      <c r="BE51" s="67"/>
    </row>
    <row r="52" spans="1:57" ht="25.5" customHeight="1" x14ac:dyDescent="0.25">
      <c r="A52" s="31"/>
      <c r="B52" s="31"/>
      <c r="C52" s="36"/>
      <c r="D52" s="33"/>
      <c r="E52" s="98"/>
      <c r="F52" s="36"/>
      <c r="G52" s="80"/>
      <c r="H52" s="80"/>
      <c r="I52" s="37"/>
      <c r="J52" s="36"/>
      <c r="K52" s="36"/>
      <c r="L52" s="80"/>
      <c r="M52" s="69"/>
      <c r="N52" s="69"/>
      <c r="O52" s="38"/>
      <c r="P52" s="70"/>
      <c r="Q52" s="71"/>
      <c r="R52" s="34"/>
      <c r="S52" s="112"/>
      <c r="T52" s="112"/>
      <c r="U52" s="112"/>
      <c r="V52" s="112"/>
      <c r="W52" s="70"/>
      <c r="X52" s="70"/>
      <c r="Y52" s="38"/>
      <c r="Z52" s="66"/>
      <c r="AA52" s="72"/>
      <c r="AB52" s="72"/>
      <c r="AC52" s="72"/>
      <c r="AD52" s="72"/>
      <c r="AE52" s="72"/>
      <c r="AF52" s="62"/>
      <c r="AG52" s="113"/>
      <c r="AH52" s="114"/>
      <c r="AI52" s="30"/>
      <c r="AJ52" s="30"/>
      <c r="AK52" s="30"/>
      <c r="AL52" s="30"/>
      <c r="AM52" s="68"/>
      <c r="AN52" s="114"/>
      <c r="AO52" s="114"/>
      <c r="AP52" s="113"/>
      <c r="AQ52" s="113"/>
      <c r="AR52" s="31"/>
      <c r="AS52" s="73"/>
      <c r="AT52" s="73"/>
      <c r="AU52" s="68"/>
      <c r="AV52" s="67"/>
      <c r="AW52" s="67"/>
      <c r="AX52" s="67"/>
      <c r="AY52" s="67"/>
      <c r="AZ52" s="132"/>
      <c r="BA52" s="132"/>
      <c r="BB52" s="132"/>
      <c r="BC52" s="132"/>
      <c r="BD52" s="132"/>
      <c r="BE52" s="67"/>
    </row>
    <row r="53" spans="1:57" ht="25.5" customHeight="1" x14ac:dyDescent="0.25">
      <c r="A53" s="31"/>
      <c r="B53" s="31"/>
      <c r="C53" s="36"/>
      <c r="D53" s="33"/>
      <c r="E53" s="98"/>
      <c r="F53" s="36"/>
      <c r="G53" s="80"/>
      <c r="H53" s="80"/>
      <c r="I53" s="37"/>
      <c r="J53" s="36"/>
      <c r="K53" s="36"/>
      <c r="L53" s="80"/>
      <c r="M53" s="69"/>
      <c r="N53" s="69"/>
      <c r="O53" s="38"/>
      <c r="P53" s="70"/>
      <c r="Q53" s="71"/>
      <c r="R53" s="34"/>
      <c r="S53" s="112"/>
      <c r="T53" s="112"/>
      <c r="U53" s="112"/>
      <c r="V53" s="112"/>
      <c r="W53" s="70"/>
      <c r="X53" s="70"/>
      <c r="Y53" s="38"/>
      <c r="Z53" s="66"/>
      <c r="AA53" s="72"/>
      <c r="AB53" s="72"/>
      <c r="AC53" s="72"/>
      <c r="AD53" s="72"/>
      <c r="AE53" s="72"/>
      <c r="AF53" s="62"/>
      <c r="AG53" s="113"/>
      <c r="AH53" s="114"/>
      <c r="AI53" s="30"/>
      <c r="AJ53" s="30"/>
      <c r="AK53" s="30"/>
      <c r="AL53" s="30"/>
      <c r="AM53" s="68"/>
      <c r="AN53" s="114"/>
      <c r="AO53" s="114"/>
      <c r="AP53" s="113"/>
      <c r="AQ53" s="113"/>
      <c r="AR53" s="31"/>
      <c r="AS53" s="73"/>
      <c r="AT53" s="73"/>
      <c r="AU53" s="68"/>
      <c r="AV53" s="67"/>
      <c r="AW53" s="67"/>
      <c r="AX53" s="67"/>
      <c r="AY53" s="67"/>
      <c r="AZ53" s="132"/>
      <c r="BA53" s="132"/>
      <c r="BB53" s="132"/>
      <c r="BC53" s="132"/>
      <c r="BD53" s="132"/>
      <c r="BE53" s="67"/>
    </row>
    <row r="54" spans="1:57" ht="25.5" customHeight="1" x14ac:dyDescent="0.25">
      <c r="A54" s="31"/>
      <c r="B54" s="31"/>
      <c r="C54" s="36"/>
      <c r="D54" s="33"/>
      <c r="E54" s="98"/>
      <c r="F54" s="36"/>
      <c r="G54" s="80"/>
      <c r="H54" s="80"/>
      <c r="I54" s="37"/>
      <c r="J54" s="36"/>
      <c r="K54" s="36"/>
      <c r="L54" s="80"/>
      <c r="M54" s="69"/>
      <c r="N54" s="69"/>
      <c r="O54" s="38"/>
      <c r="P54" s="70"/>
      <c r="Q54" s="71"/>
      <c r="R54" s="34"/>
      <c r="S54" s="112"/>
      <c r="T54" s="112"/>
      <c r="U54" s="112"/>
      <c r="V54" s="112"/>
      <c r="W54" s="70"/>
      <c r="X54" s="70"/>
      <c r="Y54" s="38"/>
      <c r="Z54" s="66"/>
      <c r="AA54" s="72"/>
      <c r="AB54" s="72"/>
      <c r="AC54" s="72"/>
      <c r="AD54" s="72"/>
      <c r="AE54" s="72"/>
      <c r="AF54" s="62"/>
      <c r="AG54" s="113"/>
      <c r="AH54" s="114"/>
      <c r="AI54" s="30"/>
      <c r="AJ54" s="30"/>
      <c r="AK54" s="30"/>
      <c r="AL54" s="30"/>
      <c r="AM54" s="68"/>
      <c r="AN54" s="114"/>
      <c r="AO54" s="114"/>
      <c r="AP54" s="113"/>
      <c r="AQ54" s="113"/>
      <c r="AR54" s="31"/>
      <c r="AS54" s="73"/>
      <c r="AT54" s="73"/>
      <c r="AU54" s="68"/>
      <c r="AV54" s="67"/>
      <c r="AW54" s="67"/>
      <c r="AX54" s="67"/>
      <c r="AY54" s="67"/>
      <c r="AZ54" s="132"/>
      <c r="BA54" s="132"/>
      <c r="BB54" s="132"/>
      <c r="BC54" s="132"/>
      <c r="BD54" s="132"/>
      <c r="BE54" s="67"/>
    </row>
    <row r="55" spans="1:57" ht="25.5" customHeight="1" x14ac:dyDescent="0.25">
      <c r="A55" s="31"/>
      <c r="B55" s="31"/>
      <c r="C55" s="36"/>
      <c r="D55" s="33"/>
      <c r="E55" s="98"/>
      <c r="F55" s="36"/>
      <c r="G55" s="80"/>
      <c r="H55" s="80"/>
      <c r="I55" s="37"/>
      <c r="J55" s="36"/>
      <c r="K55" s="36"/>
      <c r="L55" s="80"/>
      <c r="M55" s="69"/>
      <c r="N55" s="69"/>
      <c r="O55" s="38"/>
      <c r="P55" s="70"/>
      <c r="Q55" s="71"/>
      <c r="R55" s="34"/>
      <c r="S55" s="112"/>
      <c r="T55" s="112"/>
      <c r="U55" s="112"/>
      <c r="V55" s="112"/>
      <c r="W55" s="70"/>
      <c r="X55" s="70"/>
      <c r="Y55" s="38"/>
      <c r="Z55" s="66"/>
      <c r="AA55" s="72"/>
      <c r="AB55" s="72"/>
      <c r="AC55" s="72"/>
      <c r="AD55" s="72"/>
      <c r="AE55" s="72"/>
      <c r="AF55" s="62"/>
      <c r="AG55" s="113"/>
      <c r="AH55" s="114"/>
      <c r="AI55" s="30"/>
      <c r="AJ55" s="30"/>
      <c r="AK55" s="30"/>
      <c r="AL55" s="30"/>
      <c r="AM55" s="68"/>
      <c r="AN55" s="114"/>
      <c r="AO55" s="114"/>
      <c r="AP55" s="113"/>
      <c r="AQ55" s="113"/>
      <c r="AR55" s="31"/>
      <c r="AS55" s="73"/>
      <c r="AT55" s="73"/>
      <c r="AU55" s="68"/>
      <c r="AV55" s="67"/>
      <c r="AW55" s="67"/>
      <c r="AX55" s="67"/>
      <c r="AY55" s="67"/>
      <c r="AZ55" s="132"/>
      <c r="BA55" s="132"/>
      <c r="BB55" s="132"/>
      <c r="BC55" s="132"/>
      <c r="BD55" s="132"/>
      <c r="BE55" s="67"/>
    </row>
    <row r="56" spans="1:57" ht="25.5" customHeight="1" x14ac:dyDescent="0.25">
      <c r="A56" s="31"/>
      <c r="B56" s="31"/>
      <c r="C56" s="36"/>
      <c r="D56" s="33"/>
      <c r="E56" s="98"/>
      <c r="F56" s="36"/>
      <c r="G56" s="80"/>
      <c r="H56" s="80"/>
      <c r="I56" s="37"/>
      <c r="J56" s="36"/>
      <c r="K56" s="36"/>
      <c r="L56" s="80"/>
      <c r="M56" s="69"/>
      <c r="N56" s="69"/>
      <c r="O56" s="38"/>
      <c r="P56" s="70"/>
      <c r="Q56" s="71"/>
      <c r="R56" s="34"/>
      <c r="S56" s="112"/>
      <c r="T56" s="112"/>
      <c r="U56" s="112"/>
      <c r="V56" s="112"/>
      <c r="W56" s="70"/>
      <c r="X56" s="70"/>
      <c r="Y56" s="38"/>
      <c r="Z56" s="66"/>
      <c r="AA56" s="72"/>
      <c r="AB56" s="72"/>
      <c r="AC56" s="72"/>
      <c r="AD56" s="72"/>
      <c r="AE56" s="72"/>
      <c r="AF56" s="62"/>
      <c r="AG56" s="113"/>
      <c r="AH56" s="114"/>
      <c r="AI56" s="30"/>
      <c r="AJ56" s="30"/>
      <c r="AK56" s="30"/>
      <c r="AL56" s="30"/>
      <c r="AM56" s="68"/>
      <c r="AN56" s="114"/>
      <c r="AO56" s="114"/>
      <c r="AP56" s="113"/>
      <c r="AQ56" s="113"/>
      <c r="AR56" s="31"/>
      <c r="AS56" s="73"/>
      <c r="AT56" s="73"/>
      <c r="AU56" s="68"/>
      <c r="AV56" s="67"/>
      <c r="AW56" s="67"/>
      <c r="AX56" s="67"/>
      <c r="AY56" s="67"/>
      <c r="AZ56" s="132"/>
      <c r="BA56" s="132"/>
      <c r="BB56" s="132"/>
      <c r="BC56" s="132"/>
      <c r="BD56" s="132"/>
      <c r="BE56" s="67"/>
    </row>
    <row r="57" spans="1:57" ht="25.5" customHeight="1" x14ac:dyDescent="0.25">
      <c r="A57" s="31"/>
      <c r="B57" s="31"/>
      <c r="C57" s="36"/>
      <c r="D57" s="33"/>
      <c r="E57" s="98"/>
      <c r="F57" s="36"/>
      <c r="G57" s="80"/>
      <c r="H57" s="80"/>
      <c r="I57" s="37"/>
      <c r="J57" s="36"/>
      <c r="K57" s="36"/>
      <c r="L57" s="80"/>
      <c r="M57" s="69"/>
      <c r="N57" s="69"/>
      <c r="O57" s="38"/>
      <c r="P57" s="70"/>
      <c r="Q57" s="71"/>
      <c r="R57" s="34"/>
      <c r="S57" s="112"/>
      <c r="T57" s="112"/>
      <c r="U57" s="112"/>
      <c r="V57" s="112"/>
      <c r="W57" s="70"/>
      <c r="X57" s="70"/>
      <c r="Y57" s="38"/>
      <c r="Z57" s="66"/>
      <c r="AA57" s="72"/>
      <c r="AB57" s="72"/>
      <c r="AC57" s="72"/>
      <c r="AD57" s="72"/>
      <c r="AE57" s="72"/>
      <c r="AF57" s="62"/>
      <c r="AG57" s="113"/>
      <c r="AH57" s="114"/>
      <c r="AI57" s="30"/>
      <c r="AJ57" s="30"/>
      <c r="AK57" s="30"/>
      <c r="AL57" s="30"/>
      <c r="AM57" s="68"/>
      <c r="AN57" s="114"/>
      <c r="AO57" s="114"/>
      <c r="AP57" s="113"/>
      <c r="AQ57" s="113"/>
      <c r="AR57" s="31"/>
      <c r="AS57" s="73"/>
      <c r="AT57" s="73"/>
      <c r="AU57" s="68"/>
      <c r="AV57" s="67"/>
      <c r="AW57" s="67"/>
      <c r="AX57" s="67"/>
      <c r="AY57" s="67"/>
      <c r="AZ57" s="132"/>
      <c r="BA57" s="132"/>
      <c r="BB57" s="132"/>
      <c r="BC57" s="132"/>
      <c r="BD57" s="132"/>
      <c r="BE57" s="67"/>
    </row>
    <row r="58" spans="1:57" ht="25.5" customHeight="1" x14ac:dyDescent="0.25">
      <c r="A58" s="31"/>
      <c r="B58" s="31"/>
      <c r="C58" s="36"/>
      <c r="D58" s="33"/>
      <c r="E58" s="98"/>
      <c r="F58" s="36"/>
      <c r="G58" s="80"/>
      <c r="H58" s="80"/>
      <c r="I58" s="37"/>
      <c r="J58" s="36"/>
      <c r="K58" s="36"/>
      <c r="L58" s="80"/>
      <c r="M58" s="69"/>
      <c r="N58" s="69"/>
      <c r="O58" s="38"/>
      <c r="P58" s="70"/>
      <c r="Q58" s="71"/>
      <c r="R58" s="34"/>
      <c r="S58" s="112"/>
      <c r="T58" s="112"/>
      <c r="U58" s="112"/>
      <c r="V58" s="112"/>
      <c r="W58" s="70"/>
      <c r="X58" s="70"/>
      <c r="Y58" s="38"/>
      <c r="Z58" s="66"/>
      <c r="AA58" s="72"/>
      <c r="AB58" s="72"/>
      <c r="AC58" s="72"/>
      <c r="AD58" s="72"/>
      <c r="AE58" s="72"/>
      <c r="AF58" s="62"/>
      <c r="AG58" s="113"/>
      <c r="AH58" s="114"/>
      <c r="AI58" s="30"/>
      <c r="AJ58" s="30"/>
      <c r="AK58" s="30"/>
      <c r="AL58" s="30"/>
      <c r="AM58" s="68"/>
      <c r="AN58" s="114"/>
      <c r="AO58" s="114"/>
      <c r="AP58" s="113"/>
      <c r="AQ58" s="113"/>
      <c r="AR58" s="31"/>
      <c r="AS58" s="73"/>
      <c r="AT58" s="73"/>
      <c r="AU58" s="68"/>
      <c r="AV58" s="67"/>
      <c r="AW58" s="67"/>
      <c r="AX58" s="67"/>
      <c r="AY58" s="67"/>
      <c r="AZ58" s="132"/>
      <c r="BA58" s="132"/>
      <c r="BB58" s="132"/>
      <c r="BC58" s="132"/>
      <c r="BD58" s="132"/>
      <c r="BE58" s="67"/>
    </row>
    <row r="59" spans="1:57" ht="25.5" customHeight="1" x14ac:dyDescent="0.25">
      <c r="A59" s="31"/>
      <c r="B59" s="31"/>
      <c r="C59" s="36"/>
      <c r="D59" s="33"/>
      <c r="E59" s="98"/>
      <c r="F59" s="36"/>
      <c r="G59" s="80"/>
      <c r="H59" s="80"/>
      <c r="I59" s="37"/>
      <c r="J59" s="36"/>
      <c r="K59" s="36"/>
      <c r="L59" s="80"/>
      <c r="M59" s="69"/>
      <c r="N59" s="69"/>
      <c r="O59" s="38"/>
      <c r="P59" s="70"/>
      <c r="Q59" s="71"/>
      <c r="R59" s="34"/>
      <c r="S59" s="112"/>
      <c r="T59" s="112"/>
      <c r="U59" s="112"/>
      <c r="V59" s="112"/>
      <c r="W59" s="70"/>
      <c r="X59" s="70"/>
      <c r="Y59" s="38"/>
      <c r="Z59" s="66"/>
      <c r="AA59" s="72"/>
      <c r="AB59" s="72"/>
      <c r="AC59" s="72"/>
      <c r="AD59" s="72"/>
      <c r="AE59" s="72"/>
      <c r="AF59" s="62"/>
      <c r="AG59" s="113"/>
      <c r="AH59" s="114"/>
      <c r="AI59" s="30"/>
      <c r="AJ59" s="30"/>
      <c r="AK59" s="30"/>
      <c r="AL59" s="30"/>
      <c r="AM59" s="68"/>
      <c r="AN59" s="114"/>
      <c r="AO59" s="114"/>
      <c r="AP59" s="113"/>
      <c r="AQ59" s="113"/>
      <c r="AR59" s="31"/>
      <c r="AS59" s="73"/>
      <c r="AT59" s="73"/>
      <c r="AU59" s="68"/>
      <c r="AV59" s="67"/>
      <c r="AW59" s="67"/>
      <c r="AX59" s="67"/>
      <c r="AY59" s="67"/>
      <c r="AZ59" s="132"/>
      <c r="BA59" s="132"/>
      <c r="BB59" s="132"/>
      <c r="BC59" s="132"/>
      <c r="BD59" s="132"/>
      <c r="BE59" s="67"/>
    </row>
    <row r="60" spans="1:57" ht="25.5" customHeight="1" x14ac:dyDescent="0.25">
      <c r="A60" s="31"/>
      <c r="B60" s="31"/>
      <c r="C60" s="36"/>
      <c r="D60" s="33"/>
      <c r="E60" s="98"/>
      <c r="F60" s="36"/>
      <c r="G60" s="80"/>
      <c r="H60" s="80"/>
      <c r="I60" s="37"/>
      <c r="J60" s="36"/>
      <c r="K60" s="36"/>
      <c r="L60" s="80"/>
      <c r="M60" s="69"/>
      <c r="N60" s="69"/>
      <c r="O60" s="38"/>
      <c r="P60" s="70"/>
      <c r="Q60" s="71"/>
      <c r="R60" s="34"/>
      <c r="S60" s="112"/>
      <c r="T60" s="112"/>
      <c r="U60" s="112"/>
      <c r="V60" s="112"/>
      <c r="W60" s="70"/>
      <c r="X60" s="70"/>
      <c r="Y60" s="38"/>
      <c r="Z60" s="66"/>
      <c r="AA60" s="72"/>
      <c r="AB60" s="72"/>
      <c r="AC60" s="72"/>
      <c r="AD60" s="72"/>
      <c r="AE60" s="72"/>
      <c r="AF60" s="62"/>
      <c r="AG60" s="113"/>
      <c r="AH60" s="114"/>
      <c r="AI60" s="30"/>
      <c r="AJ60" s="30"/>
      <c r="AK60" s="30"/>
      <c r="AL60" s="30"/>
      <c r="AM60" s="68"/>
      <c r="AN60" s="114"/>
      <c r="AO60" s="114"/>
      <c r="AP60" s="113"/>
      <c r="AQ60" s="113"/>
      <c r="AR60" s="31"/>
      <c r="AS60" s="73"/>
      <c r="AT60" s="73"/>
      <c r="AU60" s="68"/>
      <c r="AV60" s="67"/>
      <c r="AW60" s="67"/>
      <c r="AX60" s="67"/>
      <c r="AY60" s="67"/>
      <c r="AZ60" s="132"/>
      <c r="BA60" s="132"/>
      <c r="BB60" s="132"/>
      <c r="BC60" s="132"/>
      <c r="BD60" s="132"/>
      <c r="BE60" s="67"/>
    </row>
    <row r="61" spans="1:57" ht="25.5" customHeight="1" x14ac:dyDescent="0.25">
      <c r="A61" s="31"/>
      <c r="B61" s="31"/>
      <c r="C61" s="36"/>
      <c r="D61" s="33"/>
      <c r="E61" s="98"/>
      <c r="F61" s="36"/>
      <c r="G61" s="80"/>
      <c r="H61" s="80"/>
      <c r="I61" s="37"/>
      <c r="J61" s="36"/>
      <c r="K61" s="36"/>
      <c r="L61" s="80"/>
      <c r="M61" s="69"/>
      <c r="N61" s="69"/>
      <c r="O61" s="38"/>
      <c r="P61" s="70"/>
      <c r="Q61" s="71"/>
      <c r="R61" s="34"/>
      <c r="S61" s="112"/>
      <c r="T61" s="112"/>
      <c r="U61" s="112"/>
      <c r="V61" s="112"/>
      <c r="W61" s="70"/>
      <c r="X61" s="70"/>
      <c r="Y61" s="38"/>
      <c r="Z61" s="66"/>
      <c r="AA61" s="72"/>
      <c r="AB61" s="72"/>
      <c r="AC61" s="72"/>
      <c r="AD61" s="72"/>
      <c r="AE61" s="72"/>
      <c r="AF61" s="62"/>
      <c r="AG61" s="113"/>
      <c r="AH61" s="114"/>
      <c r="AI61" s="30"/>
      <c r="AJ61" s="30"/>
      <c r="AK61" s="30"/>
      <c r="AL61" s="30"/>
      <c r="AM61" s="68"/>
      <c r="AN61" s="114"/>
      <c r="AO61" s="114"/>
      <c r="AP61" s="113"/>
      <c r="AQ61" s="113"/>
      <c r="AR61" s="31"/>
      <c r="AS61" s="73"/>
      <c r="AT61" s="73"/>
      <c r="AU61" s="68"/>
      <c r="AV61" s="67"/>
      <c r="AW61" s="67"/>
      <c r="AX61" s="67"/>
      <c r="AY61" s="67"/>
      <c r="AZ61" s="132"/>
      <c r="BA61" s="132"/>
      <c r="BB61" s="132"/>
      <c r="BC61" s="132"/>
      <c r="BD61" s="132"/>
      <c r="BE61" s="67"/>
    </row>
    <row r="62" spans="1:57" ht="25.5" customHeight="1" x14ac:dyDescent="0.25">
      <c r="A62" s="31"/>
      <c r="B62" s="31"/>
      <c r="C62" s="36"/>
      <c r="D62" s="33"/>
      <c r="E62" s="98"/>
      <c r="F62" s="36"/>
      <c r="G62" s="80"/>
      <c r="H62" s="80"/>
      <c r="I62" s="37"/>
      <c r="J62" s="36"/>
      <c r="K62" s="36"/>
      <c r="L62" s="80"/>
      <c r="M62" s="69"/>
      <c r="N62" s="69"/>
      <c r="O62" s="38"/>
      <c r="P62" s="70"/>
      <c r="Q62" s="71"/>
      <c r="R62" s="34"/>
      <c r="S62" s="112"/>
      <c r="T62" s="112"/>
      <c r="U62" s="112"/>
      <c r="V62" s="112"/>
      <c r="W62" s="70"/>
      <c r="X62" s="70"/>
      <c r="Y62" s="38"/>
      <c r="Z62" s="66"/>
      <c r="AA62" s="72"/>
      <c r="AB62" s="72"/>
      <c r="AC62" s="72"/>
      <c r="AD62" s="72"/>
      <c r="AE62" s="72"/>
      <c r="AF62" s="62"/>
      <c r="AG62" s="113"/>
      <c r="AH62" s="114"/>
      <c r="AI62" s="30"/>
      <c r="AJ62" s="30"/>
      <c r="AK62" s="30"/>
      <c r="AL62" s="30"/>
      <c r="AM62" s="68"/>
      <c r="AN62" s="114"/>
      <c r="AO62" s="114"/>
      <c r="AP62" s="113"/>
      <c r="AQ62" s="113"/>
      <c r="AR62" s="31"/>
      <c r="AS62" s="73"/>
      <c r="AT62" s="73"/>
      <c r="AU62" s="68"/>
      <c r="AV62" s="67"/>
      <c r="AW62" s="67"/>
      <c r="AX62" s="67"/>
      <c r="AY62" s="67"/>
      <c r="AZ62" s="132"/>
      <c r="BA62" s="132"/>
      <c r="BB62" s="132"/>
      <c r="BC62" s="132"/>
      <c r="BD62" s="132"/>
      <c r="BE62" s="67"/>
    </row>
    <row r="63" spans="1:57" ht="25.5" customHeight="1" x14ac:dyDescent="0.25">
      <c r="A63" s="31"/>
      <c r="B63" s="31"/>
      <c r="C63" s="36"/>
      <c r="D63" s="33"/>
      <c r="E63" s="98"/>
      <c r="F63" s="36"/>
      <c r="G63" s="80"/>
      <c r="H63" s="80"/>
      <c r="I63" s="37"/>
      <c r="J63" s="36"/>
      <c r="K63" s="36"/>
      <c r="L63" s="80"/>
      <c r="M63" s="69"/>
      <c r="N63" s="69"/>
      <c r="O63" s="38"/>
      <c r="P63" s="70"/>
      <c r="Q63" s="71"/>
      <c r="R63" s="34"/>
      <c r="S63" s="112"/>
      <c r="T63" s="112"/>
      <c r="U63" s="112"/>
      <c r="V63" s="112"/>
      <c r="W63" s="70"/>
      <c r="X63" s="70"/>
      <c r="Y63" s="38"/>
      <c r="Z63" s="66"/>
      <c r="AA63" s="72"/>
      <c r="AB63" s="72"/>
      <c r="AC63" s="72"/>
      <c r="AD63" s="72"/>
      <c r="AE63" s="72"/>
      <c r="AF63" s="62"/>
      <c r="AG63" s="113"/>
      <c r="AH63" s="114"/>
      <c r="AI63" s="30"/>
      <c r="AJ63" s="30"/>
      <c r="AK63" s="30"/>
      <c r="AL63" s="30"/>
      <c r="AM63" s="68"/>
      <c r="AN63" s="114"/>
      <c r="AO63" s="114"/>
      <c r="AP63" s="113"/>
      <c r="AQ63" s="113"/>
      <c r="AR63" s="31"/>
      <c r="AS63" s="73"/>
      <c r="AT63" s="73"/>
      <c r="AU63" s="68"/>
      <c r="AV63" s="67"/>
      <c r="AW63" s="67"/>
      <c r="AX63" s="67"/>
      <c r="AY63" s="67"/>
      <c r="AZ63" s="132"/>
      <c r="BA63" s="132"/>
      <c r="BB63" s="132"/>
      <c r="BC63" s="132"/>
      <c r="BD63" s="132"/>
      <c r="BE63" s="67"/>
    </row>
    <row r="64" spans="1:57" ht="25.5" customHeight="1" x14ac:dyDescent="0.25">
      <c r="A64" s="31"/>
      <c r="B64" s="31"/>
      <c r="C64" s="36"/>
      <c r="D64" s="33"/>
      <c r="E64" s="98"/>
      <c r="F64" s="36"/>
      <c r="G64" s="80"/>
      <c r="H64" s="80"/>
      <c r="I64" s="37"/>
      <c r="J64" s="36"/>
      <c r="K64" s="36"/>
      <c r="L64" s="80"/>
      <c r="M64" s="69"/>
      <c r="N64" s="69"/>
      <c r="O64" s="38"/>
      <c r="P64" s="70"/>
      <c r="Q64" s="71"/>
      <c r="R64" s="34"/>
      <c r="S64" s="112"/>
      <c r="T64" s="112"/>
      <c r="U64" s="112"/>
      <c r="V64" s="112"/>
      <c r="W64" s="70"/>
      <c r="X64" s="70"/>
      <c r="Y64" s="38"/>
      <c r="Z64" s="66"/>
      <c r="AA64" s="72"/>
      <c r="AB64" s="72"/>
      <c r="AC64" s="72"/>
      <c r="AD64" s="72"/>
      <c r="AE64" s="72"/>
      <c r="AF64" s="62"/>
      <c r="AG64" s="113"/>
      <c r="AH64" s="114"/>
      <c r="AI64" s="30"/>
      <c r="AJ64" s="30"/>
      <c r="AK64" s="30"/>
      <c r="AL64" s="30"/>
      <c r="AM64" s="68"/>
      <c r="AN64" s="114"/>
      <c r="AO64" s="114"/>
      <c r="AP64" s="113"/>
      <c r="AQ64" s="113"/>
      <c r="AR64" s="31"/>
      <c r="AS64" s="73"/>
      <c r="AT64" s="73"/>
      <c r="AU64" s="68"/>
      <c r="AV64" s="67"/>
      <c r="AW64" s="67"/>
      <c r="AX64" s="67"/>
      <c r="AY64" s="67"/>
      <c r="AZ64" s="132"/>
      <c r="BA64" s="132"/>
      <c r="BB64" s="132"/>
      <c r="BC64" s="132"/>
      <c r="BD64" s="132"/>
      <c r="BE64" s="67"/>
    </row>
    <row r="65" spans="1:57" ht="25.5" customHeight="1" x14ac:dyDescent="0.25">
      <c r="A65" s="31"/>
      <c r="B65" s="31"/>
      <c r="C65" s="36"/>
      <c r="D65" s="33"/>
      <c r="E65" s="98"/>
      <c r="F65" s="36"/>
      <c r="G65" s="80"/>
      <c r="H65" s="80"/>
      <c r="I65" s="37"/>
      <c r="J65" s="36"/>
      <c r="K65" s="36"/>
      <c r="L65" s="80"/>
      <c r="M65" s="69"/>
      <c r="N65" s="69"/>
      <c r="O65" s="38"/>
      <c r="P65" s="70"/>
      <c r="Q65" s="71"/>
      <c r="R65" s="34"/>
      <c r="S65" s="112"/>
      <c r="T65" s="112"/>
      <c r="U65" s="112"/>
      <c r="V65" s="112"/>
      <c r="W65" s="70"/>
      <c r="X65" s="70"/>
      <c r="Y65" s="38"/>
      <c r="Z65" s="66"/>
      <c r="AA65" s="72"/>
      <c r="AB65" s="72"/>
      <c r="AC65" s="72"/>
      <c r="AD65" s="72"/>
      <c r="AE65" s="72"/>
      <c r="AF65" s="62"/>
      <c r="AG65" s="113"/>
      <c r="AH65" s="114"/>
      <c r="AI65" s="30"/>
      <c r="AJ65" s="30"/>
      <c r="AK65" s="30"/>
      <c r="AL65" s="30"/>
      <c r="AM65" s="68"/>
      <c r="AN65" s="114"/>
      <c r="AO65" s="114"/>
      <c r="AP65" s="113"/>
      <c r="AQ65" s="113"/>
      <c r="AR65" s="31"/>
      <c r="AS65" s="73"/>
      <c r="AT65" s="73"/>
      <c r="AU65" s="68"/>
      <c r="AV65" s="67"/>
      <c r="AW65" s="67"/>
      <c r="AX65" s="67"/>
      <c r="AY65" s="67"/>
      <c r="AZ65" s="132"/>
      <c r="BA65" s="132"/>
      <c r="BB65" s="132"/>
      <c r="BC65" s="132"/>
      <c r="BD65" s="132"/>
      <c r="BE65" s="67"/>
    </row>
    <row r="66" spans="1:57" ht="25.5" customHeight="1" x14ac:dyDescent="0.25">
      <c r="A66" s="31"/>
      <c r="B66" s="31"/>
      <c r="C66" s="36"/>
      <c r="D66" s="33"/>
      <c r="E66" s="98"/>
      <c r="F66" s="36"/>
      <c r="G66" s="80"/>
      <c r="H66" s="80"/>
      <c r="I66" s="37"/>
      <c r="J66" s="36"/>
      <c r="K66" s="36"/>
      <c r="L66" s="80"/>
      <c r="M66" s="69"/>
      <c r="N66" s="69"/>
      <c r="O66" s="38"/>
      <c r="P66" s="70"/>
      <c r="Q66" s="71"/>
      <c r="R66" s="34"/>
      <c r="S66" s="112"/>
      <c r="T66" s="112"/>
      <c r="U66" s="112"/>
      <c r="V66" s="112"/>
      <c r="W66" s="70"/>
      <c r="X66" s="70"/>
      <c r="Y66" s="38"/>
      <c r="Z66" s="66"/>
      <c r="AA66" s="72"/>
      <c r="AB66" s="72"/>
      <c r="AC66" s="72"/>
      <c r="AD66" s="72"/>
      <c r="AE66" s="72"/>
      <c r="AF66" s="62"/>
      <c r="AG66" s="113"/>
      <c r="AH66" s="114"/>
      <c r="AI66" s="30"/>
      <c r="AJ66" s="30"/>
      <c r="AK66" s="30"/>
      <c r="AL66" s="30"/>
      <c r="AM66" s="68"/>
      <c r="AN66" s="114"/>
      <c r="AO66" s="114"/>
      <c r="AP66" s="113"/>
      <c r="AQ66" s="113"/>
      <c r="AR66" s="31"/>
      <c r="AS66" s="73"/>
      <c r="AT66" s="73"/>
      <c r="AU66" s="68"/>
      <c r="AV66" s="67"/>
      <c r="AW66" s="67"/>
      <c r="AX66" s="67"/>
      <c r="AY66" s="67"/>
      <c r="AZ66" s="132"/>
      <c r="BA66" s="132"/>
      <c r="BB66" s="132"/>
      <c r="BC66" s="132"/>
      <c r="BD66" s="132"/>
      <c r="BE66" s="67"/>
    </row>
    <row r="67" spans="1:57" ht="25.5" customHeight="1" x14ac:dyDescent="0.25">
      <c r="A67" s="31"/>
      <c r="B67" s="31"/>
      <c r="C67" s="36"/>
      <c r="D67" s="33"/>
      <c r="E67" s="98"/>
      <c r="F67" s="36"/>
      <c r="G67" s="80"/>
      <c r="H67" s="80"/>
      <c r="I67" s="37"/>
      <c r="J67" s="36"/>
      <c r="K67" s="36"/>
      <c r="L67" s="80"/>
      <c r="M67" s="69"/>
      <c r="N67" s="69"/>
      <c r="O67" s="38"/>
      <c r="P67" s="70"/>
      <c r="Q67" s="71"/>
      <c r="R67" s="34"/>
      <c r="S67" s="112"/>
      <c r="T67" s="112"/>
      <c r="U67" s="112"/>
      <c r="V67" s="112"/>
      <c r="W67" s="70"/>
      <c r="X67" s="70"/>
      <c r="Y67" s="38"/>
      <c r="Z67" s="66"/>
      <c r="AA67" s="72"/>
      <c r="AB67" s="72"/>
      <c r="AC67" s="72"/>
      <c r="AD67" s="72"/>
      <c r="AE67" s="72"/>
      <c r="AF67" s="62"/>
      <c r="AG67" s="113"/>
      <c r="AH67" s="114"/>
      <c r="AI67" s="30"/>
      <c r="AJ67" s="30"/>
      <c r="AK67" s="30"/>
      <c r="AL67" s="30"/>
      <c r="AM67" s="68"/>
      <c r="AN67" s="114"/>
      <c r="AO67" s="114"/>
      <c r="AP67" s="113"/>
      <c r="AQ67" s="113"/>
      <c r="AR67" s="31"/>
      <c r="AS67" s="73"/>
      <c r="AT67" s="73"/>
      <c r="AU67" s="68"/>
      <c r="AV67" s="67"/>
      <c r="AW67" s="67"/>
      <c r="AX67" s="67"/>
      <c r="AY67" s="67"/>
      <c r="AZ67" s="132"/>
      <c r="BA67" s="132"/>
      <c r="BB67" s="132"/>
      <c r="BC67" s="132"/>
      <c r="BD67" s="132"/>
      <c r="BE67" s="67"/>
    </row>
    <row r="68" spans="1:57" ht="25.5" customHeight="1" x14ac:dyDescent="0.25">
      <c r="A68" s="31"/>
      <c r="B68" s="31"/>
      <c r="C68" s="36"/>
      <c r="D68" s="33"/>
      <c r="E68" s="98"/>
      <c r="F68" s="36"/>
      <c r="G68" s="80"/>
      <c r="H68" s="80"/>
      <c r="I68" s="37"/>
      <c r="J68" s="36"/>
      <c r="K68" s="36"/>
      <c r="L68" s="80"/>
      <c r="M68" s="69"/>
      <c r="N68" s="69"/>
      <c r="O68" s="38"/>
      <c r="P68" s="70"/>
      <c r="Q68" s="71"/>
      <c r="R68" s="34"/>
      <c r="S68" s="112"/>
      <c r="T68" s="112"/>
      <c r="U68" s="112"/>
      <c r="V68" s="112"/>
      <c r="W68" s="70"/>
      <c r="X68" s="70"/>
      <c r="Y68" s="38"/>
      <c r="Z68" s="66"/>
      <c r="AA68" s="72"/>
      <c r="AB68" s="72"/>
      <c r="AC68" s="72"/>
      <c r="AD68" s="72"/>
      <c r="AE68" s="72"/>
      <c r="AF68" s="62"/>
      <c r="AG68" s="113"/>
      <c r="AH68" s="114"/>
      <c r="AI68" s="30"/>
      <c r="AJ68" s="30"/>
      <c r="AK68" s="30"/>
      <c r="AL68" s="30"/>
      <c r="AM68" s="68"/>
      <c r="AN68" s="114"/>
      <c r="AO68" s="114"/>
      <c r="AP68" s="113"/>
      <c r="AQ68" s="113"/>
      <c r="AR68" s="31"/>
      <c r="AS68" s="73"/>
      <c r="AT68" s="73"/>
      <c r="AU68" s="68"/>
      <c r="AV68" s="67"/>
      <c r="AW68" s="67"/>
      <c r="AX68" s="67"/>
      <c r="AY68" s="67"/>
      <c r="AZ68" s="132"/>
      <c r="BA68" s="132"/>
      <c r="BB68" s="132"/>
      <c r="BC68" s="132"/>
      <c r="BD68" s="132"/>
      <c r="BE68" s="67"/>
    </row>
    <row r="69" spans="1:57" ht="25.5" customHeight="1" x14ac:dyDescent="0.25">
      <c r="A69" s="31"/>
      <c r="B69" s="31"/>
      <c r="C69" s="36"/>
      <c r="D69" s="33"/>
      <c r="E69" s="98"/>
      <c r="F69" s="36"/>
      <c r="G69" s="80"/>
      <c r="H69" s="80"/>
      <c r="I69" s="37"/>
      <c r="J69" s="36"/>
      <c r="K69" s="36"/>
      <c r="L69" s="80"/>
      <c r="M69" s="69"/>
      <c r="N69" s="69"/>
      <c r="O69" s="38"/>
      <c r="P69" s="70"/>
      <c r="Q69" s="71"/>
      <c r="R69" s="34"/>
      <c r="S69" s="112"/>
      <c r="T69" s="112"/>
      <c r="U69" s="112"/>
      <c r="V69" s="112"/>
      <c r="W69" s="70"/>
      <c r="X69" s="70"/>
      <c r="Y69" s="38"/>
      <c r="Z69" s="66"/>
      <c r="AA69" s="72"/>
      <c r="AB69" s="72"/>
      <c r="AC69" s="72"/>
      <c r="AD69" s="72"/>
      <c r="AE69" s="72"/>
      <c r="AF69" s="62"/>
      <c r="AG69" s="113"/>
      <c r="AH69" s="114"/>
      <c r="AI69" s="30"/>
      <c r="AJ69" s="30"/>
      <c r="AK69" s="30"/>
      <c r="AL69" s="30"/>
      <c r="AM69" s="68"/>
      <c r="AN69" s="114"/>
      <c r="AO69" s="114"/>
      <c r="AP69" s="113"/>
      <c r="AQ69" s="113"/>
      <c r="AR69" s="31"/>
      <c r="AS69" s="73"/>
      <c r="AT69" s="73"/>
      <c r="AU69" s="68"/>
      <c r="AV69" s="67"/>
      <c r="AW69" s="67"/>
      <c r="AX69" s="67"/>
      <c r="AY69" s="67"/>
      <c r="AZ69" s="132"/>
      <c r="BA69" s="132"/>
      <c r="BB69" s="132"/>
      <c r="BC69" s="132"/>
      <c r="BD69" s="132"/>
      <c r="BE69" s="67"/>
    </row>
    <row r="70" spans="1:57" ht="25.5" customHeight="1" x14ac:dyDescent="0.25">
      <c r="A70" s="31"/>
      <c r="B70" s="31"/>
      <c r="C70" s="36"/>
      <c r="D70" s="33"/>
      <c r="E70" s="98"/>
      <c r="F70" s="36"/>
      <c r="G70" s="80"/>
      <c r="H70" s="80"/>
      <c r="I70" s="37"/>
      <c r="J70" s="36"/>
      <c r="K70" s="36"/>
      <c r="L70" s="80"/>
      <c r="M70" s="69"/>
      <c r="N70" s="69"/>
      <c r="O70" s="38"/>
      <c r="P70" s="70"/>
      <c r="Q70" s="71"/>
      <c r="R70" s="34"/>
      <c r="S70" s="112"/>
      <c r="T70" s="112"/>
      <c r="U70" s="112"/>
      <c r="V70" s="112"/>
      <c r="W70" s="70"/>
      <c r="X70" s="70"/>
      <c r="Y70" s="38"/>
      <c r="Z70" s="66"/>
      <c r="AA70" s="72"/>
      <c r="AB70" s="72"/>
      <c r="AC70" s="72"/>
      <c r="AD70" s="72"/>
      <c r="AE70" s="72"/>
      <c r="AF70" s="62"/>
      <c r="AG70" s="113"/>
      <c r="AH70" s="114"/>
      <c r="AI70" s="30"/>
      <c r="AJ70" s="30"/>
      <c r="AK70" s="30"/>
      <c r="AL70" s="30"/>
      <c r="AM70" s="68"/>
      <c r="AN70" s="114"/>
      <c r="AO70" s="114"/>
      <c r="AP70" s="113"/>
      <c r="AQ70" s="113"/>
      <c r="AR70" s="31"/>
      <c r="AS70" s="73"/>
      <c r="AT70" s="73"/>
      <c r="AU70" s="68"/>
      <c r="AV70" s="67"/>
      <c r="AW70" s="67"/>
      <c r="AX70" s="67"/>
      <c r="AY70" s="67"/>
      <c r="AZ70" s="132"/>
      <c r="BA70" s="132"/>
      <c r="BB70" s="132"/>
      <c r="BC70" s="132"/>
      <c r="BD70" s="132"/>
      <c r="BE70" s="67"/>
    </row>
    <row r="71" spans="1:57" ht="25.5" customHeight="1" x14ac:dyDescent="0.25">
      <c r="A71" s="31"/>
      <c r="B71" s="31"/>
      <c r="C71" s="36"/>
      <c r="D71" s="33"/>
      <c r="E71" s="98"/>
      <c r="F71" s="36"/>
      <c r="G71" s="80"/>
      <c r="H71" s="80"/>
      <c r="I71" s="37"/>
      <c r="J71" s="36"/>
      <c r="K71" s="36"/>
      <c r="L71" s="80"/>
      <c r="M71" s="69"/>
      <c r="N71" s="69"/>
      <c r="O71" s="38"/>
      <c r="P71" s="70"/>
      <c r="Q71" s="71"/>
      <c r="R71" s="34"/>
      <c r="S71" s="112"/>
      <c r="T71" s="112"/>
      <c r="U71" s="112"/>
      <c r="V71" s="112"/>
      <c r="W71" s="70"/>
      <c r="X71" s="70"/>
      <c r="Y71" s="38"/>
      <c r="Z71" s="66"/>
      <c r="AA71" s="72"/>
      <c r="AB71" s="72"/>
      <c r="AC71" s="72"/>
      <c r="AD71" s="72"/>
      <c r="AE71" s="72"/>
      <c r="AF71" s="62"/>
      <c r="AG71" s="113"/>
      <c r="AH71" s="114"/>
      <c r="AI71" s="30"/>
      <c r="AJ71" s="30"/>
      <c r="AK71" s="30"/>
      <c r="AL71" s="30"/>
      <c r="AM71" s="68"/>
      <c r="AN71" s="114"/>
      <c r="AO71" s="114"/>
      <c r="AP71" s="113"/>
      <c r="AQ71" s="113"/>
      <c r="AR71" s="31"/>
      <c r="AS71" s="73"/>
      <c r="AT71" s="73"/>
      <c r="AU71" s="68"/>
      <c r="AV71" s="67"/>
      <c r="AW71" s="67"/>
      <c r="AX71" s="67"/>
      <c r="AY71" s="67"/>
      <c r="AZ71" s="132"/>
      <c r="BA71" s="132"/>
      <c r="BB71" s="132"/>
      <c r="BC71" s="132"/>
      <c r="BD71" s="132"/>
      <c r="BE71" s="67"/>
    </row>
    <row r="72" spans="1:57" ht="25.5" customHeight="1" x14ac:dyDescent="0.25">
      <c r="A72" s="31"/>
      <c r="B72" s="31"/>
      <c r="C72" s="36"/>
      <c r="D72" s="33"/>
      <c r="E72" s="98"/>
      <c r="F72" s="36"/>
      <c r="G72" s="80"/>
      <c r="H72" s="80"/>
      <c r="I72" s="37"/>
      <c r="J72" s="36"/>
      <c r="K72" s="36"/>
      <c r="L72" s="80"/>
      <c r="M72" s="69"/>
      <c r="N72" s="69"/>
      <c r="O72" s="38"/>
      <c r="P72" s="70"/>
      <c r="Q72" s="71"/>
      <c r="R72" s="34"/>
      <c r="S72" s="112"/>
      <c r="T72" s="112"/>
      <c r="U72" s="112"/>
      <c r="V72" s="112"/>
      <c r="W72" s="70"/>
      <c r="X72" s="70"/>
      <c r="Y72" s="38"/>
      <c r="Z72" s="66"/>
      <c r="AA72" s="72"/>
      <c r="AB72" s="72"/>
      <c r="AC72" s="72"/>
      <c r="AD72" s="72"/>
      <c r="AE72" s="72"/>
      <c r="AF72" s="62"/>
      <c r="AG72" s="113"/>
      <c r="AH72" s="114"/>
      <c r="AI72" s="30"/>
      <c r="AJ72" s="30"/>
      <c r="AK72" s="30"/>
      <c r="AL72" s="30"/>
      <c r="AM72" s="68"/>
      <c r="AN72" s="114"/>
      <c r="AO72" s="114"/>
      <c r="AP72" s="113"/>
      <c r="AQ72" s="113"/>
      <c r="AR72" s="31"/>
      <c r="AS72" s="73"/>
      <c r="AT72" s="73"/>
      <c r="AU72" s="68"/>
      <c r="AV72" s="67"/>
      <c r="AW72" s="67"/>
      <c r="AX72" s="67"/>
      <c r="AY72" s="67"/>
      <c r="AZ72" s="132"/>
      <c r="BA72" s="132"/>
      <c r="BB72" s="132"/>
      <c r="BC72" s="132"/>
      <c r="BD72" s="132"/>
      <c r="BE72" s="67"/>
    </row>
    <row r="73" spans="1:57" ht="25.5" customHeight="1" x14ac:dyDescent="0.25">
      <c r="A73" s="31"/>
      <c r="B73" s="31"/>
      <c r="C73" s="36"/>
      <c r="D73" s="33"/>
      <c r="E73" s="98"/>
      <c r="F73" s="36"/>
      <c r="G73" s="80"/>
      <c r="H73" s="80"/>
      <c r="I73" s="37"/>
      <c r="J73" s="36"/>
      <c r="K73" s="36"/>
      <c r="L73" s="80"/>
      <c r="M73" s="69"/>
      <c r="N73" s="69"/>
      <c r="O73" s="38"/>
      <c r="P73" s="70"/>
      <c r="Q73" s="71"/>
      <c r="R73" s="34"/>
      <c r="S73" s="112"/>
      <c r="T73" s="112"/>
      <c r="U73" s="112"/>
      <c r="V73" s="112"/>
      <c r="W73" s="70"/>
      <c r="X73" s="70"/>
      <c r="Y73" s="38"/>
      <c r="Z73" s="66"/>
      <c r="AA73" s="72"/>
      <c r="AB73" s="72"/>
      <c r="AC73" s="72"/>
      <c r="AD73" s="72"/>
      <c r="AE73" s="72"/>
      <c r="AF73" s="62"/>
      <c r="AG73" s="113"/>
      <c r="AH73" s="114"/>
      <c r="AI73" s="30"/>
      <c r="AJ73" s="30"/>
      <c r="AK73" s="30"/>
      <c r="AL73" s="30"/>
      <c r="AM73" s="68"/>
      <c r="AN73" s="114"/>
      <c r="AO73" s="114"/>
      <c r="AP73" s="113"/>
      <c r="AQ73" s="113"/>
      <c r="AR73" s="31"/>
      <c r="AS73" s="73"/>
      <c r="AT73" s="73"/>
      <c r="AU73" s="68"/>
      <c r="AV73" s="67"/>
      <c r="AW73" s="67"/>
      <c r="AX73" s="67"/>
      <c r="AY73" s="67"/>
      <c r="AZ73" s="132"/>
      <c r="BA73" s="132"/>
      <c r="BB73" s="132"/>
      <c r="BC73" s="132"/>
      <c r="BD73" s="132"/>
      <c r="BE73" s="67"/>
    </row>
    <row r="74" spans="1:57" ht="25.5" customHeight="1" x14ac:dyDescent="0.25">
      <c r="A74" s="31"/>
      <c r="B74" s="31"/>
      <c r="C74" s="36"/>
      <c r="D74" s="33"/>
      <c r="E74" s="98"/>
      <c r="F74" s="36"/>
      <c r="G74" s="80"/>
      <c r="H74" s="80"/>
      <c r="I74" s="37"/>
      <c r="J74" s="36"/>
      <c r="K74" s="36"/>
      <c r="L74" s="80"/>
      <c r="M74" s="69"/>
      <c r="N74" s="69"/>
      <c r="O74" s="38"/>
      <c r="P74" s="70"/>
      <c r="Q74" s="71"/>
      <c r="R74" s="34"/>
      <c r="S74" s="112"/>
      <c r="T74" s="112"/>
      <c r="U74" s="112"/>
      <c r="V74" s="112"/>
      <c r="W74" s="70"/>
      <c r="X74" s="70"/>
      <c r="Y74" s="38"/>
      <c r="Z74" s="66"/>
      <c r="AA74" s="72"/>
      <c r="AB74" s="72"/>
      <c r="AC74" s="72"/>
      <c r="AD74" s="72"/>
      <c r="AE74" s="72"/>
      <c r="AF74" s="62"/>
      <c r="AG74" s="113"/>
      <c r="AH74" s="114"/>
      <c r="AI74" s="30"/>
      <c r="AJ74" s="30"/>
      <c r="AK74" s="30"/>
      <c r="AL74" s="30"/>
      <c r="AM74" s="68"/>
      <c r="AN74" s="114"/>
      <c r="AO74" s="114"/>
      <c r="AP74" s="113"/>
      <c r="AQ74" s="113"/>
      <c r="AR74" s="31"/>
      <c r="AS74" s="73"/>
      <c r="AT74" s="73"/>
      <c r="AU74" s="68"/>
      <c r="AV74" s="67"/>
      <c r="AW74" s="67"/>
      <c r="AX74" s="67"/>
      <c r="AY74" s="67"/>
      <c r="AZ74" s="132"/>
      <c r="BA74" s="132"/>
      <c r="BB74" s="132"/>
      <c r="BC74" s="132"/>
      <c r="BD74" s="132"/>
      <c r="BE74" s="67"/>
    </row>
    <row r="75" spans="1:57" ht="25.5" customHeight="1" x14ac:dyDescent="0.25">
      <c r="A75" s="31"/>
      <c r="B75" s="31"/>
      <c r="C75" s="36"/>
      <c r="D75" s="33"/>
      <c r="E75" s="98"/>
      <c r="F75" s="36"/>
      <c r="G75" s="80"/>
      <c r="H75" s="80"/>
      <c r="I75" s="37"/>
      <c r="J75" s="36"/>
      <c r="K75" s="36"/>
      <c r="L75" s="80"/>
      <c r="M75" s="69"/>
      <c r="N75" s="69"/>
      <c r="O75" s="38"/>
      <c r="P75" s="70"/>
      <c r="Q75" s="71"/>
      <c r="R75" s="34"/>
      <c r="S75" s="112"/>
      <c r="T75" s="112"/>
      <c r="U75" s="112"/>
      <c r="V75" s="112"/>
      <c r="W75" s="70"/>
      <c r="X75" s="70"/>
      <c r="Y75" s="38"/>
      <c r="Z75" s="66"/>
      <c r="AA75" s="72"/>
      <c r="AB75" s="72"/>
      <c r="AC75" s="72"/>
      <c r="AD75" s="72"/>
      <c r="AE75" s="72"/>
      <c r="AF75" s="62"/>
      <c r="AG75" s="113"/>
      <c r="AH75" s="114"/>
      <c r="AI75" s="30"/>
      <c r="AJ75" s="30"/>
      <c r="AK75" s="30"/>
      <c r="AL75" s="30"/>
      <c r="AM75" s="68"/>
      <c r="AN75" s="114"/>
      <c r="AO75" s="114"/>
      <c r="AP75" s="113"/>
      <c r="AQ75" s="113"/>
      <c r="AR75" s="31"/>
      <c r="AS75" s="73"/>
      <c r="AT75" s="73"/>
      <c r="AU75" s="68"/>
      <c r="AV75" s="67"/>
      <c r="AW75" s="67"/>
      <c r="AX75" s="67"/>
      <c r="AY75" s="67"/>
      <c r="AZ75" s="132"/>
      <c r="BA75" s="132"/>
      <c r="BB75" s="132"/>
      <c r="BC75" s="132"/>
      <c r="BD75" s="132"/>
      <c r="BE75" s="67"/>
    </row>
    <row r="76" spans="1:57" ht="25.5" customHeight="1" x14ac:dyDescent="0.25">
      <c r="A76" s="31"/>
      <c r="B76" s="31"/>
      <c r="C76" s="36"/>
      <c r="D76" s="33"/>
      <c r="E76" s="98"/>
      <c r="F76" s="36"/>
      <c r="G76" s="80"/>
      <c r="H76" s="80"/>
      <c r="I76" s="37"/>
      <c r="J76" s="36"/>
      <c r="K76" s="36"/>
      <c r="L76" s="80"/>
      <c r="M76" s="69"/>
      <c r="N76" s="69"/>
      <c r="O76" s="38"/>
      <c r="P76" s="70"/>
      <c r="Q76" s="71"/>
      <c r="R76" s="34"/>
      <c r="S76" s="112"/>
      <c r="T76" s="112"/>
      <c r="U76" s="112"/>
      <c r="V76" s="112"/>
      <c r="W76" s="70"/>
      <c r="X76" s="70"/>
      <c r="Y76" s="38"/>
      <c r="Z76" s="66"/>
      <c r="AA76" s="72"/>
      <c r="AB76" s="72"/>
      <c r="AC76" s="72"/>
      <c r="AD76" s="72"/>
      <c r="AE76" s="72"/>
      <c r="AF76" s="62"/>
      <c r="AG76" s="113"/>
      <c r="AH76" s="114"/>
      <c r="AI76" s="30"/>
      <c r="AJ76" s="30"/>
      <c r="AK76" s="30"/>
      <c r="AL76" s="30"/>
      <c r="AM76" s="68"/>
      <c r="AN76" s="114"/>
      <c r="AO76" s="114"/>
      <c r="AP76" s="113"/>
      <c r="AQ76" s="113"/>
      <c r="AR76" s="31"/>
      <c r="AS76" s="73"/>
      <c r="AT76" s="73"/>
      <c r="AU76" s="68"/>
      <c r="AV76" s="67"/>
      <c r="AW76" s="67"/>
      <c r="AX76" s="67"/>
      <c r="AY76" s="67"/>
      <c r="AZ76" s="132"/>
      <c r="BA76" s="132"/>
      <c r="BB76" s="132"/>
      <c r="BC76" s="132"/>
      <c r="BD76" s="132"/>
      <c r="BE76" s="67"/>
    </row>
    <row r="77" spans="1:57" ht="25.5" customHeight="1" x14ac:dyDescent="0.25">
      <c r="A77" s="31"/>
      <c r="B77" s="31"/>
      <c r="C77" s="39"/>
      <c r="D77" s="33"/>
      <c r="E77" s="98"/>
      <c r="F77" s="39"/>
      <c r="G77" s="81"/>
      <c r="H77" s="81"/>
      <c r="I77" s="40"/>
      <c r="J77" s="39"/>
      <c r="K77" s="39"/>
      <c r="L77" s="81"/>
      <c r="M77" s="69"/>
      <c r="N77" s="69"/>
      <c r="O77" s="41"/>
      <c r="P77" s="41"/>
      <c r="Q77" s="42"/>
      <c r="R77" s="34"/>
      <c r="S77" s="81"/>
      <c r="T77" s="81"/>
      <c r="U77" s="81"/>
      <c r="V77" s="81"/>
      <c r="W77" s="41"/>
      <c r="X77" s="41"/>
      <c r="Y77" s="41"/>
      <c r="Z77" s="66"/>
      <c r="AA77" s="72"/>
      <c r="AB77" s="66"/>
      <c r="AC77" s="72"/>
      <c r="AD77" s="72"/>
      <c r="AE77" s="72"/>
      <c r="AF77" s="40"/>
      <c r="AG77" s="113"/>
      <c r="AH77" s="114"/>
      <c r="AI77" s="30"/>
      <c r="AJ77" s="30"/>
      <c r="AK77" s="30"/>
      <c r="AL77" s="30"/>
      <c r="AM77" s="68"/>
      <c r="AN77" s="114"/>
      <c r="AO77" s="114"/>
      <c r="AP77" s="113"/>
      <c r="AQ77" s="113"/>
      <c r="AR77" s="39"/>
      <c r="AS77" s="43"/>
      <c r="AT77" s="43"/>
      <c r="AU77" s="176"/>
      <c r="AV77" s="67"/>
      <c r="AW77" s="67"/>
      <c r="AX77" s="67"/>
      <c r="AY77" s="67"/>
      <c r="AZ77" s="132"/>
      <c r="BA77" s="132"/>
      <c r="BB77" s="132"/>
      <c r="BC77" s="132"/>
      <c r="BD77" s="132"/>
      <c r="BE77" s="67"/>
    </row>
    <row r="78" spans="1:57" ht="25.5" customHeight="1" x14ac:dyDescent="0.25">
      <c r="A78" s="31"/>
      <c r="B78" s="31"/>
      <c r="C78" s="31"/>
      <c r="D78" s="33"/>
      <c r="E78" s="98"/>
      <c r="F78" s="31"/>
      <c r="G78" s="82"/>
      <c r="H78" s="82"/>
      <c r="I78" s="44"/>
      <c r="J78" s="45"/>
      <c r="K78" s="45"/>
      <c r="L78" s="82"/>
      <c r="M78" s="69"/>
      <c r="N78" s="69"/>
      <c r="O78" s="74"/>
      <c r="P78" s="74"/>
      <c r="Q78" s="75"/>
      <c r="R78" s="34"/>
      <c r="S78" s="83"/>
      <c r="T78" s="83"/>
      <c r="U78" s="83"/>
      <c r="V78" s="83"/>
      <c r="W78" s="74"/>
      <c r="X78" s="74"/>
      <c r="Y78" s="74"/>
      <c r="Z78" s="66"/>
      <c r="AA78" s="72"/>
      <c r="AB78" s="66"/>
      <c r="AC78" s="72"/>
      <c r="AD78" s="72"/>
      <c r="AE78" s="72"/>
      <c r="AF78" s="62"/>
      <c r="AG78" s="113"/>
      <c r="AH78" s="114"/>
      <c r="AI78" s="30"/>
      <c r="AJ78" s="30"/>
      <c r="AK78" s="30"/>
      <c r="AL78" s="30"/>
      <c r="AM78" s="68"/>
      <c r="AN78" s="114"/>
      <c r="AO78" s="114"/>
      <c r="AP78" s="113"/>
      <c r="AQ78" s="113"/>
      <c r="AR78" s="31"/>
      <c r="AS78" s="73"/>
      <c r="AT78" s="73"/>
      <c r="AU78" s="68"/>
      <c r="AV78" s="67"/>
      <c r="AW78" s="67"/>
      <c r="AX78" s="67"/>
      <c r="AY78" s="67"/>
      <c r="AZ78" s="132"/>
      <c r="BA78" s="132"/>
      <c r="BB78" s="132"/>
      <c r="BC78" s="132"/>
      <c r="BD78" s="132"/>
      <c r="BE78" s="67"/>
    </row>
    <row r="79" spans="1:57" ht="25.5" customHeight="1" x14ac:dyDescent="0.25">
      <c r="A79" s="31"/>
      <c r="B79" s="31"/>
      <c r="C79" s="31"/>
      <c r="D79" s="33"/>
      <c r="E79" s="98"/>
      <c r="F79" s="31"/>
      <c r="G79" s="82"/>
      <c r="H79" s="82"/>
      <c r="I79" s="44"/>
      <c r="J79" s="45"/>
      <c r="K79" s="45"/>
      <c r="L79" s="82"/>
      <c r="M79" s="69"/>
      <c r="N79" s="69"/>
      <c r="O79" s="74"/>
      <c r="P79" s="74"/>
      <c r="Q79" s="75"/>
      <c r="R79" s="34"/>
      <c r="S79" s="83"/>
      <c r="T79" s="83"/>
      <c r="U79" s="83"/>
      <c r="V79" s="83"/>
      <c r="W79" s="74"/>
      <c r="X79" s="74"/>
      <c r="Y79" s="74"/>
      <c r="Z79" s="66"/>
      <c r="AA79" s="72"/>
      <c r="AB79" s="66"/>
      <c r="AC79" s="72"/>
      <c r="AD79" s="72"/>
      <c r="AE79" s="72"/>
      <c r="AF79" s="62"/>
      <c r="AG79" s="113"/>
      <c r="AH79" s="114"/>
      <c r="AI79" s="30"/>
      <c r="AJ79" s="30"/>
      <c r="AK79" s="30"/>
      <c r="AL79" s="30"/>
      <c r="AM79" s="68"/>
      <c r="AN79" s="114"/>
      <c r="AO79" s="114"/>
      <c r="AP79" s="113"/>
      <c r="AQ79" s="113"/>
      <c r="AR79" s="31"/>
      <c r="AS79" s="73"/>
      <c r="AT79" s="73"/>
      <c r="AU79" s="68"/>
      <c r="AV79" s="67"/>
      <c r="AW79" s="67"/>
      <c r="AX79" s="67"/>
      <c r="AY79" s="67"/>
      <c r="AZ79" s="132"/>
      <c r="BA79" s="132"/>
      <c r="BB79" s="132"/>
      <c r="BC79" s="132"/>
      <c r="BD79" s="132"/>
      <c r="BE79" s="67"/>
    </row>
    <row r="80" spans="1:57" ht="25.5" customHeight="1" x14ac:dyDescent="0.25">
      <c r="A80" s="31"/>
      <c r="B80" s="31"/>
      <c r="C80" s="31"/>
      <c r="D80" s="33"/>
      <c r="E80" s="98"/>
      <c r="F80" s="31"/>
      <c r="G80" s="82"/>
      <c r="H80" s="82"/>
      <c r="I80" s="44"/>
      <c r="J80" s="45"/>
      <c r="K80" s="45"/>
      <c r="L80" s="82"/>
      <c r="M80" s="69"/>
      <c r="N80" s="69"/>
      <c r="O80" s="74"/>
      <c r="P80" s="74"/>
      <c r="Q80" s="75"/>
      <c r="R80" s="34"/>
      <c r="S80" s="83"/>
      <c r="T80" s="83"/>
      <c r="U80" s="83"/>
      <c r="V80" s="83"/>
      <c r="W80" s="74"/>
      <c r="X80" s="74"/>
      <c r="Y80" s="74"/>
      <c r="Z80" s="66"/>
      <c r="AA80" s="72"/>
      <c r="AB80" s="66"/>
      <c r="AC80" s="72"/>
      <c r="AD80" s="72"/>
      <c r="AE80" s="72"/>
      <c r="AF80" s="62"/>
      <c r="AG80" s="113"/>
      <c r="AH80" s="114"/>
      <c r="AI80" s="30"/>
      <c r="AJ80" s="30"/>
      <c r="AK80" s="30"/>
      <c r="AL80" s="30"/>
      <c r="AM80" s="68"/>
      <c r="AN80" s="114"/>
      <c r="AO80" s="114"/>
      <c r="AP80" s="113"/>
      <c r="AQ80" s="113"/>
      <c r="AR80" s="31"/>
      <c r="AS80" s="73"/>
      <c r="AT80" s="73"/>
      <c r="AU80" s="68"/>
      <c r="AV80" s="67"/>
      <c r="AW80" s="67"/>
      <c r="AX80" s="67"/>
      <c r="AY80" s="67"/>
      <c r="AZ80" s="132"/>
      <c r="BA80" s="132"/>
      <c r="BB80" s="132"/>
      <c r="BC80" s="132"/>
      <c r="BD80" s="132"/>
      <c r="BE80" s="67"/>
    </row>
    <row r="81" spans="1:57" ht="25.5" customHeight="1" x14ac:dyDescent="0.25">
      <c r="A81" s="31"/>
      <c r="B81" s="31"/>
      <c r="C81" s="31"/>
      <c r="D81" s="33"/>
      <c r="E81" s="98"/>
      <c r="F81" s="31"/>
      <c r="G81" s="82"/>
      <c r="H81" s="82"/>
      <c r="I81" s="44"/>
      <c r="J81" s="45"/>
      <c r="K81" s="45"/>
      <c r="L81" s="82"/>
      <c r="M81" s="69"/>
      <c r="N81" s="69"/>
      <c r="O81" s="74"/>
      <c r="P81" s="74"/>
      <c r="Q81" s="75"/>
      <c r="R81" s="34"/>
      <c r="S81" s="83"/>
      <c r="T81" s="83"/>
      <c r="U81" s="83"/>
      <c r="V81" s="83"/>
      <c r="W81" s="74"/>
      <c r="X81" s="74"/>
      <c r="Y81" s="74"/>
      <c r="Z81" s="66"/>
      <c r="AA81" s="72"/>
      <c r="AB81" s="66"/>
      <c r="AC81" s="72"/>
      <c r="AD81" s="72"/>
      <c r="AE81" s="72"/>
      <c r="AF81" s="62"/>
      <c r="AG81" s="113"/>
      <c r="AH81" s="114"/>
      <c r="AI81" s="30"/>
      <c r="AJ81" s="30"/>
      <c r="AK81" s="30"/>
      <c r="AL81" s="30"/>
      <c r="AM81" s="68"/>
      <c r="AN81" s="114"/>
      <c r="AO81" s="114"/>
      <c r="AP81" s="113"/>
      <c r="AQ81" s="113"/>
      <c r="AR81" s="31"/>
      <c r="AS81" s="73"/>
      <c r="AT81" s="73"/>
      <c r="AU81" s="68"/>
      <c r="AV81" s="67"/>
      <c r="AW81" s="67"/>
      <c r="AX81" s="67"/>
      <c r="AY81" s="67"/>
      <c r="AZ81" s="132"/>
      <c r="BA81" s="132"/>
      <c r="BB81" s="132"/>
      <c r="BC81" s="132"/>
      <c r="BD81" s="132"/>
      <c r="BE81" s="67"/>
    </row>
    <row r="82" spans="1:57" ht="25.5" customHeight="1" x14ac:dyDescent="0.25">
      <c r="A82" s="31"/>
      <c r="B82" s="31"/>
      <c r="C82" s="31"/>
      <c r="D82" s="33"/>
      <c r="E82" s="98"/>
      <c r="F82" s="31"/>
      <c r="G82" s="82"/>
      <c r="H82" s="82"/>
      <c r="I82" s="44"/>
      <c r="J82" s="45"/>
      <c r="K82" s="45"/>
      <c r="L82" s="82"/>
      <c r="M82" s="69"/>
      <c r="N82" s="69"/>
      <c r="O82" s="74"/>
      <c r="P82" s="74"/>
      <c r="Q82" s="75"/>
      <c r="R82" s="34"/>
      <c r="S82" s="83"/>
      <c r="T82" s="83"/>
      <c r="U82" s="83"/>
      <c r="V82" s="83"/>
      <c r="W82" s="74"/>
      <c r="X82" s="74"/>
      <c r="Y82" s="74"/>
      <c r="Z82" s="66"/>
      <c r="AA82" s="72"/>
      <c r="AB82" s="66"/>
      <c r="AC82" s="72"/>
      <c r="AD82" s="72"/>
      <c r="AE82" s="72"/>
      <c r="AF82" s="62"/>
      <c r="AG82" s="113"/>
      <c r="AH82" s="114"/>
      <c r="AI82" s="30"/>
      <c r="AJ82" s="30"/>
      <c r="AK82" s="30"/>
      <c r="AL82" s="30"/>
      <c r="AM82" s="68"/>
      <c r="AN82" s="114"/>
      <c r="AO82" s="114"/>
      <c r="AP82" s="113"/>
      <c r="AQ82" s="113"/>
      <c r="AR82" s="31"/>
      <c r="AS82" s="73"/>
      <c r="AT82" s="73"/>
      <c r="AU82" s="68"/>
      <c r="AV82" s="67"/>
      <c r="AW82" s="67"/>
      <c r="AX82" s="67"/>
      <c r="AY82" s="67"/>
      <c r="AZ82" s="132"/>
      <c r="BA82" s="132"/>
      <c r="BB82" s="132"/>
      <c r="BC82" s="132"/>
      <c r="BD82" s="132"/>
      <c r="BE82" s="67"/>
    </row>
    <row r="83" spans="1:57" ht="25.5" customHeight="1" x14ac:dyDescent="0.25">
      <c r="A83" s="31"/>
      <c r="B83" s="31"/>
      <c r="C83" s="31"/>
      <c r="D83" s="33"/>
      <c r="E83" s="98"/>
      <c r="F83" s="31"/>
      <c r="G83" s="82"/>
      <c r="H83" s="82"/>
      <c r="I83" s="44"/>
      <c r="J83" s="45"/>
      <c r="K83" s="45"/>
      <c r="L83" s="82"/>
      <c r="M83" s="69"/>
      <c r="N83" s="69"/>
      <c r="O83" s="74"/>
      <c r="P83" s="74"/>
      <c r="Q83" s="75"/>
      <c r="R83" s="34"/>
      <c r="S83" s="83"/>
      <c r="T83" s="83"/>
      <c r="U83" s="83"/>
      <c r="V83" s="83"/>
      <c r="W83" s="74"/>
      <c r="X83" s="74"/>
      <c r="Y83" s="74"/>
      <c r="Z83" s="66"/>
      <c r="AA83" s="72"/>
      <c r="AB83" s="66"/>
      <c r="AC83" s="72"/>
      <c r="AD83" s="72"/>
      <c r="AE83" s="72"/>
      <c r="AF83" s="62"/>
      <c r="AG83" s="113"/>
      <c r="AH83" s="114"/>
      <c r="AI83" s="30"/>
      <c r="AJ83" s="30"/>
      <c r="AK83" s="30"/>
      <c r="AL83" s="30"/>
      <c r="AM83" s="68"/>
      <c r="AN83" s="114"/>
      <c r="AO83" s="114"/>
      <c r="AP83" s="113"/>
      <c r="AQ83" s="113"/>
      <c r="AR83" s="31"/>
      <c r="AS83" s="73"/>
      <c r="AT83" s="73"/>
      <c r="AU83" s="68"/>
      <c r="AV83" s="67"/>
      <c r="AW83" s="67"/>
      <c r="AX83" s="67"/>
      <c r="AY83" s="67"/>
      <c r="AZ83" s="132"/>
      <c r="BA83" s="132"/>
      <c r="BB83" s="132"/>
      <c r="BC83" s="132"/>
      <c r="BD83" s="132"/>
      <c r="BE83" s="67"/>
    </row>
    <row r="84" spans="1:57" ht="25.5" customHeight="1" x14ac:dyDescent="0.25">
      <c r="A84" s="31"/>
      <c r="B84" s="31"/>
      <c r="C84" s="31"/>
      <c r="D84" s="33"/>
      <c r="E84" s="98"/>
      <c r="F84" s="31"/>
      <c r="G84" s="82"/>
      <c r="H84" s="82"/>
      <c r="I84" s="44"/>
      <c r="J84" s="45"/>
      <c r="K84" s="45"/>
      <c r="L84" s="82"/>
      <c r="M84" s="69"/>
      <c r="N84" s="69"/>
      <c r="O84" s="74"/>
      <c r="P84" s="74"/>
      <c r="Q84" s="75"/>
      <c r="R84" s="34"/>
      <c r="S84" s="83"/>
      <c r="T84" s="83"/>
      <c r="U84" s="83"/>
      <c r="V84" s="83"/>
      <c r="W84" s="74"/>
      <c r="X84" s="74"/>
      <c r="Y84" s="74"/>
      <c r="Z84" s="66"/>
      <c r="AA84" s="72"/>
      <c r="AB84" s="66"/>
      <c r="AC84" s="72"/>
      <c r="AD84" s="72"/>
      <c r="AE84" s="72"/>
      <c r="AF84" s="62"/>
      <c r="AG84" s="113"/>
      <c r="AH84" s="114"/>
      <c r="AI84" s="30"/>
      <c r="AJ84" s="30"/>
      <c r="AK84" s="30"/>
      <c r="AL84" s="30"/>
      <c r="AM84" s="68"/>
      <c r="AN84" s="114"/>
      <c r="AO84" s="114"/>
      <c r="AP84" s="113"/>
      <c r="AQ84" s="113"/>
      <c r="AR84" s="31"/>
      <c r="AS84" s="73"/>
      <c r="AT84" s="73"/>
      <c r="AU84" s="68"/>
      <c r="AV84" s="67"/>
      <c r="AW84" s="67"/>
      <c r="AX84" s="67"/>
      <c r="AY84" s="67"/>
      <c r="AZ84" s="132"/>
      <c r="BA84" s="132"/>
      <c r="BB84" s="132"/>
      <c r="BC84" s="132"/>
      <c r="BD84" s="132"/>
      <c r="BE84" s="67"/>
    </row>
    <row r="85" spans="1:57" ht="25.5" customHeight="1" x14ac:dyDescent="0.25">
      <c r="A85" s="31"/>
      <c r="B85" s="31"/>
      <c r="C85" s="31"/>
      <c r="D85" s="33"/>
      <c r="E85" s="98"/>
      <c r="F85" s="31"/>
      <c r="G85" s="82"/>
      <c r="H85" s="82"/>
      <c r="I85" s="44"/>
      <c r="J85" s="45"/>
      <c r="K85" s="45"/>
      <c r="L85" s="82"/>
      <c r="M85" s="69"/>
      <c r="N85" s="69"/>
      <c r="O85" s="74"/>
      <c r="P85" s="74"/>
      <c r="Q85" s="75"/>
      <c r="R85" s="34"/>
      <c r="S85" s="83"/>
      <c r="T85" s="83"/>
      <c r="U85" s="83"/>
      <c r="V85" s="83"/>
      <c r="W85" s="74"/>
      <c r="X85" s="74"/>
      <c r="Y85" s="74"/>
      <c r="Z85" s="66"/>
      <c r="AA85" s="72"/>
      <c r="AB85" s="66"/>
      <c r="AC85" s="72"/>
      <c r="AD85" s="72"/>
      <c r="AE85" s="72"/>
      <c r="AF85" s="62"/>
      <c r="AG85" s="113"/>
      <c r="AH85" s="114"/>
      <c r="AI85" s="30"/>
      <c r="AJ85" s="30"/>
      <c r="AK85" s="30"/>
      <c r="AL85" s="30"/>
      <c r="AM85" s="68"/>
      <c r="AN85" s="114"/>
      <c r="AO85" s="114"/>
      <c r="AP85" s="113"/>
      <c r="AQ85" s="113"/>
      <c r="AR85" s="31"/>
      <c r="AS85" s="73"/>
      <c r="AT85" s="73"/>
      <c r="AU85" s="68"/>
      <c r="AV85" s="67"/>
      <c r="AW85" s="67"/>
      <c r="AX85" s="67"/>
      <c r="AY85" s="67"/>
      <c r="AZ85" s="132"/>
      <c r="BA85" s="132"/>
      <c r="BB85" s="132"/>
      <c r="BC85" s="132"/>
      <c r="BD85" s="132"/>
      <c r="BE85" s="67"/>
    </row>
    <row r="86" spans="1:57" ht="25.5" customHeight="1" x14ac:dyDescent="0.25">
      <c r="A86" s="31"/>
      <c r="B86" s="31"/>
      <c r="C86" s="31"/>
      <c r="D86" s="33"/>
      <c r="E86" s="98"/>
      <c r="F86" s="31"/>
      <c r="G86" s="82"/>
      <c r="H86" s="82"/>
      <c r="I86" s="44"/>
      <c r="J86" s="45"/>
      <c r="K86" s="45"/>
      <c r="L86" s="82"/>
      <c r="M86" s="69"/>
      <c r="N86" s="69"/>
      <c r="O86" s="74"/>
      <c r="P86" s="74"/>
      <c r="Q86" s="75"/>
      <c r="R86" s="34"/>
      <c r="S86" s="83"/>
      <c r="T86" s="83"/>
      <c r="U86" s="83"/>
      <c r="V86" s="83"/>
      <c r="W86" s="74"/>
      <c r="X86" s="74"/>
      <c r="Y86" s="74"/>
      <c r="Z86" s="66"/>
      <c r="AA86" s="72"/>
      <c r="AB86" s="66"/>
      <c r="AC86" s="72"/>
      <c r="AD86" s="72"/>
      <c r="AE86" s="72"/>
      <c r="AF86" s="62"/>
      <c r="AG86" s="113"/>
      <c r="AH86" s="114"/>
      <c r="AI86" s="30"/>
      <c r="AJ86" s="30"/>
      <c r="AK86" s="30"/>
      <c r="AL86" s="30"/>
      <c r="AM86" s="68"/>
      <c r="AN86" s="114"/>
      <c r="AO86" s="114"/>
      <c r="AP86" s="113"/>
      <c r="AQ86" s="113"/>
      <c r="AR86" s="31"/>
      <c r="AS86" s="73"/>
      <c r="AT86" s="73"/>
      <c r="AU86" s="68"/>
      <c r="AV86" s="67"/>
      <c r="AW86" s="67"/>
      <c r="AX86" s="67"/>
      <c r="AY86" s="67"/>
      <c r="AZ86" s="132"/>
      <c r="BA86" s="132"/>
      <c r="BB86" s="132"/>
      <c r="BC86" s="132"/>
      <c r="BD86" s="132"/>
      <c r="BE86" s="67"/>
    </row>
    <row r="87" spans="1:57" ht="25.5" customHeight="1" x14ac:dyDescent="0.25">
      <c r="A87" s="31"/>
      <c r="B87" s="31"/>
      <c r="C87" s="31"/>
      <c r="D87" s="33"/>
      <c r="E87" s="98"/>
      <c r="F87" s="31"/>
      <c r="G87" s="82"/>
      <c r="H87" s="82"/>
      <c r="I87" s="44"/>
      <c r="J87" s="45"/>
      <c r="K87" s="45"/>
      <c r="L87" s="82"/>
      <c r="M87" s="69"/>
      <c r="N87" s="69"/>
      <c r="O87" s="74"/>
      <c r="P87" s="74"/>
      <c r="Q87" s="75"/>
      <c r="R87" s="34"/>
      <c r="S87" s="80"/>
      <c r="T87" s="80"/>
      <c r="U87" s="80"/>
      <c r="V87" s="80"/>
      <c r="W87" s="38"/>
      <c r="X87" s="38"/>
      <c r="Y87" s="38"/>
      <c r="Z87" s="66"/>
      <c r="AA87" s="72"/>
      <c r="AB87" s="66"/>
      <c r="AC87" s="72"/>
      <c r="AD87" s="72"/>
      <c r="AE87" s="72"/>
      <c r="AF87" s="37"/>
      <c r="AG87" s="113"/>
      <c r="AH87" s="114"/>
      <c r="AI87" s="30"/>
      <c r="AJ87" s="30"/>
      <c r="AK87" s="30"/>
      <c r="AL87" s="30"/>
      <c r="AM87" s="68"/>
      <c r="AN87" s="114"/>
      <c r="AO87" s="114"/>
      <c r="AP87" s="113"/>
      <c r="AQ87" s="113"/>
      <c r="AR87" s="31"/>
      <c r="AS87" s="73"/>
      <c r="AT87" s="73"/>
      <c r="AU87" s="68"/>
      <c r="AV87" s="67"/>
      <c r="AW87" s="67"/>
      <c r="AX87" s="67"/>
      <c r="AY87" s="67"/>
      <c r="AZ87" s="132"/>
      <c r="BA87" s="132"/>
      <c r="BB87" s="132"/>
      <c r="BC87" s="132"/>
      <c r="BD87" s="132"/>
      <c r="BE87" s="67"/>
    </row>
    <row r="88" spans="1:57" ht="25.5" customHeight="1" x14ac:dyDescent="0.25">
      <c r="A88" s="31"/>
      <c r="B88" s="31"/>
      <c r="C88" s="31"/>
      <c r="D88" s="33"/>
      <c r="E88" s="98"/>
      <c r="F88" s="31"/>
      <c r="G88" s="82"/>
      <c r="H88" s="82"/>
      <c r="I88" s="44"/>
      <c r="J88" s="45"/>
      <c r="K88" s="45"/>
      <c r="L88" s="82"/>
      <c r="M88" s="69"/>
      <c r="N88" s="69"/>
      <c r="O88" s="74"/>
      <c r="P88" s="74"/>
      <c r="Q88" s="75"/>
      <c r="R88" s="34"/>
      <c r="S88" s="80"/>
      <c r="T88" s="80"/>
      <c r="U88" s="80"/>
      <c r="V88" s="80"/>
      <c r="W88" s="38"/>
      <c r="X88" s="38"/>
      <c r="Y88" s="38"/>
      <c r="Z88" s="66"/>
      <c r="AA88" s="72"/>
      <c r="AB88" s="66"/>
      <c r="AC88" s="72"/>
      <c r="AD88" s="72"/>
      <c r="AE88" s="72"/>
      <c r="AF88" s="37"/>
      <c r="AG88" s="113"/>
      <c r="AH88" s="114"/>
      <c r="AI88" s="30"/>
      <c r="AJ88" s="30"/>
      <c r="AK88" s="30"/>
      <c r="AL88" s="30"/>
      <c r="AM88" s="68"/>
      <c r="AN88" s="114"/>
      <c r="AO88" s="114"/>
      <c r="AP88" s="113"/>
      <c r="AQ88" s="113"/>
      <c r="AR88" s="31"/>
      <c r="AS88" s="73"/>
      <c r="AT88" s="73"/>
      <c r="AU88" s="68"/>
      <c r="AV88" s="67"/>
      <c r="AW88" s="67"/>
      <c r="AX88" s="67"/>
      <c r="AY88" s="67"/>
      <c r="AZ88" s="132"/>
      <c r="BA88" s="132"/>
      <c r="BB88" s="132"/>
      <c r="BC88" s="132"/>
      <c r="BD88" s="132"/>
      <c r="BE88" s="67"/>
    </row>
    <row r="89" spans="1:57" ht="25.5" customHeight="1" x14ac:dyDescent="0.25">
      <c r="A89" s="31"/>
      <c r="B89" s="31"/>
      <c r="C89" s="31"/>
      <c r="D89" s="33"/>
      <c r="E89" s="98"/>
      <c r="F89" s="31"/>
      <c r="G89" s="82"/>
      <c r="H89" s="82"/>
      <c r="I89" s="44"/>
      <c r="J89" s="45"/>
      <c r="K89" s="45"/>
      <c r="L89" s="82"/>
      <c r="M89" s="69"/>
      <c r="N89" s="69"/>
      <c r="O89" s="74"/>
      <c r="P89" s="74"/>
      <c r="Q89" s="75"/>
      <c r="R89" s="34"/>
      <c r="S89" s="80"/>
      <c r="T89" s="80"/>
      <c r="U89" s="80"/>
      <c r="V89" s="80"/>
      <c r="W89" s="38"/>
      <c r="X89" s="38"/>
      <c r="Y89" s="38"/>
      <c r="Z89" s="66"/>
      <c r="AA89" s="72"/>
      <c r="AB89" s="66"/>
      <c r="AC89" s="72"/>
      <c r="AD89" s="72"/>
      <c r="AE89" s="72"/>
      <c r="AF89" s="37"/>
      <c r="AG89" s="113"/>
      <c r="AH89" s="114"/>
      <c r="AI89" s="30"/>
      <c r="AJ89" s="30"/>
      <c r="AK89" s="30"/>
      <c r="AL89" s="30"/>
      <c r="AM89" s="68"/>
      <c r="AN89" s="114"/>
      <c r="AO89" s="114"/>
      <c r="AP89" s="113"/>
      <c r="AQ89" s="113"/>
      <c r="AR89" s="31"/>
      <c r="AS89" s="73"/>
      <c r="AT89" s="73"/>
      <c r="AU89" s="68"/>
      <c r="AV89" s="67"/>
      <c r="AW89" s="67"/>
      <c r="AX89" s="67"/>
      <c r="AY89" s="67"/>
      <c r="AZ89" s="132"/>
      <c r="BA89" s="132"/>
      <c r="BB89" s="132"/>
      <c r="BC89" s="132"/>
      <c r="BD89" s="132"/>
      <c r="BE89" s="67"/>
    </row>
    <row r="90" spans="1:57" ht="25.5" customHeight="1" x14ac:dyDescent="0.25">
      <c r="A90" s="31"/>
      <c r="B90" s="31"/>
      <c r="C90" s="31"/>
      <c r="D90" s="33"/>
      <c r="E90" s="98"/>
      <c r="F90" s="31"/>
      <c r="G90" s="82"/>
      <c r="H90" s="82"/>
      <c r="I90" s="44"/>
      <c r="J90" s="45"/>
      <c r="K90" s="45"/>
      <c r="L90" s="82"/>
      <c r="M90" s="69"/>
      <c r="N90" s="69"/>
      <c r="O90" s="74"/>
      <c r="P90" s="74"/>
      <c r="Q90" s="75"/>
      <c r="R90" s="34"/>
      <c r="S90" s="80"/>
      <c r="T90" s="80"/>
      <c r="U90" s="80"/>
      <c r="V90" s="80"/>
      <c r="W90" s="38"/>
      <c r="X90" s="38"/>
      <c r="Y90" s="38"/>
      <c r="Z90" s="66"/>
      <c r="AA90" s="72"/>
      <c r="AB90" s="66"/>
      <c r="AC90" s="72"/>
      <c r="AD90" s="72"/>
      <c r="AE90" s="72"/>
      <c r="AF90" s="37"/>
      <c r="AG90" s="113"/>
      <c r="AH90" s="114"/>
      <c r="AI90" s="30"/>
      <c r="AJ90" s="30"/>
      <c r="AK90" s="30"/>
      <c r="AL90" s="30"/>
      <c r="AM90" s="68"/>
      <c r="AN90" s="114"/>
      <c r="AO90" s="114"/>
      <c r="AP90" s="113"/>
      <c r="AQ90" s="113"/>
      <c r="AR90" s="31"/>
      <c r="AS90" s="73"/>
      <c r="AT90" s="73"/>
      <c r="AU90" s="68"/>
      <c r="AV90" s="67"/>
      <c r="AW90" s="67"/>
      <c r="AX90" s="67"/>
      <c r="AY90" s="67"/>
      <c r="AZ90" s="132"/>
      <c r="BA90" s="132"/>
      <c r="BB90" s="132"/>
      <c r="BC90" s="132"/>
      <c r="BD90" s="132"/>
      <c r="BE90" s="67"/>
    </row>
    <row r="91" spans="1:57" ht="25.5" customHeight="1" x14ac:dyDescent="0.25">
      <c r="A91" s="31"/>
      <c r="B91" s="31"/>
      <c r="C91" s="31"/>
      <c r="D91" s="33"/>
      <c r="E91" s="98"/>
      <c r="F91" s="31"/>
      <c r="G91" s="82"/>
      <c r="H91" s="82"/>
      <c r="I91" s="44"/>
      <c r="J91" s="45"/>
      <c r="K91" s="45"/>
      <c r="L91" s="82"/>
      <c r="M91" s="69"/>
      <c r="N91" s="69"/>
      <c r="O91" s="74"/>
      <c r="P91" s="74"/>
      <c r="Q91" s="75"/>
      <c r="R91" s="34"/>
      <c r="S91" s="80"/>
      <c r="T91" s="80"/>
      <c r="U91" s="80"/>
      <c r="V91" s="80"/>
      <c r="W91" s="38"/>
      <c r="X91" s="38"/>
      <c r="Y91" s="38"/>
      <c r="Z91" s="66"/>
      <c r="AA91" s="72"/>
      <c r="AB91" s="66"/>
      <c r="AC91" s="72"/>
      <c r="AD91" s="72"/>
      <c r="AE91" s="72"/>
      <c r="AF91" s="37"/>
      <c r="AG91" s="113"/>
      <c r="AH91" s="114"/>
      <c r="AI91" s="30"/>
      <c r="AJ91" s="30"/>
      <c r="AK91" s="30"/>
      <c r="AL91" s="30"/>
      <c r="AM91" s="68"/>
      <c r="AN91" s="114"/>
      <c r="AO91" s="114"/>
      <c r="AP91" s="113"/>
      <c r="AQ91" s="113"/>
      <c r="AR91" s="31"/>
      <c r="AS91" s="73"/>
      <c r="AT91" s="73"/>
      <c r="AU91" s="68"/>
      <c r="AV91" s="67"/>
      <c r="AW91" s="67"/>
      <c r="AX91" s="67"/>
      <c r="AY91" s="67"/>
      <c r="AZ91" s="132"/>
      <c r="BA91" s="132"/>
      <c r="BB91" s="132"/>
      <c r="BC91" s="132"/>
      <c r="BD91" s="132"/>
      <c r="BE91" s="67"/>
    </row>
    <row r="92" spans="1:57" ht="25.5" customHeight="1" x14ac:dyDescent="0.25">
      <c r="A92" s="31"/>
      <c r="B92" s="31"/>
      <c r="C92" s="31"/>
      <c r="D92" s="33"/>
      <c r="E92" s="98"/>
      <c r="F92" s="31"/>
      <c r="G92" s="82"/>
      <c r="H92" s="82"/>
      <c r="I92" s="44"/>
      <c r="J92" s="45"/>
      <c r="K92" s="45"/>
      <c r="L92" s="82"/>
      <c r="M92" s="69"/>
      <c r="N92" s="69"/>
      <c r="O92" s="74"/>
      <c r="P92" s="74"/>
      <c r="Q92" s="75"/>
      <c r="R92" s="34"/>
      <c r="S92" s="80"/>
      <c r="T92" s="80"/>
      <c r="U92" s="80"/>
      <c r="V92" s="80"/>
      <c r="W92" s="38"/>
      <c r="X92" s="38"/>
      <c r="Y92" s="38"/>
      <c r="Z92" s="66"/>
      <c r="AA92" s="72"/>
      <c r="AB92" s="66"/>
      <c r="AC92" s="72"/>
      <c r="AD92" s="72"/>
      <c r="AE92" s="72"/>
      <c r="AF92" s="37"/>
      <c r="AG92" s="113"/>
      <c r="AH92" s="114"/>
      <c r="AI92" s="30"/>
      <c r="AJ92" s="30"/>
      <c r="AK92" s="30"/>
      <c r="AL92" s="30"/>
      <c r="AM92" s="68"/>
      <c r="AN92" s="114"/>
      <c r="AO92" s="114"/>
      <c r="AP92" s="113"/>
      <c r="AQ92" s="113"/>
      <c r="AR92" s="31"/>
      <c r="AS92" s="73"/>
      <c r="AT92" s="73"/>
      <c r="AU92" s="68"/>
      <c r="AV92" s="67"/>
      <c r="AW92" s="67"/>
      <c r="AX92" s="67"/>
      <c r="AY92" s="67"/>
      <c r="AZ92" s="132"/>
      <c r="BA92" s="132"/>
      <c r="BB92" s="132"/>
      <c r="BC92" s="132"/>
      <c r="BD92" s="132"/>
      <c r="BE92" s="67"/>
    </row>
    <row r="93" spans="1:57" ht="25.5" customHeight="1" x14ac:dyDescent="0.25">
      <c r="A93" s="31"/>
      <c r="B93" s="31"/>
      <c r="C93" s="31"/>
      <c r="D93" s="33"/>
      <c r="E93" s="98"/>
      <c r="F93" s="31"/>
      <c r="G93" s="82"/>
      <c r="H93" s="82"/>
      <c r="I93" s="44"/>
      <c r="J93" s="45"/>
      <c r="K93" s="45"/>
      <c r="L93" s="82"/>
      <c r="M93" s="69"/>
      <c r="N93" s="69"/>
      <c r="O93" s="74"/>
      <c r="P93" s="74"/>
      <c r="Q93" s="75"/>
      <c r="R93" s="34"/>
      <c r="S93" s="80"/>
      <c r="T93" s="80"/>
      <c r="U93" s="80"/>
      <c r="V93" s="80"/>
      <c r="W93" s="38"/>
      <c r="X93" s="38"/>
      <c r="Y93" s="38"/>
      <c r="Z93" s="66"/>
      <c r="AA93" s="72"/>
      <c r="AB93" s="66"/>
      <c r="AC93" s="72"/>
      <c r="AD93" s="72"/>
      <c r="AE93" s="72"/>
      <c r="AF93" s="37"/>
      <c r="AG93" s="113"/>
      <c r="AH93" s="114"/>
      <c r="AI93" s="30"/>
      <c r="AJ93" s="30"/>
      <c r="AK93" s="30"/>
      <c r="AL93" s="30"/>
      <c r="AM93" s="68"/>
      <c r="AN93" s="114"/>
      <c r="AO93" s="114"/>
      <c r="AP93" s="113"/>
      <c r="AQ93" s="113"/>
      <c r="AR93" s="31"/>
      <c r="AS93" s="73"/>
      <c r="AT93" s="73"/>
      <c r="AU93" s="68"/>
      <c r="AV93" s="67"/>
      <c r="AW93" s="67"/>
      <c r="AX93" s="67"/>
      <c r="AY93" s="67"/>
      <c r="AZ93" s="132"/>
      <c r="BA93" s="132"/>
      <c r="BB93" s="132"/>
      <c r="BC93" s="132"/>
      <c r="BD93" s="132"/>
      <c r="BE93" s="67"/>
    </row>
    <row r="94" spans="1:57" ht="25.5" customHeight="1" x14ac:dyDescent="0.25">
      <c r="A94" s="31"/>
      <c r="B94" s="31"/>
      <c r="C94" s="31"/>
      <c r="D94" s="33"/>
      <c r="E94" s="98"/>
      <c r="F94" s="31"/>
      <c r="G94" s="82"/>
      <c r="H94" s="82"/>
      <c r="I94" s="44"/>
      <c r="J94" s="45"/>
      <c r="K94" s="45"/>
      <c r="L94" s="82"/>
      <c r="M94" s="69"/>
      <c r="N94" s="69"/>
      <c r="O94" s="74"/>
      <c r="P94" s="74"/>
      <c r="Q94" s="75"/>
      <c r="R94" s="34"/>
      <c r="S94" s="80"/>
      <c r="T94" s="80"/>
      <c r="U94" s="80"/>
      <c r="V94" s="80"/>
      <c r="W94" s="38"/>
      <c r="X94" s="38"/>
      <c r="Y94" s="38"/>
      <c r="Z94" s="66"/>
      <c r="AA94" s="72"/>
      <c r="AB94" s="66"/>
      <c r="AC94" s="72"/>
      <c r="AD94" s="72"/>
      <c r="AE94" s="72"/>
      <c r="AF94" s="37"/>
      <c r="AG94" s="113"/>
      <c r="AH94" s="114"/>
      <c r="AI94" s="30"/>
      <c r="AJ94" s="30"/>
      <c r="AK94" s="30"/>
      <c r="AL94" s="30"/>
      <c r="AM94" s="68"/>
      <c r="AN94" s="114"/>
      <c r="AO94" s="114"/>
      <c r="AP94" s="113"/>
      <c r="AQ94" s="113"/>
      <c r="AR94" s="31"/>
      <c r="AS94" s="73"/>
      <c r="AT94" s="73"/>
      <c r="AU94" s="68"/>
      <c r="AV94" s="67"/>
      <c r="AW94" s="67"/>
      <c r="AX94" s="67"/>
      <c r="AY94" s="67"/>
      <c r="AZ94" s="132"/>
      <c r="BA94" s="132"/>
      <c r="BB94" s="132"/>
      <c r="BC94" s="132"/>
      <c r="BD94" s="132"/>
      <c r="BE94" s="67"/>
    </row>
    <row r="95" spans="1:57" ht="25.5" customHeight="1" x14ac:dyDescent="0.25">
      <c r="A95" s="31"/>
      <c r="B95" s="31"/>
      <c r="C95" s="31"/>
      <c r="D95" s="33"/>
      <c r="E95" s="98"/>
      <c r="F95" s="31"/>
      <c r="G95" s="83"/>
      <c r="H95" s="83"/>
      <c r="I95" s="62"/>
      <c r="J95" s="31"/>
      <c r="K95" s="31"/>
      <c r="L95" s="83"/>
      <c r="M95" s="69"/>
      <c r="N95" s="69"/>
      <c r="O95" s="74"/>
      <c r="P95" s="74"/>
      <c r="Q95" s="75"/>
      <c r="R95" s="34"/>
      <c r="S95" s="80"/>
      <c r="T95" s="80"/>
      <c r="U95" s="80"/>
      <c r="V95" s="80"/>
      <c r="W95" s="38"/>
      <c r="X95" s="38"/>
      <c r="Y95" s="38"/>
      <c r="Z95" s="66"/>
      <c r="AA95" s="72"/>
      <c r="AB95" s="66"/>
      <c r="AC95" s="72"/>
      <c r="AD95" s="72"/>
      <c r="AE95" s="72"/>
      <c r="AF95" s="37"/>
      <c r="AG95" s="113"/>
      <c r="AH95" s="114"/>
      <c r="AI95" s="30"/>
      <c r="AJ95" s="30"/>
      <c r="AK95" s="30"/>
      <c r="AL95" s="30"/>
      <c r="AM95" s="68"/>
      <c r="AN95" s="114"/>
      <c r="AO95" s="114"/>
      <c r="AP95" s="113"/>
      <c r="AQ95" s="113"/>
      <c r="AR95" s="31"/>
      <c r="AS95" s="73"/>
      <c r="AT95" s="73"/>
      <c r="AU95" s="68"/>
      <c r="AV95" s="67"/>
      <c r="AW95" s="67"/>
      <c r="AX95" s="67"/>
      <c r="AY95" s="67"/>
      <c r="AZ95" s="132"/>
      <c r="BA95" s="132"/>
      <c r="BB95" s="132"/>
      <c r="BC95" s="132"/>
      <c r="BD95" s="132"/>
      <c r="BE95" s="67"/>
    </row>
    <row r="96" spans="1:57" ht="25.5" customHeight="1" x14ac:dyDescent="0.25">
      <c r="A96" s="31"/>
      <c r="B96" s="31"/>
      <c r="C96" s="31"/>
      <c r="D96" s="33"/>
      <c r="E96" s="98"/>
      <c r="F96" s="31"/>
      <c r="G96" s="83"/>
      <c r="H96" s="83"/>
      <c r="I96" s="62"/>
      <c r="J96" s="31"/>
      <c r="K96" s="31"/>
      <c r="L96" s="83"/>
      <c r="M96" s="69"/>
      <c r="N96" s="69"/>
      <c r="O96" s="74"/>
      <c r="P96" s="74"/>
      <c r="Q96" s="75"/>
      <c r="R96" s="34"/>
      <c r="S96" s="80"/>
      <c r="T96" s="80"/>
      <c r="U96" s="80"/>
      <c r="V96" s="80"/>
      <c r="W96" s="38"/>
      <c r="X96" s="38"/>
      <c r="Y96" s="38"/>
      <c r="Z96" s="66"/>
      <c r="AA96" s="72"/>
      <c r="AB96" s="66"/>
      <c r="AC96" s="72"/>
      <c r="AD96" s="72"/>
      <c r="AE96" s="72"/>
      <c r="AF96" s="37"/>
      <c r="AG96" s="113"/>
      <c r="AH96" s="114"/>
      <c r="AI96" s="30"/>
      <c r="AJ96" s="30"/>
      <c r="AK96" s="30"/>
      <c r="AL96" s="30"/>
      <c r="AM96" s="68"/>
      <c r="AN96" s="114"/>
      <c r="AO96" s="114"/>
      <c r="AP96" s="113"/>
      <c r="AQ96" s="113"/>
      <c r="AR96" s="31"/>
      <c r="AS96" s="73"/>
      <c r="AT96" s="73"/>
      <c r="AU96" s="68"/>
      <c r="AV96" s="67"/>
      <c r="AW96" s="67"/>
      <c r="AX96" s="67"/>
      <c r="AY96" s="67"/>
      <c r="AZ96" s="132"/>
      <c r="BA96" s="132"/>
      <c r="BB96" s="132"/>
      <c r="BC96" s="132"/>
      <c r="BD96" s="132"/>
      <c r="BE96" s="67"/>
    </row>
    <row r="97" spans="1:57" ht="25.5" customHeight="1" x14ac:dyDescent="0.25">
      <c r="A97" s="31"/>
      <c r="B97" s="31"/>
      <c r="C97" s="31"/>
      <c r="D97" s="33"/>
      <c r="E97" s="98"/>
      <c r="F97" s="31"/>
      <c r="G97" s="83"/>
      <c r="H97" s="83"/>
      <c r="I97" s="62"/>
      <c r="J97" s="31"/>
      <c r="K97" s="31"/>
      <c r="L97" s="83"/>
      <c r="M97" s="69"/>
      <c r="N97" s="69"/>
      <c r="O97" s="74"/>
      <c r="P97" s="74"/>
      <c r="Q97" s="75"/>
      <c r="R97" s="34"/>
      <c r="S97" s="80"/>
      <c r="T97" s="80"/>
      <c r="U97" s="80"/>
      <c r="V97" s="80"/>
      <c r="W97" s="38"/>
      <c r="X97" s="38"/>
      <c r="Y97" s="38"/>
      <c r="Z97" s="66"/>
      <c r="AA97" s="72"/>
      <c r="AB97" s="66"/>
      <c r="AC97" s="72"/>
      <c r="AD97" s="72"/>
      <c r="AE97" s="72"/>
      <c r="AF97" s="37"/>
      <c r="AG97" s="113"/>
      <c r="AH97" s="114"/>
      <c r="AI97" s="30"/>
      <c r="AJ97" s="30"/>
      <c r="AK97" s="30"/>
      <c r="AL97" s="30"/>
      <c r="AM97" s="68"/>
      <c r="AN97" s="114"/>
      <c r="AO97" s="114"/>
      <c r="AP97" s="113"/>
      <c r="AQ97" s="113"/>
      <c r="AR97" s="31"/>
      <c r="AS97" s="73"/>
      <c r="AT97" s="73"/>
      <c r="AU97" s="68"/>
      <c r="AV97" s="67"/>
      <c r="AW97" s="67"/>
      <c r="AX97" s="67"/>
      <c r="AY97" s="67"/>
      <c r="AZ97" s="132"/>
      <c r="BA97" s="132"/>
      <c r="BB97" s="132"/>
      <c r="BC97" s="132"/>
      <c r="BD97" s="132"/>
      <c r="BE97" s="67"/>
    </row>
    <row r="98" spans="1:57" ht="25.5" customHeight="1" x14ac:dyDescent="0.25">
      <c r="A98" s="31"/>
      <c r="B98" s="31"/>
      <c r="C98" s="31"/>
      <c r="D98" s="33"/>
      <c r="E98" s="98"/>
      <c r="F98" s="31"/>
      <c r="G98" s="83"/>
      <c r="H98" s="83"/>
      <c r="I98" s="62"/>
      <c r="J98" s="31"/>
      <c r="K98" s="31"/>
      <c r="L98" s="83"/>
      <c r="M98" s="69"/>
      <c r="N98" s="69"/>
      <c r="O98" s="74"/>
      <c r="P98" s="74"/>
      <c r="Q98" s="75"/>
      <c r="R98" s="34"/>
      <c r="S98" s="80"/>
      <c r="T98" s="80"/>
      <c r="U98" s="80"/>
      <c r="V98" s="80"/>
      <c r="W98" s="38"/>
      <c r="X98" s="38"/>
      <c r="Y98" s="38"/>
      <c r="Z98" s="66"/>
      <c r="AA98" s="72"/>
      <c r="AB98" s="66"/>
      <c r="AC98" s="72"/>
      <c r="AD98" s="72"/>
      <c r="AE98" s="72"/>
      <c r="AF98" s="37"/>
      <c r="AG98" s="113"/>
      <c r="AH98" s="114"/>
      <c r="AI98" s="30"/>
      <c r="AJ98" s="30"/>
      <c r="AK98" s="30"/>
      <c r="AL98" s="30"/>
      <c r="AM98" s="68"/>
      <c r="AN98" s="114"/>
      <c r="AO98" s="114"/>
      <c r="AP98" s="113"/>
      <c r="AQ98" s="113"/>
      <c r="AR98" s="31"/>
      <c r="AS98" s="73"/>
      <c r="AT98" s="73"/>
      <c r="AU98" s="68"/>
      <c r="AV98" s="67"/>
      <c r="AW98" s="67"/>
      <c r="AX98" s="67"/>
      <c r="AY98" s="67"/>
      <c r="AZ98" s="132"/>
      <c r="BA98" s="132"/>
      <c r="BB98" s="132"/>
      <c r="BC98" s="132"/>
      <c r="BD98" s="132"/>
      <c r="BE98" s="67"/>
    </row>
    <row r="99" spans="1:57" ht="25.5" customHeight="1" x14ac:dyDescent="0.25">
      <c r="A99" s="31"/>
      <c r="B99" s="31"/>
      <c r="C99" s="31"/>
      <c r="D99" s="33"/>
      <c r="E99" s="98"/>
      <c r="F99" s="31"/>
      <c r="G99" s="83"/>
      <c r="H99" s="83"/>
      <c r="I99" s="62"/>
      <c r="J99" s="31"/>
      <c r="K99" s="31"/>
      <c r="L99" s="83"/>
      <c r="M99" s="69"/>
      <c r="N99" s="69"/>
      <c r="O99" s="74"/>
      <c r="P99" s="74"/>
      <c r="Q99" s="75"/>
      <c r="R99" s="34"/>
      <c r="S99" s="80"/>
      <c r="T99" s="80"/>
      <c r="U99" s="80"/>
      <c r="V99" s="80"/>
      <c r="W99" s="38"/>
      <c r="X99" s="38"/>
      <c r="Y99" s="38"/>
      <c r="Z99" s="66"/>
      <c r="AA99" s="72"/>
      <c r="AB99" s="66"/>
      <c r="AC99" s="72"/>
      <c r="AD99" s="72"/>
      <c r="AE99" s="72"/>
      <c r="AF99" s="37"/>
      <c r="AG99" s="113"/>
      <c r="AH99" s="114"/>
      <c r="AI99" s="30"/>
      <c r="AJ99" s="30"/>
      <c r="AK99" s="30"/>
      <c r="AL99" s="30"/>
      <c r="AM99" s="68"/>
      <c r="AN99" s="114"/>
      <c r="AO99" s="114"/>
      <c r="AP99" s="113"/>
      <c r="AQ99" s="113"/>
      <c r="AR99" s="31"/>
      <c r="AS99" s="73"/>
      <c r="AT99" s="73"/>
      <c r="AU99" s="68"/>
      <c r="AV99" s="67"/>
      <c r="AW99" s="67"/>
      <c r="AX99" s="67"/>
      <c r="AY99" s="67"/>
      <c r="AZ99" s="132"/>
      <c r="BA99" s="132"/>
      <c r="BB99" s="132"/>
      <c r="BC99" s="132"/>
      <c r="BD99" s="132"/>
      <c r="BE99" s="67"/>
    </row>
    <row r="100" spans="1:57" ht="25.5" customHeight="1" x14ac:dyDescent="0.25">
      <c r="A100" s="31"/>
      <c r="B100" s="31"/>
      <c r="C100" s="31"/>
      <c r="D100" s="33"/>
      <c r="E100" s="98"/>
      <c r="F100" s="31"/>
      <c r="G100" s="83"/>
      <c r="H100" s="83"/>
      <c r="I100" s="62"/>
      <c r="J100" s="31"/>
      <c r="K100" s="31"/>
      <c r="L100" s="83"/>
      <c r="M100" s="69"/>
      <c r="N100" s="69"/>
      <c r="O100" s="74"/>
      <c r="P100" s="74"/>
      <c r="Q100" s="75"/>
      <c r="R100" s="34"/>
      <c r="S100" s="80"/>
      <c r="T100" s="80"/>
      <c r="U100" s="80"/>
      <c r="V100" s="80"/>
      <c r="W100" s="38"/>
      <c r="X100" s="38"/>
      <c r="Y100" s="38"/>
      <c r="Z100" s="66"/>
      <c r="AA100" s="72"/>
      <c r="AB100" s="66"/>
      <c r="AC100" s="72"/>
      <c r="AD100" s="72"/>
      <c r="AE100" s="72"/>
      <c r="AF100" s="37"/>
      <c r="AG100" s="113"/>
      <c r="AH100" s="114"/>
      <c r="AI100" s="30"/>
      <c r="AJ100" s="30"/>
      <c r="AK100" s="30"/>
      <c r="AL100" s="30"/>
      <c r="AM100" s="68"/>
      <c r="AN100" s="114"/>
      <c r="AO100" s="114"/>
      <c r="AP100" s="113"/>
      <c r="AQ100" s="113"/>
      <c r="AR100" s="31"/>
      <c r="AS100" s="73"/>
      <c r="AT100" s="73"/>
      <c r="AU100" s="68"/>
      <c r="AV100" s="67"/>
      <c r="AW100" s="67"/>
      <c r="AX100" s="67"/>
      <c r="AY100" s="67"/>
      <c r="AZ100" s="132"/>
      <c r="BA100" s="132"/>
      <c r="BB100" s="132"/>
      <c r="BC100" s="132"/>
      <c r="BD100" s="132"/>
      <c r="BE100" s="67"/>
    </row>
    <row r="101" spans="1:57" ht="25.5" customHeight="1" x14ac:dyDescent="0.25">
      <c r="A101" s="31"/>
      <c r="B101" s="31"/>
      <c r="C101" s="31"/>
      <c r="D101" s="33"/>
      <c r="E101" s="98"/>
      <c r="F101" s="31"/>
      <c r="G101" s="83"/>
      <c r="H101" s="83"/>
      <c r="I101" s="62"/>
      <c r="J101" s="31"/>
      <c r="K101" s="31"/>
      <c r="L101" s="83"/>
      <c r="M101" s="69"/>
      <c r="N101" s="69"/>
      <c r="O101" s="74"/>
      <c r="P101" s="74"/>
      <c r="Q101" s="75"/>
      <c r="R101" s="34"/>
      <c r="S101" s="80"/>
      <c r="T101" s="80"/>
      <c r="U101" s="80"/>
      <c r="V101" s="80"/>
      <c r="W101" s="38"/>
      <c r="X101" s="38"/>
      <c r="Y101" s="38"/>
      <c r="Z101" s="66"/>
      <c r="AA101" s="72"/>
      <c r="AB101" s="66"/>
      <c r="AC101" s="72"/>
      <c r="AD101" s="72"/>
      <c r="AE101" s="72"/>
      <c r="AF101" s="37"/>
      <c r="AG101" s="113"/>
      <c r="AH101" s="114"/>
      <c r="AI101" s="30"/>
      <c r="AJ101" s="30"/>
      <c r="AK101" s="30"/>
      <c r="AL101" s="30"/>
      <c r="AM101" s="68"/>
      <c r="AN101" s="114"/>
      <c r="AO101" s="114"/>
      <c r="AP101" s="113"/>
      <c r="AQ101" s="113"/>
      <c r="AR101" s="31"/>
      <c r="AS101" s="73"/>
      <c r="AT101" s="73"/>
      <c r="AU101" s="68"/>
      <c r="AV101" s="67"/>
      <c r="AW101" s="67"/>
      <c r="AX101" s="67"/>
      <c r="AY101" s="67"/>
      <c r="AZ101" s="132"/>
      <c r="BA101" s="132"/>
      <c r="BB101" s="132"/>
      <c r="BC101" s="132"/>
      <c r="BD101" s="132"/>
      <c r="BE101" s="67"/>
    </row>
    <row r="102" spans="1:57" ht="25.5" customHeight="1" x14ac:dyDescent="0.25">
      <c r="A102" s="31"/>
      <c r="B102" s="31"/>
      <c r="C102" s="31"/>
      <c r="D102" s="33"/>
      <c r="E102" s="98"/>
      <c r="F102" s="31"/>
      <c r="G102" s="83"/>
      <c r="H102" s="83"/>
      <c r="I102" s="62"/>
      <c r="J102" s="31"/>
      <c r="K102" s="31"/>
      <c r="L102" s="83"/>
      <c r="M102" s="69"/>
      <c r="N102" s="69"/>
      <c r="O102" s="74"/>
      <c r="P102" s="74"/>
      <c r="Q102" s="75"/>
      <c r="R102" s="34"/>
      <c r="S102" s="80"/>
      <c r="T102" s="80"/>
      <c r="U102" s="80"/>
      <c r="V102" s="80"/>
      <c r="W102" s="38"/>
      <c r="X102" s="38"/>
      <c r="Y102" s="38"/>
      <c r="Z102" s="66"/>
      <c r="AA102" s="72"/>
      <c r="AB102" s="66"/>
      <c r="AC102" s="72"/>
      <c r="AD102" s="72"/>
      <c r="AE102" s="72"/>
      <c r="AF102" s="37"/>
      <c r="AG102" s="113"/>
      <c r="AH102" s="114"/>
      <c r="AI102" s="30"/>
      <c r="AJ102" s="30"/>
      <c r="AK102" s="30"/>
      <c r="AL102" s="30"/>
      <c r="AM102" s="68"/>
      <c r="AN102" s="114"/>
      <c r="AO102" s="114"/>
      <c r="AP102" s="113"/>
      <c r="AQ102" s="113"/>
      <c r="AR102" s="31"/>
      <c r="AS102" s="73"/>
      <c r="AT102" s="73"/>
      <c r="AU102" s="68"/>
      <c r="AV102" s="67"/>
      <c r="AW102" s="67"/>
      <c r="AX102" s="67"/>
      <c r="AY102" s="67"/>
      <c r="AZ102" s="132"/>
      <c r="BA102" s="132"/>
      <c r="BB102" s="132"/>
      <c r="BC102" s="132"/>
      <c r="BD102" s="132"/>
      <c r="BE102" s="67"/>
    </row>
    <row r="103" spans="1:57" ht="25.5" customHeight="1" x14ac:dyDescent="0.25">
      <c r="A103" s="31"/>
      <c r="B103" s="31"/>
      <c r="C103" s="31"/>
      <c r="D103" s="33"/>
      <c r="E103" s="98"/>
      <c r="F103" s="31"/>
      <c r="G103" s="83"/>
      <c r="H103" s="83"/>
      <c r="I103" s="62"/>
      <c r="J103" s="31"/>
      <c r="K103" s="31"/>
      <c r="L103" s="83"/>
      <c r="M103" s="69"/>
      <c r="N103" s="69"/>
      <c r="O103" s="74"/>
      <c r="P103" s="74"/>
      <c r="Q103" s="75"/>
      <c r="R103" s="34"/>
      <c r="S103" s="80"/>
      <c r="T103" s="80"/>
      <c r="U103" s="80"/>
      <c r="V103" s="80"/>
      <c r="W103" s="38"/>
      <c r="X103" s="38"/>
      <c r="Y103" s="38"/>
      <c r="Z103" s="66"/>
      <c r="AA103" s="72"/>
      <c r="AB103" s="66"/>
      <c r="AC103" s="72"/>
      <c r="AD103" s="72"/>
      <c r="AE103" s="72"/>
      <c r="AF103" s="37"/>
      <c r="AG103" s="113"/>
      <c r="AH103" s="114"/>
      <c r="AI103" s="30"/>
      <c r="AJ103" s="30"/>
      <c r="AK103" s="30"/>
      <c r="AL103" s="30"/>
      <c r="AM103" s="68"/>
      <c r="AN103" s="114"/>
      <c r="AO103" s="114"/>
      <c r="AP103" s="113"/>
      <c r="AQ103" s="113"/>
      <c r="AR103" s="31"/>
      <c r="AS103" s="73"/>
      <c r="AT103" s="73"/>
      <c r="AU103" s="68"/>
      <c r="AV103" s="67"/>
      <c r="AW103" s="67"/>
      <c r="AX103" s="67"/>
      <c r="AY103" s="67"/>
      <c r="AZ103" s="132"/>
      <c r="BA103" s="132"/>
      <c r="BB103" s="132"/>
      <c r="BC103" s="132"/>
      <c r="BD103" s="132"/>
      <c r="BE103" s="67"/>
    </row>
    <row r="104" spans="1:57" ht="25.5" customHeight="1" x14ac:dyDescent="0.25">
      <c r="A104" s="31"/>
      <c r="B104" s="31"/>
      <c r="C104" s="31"/>
      <c r="D104" s="33"/>
      <c r="E104" s="98"/>
      <c r="F104" s="31"/>
      <c r="G104" s="83"/>
      <c r="H104" s="83"/>
      <c r="I104" s="62"/>
      <c r="J104" s="31"/>
      <c r="K104" s="31"/>
      <c r="L104" s="83"/>
      <c r="M104" s="69"/>
      <c r="N104" s="69"/>
      <c r="O104" s="74"/>
      <c r="P104" s="74"/>
      <c r="Q104" s="75"/>
      <c r="R104" s="34"/>
      <c r="S104" s="80"/>
      <c r="T104" s="80"/>
      <c r="U104" s="80"/>
      <c r="V104" s="80"/>
      <c r="W104" s="38"/>
      <c r="X104" s="38"/>
      <c r="Y104" s="38"/>
      <c r="Z104" s="66"/>
      <c r="AA104" s="72"/>
      <c r="AB104" s="66"/>
      <c r="AC104" s="72"/>
      <c r="AD104" s="72"/>
      <c r="AE104" s="72"/>
      <c r="AF104" s="37"/>
      <c r="AG104" s="113"/>
      <c r="AH104" s="114"/>
      <c r="AI104" s="30"/>
      <c r="AJ104" s="30"/>
      <c r="AK104" s="30"/>
      <c r="AL104" s="30"/>
      <c r="AM104" s="68"/>
      <c r="AN104" s="114"/>
      <c r="AO104" s="114"/>
      <c r="AP104" s="113"/>
      <c r="AQ104" s="113"/>
      <c r="AR104" s="31"/>
      <c r="AS104" s="73"/>
      <c r="AT104" s="73"/>
      <c r="AU104" s="68"/>
      <c r="AV104" s="67"/>
      <c r="AW104" s="67"/>
      <c r="AX104" s="67"/>
      <c r="AY104" s="67"/>
      <c r="AZ104" s="132"/>
      <c r="BA104" s="132"/>
      <c r="BB104" s="132"/>
      <c r="BC104" s="132"/>
      <c r="BD104" s="132"/>
      <c r="BE104" s="67"/>
    </row>
    <row r="105" spans="1:57" ht="25.5" customHeight="1" x14ac:dyDescent="0.25">
      <c r="A105" s="31"/>
      <c r="B105" s="31"/>
      <c r="C105" s="31"/>
      <c r="D105" s="33"/>
      <c r="E105" s="98"/>
      <c r="F105" s="31"/>
      <c r="G105" s="83"/>
      <c r="H105" s="83"/>
      <c r="I105" s="62"/>
      <c r="J105" s="31"/>
      <c r="K105" s="31"/>
      <c r="L105" s="83"/>
      <c r="M105" s="69"/>
      <c r="N105" s="69"/>
      <c r="O105" s="74"/>
      <c r="P105" s="74"/>
      <c r="Q105" s="75"/>
      <c r="R105" s="34"/>
      <c r="S105" s="80"/>
      <c r="T105" s="80"/>
      <c r="U105" s="80"/>
      <c r="V105" s="80"/>
      <c r="W105" s="38"/>
      <c r="X105" s="38"/>
      <c r="Y105" s="38"/>
      <c r="Z105" s="66"/>
      <c r="AA105" s="72"/>
      <c r="AB105" s="66"/>
      <c r="AC105" s="72"/>
      <c r="AD105" s="72"/>
      <c r="AE105" s="72"/>
      <c r="AF105" s="37"/>
      <c r="AG105" s="113"/>
      <c r="AH105" s="114"/>
      <c r="AI105" s="30"/>
      <c r="AJ105" s="30"/>
      <c r="AK105" s="30"/>
      <c r="AL105" s="30"/>
      <c r="AM105" s="68"/>
      <c r="AN105" s="114"/>
      <c r="AO105" s="114"/>
      <c r="AP105" s="113"/>
      <c r="AQ105" s="113"/>
      <c r="AR105" s="31"/>
      <c r="AS105" s="73"/>
      <c r="AT105" s="73"/>
      <c r="AU105" s="68"/>
      <c r="AV105" s="67"/>
      <c r="AW105" s="67"/>
      <c r="AX105" s="67"/>
      <c r="AY105" s="67"/>
      <c r="AZ105" s="132"/>
      <c r="BA105" s="132"/>
      <c r="BB105" s="132"/>
      <c r="BC105" s="132"/>
      <c r="BD105" s="132"/>
      <c r="BE105" s="67"/>
    </row>
    <row r="106" spans="1:57" ht="25.5" customHeight="1" x14ac:dyDescent="0.25">
      <c r="A106" s="31"/>
      <c r="B106" s="31"/>
      <c r="C106" s="31"/>
      <c r="D106" s="33"/>
      <c r="E106" s="98"/>
      <c r="F106" s="31"/>
      <c r="G106" s="83"/>
      <c r="H106" s="83"/>
      <c r="I106" s="62"/>
      <c r="J106" s="31"/>
      <c r="K106" s="31"/>
      <c r="L106" s="83"/>
      <c r="M106" s="69"/>
      <c r="N106" s="69"/>
      <c r="O106" s="74"/>
      <c r="P106" s="74"/>
      <c r="Q106" s="75"/>
      <c r="R106" s="34"/>
      <c r="S106" s="83"/>
      <c r="T106" s="83"/>
      <c r="U106" s="83"/>
      <c r="V106" s="83"/>
      <c r="W106" s="74"/>
      <c r="X106" s="74"/>
      <c r="Y106" s="74"/>
      <c r="Z106" s="66"/>
      <c r="AA106" s="72"/>
      <c r="AB106" s="66"/>
      <c r="AC106" s="72"/>
      <c r="AD106" s="72"/>
      <c r="AE106" s="72"/>
      <c r="AF106" s="62"/>
      <c r="AG106" s="113"/>
      <c r="AH106" s="114"/>
      <c r="AI106" s="30"/>
      <c r="AJ106" s="30"/>
      <c r="AK106" s="30"/>
      <c r="AL106" s="30"/>
      <c r="AM106" s="68"/>
      <c r="AN106" s="114"/>
      <c r="AO106" s="114"/>
      <c r="AP106" s="113"/>
      <c r="AQ106" s="113"/>
      <c r="AR106" s="31"/>
      <c r="AS106" s="73"/>
      <c r="AT106" s="73"/>
      <c r="AU106" s="68"/>
      <c r="AV106" s="67"/>
      <c r="AW106" s="67"/>
      <c r="AX106" s="67"/>
      <c r="AY106" s="67"/>
      <c r="AZ106" s="132"/>
      <c r="BA106" s="132"/>
      <c r="BB106" s="132"/>
      <c r="BC106" s="132"/>
      <c r="BD106" s="132"/>
      <c r="BE106" s="67"/>
    </row>
    <row r="107" spans="1:57" ht="25.5" customHeight="1" x14ac:dyDescent="0.25">
      <c r="A107" s="31"/>
      <c r="B107" s="31"/>
      <c r="C107" s="31"/>
      <c r="D107" s="33"/>
      <c r="E107" s="98"/>
      <c r="F107" s="31"/>
      <c r="G107" s="83"/>
      <c r="H107" s="83"/>
      <c r="I107" s="62"/>
      <c r="J107" s="31"/>
      <c r="K107" s="31"/>
      <c r="L107" s="83"/>
      <c r="M107" s="69"/>
      <c r="N107" s="69"/>
      <c r="O107" s="74"/>
      <c r="P107" s="74"/>
      <c r="Q107" s="75"/>
      <c r="R107" s="34"/>
      <c r="S107" s="83"/>
      <c r="T107" s="83"/>
      <c r="U107" s="83"/>
      <c r="V107" s="83"/>
      <c r="W107" s="74"/>
      <c r="X107" s="74"/>
      <c r="Y107" s="74"/>
      <c r="Z107" s="66"/>
      <c r="AA107" s="72"/>
      <c r="AB107" s="66"/>
      <c r="AC107" s="72"/>
      <c r="AD107" s="72"/>
      <c r="AE107" s="72"/>
      <c r="AF107" s="62"/>
      <c r="AG107" s="113"/>
      <c r="AH107" s="114"/>
      <c r="AI107" s="30"/>
      <c r="AJ107" s="30"/>
      <c r="AK107" s="30"/>
      <c r="AL107" s="30"/>
      <c r="AM107" s="68"/>
      <c r="AN107" s="114"/>
      <c r="AO107" s="114"/>
      <c r="AP107" s="113"/>
      <c r="AQ107" s="113"/>
      <c r="AR107" s="31"/>
      <c r="AS107" s="73"/>
      <c r="AT107" s="73"/>
      <c r="AU107" s="68"/>
      <c r="AV107" s="67"/>
      <c r="AW107" s="67"/>
      <c r="AX107" s="67"/>
      <c r="AY107" s="67"/>
      <c r="AZ107" s="132"/>
      <c r="BA107" s="132"/>
      <c r="BB107" s="132"/>
      <c r="BC107" s="132"/>
      <c r="BD107" s="132"/>
      <c r="BE107" s="67"/>
    </row>
    <row r="108" spans="1:57" ht="25.5" customHeight="1" x14ac:dyDescent="0.25">
      <c r="A108" s="31"/>
      <c r="B108" s="31"/>
      <c r="C108" s="31"/>
      <c r="D108" s="33"/>
      <c r="E108" s="98"/>
      <c r="F108" s="31"/>
      <c r="G108" s="83"/>
      <c r="H108" s="83"/>
      <c r="I108" s="62"/>
      <c r="J108" s="31"/>
      <c r="K108" s="31"/>
      <c r="L108" s="83"/>
      <c r="M108" s="69"/>
      <c r="N108" s="69"/>
      <c r="O108" s="74"/>
      <c r="P108" s="74"/>
      <c r="Q108" s="75"/>
      <c r="R108" s="34"/>
      <c r="S108" s="83"/>
      <c r="T108" s="83"/>
      <c r="U108" s="83"/>
      <c r="V108" s="83"/>
      <c r="W108" s="74"/>
      <c r="X108" s="74"/>
      <c r="Y108" s="74"/>
      <c r="Z108" s="66"/>
      <c r="AA108" s="72"/>
      <c r="AB108" s="66"/>
      <c r="AC108" s="72"/>
      <c r="AD108" s="72"/>
      <c r="AE108" s="72"/>
      <c r="AF108" s="62"/>
      <c r="AG108" s="113"/>
      <c r="AH108" s="114"/>
      <c r="AI108" s="30"/>
      <c r="AJ108" s="30"/>
      <c r="AK108" s="30"/>
      <c r="AL108" s="30"/>
      <c r="AM108" s="68"/>
      <c r="AN108" s="114"/>
      <c r="AO108" s="114"/>
      <c r="AP108" s="113"/>
      <c r="AQ108" s="113"/>
      <c r="AR108" s="31"/>
      <c r="AS108" s="73"/>
      <c r="AT108" s="73"/>
      <c r="AU108" s="68"/>
      <c r="AV108" s="67"/>
      <c r="AW108" s="67"/>
      <c r="AX108" s="67"/>
      <c r="AY108" s="67"/>
      <c r="AZ108" s="132"/>
      <c r="BA108" s="132"/>
      <c r="BB108" s="132"/>
      <c r="BC108" s="132"/>
      <c r="BD108" s="132"/>
      <c r="BE108" s="67"/>
    </row>
    <row r="109" spans="1:57" ht="25.5" customHeight="1" x14ac:dyDescent="0.25">
      <c r="A109" s="31"/>
      <c r="B109" s="31"/>
      <c r="C109" s="31"/>
      <c r="D109" s="33"/>
      <c r="E109" s="98"/>
      <c r="F109" s="31"/>
      <c r="G109" s="83"/>
      <c r="H109" s="83"/>
      <c r="I109" s="62"/>
      <c r="J109" s="31"/>
      <c r="K109" s="31"/>
      <c r="L109" s="83"/>
      <c r="M109" s="69"/>
      <c r="N109" s="69"/>
      <c r="O109" s="74"/>
      <c r="P109" s="74"/>
      <c r="Q109" s="75"/>
      <c r="R109" s="34"/>
      <c r="S109" s="83"/>
      <c r="T109" s="83"/>
      <c r="U109" s="83"/>
      <c r="V109" s="83"/>
      <c r="W109" s="74"/>
      <c r="X109" s="74"/>
      <c r="Y109" s="74"/>
      <c r="Z109" s="66"/>
      <c r="AA109" s="72"/>
      <c r="AB109" s="66"/>
      <c r="AC109" s="72"/>
      <c r="AD109" s="72"/>
      <c r="AE109" s="72"/>
      <c r="AF109" s="62"/>
      <c r="AG109" s="113"/>
      <c r="AH109" s="114"/>
      <c r="AI109" s="30"/>
      <c r="AJ109" s="30"/>
      <c r="AK109" s="30"/>
      <c r="AL109" s="30"/>
      <c r="AM109" s="68"/>
      <c r="AN109" s="114"/>
      <c r="AO109" s="114"/>
      <c r="AP109" s="113"/>
      <c r="AQ109" s="113"/>
      <c r="AR109" s="31"/>
      <c r="AS109" s="73"/>
      <c r="AT109" s="73"/>
      <c r="AU109" s="68"/>
      <c r="AV109" s="67"/>
      <c r="AW109" s="67"/>
      <c r="AX109" s="67"/>
      <c r="AY109" s="67"/>
      <c r="AZ109" s="132"/>
      <c r="BA109" s="132"/>
      <c r="BB109" s="132"/>
      <c r="BC109" s="132"/>
      <c r="BD109" s="132"/>
      <c r="BE109" s="67"/>
    </row>
    <row r="110" spans="1:57" ht="25.5" customHeight="1" x14ac:dyDescent="0.25">
      <c r="A110" s="31"/>
      <c r="B110" s="31"/>
      <c r="C110" s="31"/>
      <c r="D110" s="33"/>
      <c r="E110" s="98"/>
      <c r="F110" s="31"/>
      <c r="G110" s="83"/>
      <c r="H110" s="83"/>
      <c r="I110" s="62"/>
      <c r="J110" s="31"/>
      <c r="K110" s="31"/>
      <c r="L110" s="83"/>
      <c r="M110" s="69"/>
      <c r="N110" s="69"/>
      <c r="O110" s="74"/>
      <c r="P110" s="74"/>
      <c r="Q110" s="75"/>
      <c r="R110" s="34"/>
      <c r="S110" s="83"/>
      <c r="T110" s="83"/>
      <c r="U110" s="83"/>
      <c r="V110" s="83"/>
      <c r="W110" s="74"/>
      <c r="X110" s="74"/>
      <c r="Y110" s="74"/>
      <c r="Z110" s="66"/>
      <c r="AA110" s="72"/>
      <c r="AB110" s="66"/>
      <c r="AC110" s="72"/>
      <c r="AD110" s="72"/>
      <c r="AE110" s="72"/>
      <c r="AF110" s="62"/>
      <c r="AG110" s="113"/>
      <c r="AH110" s="114"/>
      <c r="AI110" s="30"/>
      <c r="AJ110" s="30"/>
      <c r="AK110" s="30"/>
      <c r="AL110" s="30"/>
      <c r="AM110" s="68"/>
      <c r="AN110" s="114"/>
      <c r="AO110" s="114"/>
      <c r="AP110" s="113"/>
      <c r="AQ110" s="113"/>
      <c r="AR110" s="31"/>
      <c r="AS110" s="73"/>
      <c r="AT110" s="73"/>
      <c r="AU110" s="68"/>
      <c r="AV110" s="67"/>
      <c r="AW110" s="67"/>
      <c r="AX110" s="67"/>
      <c r="AY110" s="67"/>
      <c r="AZ110" s="132"/>
      <c r="BA110" s="132"/>
      <c r="BB110" s="132"/>
      <c r="BC110" s="132"/>
      <c r="BD110" s="132"/>
      <c r="BE110" s="67"/>
    </row>
    <row r="111" spans="1:57" ht="25.5" customHeight="1" x14ac:dyDescent="0.25">
      <c r="A111" s="31"/>
      <c r="B111" s="31"/>
      <c r="C111" s="31"/>
      <c r="D111" s="33"/>
      <c r="E111" s="98"/>
      <c r="F111" s="31"/>
      <c r="G111" s="83"/>
      <c r="H111" s="83"/>
      <c r="I111" s="62"/>
      <c r="J111" s="31"/>
      <c r="K111" s="31"/>
      <c r="L111" s="83"/>
      <c r="M111" s="69"/>
      <c r="N111" s="69"/>
      <c r="O111" s="74"/>
      <c r="P111" s="74"/>
      <c r="Q111" s="75"/>
      <c r="R111" s="34"/>
      <c r="S111" s="83"/>
      <c r="T111" s="83"/>
      <c r="U111" s="83"/>
      <c r="V111" s="83"/>
      <c r="W111" s="74"/>
      <c r="X111" s="74"/>
      <c r="Y111" s="74"/>
      <c r="Z111" s="66"/>
      <c r="AA111" s="72"/>
      <c r="AB111" s="66"/>
      <c r="AC111" s="72"/>
      <c r="AD111" s="72"/>
      <c r="AE111" s="72"/>
      <c r="AF111" s="62"/>
      <c r="AG111" s="113"/>
      <c r="AH111" s="114"/>
      <c r="AI111" s="30"/>
      <c r="AJ111" s="30"/>
      <c r="AK111" s="30"/>
      <c r="AL111" s="30"/>
      <c r="AM111" s="68"/>
      <c r="AN111" s="114"/>
      <c r="AO111" s="114"/>
      <c r="AP111" s="113"/>
      <c r="AQ111" s="113"/>
      <c r="AR111" s="31"/>
      <c r="AS111" s="73"/>
      <c r="AT111" s="73"/>
      <c r="AU111" s="68"/>
      <c r="AV111" s="67"/>
      <c r="AW111" s="67"/>
      <c r="AX111" s="67"/>
      <c r="AY111" s="67"/>
      <c r="AZ111" s="132"/>
      <c r="BA111" s="132"/>
      <c r="BB111" s="132"/>
      <c r="BC111" s="132"/>
      <c r="BD111" s="132"/>
      <c r="BE111" s="67"/>
    </row>
    <row r="112" spans="1:57" ht="25.5" customHeight="1" x14ac:dyDescent="0.25">
      <c r="A112" s="31"/>
      <c r="B112" s="31"/>
      <c r="C112" s="31"/>
      <c r="D112" s="33"/>
      <c r="E112" s="98"/>
      <c r="F112" s="31"/>
      <c r="G112" s="83"/>
      <c r="H112" s="83"/>
      <c r="I112" s="62"/>
      <c r="J112" s="31"/>
      <c r="K112" s="31"/>
      <c r="L112" s="83"/>
      <c r="M112" s="69"/>
      <c r="N112" s="69"/>
      <c r="O112" s="74"/>
      <c r="P112" s="74"/>
      <c r="Q112" s="75"/>
      <c r="R112" s="34"/>
      <c r="S112" s="83"/>
      <c r="T112" s="83"/>
      <c r="U112" s="83"/>
      <c r="V112" s="83"/>
      <c r="W112" s="74"/>
      <c r="X112" s="74"/>
      <c r="Y112" s="74"/>
      <c r="Z112" s="66"/>
      <c r="AA112" s="72"/>
      <c r="AB112" s="66"/>
      <c r="AC112" s="72"/>
      <c r="AD112" s="72"/>
      <c r="AE112" s="72"/>
      <c r="AF112" s="62"/>
      <c r="AG112" s="113"/>
      <c r="AH112" s="114"/>
      <c r="AI112" s="30"/>
      <c r="AJ112" s="30"/>
      <c r="AK112" s="30"/>
      <c r="AL112" s="30"/>
      <c r="AM112" s="68"/>
      <c r="AN112" s="114"/>
      <c r="AO112" s="114"/>
      <c r="AP112" s="113"/>
      <c r="AQ112" s="113"/>
      <c r="AR112" s="31"/>
      <c r="AS112" s="73"/>
      <c r="AT112" s="73"/>
      <c r="AU112" s="68"/>
      <c r="AV112" s="67"/>
      <c r="AW112" s="67"/>
      <c r="AX112" s="67"/>
      <c r="AY112" s="67"/>
      <c r="AZ112" s="132"/>
      <c r="BA112" s="132"/>
      <c r="BB112" s="132"/>
      <c r="BC112" s="132"/>
      <c r="BD112" s="132"/>
      <c r="BE112" s="67"/>
    </row>
    <row r="113" spans="1:57" ht="25.5" customHeight="1" x14ac:dyDescent="0.25">
      <c r="A113" s="31"/>
      <c r="B113" s="31"/>
      <c r="C113" s="31"/>
      <c r="D113" s="33"/>
      <c r="E113" s="98"/>
      <c r="F113" s="31"/>
      <c r="G113" s="83"/>
      <c r="H113" s="83"/>
      <c r="I113" s="62"/>
      <c r="J113" s="31"/>
      <c r="K113" s="31"/>
      <c r="L113" s="83"/>
      <c r="M113" s="69"/>
      <c r="N113" s="69"/>
      <c r="O113" s="74"/>
      <c r="P113" s="74"/>
      <c r="Q113" s="75"/>
      <c r="R113" s="34"/>
      <c r="S113" s="83"/>
      <c r="T113" s="83"/>
      <c r="U113" s="83"/>
      <c r="V113" s="83"/>
      <c r="W113" s="74"/>
      <c r="X113" s="74"/>
      <c r="Y113" s="74"/>
      <c r="Z113" s="66"/>
      <c r="AA113" s="72"/>
      <c r="AB113" s="66"/>
      <c r="AC113" s="72"/>
      <c r="AD113" s="72"/>
      <c r="AE113" s="72"/>
      <c r="AF113" s="62"/>
      <c r="AG113" s="113"/>
      <c r="AH113" s="114"/>
      <c r="AI113" s="30"/>
      <c r="AJ113" s="30"/>
      <c r="AK113" s="30"/>
      <c r="AL113" s="30"/>
      <c r="AM113" s="68"/>
      <c r="AN113" s="114"/>
      <c r="AO113" s="114"/>
      <c r="AP113" s="113"/>
      <c r="AQ113" s="113"/>
      <c r="AR113" s="31"/>
      <c r="AS113" s="73"/>
      <c r="AT113" s="73"/>
      <c r="AU113" s="68"/>
      <c r="AV113" s="67"/>
      <c r="AW113" s="67"/>
      <c r="AX113" s="67"/>
      <c r="AY113" s="67"/>
      <c r="AZ113" s="132"/>
      <c r="BA113" s="132"/>
      <c r="BB113" s="132"/>
      <c r="BC113" s="132"/>
      <c r="BD113" s="132"/>
      <c r="BE113" s="67"/>
    </row>
    <row r="114" spans="1:57" ht="25.5" customHeight="1" x14ac:dyDescent="0.25">
      <c r="A114" s="31"/>
      <c r="B114" s="31"/>
      <c r="C114" s="31"/>
      <c r="D114" s="33"/>
      <c r="E114" s="98"/>
      <c r="F114" s="31"/>
      <c r="G114" s="83"/>
      <c r="H114" s="83"/>
      <c r="I114" s="62"/>
      <c r="J114" s="31"/>
      <c r="K114" s="31"/>
      <c r="L114" s="83"/>
      <c r="M114" s="69"/>
      <c r="N114" s="69"/>
      <c r="O114" s="74"/>
      <c r="P114" s="74"/>
      <c r="Q114" s="75"/>
      <c r="R114" s="34"/>
      <c r="S114" s="83"/>
      <c r="T114" s="83"/>
      <c r="U114" s="83"/>
      <c r="V114" s="83"/>
      <c r="W114" s="74"/>
      <c r="X114" s="74"/>
      <c r="Y114" s="74"/>
      <c r="Z114" s="66"/>
      <c r="AA114" s="72"/>
      <c r="AB114" s="66"/>
      <c r="AC114" s="72"/>
      <c r="AD114" s="72"/>
      <c r="AE114" s="72"/>
      <c r="AF114" s="62"/>
      <c r="AG114" s="113"/>
      <c r="AH114" s="114"/>
      <c r="AI114" s="30"/>
      <c r="AJ114" s="30"/>
      <c r="AK114" s="30"/>
      <c r="AL114" s="30"/>
      <c r="AM114" s="68"/>
      <c r="AN114" s="114"/>
      <c r="AO114" s="114"/>
      <c r="AP114" s="113"/>
      <c r="AQ114" s="113"/>
      <c r="AR114" s="31"/>
      <c r="AS114" s="73"/>
      <c r="AT114" s="73"/>
      <c r="AU114" s="68"/>
      <c r="AV114" s="67"/>
      <c r="AW114" s="67"/>
      <c r="AX114" s="67"/>
      <c r="AY114" s="67"/>
      <c r="AZ114" s="132"/>
      <c r="BA114" s="132"/>
      <c r="BB114" s="132"/>
      <c r="BC114" s="132"/>
      <c r="BD114" s="132"/>
      <c r="BE114" s="67"/>
    </row>
    <row r="115" spans="1:57" ht="25.5" customHeight="1" x14ac:dyDescent="0.25">
      <c r="A115" s="31"/>
      <c r="B115" s="31"/>
      <c r="C115" s="31"/>
      <c r="D115" s="33"/>
      <c r="E115" s="98"/>
      <c r="F115" s="31"/>
      <c r="G115" s="83"/>
      <c r="H115" s="83"/>
      <c r="I115" s="62"/>
      <c r="J115" s="31"/>
      <c r="K115" s="31"/>
      <c r="L115" s="83"/>
      <c r="M115" s="69"/>
      <c r="N115" s="69"/>
      <c r="O115" s="74"/>
      <c r="P115" s="74"/>
      <c r="Q115" s="75"/>
      <c r="R115" s="34"/>
      <c r="S115" s="83"/>
      <c r="T115" s="83"/>
      <c r="U115" s="83"/>
      <c r="V115" s="83"/>
      <c r="W115" s="74"/>
      <c r="X115" s="74"/>
      <c r="Y115" s="74"/>
      <c r="Z115" s="66"/>
      <c r="AA115" s="72"/>
      <c r="AB115" s="66"/>
      <c r="AC115" s="72"/>
      <c r="AD115" s="72"/>
      <c r="AE115" s="72"/>
      <c r="AF115" s="62"/>
      <c r="AG115" s="113"/>
      <c r="AH115" s="114"/>
      <c r="AI115" s="30"/>
      <c r="AJ115" s="30"/>
      <c r="AK115" s="30"/>
      <c r="AL115" s="30"/>
      <c r="AM115" s="68"/>
      <c r="AN115" s="114"/>
      <c r="AO115" s="114"/>
      <c r="AP115" s="113"/>
      <c r="AQ115" s="113"/>
      <c r="AR115" s="31"/>
      <c r="AS115" s="73"/>
      <c r="AT115" s="73"/>
      <c r="AU115" s="68"/>
      <c r="AV115" s="67"/>
      <c r="AW115" s="67"/>
      <c r="AX115" s="67"/>
      <c r="AY115" s="67"/>
      <c r="AZ115" s="132"/>
      <c r="BA115" s="132"/>
      <c r="BB115" s="132"/>
      <c r="BC115" s="132"/>
      <c r="BD115" s="132"/>
      <c r="BE115" s="67"/>
    </row>
    <row r="116" spans="1:57" ht="25.5" customHeight="1" x14ac:dyDescent="0.25">
      <c r="A116" s="31"/>
      <c r="B116" s="31"/>
      <c r="C116" s="31"/>
      <c r="D116" s="33"/>
      <c r="E116" s="98"/>
      <c r="F116" s="31"/>
      <c r="G116" s="83"/>
      <c r="H116" s="83"/>
      <c r="I116" s="62"/>
      <c r="J116" s="31"/>
      <c r="K116" s="31"/>
      <c r="L116" s="83"/>
      <c r="M116" s="69"/>
      <c r="N116" s="69"/>
      <c r="O116" s="74"/>
      <c r="P116" s="74"/>
      <c r="Q116" s="75"/>
      <c r="R116" s="34"/>
      <c r="S116" s="83"/>
      <c r="T116" s="83"/>
      <c r="U116" s="83"/>
      <c r="V116" s="83"/>
      <c r="W116" s="74"/>
      <c r="X116" s="74"/>
      <c r="Y116" s="74"/>
      <c r="Z116" s="66"/>
      <c r="AA116" s="72"/>
      <c r="AB116" s="66"/>
      <c r="AC116" s="72"/>
      <c r="AD116" s="72"/>
      <c r="AE116" s="72"/>
      <c r="AF116" s="62"/>
      <c r="AG116" s="113"/>
      <c r="AH116" s="114"/>
      <c r="AI116" s="30"/>
      <c r="AJ116" s="30"/>
      <c r="AK116" s="30"/>
      <c r="AL116" s="30"/>
      <c r="AM116" s="68"/>
      <c r="AN116" s="114"/>
      <c r="AO116" s="114"/>
      <c r="AP116" s="113"/>
      <c r="AQ116" s="113"/>
      <c r="AR116" s="31"/>
      <c r="AS116" s="73"/>
      <c r="AT116" s="73"/>
      <c r="AU116" s="68"/>
      <c r="AV116" s="67"/>
      <c r="AW116" s="67"/>
      <c r="AX116" s="67"/>
      <c r="AY116" s="67"/>
      <c r="AZ116" s="132"/>
      <c r="BA116" s="132"/>
      <c r="BB116" s="132"/>
      <c r="BC116" s="132"/>
      <c r="BD116" s="132"/>
      <c r="BE116" s="67"/>
    </row>
    <row r="117" spans="1:57" ht="25.5" customHeight="1" x14ac:dyDescent="0.25">
      <c r="A117" s="31"/>
      <c r="B117" s="31"/>
      <c r="C117" s="31"/>
      <c r="D117" s="33"/>
      <c r="E117" s="98"/>
      <c r="F117" s="31"/>
      <c r="G117" s="83"/>
      <c r="H117" s="83"/>
      <c r="I117" s="62"/>
      <c r="J117" s="31"/>
      <c r="K117" s="31"/>
      <c r="L117" s="83"/>
      <c r="M117" s="69"/>
      <c r="N117" s="69"/>
      <c r="O117" s="74"/>
      <c r="P117" s="74"/>
      <c r="Q117" s="75"/>
      <c r="R117" s="34"/>
      <c r="S117" s="83"/>
      <c r="T117" s="83"/>
      <c r="U117" s="83"/>
      <c r="V117" s="83"/>
      <c r="W117" s="74"/>
      <c r="X117" s="74"/>
      <c r="Y117" s="74"/>
      <c r="Z117" s="66"/>
      <c r="AA117" s="72"/>
      <c r="AB117" s="66"/>
      <c r="AC117" s="72"/>
      <c r="AD117" s="72"/>
      <c r="AE117" s="72"/>
      <c r="AF117" s="62"/>
      <c r="AG117" s="113"/>
      <c r="AH117" s="114"/>
      <c r="AI117" s="30"/>
      <c r="AJ117" s="30"/>
      <c r="AK117" s="30"/>
      <c r="AL117" s="30"/>
      <c r="AM117" s="68"/>
      <c r="AN117" s="114"/>
      <c r="AO117" s="114"/>
      <c r="AP117" s="113"/>
      <c r="AQ117" s="113"/>
      <c r="AR117" s="31"/>
      <c r="AS117" s="73"/>
      <c r="AT117" s="73"/>
      <c r="AU117" s="68"/>
      <c r="AV117" s="67"/>
      <c r="AW117" s="67"/>
      <c r="AX117" s="67"/>
      <c r="AY117" s="67"/>
      <c r="AZ117" s="132"/>
      <c r="BA117" s="132"/>
      <c r="BB117" s="132"/>
      <c r="BC117" s="132"/>
      <c r="BD117" s="132"/>
      <c r="BE117" s="67"/>
    </row>
    <row r="118" spans="1:57" ht="25.5" customHeight="1" x14ac:dyDescent="0.25">
      <c r="A118" s="31"/>
      <c r="B118" s="31"/>
      <c r="C118" s="31"/>
      <c r="D118" s="33"/>
      <c r="E118" s="98"/>
      <c r="F118" s="31"/>
      <c r="G118" s="83"/>
      <c r="H118" s="83"/>
      <c r="I118" s="62"/>
      <c r="J118" s="31"/>
      <c r="K118" s="31"/>
      <c r="L118" s="83"/>
      <c r="M118" s="69"/>
      <c r="N118" s="69"/>
      <c r="O118" s="74"/>
      <c r="P118" s="74"/>
      <c r="Q118" s="75"/>
      <c r="R118" s="34"/>
      <c r="S118" s="83"/>
      <c r="T118" s="83"/>
      <c r="U118" s="83"/>
      <c r="V118" s="83"/>
      <c r="W118" s="74"/>
      <c r="X118" s="74"/>
      <c r="Y118" s="74"/>
      <c r="Z118" s="66"/>
      <c r="AA118" s="72"/>
      <c r="AB118" s="66"/>
      <c r="AC118" s="72"/>
      <c r="AD118" s="72"/>
      <c r="AE118" s="72"/>
      <c r="AF118" s="62"/>
      <c r="AG118" s="113"/>
      <c r="AH118" s="114"/>
      <c r="AI118" s="30"/>
      <c r="AJ118" s="30"/>
      <c r="AK118" s="30"/>
      <c r="AL118" s="30"/>
      <c r="AM118" s="68"/>
      <c r="AN118" s="114"/>
      <c r="AO118" s="114"/>
      <c r="AP118" s="113"/>
      <c r="AQ118" s="113"/>
      <c r="AR118" s="31"/>
      <c r="AS118" s="73"/>
      <c r="AT118" s="73"/>
      <c r="AU118" s="68"/>
      <c r="AV118" s="67"/>
      <c r="AW118" s="67"/>
      <c r="AX118" s="67"/>
      <c r="AY118" s="67"/>
      <c r="AZ118" s="132"/>
      <c r="BA118" s="132"/>
      <c r="BB118" s="132"/>
      <c r="BC118" s="132"/>
      <c r="BD118" s="132"/>
      <c r="BE118" s="67"/>
    </row>
    <row r="119" spans="1:57" ht="25.5" customHeight="1" x14ac:dyDescent="0.25">
      <c r="A119" s="31"/>
      <c r="B119" s="31"/>
      <c r="C119" s="31"/>
      <c r="D119" s="33"/>
      <c r="E119" s="98"/>
      <c r="F119" s="31"/>
      <c r="G119" s="83"/>
      <c r="H119" s="83"/>
      <c r="I119" s="62"/>
      <c r="J119" s="31"/>
      <c r="K119" s="31"/>
      <c r="L119" s="83"/>
      <c r="M119" s="69"/>
      <c r="N119" s="69"/>
      <c r="O119" s="74"/>
      <c r="P119" s="74"/>
      <c r="Q119" s="75"/>
      <c r="R119" s="34"/>
      <c r="S119" s="83"/>
      <c r="T119" s="83"/>
      <c r="U119" s="83"/>
      <c r="V119" s="83"/>
      <c r="W119" s="74"/>
      <c r="X119" s="74"/>
      <c r="Y119" s="74"/>
      <c r="Z119" s="66"/>
      <c r="AA119" s="72"/>
      <c r="AB119" s="66"/>
      <c r="AC119" s="72"/>
      <c r="AD119" s="72"/>
      <c r="AE119" s="72"/>
      <c r="AF119" s="62"/>
      <c r="AG119" s="113"/>
      <c r="AH119" s="114"/>
      <c r="AI119" s="30"/>
      <c r="AJ119" s="30"/>
      <c r="AK119" s="30"/>
      <c r="AL119" s="30"/>
      <c r="AM119" s="68"/>
      <c r="AN119" s="114"/>
      <c r="AO119" s="114"/>
      <c r="AP119" s="113"/>
      <c r="AQ119" s="113"/>
      <c r="AR119" s="31"/>
      <c r="AS119" s="73"/>
      <c r="AT119" s="73"/>
      <c r="AU119" s="68"/>
      <c r="AV119" s="67"/>
      <c r="AW119" s="67"/>
      <c r="AX119" s="67"/>
      <c r="AY119" s="67"/>
      <c r="AZ119" s="132"/>
      <c r="BA119" s="132"/>
      <c r="BB119" s="132"/>
      <c r="BC119" s="132"/>
      <c r="BD119" s="132"/>
      <c r="BE119" s="67"/>
    </row>
    <row r="120" spans="1:57" ht="25.5" customHeight="1" x14ac:dyDescent="0.25">
      <c r="A120" s="31"/>
      <c r="B120" s="31"/>
      <c r="C120" s="31"/>
      <c r="D120" s="33"/>
      <c r="E120" s="98"/>
      <c r="F120" s="31"/>
      <c r="G120" s="83"/>
      <c r="H120" s="83"/>
      <c r="I120" s="62"/>
      <c r="J120" s="31"/>
      <c r="K120" s="31"/>
      <c r="L120" s="83"/>
      <c r="M120" s="69"/>
      <c r="N120" s="69"/>
      <c r="O120" s="74"/>
      <c r="P120" s="74"/>
      <c r="Q120" s="75"/>
      <c r="R120" s="34"/>
      <c r="S120" s="83"/>
      <c r="T120" s="83"/>
      <c r="U120" s="83"/>
      <c r="V120" s="83"/>
      <c r="W120" s="74"/>
      <c r="X120" s="74"/>
      <c r="Y120" s="74"/>
      <c r="Z120" s="66"/>
      <c r="AA120" s="72"/>
      <c r="AB120" s="66"/>
      <c r="AC120" s="72"/>
      <c r="AD120" s="72"/>
      <c r="AE120" s="72"/>
      <c r="AF120" s="62"/>
      <c r="AG120" s="113"/>
      <c r="AH120" s="114"/>
      <c r="AI120" s="30"/>
      <c r="AJ120" s="30"/>
      <c r="AK120" s="30"/>
      <c r="AL120" s="30"/>
      <c r="AM120" s="68"/>
      <c r="AN120" s="114"/>
      <c r="AO120" s="114"/>
      <c r="AP120" s="113"/>
      <c r="AQ120" s="113"/>
      <c r="AR120" s="31"/>
      <c r="AS120" s="73"/>
      <c r="AT120" s="73"/>
      <c r="AU120" s="68"/>
      <c r="AV120" s="67"/>
      <c r="AW120" s="67"/>
      <c r="AX120" s="67"/>
      <c r="AY120" s="67"/>
      <c r="AZ120" s="132"/>
      <c r="BA120" s="132"/>
      <c r="BB120" s="132"/>
      <c r="BC120" s="132"/>
      <c r="BD120" s="132"/>
      <c r="BE120" s="67"/>
    </row>
    <row r="121" spans="1:57" ht="25.5" customHeight="1" x14ac:dyDescent="0.25">
      <c r="A121" s="31"/>
      <c r="B121" s="31"/>
      <c r="C121" s="31"/>
      <c r="D121" s="33"/>
      <c r="E121" s="98"/>
      <c r="F121" s="31"/>
      <c r="G121" s="83"/>
      <c r="H121" s="83"/>
      <c r="I121" s="62"/>
      <c r="J121" s="31"/>
      <c r="K121" s="31"/>
      <c r="L121" s="83"/>
      <c r="M121" s="69"/>
      <c r="N121" s="69"/>
      <c r="O121" s="74"/>
      <c r="P121" s="74"/>
      <c r="Q121" s="75"/>
      <c r="R121" s="34"/>
      <c r="S121" s="83"/>
      <c r="T121" s="83"/>
      <c r="U121" s="83"/>
      <c r="V121" s="83"/>
      <c r="W121" s="74"/>
      <c r="X121" s="74"/>
      <c r="Y121" s="74"/>
      <c r="Z121" s="66"/>
      <c r="AA121" s="72"/>
      <c r="AB121" s="66"/>
      <c r="AC121" s="72"/>
      <c r="AD121" s="72"/>
      <c r="AE121" s="72"/>
      <c r="AF121" s="62"/>
      <c r="AG121" s="113"/>
      <c r="AH121" s="114"/>
      <c r="AI121" s="30"/>
      <c r="AJ121" s="30"/>
      <c r="AK121" s="30"/>
      <c r="AL121" s="30"/>
      <c r="AM121" s="68"/>
      <c r="AN121" s="114"/>
      <c r="AO121" s="114"/>
      <c r="AP121" s="113"/>
      <c r="AQ121" s="113"/>
      <c r="AR121" s="31"/>
      <c r="AS121" s="73"/>
      <c r="AT121" s="73"/>
      <c r="AU121" s="68"/>
      <c r="AV121" s="67"/>
      <c r="AW121" s="67"/>
      <c r="AX121" s="67"/>
      <c r="AY121" s="67"/>
      <c r="AZ121" s="132"/>
      <c r="BA121" s="132"/>
      <c r="BB121" s="132"/>
      <c r="BC121" s="132"/>
      <c r="BD121" s="132"/>
      <c r="BE121" s="67"/>
    </row>
    <row r="122" spans="1:57" ht="25.5" customHeight="1" x14ac:dyDescent="0.25">
      <c r="A122" s="31"/>
      <c r="B122" s="31"/>
      <c r="C122" s="31"/>
      <c r="D122" s="33"/>
      <c r="E122" s="98"/>
      <c r="F122" s="31"/>
      <c r="G122" s="83"/>
      <c r="H122" s="83"/>
      <c r="I122" s="62"/>
      <c r="J122" s="31"/>
      <c r="K122" s="31"/>
      <c r="L122" s="83"/>
      <c r="M122" s="69"/>
      <c r="N122" s="69"/>
      <c r="O122" s="74"/>
      <c r="P122" s="74"/>
      <c r="Q122" s="75"/>
      <c r="R122" s="34"/>
      <c r="S122" s="83"/>
      <c r="T122" s="83"/>
      <c r="U122" s="83"/>
      <c r="V122" s="83"/>
      <c r="W122" s="74"/>
      <c r="X122" s="74"/>
      <c r="Y122" s="74"/>
      <c r="Z122" s="66"/>
      <c r="AA122" s="72"/>
      <c r="AB122" s="66"/>
      <c r="AC122" s="72"/>
      <c r="AD122" s="72"/>
      <c r="AE122" s="72"/>
      <c r="AF122" s="62"/>
      <c r="AG122" s="113"/>
      <c r="AH122" s="114"/>
      <c r="AI122" s="30"/>
      <c r="AJ122" s="30"/>
      <c r="AK122" s="30"/>
      <c r="AL122" s="30"/>
      <c r="AM122" s="68"/>
      <c r="AN122" s="114"/>
      <c r="AO122" s="114"/>
      <c r="AP122" s="113"/>
      <c r="AQ122" s="113"/>
      <c r="AR122" s="31"/>
      <c r="AS122" s="73"/>
      <c r="AT122" s="73"/>
      <c r="AU122" s="68"/>
      <c r="AV122" s="67"/>
      <c r="AW122" s="67"/>
      <c r="AX122" s="67"/>
      <c r="AY122" s="67"/>
      <c r="AZ122" s="132"/>
      <c r="BA122" s="132"/>
      <c r="BB122" s="132"/>
      <c r="BC122" s="132"/>
      <c r="BD122" s="132"/>
      <c r="BE122" s="67"/>
    </row>
    <row r="123" spans="1:57" ht="25.5" customHeight="1" x14ac:dyDescent="0.25">
      <c r="A123" s="31"/>
      <c r="B123" s="31"/>
      <c r="C123" s="31"/>
      <c r="D123" s="33"/>
      <c r="E123" s="98"/>
      <c r="F123" s="31"/>
      <c r="G123" s="83"/>
      <c r="H123" s="83"/>
      <c r="I123" s="62"/>
      <c r="J123" s="31"/>
      <c r="K123" s="31"/>
      <c r="L123" s="83"/>
      <c r="M123" s="69"/>
      <c r="N123" s="69"/>
      <c r="O123" s="74"/>
      <c r="P123" s="74"/>
      <c r="Q123" s="75"/>
      <c r="R123" s="34"/>
      <c r="S123" s="83"/>
      <c r="T123" s="83"/>
      <c r="U123" s="83"/>
      <c r="V123" s="83"/>
      <c r="W123" s="74"/>
      <c r="X123" s="74"/>
      <c r="Y123" s="74"/>
      <c r="Z123" s="66"/>
      <c r="AA123" s="72"/>
      <c r="AB123" s="66"/>
      <c r="AC123" s="72"/>
      <c r="AD123" s="72"/>
      <c r="AE123" s="72"/>
      <c r="AF123" s="62"/>
      <c r="AG123" s="113"/>
      <c r="AH123" s="114"/>
      <c r="AI123" s="30"/>
      <c r="AJ123" s="30"/>
      <c r="AK123" s="30"/>
      <c r="AL123" s="30"/>
      <c r="AM123" s="68"/>
      <c r="AN123" s="114"/>
      <c r="AO123" s="114"/>
      <c r="AP123" s="113"/>
      <c r="AQ123" s="113"/>
      <c r="AR123" s="31"/>
      <c r="AS123" s="73"/>
      <c r="AT123" s="73"/>
      <c r="AU123" s="68"/>
      <c r="AV123" s="67"/>
      <c r="AW123" s="67"/>
      <c r="AX123" s="67"/>
      <c r="AY123" s="67"/>
      <c r="AZ123" s="132"/>
      <c r="BA123" s="132"/>
      <c r="BB123" s="132"/>
      <c r="BC123" s="132"/>
      <c r="BD123" s="132"/>
      <c r="BE123" s="67"/>
    </row>
    <row r="124" spans="1:57" ht="25.5" customHeight="1" x14ac:dyDescent="0.25">
      <c r="A124" s="31"/>
      <c r="B124" s="31"/>
      <c r="C124" s="31"/>
      <c r="D124" s="33"/>
      <c r="E124" s="98"/>
      <c r="F124" s="31"/>
      <c r="G124" s="83"/>
      <c r="H124" s="83"/>
      <c r="I124" s="62"/>
      <c r="J124" s="31"/>
      <c r="K124" s="31"/>
      <c r="L124" s="83"/>
      <c r="M124" s="69"/>
      <c r="N124" s="69"/>
      <c r="O124" s="74"/>
      <c r="P124" s="74"/>
      <c r="Q124" s="75"/>
      <c r="R124" s="34"/>
      <c r="S124" s="83"/>
      <c r="T124" s="83"/>
      <c r="U124" s="83"/>
      <c r="V124" s="83"/>
      <c r="W124" s="74"/>
      <c r="X124" s="74"/>
      <c r="Y124" s="74"/>
      <c r="Z124" s="66"/>
      <c r="AA124" s="72"/>
      <c r="AB124" s="66"/>
      <c r="AC124" s="72"/>
      <c r="AD124" s="72"/>
      <c r="AE124" s="72"/>
      <c r="AF124" s="62"/>
      <c r="AG124" s="113"/>
      <c r="AH124" s="114"/>
      <c r="AI124" s="30"/>
      <c r="AJ124" s="30"/>
      <c r="AK124" s="30"/>
      <c r="AL124" s="30"/>
      <c r="AM124" s="68"/>
      <c r="AN124" s="114"/>
      <c r="AO124" s="114"/>
      <c r="AP124" s="113"/>
      <c r="AQ124" s="113"/>
      <c r="AR124" s="31"/>
      <c r="AS124" s="73"/>
      <c r="AT124" s="73"/>
      <c r="AU124" s="68"/>
      <c r="AV124" s="67"/>
      <c r="AW124" s="67"/>
      <c r="AX124" s="67"/>
      <c r="AY124" s="67"/>
      <c r="AZ124" s="132"/>
      <c r="BA124" s="132"/>
      <c r="BB124" s="132"/>
      <c r="BC124" s="132"/>
      <c r="BD124" s="132"/>
      <c r="BE124" s="67"/>
    </row>
    <row r="125" spans="1:57" ht="25.5" customHeight="1" x14ac:dyDescent="0.25">
      <c r="A125" s="31"/>
      <c r="B125" s="31"/>
      <c r="C125" s="31"/>
      <c r="D125" s="33"/>
      <c r="E125" s="98"/>
      <c r="F125" s="31"/>
      <c r="G125" s="83"/>
      <c r="H125" s="83"/>
      <c r="I125" s="62"/>
      <c r="J125" s="31"/>
      <c r="K125" s="31"/>
      <c r="L125" s="83"/>
      <c r="M125" s="69"/>
      <c r="N125" s="69"/>
      <c r="O125" s="74"/>
      <c r="P125" s="74"/>
      <c r="Q125" s="75"/>
      <c r="R125" s="34"/>
      <c r="S125" s="83"/>
      <c r="T125" s="83"/>
      <c r="U125" s="83"/>
      <c r="V125" s="83"/>
      <c r="W125" s="74"/>
      <c r="X125" s="74"/>
      <c r="Y125" s="74"/>
      <c r="Z125" s="66"/>
      <c r="AA125" s="72"/>
      <c r="AB125" s="66"/>
      <c r="AC125" s="72"/>
      <c r="AD125" s="72"/>
      <c r="AE125" s="72"/>
      <c r="AF125" s="62"/>
      <c r="AG125" s="113"/>
      <c r="AH125" s="114"/>
      <c r="AI125" s="30"/>
      <c r="AJ125" s="30"/>
      <c r="AK125" s="30"/>
      <c r="AL125" s="30"/>
      <c r="AM125" s="68"/>
      <c r="AN125" s="114"/>
      <c r="AO125" s="114"/>
      <c r="AP125" s="113"/>
      <c r="AQ125" s="113"/>
      <c r="AR125" s="31"/>
      <c r="AS125" s="73"/>
      <c r="AT125" s="73"/>
      <c r="AU125" s="68"/>
      <c r="AV125" s="67"/>
      <c r="AW125" s="67"/>
      <c r="AX125" s="67"/>
      <c r="AY125" s="67"/>
      <c r="AZ125" s="132"/>
      <c r="BA125" s="132"/>
      <c r="BB125" s="132"/>
      <c r="BC125" s="132"/>
      <c r="BD125" s="132"/>
      <c r="BE125" s="67"/>
    </row>
    <row r="126" spans="1:57" ht="25.5" customHeight="1" x14ac:dyDescent="0.25">
      <c r="A126" s="31"/>
      <c r="B126" s="31"/>
      <c r="C126" s="31"/>
      <c r="D126" s="33"/>
      <c r="E126" s="98"/>
      <c r="F126" s="31"/>
      <c r="G126" s="83"/>
      <c r="H126" s="83"/>
      <c r="I126" s="62"/>
      <c r="J126" s="31"/>
      <c r="K126" s="31"/>
      <c r="L126" s="83"/>
      <c r="M126" s="69"/>
      <c r="N126" s="69"/>
      <c r="O126" s="74"/>
      <c r="P126" s="74"/>
      <c r="Q126" s="75"/>
      <c r="R126" s="34"/>
      <c r="S126" s="83"/>
      <c r="T126" s="83"/>
      <c r="U126" s="83"/>
      <c r="V126" s="83"/>
      <c r="W126" s="74"/>
      <c r="X126" s="74"/>
      <c r="Y126" s="74"/>
      <c r="Z126" s="66"/>
      <c r="AA126" s="72"/>
      <c r="AB126" s="66"/>
      <c r="AC126" s="72"/>
      <c r="AD126" s="72"/>
      <c r="AE126" s="72"/>
      <c r="AF126" s="62"/>
      <c r="AG126" s="113"/>
      <c r="AH126" s="114"/>
      <c r="AI126" s="30"/>
      <c r="AJ126" s="30"/>
      <c r="AK126" s="30"/>
      <c r="AL126" s="30"/>
      <c r="AM126" s="68"/>
      <c r="AN126" s="114"/>
      <c r="AO126" s="114"/>
      <c r="AP126" s="113"/>
      <c r="AQ126" s="113"/>
      <c r="AR126" s="31"/>
      <c r="AS126" s="73"/>
      <c r="AT126" s="73"/>
      <c r="AU126" s="68"/>
      <c r="AV126" s="67"/>
      <c r="AW126" s="67"/>
      <c r="AX126" s="67"/>
      <c r="AY126" s="67"/>
      <c r="AZ126" s="132"/>
      <c r="BA126" s="132"/>
      <c r="BB126" s="132"/>
      <c r="BC126" s="132"/>
      <c r="BD126" s="132"/>
      <c r="BE126" s="67"/>
    </row>
    <row r="127" spans="1:57" ht="25.5" customHeight="1" x14ac:dyDescent="0.25">
      <c r="A127" s="31"/>
      <c r="B127" s="31"/>
      <c r="C127" s="31"/>
      <c r="D127" s="33"/>
      <c r="E127" s="98"/>
      <c r="F127" s="31"/>
      <c r="G127" s="83"/>
      <c r="H127" s="83"/>
      <c r="I127" s="62"/>
      <c r="J127" s="31"/>
      <c r="K127" s="31"/>
      <c r="L127" s="83"/>
      <c r="M127" s="69"/>
      <c r="N127" s="69"/>
      <c r="O127" s="74"/>
      <c r="P127" s="74"/>
      <c r="Q127" s="75"/>
      <c r="R127" s="34"/>
      <c r="S127" s="83"/>
      <c r="T127" s="83"/>
      <c r="U127" s="83"/>
      <c r="V127" s="83"/>
      <c r="W127" s="74"/>
      <c r="X127" s="74"/>
      <c r="Y127" s="74"/>
      <c r="Z127" s="66"/>
      <c r="AA127" s="72"/>
      <c r="AB127" s="66"/>
      <c r="AC127" s="72"/>
      <c r="AD127" s="72"/>
      <c r="AE127" s="72"/>
      <c r="AF127" s="62"/>
      <c r="AG127" s="113"/>
      <c r="AH127" s="114"/>
      <c r="AI127" s="30"/>
      <c r="AJ127" s="30"/>
      <c r="AK127" s="30"/>
      <c r="AL127" s="30"/>
      <c r="AM127" s="68"/>
      <c r="AN127" s="114"/>
      <c r="AO127" s="114"/>
      <c r="AP127" s="113"/>
      <c r="AQ127" s="113"/>
      <c r="AR127" s="31"/>
      <c r="AS127" s="73"/>
      <c r="AT127" s="73"/>
      <c r="AU127" s="68"/>
      <c r="AV127" s="67"/>
      <c r="AW127" s="67"/>
      <c r="AX127" s="67"/>
      <c r="AY127" s="67"/>
      <c r="AZ127" s="132"/>
      <c r="BA127" s="132"/>
      <c r="BB127" s="132"/>
      <c r="BC127" s="132"/>
      <c r="BD127" s="132"/>
      <c r="BE127" s="67"/>
    </row>
    <row r="128" spans="1:57" ht="25.5" customHeight="1" x14ac:dyDescent="0.25">
      <c r="A128" s="31"/>
      <c r="B128" s="31"/>
      <c r="C128" s="31"/>
      <c r="D128" s="33"/>
      <c r="E128" s="98"/>
      <c r="F128" s="31"/>
      <c r="G128" s="83"/>
      <c r="H128" s="83"/>
      <c r="I128" s="62"/>
      <c r="J128" s="31"/>
      <c r="K128" s="31"/>
      <c r="L128" s="83"/>
      <c r="M128" s="69"/>
      <c r="N128" s="69"/>
      <c r="O128" s="74"/>
      <c r="P128" s="74"/>
      <c r="Q128" s="75"/>
      <c r="R128" s="34"/>
      <c r="S128" s="83"/>
      <c r="T128" s="83"/>
      <c r="U128" s="83"/>
      <c r="V128" s="83"/>
      <c r="W128" s="74"/>
      <c r="X128" s="74"/>
      <c r="Y128" s="74"/>
      <c r="Z128" s="66"/>
      <c r="AA128" s="72"/>
      <c r="AB128" s="66"/>
      <c r="AC128" s="72"/>
      <c r="AD128" s="72"/>
      <c r="AE128" s="72"/>
      <c r="AF128" s="62"/>
      <c r="AG128" s="113"/>
      <c r="AH128" s="114"/>
      <c r="AI128" s="30"/>
      <c r="AJ128" s="30"/>
      <c r="AK128" s="30"/>
      <c r="AL128" s="30"/>
      <c r="AM128" s="68"/>
      <c r="AN128" s="114"/>
      <c r="AO128" s="114"/>
      <c r="AP128" s="113"/>
      <c r="AQ128" s="113"/>
      <c r="AR128" s="31"/>
      <c r="AS128" s="73"/>
      <c r="AT128" s="73"/>
      <c r="AU128" s="68"/>
      <c r="AV128" s="67"/>
      <c r="AW128" s="67"/>
      <c r="AX128" s="67"/>
      <c r="AY128" s="67"/>
      <c r="AZ128" s="132"/>
      <c r="BA128" s="132"/>
      <c r="BB128" s="132"/>
      <c r="BC128" s="132"/>
      <c r="BD128" s="132"/>
      <c r="BE128" s="67"/>
    </row>
    <row r="129" spans="1:57" ht="25.5" customHeight="1" x14ac:dyDescent="0.25">
      <c r="A129" s="31"/>
      <c r="B129" s="31"/>
      <c r="C129" s="31"/>
      <c r="D129" s="33"/>
      <c r="E129" s="98"/>
      <c r="F129" s="31"/>
      <c r="G129" s="83"/>
      <c r="H129" s="83"/>
      <c r="I129" s="62"/>
      <c r="J129" s="31"/>
      <c r="K129" s="31"/>
      <c r="L129" s="83"/>
      <c r="M129" s="69"/>
      <c r="N129" s="69"/>
      <c r="O129" s="74"/>
      <c r="P129" s="74"/>
      <c r="Q129" s="75"/>
      <c r="R129" s="34"/>
      <c r="S129" s="83"/>
      <c r="T129" s="83"/>
      <c r="U129" s="83"/>
      <c r="V129" s="83"/>
      <c r="W129" s="74"/>
      <c r="X129" s="74"/>
      <c r="Y129" s="74"/>
      <c r="Z129" s="66"/>
      <c r="AA129" s="72"/>
      <c r="AB129" s="66"/>
      <c r="AC129" s="72"/>
      <c r="AD129" s="72"/>
      <c r="AE129" s="72"/>
      <c r="AF129" s="62"/>
      <c r="AG129" s="113"/>
      <c r="AH129" s="114"/>
      <c r="AI129" s="30"/>
      <c r="AJ129" s="30"/>
      <c r="AK129" s="30"/>
      <c r="AL129" s="30"/>
      <c r="AM129" s="68"/>
      <c r="AN129" s="114"/>
      <c r="AO129" s="114"/>
      <c r="AP129" s="113"/>
      <c r="AQ129" s="113"/>
      <c r="AR129" s="31"/>
      <c r="AS129" s="73"/>
      <c r="AT129" s="73"/>
      <c r="AU129" s="68"/>
      <c r="AV129" s="67"/>
      <c r="AW129" s="67"/>
      <c r="AX129" s="67"/>
      <c r="AY129" s="67"/>
      <c r="AZ129" s="132"/>
      <c r="BA129" s="132"/>
      <c r="BB129" s="132"/>
      <c r="BC129" s="132"/>
      <c r="BD129" s="132"/>
      <c r="BE129" s="67"/>
    </row>
    <row r="130" spans="1:57" ht="25.5" customHeight="1" x14ac:dyDescent="0.25">
      <c r="A130" s="31"/>
      <c r="B130" s="31"/>
      <c r="C130" s="31"/>
      <c r="D130" s="33"/>
      <c r="E130" s="98"/>
      <c r="F130" s="31"/>
      <c r="G130" s="83"/>
      <c r="H130" s="83"/>
      <c r="I130" s="62"/>
      <c r="J130" s="31"/>
      <c r="K130" s="31"/>
      <c r="L130" s="83"/>
      <c r="M130" s="69"/>
      <c r="N130" s="69"/>
      <c r="O130" s="74"/>
      <c r="P130" s="74"/>
      <c r="Q130" s="75"/>
      <c r="R130" s="34"/>
      <c r="S130" s="83"/>
      <c r="T130" s="83"/>
      <c r="U130" s="83"/>
      <c r="V130" s="83"/>
      <c r="W130" s="74"/>
      <c r="X130" s="74"/>
      <c r="Y130" s="74"/>
      <c r="Z130" s="66"/>
      <c r="AA130" s="72"/>
      <c r="AB130" s="66"/>
      <c r="AC130" s="72"/>
      <c r="AD130" s="72"/>
      <c r="AE130" s="72"/>
      <c r="AF130" s="62"/>
      <c r="AG130" s="113"/>
      <c r="AH130" s="114"/>
      <c r="AI130" s="30"/>
      <c r="AJ130" s="30"/>
      <c r="AK130" s="30"/>
      <c r="AL130" s="30"/>
      <c r="AM130" s="68"/>
      <c r="AN130" s="114"/>
      <c r="AO130" s="114"/>
      <c r="AP130" s="113"/>
      <c r="AQ130" s="113"/>
      <c r="AR130" s="31"/>
      <c r="AS130" s="73"/>
      <c r="AT130" s="73"/>
      <c r="AU130" s="68"/>
      <c r="AV130" s="67"/>
      <c r="AW130" s="67"/>
      <c r="AX130" s="67"/>
      <c r="AY130" s="67"/>
      <c r="AZ130" s="132"/>
      <c r="BA130" s="132"/>
      <c r="BB130" s="132"/>
      <c r="BC130" s="132"/>
      <c r="BD130" s="132"/>
      <c r="BE130" s="67"/>
    </row>
    <row r="131" spans="1:57" ht="25.5" customHeight="1" x14ac:dyDescent="0.25">
      <c r="A131" s="31"/>
      <c r="B131" s="31"/>
      <c r="C131" s="31"/>
      <c r="D131" s="33"/>
      <c r="E131" s="98"/>
      <c r="F131" s="31"/>
      <c r="G131" s="83"/>
      <c r="H131" s="83"/>
      <c r="I131" s="62"/>
      <c r="J131" s="31"/>
      <c r="K131" s="31"/>
      <c r="L131" s="83"/>
      <c r="M131" s="69"/>
      <c r="N131" s="69"/>
      <c r="O131" s="74"/>
      <c r="P131" s="74"/>
      <c r="Q131" s="75"/>
      <c r="R131" s="34"/>
      <c r="S131" s="83"/>
      <c r="T131" s="83"/>
      <c r="U131" s="83"/>
      <c r="V131" s="83"/>
      <c r="W131" s="74"/>
      <c r="X131" s="74"/>
      <c r="Y131" s="74"/>
      <c r="Z131" s="66"/>
      <c r="AA131" s="72"/>
      <c r="AB131" s="66"/>
      <c r="AC131" s="72"/>
      <c r="AD131" s="72"/>
      <c r="AE131" s="72"/>
      <c r="AF131" s="62"/>
      <c r="AG131" s="113"/>
      <c r="AH131" s="114"/>
      <c r="AI131" s="30"/>
      <c r="AJ131" s="30"/>
      <c r="AK131" s="30"/>
      <c r="AL131" s="30"/>
      <c r="AM131" s="68"/>
      <c r="AN131" s="114"/>
      <c r="AO131" s="114"/>
      <c r="AP131" s="113"/>
      <c r="AQ131" s="113"/>
      <c r="AR131" s="31"/>
      <c r="AS131" s="73"/>
      <c r="AT131" s="73"/>
      <c r="AU131" s="68"/>
      <c r="AV131" s="67"/>
      <c r="AW131" s="67"/>
      <c r="AX131" s="67"/>
      <c r="AY131" s="67"/>
      <c r="AZ131" s="132"/>
      <c r="BA131" s="132"/>
      <c r="BB131" s="132"/>
      <c r="BC131" s="132"/>
      <c r="BD131" s="132"/>
      <c r="BE131" s="67"/>
    </row>
    <row r="132" spans="1:57" ht="25.5" customHeight="1" x14ac:dyDescent="0.25">
      <c r="A132" s="31"/>
      <c r="B132" s="31"/>
      <c r="C132" s="31"/>
      <c r="D132" s="33"/>
      <c r="E132" s="98"/>
      <c r="F132" s="31"/>
      <c r="G132" s="83"/>
      <c r="H132" s="83"/>
      <c r="I132" s="62"/>
      <c r="J132" s="31"/>
      <c r="K132" s="31"/>
      <c r="L132" s="83"/>
      <c r="M132" s="69"/>
      <c r="N132" s="69"/>
      <c r="O132" s="74"/>
      <c r="P132" s="74"/>
      <c r="Q132" s="75"/>
      <c r="R132" s="34"/>
      <c r="S132" s="83"/>
      <c r="T132" s="83"/>
      <c r="U132" s="83"/>
      <c r="V132" s="83"/>
      <c r="W132" s="74"/>
      <c r="X132" s="74"/>
      <c r="Y132" s="74"/>
      <c r="Z132" s="66"/>
      <c r="AA132" s="72"/>
      <c r="AB132" s="66"/>
      <c r="AC132" s="72"/>
      <c r="AD132" s="72"/>
      <c r="AE132" s="72"/>
      <c r="AF132" s="62"/>
      <c r="AG132" s="113"/>
      <c r="AH132" s="114"/>
      <c r="AI132" s="30"/>
      <c r="AJ132" s="30"/>
      <c r="AK132" s="30"/>
      <c r="AL132" s="30"/>
      <c r="AM132" s="68"/>
      <c r="AN132" s="114"/>
      <c r="AO132" s="114"/>
      <c r="AP132" s="113"/>
      <c r="AQ132" s="113"/>
      <c r="AR132" s="31"/>
      <c r="AS132" s="73"/>
      <c r="AT132" s="73"/>
      <c r="AU132" s="68"/>
      <c r="AV132" s="67"/>
      <c r="AW132" s="67"/>
      <c r="AX132" s="67"/>
      <c r="AY132" s="67"/>
      <c r="AZ132" s="132"/>
      <c r="BA132" s="132"/>
      <c r="BB132" s="132"/>
      <c r="BC132" s="132"/>
      <c r="BD132" s="132"/>
      <c r="BE132" s="67"/>
    </row>
    <row r="133" spans="1:57" ht="25.5" customHeight="1" x14ac:dyDescent="0.25">
      <c r="A133" s="31"/>
      <c r="B133" s="31"/>
      <c r="C133" s="31"/>
      <c r="D133" s="33"/>
      <c r="E133" s="98"/>
      <c r="F133" s="31"/>
      <c r="G133" s="83"/>
      <c r="H133" s="83"/>
      <c r="I133" s="62"/>
      <c r="J133" s="31"/>
      <c r="K133" s="31"/>
      <c r="L133" s="83"/>
      <c r="M133" s="69"/>
      <c r="N133" s="69"/>
      <c r="O133" s="74"/>
      <c r="P133" s="74"/>
      <c r="Q133" s="75"/>
      <c r="R133" s="34"/>
      <c r="S133" s="83"/>
      <c r="T133" s="83"/>
      <c r="U133" s="83"/>
      <c r="V133" s="83"/>
      <c r="W133" s="74"/>
      <c r="X133" s="74"/>
      <c r="Y133" s="74"/>
      <c r="Z133" s="66"/>
      <c r="AA133" s="72"/>
      <c r="AB133" s="66"/>
      <c r="AC133" s="72"/>
      <c r="AD133" s="72"/>
      <c r="AE133" s="72"/>
      <c r="AF133" s="62"/>
      <c r="AG133" s="113"/>
      <c r="AH133" s="114"/>
      <c r="AI133" s="30"/>
      <c r="AJ133" s="30"/>
      <c r="AK133" s="30"/>
      <c r="AL133" s="30"/>
      <c r="AM133" s="68"/>
      <c r="AN133" s="114"/>
      <c r="AO133" s="114"/>
      <c r="AP133" s="113"/>
      <c r="AQ133" s="113"/>
      <c r="AR133" s="31"/>
      <c r="AS133" s="73"/>
      <c r="AT133" s="73"/>
      <c r="AU133" s="68"/>
      <c r="AV133" s="67"/>
      <c r="AW133" s="67"/>
      <c r="AX133" s="67"/>
      <c r="AY133" s="67"/>
      <c r="AZ133" s="132"/>
      <c r="BA133" s="132"/>
      <c r="BB133" s="132"/>
      <c r="BC133" s="132"/>
      <c r="BD133" s="132"/>
      <c r="BE133" s="67"/>
    </row>
    <row r="134" spans="1:57" ht="25.5" customHeight="1" x14ac:dyDescent="0.25">
      <c r="A134" s="31"/>
      <c r="B134" s="31"/>
      <c r="C134" s="31"/>
      <c r="D134" s="33"/>
      <c r="E134" s="98"/>
      <c r="F134" s="31"/>
      <c r="G134" s="83"/>
      <c r="H134" s="83"/>
      <c r="I134" s="62"/>
      <c r="J134" s="31"/>
      <c r="K134" s="31"/>
      <c r="L134" s="83"/>
      <c r="M134" s="69"/>
      <c r="N134" s="69"/>
      <c r="O134" s="74"/>
      <c r="P134" s="74"/>
      <c r="Q134" s="75"/>
      <c r="R134" s="34"/>
      <c r="S134" s="83"/>
      <c r="T134" s="83"/>
      <c r="U134" s="83"/>
      <c r="V134" s="83"/>
      <c r="W134" s="74"/>
      <c r="X134" s="74"/>
      <c r="Y134" s="74"/>
      <c r="Z134" s="66"/>
      <c r="AA134" s="72"/>
      <c r="AB134" s="66"/>
      <c r="AC134" s="72"/>
      <c r="AD134" s="72"/>
      <c r="AE134" s="72"/>
      <c r="AF134" s="62"/>
      <c r="AG134" s="113"/>
      <c r="AH134" s="114"/>
      <c r="AI134" s="30"/>
      <c r="AJ134" s="30"/>
      <c r="AK134" s="30"/>
      <c r="AL134" s="30"/>
      <c r="AM134" s="68"/>
      <c r="AN134" s="114"/>
      <c r="AO134" s="114"/>
      <c r="AP134" s="113"/>
      <c r="AQ134" s="113"/>
      <c r="AR134" s="31"/>
      <c r="AS134" s="73"/>
      <c r="AT134" s="73"/>
      <c r="AU134" s="68"/>
      <c r="AV134" s="67"/>
      <c r="AW134" s="67"/>
      <c r="AX134" s="67"/>
      <c r="AY134" s="67"/>
      <c r="AZ134" s="132"/>
      <c r="BA134" s="132"/>
      <c r="BB134" s="132"/>
      <c r="BC134" s="132"/>
      <c r="BD134" s="132"/>
      <c r="BE134" s="67"/>
    </row>
    <row r="135" spans="1:57" ht="25.5" customHeight="1" x14ac:dyDescent="0.25">
      <c r="A135" s="31"/>
      <c r="B135" s="31"/>
      <c r="C135" s="31"/>
      <c r="D135" s="33"/>
      <c r="E135" s="98"/>
      <c r="F135" s="31"/>
      <c r="G135" s="83"/>
      <c r="H135" s="83"/>
      <c r="I135" s="62"/>
      <c r="J135" s="31"/>
      <c r="K135" s="31"/>
      <c r="L135" s="83"/>
      <c r="M135" s="69"/>
      <c r="N135" s="69"/>
      <c r="O135" s="74"/>
      <c r="P135" s="74"/>
      <c r="Q135" s="75"/>
      <c r="R135" s="34"/>
      <c r="S135" s="83"/>
      <c r="T135" s="83"/>
      <c r="U135" s="83"/>
      <c r="V135" s="83"/>
      <c r="W135" s="74"/>
      <c r="X135" s="74"/>
      <c r="Y135" s="74"/>
      <c r="Z135" s="66"/>
      <c r="AA135" s="72"/>
      <c r="AB135" s="66"/>
      <c r="AC135" s="72"/>
      <c r="AD135" s="72"/>
      <c r="AE135" s="72"/>
      <c r="AF135" s="62"/>
      <c r="AG135" s="113"/>
      <c r="AH135" s="114"/>
      <c r="AI135" s="30"/>
      <c r="AJ135" s="30"/>
      <c r="AK135" s="30"/>
      <c r="AL135" s="30"/>
      <c r="AM135" s="68"/>
      <c r="AN135" s="114"/>
      <c r="AO135" s="114"/>
      <c r="AP135" s="113"/>
      <c r="AQ135" s="113"/>
      <c r="AR135" s="31"/>
      <c r="AS135" s="73"/>
      <c r="AT135" s="73"/>
      <c r="AU135" s="68"/>
      <c r="AV135" s="67"/>
      <c r="AW135" s="67"/>
      <c r="AX135" s="67"/>
      <c r="AY135" s="67"/>
      <c r="AZ135" s="132"/>
      <c r="BA135" s="132"/>
      <c r="BB135" s="132"/>
      <c r="BC135" s="132"/>
      <c r="BD135" s="132"/>
      <c r="BE135" s="67"/>
    </row>
    <row r="136" spans="1:57" ht="25.5" customHeight="1" x14ac:dyDescent="0.25">
      <c r="A136" s="31"/>
      <c r="B136" s="31"/>
      <c r="C136" s="31"/>
      <c r="D136" s="33"/>
      <c r="E136" s="98"/>
      <c r="F136" s="31"/>
      <c r="G136" s="83"/>
      <c r="H136" s="83"/>
      <c r="I136" s="62"/>
      <c r="J136" s="31"/>
      <c r="K136" s="31"/>
      <c r="L136" s="83"/>
      <c r="M136" s="69"/>
      <c r="N136" s="69"/>
      <c r="O136" s="74"/>
      <c r="P136" s="74"/>
      <c r="Q136" s="75"/>
      <c r="R136" s="34"/>
      <c r="S136" s="83"/>
      <c r="T136" s="83"/>
      <c r="U136" s="83"/>
      <c r="V136" s="83"/>
      <c r="W136" s="74"/>
      <c r="X136" s="74"/>
      <c r="Y136" s="74"/>
      <c r="Z136" s="66"/>
      <c r="AA136" s="72"/>
      <c r="AB136" s="66"/>
      <c r="AC136" s="72"/>
      <c r="AD136" s="72"/>
      <c r="AE136" s="72"/>
      <c r="AF136" s="62"/>
      <c r="AG136" s="113"/>
      <c r="AH136" s="114"/>
      <c r="AI136" s="30"/>
      <c r="AJ136" s="30"/>
      <c r="AK136" s="30"/>
      <c r="AL136" s="30"/>
      <c r="AM136" s="68"/>
      <c r="AN136" s="114"/>
      <c r="AO136" s="114"/>
      <c r="AP136" s="113"/>
      <c r="AQ136" s="113"/>
      <c r="AR136" s="31"/>
      <c r="AS136" s="73"/>
      <c r="AT136" s="73"/>
      <c r="AU136" s="68"/>
      <c r="AV136" s="67"/>
      <c r="AW136" s="67"/>
      <c r="AX136" s="67"/>
      <c r="AY136" s="67"/>
      <c r="AZ136" s="132"/>
      <c r="BA136" s="132"/>
      <c r="BB136" s="132"/>
      <c r="BC136" s="132"/>
      <c r="BD136" s="132"/>
      <c r="BE136" s="67"/>
    </row>
    <row r="137" spans="1:57" ht="25.5" customHeight="1" x14ac:dyDescent="0.25">
      <c r="A137" s="31"/>
      <c r="B137" s="31"/>
      <c r="C137" s="31"/>
      <c r="D137" s="33"/>
      <c r="E137" s="98"/>
      <c r="F137" s="31"/>
      <c r="G137" s="83"/>
      <c r="H137" s="83"/>
      <c r="I137" s="62"/>
      <c r="J137" s="31"/>
      <c r="K137" s="31"/>
      <c r="L137" s="83"/>
      <c r="M137" s="69"/>
      <c r="N137" s="69"/>
      <c r="O137" s="74"/>
      <c r="P137" s="74"/>
      <c r="Q137" s="75"/>
      <c r="R137" s="34"/>
      <c r="S137" s="83"/>
      <c r="T137" s="83"/>
      <c r="U137" s="83"/>
      <c r="V137" s="83"/>
      <c r="W137" s="74"/>
      <c r="X137" s="74"/>
      <c r="Y137" s="74"/>
      <c r="Z137" s="66"/>
      <c r="AA137" s="72"/>
      <c r="AB137" s="66"/>
      <c r="AC137" s="72"/>
      <c r="AD137" s="72"/>
      <c r="AE137" s="72"/>
      <c r="AF137" s="62"/>
      <c r="AG137" s="113"/>
      <c r="AH137" s="114"/>
      <c r="AI137" s="30"/>
      <c r="AJ137" s="30"/>
      <c r="AK137" s="30"/>
      <c r="AL137" s="30"/>
      <c r="AM137" s="68"/>
      <c r="AN137" s="114"/>
      <c r="AO137" s="114"/>
      <c r="AP137" s="113"/>
      <c r="AQ137" s="113"/>
      <c r="AR137" s="31"/>
      <c r="AS137" s="73"/>
      <c r="AT137" s="73"/>
      <c r="AU137" s="68"/>
      <c r="AV137" s="67"/>
      <c r="AW137" s="67"/>
      <c r="AX137" s="67"/>
      <c r="AY137" s="67"/>
      <c r="AZ137" s="132"/>
      <c r="BA137" s="132"/>
      <c r="BB137" s="132"/>
      <c r="BC137" s="132"/>
      <c r="BD137" s="132"/>
      <c r="BE137" s="67"/>
    </row>
    <row r="138" spans="1:57" ht="25.5" customHeight="1" x14ac:dyDescent="0.25">
      <c r="A138" s="31"/>
      <c r="B138" s="31"/>
      <c r="C138" s="31"/>
      <c r="D138" s="33"/>
      <c r="E138" s="98"/>
      <c r="F138" s="31"/>
      <c r="G138" s="83"/>
      <c r="H138" s="83"/>
      <c r="I138" s="62"/>
      <c r="J138" s="31"/>
      <c r="K138" s="31"/>
      <c r="L138" s="83"/>
      <c r="M138" s="69"/>
      <c r="N138" s="69"/>
      <c r="O138" s="74"/>
      <c r="P138" s="74"/>
      <c r="Q138" s="75"/>
      <c r="R138" s="34"/>
      <c r="S138" s="83"/>
      <c r="T138" s="83"/>
      <c r="U138" s="83"/>
      <c r="V138" s="83"/>
      <c r="W138" s="74"/>
      <c r="X138" s="74"/>
      <c r="Y138" s="74"/>
      <c r="Z138" s="66"/>
      <c r="AA138" s="72"/>
      <c r="AB138" s="66"/>
      <c r="AC138" s="72"/>
      <c r="AD138" s="72"/>
      <c r="AE138" s="72"/>
      <c r="AF138" s="62"/>
      <c r="AG138" s="113"/>
      <c r="AH138" s="114"/>
      <c r="AI138" s="30"/>
      <c r="AJ138" s="30"/>
      <c r="AK138" s="30"/>
      <c r="AL138" s="30"/>
      <c r="AM138" s="68"/>
      <c r="AN138" s="114"/>
      <c r="AO138" s="114"/>
      <c r="AP138" s="113"/>
      <c r="AQ138" s="113"/>
      <c r="AR138" s="31"/>
      <c r="AS138" s="73"/>
      <c r="AT138" s="73"/>
      <c r="AU138" s="68"/>
      <c r="AV138" s="67"/>
      <c r="AW138" s="67"/>
      <c r="AX138" s="67"/>
      <c r="AY138" s="67"/>
      <c r="AZ138" s="132"/>
      <c r="BA138" s="132"/>
      <c r="BB138" s="132"/>
      <c r="BC138" s="132"/>
      <c r="BD138" s="132"/>
      <c r="BE138" s="67"/>
    </row>
    <row r="139" spans="1:57" ht="25.5" customHeight="1" x14ac:dyDescent="0.25">
      <c r="A139" s="31"/>
      <c r="B139" s="31"/>
      <c r="C139" s="31"/>
      <c r="D139" s="33"/>
      <c r="E139" s="98"/>
      <c r="F139" s="31"/>
      <c r="G139" s="83"/>
      <c r="H139" s="83"/>
      <c r="I139" s="62"/>
      <c r="J139" s="31"/>
      <c r="K139" s="31"/>
      <c r="L139" s="83"/>
      <c r="M139" s="69"/>
      <c r="N139" s="69"/>
      <c r="O139" s="74"/>
      <c r="P139" s="74"/>
      <c r="Q139" s="75"/>
      <c r="R139" s="34"/>
      <c r="S139" s="83"/>
      <c r="T139" s="83"/>
      <c r="U139" s="83"/>
      <c r="V139" s="83"/>
      <c r="W139" s="74"/>
      <c r="X139" s="74"/>
      <c r="Y139" s="74"/>
      <c r="Z139" s="66"/>
      <c r="AA139" s="72"/>
      <c r="AB139" s="66"/>
      <c r="AC139" s="72"/>
      <c r="AD139" s="72"/>
      <c r="AE139" s="72"/>
      <c r="AF139" s="62"/>
      <c r="AG139" s="113"/>
      <c r="AH139" s="114"/>
      <c r="AI139" s="30"/>
      <c r="AJ139" s="30"/>
      <c r="AK139" s="30"/>
      <c r="AL139" s="30"/>
      <c r="AM139" s="68"/>
      <c r="AN139" s="114"/>
      <c r="AO139" s="114"/>
      <c r="AP139" s="113"/>
      <c r="AQ139" s="113"/>
      <c r="AR139" s="31"/>
      <c r="AS139" s="73"/>
      <c r="AT139" s="73"/>
      <c r="AU139" s="68"/>
      <c r="AV139" s="67"/>
      <c r="AW139" s="67"/>
      <c r="AX139" s="67"/>
      <c r="AY139" s="67"/>
      <c r="AZ139" s="132"/>
      <c r="BA139" s="132"/>
      <c r="BB139" s="132"/>
      <c r="BC139" s="132"/>
      <c r="BD139" s="132"/>
      <c r="BE139" s="67"/>
    </row>
    <row r="140" spans="1:57" ht="25.5" customHeight="1" x14ac:dyDescent="0.25">
      <c r="A140" s="31"/>
      <c r="B140" s="31"/>
      <c r="C140" s="31"/>
      <c r="D140" s="33"/>
      <c r="E140" s="98"/>
      <c r="F140" s="31"/>
      <c r="G140" s="83"/>
      <c r="H140" s="83"/>
      <c r="I140" s="62"/>
      <c r="J140" s="31"/>
      <c r="K140" s="31"/>
      <c r="L140" s="83"/>
      <c r="M140" s="69"/>
      <c r="N140" s="69"/>
      <c r="O140" s="74"/>
      <c r="P140" s="74"/>
      <c r="Q140" s="75"/>
      <c r="R140" s="34"/>
      <c r="S140" s="83"/>
      <c r="T140" s="83"/>
      <c r="U140" s="83"/>
      <c r="V140" s="83"/>
      <c r="W140" s="74"/>
      <c r="X140" s="74"/>
      <c r="Y140" s="74"/>
      <c r="Z140" s="66"/>
      <c r="AA140" s="72"/>
      <c r="AB140" s="66"/>
      <c r="AC140" s="72"/>
      <c r="AD140" s="72"/>
      <c r="AE140" s="72"/>
      <c r="AF140" s="62"/>
      <c r="AG140" s="113"/>
      <c r="AH140" s="114"/>
      <c r="AI140" s="30"/>
      <c r="AJ140" s="30"/>
      <c r="AK140" s="30"/>
      <c r="AL140" s="30"/>
      <c r="AM140" s="68"/>
      <c r="AN140" s="114"/>
      <c r="AO140" s="114"/>
      <c r="AP140" s="113"/>
      <c r="AQ140" s="113"/>
      <c r="AR140" s="31"/>
      <c r="AS140" s="73"/>
      <c r="AT140" s="73"/>
      <c r="AU140" s="68"/>
      <c r="AV140" s="67"/>
      <c r="AW140" s="67"/>
      <c r="AX140" s="67"/>
      <c r="AY140" s="67"/>
      <c r="AZ140" s="132"/>
      <c r="BA140" s="132"/>
      <c r="BB140" s="132"/>
      <c r="BC140" s="132"/>
      <c r="BD140" s="132"/>
      <c r="BE140" s="67"/>
    </row>
    <row r="141" spans="1:57" ht="25.5" customHeight="1" x14ac:dyDescent="0.25">
      <c r="A141" s="31"/>
      <c r="B141" s="31"/>
      <c r="C141" s="31"/>
      <c r="D141" s="33"/>
      <c r="E141" s="98"/>
      <c r="F141" s="31"/>
      <c r="G141" s="83"/>
      <c r="H141" s="83"/>
      <c r="I141" s="62"/>
      <c r="J141" s="31"/>
      <c r="K141" s="31"/>
      <c r="L141" s="83"/>
      <c r="M141" s="69"/>
      <c r="N141" s="69"/>
      <c r="O141" s="74"/>
      <c r="P141" s="74"/>
      <c r="Q141" s="75"/>
      <c r="R141" s="34"/>
      <c r="S141" s="83"/>
      <c r="T141" s="83"/>
      <c r="U141" s="83"/>
      <c r="V141" s="83"/>
      <c r="W141" s="74"/>
      <c r="X141" s="74"/>
      <c r="Y141" s="74"/>
      <c r="Z141" s="66"/>
      <c r="AA141" s="72"/>
      <c r="AB141" s="66"/>
      <c r="AC141" s="72"/>
      <c r="AD141" s="72"/>
      <c r="AE141" s="72"/>
      <c r="AF141" s="62"/>
      <c r="AG141" s="113"/>
      <c r="AH141" s="114"/>
      <c r="AI141" s="30"/>
      <c r="AJ141" s="30"/>
      <c r="AK141" s="30"/>
      <c r="AL141" s="30"/>
      <c r="AM141" s="68"/>
      <c r="AN141" s="114"/>
      <c r="AO141" s="114"/>
      <c r="AP141" s="113"/>
      <c r="AQ141" s="113"/>
      <c r="AR141" s="31"/>
      <c r="AS141" s="73"/>
      <c r="AT141" s="73"/>
      <c r="AU141" s="68"/>
      <c r="AV141" s="67"/>
      <c r="AW141" s="67"/>
      <c r="AX141" s="67"/>
      <c r="AY141" s="67"/>
      <c r="AZ141" s="132"/>
      <c r="BA141" s="132"/>
      <c r="BB141" s="132"/>
      <c r="BC141" s="132"/>
      <c r="BD141" s="132"/>
      <c r="BE141" s="67"/>
    </row>
    <row r="142" spans="1:57" ht="25.5" customHeight="1" x14ac:dyDescent="0.25">
      <c r="A142" s="31"/>
      <c r="B142" s="31"/>
      <c r="C142" s="31"/>
      <c r="D142" s="33"/>
      <c r="E142" s="98"/>
      <c r="F142" s="31"/>
      <c r="G142" s="83"/>
      <c r="H142" s="83"/>
      <c r="I142" s="62"/>
      <c r="J142" s="31"/>
      <c r="K142" s="31"/>
      <c r="L142" s="83"/>
      <c r="M142" s="69"/>
      <c r="N142" s="69"/>
      <c r="O142" s="74"/>
      <c r="P142" s="74"/>
      <c r="Q142" s="75"/>
      <c r="R142" s="34"/>
      <c r="S142" s="83"/>
      <c r="T142" s="83"/>
      <c r="U142" s="83"/>
      <c r="V142" s="83"/>
      <c r="W142" s="74"/>
      <c r="X142" s="74"/>
      <c r="Y142" s="74"/>
      <c r="Z142" s="66"/>
      <c r="AA142" s="72"/>
      <c r="AB142" s="66"/>
      <c r="AC142" s="72"/>
      <c r="AD142" s="72"/>
      <c r="AE142" s="72"/>
      <c r="AF142" s="62"/>
      <c r="AG142" s="113"/>
      <c r="AH142" s="114"/>
      <c r="AI142" s="30"/>
      <c r="AJ142" s="30"/>
      <c r="AK142" s="30"/>
      <c r="AL142" s="30"/>
      <c r="AM142" s="68"/>
      <c r="AN142" s="114"/>
      <c r="AO142" s="114"/>
      <c r="AP142" s="113"/>
      <c r="AQ142" s="113"/>
      <c r="AR142" s="31"/>
      <c r="AS142" s="73"/>
      <c r="AT142" s="73"/>
      <c r="AU142" s="68"/>
      <c r="AV142" s="67"/>
      <c r="AW142" s="67"/>
      <c r="AX142" s="67"/>
      <c r="AY142" s="67"/>
      <c r="AZ142" s="132"/>
      <c r="BA142" s="132"/>
      <c r="BB142" s="132"/>
      <c r="BC142" s="132"/>
      <c r="BD142" s="132"/>
      <c r="BE142" s="67"/>
    </row>
    <row r="143" spans="1:57" ht="25.5" customHeight="1" x14ac:dyDescent="0.25">
      <c r="A143" s="31"/>
      <c r="B143" s="31"/>
      <c r="C143" s="31"/>
      <c r="D143" s="33"/>
      <c r="E143" s="98"/>
      <c r="F143" s="31"/>
      <c r="G143" s="83"/>
      <c r="H143" s="83"/>
      <c r="I143" s="62"/>
      <c r="J143" s="31"/>
      <c r="K143" s="31"/>
      <c r="L143" s="83"/>
      <c r="M143" s="69"/>
      <c r="N143" s="69"/>
      <c r="O143" s="74"/>
      <c r="P143" s="74"/>
      <c r="Q143" s="75"/>
      <c r="R143" s="34"/>
      <c r="S143" s="83"/>
      <c r="T143" s="83"/>
      <c r="U143" s="83"/>
      <c r="V143" s="83"/>
      <c r="W143" s="74"/>
      <c r="X143" s="74"/>
      <c r="Y143" s="74"/>
      <c r="Z143" s="66"/>
      <c r="AA143" s="72"/>
      <c r="AB143" s="66"/>
      <c r="AC143" s="72"/>
      <c r="AD143" s="72"/>
      <c r="AE143" s="72"/>
      <c r="AF143" s="62"/>
      <c r="AG143" s="113"/>
      <c r="AH143" s="114"/>
      <c r="AI143" s="30"/>
      <c r="AJ143" s="30"/>
      <c r="AK143" s="30"/>
      <c r="AL143" s="30"/>
      <c r="AM143" s="68"/>
      <c r="AN143" s="114"/>
      <c r="AO143" s="114"/>
      <c r="AP143" s="113"/>
      <c r="AQ143" s="113"/>
      <c r="AR143" s="31"/>
      <c r="AS143" s="73"/>
      <c r="AT143" s="73"/>
      <c r="AU143" s="68"/>
      <c r="AV143" s="67"/>
      <c r="AW143" s="67"/>
      <c r="AX143" s="67"/>
      <c r="AY143" s="67"/>
      <c r="AZ143" s="132"/>
      <c r="BA143" s="132"/>
      <c r="BB143" s="132"/>
      <c r="BC143" s="132"/>
      <c r="BD143" s="132"/>
      <c r="BE143" s="67"/>
    </row>
    <row r="144" spans="1:57" ht="25.5" customHeight="1" x14ac:dyDescent="0.25">
      <c r="A144" s="31"/>
      <c r="B144" s="31"/>
      <c r="C144" s="31"/>
      <c r="D144" s="33"/>
      <c r="E144" s="98"/>
      <c r="F144" s="31"/>
      <c r="G144" s="83"/>
      <c r="H144" s="83"/>
      <c r="I144" s="62"/>
      <c r="J144" s="31"/>
      <c r="K144" s="31"/>
      <c r="L144" s="83"/>
      <c r="M144" s="69"/>
      <c r="N144" s="69"/>
      <c r="O144" s="74"/>
      <c r="P144" s="74"/>
      <c r="Q144" s="75"/>
      <c r="R144" s="34"/>
      <c r="S144" s="83"/>
      <c r="T144" s="83"/>
      <c r="U144" s="83"/>
      <c r="V144" s="83"/>
      <c r="W144" s="74"/>
      <c r="X144" s="74"/>
      <c r="Y144" s="74"/>
      <c r="Z144" s="66"/>
      <c r="AA144" s="72"/>
      <c r="AB144" s="66"/>
      <c r="AC144" s="72"/>
      <c r="AD144" s="72"/>
      <c r="AE144" s="72"/>
      <c r="AF144" s="62"/>
      <c r="AG144" s="113"/>
      <c r="AH144" s="114"/>
      <c r="AI144" s="30"/>
      <c r="AJ144" s="30"/>
      <c r="AK144" s="30"/>
      <c r="AL144" s="30"/>
      <c r="AM144" s="68"/>
      <c r="AN144" s="114"/>
      <c r="AO144" s="114"/>
      <c r="AP144" s="113"/>
      <c r="AQ144" s="113"/>
      <c r="AR144" s="31"/>
      <c r="AS144" s="73"/>
      <c r="AT144" s="73"/>
      <c r="AU144" s="68"/>
      <c r="AV144" s="67"/>
      <c r="AW144" s="67"/>
      <c r="AX144" s="67"/>
      <c r="AY144" s="67"/>
      <c r="AZ144" s="132"/>
      <c r="BA144" s="132"/>
      <c r="BB144" s="132"/>
      <c r="BC144" s="132"/>
      <c r="BD144" s="132"/>
      <c r="BE144" s="67"/>
    </row>
    <row r="145" spans="1:57" ht="25.5" customHeight="1" x14ac:dyDescent="0.25">
      <c r="A145" s="31"/>
      <c r="B145" s="31"/>
      <c r="C145" s="31"/>
      <c r="D145" s="33"/>
      <c r="E145" s="98"/>
      <c r="F145" s="31"/>
      <c r="G145" s="83"/>
      <c r="H145" s="83"/>
      <c r="I145" s="62"/>
      <c r="J145" s="31"/>
      <c r="K145" s="31"/>
      <c r="L145" s="83"/>
      <c r="M145" s="69"/>
      <c r="N145" s="69"/>
      <c r="O145" s="74"/>
      <c r="P145" s="74"/>
      <c r="Q145" s="75"/>
      <c r="R145" s="34"/>
      <c r="S145" s="83"/>
      <c r="T145" s="83"/>
      <c r="U145" s="83"/>
      <c r="V145" s="83"/>
      <c r="W145" s="74"/>
      <c r="X145" s="74"/>
      <c r="Y145" s="74"/>
      <c r="Z145" s="66"/>
      <c r="AA145" s="72"/>
      <c r="AB145" s="66"/>
      <c r="AC145" s="72"/>
      <c r="AD145" s="72"/>
      <c r="AE145" s="72"/>
      <c r="AF145" s="62"/>
      <c r="AG145" s="113"/>
      <c r="AH145" s="114"/>
      <c r="AI145" s="30"/>
      <c r="AJ145" s="30"/>
      <c r="AK145" s="30"/>
      <c r="AL145" s="30"/>
      <c r="AM145" s="68"/>
      <c r="AN145" s="114"/>
      <c r="AO145" s="114"/>
      <c r="AP145" s="113"/>
      <c r="AQ145" s="113"/>
      <c r="AR145" s="31"/>
      <c r="AS145" s="73"/>
      <c r="AT145" s="73"/>
      <c r="AU145" s="68"/>
      <c r="AV145" s="67"/>
      <c r="AW145" s="67"/>
      <c r="AX145" s="67"/>
      <c r="AY145" s="67"/>
      <c r="AZ145" s="132"/>
      <c r="BA145" s="132"/>
      <c r="BB145" s="132"/>
      <c r="BC145" s="132"/>
      <c r="BD145" s="132"/>
      <c r="BE145" s="67"/>
    </row>
    <row r="146" spans="1:57" ht="25.5" customHeight="1" x14ac:dyDescent="0.25">
      <c r="A146" s="31"/>
      <c r="B146" s="31"/>
      <c r="C146" s="31"/>
      <c r="D146" s="33"/>
      <c r="E146" s="98"/>
      <c r="F146" s="31"/>
      <c r="G146" s="83"/>
      <c r="H146" s="83"/>
      <c r="I146" s="62"/>
      <c r="J146" s="31"/>
      <c r="K146" s="31"/>
      <c r="L146" s="83"/>
      <c r="M146" s="69"/>
      <c r="N146" s="69"/>
      <c r="O146" s="74"/>
      <c r="P146" s="74"/>
      <c r="Q146" s="75"/>
      <c r="R146" s="34"/>
      <c r="S146" s="83"/>
      <c r="T146" s="83"/>
      <c r="U146" s="83"/>
      <c r="V146" s="83"/>
      <c r="W146" s="74"/>
      <c r="X146" s="74"/>
      <c r="Y146" s="74"/>
      <c r="Z146" s="66"/>
      <c r="AA146" s="72"/>
      <c r="AB146" s="66"/>
      <c r="AC146" s="72"/>
      <c r="AD146" s="72"/>
      <c r="AE146" s="72"/>
      <c r="AF146" s="62"/>
      <c r="AG146" s="113"/>
      <c r="AH146" s="114"/>
      <c r="AI146" s="30"/>
      <c r="AJ146" s="30"/>
      <c r="AK146" s="30"/>
      <c r="AL146" s="30"/>
      <c r="AM146" s="68"/>
      <c r="AN146" s="114"/>
      <c r="AO146" s="114"/>
      <c r="AP146" s="113"/>
      <c r="AQ146" s="113"/>
      <c r="AR146" s="31"/>
      <c r="AS146" s="73"/>
      <c r="AT146" s="73"/>
      <c r="AU146" s="68"/>
      <c r="AV146" s="67"/>
      <c r="AW146" s="67"/>
      <c r="AX146" s="67"/>
      <c r="AY146" s="67"/>
      <c r="AZ146" s="132"/>
      <c r="BA146" s="132"/>
      <c r="BB146" s="132"/>
      <c r="BC146" s="132"/>
      <c r="BD146" s="132"/>
      <c r="BE146" s="67"/>
    </row>
    <row r="147" spans="1:57" ht="25.5" customHeight="1" x14ac:dyDescent="0.25">
      <c r="A147" s="31"/>
      <c r="B147" s="31"/>
      <c r="C147" s="31"/>
      <c r="D147" s="33"/>
      <c r="E147" s="98"/>
      <c r="F147" s="31"/>
      <c r="G147" s="83"/>
      <c r="H147" s="83"/>
      <c r="I147" s="62"/>
      <c r="J147" s="31"/>
      <c r="K147" s="31"/>
      <c r="L147" s="83"/>
      <c r="M147" s="69"/>
      <c r="N147" s="69"/>
      <c r="O147" s="74"/>
      <c r="P147" s="74"/>
      <c r="Q147" s="75"/>
      <c r="R147" s="34"/>
      <c r="S147" s="83"/>
      <c r="T147" s="83"/>
      <c r="U147" s="83"/>
      <c r="V147" s="83"/>
      <c r="W147" s="74"/>
      <c r="X147" s="74"/>
      <c r="Y147" s="74"/>
      <c r="Z147" s="66"/>
      <c r="AA147" s="72"/>
      <c r="AB147" s="66"/>
      <c r="AC147" s="72"/>
      <c r="AD147" s="72"/>
      <c r="AE147" s="72"/>
      <c r="AF147" s="62"/>
      <c r="AG147" s="113"/>
      <c r="AH147" s="114"/>
      <c r="AI147" s="30"/>
      <c r="AJ147" s="30"/>
      <c r="AK147" s="30"/>
      <c r="AL147" s="30"/>
      <c r="AM147" s="68"/>
      <c r="AN147" s="114"/>
      <c r="AO147" s="114"/>
      <c r="AP147" s="113"/>
      <c r="AQ147" s="113"/>
      <c r="AR147" s="31"/>
      <c r="AS147" s="73"/>
      <c r="AT147" s="73"/>
      <c r="AU147" s="68"/>
      <c r="AV147" s="67"/>
      <c r="AW147" s="67"/>
      <c r="AX147" s="67"/>
      <c r="AY147" s="67"/>
      <c r="AZ147" s="132"/>
      <c r="BA147" s="132"/>
      <c r="BB147" s="132"/>
      <c r="BC147" s="132"/>
      <c r="BD147" s="132"/>
      <c r="BE147" s="67"/>
    </row>
    <row r="148" spans="1:57" ht="25.5" customHeight="1" x14ac:dyDescent="0.25">
      <c r="A148" s="31"/>
      <c r="B148" s="31"/>
      <c r="C148" s="31"/>
      <c r="D148" s="33"/>
      <c r="E148" s="98"/>
      <c r="F148" s="31"/>
      <c r="G148" s="83"/>
      <c r="H148" s="83"/>
      <c r="I148" s="62"/>
      <c r="J148" s="31"/>
      <c r="K148" s="31"/>
      <c r="L148" s="83"/>
      <c r="M148" s="69"/>
      <c r="N148" s="69"/>
      <c r="O148" s="74"/>
      <c r="P148" s="74"/>
      <c r="Q148" s="75"/>
      <c r="R148" s="34"/>
      <c r="S148" s="83"/>
      <c r="T148" s="83"/>
      <c r="U148" s="83"/>
      <c r="V148" s="83"/>
      <c r="W148" s="74"/>
      <c r="X148" s="74"/>
      <c r="Y148" s="74"/>
      <c r="Z148" s="66"/>
      <c r="AA148" s="72"/>
      <c r="AB148" s="66"/>
      <c r="AC148" s="72"/>
      <c r="AD148" s="72"/>
      <c r="AE148" s="72"/>
      <c r="AF148" s="62"/>
      <c r="AG148" s="113"/>
      <c r="AH148" s="114"/>
      <c r="AI148" s="30"/>
      <c r="AJ148" s="30"/>
      <c r="AK148" s="30"/>
      <c r="AL148" s="30"/>
      <c r="AM148" s="68"/>
      <c r="AN148" s="114"/>
      <c r="AO148" s="114"/>
      <c r="AP148" s="113"/>
      <c r="AQ148" s="113"/>
      <c r="AR148" s="31"/>
      <c r="AS148" s="73"/>
      <c r="AT148" s="73"/>
      <c r="AU148" s="68"/>
      <c r="AV148" s="67"/>
      <c r="AW148" s="67"/>
      <c r="AX148" s="67"/>
      <c r="AY148" s="67"/>
      <c r="AZ148" s="132"/>
      <c r="BA148" s="132"/>
      <c r="BB148" s="132"/>
      <c r="BC148" s="132"/>
      <c r="BD148" s="132"/>
      <c r="BE148" s="67"/>
    </row>
    <row r="149" spans="1:57" ht="25.5" customHeight="1" x14ac:dyDescent="0.25">
      <c r="A149" s="31"/>
      <c r="B149" s="31"/>
      <c r="C149" s="31"/>
      <c r="D149" s="33"/>
      <c r="E149" s="98"/>
      <c r="F149" s="31"/>
      <c r="G149" s="83"/>
      <c r="H149" s="83"/>
      <c r="I149" s="62"/>
      <c r="J149" s="31"/>
      <c r="K149" s="31"/>
      <c r="L149" s="83"/>
      <c r="M149" s="69"/>
      <c r="N149" s="69"/>
      <c r="O149" s="74"/>
      <c r="P149" s="74"/>
      <c r="Q149" s="75"/>
      <c r="R149" s="34"/>
      <c r="S149" s="83"/>
      <c r="T149" s="83"/>
      <c r="U149" s="83"/>
      <c r="V149" s="83"/>
      <c r="W149" s="74"/>
      <c r="X149" s="74"/>
      <c r="Y149" s="74"/>
      <c r="Z149" s="66"/>
      <c r="AA149" s="72"/>
      <c r="AB149" s="66"/>
      <c r="AC149" s="72"/>
      <c r="AD149" s="72"/>
      <c r="AE149" s="72"/>
      <c r="AF149" s="62"/>
      <c r="AG149" s="113"/>
      <c r="AH149" s="114"/>
      <c r="AI149" s="30"/>
      <c r="AJ149" s="30"/>
      <c r="AK149" s="30"/>
      <c r="AL149" s="30"/>
      <c r="AM149" s="68"/>
      <c r="AN149" s="114"/>
      <c r="AO149" s="114"/>
      <c r="AP149" s="113"/>
      <c r="AQ149" s="113"/>
      <c r="AR149" s="31"/>
      <c r="AS149" s="73"/>
      <c r="AT149" s="73"/>
      <c r="AU149" s="68"/>
      <c r="AV149" s="67"/>
      <c r="AW149" s="67"/>
      <c r="AX149" s="67"/>
      <c r="AY149" s="67"/>
      <c r="AZ149" s="132"/>
      <c r="BA149" s="132"/>
      <c r="BB149" s="132"/>
      <c r="BC149" s="132"/>
      <c r="BD149" s="132"/>
      <c r="BE149" s="67"/>
    </row>
    <row r="150" spans="1:57" ht="25.5" customHeight="1" x14ac:dyDescent="0.25">
      <c r="A150" s="31"/>
      <c r="B150" s="31"/>
      <c r="C150" s="31"/>
      <c r="D150" s="33"/>
      <c r="E150" s="98"/>
      <c r="F150" s="31"/>
      <c r="G150" s="83"/>
      <c r="H150" s="83"/>
      <c r="I150" s="62"/>
      <c r="J150" s="31"/>
      <c r="K150" s="31"/>
      <c r="L150" s="83"/>
      <c r="M150" s="69"/>
      <c r="N150" s="69"/>
      <c r="O150" s="74"/>
      <c r="P150" s="74"/>
      <c r="Q150" s="75"/>
      <c r="R150" s="34"/>
      <c r="S150" s="83"/>
      <c r="T150" s="83"/>
      <c r="U150" s="83"/>
      <c r="V150" s="83"/>
      <c r="W150" s="74"/>
      <c r="X150" s="74"/>
      <c r="Y150" s="74"/>
      <c r="Z150" s="66"/>
      <c r="AA150" s="72"/>
      <c r="AB150" s="66"/>
      <c r="AC150" s="72"/>
      <c r="AD150" s="72"/>
      <c r="AE150" s="72"/>
      <c r="AF150" s="62"/>
      <c r="AG150" s="113"/>
      <c r="AH150" s="114"/>
      <c r="AI150" s="30"/>
      <c r="AJ150" s="30"/>
      <c r="AK150" s="30"/>
      <c r="AL150" s="30"/>
      <c r="AM150" s="68"/>
      <c r="AN150" s="114"/>
      <c r="AO150" s="114"/>
      <c r="AP150" s="113"/>
      <c r="AQ150" s="113"/>
      <c r="AR150" s="31"/>
      <c r="AS150" s="73"/>
      <c r="AT150" s="73"/>
      <c r="AU150" s="68"/>
      <c r="AV150" s="67"/>
      <c r="AW150" s="67"/>
      <c r="AX150" s="67"/>
      <c r="AY150" s="67"/>
      <c r="AZ150" s="132"/>
      <c r="BA150" s="132"/>
      <c r="BB150" s="132"/>
      <c r="BC150" s="132"/>
      <c r="BD150" s="132"/>
      <c r="BE150" s="67"/>
    </row>
    <row r="151" spans="1:57" ht="25.5" customHeight="1" x14ac:dyDescent="0.25">
      <c r="A151" s="31"/>
      <c r="B151" s="31"/>
      <c r="C151" s="31"/>
      <c r="D151" s="33"/>
      <c r="E151" s="98"/>
      <c r="F151" s="31"/>
      <c r="G151" s="83"/>
      <c r="H151" s="83"/>
      <c r="I151" s="62"/>
      <c r="J151" s="31"/>
      <c r="K151" s="31"/>
      <c r="L151" s="83"/>
      <c r="M151" s="69"/>
      <c r="N151" s="69"/>
      <c r="O151" s="74"/>
      <c r="P151" s="74"/>
      <c r="Q151" s="75"/>
      <c r="R151" s="34"/>
      <c r="S151" s="83"/>
      <c r="T151" s="83"/>
      <c r="U151" s="83"/>
      <c r="V151" s="83"/>
      <c r="W151" s="74"/>
      <c r="X151" s="74"/>
      <c r="Y151" s="74"/>
      <c r="Z151" s="66"/>
      <c r="AA151" s="72"/>
      <c r="AB151" s="66"/>
      <c r="AC151" s="72"/>
      <c r="AD151" s="72"/>
      <c r="AE151" s="72"/>
      <c r="AF151" s="62"/>
      <c r="AG151" s="113"/>
      <c r="AH151" s="114"/>
      <c r="AI151" s="30"/>
      <c r="AJ151" s="30"/>
      <c r="AK151" s="30"/>
      <c r="AL151" s="30"/>
      <c r="AM151" s="68"/>
      <c r="AN151" s="114"/>
      <c r="AO151" s="114"/>
      <c r="AP151" s="113"/>
      <c r="AQ151" s="113"/>
      <c r="AR151" s="31"/>
      <c r="AS151" s="73"/>
      <c r="AT151" s="73"/>
      <c r="AU151" s="68"/>
      <c r="AV151" s="67"/>
      <c r="AW151" s="67"/>
      <c r="AX151" s="67"/>
      <c r="AY151" s="67"/>
      <c r="AZ151" s="132"/>
      <c r="BA151" s="132"/>
      <c r="BB151" s="132"/>
      <c r="BC151" s="132"/>
      <c r="BD151" s="132"/>
      <c r="BE151" s="67"/>
    </row>
    <row r="152" spans="1:57" ht="25.5" customHeight="1" x14ac:dyDescent="0.25">
      <c r="A152" s="31"/>
      <c r="B152" s="31"/>
      <c r="C152" s="31"/>
      <c r="D152" s="33"/>
      <c r="E152" s="98"/>
      <c r="F152" s="31"/>
      <c r="G152" s="83"/>
      <c r="H152" s="83"/>
      <c r="I152" s="62"/>
      <c r="J152" s="31"/>
      <c r="K152" s="31"/>
      <c r="L152" s="83"/>
      <c r="M152" s="69"/>
      <c r="N152" s="69"/>
      <c r="O152" s="74"/>
      <c r="P152" s="74"/>
      <c r="Q152" s="75"/>
      <c r="R152" s="34"/>
      <c r="S152" s="83"/>
      <c r="T152" s="83"/>
      <c r="U152" s="83"/>
      <c r="V152" s="83"/>
      <c r="W152" s="74"/>
      <c r="X152" s="74"/>
      <c r="Y152" s="74"/>
      <c r="Z152" s="66"/>
      <c r="AA152" s="72"/>
      <c r="AB152" s="66"/>
      <c r="AC152" s="72"/>
      <c r="AD152" s="72"/>
      <c r="AE152" s="72"/>
      <c r="AF152" s="62"/>
      <c r="AG152" s="113"/>
      <c r="AH152" s="114"/>
      <c r="AI152" s="30"/>
      <c r="AJ152" s="30"/>
      <c r="AK152" s="30"/>
      <c r="AL152" s="30"/>
      <c r="AM152" s="68"/>
      <c r="AN152" s="114"/>
      <c r="AO152" s="114"/>
      <c r="AP152" s="113"/>
      <c r="AQ152" s="113"/>
      <c r="AR152" s="31"/>
      <c r="AS152" s="73"/>
      <c r="AT152" s="73"/>
      <c r="AU152" s="68"/>
      <c r="AV152" s="67"/>
      <c r="AW152" s="67"/>
      <c r="AX152" s="67"/>
      <c r="AY152" s="67"/>
      <c r="AZ152" s="132"/>
      <c r="BA152" s="132"/>
      <c r="BB152" s="132"/>
      <c r="BC152" s="132"/>
      <c r="BD152" s="132"/>
      <c r="BE152" s="67"/>
    </row>
    <row r="153" spans="1:57" ht="25.5" customHeight="1" x14ac:dyDescent="0.25">
      <c r="A153" s="31"/>
      <c r="B153" s="31"/>
      <c r="C153" s="31"/>
      <c r="D153" s="33"/>
      <c r="E153" s="98"/>
      <c r="F153" s="31"/>
      <c r="G153" s="83"/>
      <c r="H153" s="83"/>
      <c r="I153" s="62"/>
      <c r="J153" s="31"/>
      <c r="K153" s="31"/>
      <c r="L153" s="83"/>
      <c r="M153" s="69"/>
      <c r="N153" s="69"/>
      <c r="O153" s="74"/>
      <c r="P153" s="74"/>
      <c r="Q153" s="75"/>
      <c r="R153" s="34"/>
      <c r="S153" s="83"/>
      <c r="T153" s="83"/>
      <c r="U153" s="83"/>
      <c r="V153" s="83"/>
      <c r="W153" s="74"/>
      <c r="X153" s="74"/>
      <c r="Y153" s="74"/>
      <c r="Z153" s="66"/>
      <c r="AA153" s="72"/>
      <c r="AB153" s="66"/>
      <c r="AC153" s="72"/>
      <c r="AD153" s="72"/>
      <c r="AE153" s="72"/>
      <c r="AF153" s="62"/>
      <c r="AG153" s="113"/>
      <c r="AH153" s="114"/>
      <c r="AI153" s="30"/>
      <c r="AJ153" s="30"/>
      <c r="AK153" s="30"/>
      <c r="AL153" s="30"/>
      <c r="AM153" s="68"/>
      <c r="AN153" s="114"/>
      <c r="AO153" s="114"/>
      <c r="AP153" s="113"/>
      <c r="AQ153" s="113"/>
      <c r="AR153" s="31"/>
      <c r="AS153" s="73"/>
      <c r="AT153" s="73"/>
      <c r="AU153" s="68"/>
      <c r="AV153" s="67"/>
      <c r="AW153" s="67"/>
      <c r="AX153" s="67"/>
      <c r="AY153" s="67"/>
      <c r="AZ153" s="132"/>
      <c r="BA153" s="132"/>
      <c r="BB153" s="132"/>
      <c r="BC153" s="132"/>
      <c r="BD153" s="132"/>
      <c r="BE153" s="67"/>
    </row>
    <row r="154" spans="1:57" ht="25.5" customHeight="1" x14ac:dyDescent="0.25">
      <c r="A154" s="31"/>
      <c r="B154" s="31"/>
      <c r="C154" s="31"/>
      <c r="D154" s="33"/>
      <c r="E154" s="98"/>
      <c r="F154" s="31"/>
      <c r="G154" s="83"/>
      <c r="H154" s="83"/>
      <c r="I154" s="62"/>
      <c r="J154" s="31"/>
      <c r="K154" s="31"/>
      <c r="L154" s="83"/>
      <c r="M154" s="69"/>
      <c r="N154" s="69"/>
      <c r="O154" s="74"/>
      <c r="P154" s="74"/>
      <c r="Q154" s="75"/>
      <c r="R154" s="34"/>
      <c r="S154" s="83"/>
      <c r="T154" s="83"/>
      <c r="U154" s="83"/>
      <c r="V154" s="83"/>
      <c r="W154" s="74"/>
      <c r="X154" s="74"/>
      <c r="Y154" s="74"/>
      <c r="Z154" s="66"/>
      <c r="AA154" s="72"/>
      <c r="AB154" s="66"/>
      <c r="AC154" s="72"/>
      <c r="AD154" s="72"/>
      <c r="AE154" s="72"/>
      <c r="AF154" s="62"/>
      <c r="AG154" s="113"/>
      <c r="AH154" s="114"/>
      <c r="AI154" s="30"/>
      <c r="AJ154" s="30"/>
      <c r="AK154" s="30"/>
      <c r="AL154" s="30"/>
      <c r="AM154" s="68"/>
      <c r="AN154" s="114"/>
      <c r="AO154" s="114"/>
      <c r="AP154" s="113"/>
      <c r="AQ154" s="113"/>
      <c r="AR154" s="31"/>
      <c r="AS154" s="73"/>
      <c r="AT154" s="73"/>
      <c r="AU154" s="68"/>
      <c r="AV154" s="67"/>
      <c r="AW154" s="67"/>
      <c r="AX154" s="67"/>
      <c r="AY154" s="67"/>
      <c r="AZ154" s="132"/>
      <c r="BA154" s="132"/>
      <c r="BB154" s="132"/>
      <c r="BC154" s="132"/>
      <c r="BD154" s="132"/>
      <c r="BE154" s="67"/>
    </row>
    <row r="155" spans="1:57" ht="25.5" customHeight="1" x14ac:dyDescent="0.25">
      <c r="A155" s="31"/>
      <c r="B155" s="31"/>
      <c r="C155" s="31"/>
      <c r="D155" s="33"/>
      <c r="E155" s="98"/>
      <c r="F155" s="31"/>
      <c r="G155" s="83"/>
      <c r="H155" s="83"/>
      <c r="I155" s="62"/>
      <c r="J155" s="31"/>
      <c r="K155" s="31"/>
      <c r="L155" s="83"/>
      <c r="M155" s="69"/>
      <c r="N155" s="69"/>
      <c r="O155" s="74"/>
      <c r="P155" s="74"/>
      <c r="Q155" s="75"/>
      <c r="R155" s="34"/>
      <c r="S155" s="83"/>
      <c r="T155" s="83"/>
      <c r="U155" s="83"/>
      <c r="V155" s="83"/>
      <c r="W155" s="74"/>
      <c r="X155" s="74"/>
      <c r="Y155" s="74"/>
      <c r="Z155" s="66"/>
      <c r="AA155" s="72"/>
      <c r="AB155" s="66"/>
      <c r="AC155" s="72"/>
      <c r="AD155" s="72"/>
      <c r="AE155" s="72"/>
      <c r="AF155" s="62"/>
      <c r="AG155" s="113"/>
      <c r="AH155" s="114"/>
      <c r="AI155" s="30"/>
      <c r="AJ155" s="30"/>
      <c r="AK155" s="30"/>
      <c r="AL155" s="30"/>
      <c r="AM155" s="68"/>
      <c r="AN155" s="114"/>
      <c r="AO155" s="114"/>
      <c r="AP155" s="113"/>
      <c r="AQ155" s="113"/>
      <c r="AR155" s="31"/>
      <c r="AS155" s="73"/>
      <c r="AT155" s="73"/>
      <c r="AU155" s="68"/>
      <c r="AV155" s="67"/>
      <c r="AW155" s="67"/>
      <c r="AX155" s="67"/>
      <c r="AY155" s="67"/>
      <c r="AZ155" s="132"/>
      <c r="BA155" s="132"/>
      <c r="BB155" s="132"/>
      <c r="BC155" s="132"/>
      <c r="BD155" s="132"/>
      <c r="BE155" s="67"/>
    </row>
    <row r="156" spans="1:57" ht="25.5" customHeight="1" x14ac:dyDescent="0.25">
      <c r="A156" s="31"/>
      <c r="B156" s="31"/>
      <c r="C156" s="31"/>
      <c r="D156" s="33"/>
      <c r="E156" s="98"/>
      <c r="F156" s="31"/>
      <c r="G156" s="83"/>
      <c r="H156" s="83"/>
      <c r="I156" s="62"/>
      <c r="J156" s="31"/>
      <c r="K156" s="31"/>
      <c r="L156" s="83"/>
      <c r="M156" s="69"/>
      <c r="N156" s="69"/>
      <c r="O156" s="74"/>
      <c r="P156" s="74"/>
      <c r="Q156" s="75"/>
      <c r="R156" s="34"/>
      <c r="S156" s="83"/>
      <c r="T156" s="83"/>
      <c r="U156" s="83"/>
      <c r="V156" s="83"/>
      <c r="W156" s="74"/>
      <c r="X156" s="74"/>
      <c r="Y156" s="74"/>
      <c r="Z156" s="66"/>
      <c r="AA156" s="72"/>
      <c r="AB156" s="66"/>
      <c r="AC156" s="72"/>
      <c r="AD156" s="72"/>
      <c r="AE156" s="72"/>
      <c r="AF156" s="62"/>
      <c r="AG156" s="113"/>
      <c r="AH156" s="114"/>
      <c r="AI156" s="30"/>
      <c r="AJ156" s="30"/>
      <c r="AK156" s="30"/>
      <c r="AL156" s="30"/>
      <c r="AM156" s="68"/>
      <c r="AN156" s="114"/>
      <c r="AO156" s="114"/>
      <c r="AP156" s="113"/>
      <c r="AQ156" s="113"/>
      <c r="AR156" s="31"/>
      <c r="AS156" s="73"/>
      <c r="AT156" s="73"/>
      <c r="AU156" s="68"/>
      <c r="AV156" s="67"/>
      <c r="AW156" s="67"/>
      <c r="AX156" s="67"/>
      <c r="AY156" s="67"/>
      <c r="AZ156" s="132"/>
      <c r="BA156" s="132"/>
      <c r="BB156" s="132"/>
      <c r="BC156" s="132"/>
      <c r="BD156" s="132"/>
      <c r="BE156" s="67"/>
    </row>
    <row r="157" spans="1:57" ht="25.5" customHeight="1" x14ac:dyDescent="0.25">
      <c r="A157" s="31"/>
      <c r="B157" s="31"/>
      <c r="C157" s="31"/>
      <c r="D157" s="33"/>
      <c r="E157" s="98"/>
      <c r="F157" s="31"/>
      <c r="G157" s="83"/>
      <c r="H157" s="83"/>
      <c r="I157" s="62"/>
      <c r="J157" s="31"/>
      <c r="K157" s="31"/>
      <c r="L157" s="83"/>
      <c r="M157" s="69"/>
      <c r="N157" s="69"/>
      <c r="O157" s="74"/>
      <c r="P157" s="74"/>
      <c r="Q157" s="75"/>
      <c r="R157" s="34"/>
      <c r="S157" s="83"/>
      <c r="T157" s="83"/>
      <c r="U157" s="83"/>
      <c r="V157" s="83"/>
      <c r="W157" s="74"/>
      <c r="X157" s="74"/>
      <c r="Y157" s="74"/>
      <c r="Z157" s="66"/>
      <c r="AA157" s="72"/>
      <c r="AB157" s="66"/>
      <c r="AC157" s="72"/>
      <c r="AD157" s="72"/>
      <c r="AE157" s="72"/>
      <c r="AF157" s="62"/>
      <c r="AG157" s="113"/>
      <c r="AH157" s="114"/>
      <c r="AI157" s="30"/>
      <c r="AJ157" s="30"/>
      <c r="AK157" s="30"/>
      <c r="AL157" s="30"/>
      <c r="AM157" s="68"/>
      <c r="AN157" s="114"/>
      <c r="AO157" s="114"/>
      <c r="AP157" s="113"/>
      <c r="AQ157" s="113"/>
      <c r="AR157" s="31"/>
      <c r="AS157" s="73"/>
      <c r="AT157" s="73"/>
      <c r="AU157" s="68"/>
      <c r="AV157" s="67"/>
      <c r="AW157" s="67"/>
      <c r="AX157" s="67"/>
      <c r="AY157" s="67"/>
      <c r="AZ157" s="132"/>
      <c r="BA157" s="132"/>
      <c r="BB157" s="132"/>
      <c r="BC157" s="132"/>
      <c r="BD157" s="132"/>
      <c r="BE157" s="67"/>
    </row>
    <row r="158" spans="1:57" ht="25.5" customHeight="1" x14ac:dyDescent="0.25">
      <c r="A158" s="31"/>
      <c r="B158" s="31"/>
      <c r="C158" s="31"/>
      <c r="D158" s="33"/>
      <c r="E158" s="98"/>
      <c r="F158" s="31"/>
      <c r="G158" s="83"/>
      <c r="H158" s="83"/>
      <c r="I158" s="62"/>
      <c r="J158" s="31"/>
      <c r="K158" s="31"/>
      <c r="L158" s="83"/>
      <c r="M158" s="69"/>
      <c r="N158" s="69"/>
      <c r="O158" s="74"/>
      <c r="P158" s="74"/>
      <c r="Q158" s="75"/>
      <c r="R158" s="34"/>
      <c r="S158" s="83"/>
      <c r="T158" s="83"/>
      <c r="U158" s="83"/>
      <c r="V158" s="83"/>
      <c r="W158" s="74"/>
      <c r="X158" s="74"/>
      <c r="Y158" s="74"/>
      <c r="Z158" s="66"/>
      <c r="AA158" s="72"/>
      <c r="AB158" s="66"/>
      <c r="AC158" s="72"/>
      <c r="AD158" s="72"/>
      <c r="AE158" s="72"/>
      <c r="AF158" s="62"/>
      <c r="AG158" s="113"/>
      <c r="AH158" s="114"/>
      <c r="AI158" s="30"/>
      <c r="AJ158" s="30"/>
      <c r="AK158" s="30"/>
      <c r="AL158" s="30"/>
      <c r="AM158" s="68"/>
      <c r="AN158" s="114"/>
      <c r="AO158" s="114"/>
      <c r="AP158" s="113"/>
      <c r="AQ158" s="113"/>
      <c r="AR158" s="31"/>
      <c r="AS158" s="73"/>
      <c r="AT158" s="73"/>
      <c r="AU158" s="68"/>
      <c r="AV158" s="67"/>
      <c r="AW158" s="67"/>
      <c r="AX158" s="67"/>
      <c r="AY158" s="67"/>
      <c r="AZ158" s="132"/>
      <c r="BA158" s="132"/>
      <c r="BB158" s="132"/>
      <c r="BC158" s="132"/>
      <c r="BD158" s="132"/>
      <c r="BE158" s="67"/>
    </row>
    <row r="159" spans="1:57" ht="25.5" customHeight="1" x14ac:dyDescent="0.25">
      <c r="A159" s="31"/>
      <c r="B159" s="31"/>
      <c r="C159" s="31"/>
      <c r="D159" s="33"/>
      <c r="E159" s="98"/>
      <c r="F159" s="31"/>
      <c r="G159" s="83"/>
      <c r="H159" s="83"/>
      <c r="I159" s="62"/>
      <c r="J159" s="31"/>
      <c r="K159" s="31"/>
      <c r="L159" s="83"/>
      <c r="M159" s="69"/>
      <c r="N159" s="69"/>
      <c r="O159" s="74"/>
      <c r="P159" s="74"/>
      <c r="Q159" s="75"/>
      <c r="R159" s="34"/>
      <c r="S159" s="83"/>
      <c r="T159" s="83"/>
      <c r="U159" s="83"/>
      <c r="V159" s="83"/>
      <c r="W159" s="74"/>
      <c r="X159" s="74"/>
      <c r="Y159" s="74"/>
      <c r="Z159" s="66"/>
      <c r="AA159" s="72"/>
      <c r="AB159" s="66"/>
      <c r="AC159" s="72"/>
      <c r="AD159" s="72"/>
      <c r="AE159" s="72"/>
      <c r="AF159" s="62"/>
      <c r="AG159" s="113"/>
      <c r="AH159" s="114"/>
      <c r="AI159" s="30"/>
      <c r="AJ159" s="30"/>
      <c r="AK159" s="30"/>
      <c r="AL159" s="30"/>
      <c r="AM159" s="68"/>
      <c r="AN159" s="114"/>
      <c r="AO159" s="114"/>
      <c r="AP159" s="113"/>
      <c r="AQ159" s="113"/>
      <c r="AR159" s="31"/>
      <c r="AS159" s="73"/>
      <c r="AT159" s="73"/>
      <c r="AU159" s="68"/>
      <c r="AV159" s="67"/>
      <c r="AW159" s="67"/>
      <c r="AX159" s="67"/>
      <c r="AY159" s="67"/>
      <c r="AZ159" s="132"/>
      <c r="BA159" s="132"/>
      <c r="BB159" s="132"/>
      <c r="BC159" s="132"/>
      <c r="BD159" s="132"/>
      <c r="BE159" s="67"/>
    </row>
    <row r="160" spans="1:57" ht="25.5" customHeight="1" x14ac:dyDescent="0.25">
      <c r="A160" s="31"/>
      <c r="B160" s="31"/>
      <c r="C160" s="31"/>
      <c r="D160" s="33"/>
      <c r="E160" s="98"/>
      <c r="F160" s="31"/>
      <c r="G160" s="83"/>
      <c r="H160" s="83"/>
      <c r="I160" s="62"/>
      <c r="J160" s="31"/>
      <c r="K160" s="31"/>
      <c r="L160" s="83"/>
      <c r="M160" s="69"/>
      <c r="N160" s="69"/>
      <c r="O160" s="74"/>
      <c r="P160" s="74"/>
      <c r="Q160" s="75"/>
      <c r="R160" s="34"/>
      <c r="S160" s="83"/>
      <c r="T160" s="83"/>
      <c r="U160" s="83"/>
      <c r="V160" s="83"/>
      <c r="W160" s="74"/>
      <c r="X160" s="74"/>
      <c r="Y160" s="74"/>
      <c r="Z160" s="66"/>
      <c r="AA160" s="72"/>
      <c r="AB160" s="66"/>
      <c r="AC160" s="72"/>
      <c r="AD160" s="72"/>
      <c r="AE160" s="72"/>
      <c r="AF160" s="62"/>
      <c r="AG160" s="113"/>
      <c r="AH160" s="114"/>
      <c r="AI160" s="30"/>
      <c r="AJ160" s="30"/>
      <c r="AK160" s="30"/>
      <c r="AL160" s="30"/>
      <c r="AM160" s="68"/>
      <c r="AN160" s="114"/>
      <c r="AO160" s="114"/>
      <c r="AP160" s="113"/>
      <c r="AQ160" s="113"/>
      <c r="AR160" s="31"/>
      <c r="AS160" s="73"/>
      <c r="AT160" s="73"/>
      <c r="AU160" s="68"/>
      <c r="AV160" s="67"/>
      <c r="AW160" s="67"/>
      <c r="AX160" s="67"/>
      <c r="AY160" s="67"/>
      <c r="AZ160" s="132"/>
      <c r="BA160" s="132"/>
      <c r="BB160" s="132"/>
      <c r="BC160" s="132"/>
      <c r="BD160" s="132"/>
      <c r="BE160" s="67"/>
    </row>
    <row r="161" spans="1:57" ht="25.5" customHeight="1" x14ac:dyDescent="0.25">
      <c r="A161" s="31"/>
      <c r="B161" s="31"/>
      <c r="C161" s="31"/>
      <c r="D161" s="33"/>
      <c r="E161" s="98"/>
      <c r="F161" s="31"/>
      <c r="G161" s="83"/>
      <c r="H161" s="83"/>
      <c r="I161" s="62"/>
      <c r="J161" s="31"/>
      <c r="K161" s="31"/>
      <c r="L161" s="83"/>
      <c r="M161" s="69"/>
      <c r="N161" s="69"/>
      <c r="O161" s="74"/>
      <c r="P161" s="74"/>
      <c r="Q161" s="75"/>
      <c r="R161" s="34"/>
      <c r="S161" s="83"/>
      <c r="T161" s="83"/>
      <c r="U161" s="83"/>
      <c r="V161" s="83"/>
      <c r="W161" s="74"/>
      <c r="X161" s="74"/>
      <c r="Y161" s="74"/>
      <c r="Z161" s="66"/>
      <c r="AA161" s="72"/>
      <c r="AB161" s="66"/>
      <c r="AC161" s="72"/>
      <c r="AD161" s="72"/>
      <c r="AE161" s="72"/>
      <c r="AF161" s="62"/>
      <c r="AG161" s="113"/>
      <c r="AH161" s="114"/>
      <c r="AI161" s="30"/>
      <c r="AJ161" s="30"/>
      <c r="AK161" s="30"/>
      <c r="AL161" s="30"/>
      <c r="AM161" s="68"/>
      <c r="AN161" s="114"/>
      <c r="AO161" s="114"/>
      <c r="AP161" s="113"/>
      <c r="AQ161" s="113"/>
      <c r="AR161" s="31"/>
      <c r="AS161" s="73"/>
      <c r="AT161" s="73"/>
      <c r="AU161" s="68"/>
      <c r="AV161" s="67"/>
      <c r="AW161" s="67"/>
      <c r="AX161" s="67"/>
      <c r="AY161" s="67"/>
      <c r="AZ161" s="132"/>
      <c r="BA161" s="132"/>
      <c r="BB161" s="132"/>
      <c r="BC161" s="132"/>
      <c r="BD161" s="132"/>
      <c r="BE161" s="67"/>
    </row>
    <row r="162" spans="1:57" ht="25.5" customHeight="1" x14ac:dyDescent="0.25">
      <c r="A162" s="31"/>
      <c r="B162" s="31"/>
      <c r="C162" s="31"/>
      <c r="D162" s="33"/>
      <c r="E162" s="98"/>
      <c r="F162" s="31"/>
      <c r="G162" s="83"/>
      <c r="H162" s="83"/>
      <c r="I162" s="62"/>
      <c r="J162" s="31"/>
      <c r="K162" s="31"/>
      <c r="L162" s="83"/>
      <c r="M162" s="69"/>
      <c r="N162" s="69"/>
      <c r="O162" s="74"/>
      <c r="P162" s="74"/>
      <c r="Q162" s="75"/>
      <c r="R162" s="34"/>
      <c r="S162" s="83"/>
      <c r="T162" s="83"/>
      <c r="U162" s="83"/>
      <c r="V162" s="83"/>
      <c r="W162" s="74"/>
      <c r="X162" s="74"/>
      <c r="Y162" s="74"/>
      <c r="Z162" s="66"/>
      <c r="AA162" s="72"/>
      <c r="AB162" s="66"/>
      <c r="AC162" s="72"/>
      <c r="AD162" s="72"/>
      <c r="AE162" s="72"/>
      <c r="AF162" s="62"/>
      <c r="AG162" s="113"/>
      <c r="AH162" s="114"/>
      <c r="AI162" s="30"/>
      <c r="AJ162" s="30"/>
      <c r="AK162" s="30"/>
      <c r="AL162" s="30"/>
      <c r="AM162" s="68"/>
      <c r="AN162" s="114"/>
      <c r="AO162" s="114"/>
      <c r="AP162" s="113"/>
      <c r="AQ162" s="113"/>
      <c r="AR162" s="31"/>
      <c r="AS162" s="73"/>
      <c r="AT162" s="73"/>
      <c r="AU162" s="68"/>
      <c r="AV162" s="67"/>
      <c r="AW162" s="67"/>
      <c r="AX162" s="67"/>
      <c r="AY162" s="67"/>
      <c r="AZ162" s="132"/>
      <c r="BA162" s="132"/>
      <c r="BB162" s="132"/>
      <c r="BC162" s="132"/>
      <c r="BD162" s="132"/>
      <c r="BE162" s="67"/>
    </row>
    <row r="163" spans="1:57" ht="25.5" customHeight="1" x14ac:dyDescent="0.25">
      <c r="A163" s="31"/>
      <c r="B163" s="31"/>
      <c r="C163" s="31"/>
      <c r="D163" s="33"/>
      <c r="E163" s="98"/>
      <c r="F163" s="31"/>
      <c r="G163" s="83"/>
      <c r="H163" s="83"/>
      <c r="I163" s="62"/>
      <c r="J163" s="31"/>
      <c r="K163" s="31"/>
      <c r="L163" s="83"/>
      <c r="M163" s="69"/>
      <c r="N163" s="69"/>
      <c r="O163" s="74"/>
      <c r="P163" s="74"/>
      <c r="Q163" s="75"/>
      <c r="R163" s="34"/>
      <c r="S163" s="83"/>
      <c r="T163" s="83"/>
      <c r="U163" s="83"/>
      <c r="V163" s="83"/>
      <c r="W163" s="74"/>
      <c r="X163" s="74"/>
      <c r="Y163" s="74"/>
      <c r="Z163" s="66"/>
      <c r="AA163" s="72"/>
      <c r="AB163" s="66"/>
      <c r="AC163" s="72"/>
      <c r="AD163" s="72"/>
      <c r="AE163" s="72"/>
      <c r="AF163" s="62"/>
      <c r="AG163" s="113"/>
      <c r="AH163" s="114"/>
      <c r="AI163" s="30"/>
      <c r="AJ163" s="30"/>
      <c r="AK163" s="30"/>
      <c r="AL163" s="30"/>
      <c r="AM163" s="68"/>
      <c r="AN163" s="114"/>
      <c r="AO163" s="114"/>
      <c r="AP163" s="113"/>
      <c r="AQ163" s="113"/>
      <c r="AR163" s="31"/>
      <c r="AS163" s="73"/>
      <c r="AT163" s="73"/>
      <c r="AU163" s="68"/>
      <c r="AV163" s="67"/>
      <c r="AW163" s="67"/>
      <c r="AX163" s="67"/>
      <c r="AY163" s="67"/>
      <c r="AZ163" s="132"/>
      <c r="BA163" s="132"/>
      <c r="BB163" s="132"/>
      <c r="BC163" s="132"/>
      <c r="BD163" s="132"/>
      <c r="BE163" s="67"/>
    </row>
    <row r="164" spans="1:57" ht="25.5" customHeight="1" x14ac:dyDescent="0.25">
      <c r="A164" s="31"/>
      <c r="B164" s="31"/>
      <c r="C164" s="31"/>
      <c r="D164" s="33"/>
      <c r="E164" s="98"/>
      <c r="F164" s="31"/>
      <c r="G164" s="83"/>
      <c r="H164" s="83"/>
      <c r="I164" s="62"/>
      <c r="J164" s="31"/>
      <c r="K164" s="31"/>
      <c r="L164" s="83"/>
      <c r="M164" s="69"/>
      <c r="N164" s="69"/>
      <c r="O164" s="74"/>
      <c r="P164" s="74"/>
      <c r="Q164" s="75"/>
      <c r="R164" s="34"/>
      <c r="S164" s="83"/>
      <c r="T164" s="83"/>
      <c r="U164" s="83"/>
      <c r="V164" s="83"/>
      <c r="W164" s="74"/>
      <c r="X164" s="74"/>
      <c r="Y164" s="74"/>
      <c r="Z164" s="66"/>
      <c r="AA164" s="72"/>
      <c r="AB164" s="66"/>
      <c r="AC164" s="72"/>
      <c r="AD164" s="72"/>
      <c r="AE164" s="72"/>
      <c r="AF164" s="62"/>
      <c r="AG164" s="113"/>
      <c r="AH164" s="114"/>
      <c r="AI164" s="30"/>
      <c r="AJ164" s="30"/>
      <c r="AK164" s="30"/>
      <c r="AL164" s="30"/>
      <c r="AM164" s="68"/>
      <c r="AN164" s="114"/>
      <c r="AO164" s="114"/>
      <c r="AP164" s="113"/>
      <c r="AQ164" s="113"/>
      <c r="AR164" s="31"/>
      <c r="AS164" s="73"/>
      <c r="AT164" s="73"/>
      <c r="AU164" s="68"/>
      <c r="AV164" s="67"/>
      <c r="AW164" s="67"/>
      <c r="AX164" s="67"/>
      <c r="AY164" s="67"/>
      <c r="AZ164" s="132"/>
      <c r="BA164" s="132"/>
      <c r="BB164" s="132"/>
      <c r="BC164" s="132"/>
      <c r="BD164" s="132"/>
      <c r="BE164" s="67"/>
    </row>
    <row r="165" spans="1:57" ht="25.5" customHeight="1" x14ac:dyDescent="0.25">
      <c r="A165" s="31"/>
      <c r="B165" s="31"/>
      <c r="C165" s="31"/>
      <c r="D165" s="33"/>
      <c r="E165" s="98"/>
      <c r="F165" s="31"/>
      <c r="G165" s="83"/>
      <c r="H165" s="83"/>
      <c r="I165" s="62"/>
      <c r="J165" s="31"/>
      <c r="K165" s="31"/>
      <c r="L165" s="83"/>
      <c r="M165" s="69"/>
      <c r="N165" s="69"/>
      <c r="O165" s="74"/>
      <c r="P165" s="74"/>
      <c r="Q165" s="75"/>
      <c r="R165" s="34"/>
      <c r="S165" s="83"/>
      <c r="T165" s="83"/>
      <c r="U165" s="83"/>
      <c r="V165" s="83"/>
      <c r="W165" s="74"/>
      <c r="X165" s="74"/>
      <c r="Y165" s="74"/>
      <c r="Z165" s="66"/>
      <c r="AA165" s="72"/>
      <c r="AB165" s="66"/>
      <c r="AC165" s="72"/>
      <c r="AD165" s="72"/>
      <c r="AE165" s="72"/>
      <c r="AF165" s="62"/>
      <c r="AG165" s="113"/>
      <c r="AH165" s="114"/>
      <c r="AI165" s="30"/>
      <c r="AJ165" s="30"/>
      <c r="AK165" s="30"/>
      <c r="AL165" s="30"/>
      <c r="AM165" s="68"/>
      <c r="AN165" s="114"/>
      <c r="AO165" s="114"/>
      <c r="AP165" s="113"/>
      <c r="AQ165" s="113"/>
      <c r="AR165" s="31"/>
      <c r="AS165" s="73"/>
      <c r="AT165" s="73"/>
      <c r="AU165" s="68"/>
      <c r="AV165" s="67"/>
      <c r="AW165" s="67"/>
      <c r="AX165" s="67"/>
      <c r="AY165" s="67"/>
      <c r="AZ165" s="132"/>
      <c r="BA165" s="132"/>
      <c r="BB165" s="132"/>
      <c r="BC165" s="132"/>
      <c r="BD165" s="132"/>
      <c r="BE165" s="67"/>
    </row>
    <row r="166" spans="1:57" ht="25.5" customHeight="1" x14ac:dyDescent="0.25">
      <c r="A166" s="31"/>
      <c r="B166" s="31"/>
      <c r="C166" s="31"/>
      <c r="D166" s="33"/>
      <c r="E166" s="98"/>
      <c r="F166" s="31"/>
      <c r="G166" s="83"/>
      <c r="H166" s="83"/>
      <c r="I166" s="62"/>
      <c r="J166" s="31"/>
      <c r="K166" s="31"/>
      <c r="L166" s="83"/>
      <c r="M166" s="69"/>
      <c r="N166" s="69"/>
      <c r="O166" s="74"/>
      <c r="P166" s="74"/>
      <c r="Q166" s="75"/>
      <c r="R166" s="34"/>
      <c r="S166" s="83"/>
      <c r="T166" s="83"/>
      <c r="U166" s="83"/>
      <c r="V166" s="83"/>
      <c r="W166" s="74"/>
      <c r="X166" s="74"/>
      <c r="Y166" s="74"/>
      <c r="Z166" s="66"/>
      <c r="AA166" s="72"/>
      <c r="AB166" s="66"/>
      <c r="AC166" s="72"/>
      <c r="AD166" s="72"/>
      <c r="AE166" s="72"/>
      <c r="AF166" s="62"/>
      <c r="AG166" s="113"/>
      <c r="AH166" s="114"/>
      <c r="AI166" s="30"/>
      <c r="AJ166" s="30"/>
      <c r="AK166" s="30"/>
      <c r="AL166" s="30"/>
      <c r="AM166" s="68"/>
      <c r="AN166" s="114"/>
      <c r="AO166" s="114"/>
      <c r="AP166" s="113"/>
      <c r="AQ166" s="113"/>
      <c r="AR166" s="31"/>
      <c r="AS166" s="73"/>
      <c r="AT166" s="73"/>
      <c r="AU166" s="68"/>
      <c r="AV166" s="67"/>
      <c r="AW166" s="67"/>
      <c r="AX166" s="67"/>
      <c r="AY166" s="67"/>
      <c r="AZ166" s="132"/>
      <c r="BA166" s="132"/>
      <c r="BB166" s="132"/>
      <c r="BC166" s="132"/>
      <c r="BD166" s="132"/>
      <c r="BE166" s="67"/>
    </row>
    <row r="167" spans="1:57" ht="25.5" customHeight="1" x14ac:dyDescent="0.25">
      <c r="A167" s="31"/>
      <c r="B167" s="31"/>
      <c r="C167" s="31"/>
      <c r="D167" s="33"/>
      <c r="E167" s="98"/>
      <c r="F167" s="31"/>
      <c r="G167" s="83"/>
      <c r="H167" s="83"/>
      <c r="I167" s="62"/>
      <c r="J167" s="31"/>
      <c r="K167" s="31"/>
      <c r="L167" s="83"/>
      <c r="M167" s="69"/>
      <c r="N167" s="69"/>
      <c r="O167" s="74"/>
      <c r="P167" s="74"/>
      <c r="Q167" s="75"/>
      <c r="R167" s="34"/>
      <c r="S167" s="83"/>
      <c r="T167" s="83"/>
      <c r="U167" s="83"/>
      <c r="V167" s="83"/>
      <c r="W167" s="74"/>
      <c r="X167" s="74"/>
      <c r="Y167" s="74"/>
      <c r="Z167" s="66"/>
      <c r="AA167" s="72"/>
      <c r="AB167" s="66"/>
      <c r="AC167" s="72"/>
      <c r="AD167" s="72"/>
      <c r="AE167" s="72"/>
      <c r="AF167" s="62"/>
      <c r="AG167" s="113"/>
      <c r="AH167" s="114"/>
      <c r="AI167" s="30"/>
      <c r="AJ167" s="30"/>
      <c r="AK167" s="30"/>
      <c r="AL167" s="30"/>
      <c r="AM167" s="68"/>
      <c r="AN167" s="114"/>
      <c r="AO167" s="114"/>
      <c r="AP167" s="113"/>
      <c r="AQ167" s="113"/>
      <c r="AR167" s="31"/>
      <c r="AS167" s="73"/>
      <c r="AT167" s="73"/>
      <c r="AU167" s="68"/>
      <c r="AV167" s="67"/>
      <c r="AW167" s="67"/>
      <c r="AX167" s="67"/>
      <c r="AY167" s="67"/>
      <c r="AZ167" s="132"/>
      <c r="BA167" s="132"/>
      <c r="BB167" s="132"/>
      <c r="BC167" s="132"/>
      <c r="BD167" s="132"/>
      <c r="BE167" s="67"/>
    </row>
    <row r="168" spans="1:57" ht="25.5" customHeight="1" x14ac:dyDescent="0.25">
      <c r="A168" s="31"/>
      <c r="B168" s="31"/>
      <c r="C168" s="31"/>
      <c r="D168" s="33"/>
      <c r="E168" s="98"/>
      <c r="F168" s="31"/>
      <c r="G168" s="83"/>
      <c r="H168" s="83"/>
      <c r="I168" s="62"/>
      <c r="J168" s="31"/>
      <c r="K168" s="31"/>
      <c r="L168" s="83"/>
      <c r="M168" s="69"/>
      <c r="N168" s="69"/>
      <c r="O168" s="74"/>
      <c r="P168" s="74"/>
      <c r="Q168" s="75"/>
      <c r="R168" s="34"/>
      <c r="S168" s="83"/>
      <c r="T168" s="83"/>
      <c r="U168" s="83"/>
      <c r="V168" s="83"/>
      <c r="W168" s="74"/>
      <c r="X168" s="74"/>
      <c r="Y168" s="74"/>
      <c r="Z168" s="66"/>
      <c r="AA168" s="72"/>
      <c r="AB168" s="66"/>
      <c r="AC168" s="72"/>
      <c r="AD168" s="72"/>
      <c r="AE168" s="72"/>
      <c r="AF168" s="62"/>
      <c r="AG168" s="113"/>
      <c r="AH168" s="114"/>
      <c r="AI168" s="30"/>
      <c r="AJ168" s="30"/>
      <c r="AK168" s="30"/>
      <c r="AL168" s="30"/>
      <c r="AM168" s="68"/>
      <c r="AN168" s="114"/>
      <c r="AO168" s="114"/>
      <c r="AP168" s="113"/>
      <c r="AQ168" s="113"/>
      <c r="AR168" s="31"/>
      <c r="AS168" s="73"/>
      <c r="AT168" s="73"/>
      <c r="AU168" s="68"/>
      <c r="AV168" s="67"/>
      <c r="AW168" s="67"/>
      <c r="AX168" s="67"/>
      <c r="AY168" s="67"/>
      <c r="AZ168" s="132"/>
      <c r="BA168" s="132"/>
      <c r="BB168" s="132"/>
      <c r="BC168" s="132"/>
      <c r="BD168" s="132"/>
      <c r="BE168" s="67"/>
    </row>
    <row r="169" spans="1:57" ht="25.5" customHeight="1" x14ac:dyDescent="0.25">
      <c r="A169" s="31"/>
      <c r="B169" s="31"/>
      <c r="C169" s="31"/>
      <c r="D169" s="33"/>
      <c r="E169" s="98"/>
      <c r="F169" s="31"/>
      <c r="G169" s="83"/>
      <c r="H169" s="83"/>
      <c r="I169" s="62"/>
      <c r="J169" s="31"/>
      <c r="K169" s="31"/>
      <c r="L169" s="83"/>
      <c r="M169" s="69"/>
      <c r="N169" s="69"/>
      <c r="O169" s="74"/>
      <c r="P169" s="74"/>
      <c r="Q169" s="75"/>
      <c r="R169" s="34"/>
      <c r="S169" s="83"/>
      <c r="T169" s="83"/>
      <c r="U169" s="83"/>
      <c r="V169" s="83"/>
      <c r="W169" s="74"/>
      <c r="X169" s="74"/>
      <c r="Y169" s="74"/>
      <c r="Z169" s="66"/>
      <c r="AA169" s="72"/>
      <c r="AB169" s="66"/>
      <c r="AC169" s="72"/>
      <c r="AD169" s="72"/>
      <c r="AE169" s="72"/>
      <c r="AF169" s="62"/>
      <c r="AG169" s="113"/>
      <c r="AH169" s="114"/>
      <c r="AI169" s="30"/>
      <c r="AJ169" s="30"/>
      <c r="AK169" s="30"/>
      <c r="AL169" s="30"/>
      <c r="AM169" s="68"/>
      <c r="AN169" s="114"/>
      <c r="AO169" s="114"/>
      <c r="AP169" s="113"/>
      <c r="AQ169" s="113"/>
      <c r="AR169" s="31"/>
      <c r="AS169" s="73"/>
      <c r="AT169" s="73"/>
      <c r="AU169" s="68"/>
      <c r="AV169" s="67"/>
      <c r="AW169" s="67"/>
      <c r="AX169" s="67"/>
      <c r="AY169" s="67"/>
      <c r="AZ169" s="132"/>
      <c r="BA169" s="132"/>
      <c r="BB169" s="132"/>
      <c r="BC169" s="132"/>
      <c r="BD169" s="132"/>
      <c r="BE169" s="67"/>
    </row>
    <row r="170" spans="1:57" ht="25.5" customHeight="1" x14ac:dyDescent="0.25">
      <c r="A170" s="31"/>
      <c r="B170" s="31"/>
      <c r="C170" s="31"/>
      <c r="D170" s="33"/>
      <c r="E170" s="98"/>
      <c r="F170" s="31"/>
      <c r="G170" s="83"/>
      <c r="H170" s="83"/>
      <c r="I170" s="62"/>
      <c r="J170" s="31"/>
      <c r="K170" s="31"/>
      <c r="L170" s="83"/>
      <c r="M170" s="69"/>
      <c r="N170" s="69"/>
      <c r="O170" s="74"/>
      <c r="P170" s="74"/>
      <c r="Q170" s="75"/>
      <c r="R170" s="34"/>
      <c r="S170" s="83"/>
      <c r="T170" s="83"/>
      <c r="U170" s="83"/>
      <c r="V170" s="83"/>
      <c r="W170" s="74"/>
      <c r="X170" s="74"/>
      <c r="Y170" s="74"/>
      <c r="Z170" s="66"/>
      <c r="AA170" s="72"/>
      <c r="AB170" s="66"/>
      <c r="AC170" s="72"/>
      <c r="AD170" s="72"/>
      <c r="AE170" s="72"/>
      <c r="AF170" s="62"/>
      <c r="AG170" s="113"/>
      <c r="AH170" s="114"/>
      <c r="AI170" s="30"/>
      <c r="AJ170" s="30"/>
      <c r="AK170" s="30"/>
      <c r="AL170" s="30"/>
      <c r="AM170" s="68"/>
      <c r="AN170" s="114"/>
      <c r="AO170" s="114"/>
      <c r="AP170" s="113"/>
      <c r="AQ170" s="113"/>
      <c r="AR170" s="31"/>
      <c r="AS170" s="73"/>
      <c r="AT170" s="73"/>
      <c r="AU170" s="68"/>
      <c r="AV170" s="67"/>
      <c r="AW170" s="67"/>
      <c r="AX170" s="67"/>
      <c r="AY170" s="67"/>
      <c r="AZ170" s="132"/>
      <c r="BA170" s="132"/>
      <c r="BB170" s="132"/>
      <c r="BC170" s="132"/>
      <c r="BD170" s="132"/>
      <c r="BE170" s="67"/>
    </row>
    <row r="171" spans="1:57" ht="25.5" customHeight="1" x14ac:dyDescent="0.25">
      <c r="A171" s="31"/>
      <c r="B171" s="31"/>
      <c r="C171" s="31"/>
      <c r="D171" s="33"/>
      <c r="E171" s="98"/>
      <c r="F171" s="31"/>
      <c r="G171" s="83"/>
      <c r="H171" s="83"/>
      <c r="I171" s="62"/>
      <c r="J171" s="31"/>
      <c r="K171" s="31"/>
      <c r="L171" s="83"/>
      <c r="M171" s="69"/>
      <c r="N171" s="69"/>
      <c r="O171" s="74"/>
      <c r="P171" s="74"/>
      <c r="Q171" s="75"/>
      <c r="R171" s="34"/>
      <c r="S171" s="83"/>
      <c r="T171" s="83"/>
      <c r="U171" s="83"/>
      <c r="V171" s="83"/>
      <c r="W171" s="74"/>
      <c r="X171" s="74"/>
      <c r="Y171" s="74"/>
      <c r="Z171" s="66"/>
      <c r="AA171" s="72"/>
      <c r="AB171" s="66"/>
      <c r="AC171" s="72"/>
      <c r="AD171" s="72"/>
      <c r="AE171" s="72"/>
      <c r="AF171" s="62"/>
      <c r="AG171" s="113"/>
      <c r="AH171" s="114"/>
      <c r="AI171" s="30"/>
      <c r="AJ171" s="30"/>
      <c r="AK171" s="30"/>
      <c r="AL171" s="30"/>
      <c r="AM171" s="68"/>
      <c r="AN171" s="114"/>
      <c r="AO171" s="114"/>
      <c r="AP171" s="113"/>
      <c r="AQ171" s="113"/>
      <c r="AR171" s="31"/>
      <c r="AS171" s="73"/>
      <c r="AT171" s="73"/>
      <c r="AU171" s="68"/>
      <c r="AV171" s="67"/>
      <c r="AW171" s="67"/>
      <c r="AX171" s="67"/>
      <c r="AY171" s="67"/>
      <c r="AZ171" s="132"/>
      <c r="BA171" s="132"/>
      <c r="BB171" s="132"/>
      <c r="BC171" s="132"/>
      <c r="BD171" s="132"/>
      <c r="BE171" s="67"/>
    </row>
    <row r="172" spans="1:57" ht="25.5" customHeight="1" x14ac:dyDescent="0.25">
      <c r="A172" s="31"/>
      <c r="B172" s="31"/>
      <c r="C172" s="31"/>
      <c r="D172" s="33"/>
      <c r="E172" s="98"/>
      <c r="F172" s="31"/>
      <c r="G172" s="83"/>
      <c r="H172" s="83"/>
      <c r="I172" s="62"/>
      <c r="J172" s="31"/>
      <c r="K172" s="31"/>
      <c r="L172" s="83"/>
      <c r="M172" s="69"/>
      <c r="N172" s="69"/>
      <c r="O172" s="74"/>
      <c r="P172" s="74"/>
      <c r="Q172" s="75"/>
      <c r="R172" s="34"/>
      <c r="S172" s="83"/>
      <c r="T172" s="83"/>
      <c r="U172" s="83"/>
      <c r="V172" s="83"/>
      <c r="W172" s="74"/>
      <c r="X172" s="74"/>
      <c r="Y172" s="74"/>
      <c r="Z172" s="66"/>
      <c r="AA172" s="72"/>
      <c r="AB172" s="66"/>
      <c r="AC172" s="72"/>
      <c r="AD172" s="72"/>
      <c r="AE172" s="72"/>
      <c r="AF172" s="62"/>
      <c r="AG172" s="113"/>
      <c r="AH172" s="114"/>
      <c r="AI172" s="30"/>
      <c r="AJ172" s="30"/>
      <c r="AK172" s="30"/>
      <c r="AL172" s="30"/>
      <c r="AM172" s="68"/>
      <c r="AN172" s="114"/>
      <c r="AO172" s="114"/>
      <c r="AP172" s="113"/>
      <c r="AQ172" s="113"/>
      <c r="AR172" s="31"/>
      <c r="AS172" s="73"/>
      <c r="AT172" s="73"/>
      <c r="AU172" s="68"/>
      <c r="AV172" s="67"/>
      <c r="AW172" s="67"/>
      <c r="AX172" s="67"/>
      <c r="AY172" s="67"/>
      <c r="AZ172" s="132"/>
      <c r="BA172" s="132"/>
      <c r="BB172" s="132"/>
      <c r="BC172" s="132"/>
      <c r="BD172" s="132"/>
      <c r="BE172" s="67"/>
    </row>
    <row r="173" spans="1:57" ht="25.5" customHeight="1" x14ac:dyDescent="0.25">
      <c r="A173" s="31"/>
      <c r="B173" s="31"/>
      <c r="C173" s="31"/>
      <c r="D173" s="33"/>
      <c r="E173" s="98"/>
      <c r="F173" s="31"/>
      <c r="G173" s="83"/>
      <c r="H173" s="83"/>
      <c r="I173" s="62"/>
      <c r="J173" s="31"/>
      <c r="K173" s="31"/>
      <c r="L173" s="83"/>
      <c r="M173" s="69"/>
      <c r="N173" s="69"/>
      <c r="O173" s="74"/>
      <c r="P173" s="74"/>
      <c r="Q173" s="75"/>
      <c r="R173" s="34"/>
      <c r="S173" s="83"/>
      <c r="T173" s="83"/>
      <c r="U173" s="83"/>
      <c r="V173" s="83"/>
      <c r="W173" s="74"/>
      <c r="X173" s="74"/>
      <c r="Y173" s="74"/>
      <c r="Z173" s="66"/>
      <c r="AA173" s="72"/>
      <c r="AB173" s="66"/>
      <c r="AC173" s="72"/>
      <c r="AD173" s="72"/>
      <c r="AE173" s="72"/>
      <c r="AF173" s="62"/>
      <c r="AG173" s="113"/>
      <c r="AH173" s="114"/>
      <c r="AI173" s="30"/>
      <c r="AJ173" s="30"/>
      <c r="AK173" s="30"/>
      <c r="AL173" s="30"/>
      <c r="AM173" s="68"/>
      <c r="AN173" s="114"/>
      <c r="AO173" s="114"/>
      <c r="AP173" s="113"/>
      <c r="AQ173" s="113"/>
      <c r="AR173" s="31"/>
      <c r="AS173" s="73"/>
      <c r="AT173" s="73"/>
      <c r="AU173" s="68"/>
      <c r="AV173" s="67"/>
      <c r="AW173" s="67"/>
      <c r="AX173" s="67"/>
      <c r="AY173" s="67"/>
      <c r="AZ173" s="132"/>
      <c r="BA173" s="132"/>
      <c r="BB173" s="132"/>
      <c r="BC173" s="132"/>
      <c r="BD173" s="132"/>
      <c r="BE173" s="67"/>
    </row>
    <row r="174" spans="1:57" ht="25.5" customHeight="1" x14ac:dyDescent="0.25">
      <c r="A174" s="31"/>
      <c r="B174" s="31"/>
      <c r="C174" s="31"/>
      <c r="D174" s="33"/>
      <c r="E174" s="98"/>
      <c r="F174" s="31"/>
      <c r="G174" s="83"/>
      <c r="H174" s="83"/>
      <c r="I174" s="62"/>
      <c r="J174" s="31"/>
      <c r="K174" s="31"/>
      <c r="L174" s="83"/>
      <c r="M174" s="69"/>
      <c r="N174" s="69"/>
      <c r="O174" s="74"/>
      <c r="P174" s="74"/>
      <c r="Q174" s="75"/>
      <c r="R174" s="34"/>
      <c r="S174" s="83"/>
      <c r="T174" s="83"/>
      <c r="U174" s="83"/>
      <c r="V174" s="83"/>
      <c r="W174" s="74"/>
      <c r="X174" s="74"/>
      <c r="Y174" s="74"/>
      <c r="Z174" s="66"/>
      <c r="AA174" s="72"/>
      <c r="AB174" s="66"/>
      <c r="AC174" s="72"/>
      <c r="AD174" s="72"/>
      <c r="AE174" s="72"/>
      <c r="AF174" s="62"/>
      <c r="AG174" s="113"/>
      <c r="AH174" s="114"/>
      <c r="AI174" s="30"/>
      <c r="AJ174" s="30"/>
      <c r="AK174" s="30"/>
      <c r="AL174" s="30"/>
      <c r="AM174" s="68"/>
      <c r="AN174" s="114"/>
      <c r="AO174" s="114"/>
      <c r="AP174" s="113"/>
      <c r="AQ174" s="113"/>
      <c r="AR174" s="31"/>
      <c r="AS174" s="73"/>
      <c r="AT174" s="73"/>
      <c r="AU174" s="68"/>
      <c r="AV174" s="67"/>
      <c r="AW174" s="67"/>
      <c r="AX174" s="67"/>
      <c r="AY174" s="67"/>
      <c r="AZ174" s="132"/>
      <c r="BA174" s="132"/>
      <c r="BB174" s="132"/>
      <c r="BC174" s="132"/>
      <c r="BD174" s="132"/>
      <c r="BE174" s="67"/>
    </row>
    <row r="175" spans="1:57" ht="25.5" customHeight="1" x14ac:dyDescent="0.25">
      <c r="A175" s="31"/>
      <c r="B175" s="31"/>
      <c r="C175" s="31"/>
      <c r="D175" s="33"/>
      <c r="E175" s="98"/>
      <c r="F175" s="31"/>
      <c r="G175" s="83"/>
      <c r="H175" s="83"/>
      <c r="I175" s="62"/>
      <c r="J175" s="31"/>
      <c r="K175" s="31"/>
      <c r="L175" s="83"/>
      <c r="M175" s="69"/>
      <c r="N175" s="69"/>
      <c r="O175" s="74"/>
      <c r="P175" s="74"/>
      <c r="Q175" s="75"/>
      <c r="R175" s="34"/>
      <c r="S175" s="83"/>
      <c r="T175" s="83"/>
      <c r="U175" s="83"/>
      <c r="V175" s="83"/>
      <c r="W175" s="74"/>
      <c r="X175" s="74"/>
      <c r="Y175" s="74"/>
      <c r="Z175" s="66"/>
      <c r="AA175" s="72"/>
      <c r="AB175" s="66"/>
      <c r="AC175" s="72"/>
      <c r="AD175" s="72"/>
      <c r="AE175" s="72"/>
      <c r="AF175" s="62"/>
      <c r="AG175" s="113"/>
      <c r="AH175" s="114"/>
      <c r="AI175" s="30"/>
      <c r="AJ175" s="30"/>
      <c r="AK175" s="30"/>
      <c r="AL175" s="30"/>
      <c r="AM175" s="68"/>
      <c r="AN175" s="114"/>
      <c r="AO175" s="114"/>
      <c r="AP175" s="113"/>
      <c r="AQ175" s="113"/>
      <c r="AR175" s="31"/>
      <c r="AS175" s="73"/>
      <c r="AT175" s="73"/>
      <c r="AU175" s="68"/>
      <c r="AV175" s="67"/>
      <c r="AW175" s="67"/>
      <c r="AX175" s="67"/>
      <c r="AY175" s="67"/>
      <c r="AZ175" s="132"/>
      <c r="BA175" s="132"/>
      <c r="BB175" s="132"/>
      <c r="BC175" s="132"/>
      <c r="BD175" s="132"/>
      <c r="BE175" s="67"/>
    </row>
    <row r="176" spans="1:57" ht="25.5" customHeight="1" x14ac:dyDescent="0.25">
      <c r="A176" s="31"/>
      <c r="B176" s="31"/>
      <c r="C176" s="31"/>
      <c r="D176" s="33"/>
      <c r="E176" s="98"/>
      <c r="F176" s="31"/>
      <c r="G176" s="83"/>
      <c r="H176" s="83"/>
      <c r="I176" s="62"/>
      <c r="J176" s="31"/>
      <c r="K176" s="31"/>
      <c r="L176" s="83"/>
      <c r="M176" s="69"/>
      <c r="N176" s="69"/>
      <c r="O176" s="74"/>
      <c r="P176" s="74"/>
      <c r="Q176" s="75"/>
      <c r="R176" s="34"/>
      <c r="S176" s="83"/>
      <c r="T176" s="83"/>
      <c r="U176" s="83"/>
      <c r="V176" s="83"/>
      <c r="W176" s="74"/>
      <c r="X176" s="74"/>
      <c r="Y176" s="74"/>
      <c r="Z176" s="66"/>
      <c r="AA176" s="72"/>
      <c r="AB176" s="66"/>
      <c r="AC176" s="72"/>
      <c r="AD176" s="72"/>
      <c r="AE176" s="72"/>
      <c r="AF176" s="62"/>
      <c r="AG176" s="113"/>
      <c r="AH176" s="114"/>
      <c r="AI176" s="30"/>
      <c r="AJ176" s="30"/>
      <c r="AK176" s="30"/>
      <c r="AL176" s="30"/>
      <c r="AM176" s="68"/>
      <c r="AN176" s="114"/>
      <c r="AO176" s="114"/>
      <c r="AP176" s="113"/>
      <c r="AQ176" s="113"/>
      <c r="AR176" s="31"/>
      <c r="AS176" s="73"/>
      <c r="AT176" s="73"/>
      <c r="AU176" s="68"/>
      <c r="AV176" s="67"/>
      <c r="AW176" s="67"/>
      <c r="AX176" s="67"/>
      <c r="AY176" s="67"/>
      <c r="AZ176" s="132"/>
      <c r="BA176" s="132"/>
      <c r="BB176" s="132"/>
      <c r="BC176" s="132"/>
      <c r="BD176" s="132"/>
      <c r="BE176" s="67"/>
    </row>
    <row r="177" spans="1:57" ht="25.5" customHeight="1" x14ac:dyDescent="0.25">
      <c r="A177" s="31"/>
      <c r="B177" s="31"/>
      <c r="C177" s="31"/>
      <c r="D177" s="33"/>
      <c r="E177" s="98"/>
      <c r="F177" s="31"/>
      <c r="G177" s="83"/>
      <c r="H177" s="83"/>
      <c r="I177" s="62"/>
      <c r="J177" s="31"/>
      <c r="K177" s="31"/>
      <c r="L177" s="83"/>
      <c r="M177" s="69"/>
      <c r="N177" s="69"/>
      <c r="O177" s="74"/>
      <c r="P177" s="74"/>
      <c r="Q177" s="75"/>
      <c r="R177" s="34"/>
      <c r="S177" s="83"/>
      <c r="T177" s="83"/>
      <c r="U177" s="83"/>
      <c r="V177" s="83"/>
      <c r="W177" s="74"/>
      <c r="X177" s="74"/>
      <c r="Y177" s="74"/>
      <c r="Z177" s="66"/>
      <c r="AA177" s="72"/>
      <c r="AB177" s="66"/>
      <c r="AC177" s="72"/>
      <c r="AD177" s="72"/>
      <c r="AE177" s="72"/>
      <c r="AF177" s="62"/>
      <c r="AG177" s="113"/>
      <c r="AH177" s="114"/>
      <c r="AI177" s="30"/>
      <c r="AJ177" s="30"/>
      <c r="AK177" s="30"/>
      <c r="AL177" s="30"/>
      <c r="AM177" s="68"/>
      <c r="AN177" s="114"/>
      <c r="AO177" s="114"/>
      <c r="AP177" s="113"/>
      <c r="AQ177" s="113"/>
      <c r="AR177" s="31"/>
      <c r="AS177" s="73"/>
      <c r="AT177" s="73"/>
      <c r="AU177" s="68"/>
      <c r="AV177" s="67"/>
      <c r="AW177" s="67"/>
      <c r="AX177" s="67"/>
      <c r="AY177" s="67"/>
      <c r="AZ177" s="132"/>
      <c r="BA177" s="132"/>
      <c r="BB177" s="132"/>
      <c r="BC177" s="132"/>
      <c r="BD177" s="132"/>
      <c r="BE177" s="67"/>
    </row>
    <row r="178" spans="1:57" ht="25.5" customHeight="1" x14ac:dyDescent="0.25">
      <c r="A178" s="31"/>
      <c r="B178" s="31"/>
      <c r="C178" s="31"/>
      <c r="D178" s="33"/>
      <c r="E178" s="98"/>
      <c r="F178" s="31"/>
      <c r="G178" s="83"/>
      <c r="H178" s="83"/>
      <c r="I178" s="62"/>
      <c r="J178" s="31"/>
      <c r="K178" s="31"/>
      <c r="L178" s="83"/>
      <c r="M178" s="69"/>
      <c r="N178" s="69"/>
      <c r="O178" s="74"/>
      <c r="P178" s="74"/>
      <c r="Q178" s="75"/>
      <c r="R178" s="34"/>
      <c r="S178" s="83"/>
      <c r="T178" s="83"/>
      <c r="U178" s="83"/>
      <c r="V178" s="83"/>
      <c r="W178" s="74"/>
      <c r="X178" s="74"/>
      <c r="Y178" s="74"/>
      <c r="Z178" s="66"/>
      <c r="AA178" s="72"/>
      <c r="AB178" s="66"/>
      <c r="AC178" s="72"/>
      <c r="AD178" s="72"/>
      <c r="AE178" s="72"/>
      <c r="AF178" s="62"/>
      <c r="AG178" s="113"/>
      <c r="AH178" s="114"/>
      <c r="AI178" s="30"/>
      <c r="AJ178" s="30"/>
      <c r="AK178" s="30"/>
      <c r="AL178" s="30"/>
      <c r="AM178" s="68"/>
      <c r="AN178" s="114"/>
      <c r="AO178" s="114"/>
      <c r="AP178" s="113"/>
      <c r="AQ178" s="113"/>
      <c r="AR178" s="31"/>
      <c r="AS178" s="73"/>
      <c r="AT178" s="73"/>
      <c r="AU178" s="68"/>
      <c r="AV178" s="67"/>
      <c r="AW178" s="67"/>
      <c r="AX178" s="67"/>
      <c r="AY178" s="67"/>
      <c r="AZ178" s="132"/>
      <c r="BA178" s="132"/>
      <c r="BB178" s="132"/>
      <c r="BC178" s="132"/>
      <c r="BD178" s="132"/>
      <c r="BE178" s="67"/>
    </row>
    <row r="179" spans="1:57" ht="25.5" customHeight="1" x14ac:dyDescent="0.25">
      <c r="A179" s="31"/>
      <c r="B179" s="31"/>
      <c r="C179" s="31"/>
      <c r="D179" s="33"/>
      <c r="E179" s="98"/>
      <c r="F179" s="31"/>
      <c r="G179" s="83"/>
      <c r="H179" s="83"/>
      <c r="I179" s="62"/>
      <c r="J179" s="31"/>
      <c r="K179" s="31"/>
      <c r="L179" s="83"/>
      <c r="M179" s="69"/>
      <c r="N179" s="69"/>
      <c r="O179" s="74"/>
      <c r="P179" s="74"/>
      <c r="Q179" s="75"/>
      <c r="R179" s="34"/>
      <c r="S179" s="83"/>
      <c r="T179" s="83"/>
      <c r="U179" s="83"/>
      <c r="V179" s="83"/>
      <c r="W179" s="74"/>
      <c r="X179" s="74"/>
      <c r="Y179" s="74"/>
      <c r="Z179" s="66"/>
      <c r="AA179" s="72"/>
      <c r="AB179" s="66"/>
      <c r="AC179" s="72"/>
      <c r="AD179" s="72"/>
      <c r="AE179" s="72"/>
      <c r="AF179" s="62"/>
      <c r="AG179" s="113"/>
      <c r="AH179" s="114"/>
      <c r="AI179" s="30"/>
      <c r="AJ179" s="30"/>
      <c r="AK179" s="30"/>
      <c r="AL179" s="30"/>
      <c r="AM179" s="68"/>
      <c r="AN179" s="114"/>
      <c r="AO179" s="114"/>
      <c r="AP179" s="113"/>
      <c r="AQ179" s="113"/>
      <c r="AR179" s="31"/>
      <c r="AS179" s="73"/>
      <c r="AT179" s="73"/>
      <c r="AU179" s="68"/>
      <c r="AV179" s="67"/>
      <c r="AW179" s="67"/>
      <c r="AX179" s="67"/>
      <c r="AY179" s="67"/>
      <c r="AZ179" s="132"/>
      <c r="BA179" s="132"/>
      <c r="BB179" s="132"/>
      <c r="BC179" s="132"/>
      <c r="BD179" s="132"/>
      <c r="BE179" s="67"/>
    </row>
    <row r="180" spans="1:57" ht="25.5" customHeight="1" x14ac:dyDescent="0.25">
      <c r="A180" s="31"/>
      <c r="B180" s="31"/>
      <c r="C180" s="31"/>
      <c r="D180" s="33"/>
      <c r="E180" s="98"/>
      <c r="F180" s="31"/>
      <c r="G180" s="83"/>
      <c r="H180" s="83"/>
      <c r="I180" s="62"/>
      <c r="J180" s="31"/>
      <c r="K180" s="31"/>
      <c r="L180" s="83"/>
      <c r="M180" s="69"/>
      <c r="N180" s="69"/>
      <c r="O180" s="74"/>
      <c r="P180" s="74"/>
      <c r="Q180" s="75"/>
      <c r="R180" s="34"/>
      <c r="S180" s="83"/>
      <c r="T180" s="83"/>
      <c r="U180" s="83"/>
      <c r="V180" s="83"/>
      <c r="W180" s="74"/>
      <c r="X180" s="74"/>
      <c r="Y180" s="74"/>
      <c r="Z180" s="66"/>
      <c r="AA180" s="72"/>
      <c r="AB180" s="66"/>
      <c r="AC180" s="72"/>
      <c r="AD180" s="72"/>
      <c r="AE180" s="72"/>
      <c r="AF180" s="62"/>
      <c r="AG180" s="113"/>
      <c r="AH180" s="114"/>
      <c r="AI180" s="30"/>
      <c r="AJ180" s="30"/>
      <c r="AK180" s="30"/>
      <c r="AL180" s="30"/>
      <c r="AM180" s="68"/>
      <c r="AN180" s="114"/>
      <c r="AO180" s="114"/>
      <c r="AP180" s="113"/>
      <c r="AQ180" s="113"/>
      <c r="AR180" s="31"/>
      <c r="AS180" s="73"/>
      <c r="AT180" s="73"/>
      <c r="AU180" s="68"/>
      <c r="AV180" s="67"/>
      <c r="AW180" s="67"/>
      <c r="AX180" s="67"/>
      <c r="AY180" s="67"/>
      <c r="AZ180" s="132"/>
      <c r="BA180" s="132"/>
      <c r="BB180" s="132"/>
      <c r="BC180" s="132"/>
      <c r="BD180" s="132"/>
      <c r="BE180" s="67"/>
    </row>
    <row r="181" spans="1:57" ht="25.5" customHeight="1" x14ac:dyDescent="0.25">
      <c r="A181" s="31"/>
      <c r="B181" s="31"/>
      <c r="C181" s="31"/>
      <c r="D181" s="33"/>
      <c r="E181" s="98"/>
      <c r="F181" s="31"/>
      <c r="G181" s="83"/>
      <c r="H181" s="83"/>
      <c r="I181" s="62"/>
      <c r="J181" s="31"/>
      <c r="K181" s="31"/>
      <c r="L181" s="83"/>
      <c r="M181" s="69"/>
      <c r="N181" s="69"/>
      <c r="O181" s="74"/>
      <c r="P181" s="74"/>
      <c r="Q181" s="75"/>
      <c r="R181" s="34"/>
      <c r="S181" s="83"/>
      <c r="T181" s="83"/>
      <c r="U181" s="83"/>
      <c r="V181" s="83"/>
      <c r="W181" s="74"/>
      <c r="X181" s="74"/>
      <c r="Y181" s="74"/>
      <c r="Z181" s="66"/>
      <c r="AA181" s="72"/>
      <c r="AB181" s="66"/>
      <c r="AC181" s="72"/>
      <c r="AD181" s="72"/>
      <c r="AE181" s="72"/>
      <c r="AF181" s="62"/>
      <c r="AG181" s="113"/>
      <c r="AH181" s="114"/>
      <c r="AI181" s="30"/>
      <c r="AJ181" s="30"/>
      <c r="AK181" s="30"/>
      <c r="AL181" s="30"/>
      <c r="AM181" s="68"/>
      <c r="AN181" s="114"/>
      <c r="AO181" s="114"/>
      <c r="AP181" s="113"/>
      <c r="AQ181" s="113"/>
      <c r="AR181" s="31"/>
      <c r="AS181" s="73"/>
      <c r="AT181" s="73"/>
      <c r="AU181" s="68"/>
      <c r="AV181" s="67"/>
      <c r="AW181" s="67"/>
      <c r="AX181" s="67"/>
      <c r="AY181" s="67"/>
      <c r="AZ181" s="132"/>
      <c r="BA181" s="132"/>
      <c r="BB181" s="132"/>
      <c r="BC181" s="132"/>
      <c r="BD181" s="132"/>
      <c r="BE181" s="67"/>
    </row>
    <row r="182" spans="1:57" ht="25.5" customHeight="1" x14ac:dyDescent="0.25">
      <c r="A182" s="31"/>
      <c r="B182" s="31"/>
      <c r="C182" s="31"/>
      <c r="D182" s="33"/>
      <c r="E182" s="98"/>
      <c r="F182" s="31"/>
      <c r="G182" s="83"/>
      <c r="H182" s="83"/>
      <c r="I182" s="62"/>
      <c r="J182" s="31"/>
      <c r="K182" s="31"/>
      <c r="L182" s="83"/>
      <c r="M182" s="69"/>
      <c r="N182" s="69"/>
      <c r="O182" s="74"/>
      <c r="P182" s="74"/>
      <c r="Q182" s="75"/>
      <c r="R182" s="34"/>
      <c r="S182" s="83"/>
      <c r="T182" s="83"/>
      <c r="U182" s="83"/>
      <c r="V182" s="83"/>
      <c r="W182" s="74"/>
      <c r="X182" s="74"/>
      <c r="Y182" s="74"/>
      <c r="Z182" s="66"/>
      <c r="AA182" s="72"/>
      <c r="AB182" s="66"/>
      <c r="AC182" s="72"/>
      <c r="AD182" s="72"/>
      <c r="AE182" s="72"/>
      <c r="AF182" s="62"/>
      <c r="AG182" s="113"/>
      <c r="AH182" s="114"/>
      <c r="AI182" s="30"/>
      <c r="AJ182" s="30"/>
      <c r="AK182" s="30"/>
      <c r="AL182" s="30"/>
      <c r="AM182" s="68"/>
      <c r="AN182" s="114"/>
      <c r="AO182" s="114"/>
      <c r="AP182" s="113"/>
      <c r="AQ182" s="113"/>
      <c r="AR182" s="31"/>
      <c r="AS182" s="73"/>
      <c r="AT182" s="73"/>
      <c r="AU182" s="68"/>
      <c r="AV182" s="67"/>
      <c r="AW182" s="67"/>
      <c r="AX182" s="67"/>
      <c r="AY182" s="67"/>
      <c r="AZ182" s="132"/>
      <c r="BA182" s="132"/>
      <c r="BB182" s="132"/>
      <c r="BC182" s="132"/>
      <c r="BD182" s="132"/>
      <c r="BE182" s="67"/>
    </row>
    <row r="183" spans="1:57" ht="25.5" customHeight="1" x14ac:dyDescent="0.25">
      <c r="A183" s="31"/>
      <c r="B183" s="31"/>
      <c r="C183" s="31"/>
      <c r="D183" s="33"/>
      <c r="E183" s="98"/>
      <c r="F183" s="31"/>
      <c r="G183" s="83"/>
      <c r="H183" s="83"/>
      <c r="I183" s="62"/>
      <c r="J183" s="31"/>
      <c r="K183" s="31"/>
      <c r="L183" s="83"/>
      <c r="M183" s="69"/>
      <c r="N183" s="69"/>
      <c r="O183" s="74"/>
      <c r="P183" s="74"/>
      <c r="Q183" s="75"/>
      <c r="R183" s="34"/>
      <c r="S183" s="83"/>
      <c r="T183" s="83"/>
      <c r="U183" s="83"/>
      <c r="V183" s="83"/>
      <c r="W183" s="74"/>
      <c r="X183" s="74"/>
      <c r="Y183" s="74"/>
      <c r="Z183" s="66"/>
      <c r="AA183" s="72"/>
      <c r="AB183" s="66"/>
      <c r="AC183" s="72"/>
      <c r="AD183" s="72"/>
      <c r="AE183" s="72"/>
      <c r="AF183" s="62"/>
      <c r="AG183" s="113"/>
      <c r="AH183" s="114"/>
      <c r="AI183" s="30"/>
      <c r="AJ183" s="30"/>
      <c r="AK183" s="30"/>
      <c r="AL183" s="30"/>
      <c r="AM183" s="68"/>
      <c r="AN183" s="114"/>
      <c r="AO183" s="114"/>
      <c r="AP183" s="113"/>
      <c r="AQ183" s="113"/>
      <c r="AR183" s="31"/>
      <c r="AS183" s="73"/>
      <c r="AT183" s="73"/>
      <c r="AU183" s="68"/>
      <c r="AV183" s="67"/>
      <c r="AW183" s="67"/>
      <c r="AX183" s="67"/>
      <c r="AY183" s="67"/>
      <c r="AZ183" s="132"/>
      <c r="BA183" s="132"/>
      <c r="BB183" s="132"/>
      <c r="BC183" s="132"/>
      <c r="BD183" s="132"/>
      <c r="BE183" s="67"/>
    </row>
    <row r="184" spans="1:57" ht="25.5" customHeight="1" x14ac:dyDescent="0.25">
      <c r="A184" s="31"/>
      <c r="B184" s="31"/>
      <c r="C184" s="31"/>
      <c r="D184" s="33"/>
      <c r="E184" s="98"/>
      <c r="F184" s="31"/>
      <c r="G184" s="83"/>
      <c r="H184" s="83"/>
      <c r="I184" s="62"/>
      <c r="J184" s="31"/>
      <c r="K184" s="31"/>
      <c r="L184" s="83"/>
      <c r="M184" s="69"/>
      <c r="N184" s="69"/>
      <c r="O184" s="74"/>
      <c r="P184" s="74"/>
      <c r="Q184" s="75"/>
      <c r="R184" s="34"/>
      <c r="S184" s="83"/>
      <c r="T184" s="83"/>
      <c r="U184" s="83"/>
      <c r="V184" s="83"/>
      <c r="W184" s="74"/>
      <c r="X184" s="74"/>
      <c r="Y184" s="74"/>
      <c r="Z184" s="66"/>
      <c r="AA184" s="72"/>
      <c r="AB184" s="66"/>
      <c r="AC184" s="72"/>
      <c r="AD184" s="72"/>
      <c r="AE184" s="72"/>
      <c r="AF184" s="62"/>
      <c r="AG184" s="113"/>
      <c r="AH184" s="114"/>
      <c r="AI184" s="30"/>
      <c r="AJ184" s="30"/>
      <c r="AK184" s="30"/>
      <c r="AL184" s="30"/>
      <c r="AM184" s="68"/>
      <c r="AN184" s="114"/>
      <c r="AO184" s="114"/>
      <c r="AP184" s="113"/>
      <c r="AQ184" s="113"/>
      <c r="AR184" s="31"/>
      <c r="AS184" s="73"/>
      <c r="AT184" s="73"/>
      <c r="AU184" s="68"/>
      <c r="AV184" s="67"/>
      <c r="AW184" s="67"/>
      <c r="AX184" s="67"/>
      <c r="AY184" s="67"/>
      <c r="AZ184" s="132"/>
      <c r="BA184" s="132"/>
      <c r="BB184" s="132"/>
      <c r="BC184" s="132"/>
      <c r="BD184" s="132"/>
      <c r="BE184" s="67"/>
    </row>
    <row r="185" spans="1:57" ht="25.5" customHeight="1" x14ac:dyDescent="0.25">
      <c r="A185" s="31"/>
      <c r="B185" s="31"/>
      <c r="C185" s="31"/>
      <c r="D185" s="33"/>
      <c r="E185" s="98"/>
      <c r="F185" s="31"/>
      <c r="G185" s="83"/>
      <c r="H185" s="83"/>
      <c r="I185" s="62"/>
      <c r="J185" s="31"/>
      <c r="K185" s="31"/>
      <c r="L185" s="83"/>
      <c r="M185" s="69"/>
      <c r="N185" s="69"/>
      <c r="O185" s="74"/>
      <c r="P185" s="74"/>
      <c r="Q185" s="75"/>
      <c r="R185" s="34"/>
      <c r="S185" s="83"/>
      <c r="T185" s="83"/>
      <c r="U185" s="83"/>
      <c r="V185" s="83"/>
      <c r="W185" s="74"/>
      <c r="X185" s="74"/>
      <c r="Y185" s="74"/>
      <c r="Z185" s="66"/>
      <c r="AA185" s="72"/>
      <c r="AB185" s="66"/>
      <c r="AC185" s="72"/>
      <c r="AD185" s="72"/>
      <c r="AE185" s="72"/>
      <c r="AF185" s="62"/>
      <c r="AG185" s="113"/>
      <c r="AH185" s="114"/>
      <c r="AI185" s="30"/>
      <c r="AJ185" s="30"/>
      <c r="AK185" s="30"/>
      <c r="AL185" s="30"/>
      <c r="AM185" s="68"/>
      <c r="AN185" s="114"/>
      <c r="AO185" s="114"/>
      <c r="AP185" s="113"/>
      <c r="AQ185" s="113"/>
      <c r="AR185" s="31"/>
      <c r="AS185" s="73"/>
      <c r="AT185" s="73"/>
      <c r="AU185" s="68"/>
      <c r="AV185" s="67"/>
      <c r="AW185" s="67"/>
      <c r="AX185" s="67"/>
      <c r="AY185" s="67"/>
      <c r="AZ185" s="132"/>
      <c r="BA185" s="132"/>
      <c r="BB185" s="132"/>
      <c r="BC185" s="132"/>
      <c r="BD185" s="132"/>
      <c r="BE185" s="67"/>
    </row>
    <row r="186" spans="1:57" ht="25.5" customHeight="1" x14ac:dyDescent="0.25">
      <c r="A186" s="31"/>
      <c r="B186" s="31"/>
      <c r="C186" s="31"/>
      <c r="D186" s="33"/>
      <c r="E186" s="98"/>
      <c r="F186" s="31"/>
      <c r="G186" s="83"/>
      <c r="H186" s="83"/>
      <c r="I186" s="62"/>
      <c r="J186" s="31"/>
      <c r="K186" s="31"/>
      <c r="L186" s="83"/>
      <c r="M186" s="69"/>
      <c r="N186" s="69"/>
      <c r="O186" s="74"/>
      <c r="P186" s="74"/>
      <c r="Q186" s="75"/>
      <c r="R186" s="34"/>
      <c r="S186" s="83"/>
      <c r="T186" s="83"/>
      <c r="U186" s="83"/>
      <c r="V186" s="83"/>
      <c r="W186" s="74"/>
      <c r="X186" s="74"/>
      <c r="Y186" s="74"/>
      <c r="Z186" s="66"/>
      <c r="AA186" s="72"/>
      <c r="AB186" s="66"/>
      <c r="AC186" s="72"/>
      <c r="AD186" s="72"/>
      <c r="AE186" s="72"/>
      <c r="AF186" s="62"/>
      <c r="AG186" s="113"/>
      <c r="AH186" s="114"/>
      <c r="AI186" s="30"/>
      <c r="AJ186" s="30"/>
      <c r="AK186" s="30"/>
      <c r="AL186" s="30"/>
      <c r="AM186" s="68"/>
      <c r="AN186" s="114"/>
      <c r="AO186" s="114"/>
      <c r="AP186" s="113"/>
      <c r="AQ186" s="113"/>
      <c r="AR186" s="31"/>
      <c r="AS186" s="73"/>
      <c r="AT186" s="73"/>
      <c r="AU186" s="68"/>
      <c r="AV186" s="67"/>
      <c r="AW186" s="67"/>
      <c r="AX186" s="67"/>
      <c r="AY186" s="67"/>
      <c r="AZ186" s="132"/>
      <c r="BA186" s="132"/>
      <c r="BB186" s="132"/>
      <c r="BC186" s="132"/>
      <c r="BD186" s="132"/>
      <c r="BE186" s="67"/>
    </row>
    <row r="187" spans="1:57" ht="25.5" customHeight="1" x14ac:dyDescent="0.25">
      <c r="A187" s="31"/>
      <c r="B187" s="31"/>
      <c r="C187" s="31"/>
      <c r="D187" s="33"/>
      <c r="E187" s="98"/>
      <c r="F187" s="31"/>
      <c r="G187" s="83"/>
      <c r="H187" s="83"/>
      <c r="I187" s="62"/>
      <c r="J187" s="31"/>
      <c r="K187" s="31"/>
      <c r="L187" s="83"/>
      <c r="M187" s="69"/>
      <c r="N187" s="69"/>
      <c r="O187" s="74"/>
      <c r="P187" s="74"/>
      <c r="Q187" s="75"/>
      <c r="R187" s="34"/>
      <c r="S187" s="83"/>
      <c r="T187" s="83"/>
      <c r="U187" s="83"/>
      <c r="V187" s="83"/>
      <c r="W187" s="74"/>
      <c r="X187" s="74"/>
      <c r="Y187" s="74"/>
      <c r="Z187" s="66"/>
      <c r="AA187" s="72"/>
      <c r="AB187" s="66"/>
      <c r="AC187" s="72"/>
      <c r="AD187" s="72"/>
      <c r="AE187" s="72"/>
      <c r="AF187" s="62"/>
      <c r="AG187" s="113"/>
      <c r="AH187" s="114"/>
      <c r="AI187" s="30"/>
      <c r="AJ187" s="30"/>
      <c r="AK187" s="30"/>
      <c r="AL187" s="30"/>
      <c r="AM187" s="68"/>
      <c r="AN187" s="114"/>
      <c r="AO187" s="114"/>
      <c r="AP187" s="113"/>
      <c r="AQ187" s="113"/>
      <c r="AR187" s="31"/>
      <c r="AS187" s="73"/>
      <c r="AT187" s="73"/>
      <c r="AU187" s="68"/>
      <c r="AV187" s="67"/>
      <c r="AW187" s="67"/>
      <c r="AX187" s="67"/>
      <c r="AY187" s="67"/>
      <c r="AZ187" s="132"/>
      <c r="BA187" s="132"/>
      <c r="BB187" s="132"/>
      <c r="BC187" s="132"/>
      <c r="BD187" s="132"/>
      <c r="BE187" s="67"/>
    </row>
    <row r="188" spans="1:57" ht="25.5" customHeight="1" x14ac:dyDescent="0.25">
      <c r="A188" s="31"/>
      <c r="B188" s="31"/>
      <c r="C188" s="31"/>
      <c r="D188" s="33"/>
      <c r="E188" s="98"/>
      <c r="F188" s="31"/>
      <c r="G188" s="83"/>
      <c r="H188" s="83"/>
      <c r="I188" s="62"/>
      <c r="J188" s="31"/>
      <c r="K188" s="31"/>
      <c r="L188" s="83"/>
      <c r="M188" s="69"/>
      <c r="N188" s="69"/>
      <c r="O188" s="74"/>
      <c r="P188" s="74"/>
      <c r="Q188" s="75"/>
      <c r="R188" s="34"/>
      <c r="S188" s="83"/>
      <c r="T188" s="83"/>
      <c r="U188" s="83"/>
      <c r="V188" s="83"/>
      <c r="W188" s="74"/>
      <c r="X188" s="74"/>
      <c r="Y188" s="74"/>
      <c r="Z188" s="66"/>
      <c r="AA188" s="72"/>
      <c r="AB188" s="66"/>
      <c r="AC188" s="72"/>
      <c r="AD188" s="72"/>
      <c r="AE188" s="72"/>
      <c r="AF188" s="62"/>
      <c r="AG188" s="113"/>
      <c r="AH188" s="114"/>
      <c r="AI188" s="30"/>
      <c r="AJ188" s="30"/>
      <c r="AK188" s="30"/>
      <c r="AL188" s="30"/>
      <c r="AM188" s="68"/>
      <c r="AN188" s="114"/>
      <c r="AO188" s="114"/>
      <c r="AP188" s="113"/>
      <c r="AQ188" s="113"/>
      <c r="AR188" s="31"/>
      <c r="AS188" s="73"/>
      <c r="AT188" s="73"/>
      <c r="AU188" s="68"/>
      <c r="AV188" s="67"/>
      <c r="AW188" s="67"/>
      <c r="AX188" s="67"/>
      <c r="AY188" s="67"/>
      <c r="AZ188" s="132"/>
      <c r="BA188" s="132"/>
      <c r="BB188" s="132"/>
      <c r="BC188" s="132"/>
      <c r="BD188" s="132"/>
      <c r="BE188" s="67"/>
    </row>
    <row r="189" spans="1:57" ht="25.5" customHeight="1" x14ac:dyDescent="0.25">
      <c r="A189" s="31"/>
      <c r="B189" s="31"/>
      <c r="C189" s="31"/>
      <c r="D189" s="33"/>
      <c r="E189" s="98"/>
      <c r="F189" s="31"/>
      <c r="G189" s="83"/>
      <c r="H189" s="83"/>
      <c r="I189" s="62"/>
      <c r="J189" s="31"/>
      <c r="K189" s="31"/>
      <c r="L189" s="83"/>
      <c r="M189" s="69"/>
      <c r="N189" s="69"/>
      <c r="O189" s="74"/>
      <c r="P189" s="74"/>
      <c r="Q189" s="75"/>
      <c r="R189" s="34"/>
      <c r="S189" s="83"/>
      <c r="T189" s="83"/>
      <c r="U189" s="83"/>
      <c r="V189" s="83"/>
      <c r="W189" s="74"/>
      <c r="X189" s="74"/>
      <c r="Y189" s="74"/>
      <c r="Z189" s="66"/>
      <c r="AA189" s="72"/>
      <c r="AB189" s="66"/>
      <c r="AC189" s="72"/>
      <c r="AD189" s="72"/>
      <c r="AE189" s="72"/>
      <c r="AF189" s="62"/>
      <c r="AG189" s="113"/>
      <c r="AH189" s="114"/>
      <c r="AI189" s="30"/>
      <c r="AJ189" s="30"/>
      <c r="AK189" s="30"/>
      <c r="AL189" s="30"/>
      <c r="AM189" s="68"/>
      <c r="AN189" s="114"/>
      <c r="AO189" s="114"/>
      <c r="AP189" s="113"/>
      <c r="AQ189" s="113"/>
      <c r="AR189" s="31"/>
      <c r="AS189" s="73"/>
      <c r="AT189" s="73"/>
      <c r="AU189" s="68"/>
      <c r="AV189" s="67"/>
      <c r="AW189" s="67"/>
      <c r="AX189" s="67"/>
      <c r="AY189" s="67"/>
      <c r="AZ189" s="132"/>
      <c r="BA189" s="132"/>
      <c r="BB189" s="132"/>
      <c r="BC189" s="132"/>
      <c r="BD189" s="132"/>
      <c r="BE189" s="67"/>
    </row>
    <row r="190" spans="1:57" ht="25.5" customHeight="1" x14ac:dyDescent="0.25">
      <c r="A190" s="31"/>
      <c r="B190" s="31"/>
      <c r="C190" s="31"/>
      <c r="D190" s="33"/>
      <c r="E190" s="98"/>
      <c r="F190" s="31"/>
      <c r="G190" s="83"/>
      <c r="H190" s="83"/>
      <c r="I190" s="62"/>
      <c r="J190" s="31"/>
      <c r="K190" s="31"/>
      <c r="L190" s="83"/>
      <c r="M190" s="69"/>
      <c r="N190" s="69"/>
      <c r="O190" s="74"/>
      <c r="P190" s="74"/>
      <c r="Q190" s="75"/>
      <c r="R190" s="34"/>
      <c r="S190" s="83"/>
      <c r="T190" s="83"/>
      <c r="U190" s="83"/>
      <c r="V190" s="83"/>
      <c r="W190" s="74"/>
      <c r="X190" s="74"/>
      <c r="Y190" s="74"/>
      <c r="Z190" s="66"/>
      <c r="AA190" s="72"/>
      <c r="AB190" s="66"/>
      <c r="AC190" s="72"/>
      <c r="AD190" s="72"/>
      <c r="AE190" s="72"/>
      <c r="AF190" s="62"/>
      <c r="AG190" s="113"/>
      <c r="AH190" s="114"/>
      <c r="AI190" s="30"/>
      <c r="AJ190" s="30"/>
      <c r="AK190" s="30"/>
      <c r="AL190" s="30"/>
      <c r="AM190" s="68"/>
      <c r="AN190" s="114"/>
      <c r="AO190" s="114"/>
      <c r="AP190" s="113"/>
      <c r="AQ190" s="113"/>
      <c r="AR190" s="31"/>
      <c r="AS190" s="73"/>
      <c r="AT190" s="73"/>
      <c r="AU190" s="68"/>
      <c r="AV190" s="67"/>
      <c r="AW190" s="67"/>
      <c r="AX190" s="67"/>
      <c r="AY190" s="67"/>
      <c r="AZ190" s="132"/>
      <c r="BA190" s="132"/>
      <c r="BB190" s="132"/>
      <c r="BC190" s="132"/>
      <c r="BD190" s="132"/>
      <c r="BE190" s="67"/>
    </row>
    <row r="191" spans="1:57" ht="25.5" customHeight="1" x14ac:dyDescent="0.25">
      <c r="A191" s="31"/>
      <c r="B191" s="31"/>
      <c r="C191" s="31"/>
      <c r="D191" s="33"/>
      <c r="E191" s="98"/>
      <c r="F191" s="31"/>
      <c r="G191" s="83"/>
      <c r="H191" s="83"/>
      <c r="I191" s="62"/>
      <c r="J191" s="31"/>
      <c r="K191" s="31"/>
      <c r="L191" s="83"/>
      <c r="M191" s="69"/>
      <c r="N191" s="69"/>
      <c r="O191" s="74"/>
      <c r="P191" s="74"/>
      <c r="Q191" s="75"/>
      <c r="R191" s="34"/>
      <c r="S191" s="83"/>
      <c r="T191" s="83"/>
      <c r="U191" s="83"/>
      <c r="V191" s="83"/>
      <c r="W191" s="74"/>
      <c r="X191" s="74"/>
      <c r="Y191" s="74"/>
      <c r="Z191" s="66"/>
      <c r="AA191" s="72"/>
      <c r="AB191" s="66"/>
      <c r="AC191" s="72"/>
      <c r="AD191" s="72"/>
      <c r="AE191" s="72"/>
      <c r="AF191" s="62"/>
      <c r="AG191" s="113"/>
      <c r="AH191" s="114"/>
      <c r="AI191" s="30"/>
      <c r="AJ191" s="30"/>
      <c r="AK191" s="30"/>
      <c r="AL191" s="30"/>
      <c r="AM191" s="68"/>
      <c r="AN191" s="114"/>
      <c r="AO191" s="114"/>
      <c r="AP191" s="113"/>
      <c r="AQ191" s="113"/>
      <c r="AR191" s="31"/>
      <c r="AS191" s="73"/>
      <c r="AT191" s="73"/>
      <c r="AU191" s="68"/>
      <c r="AV191" s="67"/>
      <c r="AW191" s="67"/>
      <c r="AX191" s="67"/>
      <c r="AY191" s="67"/>
      <c r="AZ191" s="132"/>
      <c r="BA191" s="132"/>
      <c r="BB191" s="132"/>
      <c r="BC191" s="132"/>
      <c r="BD191" s="132"/>
      <c r="BE191" s="67"/>
    </row>
    <row r="192" spans="1:57" ht="25.5" customHeight="1" x14ac:dyDescent="0.25">
      <c r="A192" s="31"/>
      <c r="B192" s="31"/>
      <c r="C192" s="31"/>
      <c r="D192" s="33"/>
      <c r="E192" s="98"/>
      <c r="F192" s="31"/>
      <c r="G192" s="83"/>
      <c r="H192" s="83"/>
      <c r="I192" s="62"/>
      <c r="J192" s="31"/>
      <c r="K192" s="31"/>
      <c r="L192" s="83"/>
      <c r="M192" s="69"/>
      <c r="N192" s="69"/>
      <c r="O192" s="74"/>
      <c r="P192" s="74"/>
      <c r="Q192" s="75"/>
      <c r="R192" s="34"/>
      <c r="S192" s="83"/>
      <c r="T192" s="83"/>
      <c r="U192" s="83"/>
      <c r="V192" s="83"/>
      <c r="W192" s="74"/>
      <c r="X192" s="74"/>
      <c r="Y192" s="74"/>
      <c r="Z192" s="66"/>
      <c r="AA192" s="72"/>
      <c r="AB192" s="66"/>
      <c r="AC192" s="72"/>
      <c r="AD192" s="72"/>
      <c r="AE192" s="72"/>
      <c r="AF192" s="62"/>
      <c r="AG192" s="113"/>
      <c r="AH192" s="114"/>
      <c r="AI192" s="30"/>
      <c r="AJ192" s="30"/>
      <c r="AK192" s="30"/>
      <c r="AL192" s="30"/>
      <c r="AM192" s="68"/>
      <c r="AN192" s="114"/>
      <c r="AO192" s="114"/>
      <c r="AP192" s="113"/>
      <c r="AQ192" s="113"/>
      <c r="AR192" s="31"/>
      <c r="AS192" s="73"/>
      <c r="AT192" s="73"/>
      <c r="AU192" s="68"/>
      <c r="AV192" s="67"/>
      <c r="AW192" s="67"/>
      <c r="AX192" s="67"/>
      <c r="AY192" s="67"/>
      <c r="AZ192" s="132"/>
      <c r="BA192" s="132"/>
      <c r="BB192" s="132"/>
      <c r="BC192" s="132"/>
      <c r="BD192" s="132"/>
      <c r="BE192" s="67"/>
    </row>
    <row r="193" spans="1:57" ht="25.5" customHeight="1" x14ac:dyDescent="0.25">
      <c r="A193" s="31"/>
      <c r="B193" s="31"/>
      <c r="C193" s="31"/>
      <c r="D193" s="33"/>
      <c r="E193" s="98"/>
      <c r="F193" s="31"/>
      <c r="G193" s="83"/>
      <c r="H193" s="83"/>
      <c r="I193" s="62"/>
      <c r="J193" s="31"/>
      <c r="K193" s="31"/>
      <c r="L193" s="83"/>
      <c r="M193" s="69"/>
      <c r="N193" s="69"/>
      <c r="O193" s="74"/>
      <c r="P193" s="74"/>
      <c r="Q193" s="75"/>
      <c r="R193" s="34"/>
      <c r="S193" s="83"/>
      <c r="T193" s="83"/>
      <c r="U193" s="83"/>
      <c r="V193" s="83"/>
      <c r="W193" s="74"/>
      <c r="X193" s="74"/>
      <c r="Y193" s="74"/>
      <c r="Z193" s="66"/>
      <c r="AA193" s="72"/>
      <c r="AB193" s="66"/>
      <c r="AC193" s="72"/>
      <c r="AD193" s="72"/>
      <c r="AE193" s="72"/>
      <c r="AF193" s="62"/>
      <c r="AG193" s="113"/>
      <c r="AH193" s="114"/>
      <c r="AI193" s="30"/>
      <c r="AJ193" s="30"/>
      <c r="AK193" s="30"/>
      <c r="AL193" s="30"/>
      <c r="AM193" s="68"/>
      <c r="AN193" s="114"/>
      <c r="AO193" s="114"/>
      <c r="AP193" s="113"/>
      <c r="AQ193" s="113"/>
      <c r="AR193" s="31"/>
      <c r="AS193" s="73"/>
      <c r="AT193" s="73"/>
      <c r="AU193" s="68"/>
      <c r="AV193" s="67"/>
      <c r="AW193" s="67"/>
      <c r="AX193" s="67"/>
      <c r="AY193" s="67"/>
      <c r="AZ193" s="132"/>
      <c r="BA193" s="132"/>
      <c r="BB193" s="132"/>
      <c r="BC193" s="132"/>
      <c r="BD193" s="132"/>
      <c r="BE193" s="67"/>
    </row>
    <row r="194" spans="1:57" ht="25.5" customHeight="1" x14ac:dyDescent="0.25">
      <c r="A194" s="31"/>
      <c r="B194" s="31"/>
      <c r="C194" s="31"/>
      <c r="D194" s="33"/>
      <c r="E194" s="98"/>
      <c r="F194" s="31"/>
      <c r="G194" s="83"/>
      <c r="H194" s="83"/>
      <c r="I194" s="62"/>
      <c r="J194" s="31"/>
      <c r="K194" s="31"/>
      <c r="L194" s="83"/>
      <c r="M194" s="69"/>
      <c r="N194" s="69"/>
      <c r="O194" s="74"/>
      <c r="P194" s="74"/>
      <c r="Q194" s="75"/>
      <c r="R194" s="34"/>
      <c r="S194" s="83"/>
      <c r="T194" s="83"/>
      <c r="U194" s="83"/>
      <c r="V194" s="83"/>
      <c r="W194" s="74"/>
      <c r="X194" s="74"/>
      <c r="Y194" s="74"/>
      <c r="Z194" s="66"/>
      <c r="AA194" s="72"/>
      <c r="AB194" s="66"/>
      <c r="AC194" s="72"/>
      <c r="AD194" s="72"/>
      <c r="AE194" s="72"/>
      <c r="AF194" s="62"/>
      <c r="AG194" s="113"/>
      <c r="AH194" s="114"/>
      <c r="AI194" s="30"/>
      <c r="AJ194" s="30"/>
      <c r="AK194" s="30"/>
      <c r="AL194" s="30"/>
      <c r="AM194" s="68"/>
      <c r="AN194" s="114"/>
      <c r="AO194" s="114"/>
      <c r="AP194" s="113"/>
      <c r="AQ194" s="113"/>
      <c r="AR194" s="31"/>
      <c r="AS194" s="73"/>
      <c r="AT194" s="73"/>
      <c r="AU194" s="68"/>
      <c r="AV194" s="67"/>
      <c r="AW194" s="67"/>
      <c r="AX194" s="67"/>
      <c r="AY194" s="67"/>
      <c r="AZ194" s="132"/>
      <c r="BA194" s="132"/>
      <c r="BB194" s="132"/>
      <c r="BC194" s="132"/>
      <c r="BD194" s="132"/>
      <c r="BE194" s="67"/>
    </row>
    <row r="195" spans="1:57" ht="25.5" customHeight="1" x14ac:dyDescent="0.25">
      <c r="A195" s="31"/>
      <c r="B195" s="31"/>
      <c r="C195" s="31"/>
      <c r="D195" s="33"/>
      <c r="E195" s="98"/>
      <c r="F195" s="31"/>
      <c r="G195" s="83"/>
      <c r="H195" s="83"/>
      <c r="I195" s="62"/>
      <c r="J195" s="31"/>
      <c r="K195" s="31"/>
      <c r="L195" s="83"/>
      <c r="M195" s="69"/>
      <c r="N195" s="69"/>
      <c r="O195" s="74"/>
      <c r="P195" s="74"/>
      <c r="Q195" s="75"/>
      <c r="R195" s="34"/>
      <c r="S195" s="83"/>
      <c r="T195" s="83"/>
      <c r="U195" s="83"/>
      <c r="V195" s="83"/>
      <c r="W195" s="74"/>
      <c r="X195" s="74"/>
      <c r="Y195" s="74"/>
      <c r="Z195" s="66"/>
      <c r="AA195" s="72"/>
      <c r="AB195" s="66"/>
      <c r="AC195" s="72"/>
      <c r="AD195" s="72"/>
      <c r="AE195" s="72"/>
      <c r="AF195" s="62"/>
      <c r="AG195" s="113"/>
      <c r="AH195" s="114"/>
      <c r="AI195" s="30"/>
      <c r="AJ195" s="30"/>
      <c r="AK195" s="30"/>
      <c r="AL195" s="30"/>
      <c r="AM195" s="68"/>
      <c r="AN195" s="114"/>
      <c r="AO195" s="114"/>
      <c r="AP195" s="113"/>
      <c r="AQ195" s="113"/>
      <c r="AR195" s="31"/>
      <c r="AS195" s="73"/>
      <c r="AT195" s="73"/>
      <c r="AU195" s="68"/>
      <c r="AV195" s="67"/>
      <c r="AW195" s="67"/>
      <c r="AX195" s="67"/>
      <c r="AY195" s="67"/>
      <c r="AZ195" s="132"/>
      <c r="BA195" s="132"/>
      <c r="BB195" s="132"/>
      <c r="BC195" s="132"/>
      <c r="BD195" s="132"/>
      <c r="BE195" s="67"/>
    </row>
    <row r="196" spans="1:57" ht="25.5" customHeight="1" x14ac:dyDescent="0.25">
      <c r="A196" s="31"/>
      <c r="B196" s="31"/>
      <c r="C196" s="31"/>
      <c r="D196" s="33"/>
      <c r="E196" s="98"/>
      <c r="F196" s="31"/>
      <c r="G196" s="83"/>
      <c r="H196" s="83"/>
      <c r="I196" s="62"/>
      <c r="J196" s="31"/>
      <c r="K196" s="31"/>
      <c r="L196" s="83"/>
      <c r="M196" s="69"/>
      <c r="N196" s="69"/>
      <c r="O196" s="74"/>
      <c r="P196" s="74"/>
      <c r="Q196" s="75"/>
      <c r="R196" s="34"/>
      <c r="S196" s="83"/>
      <c r="T196" s="83"/>
      <c r="U196" s="83"/>
      <c r="V196" s="83"/>
      <c r="W196" s="74"/>
      <c r="X196" s="74"/>
      <c r="Y196" s="74"/>
      <c r="Z196" s="66"/>
      <c r="AA196" s="72"/>
      <c r="AB196" s="66"/>
      <c r="AC196" s="72"/>
      <c r="AD196" s="72"/>
      <c r="AE196" s="72"/>
      <c r="AF196" s="62"/>
      <c r="AG196" s="113"/>
      <c r="AH196" s="114"/>
      <c r="AI196" s="30"/>
      <c r="AJ196" s="30"/>
      <c r="AK196" s="30"/>
      <c r="AL196" s="30"/>
      <c r="AM196" s="68"/>
      <c r="AN196" s="114"/>
      <c r="AO196" s="114"/>
      <c r="AP196" s="113"/>
      <c r="AQ196" s="113"/>
      <c r="AR196" s="31"/>
      <c r="AS196" s="73"/>
      <c r="AT196" s="73"/>
      <c r="AU196" s="68"/>
      <c r="AV196" s="67"/>
      <c r="AW196" s="67"/>
      <c r="AX196" s="67"/>
      <c r="AY196" s="67"/>
      <c r="AZ196" s="132"/>
      <c r="BA196" s="132"/>
      <c r="BB196" s="132"/>
      <c r="BC196" s="132"/>
      <c r="BD196" s="132"/>
      <c r="BE196" s="67"/>
    </row>
    <row r="197" spans="1:57" ht="25.5" customHeight="1" x14ac:dyDescent="0.25">
      <c r="A197" s="31"/>
      <c r="B197" s="31"/>
      <c r="C197" s="31"/>
      <c r="D197" s="33"/>
      <c r="E197" s="98"/>
      <c r="F197" s="31"/>
      <c r="G197" s="83"/>
      <c r="H197" s="83"/>
      <c r="I197" s="62"/>
      <c r="J197" s="31"/>
      <c r="K197" s="31"/>
      <c r="L197" s="83"/>
      <c r="M197" s="69"/>
      <c r="N197" s="69"/>
      <c r="O197" s="74"/>
      <c r="P197" s="74"/>
      <c r="Q197" s="75"/>
      <c r="R197" s="34"/>
      <c r="S197" s="83"/>
      <c r="T197" s="83"/>
      <c r="U197" s="83"/>
      <c r="V197" s="83"/>
      <c r="W197" s="74"/>
      <c r="X197" s="74"/>
      <c r="Y197" s="74"/>
      <c r="Z197" s="66"/>
      <c r="AA197" s="72"/>
      <c r="AB197" s="66"/>
      <c r="AC197" s="72"/>
      <c r="AD197" s="72"/>
      <c r="AE197" s="72"/>
      <c r="AF197" s="62"/>
      <c r="AG197" s="113"/>
      <c r="AH197" s="114"/>
      <c r="AI197" s="30"/>
      <c r="AJ197" s="30"/>
      <c r="AK197" s="30"/>
      <c r="AL197" s="30"/>
      <c r="AM197" s="68"/>
      <c r="AN197" s="114"/>
      <c r="AO197" s="114"/>
      <c r="AP197" s="113"/>
      <c r="AQ197" s="113"/>
      <c r="AR197" s="31"/>
      <c r="AS197" s="73"/>
      <c r="AT197" s="73"/>
      <c r="AU197" s="68"/>
      <c r="AV197" s="67"/>
      <c r="AW197" s="67"/>
      <c r="AX197" s="67"/>
      <c r="AY197" s="67"/>
      <c r="AZ197" s="132"/>
      <c r="BA197" s="132"/>
      <c r="BB197" s="132"/>
      <c r="BC197" s="132"/>
      <c r="BD197" s="132"/>
      <c r="BE197" s="67"/>
    </row>
    <row r="198" spans="1:57" ht="25.5" customHeight="1" x14ac:dyDescent="0.25">
      <c r="A198" s="31"/>
      <c r="B198" s="31"/>
      <c r="C198" s="31"/>
      <c r="D198" s="33"/>
      <c r="E198" s="98"/>
      <c r="F198" s="31"/>
      <c r="G198" s="83"/>
      <c r="H198" s="83"/>
      <c r="I198" s="62"/>
      <c r="J198" s="31"/>
      <c r="K198" s="31"/>
      <c r="L198" s="83"/>
      <c r="M198" s="69"/>
      <c r="N198" s="69"/>
      <c r="O198" s="74"/>
      <c r="P198" s="74"/>
      <c r="Q198" s="75"/>
      <c r="R198" s="34"/>
      <c r="S198" s="83"/>
      <c r="T198" s="83"/>
      <c r="U198" s="83"/>
      <c r="V198" s="83"/>
      <c r="W198" s="74"/>
      <c r="X198" s="74"/>
      <c r="Y198" s="74"/>
      <c r="Z198" s="66"/>
      <c r="AA198" s="72"/>
      <c r="AB198" s="66"/>
      <c r="AC198" s="72"/>
      <c r="AD198" s="72"/>
      <c r="AE198" s="72"/>
      <c r="AF198" s="62"/>
      <c r="AG198" s="113"/>
      <c r="AH198" s="114"/>
      <c r="AI198" s="30"/>
      <c r="AJ198" s="30"/>
      <c r="AK198" s="30"/>
      <c r="AL198" s="30"/>
      <c r="AM198" s="68"/>
      <c r="AN198" s="114"/>
      <c r="AO198" s="114"/>
      <c r="AP198" s="113"/>
      <c r="AQ198" s="113"/>
      <c r="AR198" s="31"/>
      <c r="AS198" s="73"/>
      <c r="AT198" s="73"/>
      <c r="AU198" s="68"/>
      <c r="AV198" s="67"/>
      <c r="AW198" s="67"/>
      <c r="AX198" s="67"/>
      <c r="AY198" s="67"/>
      <c r="AZ198" s="132"/>
      <c r="BA198" s="132"/>
      <c r="BB198" s="132"/>
      <c r="BC198" s="132"/>
      <c r="BD198" s="132"/>
      <c r="BE198" s="67"/>
    </row>
    <row r="199" spans="1:57" ht="25.5" customHeight="1" x14ac:dyDescent="0.25">
      <c r="A199" s="31"/>
      <c r="B199" s="31"/>
      <c r="C199" s="31"/>
      <c r="D199" s="33"/>
      <c r="E199" s="98"/>
      <c r="F199" s="31"/>
      <c r="G199" s="83"/>
      <c r="H199" s="83"/>
      <c r="I199" s="62"/>
      <c r="J199" s="31"/>
      <c r="K199" s="31"/>
      <c r="L199" s="83"/>
      <c r="M199" s="69"/>
      <c r="N199" s="69"/>
      <c r="O199" s="74"/>
      <c r="P199" s="74"/>
      <c r="Q199" s="75"/>
      <c r="R199" s="34"/>
      <c r="S199" s="83"/>
      <c r="T199" s="83"/>
      <c r="U199" s="83"/>
      <c r="V199" s="83"/>
      <c r="W199" s="74"/>
      <c r="X199" s="74"/>
      <c r="Y199" s="74"/>
      <c r="Z199" s="66"/>
      <c r="AA199" s="72"/>
      <c r="AB199" s="66"/>
      <c r="AC199" s="72"/>
      <c r="AD199" s="72"/>
      <c r="AE199" s="72"/>
      <c r="AF199" s="62"/>
      <c r="AG199" s="113"/>
      <c r="AH199" s="114"/>
      <c r="AI199" s="30"/>
      <c r="AJ199" s="30"/>
      <c r="AK199" s="30"/>
      <c r="AL199" s="30"/>
      <c r="AM199" s="68"/>
      <c r="AN199" s="114"/>
      <c r="AO199" s="114"/>
      <c r="AP199" s="113"/>
      <c r="AQ199" s="113"/>
      <c r="AR199" s="31"/>
      <c r="AS199" s="73"/>
      <c r="AT199" s="73"/>
      <c r="AU199" s="68"/>
      <c r="AV199" s="67"/>
      <c r="AW199" s="67"/>
      <c r="AX199" s="67"/>
      <c r="AY199" s="67"/>
      <c r="AZ199" s="132"/>
      <c r="BA199" s="132"/>
      <c r="BB199" s="132"/>
      <c r="BC199" s="132"/>
      <c r="BD199" s="132"/>
      <c r="BE199" s="67"/>
    </row>
    <row r="200" spans="1:57" ht="25.5" customHeight="1" x14ac:dyDescent="0.25">
      <c r="A200" s="31"/>
      <c r="B200" s="31"/>
      <c r="C200" s="31"/>
      <c r="D200" s="33"/>
      <c r="E200" s="98"/>
      <c r="F200" s="31"/>
      <c r="G200" s="83"/>
      <c r="H200" s="83"/>
      <c r="I200" s="62"/>
      <c r="J200" s="31"/>
      <c r="K200" s="31"/>
      <c r="L200" s="83"/>
      <c r="M200" s="69"/>
      <c r="N200" s="69"/>
      <c r="O200" s="74"/>
      <c r="P200" s="74"/>
      <c r="Q200" s="75"/>
      <c r="R200" s="34"/>
      <c r="S200" s="83"/>
      <c r="T200" s="83"/>
      <c r="U200" s="83"/>
      <c r="V200" s="83"/>
      <c r="W200" s="74"/>
      <c r="X200" s="74"/>
      <c r="Y200" s="74"/>
      <c r="Z200" s="66"/>
      <c r="AA200" s="72"/>
      <c r="AB200" s="66"/>
      <c r="AC200" s="72"/>
      <c r="AD200" s="72"/>
      <c r="AE200" s="72"/>
      <c r="AF200" s="62"/>
      <c r="AG200" s="113"/>
      <c r="AH200" s="114"/>
      <c r="AI200" s="30"/>
      <c r="AJ200" s="30"/>
      <c r="AK200" s="30"/>
      <c r="AL200" s="30"/>
      <c r="AM200" s="68"/>
      <c r="AN200" s="114"/>
      <c r="AO200" s="114"/>
      <c r="AP200" s="113"/>
      <c r="AQ200" s="113"/>
      <c r="AR200" s="31"/>
      <c r="AS200" s="73"/>
      <c r="AT200" s="73"/>
      <c r="AU200" s="68"/>
      <c r="AV200" s="67"/>
      <c r="AW200" s="67"/>
      <c r="AX200" s="67"/>
      <c r="AY200" s="67"/>
      <c r="AZ200" s="132"/>
      <c r="BA200" s="132"/>
      <c r="BB200" s="132"/>
      <c r="BC200" s="132"/>
      <c r="BD200" s="132"/>
      <c r="BE200" s="67"/>
    </row>
    <row r="201" spans="1:57" ht="25.5" customHeight="1" x14ac:dyDescent="0.25">
      <c r="A201" s="31"/>
      <c r="B201" s="31"/>
      <c r="C201" s="31"/>
      <c r="D201" s="33"/>
      <c r="E201" s="98"/>
      <c r="F201" s="31"/>
      <c r="G201" s="83"/>
      <c r="H201" s="83"/>
      <c r="I201" s="62"/>
      <c r="J201" s="31"/>
      <c r="K201" s="31"/>
      <c r="L201" s="83"/>
      <c r="M201" s="69"/>
      <c r="N201" s="69"/>
      <c r="O201" s="74"/>
      <c r="P201" s="74"/>
      <c r="Q201" s="75"/>
      <c r="R201" s="34"/>
      <c r="S201" s="83"/>
      <c r="T201" s="83"/>
      <c r="U201" s="83"/>
      <c r="V201" s="83"/>
      <c r="W201" s="74"/>
      <c r="X201" s="74"/>
      <c r="Y201" s="74"/>
      <c r="Z201" s="66"/>
      <c r="AA201" s="72"/>
      <c r="AB201" s="66"/>
      <c r="AC201" s="72"/>
      <c r="AD201" s="72"/>
      <c r="AE201" s="72"/>
      <c r="AF201" s="62"/>
      <c r="AG201" s="113"/>
      <c r="AH201" s="114"/>
      <c r="AI201" s="30"/>
      <c r="AJ201" s="30"/>
      <c r="AK201" s="30"/>
      <c r="AL201" s="30"/>
      <c r="AM201" s="68"/>
      <c r="AN201" s="114"/>
      <c r="AO201" s="114"/>
      <c r="AP201" s="113"/>
      <c r="AQ201" s="113"/>
      <c r="AR201" s="31"/>
      <c r="AS201" s="73"/>
      <c r="AT201" s="73"/>
      <c r="AU201" s="68"/>
      <c r="AV201" s="67"/>
      <c r="AW201" s="67"/>
      <c r="AX201" s="67"/>
      <c r="AY201" s="67"/>
      <c r="AZ201" s="132"/>
      <c r="BA201" s="132"/>
      <c r="BB201" s="132"/>
      <c r="BC201" s="132"/>
      <c r="BD201" s="132"/>
      <c r="BE201" s="67"/>
    </row>
    <row r="202" spans="1:57" ht="25.5" customHeight="1" x14ac:dyDescent="0.25">
      <c r="A202" s="31"/>
      <c r="B202" s="31"/>
      <c r="C202" s="31"/>
      <c r="D202" s="33"/>
      <c r="E202" s="98"/>
      <c r="F202" s="31"/>
      <c r="G202" s="83"/>
      <c r="H202" s="83"/>
      <c r="I202" s="62"/>
      <c r="J202" s="31"/>
      <c r="K202" s="31"/>
      <c r="L202" s="83"/>
      <c r="M202" s="69"/>
      <c r="N202" s="69"/>
      <c r="O202" s="74"/>
      <c r="P202" s="74"/>
      <c r="Q202" s="75"/>
      <c r="R202" s="34"/>
      <c r="S202" s="83"/>
      <c r="T202" s="83"/>
      <c r="U202" s="83"/>
      <c r="V202" s="83"/>
      <c r="W202" s="74"/>
      <c r="X202" s="74"/>
      <c r="Y202" s="74"/>
      <c r="Z202" s="66"/>
      <c r="AA202" s="72"/>
      <c r="AB202" s="66"/>
      <c r="AC202" s="72"/>
      <c r="AD202" s="72"/>
      <c r="AE202" s="72"/>
      <c r="AF202" s="62"/>
      <c r="AG202" s="113"/>
      <c r="AH202" s="114"/>
      <c r="AI202" s="30"/>
      <c r="AJ202" s="30"/>
      <c r="AK202" s="30"/>
      <c r="AL202" s="30"/>
      <c r="AM202" s="68"/>
      <c r="AN202" s="114"/>
      <c r="AO202" s="114"/>
      <c r="AP202" s="113"/>
      <c r="AQ202" s="113"/>
      <c r="AR202" s="31"/>
      <c r="AS202" s="73"/>
      <c r="AT202" s="73"/>
      <c r="AU202" s="68"/>
      <c r="AV202" s="67"/>
      <c r="AW202" s="67"/>
      <c r="AX202" s="67"/>
      <c r="AY202" s="67"/>
      <c r="AZ202" s="132"/>
      <c r="BA202" s="132"/>
      <c r="BB202" s="132"/>
      <c r="BC202" s="132"/>
      <c r="BD202" s="132"/>
      <c r="BE202" s="67"/>
    </row>
    <row r="203" spans="1:57" ht="25.5" customHeight="1" x14ac:dyDescent="0.25">
      <c r="A203" s="31"/>
      <c r="B203" s="31"/>
      <c r="C203" s="31"/>
      <c r="D203" s="33"/>
      <c r="E203" s="98"/>
      <c r="F203" s="31"/>
      <c r="G203" s="83"/>
      <c r="H203" s="83"/>
      <c r="I203" s="62"/>
      <c r="J203" s="31"/>
      <c r="K203" s="31"/>
      <c r="L203" s="83"/>
      <c r="M203" s="69"/>
      <c r="N203" s="69"/>
      <c r="O203" s="74"/>
      <c r="P203" s="74"/>
      <c r="Q203" s="75"/>
      <c r="R203" s="34"/>
      <c r="S203" s="83"/>
      <c r="T203" s="83"/>
      <c r="U203" s="83"/>
      <c r="V203" s="83"/>
      <c r="W203" s="74"/>
      <c r="X203" s="74"/>
      <c r="Y203" s="74"/>
      <c r="Z203" s="66"/>
      <c r="AA203" s="72"/>
      <c r="AB203" s="66"/>
      <c r="AC203" s="72"/>
      <c r="AD203" s="72"/>
      <c r="AE203" s="72"/>
      <c r="AF203" s="62"/>
      <c r="AG203" s="113"/>
      <c r="AH203" s="114"/>
      <c r="AI203" s="30"/>
      <c r="AJ203" s="30"/>
      <c r="AK203" s="30"/>
      <c r="AL203" s="30"/>
      <c r="AM203" s="68"/>
      <c r="AN203" s="114"/>
      <c r="AO203" s="114"/>
      <c r="AP203" s="113"/>
      <c r="AQ203" s="113"/>
      <c r="AR203" s="31"/>
      <c r="AS203" s="73"/>
      <c r="AT203" s="73"/>
      <c r="AU203" s="68"/>
      <c r="AV203" s="67"/>
      <c r="AW203" s="67"/>
      <c r="AX203" s="67"/>
      <c r="AY203" s="67"/>
      <c r="AZ203" s="132"/>
      <c r="BA203" s="132"/>
      <c r="BB203" s="132"/>
      <c r="BC203" s="132"/>
      <c r="BD203" s="132"/>
      <c r="BE203" s="67"/>
    </row>
    <row r="204" spans="1:57" ht="25.5" customHeight="1" x14ac:dyDescent="0.25">
      <c r="A204" s="31"/>
      <c r="B204" s="31"/>
      <c r="C204" s="31"/>
      <c r="D204" s="33"/>
      <c r="E204" s="98"/>
      <c r="F204" s="31"/>
      <c r="G204" s="83"/>
      <c r="H204" s="83"/>
      <c r="I204" s="62"/>
      <c r="J204" s="31"/>
      <c r="K204" s="31"/>
      <c r="L204" s="83"/>
      <c r="M204" s="69"/>
      <c r="N204" s="69"/>
      <c r="O204" s="74"/>
      <c r="P204" s="74"/>
      <c r="Q204" s="75"/>
      <c r="R204" s="34"/>
      <c r="S204" s="83"/>
      <c r="T204" s="83"/>
      <c r="U204" s="83"/>
      <c r="V204" s="83"/>
      <c r="W204" s="74"/>
      <c r="X204" s="74"/>
      <c r="Y204" s="74"/>
      <c r="Z204" s="66"/>
      <c r="AA204" s="72"/>
      <c r="AB204" s="66"/>
      <c r="AC204" s="72"/>
      <c r="AD204" s="72"/>
      <c r="AE204" s="72"/>
      <c r="AF204" s="62"/>
      <c r="AG204" s="113"/>
      <c r="AH204" s="114"/>
      <c r="AI204" s="30"/>
      <c r="AJ204" s="30"/>
      <c r="AK204" s="30"/>
      <c r="AL204" s="30"/>
      <c r="AM204" s="68"/>
      <c r="AN204" s="114"/>
      <c r="AO204" s="114"/>
      <c r="AP204" s="113"/>
      <c r="AQ204" s="113"/>
      <c r="AR204" s="31"/>
      <c r="AS204" s="73"/>
      <c r="AT204" s="73"/>
      <c r="AU204" s="68"/>
      <c r="AV204" s="67"/>
      <c r="AW204" s="67"/>
      <c r="AX204" s="67"/>
      <c r="AY204" s="67"/>
      <c r="AZ204" s="132"/>
      <c r="BA204" s="132"/>
      <c r="BB204" s="132"/>
      <c r="BC204" s="132"/>
      <c r="BD204" s="132"/>
      <c r="BE204" s="67"/>
    </row>
    <row r="205" spans="1:57" ht="25.5" customHeight="1" x14ac:dyDescent="0.25">
      <c r="A205" s="31"/>
      <c r="B205" s="31"/>
      <c r="C205" s="31"/>
      <c r="D205" s="33"/>
      <c r="E205" s="98"/>
      <c r="F205" s="31"/>
      <c r="G205" s="83"/>
      <c r="H205" s="83"/>
      <c r="I205" s="62"/>
      <c r="J205" s="31"/>
      <c r="K205" s="31"/>
      <c r="L205" s="83"/>
      <c r="M205" s="69"/>
      <c r="N205" s="69"/>
      <c r="O205" s="74"/>
      <c r="P205" s="74"/>
      <c r="Q205" s="75"/>
      <c r="R205" s="34"/>
      <c r="S205" s="83"/>
      <c r="T205" s="83"/>
      <c r="U205" s="83"/>
      <c r="V205" s="83"/>
      <c r="W205" s="74"/>
      <c r="X205" s="74"/>
      <c r="Y205" s="74"/>
      <c r="Z205" s="66"/>
      <c r="AA205" s="72"/>
      <c r="AB205" s="66"/>
      <c r="AC205" s="72"/>
      <c r="AD205" s="72"/>
      <c r="AE205" s="72"/>
      <c r="AF205" s="62"/>
      <c r="AG205" s="113"/>
      <c r="AH205" s="114"/>
      <c r="AI205" s="30"/>
      <c r="AJ205" s="30"/>
      <c r="AK205" s="30"/>
      <c r="AL205" s="30"/>
      <c r="AM205" s="68"/>
      <c r="AN205" s="114"/>
      <c r="AO205" s="114"/>
      <c r="AP205" s="113"/>
      <c r="AQ205" s="113"/>
      <c r="AR205" s="31"/>
      <c r="AS205" s="73"/>
      <c r="AT205" s="73"/>
      <c r="AU205" s="68"/>
      <c r="AV205" s="67"/>
      <c r="AW205" s="67"/>
      <c r="AX205" s="67"/>
      <c r="AY205" s="67"/>
      <c r="AZ205" s="132"/>
      <c r="BA205" s="132"/>
      <c r="BB205" s="132"/>
      <c r="BC205" s="132"/>
      <c r="BD205" s="132"/>
      <c r="BE205" s="67"/>
    </row>
    <row r="206" spans="1:57" ht="25.5" customHeight="1" x14ac:dyDescent="0.25">
      <c r="A206" s="31"/>
      <c r="B206" s="31"/>
      <c r="C206" s="31"/>
      <c r="D206" s="33"/>
      <c r="E206" s="98"/>
      <c r="F206" s="31"/>
      <c r="G206" s="83"/>
      <c r="H206" s="83"/>
      <c r="I206" s="62"/>
      <c r="J206" s="31"/>
      <c r="K206" s="31"/>
      <c r="L206" s="83"/>
      <c r="M206" s="69"/>
      <c r="N206" s="69"/>
      <c r="O206" s="74"/>
      <c r="P206" s="74"/>
      <c r="Q206" s="75"/>
      <c r="R206" s="34"/>
      <c r="S206" s="83"/>
      <c r="T206" s="83"/>
      <c r="U206" s="83"/>
      <c r="V206" s="83"/>
      <c r="W206" s="74"/>
      <c r="X206" s="74"/>
      <c r="Y206" s="74"/>
      <c r="Z206" s="66"/>
      <c r="AA206" s="72"/>
      <c r="AB206" s="66"/>
      <c r="AC206" s="72"/>
      <c r="AD206" s="72"/>
      <c r="AE206" s="72"/>
      <c r="AF206" s="62"/>
      <c r="AG206" s="113"/>
      <c r="AH206" s="114"/>
      <c r="AI206" s="30"/>
      <c r="AJ206" s="30"/>
      <c r="AK206" s="30"/>
      <c r="AL206" s="30"/>
      <c r="AM206" s="68"/>
      <c r="AN206" s="114"/>
      <c r="AO206" s="114"/>
      <c r="AP206" s="113"/>
      <c r="AQ206" s="113"/>
      <c r="AR206" s="31"/>
      <c r="AS206" s="73"/>
      <c r="AT206" s="73"/>
      <c r="AU206" s="68"/>
      <c r="AV206" s="67"/>
      <c r="AW206" s="67"/>
      <c r="AX206" s="67"/>
      <c r="AY206" s="67"/>
      <c r="AZ206" s="132"/>
      <c r="BA206" s="132"/>
      <c r="BB206" s="132"/>
      <c r="BC206" s="132"/>
      <c r="BD206" s="132"/>
      <c r="BE206" s="67"/>
    </row>
    <row r="207" spans="1:57" ht="25.5" customHeight="1" x14ac:dyDescent="0.25">
      <c r="A207" s="31"/>
      <c r="B207" s="31"/>
      <c r="C207" s="31"/>
      <c r="D207" s="33"/>
      <c r="E207" s="98"/>
      <c r="F207" s="31"/>
      <c r="G207" s="83"/>
      <c r="H207" s="83"/>
      <c r="I207" s="62"/>
      <c r="J207" s="31"/>
      <c r="K207" s="31"/>
      <c r="L207" s="83"/>
      <c r="M207" s="69"/>
      <c r="N207" s="69"/>
      <c r="O207" s="74"/>
      <c r="P207" s="74"/>
      <c r="Q207" s="75"/>
      <c r="R207" s="34"/>
      <c r="S207" s="83"/>
      <c r="T207" s="83"/>
      <c r="U207" s="83"/>
      <c r="V207" s="83"/>
      <c r="W207" s="74"/>
      <c r="X207" s="74"/>
      <c r="Y207" s="74"/>
      <c r="Z207" s="66"/>
      <c r="AA207" s="72"/>
      <c r="AB207" s="66"/>
      <c r="AC207" s="72"/>
      <c r="AD207" s="72"/>
      <c r="AE207" s="72"/>
      <c r="AF207" s="62"/>
      <c r="AG207" s="113"/>
      <c r="AH207" s="114"/>
      <c r="AI207" s="30"/>
      <c r="AJ207" s="30"/>
      <c r="AK207" s="30"/>
      <c r="AL207" s="30"/>
      <c r="AM207" s="68"/>
      <c r="AN207" s="114"/>
      <c r="AO207" s="114"/>
      <c r="AP207" s="113"/>
      <c r="AQ207" s="113"/>
      <c r="AR207" s="31"/>
      <c r="AS207" s="73"/>
      <c r="AT207" s="73"/>
      <c r="AU207" s="68"/>
      <c r="AV207" s="67"/>
      <c r="AW207" s="67"/>
      <c r="AX207" s="67"/>
      <c r="AY207" s="67"/>
      <c r="AZ207" s="132"/>
      <c r="BA207" s="132"/>
      <c r="BB207" s="132"/>
      <c r="BC207" s="132"/>
      <c r="BD207" s="132"/>
      <c r="BE207" s="67"/>
    </row>
    <row r="208" spans="1:57" ht="25.5" customHeight="1" x14ac:dyDescent="0.25">
      <c r="A208" s="31"/>
      <c r="B208" s="31"/>
      <c r="C208" s="31"/>
      <c r="D208" s="33"/>
      <c r="E208" s="98"/>
      <c r="F208" s="31"/>
      <c r="G208" s="83"/>
      <c r="H208" s="83"/>
      <c r="I208" s="62"/>
      <c r="J208" s="31"/>
      <c r="K208" s="31"/>
      <c r="L208" s="83"/>
      <c r="M208" s="69"/>
      <c r="N208" s="69"/>
      <c r="O208" s="74"/>
      <c r="P208" s="74"/>
      <c r="Q208" s="75"/>
      <c r="R208" s="34"/>
      <c r="S208" s="83"/>
      <c r="T208" s="83"/>
      <c r="U208" s="83"/>
      <c r="V208" s="83"/>
      <c r="W208" s="74"/>
      <c r="X208" s="74"/>
      <c r="Y208" s="74"/>
      <c r="Z208" s="66"/>
      <c r="AA208" s="72"/>
      <c r="AB208" s="66"/>
      <c r="AC208" s="72"/>
      <c r="AD208" s="72"/>
      <c r="AE208" s="72"/>
      <c r="AF208" s="62"/>
      <c r="AG208" s="113"/>
      <c r="AH208" s="114"/>
      <c r="AI208" s="30"/>
      <c r="AJ208" s="30"/>
      <c r="AK208" s="30"/>
      <c r="AL208" s="30"/>
      <c r="AM208" s="68"/>
      <c r="AN208" s="114"/>
      <c r="AO208" s="114"/>
      <c r="AP208" s="113"/>
      <c r="AQ208" s="113"/>
      <c r="AR208" s="31"/>
      <c r="AS208" s="73"/>
      <c r="AT208" s="73"/>
      <c r="AU208" s="68"/>
      <c r="AV208" s="67"/>
      <c r="AW208" s="67"/>
      <c r="AX208" s="67"/>
      <c r="AY208" s="67"/>
      <c r="AZ208" s="132"/>
      <c r="BA208" s="132"/>
      <c r="BB208" s="132"/>
      <c r="BC208" s="132"/>
      <c r="BD208" s="132"/>
      <c r="BE208" s="67"/>
    </row>
    <row r="209" spans="1:57" ht="25.5" customHeight="1" x14ac:dyDescent="0.25">
      <c r="A209" s="31"/>
      <c r="B209" s="31"/>
      <c r="C209" s="31"/>
      <c r="D209" s="33"/>
      <c r="E209" s="98"/>
      <c r="F209" s="31"/>
      <c r="G209" s="83"/>
      <c r="H209" s="83"/>
      <c r="I209" s="62"/>
      <c r="J209" s="31"/>
      <c r="K209" s="31"/>
      <c r="L209" s="83"/>
      <c r="M209" s="69"/>
      <c r="N209" s="69"/>
      <c r="O209" s="74"/>
      <c r="P209" s="74"/>
      <c r="Q209" s="75"/>
      <c r="R209" s="34"/>
      <c r="S209" s="83"/>
      <c r="T209" s="83"/>
      <c r="U209" s="83"/>
      <c r="V209" s="83"/>
      <c r="W209" s="74"/>
      <c r="X209" s="74"/>
      <c r="Y209" s="74"/>
      <c r="Z209" s="66"/>
      <c r="AA209" s="72"/>
      <c r="AB209" s="66"/>
      <c r="AC209" s="72"/>
      <c r="AD209" s="72"/>
      <c r="AE209" s="72"/>
      <c r="AF209" s="62"/>
      <c r="AG209" s="113"/>
      <c r="AH209" s="114"/>
      <c r="AI209" s="30"/>
      <c r="AJ209" s="30"/>
      <c r="AK209" s="30"/>
      <c r="AL209" s="30"/>
      <c r="AM209" s="68"/>
      <c r="AN209" s="114"/>
      <c r="AO209" s="114"/>
      <c r="AP209" s="113"/>
      <c r="AQ209" s="113"/>
      <c r="AR209" s="31"/>
      <c r="AS209" s="73"/>
      <c r="AT209" s="73"/>
      <c r="AU209" s="68"/>
      <c r="AV209" s="67"/>
      <c r="AW209" s="67"/>
      <c r="AX209" s="67"/>
      <c r="AY209" s="67"/>
      <c r="AZ209" s="132"/>
      <c r="BA209" s="132"/>
      <c r="BB209" s="132"/>
      <c r="BC209" s="132"/>
      <c r="BD209" s="132"/>
      <c r="BE209" s="67"/>
    </row>
    <row r="210" spans="1:57" ht="25.5" customHeight="1" x14ac:dyDescent="0.25">
      <c r="A210" s="31"/>
      <c r="B210" s="31"/>
      <c r="C210" s="31"/>
      <c r="D210" s="33"/>
      <c r="E210" s="98"/>
      <c r="F210" s="31"/>
      <c r="G210" s="83"/>
      <c r="H210" s="83"/>
      <c r="I210" s="62"/>
      <c r="J210" s="31"/>
      <c r="K210" s="31"/>
      <c r="L210" s="83"/>
      <c r="M210" s="69"/>
      <c r="N210" s="69"/>
      <c r="O210" s="74"/>
      <c r="P210" s="74"/>
      <c r="Q210" s="75"/>
      <c r="R210" s="34"/>
      <c r="S210" s="83"/>
      <c r="T210" s="83"/>
      <c r="U210" s="83"/>
      <c r="V210" s="83"/>
      <c r="W210" s="74"/>
      <c r="X210" s="74"/>
      <c r="Y210" s="74"/>
      <c r="Z210" s="66"/>
      <c r="AA210" s="72"/>
      <c r="AB210" s="66"/>
      <c r="AC210" s="72"/>
      <c r="AD210" s="72"/>
      <c r="AE210" s="72"/>
      <c r="AF210" s="62"/>
      <c r="AG210" s="113"/>
      <c r="AH210" s="114"/>
      <c r="AI210" s="30"/>
      <c r="AJ210" s="30"/>
      <c r="AK210" s="30"/>
      <c r="AL210" s="30"/>
      <c r="AM210" s="68"/>
      <c r="AN210" s="114"/>
      <c r="AO210" s="114"/>
      <c r="AP210" s="113"/>
      <c r="AQ210" s="113"/>
      <c r="AR210" s="31"/>
      <c r="AS210" s="73"/>
      <c r="AT210" s="73"/>
      <c r="AU210" s="68"/>
      <c r="AV210" s="67"/>
      <c r="AW210" s="67"/>
      <c r="AX210" s="67"/>
      <c r="AY210" s="67"/>
      <c r="AZ210" s="132"/>
      <c r="BA210" s="132"/>
      <c r="BB210" s="132"/>
      <c r="BC210" s="132"/>
      <c r="BD210" s="132"/>
      <c r="BE210" s="67"/>
    </row>
    <row r="211" spans="1:57" ht="25.5" customHeight="1" x14ac:dyDescent="0.25">
      <c r="A211" s="31"/>
      <c r="B211" s="31"/>
      <c r="C211" s="31"/>
      <c r="D211" s="33"/>
      <c r="E211" s="98"/>
      <c r="F211" s="31"/>
      <c r="G211" s="83"/>
      <c r="H211" s="83"/>
      <c r="I211" s="62"/>
      <c r="J211" s="31"/>
      <c r="K211" s="31"/>
      <c r="L211" s="83"/>
      <c r="M211" s="69"/>
      <c r="N211" s="69"/>
      <c r="O211" s="74"/>
      <c r="P211" s="74"/>
      <c r="Q211" s="75"/>
      <c r="R211" s="34"/>
      <c r="S211" s="83"/>
      <c r="T211" s="83"/>
      <c r="U211" s="83"/>
      <c r="V211" s="83"/>
      <c r="W211" s="74"/>
      <c r="X211" s="74"/>
      <c r="Y211" s="74"/>
      <c r="Z211" s="66"/>
      <c r="AA211" s="72"/>
      <c r="AB211" s="66"/>
      <c r="AC211" s="72"/>
      <c r="AD211" s="72"/>
      <c r="AE211" s="72"/>
      <c r="AF211" s="62"/>
      <c r="AG211" s="113"/>
      <c r="AH211" s="114"/>
      <c r="AI211" s="30"/>
      <c r="AJ211" s="30"/>
      <c r="AK211" s="30"/>
      <c r="AL211" s="30"/>
      <c r="AM211" s="68"/>
      <c r="AN211" s="114"/>
      <c r="AO211" s="114"/>
      <c r="AP211" s="113"/>
      <c r="AQ211" s="113"/>
      <c r="AR211" s="31"/>
      <c r="AS211" s="73"/>
      <c r="AT211" s="73"/>
      <c r="AU211" s="68"/>
      <c r="AV211" s="67"/>
      <c r="AW211" s="67"/>
      <c r="AX211" s="67"/>
      <c r="AY211" s="67"/>
      <c r="AZ211" s="132"/>
      <c r="BA211" s="132"/>
      <c r="BB211" s="132"/>
      <c r="BC211" s="132"/>
      <c r="BD211" s="132"/>
      <c r="BE211" s="67"/>
    </row>
    <row r="212" spans="1:57" ht="25.5" customHeight="1" x14ac:dyDescent="0.25">
      <c r="A212" s="31"/>
      <c r="B212" s="31"/>
      <c r="C212" s="31"/>
      <c r="D212" s="33"/>
      <c r="E212" s="98"/>
      <c r="F212" s="31"/>
      <c r="G212" s="83"/>
      <c r="H212" s="83"/>
      <c r="I212" s="62"/>
      <c r="J212" s="31"/>
      <c r="K212" s="31"/>
      <c r="L212" s="83"/>
      <c r="M212" s="69"/>
      <c r="N212" s="69"/>
      <c r="O212" s="74"/>
      <c r="P212" s="74"/>
      <c r="Q212" s="75"/>
      <c r="R212" s="34"/>
      <c r="S212" s="83"/>
      <c r="T212" s="83"/>
      <c r="U212" s="83"/>
      <c r="V212" s="83"/>
      <c r="W212" s="74"/>
      <c r="X212" s="74"/>
      <c r="Y212" s="74"/>
      <c r="Z212" s="66"/>
      <c r="AA212" s="72"/>
      <c r="AB212" s="66"/>
      <c r="AC212" s="72"/>
      <c r="AD212" s="72"/>
      <c r="AE212" s="72"/>
      <c r="AF212" s="62"/>
      <c r="AG212" s="113"/>
      <c r="AH212" s="114"/>
      <c r="AI212" s="30"/>
      <c r="AJ212" s="30"/>
      <c r="AK212" s="30"/>
      <c r="AL212" s="30"/>
      <c r="AM212" s="68"/>
      <c r="AN212" s="114"/>
      <c r="AO212" s="114"/>
      <c r="AP212" s="113"/>
      <c r="AQ212" s="113"/>
      <c r="AR212" s="31"/>
      <c r="AS212" s="73"/>
      <c r="AT212" s="73"/>
      <c r="AU212" s="68"/>
      <c r="AV212" s="67"/>
      <c r="AW212" s="67"/>
      <c r="AX212" s="67"/>
      <c r="AY212" s="67"/>
      <c r="AZ212" s="132"/>
      <c r="BA212" s="132"/>
      <c r="BB212" s="132"/>
      <c r="BC212" s="132"/>
      <c r="BD212" s="132"/>
      <c r="BE212" s="67"/>
    </row>
    <row r="213" spans="1:57" ht="25.5" customHeight="1" x14ac:dyDescent="0.25">
      <c r="A213" s="31"/>
      <c r="B213" s="31"/>
      <c r="C213" s="31"/>
      <c r="D213" s="33"/>
      <c r="E213" s="98"/>
      <c r="F213" s="31"/>
      <c r="G213" s="83"/>
      <c r="H213" s="83"/>
      <c r="I213" s="62"/>
      <c r="J213" s="31"/>
      <c r="K213" s="31"/>
      <c r="L213" s="83"/>
      <c r="M213" s="69"/>
      <c r="N213" s="69"/>
      <c r="O213" s="74"/>
      <c r="P213" s="74"/>
      <c r="Q213" s="75"/>
      <c r="R213" s="34"/>
      <c r="S213" s="83"/>
      <c r="T213" s="83"/>
      <c r="U213" s="83"/>
      <c r="V213" s="83"/>
      <c r="W213" s="74"/>
      <c r="X213" s="74"/>
      <c r="Y213" s="74"/>
      <c r="Z213" s="66"/>
      <c r="AA213" s="72"/>
      <c r="AB213" s="66"/>
      <c r="AC213" s="72"/>
      <c r="AD213" s="72"/>
      <c r="AE213" s="72"/>
      <c r="AF213" s="62"/>
      <c r="AG213" s="113"/>
      <c r="AH213" s="114"/>
      <c r="AI213" s="30"/>
      <c r="AJ213" s="30"/>
      <c r="AK213" s="30"/>
      <c r="AL213" s="30"/>
      <c r="AM213" s="68"/>
      <c r="AN213" s="114"/>
      <c r="AO213" s="114"/>
      <c r="AP213" s="113"/>
      <c r="AQ213" s="113"/>
      <c r="AR213" s="31"/>
      <c r="AS213" s="73"/>
      <c r="AT213" s="73"/>
      <c r="AU213" s="68"/>
      <c r="AV213" s="67"/>
      <c r="AW213" s="67"/>
      <c r="AX213" s="67"/>
      <c r="AY213" s="67"/>
      <c r="AZ213" s="132"/>
      <c r="BA213" s="132"/>
      <c r="BB213" s="132"/>
      <c r="BC213" s="132"/>
      <c r="BD213" s="132"/>
      <c r="BE213" s="67"/>
    </row>
    <row r="214" spans="1:57" ht="25.5" customHeight="1" x14ac:dyDescent="0.25">
      <c r="A214" s="31"/>
      <c r="B214" s="31"/>
      <c r="C214" s="31"/>
      <c r="D214" s="33"/>
      <c r="E214" s="98"/>
      <c r="F214" s="31"/>
      <c r="G214" s="83"/>
      <c r="H214" s="83"/>
      <c r="I214" s="62"/>
      <c r="J214" s="31"/>
      <c r="K214" s="31"/>
      <c r="L214" s="83"/>
      <c r="M214" s="69"/>
      <c r="N214" s="69"/>
      <c r="O214" s="74"/>
      <c r="P214" s="74"/>
      <c r="Q214" s="75"/>
      <c r="R214" s="34"/>
      <c r="S214" s="83"/>
      <c r="T214" s="83"/>
      <c r="U214" s="83"/>
      <c r="V214" s="83"/>
      <c r="W214" s="74"/>
      <c r="X214" s="74"/>
      <c r="Y214" s="74"/>
      <c r="Z214" s="66"/>
      <c r="AA214" s="72"/>
      <c r="AB214" s="66"/>
      <c r="AC214" s="72"/>
      <c r="AD214" s="72"/>
      <c r="AE214" s="72"/>
      <c r="AF214" s="62"/>
      <c r="AG214" s="113"/>
      <c r="AH214" s="114"/>
      <c r="AI214" s="30"/>
      <c r="AJ214" s="30"/>
      <c r="AK214" s="30"/>
      <c r="AL214" s="30"/>
      <c r="AM214" s="68"/>
      <c r="AN214" s="114"/>
      <c r="AO214" s="114"/>
      <c r="AP214" s="113"/>
      <c r="AQ214" s="113"/>
      <c r="AR214" s="31"/>
      <c r="AS214" s="73"/>
      <c r="AT214" s="73"/>
      <c r="AU214" s="68"/>
      <c r="AV214" s="67"/>
      <c r="AW214" s="67"/>
      <c r="AX214" s="67"/>
      <c r="AY214" s="67"/>
      <c r="AZ214" s="132"/>
      <c r="BA214" s="132"/>
      <c r="BB214" s="132"/>
      <c r="BC214" s="132"/>
      <c r="BD214" s="132"/>
      <c r="BE214" s="67"/>
    </row>
    <row r="215" spans="1:57" ht="25.5" customHeight="1" x14ac:dyDescent="0.25">
      <c r="A215" s="31"/>
      <c r="B215" s="31"/>
      <c r="C215" s="31"/>
      <c r="D215" s="33"/>
      <c r="E215" s="98"/>
      <c r="F215" s="31"/>
      <c r="G215" s="83"/>
      <c r="H215" s="83"/>
      <c r="I215" s="62"/>
      <c r="J215" s="31"/>
      <c r="K215" s="31"/>
      <c r="L215" s="83"/>
      <c r="M215" s="69"/>
      <c r="N215" s="69"/>
      <c r="O215" s="74"/>
      <c r="P215" s="74"/>
      <c r="Q215" s="75"/>
      <c r="R215" s="34"/>
      <c r="S215" s="83"/>
      <c r="T215" s="83"/>
      <c r="U215" s="83"/>
      <c r="V215" s="83"/>
      <c r="W215" s="74"/>
      <c r="X215" s="74"/>
      <c r="Y215" s="74"/>
      <c r="Z215" s="66"/>
      <c r="AA215" s="72"/>
      <c r="AB215" s="66"/>
      <c r="AC215" s="72"/>
      <c r="AD215" s="72"/>
      <c r="AE215" s="72"/>
      <c r="AF215" s="62"/>
      <c r="AG215" s="113"/>
      <c r="AH215" s="114"/>
      <c r="AI215" s="30"/>
      <c r="AJ215" s="30"/>
      <c r="AK215" s="30"/>
      <c r="AL215" s="30"/>
      <c r="AM215" s="68"/>
      <c r="AN215" s="114"/>
      <c r="AO215" s="114"/>
      <c r="AP215" s="113"/>
      <c r="AQ215" s="113"/>
      <c r="AR215" s="31"/>
      <c r="AS215" s="73"/>
      <c r="AT215" s="73"/>
      <c r="AU215" s="68"/>
      <c r="AV215" s="67"/>
      <c r="AW215" s="67"/>
      <c r="AX215" s="67"/>
      <c r="AY215" s="67"/>
      <c r="AZ215" s="132"/>
      <c r="BA215" s="132"/>
      <c r="BB215" s="132"/>
      <c r="BC215" s="132"/>
      <c r="BD215" s="132"/>
      <c r="BE215" s="67"/>
    </row>
    <row r="216" spans="1:57" ht="25.5" customHeight="1" x14ac:dyDescent="0.25">
      <c r="A216" s="31"/>
      <c r="B216" s="31"/>
      <c r="C216" s="31"/>
      <c r="D216" s="33"/>
      <c r="E216" s="98"/>
      <c r="F216" s="31"/>
      <c r="G216" s="83"/>
      <c r="H216" s="83"/>
      <c r="I216" s="62"/>
      <c r="J216" s="31"/>
      <c r="K216" s="31"/>
      <c r="L216" s="83"/>
      <c r="M216" s="69"/>
      <c r="N216" s="69"/>
      <c r="O216" s="74"/>
      <c r="P216" s="74"/>
      <c r="Q216" s="75"/>
      <c r="R216" s="34"/>
      <c r="S216" s="83"/>
      <c r="T216" s="83"/>
      <c r="U216" s="83"/>
      <c r="V216" s="83"/>
      <c r="W216" s="74"/>
      <c r="X216" s="74"/>
      <c r="Y216" s="74"/>
      <c r="Z216" s="66"/>
      <c r="AA216" s="72"/>
      <c r="AB216" s="66"/>
      <c r="AC216" s="72"/>
      <c r="AD216" s="72"/>
      <c r="AE216" s="72"/>
      <c r="AF216" s="62"/>
      <c r="AG216" s="113"/>
      <c r="AH216" s="114"/>
      <c r="AI216" s="30"/>
      <c r="AJ216" s="30"/>
      <c r="AK216" s="30"/>
      <c r="AL216" s="30"/>
      <c r="AM216" s="68"/>
      <c r="AN216" s="114"/>
      <c r="AO216" s="114"/>
      <c r="AP216" s="113"/>
      <c r="AQ216" s="113"/>
      <c r="AR216" s="31"/>
      <c r="AS216" s="73"/>
      <c r="AT216" s="73"/>
      <c r="AU216" s="68"/>
      <c r="AV216" s="67"/>
      <c r="AW216" s="67"/>
      <c r="AX216" s="67"/>
      <c r="AY216" s="67"/>
      <c r="AZ216" s="132"/>
      <c r="BA216" s="132"/>
      <c r="BB216" s="132"/>
      <c r="BC216" s="132"/>
      <c r="BD216" s="132"/>
      <c r="BE216" s="67"/>
    </row>
    <row r="217" spans="1:57" ht="25.5" customHeight="1" x14ac:dyDescent="0.25">
      <c r="A217" s="31"/>
      <c r="B217" s="31"/>
      <c r="C217" s="31"/>
      <c r="D217" s="33"/>
      <c r="E217" s="98"/>
      <c r="F217" s="31"/>
      <c r="G217" s="83"/>
      <c r="H217" s="83"/>
      <c r="I217" s="62"/>
      <c r="J217" s="31"/>
      <c r="K217" s="31"/>
      <c r="L217" s="83"/>
      <c r="M217" s="69"/>
      <c r="N217" s="69"/>
      <c r="O217" s="74"/>
      <c r="P217" s="74"/>
      <c r="Q217" s="75"/>
      <c r="R217" s="34"/>
      <c r="S217" s="83"/>
      <c r="T217" s="83"/>
      <c r="U217" s="83"/>
      <c r="V217" s="83"/>
      <c r="W217" s="74"/>
      <c r="X217" s="74"/>
      <c r="Y217" s="74"/>
      <c r="Z217" s="66"/>
      <c r="AA217" s="72"/>
      <c r="AB217" s="66"/>
      <c r="AC217" s="72"/>
      <c r="AD217" s="72"/>
      <c r="AE217" s="72"/>
      <c r="AF217" s="62"/>
      <c r="AG217" s="113"/>
      <c r="AH217" s="114"/>
      <c r="AI217" s="30"/>
      <c r="AJ217" s="30"/>
      <c r="AK217" s="30"/>
      <c r="AL217" s="30"/>
      <c r="AM217" s="68"/>
      <c r="AN217" s="114"/>
      <c r="AO217" s="114"/>
      <c r="AP217" s="113"/>
      <c r="AQ217" s="113"/>
      <c r="AR217" s="31"/>
      <c r="AS217" s="73"/>
      <c r="AT217" s="73"/>
      <c r="AU217" s="68"/>
      <c r="AV217" s="67"/>
      <c r="AW217" s="67"/>
      <c r="AX217" s="67"/>
      <c r="AY217" s="67"/>
      <c r="AZ217" s="132"/>
      <c r="BA217" s="132"/>
      <c r="BB217" s="132"/>
      <c r="BC217" s="132"/>
      <c r="BD217" s="132"/>
      <c r="BE217" s="67"/>
    </row>
    <row r="218" spans="1:57" ht="25.5" customHeight="1" x14ac:dyDescent="0.25">
      <c r="A218" s="31"/>
      <c r="B218" s="31"/>
      <c r="C218" s="31"/>
      <c r="D218" s="33"/>
      <c r="E218" s="98"/>
      <c r="F218" s="31"/>
      <c r="G218" s="83"/>
      <c r="H218" s="83"/>
      <c r="I218" s="62"/>
      <c r="J218" s="31"/>
      <c r="K218" s="31"/>
      <c r="L218" s="83"/>
      <c r="M218" s="69"/>
      <c r="N218" s="69"/>
      <c r="O218" s="74"/>
      <c r="P218" s="74"/>
      <c r="Q218" s="75"/>
      <c r="R218" s="34"/>
      <c r="S218" s="83"/>
      <c r="T218" s="83"/>
      <c r="U218" s="83"/>
      <c r="V218" s="83"/>
      <c r="W218" s="74"/>
      <c r="X218" s="74"/>
      <c r="Y218" s="74"/>
      <c r="Z218" s="66"/>
      <c r="AA218" s="72"/>
      <c r="AB218" s="66"/>
      <c r="AC218" s="72"/>
      <c r="AD218" s="72"/>
      <c r="AE218" s="72"/>
      <c r="AF218" s="62"/>
      <c r="AG218" s="113"/>
      <c r="AH218" s="114"/>
      <c r="AI218" s="30"/>
      <c r="AJ218" s="30"/>
      <c r="AK218" s="30"/>
      <c r="AL218" s="30"/>
      <c r="AM218" s="68"/>
      <c r="AN218" s="114"/>
      <c r="AO218" s="114"/>
      <c r="AP218" s="113"/>
      <c r="AQ218" s="113"/>
      <c r="AR218" s="31"/>
      <c r="AS218" s="73"/>
      <c r="AT218" s="73"/>
      <c r="AU218" s="68"/>
      <c r="AV218" s="67"/>
      <c r="AW218" s="67"/>
      <c r="AX218" s="67"/>
      <c r="AY218" s="67"/>
      <c r="AZ218" s="132"/>
      <c r="BA218" s="132"/>
      <c r="BB218" s="132"/>
      <c r="BC218" s="132"/>
      <c r="BD218" s="132"/>
      <c r="BE218" s="67"/>
    </row>
    <row r="219" spans="1:57" ht="25.5" customHeight="1" x14ac:dyDescent="0.25">
      <c r="A219" s="31"/>
      <c r="B219" s="31"/>
      <c r="C219" s="31"/>
      <c r="D219" s="33"/>
      <c r="E219" s="98"/>
      <c r="F219" s="31"/>
      <c r="G219" s="83"/>
      <c r="H219" s="83"/>
      <c r="I219" s="62"/>
      <c r="J219" s="31"/>
      <c r="K219" s="31"/>
      <c r="L219" s="83"/>
      <c r="M219" s="69"/>
      <c r="N219" s="69"/>
      <c r="O219" s="74"/>
      <c r="P219" s="74"/>
      <c r="Q219" s="75"/>
      <c r="R219" s="34"/>
      <c r="S219" s="83"/>
      <c r="T219" s="83"/>
      <c r="U219" s="83"/>
      <c r="V219" s="83"/>
      <c r="W219" s="74"/>
      <c r="X219" s="74"/>
      <c r="Y219" s="74"/>
      <c r="Z219" s="66"/>
      <c r="AA219" s="72"/>
      <c r="AB219" s="66"/>
      <c r="AC219" s="72"/>
      <c r="AD219" s="72"/>
      <c r="AE219" s="72"/>
      <c r="AF219" s="62"/>
      <c r="AG219" s="113"/>
      <c r="AH219" s="114"/>
      <c r="AI219" s="30"/>
      <c r="AJ219" s="30"/>
      <c r="AK219" s="30"/>
      <c r="AL219" s="30"/>
      <c r="AM219" s="68"/>
      <c r="AN219" s="114"/>
      <c r="AO219" s="114"/>
      <c r="AP219" s="113"/>
      <c r="AQ219" s="113"/>
      <c r="AR219" s="31"/>
      <c r="AS219" s="73"/>
      <c r="AT219" s="73"/>
      <c r="AU219" s="68"/>
      <c r="AV219" s="67"/>
      <c r="AW219" s="67"/>
      <c r="AX219" s="67"/>
      <c r="AY219" s="67"/>
      <c r="AZ219" s="132"/>
      <c r="BA219" s="132"/>
      <c r="BB219" s="132"/>
      <c r="BC219" s="132"/>
      <c r="BD219" s="132"/>
      <c r="BE219" s="67"/>
    </row>
    <row r="220" spans="1:57" ht="25.5" customHeight="1" x14ac:dyDescent="0.25">
      <c r="A220" s="31"/>
      <c r="B220" s="31"/>
      <c r="C220" s="31"/>
      <c r="D220" s="33"/>
      <c r="E220" s="98"/>
      <c r="F220" s="31"/>
      <c r="G220" s="83"/>
      <c r="H220" s="83"/>
      <c r="I220" s="62"/>
      <c r="J220" s="31"/>
      <c r="K220" s="31"/>
      <c r="L220" s="83"/>
      <c r="M220" s="69"/>
      <c r="N220" s="69"/>
      <c r="O220" s="74"/>
      <c r="P220" s="74"/>
      <c r="Q220" s="75"/>
      <c r="R220" s="34"/>
      <c r="S220" s="83"/>
      <c r="T220" s="83"/>
      <c r="U220" s="83"/>
      <c r="V220" s="83"/>
      <c r="W220" s="74"/>
      <c r="X220" s="74"/>
      <c r="Y220" s="74"/>
      <c r="Z220" s="66"/>
      <c r="AA220" s="72"/>
      <c r="AB220" s="66"/>
      <c r="AC220" s="72"/>
      <c r="AD220" s="72"/>
      <c r="AE220" s="72"/>
      <c r="AF220" s="62"/>
      <c r="AG220" s="113"/>
      <c r="AH220" s="114"/>
      <c r="AI220" s="30"/>
      <c r="AJ220" s="30"/>
      <c r="AK220" s="30"/>
      <c r="AL220" s="30"/>
      <c r="AM220" s="68"/>
      <c r="AN220" s="114"/>
      <c r="AO220" s="114"/>
      <c r="AP220" s="113"/>
      <c r="AQ220" s="113"/>
      <c r="AR220" s="31"/>
      <c r="AS220" s="73"/>
      <c r="AT220" s="73"/>
      <c r="AU220" s="68"/>
      <c r="AV220" s="67"/>
      <c r="AW220" s="67"/>
      <c r="AX220" s="67"/>
      <c r="AY220" s="67"/>
      <c r="AZ220" s="132"/>
      <c r="BA220" s="132"/>
      <c r="BB220" s="132"/>
      <c r="BC220" s="132"/>
      <c r="BD220" s="132"/>
      <c r="BE220" s="67"/>
    </row>
    <row r="221" spans="1:57" ht="25.5" customHeight="1" x14ac:dyDescent="0.25">
      <c r="A221" s="31"/>
      <c r="B221" s="31"/>
      <c r="C221" s="31"/>
      <c r="D221" s="33"/>
      <c r="E221" s="98"/>
      <c r="F221" s="31"/>
      <c r="G221" s="83"/>
      <c r="H221" s="83"/>
      <c r="I221" s="62"/>
      <c r="J221" s="31"/>
      <c r="K221" s="31"/>
      <c r="L221" s="83"/>
      <c r="M221" s="69"/>
      <c r="N221" s="69"/>
      <c r="O221" s="74"/>
      <c r="P221" s="74"/>
      <c r="Q221" s="75"/>
      <c r="R221" s="34"/>
      <c r="S221" s="83"/>
      <c r="T221" s="83"/>
      <c r="U221" s="83"/>
      <c r="V221" s="83"/>
      <c r="W221" s="74"/>
      <c r="X221" s="74"/>
      <c r="Y221" s="74"/>
      <c r="Z221" s="66"/>
      <c r="AA221" s="72"/>
      <c r="AB221" s="66"/>
      <c r="AC221" s="72"/>
      <c r="AD221" s="72"/>
      <c r="AE221" s="72"/>
      <c r="AF221" s="62"/>
      <c r="AG221" s="113"/>
      <c r="AH221" s="114"/>
      <c r="AI221" s="30"/>
      <c r="AJ221" s="30"/>
      <c r="AK221" s="30"/>
      <c r="AL221" s="30"/>
      <c r="AM221" s="68"/>
      <c r="AN221" s="114"/>
      <c r="AO221" s="114"/>
      <c r="AP221" s="113"/>
      <c r="AQ221" s="113"/>
      <c r="AR221" s="31"/>
      <c r="AS221" s="73"/>
      <c r="AT221" s="73"/>
      <c r="AU221" s="68"/>
      <c r="AV221" s="67"/>
      <c r="AW221" s="67"/>
      <c r="AX221" s="67"/>
      <c r="AY221" s="67"/>
      <c r="AZ221" s="132"/>
      <c r="BA221" s="132"/>
      <c r="BB221" s="132"/>
      <c r="BC221" s="132"/>
      <c r="BD221" s="132"/>
      <c r="BE221" s="67"/>
    </row>
    <row r="222" spans="1:57" ht="25.5" customHeight="1" x14ac:dyDescent="0.25">
      <c r="A222" s="31"/>
      <c r="B222" s="31"/>
      <c r="C222" s="31"/>
      <c r="D222" s="33"/>
      <c r="E222" s="98"/>
      <c r="F222" s="31"/>
      <c r="G222" s="83"/>
      <c r="H222" s="83"/>
      <c r="I222" s="62"/>
      <c r="J222" s="31"/>
      <c r="K222" s="31"/>
      <c r="L222" s="83"/>
      <c r="M222" s="69"/>
      <c r="N222" s="69"/>
      <c r="O222" s="74"/>
      <c r="P222" s="74"/>
      <c r="Q222" s="75"/>
      <c r="R222" s="34"/>
      <c r="S222" s="83"/>
      <c r="T222" s="83"/>
      <c r="U222" s="83"/>
      <c r="V222" s="83"/>
      <c r="W222" s="74"/>
      <c r="X222" s="74"/>
      <c r="Y222" s="74"/>
      <c r="Z222" s="66"/>
      <c r="AA222" s="72"/>
      <c r="AB222" s="66"/>
      <c r="AC222" s="72"/>
      <c r="AD222" s="72"/>
      <c r="AE222" s="72"/>
      <c r="AF222" s="62"/>
      <c r="AG222" s="113"/>
      <c r="AH222" s="114"/>
      <c r="AI222" s="30"/>
      <c r="AJ222" s="30"/>
      <c r="AK222" s="30"/>
      <c r="AL222" s="30"/>
      <c r="AM222" s="68"/>
      <c r="AN222" s="114"/>
      <c r="AO222" s="114"/>
      <c r="AP222" s="113"/>
      <c r="AQ222" s="113"/>
      <c r="AR222" s="31"/>
      <c r="AS222" s="73"/>
      <c r="AT222" s="73"/>
      <c r="AU222" s="68"/>
      <c r="AV222" s="67"/>
      <c r="AW222" s="67"/>
      <c r="AX222" s="67"/>
      <c r="AY222" s="67"/>
      <c r="AZ222" s="132"/>
      <c r="BA222" s="132"/>
      <c r="BB222" s="132"/>
      <c r="BC222" s="132"/>
      <c r="BD222" s="132"/>
      <c r="BE222" s="67"/>
    </row>
    <row r="223" spans="1:57" ht="25.5" customHeight="1" x14ac:dyDescent="0.25">
      <c r="A223" s="31"/>
      <c r="B223" s="31"/>
      <c r="C223" s="31"/>
      <c r="D223" s="33"/>
      <c r="E223" s="98"/>
      <c r="F223" s="31"/>
      <c r="G223" s="83"/>
      <c r="H223" s="83"/>
      <c r="I223" s="62"/>
      <c r="J223" s="31"/>
      <c r="K223" s="31"/>
      <c r="L223" s="83"/>
      <c r="M223" s="69"/>
      <c r="N223" s="69"/>
      <c r="O223" s="74"/>
      <c r="P223" s="74"/>
      <c r="Q223" s="75"/>
      <c r="R223" s="34"/>
      <c r="S223" s="83"/>
      <c r="T223" s="83"/>
      <c r="U223" s="83"/>
      <c r="V223" s="83"/>
      <c r="W223" s="74"/>
      <c r="X223" s="74"/>
      <c r="Y223" s="74"/>
      <c r="Z223" s="66"/>
      <c r="AA223" s="72"/>
      <c r="AB223" s="66"/>
      <c r="AC223" s="72"/>
      <c r="AD223" s="72"/>
      <c r="AE223" s="72"/>
      <c r="AF223" s="62"/>
      <c r="AG223" s="113"/>
      <c r="AH223" s="114"/>
      <c r="AI223" s="30"/>
      <c r="AJ223" s="30"/>
      <c r="AK223" s="30"/>
      <c r="AL223" s="30"/>
      <c r="AM223" s="68"/>
      <c r="AN223" s="114"/>
      <c r="AO223" s="114"/>
      <c r="AP223" s="113"/>
      <c r="AQ223" s="113"/>
      <c r="AR223" s="31"/>
      <c r="AS223" s="73"/>
      <c r="AT223" s="73"/>
      <c r="AU223" s="68"/>
      <c r="AV223" s="67"/>
      <c r="AW223" s="67"/>
      <c r="AX223" s="67"/>
      <c r="AY223" s="67"/>
      <c r="AZ223" s="132"/>
      <c r="BA223" s="132"/>
      <c r="BB223" s="132"/>
      <c r="BC223" s="132"/>
      <c r="BD223" s="132"/>
      <c r="BE223" s="67"/>
    </row>
    <row r="224" spans="1:57" ht="25.5" customHeight="1" x14ac:dyDescent="0.25">
      <c r="A224" s="31"/>
      <c r="B224" s="31"/>
      <c r="C224" s="31"/>
      <c r="D224" s="33"/>
      <c r="E224" s="98"/>
      <c r="F224" s="31"/>
      <c r="G224" s="83"/>
      <c r="H224" s="83"/>
      <c r="I224" s="62"/>
      <c r="J224" s="31"/>
      <c r="K224" s="31"/>
      <c r="L224" s="83"/>
      <c r="M224" s="69"/>
      <c r="N224" s="69"/>
      <c r="O224" s="74"/>
      <c r="P224" s="74"/>
      <c r="Q224" s="75"/>
      <c r="R224" s="34"/>
      <c r="S224" s="83"/>
      <c r="T224" s="83"/>
      <c r="U224" s="83"/>
      <c r="V224" s="83"/>
      <c r="W224" s="74"/>
      <c r="X224" s="74"/>
      <c r="Y224" s="74"/>
      <c r="Z224" s="66"/>
      <c r="AA224" s="72"/>
      <c r="AB224" s="66"/>
      <c r="AC224" s="72"/>
      <c r="AD224" s="72"/>
      <c r="AE224" s="72"/>
      <c r="AF224" s="62"/>
      <c r="AG224" s="113"/>
      <c r="AH224" s="114"/>
      <c r="AI224" s="30"/>
      <c r="AJ224" s="30"/>
      <c r="AK224" s="30"/>
      <c r="AL224" s="30"/>
      <c r="AM224" s="68"/>
      <c r="AN224" s="114"/>
      <c r="AO224" s="114"/>
      <c r="AP224" s="113"/>
      <c r="AQ224" s="113"/>
      <c r="AR224" s="31"/>
      <c r="AS224" s="73"/>
      <c r="AT224" s="73"/>
      <c r="AU224" s="68"/>
      <c r="AV224" s="67"/>
      <c r="AW224" s="67"/>
      <c r="AX224" s="67"/>
      <c r="AY224" s="67"/>
      <c r="AZ224" s="132"/>
      <c r="BA224" s="132"/>
      <c r="BB224" s="132"/>
      <c r="BC224" s="132"/>
      <c r="BD224" s="132"/>
      <c r="BE224" s="67"/>
    </row>
    <row r="225" spans="1:57" ht="25.5" customHeight="1" x14ac:dyDescent="0.25">
      <c r="A225" s="31"/>
      <c r="B225" s="31"/>
      <c r="C225" s="31"/>
      <c r="D225" s="33"/>
      <c r="E225" s="98"/>
      <c r="F225" s="31"/>
      <c r="G225" s="83"/>
      <c r="H225" s="83"/>
      <c r="I225" s="62"/>
      <c r="J225" s="31"/>
      <c r="K225" s="31"/>
      <c r="L225" s="83"/>
      <c r="M225" s="69"/>
      <c r="N225" s="69"/>
      <c r="O225" s="74"/>
      <c r="P225" s="74"/>
      <c r="Q225" s="75"/>
      <c r="R225" s="34"/>
      <c r="S225" s="83"/>
      <c r="T225" s="83"/>
      <c r="U225" s="83"/>
      <c r="V225" s="83"/>
      <c r="W225" s="74"/>
      <c r="X225" s="74"/>
      <c r="Y225" s="74"/>
      <c r="Z225" s="66"/>
      <c r="AA225" s="72"/>
      <c r="AB225" s="66"/>
      <c r="AC225" s="72"/>
      <c r="AD225" s="72"/>
      <c r="AE225" s="72"/>
      <c r="AF225" s="62"/>
      <c r="AG225" s="113"/>
      <c r="AH225" s="114"/>
      <c r="AI225" s="30"/>
      <c r="AJ225" s="30"/>
      <c r="AK225" s="30"/>
      <c r="AL225" s="30"/>
      <c r="AM225" s="68"/>
      <c r="AN225" s="114"/>
      <c r="AO225" s="114"/>
      <c r="AP225" s="113"/>
      <c r="AQ225" s="113"/>
      <c r="AR225" s="31"/>
      <c r="AS225" s="73"/>
      <c r="AT225" s="73"/>
      <c r="AU225" s="68"/>
      <c r="AV225" s="67"/>
      <c r="AW225" s="67"/>
      <c r="AX225" s="67"/>
      <c r="AY225" s="67"/>
      <c r="AZ225" s="132"/>
      <c r="BA225" s="132"/>
      <c r="BB225" s="132"/>
      <c r="BC225" s="132"/>
      <c r="BD225" s="132"/>
      <c r="BE225" s="67"/>
    </row>
    <row r="226" spans="1:57" ht="25.5" customHeight="1" x14ac:dyDescent="0.25">
      <c r="A226" s="31"/>
      <c r="B226" s="31"/>
      <c r="C226" s="31"/>
      <c r="D226" s="33"/>
      <c r="E226" s="98"/>
      <c r="F226" s="31"/>
      <c r="G226" s="83"/>
      <c r="H226" s="83"/>
      <c r="I226" s="62"/>
      <c r="J226" s="31"/>
      <c r="K226" s="31"/>
      <c r="L226" s="83"/>
      <c r="M226" s="69"/>
      <c r="N226" s="69"/>
      <c r="O226" s="74"/>
      <c r="P226" s="74"/>
      <c r="Q226" s="75"/>
      <c r="R226" s="34"/>
      <c r="S226" s="83"/>
      <c r="T226" s="83"/>
      <c r="U226" s="83"/>
      <c r="V226" s="83"/>
      <c r="W226" s="74"/>
      <c r="X226" s="74"/>
      <c r="Y226" s="74"/>
      <c r="Z226" s="66"/>
      <c r="AA226" s="72"/>
      <c r="AB226" s="66"/>
      <c r="AC226" s="72"/>
      <c r="AD226" s="72"/>
      <c r="AE226" s="72"/>
      <c r="AF226" s="62"/>
      <c r="AG226" s="113"/>
      <c r="AH226" s="114"/>
      <c r="AI226" s="30"/>
      <c r="AJ226" s="30"/>
      <c r="AK226" s="30"/>
      <c r="AL226" s="30"/>
      <c r="AM226" s="68"/>
      <c r="AN226" s="114"/>
      <c r="AO226" s="114"/>
      <c r="AP226" s="113"/>
      <c r="AQ226" s="113"/>
      <c r="AR226" s="31"/>
      <c r="AS226" s="73"/>
      <c r="AT226" s="73"/>
      <c r="AU226" s="68"/>
      <c r="AV226" s="67"/>
      <c r="AW226" s="67"/>
      <c r="AX226" s="67"/>
      <c r="AY226" s="67"/>
      <c r="AZ226" s="132"/>
      <c r="BA226" s="132"/>
      <c r="BB226" s="132"/>
      <c r="BC226" s="132"/>
      <c r="BD226" s="132"/>
      <c r="BE226" s="67"/>
    </row>
    <row r="227" spans="1:57" ht="25.5" customHeight="1" x14ac:dyDescent="0.25">
      <c r="A227" s="31"/>
      <c r="B227" s="31"/>
      <c r="C227" s="31"/>
      <c r="D227" s="33"/>
      <c r="E227" s="98"/>
      <c r="F227" s="31"/>
      <c r="G227" s="83"/>
      <c r="H227" s="83"/>
      <c r="I227" s="62"/>
      <c r="J227" s="31"/>
      <c r="K227" s="31"/>
      <c r="L227" s="83"/>
      <c r="M227" s="69"/>
      <c r="N227" s="69"/>
      <c r="O227" s="74"/>
      <c r="P227" s="74"/>
      <c r="Q227" s="75"/>
      <c r="R227" s="34"/>
      <c r="S227" s="83"/>
      <c r="T227" s="83"/>
      <c r="U227" s="83"/>
      <c r="V227" s="83"/>
      <c r="W227" s="74"/>
      <c r="X227" s="74"/>
      <c r="Y227" s="74"/>
      <c r="Z227" s="66"/>
      <c r="AA227" s="72"/>
      <c r="AB227" s="66"/>
      <c r="AC227" s="72"/>
      <c r="AD227" s="72"/>
      <c r="AE227" s="72"/>
      <c r="AF227" s="62"/>
      <c r="AG227" s="113"/>
      <c r="AH227" s="114"/>
      <c r="AI227" s="30"/>
      <c r="AJ227" s="30"/>
      <c r="AK227" s="30"/>
      <c r="AL227" s="30"/>
      <c r="AM227" s="68"/>
      <c r="AN227" s="114"/>
      <c r="AO227" s="114"/>
      <c r="AP227" s="113"/>
      <c r="AQ227" s="113"/>
      <c r="AR227" s="31"/>
      <c r="AS227" s="73"/>
      <c r="AT227" s="73"/>
      <c r="AU227" s="68"/>
      <c r="AV227" s="67"/>
      <c r="AW227" s="67"/>
      <c r="AX227" s="67"/>
      <c r="AY227" s="67"/>
      <c r="AZ227" s="132"/>
      <c r="BA227" s="132"/>
      <c r="BB227" s="132"/>
      <c r="BC227" s="132"/>
      <c r="BD227" s="132"/>
      <c r="BE227" s="67"/>
    </row>
    <row r="228" spans="1:57" ht="25.5" customHeight="1" x14ac:dyDescent="0.25">
      <c r="A228" s="31"/>
      <c r="B228" s="31"/>
      <c r="C228" s="31"/>
      <c r="D228" s="33"/>
      <c r="E228" s="98"/>
      <c r="F228" s="31"/>
      <c r="G228" s="83"/>
      <c r="H228" s="83"/>
      <c r="I228" s="62"/>
      <c r="J228" s="31"/>
      <c r="K228" s="31"/>
      <c r="L228" s="83"/>
      <c r="M228" s="69"/>
      <c r="N228" s="69"/>
      <c r="O228" s="74"/>
      <c r="P228" s="74"/>
      <c r="Q228" s="75"/>
      <c r="R228" s="34"/>
      <c r="S228" s="83"/>
      <c r="T228" s="83"/>
      <c r="U228" s="83"/>
      <c r="V228" s="83"/>
      <c r="W228" s="74"/>
      <c r="X228" s="74"/>
      <c r="Y228" s="74"/>
      <c r="Z228" s="66"/>
      <c r="AA228" s="72"/>
      <c r="AB228" s="66"/>
      <c r="AC228" s="72"/>
      <c r="AD228" s="72"/>
      <c r="AE228" s="72"/>
      <c r="AF228" s="62"/>
      <c r="AG228" s="113"/>
      <c r="AH228" s="114"/>
      <c r="AI228" s="30"/>
      <c r="AJ228" s="30"/>
      <c r="AK228" s="30"/>
      <c r="AL228" s="30"/>
      <c r="AM228" s="68"/>
      <c r="AN228" s="114"/>
      <c r="AO228" s="114"/>
      <c r="AP228" s="113"/>
      <c r="AQ228" s="113"/>
      <c r="AR228" s="31"/>
      <c r="AS228" s="73"/>
      <c r="AT228" s="73"/>
      <c r="AU228" s="68"/>
      <c r="AV228" s="67"/>
      <c r="AW228" s="67"/>
      <c r="AX228" s="67"/>
      <c r="AY228" s="67"/>
      <c r="AZ228" s="132"/>
      <c r="BA228" s="132"/>
      <c r="BB228" s="132"/>
      <c r="BC228" s="132"/>
      <c r="BD228" s="132"/>
      <c r="BE228" s="67"/>
    </row>
    <row r="229" spans="1:57" ht="25.5" customHeight="1" x14ac:dyDescent="0.25">
      <c r="A229" s="31"/>
      <c r="B229" s="31"/>
      <c r="C229" s="31"/>
      <c r="D229" s="33"/>
      <c r="E229" s="98"/>
      <c r="F229" s="31"/>
      <c r="G229" s="83"/>
      <c r="H229" s="83"/>
      <c r="I229" s="62"/>
      <c r="J229" s="31"/>
      <c r="K229" s="31"/>
      <c r="L229" s="83"/>
      <c r="M229" s="69"/>
      <c r="N229" s="69"/>
      <c r="O229" s="74"/>
      <c r="P229" s="74"/>
      <c r="Q229" s="75"/>
      <c r="R229" s="34"/>
      <c r="S229" s="83"/>
      <c r="T229" s="83"/>
      <c r="U229" s="83"/>
      <c r="V229" s="83"/>
      <c r="W229" s="74"/>
      <c r="X229" s="74"/>
      <c r="Y229" s="74"/>
      <c r="Z229" s="66"/>
      <c r="AA229" s="72"/>
      <c r="AB229" s="66"/>
      <c r="AC229" s="72"/>
      <c r="AD229" s="72"/>
      <c r="AE229" s="72"/>
      <c r="AF229" s="62"/>
      <c r="AG229" s="113"/>
      <c r="AH229" s="114"/>
      <c r="AI229" s="30"/>
      <c r="AJ229" s="30"/>
      <c r="AK229" s="30"/>
      <c r="AL229" s="30"/>
      <c r="AM229" s="68"/>
      <c r="AN229" s="114"/>
      <c r="AO229" s="114"/>
      <c r="AP229" s="113"/>
      <c r="AQ229" s="113"/>
      <c r="AR229" s="31"/>
      <c r="AS229" s="73"/>
      <c r="AT229" s="73"/>
      <c r="AU229" s="68"/>
      <c r="AV229" s="67"/>
      <c r="AW229" s="67"/>
      <c r="AX229" s="67"/>
      <c r="AY229" s="67"/>
      <c r="AZ229" s="132"/>
      <c r="BA229" s="132"/>
      <c r="BB229" s="132"/>
      <c r="BC229" s="132"/>
      <c r="BD229" s="132"/>
      <c r="BE229" s="67"/>
    </row>
    <row r="230" spans="1:57" ht="25.5" customHeight="1" x14ac:dyDescent="0.25">
      <c r="A230" s="31"/>
      <c r="B230" s="31"/>
      <c r="C230" s="31"/>
      <c r="D230" s="33"/>
      <c r="E230" s="98"/>
      <c r="F230" s="31"/>
      <c r="G230" s="83"/>
      <c r="H230" s="83"/>
      <c r="I230" s="62"/>
      <c r="J230" s="31"/>
      <c r="K230" s="31"/>
      <c r="L230" s="83"/>
      <c r="M230" s="69"/>
      <c r="N230" s="69"/>
      <c r="O230" s="74"/>
      <c r="P230" s="74"/>
      <c r="Q230" s="75"/>
      <c r="R230" s="34"/>
      <c r="S230" s="83"/>
      <c r="T230" s="83"/>
      <c r="U230" s="83"/>
      <c r="V230" s="83"/>
      <c r="W230" s="74"/>
      <c r="X230" s="74"/>
      <c r="Y230" s="74"/>
      <c r="Z230" s="66"/>
      <c r="AA230" s="72"/>
      <c r="AB230" s="66"/>
      <c r="AC230" s="72"/>
      <c r="AD230" s="72"/>
      <c r="AE230" s="72"/>
      <c r="AF230" s="62"/>
      <c r="AG230" s="113"/>
      <c r="AH230" s="114"/>
      <c r="AI230" s="30"/>
      <c r="AJ230" s="30"/>
      <c r="AK230" s="30"/>
      <c r="AL230" s="30"/>
      <c r="AM230" s="68"/>
      <c r="AN230" s="114"/>
      <c r="AO230" s="114"/>
      <c r="AP230" s="113"/>
      <c r="AQ230" s="113"/>
      <c r="AR230" s="31"/>
      <c r="AS230" s="73"/>
      <c r="AT230" s="73"/>
      <c r="AU230" s="68"/>
      <c r="AV230" s="67"/>
      <c r="AW230" s="67"/>
      <c r="AX230" s="67"/>
      <c r="AY230" s="67"/>
      <c r="AZ230" s="132"/>
      <c r="BA230" s="132"/>
      <c r="BB230" s="132"/>
      <c r="BC230" s="132"/>
      <c r="BD230" s="132"/>
      <c r="BE230" s="67"/>
    </row>
    <row r="231" spans="1:57" ht="25.5" customHeight="1" x14ac:dyDescent="0.25">
      <c r="A231" s="31"/>
      <c r="B231" s="31"/>
      <c r="C231" s="31"/>
      <c r="D231" s="33"/>
      <c r="E231" s="98"/>
      <c r="F231" s="31"/>
      <c r="G231" s="83"/>
      <c r="H231" s="83"/>
      <c r="I231" s="62"/>
      <c r="J231" s="31"/>
      <c r="K231" s="31"/>
      <c r="L231" s="83"/>
      <c r="M231" s="69"/>
      <c r="N231" s="69"/>
      <c r="O231" s="74"/>
      <c r="P231" s="74"/>
      <c r="Q231" s="75"/>
      <c r="R231" s="34"/>
      <c r="S231" s="83"/>
      <c r="T231" s="83"/>
      <c r="U231" s="83"/>
      <c r="V231" s="83"/>
      <c r="W231" s="74"/>
      <c r="X231" s="74"/>
      <c r="Y231" s="74"/>
      <c r="Z231" s="66"/>
      <c r="AA231" s="72"/>
      <c r="AB231" s="66"/>
      <c r="AC231" s="72"/>
      <c r="AD231" s="72"/>
      <c r="AE231" s="72"/>
      <c r="AF231" s="62"/>
      <c r="AG231" s="113"/>
      <c r="AH231" s="114"/>
      <c r="AI231" s="30"/>
      <c r="AJ231" s="30"/>
      <c r="AK231" s="30"/>
      <c r="AL231" s="30"/>
      <c r="AM231" s="68"/>
      <c r="AN231" s="114"/>
      <c r="AO231" s="114"/>
      <c r="AP231" s="113"/>
      <c r="AQ231" s="113"/>
      <c r="AR231" s="31"/>
      <c r="AS231" s="73"/>
      <c r="AT231" s="73"/>
      <c r="AU231" s="68"/>
      <c r="AV231" s="67"/>
      <c r="AW231" s="67"/>
      <c r="AX231" s="67"/>
      <c r="AY231" s="67"/>
      <c r="AZ231" s="132"/>
      <c r="BA231" s="132"/>
      <c r="BB231" s="132"/>
      <c r="BC231" s="132"/>
      <c r="BD231" s="132"/>
      <c r="BE231" s="67"/>
    </row>
    <row r="232" spans="1:57" ht="25.5" customHeight="1" x14ac:dyDescent="0.25">
      <c r="A232" s="31"/>
      <c r="B232" s="31"/>
      <c r="C232" s="31"/>
      <c r="D232" s="33"/>
      <c r="E232" s="98"/>
      <c r="F232" s="31"/>
      <c r="G232" s="83"/>
      <c r="H232" s="83"/>
      <c r="I232" s="62"/>
      <c r="J232" s="31"/>
      <c r="K232" s="31"/>
      <c r="L232" s="83"/>
      <c r="M232" s="69"/>
      <c r="N232" s="69"/>
      <c r="O232" s="74"/>
      <c r="P232" s="74"/>
      <c r="Q232" s="75"/>
      <c r="R232" s="34"/>
      <c r="S232" s="83"/>
      <c r="T232" s="83"/>
      <c r="U232" s="83"/>
      <c r="V232" s="83"/>
      <c r="W232" s="74"/>
      <c r="X232" s="74"/>
      <c r="Y232" s="74"/>
      <c r="Z232" s="66"/>
      <c r="AA232" s="72"/>
      <c r="AB232" s="66"/>
      <c r="AC232" s="72"/>
      <c r="AD232" s="72"/>
      <c r="AE232" s="72"/>
      <c r="AF232" s="62"/>
      <c r="AG232" s="113"/>
      <c r="AH232" s="114"/>
      <c r="AI232" s="30"/>
      <c r="AJ232" s="30"/>
      <c r="AK232" s="30"/>
      <c r="AL232" s="30"/>
      <c r="AM232" s="68"/>
      <c r="AN232" s="114"/>
      <c r="AO232" s="114"/>
      <c r="AP232" s="113"/>
      <c r="AQ232" s="113"/>
      <c r="AR232" s="31"/>
      <c r="AS232" s="73"/>
      <c r="AT232" s="73"/>
      <c r="AU232" s="68"/>
      <c r="AV232" s="67"/>
      <c r="AW232" s="67"/>
      <c r="AX232" s="67"/>
      <c r="AY232" s="67"/>
      <c r="AZ232" s="132"/>
      <c r="BA232" s="132"/>
      <c r="BB232" s="132"/>
      <c r="BC232" s="132"/>
      <c r="BD232" s="132"/>
      <c r="BE232" s="67"/>
    </row>
    <row r="233" spans="1:57" ht="25.5" customHeight="1" x14ac:dyDescent="0.25">
      <c r="A233" s="31"/>
      <c r="B233" s="31"/>
      <c r="C233" s="31"/>
      <c r="D233" s="33"/>
      <c r="E233" s="98"/>
      <c r="F233" s="31"/>
      <c r="G233" s="83"/>
      <c r="H233" s="83"/>
      <c r="I233" s="62"/>
      <c r="J233" s="31"/>
      <c r="K233" s="31"/>
      <c r="L233" s="83"/>
      <c r="M233" s="69"/>
      <c r="N233" s="69"/>
      <c r="O233" s="74"/>
      <c r="P233" s="74"/>
      <c r="Q233" s="75"/>
      <c r="R233" s="34"/>
      <c r="S233" s="83"/>
      <c r="T233" s="83"/>
      <c r="U233" s="83"/>
      <c r="V233" s="83"/>
      <c r="W233" s="74"/>
      <c r="X233" s="74"/>
      <c r="Y233" s="74"/>
      <c r="Z233" s="66"/>
      <c r="AA233" s="72"/>
      <c r="AB233" s="66"/>
      <c r="AC233" s="72"/>
      <c r="AD233" s="72"/>
      <c r="AE233" s="72"/>
      <c r="AF233" s="62"/>
      <c r="AG233" s="113"/>
      <c r="AH233" s="114"/>
      <c r="AI233" s="30"/>
      <c r="AJ233" s="30"/>
      <c r="AK233" s="30"/>
      <c r="AL233" s="30"/>
      <c r="AM233" s="68"/>
      <c r="AN233" s="114"/>
      <c r="AO233" s="114"/>
      <c r="AP233" s="113"/>
      <c r="AQ233" s="113"/>
      <c r="AR233" s="31"/>
      <c r="AS233" s="73"/>
      <c r="AT233" s="73"/>
      <c r="AU233" s="68"/>
      <c r="AV233" s="67"/>
      <c r="AW233" s="67"/>
      <c r="AX233" s="67"/>
      <c r="AY233" s="67"/>
      <c r="AZ233" s="132"/>
      <c r="BA233" s="132"/>
      <c r="BB233" s="132"/>
      <c r="BC233" s="132"/>
      <c r="BD233" s="132"/>
      <c r="BE233" s="67"/>
    </row>
    <row r="234" spans="1:57" ht="25.5" customHeight="1" x14ac:dyDescent="0.25">
      <c r="A234" s="31"/>
      <c r="B234" s="31"/>
      <c r="C234" s="31"/>
      <c r="D234" s="33"/>
      <c r="E234" s="98"/>
      <c r="F234" s="31"/>
      <c r="G234" s="83"/>
      <c r="H234" s="83"/>
      <c r="I234" s="62"/>
      <c r="J234" s="31"/>
      <c r="K234" s="31"/>
      <c r="L234" s="83"/>
      <c r="M234" s="69"/>
      <c r="N234" s="69"/>
      <c r="O234" s="74"/>
      <c r="P234" s="74"/>
      <c r="Q234" s="75"/>
      <c r="R234" s="34"/>
      <c r="S234" s="83"/>
      <c r="T234" s="83"/>
      <c r="U234" s="83"/>
      <c r="V234" s="83"/>
      <c r="W234" s="74"/>
      <c r="X234" s="74"/>
      <c r="Y234" s="74"/>
      <c r="Z234" s="66"/>
      <c r="AA234" s="72"/>
      <c r="AB234" s="66"/>
      <c r="AC234" s="72"/>
      <c r="AD234" s="72"/>
      <c r="AE234" s="72"/>
      <c r="AF234" s="62"/>
      <c r="AG234" s="113"/>
      <c r="AH234" s="114"/>
      <c r="AI234" s="30"/>
      <c r="AJ234" s="30"/>
      <c r="AK234" s="30"/>
      <c r="AL234" s="30"/>
      <c r="AM234" s="68"/>
      <c r="AN234" s="114"/>
      <c r="AO234" s="114"/>
      <c r="AP234" s="113"/>
      <c r="AQ234" s="113"/>
      <c r="AR234" s="31"/>
      <c r="AS234" s="73"/>
      <c r="AT234" s="73"/>
      <c r="AU234" s="68"/>
      <c r="AV234" s="67"/>
      <c r="AW234" s="67"/>
      <c r="AX234" s="67"/>
      <c r="AY234" s="67"/>
      <c r="AZ234" s="132"/>
      <c r="BA234" s="132"/>
      <c r="BB234" s="132"/>
      <c r="BC234" s="132"/>
      <c r="BD234" s="132"/>
      <c r="BE234" s="67"/>
    </row>
    <row r="235" spans="1:57" ht="25.5" customHeight="1" x14ac:dyDescent="0.25">
      <c r="A235" s="31"/>
      <c r="B235" s="31"/>
      <c r="C235" s="31"/>
      <c r="D235" s="33"/>
      <c r="E235" s="98"/>
      <c r="F235" s="31"/>
      <c r="G235" s="83"/>
      <c r="H235" s="83"/>
      <c r="I235" s="62"/>
      <c r="J235" s="31"/>
      <c r="K235" s="31"/>
      <c r="L235" s="83"/>
      <c r="M235" s="69"/>
      <c r="N235" s="69"/>
      <c r="O235" s="74"/>
      <c r="P235" s="74"/>
      <c r="Q235" s="75"/>
      <c r="R235" s="34"/>
      <c r="S235" s="83"/>
      <c r="T235" s="83"/>
      <c r="U235" s="83"/>
      <c r="V235" s="83"/>
      <c r="W235" s="74"/>
      <c r="X235" s="74"/>
      <c r="Y235" s="74"/>
      <c r="Z235" s="66"/>
      <c r="AA235" s="72"/>
      <c r="AB235" s="66"/>
      <c r="AC235" s="72"/>
      <c r="AD235" s="72"/>
      <c r="AE235" s="72"/>
      <c r="AF235" s="62"/>
      <c r="AG235" s="113"/>
      <c r="AH235" s="114"/>
      <c r="AI235" s="30"/>
      <c r="AJ235" s="30"/>
      <c r="AK235" s="30"/>
      <c r="AL235" s="30"/>
      <c r="AM235" s="68"/>
      <c r="AN235" s="114"/>
      <c r="AO235" s="114"/>
      <c r="AP235" s="113"/>
      <c r="AQ235" s="113"/>
      <c r="AR235" s="31"/>
      <c r="AS235" s="73"/>
      <c r="AT235" s="73"/>
      <c r="AU235" s="68"/>
      <c r="AV235" s="67"/>
      <c r="AW235" s="67"/>
      <c r="AX235" s="67"/>
      <c r="AY235" s="67"/>
      <c r="AZ235" s="132"/>
      <c r="BA235" s="132"/>
      <c r="BB235" s="132"/>
      <c r="BC235" s="132"/>
      <c r="BD235" s="132"/>
      <c r="BE235" s="67"/>
    </row>
    <row r="236" spans="1:57" ht="25.5" customHeight="1" x14ac:dyDescent="0.25">
      <c r="A236" s="31"/>
      <c r="B236" s="31"/>
      <c r="C236" s="31"/>
      <c r="D236" s="33"/>
      <c r="E236" s="98"/>
      <c r="F236" s="31"/>
      <c r="G236" s="83"/>
      <c r="H236" s="83"/>
      <c r="I236" s="62"/>
      <c r="J236" s="31"/>
      <c r="K236" s="31"/>
      <c r="L236" s="83"/>
      <c r="M236" s="69"/>
      <c r="N236" s="69"/>
      <c r="O236" s="74"/>
      <c r="P236" s="74"/>
      <c r="Q236" s="75"/>
      <c r="R236" s="34"/>
      <c r="S236" s="83"/>
      <c r="T236" s="83"/>
      <c r="U236" s="83"/>
      <c r="V236" s="83"/>
      <c r="W236" s="74"/>
      <c r="X236" s="74"/>
      <c r="Y236" s="74"/>
      <c r="Z236" s="66"/>
      <c r="AA236" s="72"/>
      <c r="AB236" s="66"/>
      <c r="AC236" s="72"/>
      <c r="AD236" s="72"/>
      <c r="AE236" s="72"/>
      <c r="AF236" s="62"/>
      <c r="AG236" s="113"/>
      <c r="AH236" s="114"/>
      <c r="AI236" s="30"/>
      <c r="AJ236" s="30"/>
      <c r="AK236" s="30"/>
      <c r="AL236" s="30"/>
      <c r="AM236" s="68"/>
      <c r="AN236" s="114"/>
      <c r="AO236" s="114"/>
      <c r="AP236" s="113"/>
      <c r="AQ236" s="113"/>
      <c r="AR236" s="31"/>
      <c r="AS236" s="73"/>
      <c r="AT236" s="73"/>
      <c r="AU236" s="68"/>
      <c r="AV236" s="67"/>
      <c r="AW236" s="67"/>
      <c r="AX236" s="67"/>
      <c r="AY236" s="67"/>
      <c r="AZ236" s="132"/>
      <c r="BA236" s="132"/>
      <c r="BB236" s="132"/>
      <c r="BC236" s="132"/>
      <c r="BD236" s="132"/>
      <c r="BE236" s="67"/>
    </row>
    <row r="237" spans="1:57" ht="25.5" customHeight="1" x14ac:dyDescent="0.25">
      <c r="A237" s="31"/>
      <c r="B237" s="31"/>
      <c r="C237" s="31"/>
      <c r="D237" s="33"/>
      <c r="E237" s="98"/>
      <c r="F237" s="31"/>
      <c r="G237" s="83"/>
      <c r="H237" s="83"/>
      <c r="I237" s="62"/>
      <c r="J237" s="31"/>
      <c r="K237" s="31"/>
      <c r="L237" s="83"/>
      <c r="M237" s="69"/>
      <c r="N237" s="69"/>
      <c r="O237" s="74"/>
      <c r="P237" s="74"/>
      <c r="Q237" s="75"/>
      <c r="R237" s="34"/>
      <c r="S237" s="83"/>
      <c r="T237" s="83"/>
      <c r="U237" s="83"/>
      <c r="V237" s="83"/>
      <c r="W237" s="74"/>
      <c r="X237" s="74"/>
      <c r="Y237" s="74"/>
      <c r="Z237" s="66"/>
      <c r="AA237" s="72"/>
      <c r="AB237" s="66"/>
      <c r="AC237" s="72"/>
      <c r="AD237" s="72"/>
      <c r="AE237" s="72"/>
      <c r="AF237" s="62"/>
      <c r="AG237" s="113"/>
      <c r="AH237" s="114"/>
      <c r="AI237" s="30"/>
      <c r="AJ237" s="30"/>
      <c r="AK237" s="30"/>
      <c r="AL237" s="30"/>
      <c r="AM237" s="68"/>
      <c r="AN237" s="114"/>
      <c r="AO237" s="114"/>
      <c r="AP237" s="113"/>
      <c r="AQ237" s="113"/>
      <c r="AR237" s="31"/>
      <c r="AS237" s="73"/>
      <c r="AT237" s="73"/>
      <c r="AU237" s="68"/>
      <c r="AV237" s="67"/>
      <c r="AW237" s="67"/>
      <c r="AX237" s="67"/>
      <c r="AY237" s="67"/>
      <c r="AZ237" s="132"/>
      <c r="BA237" s="132"/>
      <c r="BB237" s="132"/>
      <c r="BC237" s="132"/>
      <c r="BD237" s="132"/>
      <c r="BE237" s="67"/>
    </row>
    <row r="238" spans="1:57" ht="25.5" customHeight="1" x14ac:dyDescent="0.25">
      <c r="A238" s="31"/>
      <c r="B238" s="31"/>
      <c r="C238" s="31"/>
      <c r="D238" s="33"/>
      <c r="E238" s="98"/>
      <c r="F238" s="31"/>
      <c r="G238" s="83"/>
      <c r="H238" s="83"/>
      <c r="I238" s="62"/>
      <c r="J238" s="31"/>
      <c r="K238" s="31"/>
      <c r="L238" s="83"/>
      <c r="M238" s="69"/>
      <c r="N238" s="69"/>
      <c r="O238" s="74"/>
      <c r="P238" s="74"/>
      <c r="Q238" s="75"/>
      <c r="R238" s="34"/>
      <c r="S238" s="83"/>
      <c r="T238" s="83"/>
      <c r="U238" s="83"/>
      <c r="V238" s="83"/>
      <c r="W238" s="74"/>
      <c r="X238" s="74"/>
      <c r="Y238" s="74"/>
      <c r="Z238" s="66"/>
      <c r="AA238" s="72"/>
      <c r="AB238" s="66"/>
      <c r="AC238" s="72"/>
      <c r="AD238" s="72"/>
      <c r="AE238" s="72"/>
      <c r="AF238" s="62"/>
      <c r="AG238" s="113"/>
      <c r="AH238" s="114"/>
      <c r="AI238" s="30"/>
      <c r="AJ238" s="30"/>
      <c r="AK238" s="30"/>
      <c r="AL238" s="30"/>
      <c r="AM238" s="68"/>
      <c r="AN238" s="114"/>
      <c r="AO238" s="114"/>
      <c r="AP238" s="113"/>
      <c r="AQ238" s="113"/>
      <c r="AR238" s="31"/>
      <c r="AS238" s="73"/>
      <c r="AT238" s="73"/>
      <c r="AU238" s="68"/>
      <c r="AV238" s="67"/>
      <c r="AW238" s="67"/>
      <c r="AX238" s="67"/>
      <c r="AY238" s="67"/>
      <c r="AZ238" s="132"/>
      <c r="BA238" s="132"/>
      <c r="BB238" s="132"/>
      <c r="BC238" s="132"/>
      <c r="BD238" s="132"/>
      <c r="BE238" s="67"/>
    </row>
    <row r="239" spans="1:57" ht="25.5" customHeight="1" x14ac:dyDescent="0.25">
      <c r="A239" s="31"/>
      <c r="B239" s="31"/>
      <c r="C239" s="31"/>
      <c r="D239" s="33"/>
      <c r="E239" s="98"/>
      <c r="F239" s="31"/>
      <c r="G239" s="83"/>
      <c r="H239" s="83"/>
      <c r="I239" s="62"/>
      <c r="J239" s="31"/>
      <c r="K239" s="31"/>
      <c r="L239" s="83"/>
      <c r="M239" s="69"/>
      <c r="N239" s="69"/>
      <c r="O239" s="74"/>
      <c r="P239" s="74"/>
      <c r="Q239" s="75"/>
      <c r="R239" s="34"/>
      <c r="S239" s="83"/>
      <c r="T239" s="83"/>
      <c r="U239" s="83"/>
      <c r="V239" s="83"/>
      <c r="W239" s="74"/>
      <c r="X239" s="74"/>
      <c r="Y239" s="74"/>
      <c r="Z239" s="66"/>
      <c r="AA239" s="72"/>
      <c r="AB239" s="66"/>
      <c r="AC239" s="72"/>
      <c r="AD239" s="72"/>
      <c r="AE239" s="72"/>
      <c r="AF239" s="62"/>
      <c r="AG239" s="113"/>
      <c r="AH239" s="114"/>
      <c r="AI239" s="30"/>
      <c r="AJ239" s="30"/>
      <c r="AK239" s="30"/>
      <c r="AL239" s="30"/>
      <c r="AM239" s="68"/>
      <c r="AN239" s="114"/>
      <c r="AO239" s="114"/>
      <c r="AP239" s="113"/>
      <c r="AQ239" s="113"/>
      <c r="AR239" s="31"/>
      <c r="AS239" s="73"/>
      <c r="AT239" s="73"/>
      <c r="AU239" s="68"/>
      <c r="AV239" s="67"/>
      <c r="AW239" s="67"/>
      <c r="AX239" s="67"/>
      <c r="AY239" s="67"/>
      <c r="AZ239" s="132"/>
      <c r="BA239" s="132"/>
      <c r="BB239" s="132"/>
      <c r="BC239" s="132"/>
      <c r="BD239" s="132"/>
      <c r="BE239" s="67"/>
    </row>
    <row r="240" spans="1:57" ht="25.5" customHeight="1" x14ac:dyDescent="0.25">
      <c r="A240" s="31"/>
      <c r="B240" s="31"/>
      <c r="C240" s="31"/>
      <c r="D240" s="33"/>
      <c r="E240" s="98"/>
      <c r="F240" s="31"/>
      <c r="G240" s="83"/>
      <c r="H240" s="83"/>
      <c r="I240" s="62"/>
      <c r="J240" s="31"/>
      <c r="K240" s="31"/>
      <c r="L240" s="83"/>
      <c r="M240" s="69"/>
      <c r="N240" s="69"/>
      <c r="O240" s="74"/>
      <c r="P240" s="74"/>
      <c r="Q240" s="75"/>
      <c r="R240" s="34"/>
      <c r="S240" s="83"/>
      <c r="T240" s="83"/>
      <c r="U240" s="83"/>
      <c r="V240" s="83"/>
      <c r="W240" s="74"/>
      <c r="X240" s="74"/>
      <c r="Y240" s="74"/>
      <c r="Z240" s="66"/>
      <c r="AA240" s="72"/>
      <c r="AB240" s="66"/>
      <c r="AC240" s="72"/>
      <c r="AD240" s="72"/>
      <c r="AE240" s="72"/>
      <c r="AF240" s="62"/>
      <c r="AG240" s="113"/>
      <c r="AH240" s="114"/>
      <c r="AI240" s="30"/>
      <c r="AJ240" s="30"/>
      <c r="AK240" s="30"/>
      <c r="AL240" s="30"/>
      <c r="AM240" s="68"/>
      <c r="AN240" s="114"/>
      <c r="AO240" s="114"/>
      <c r="AP240" s="113"/>
      <c r="AQ240" s="113"/>
      <c r="AR240" s="31"/>
      <c r="AS240" s="73"/>
      <c r="AT240" s="73"/>
      <c r="AU240" s="68"/>
      <c r="AV240" s="67"/>
      <c r="AW240" s="67"/>
      <c r="AX240" s="67"/>
      <c r="AY240" s="67"/>
      <c r="AZ240" s="132"/>
      <c r="BA240" s="132"/>
      <c r="BB240" s="132"/>
      <c r="BC240" s="132"/>
      <c r="BD240" s="132"/>
      <c r="BE240" s="67"/>
    </row>
    <row r="241" spans="1:57" ht="25.5" customHeight="1" x14ac:dyDescent="0.25">
      <c r="A241" s="31"/>
      <c r="B241" s="31"/>
      <c r="C241" s="31"/>
      <c r="D241" s="33"/>
      <c r="E241" s="98"/>
      <c r="F241" s="31"/>
      <c r="G241" s="83"/>
      <c r="H241" s="83"/>
      <c r="I241" s="62"/>
      <c r="J241" s="31"/>
      <c r="K241" s="31"/>
      <c r="L241" s="83"/>
      <c r="M241" s="69"/>
      <c r="N241" s="69"/>
      <c r="O241" s="74"/>
      <c r="P241" s="74"/>
      <c r="Q241" s="75"/>
      <c r="R241" s="34"/>
      <c r="S241" s="83"/>
      <c r="T241" s="83"/>
      <c r="U241" s="83"/>
      <c r="V241" s="83"/>
      <c r="W241" s="74"/>
      <c r="X241" s="74"/>
      <c r="Y241" s="74"/>
      <c r="Z241" s="66"/>
      <c r="AA241" s="72"/>
      <c r="AB241" s="66"/>
      <c r="AC241" s="72"/>
      <c r="AD241" s="72"/>
      <c r="AE241" s="72"/>
      <c r="AF241" s="62"/>
      <c r="AG241" s="113"/>
      <c r="AH241" s="114"/>
      <c r="AI241" s="30"/>
      <c r="AJ241" s="30"/>
      <c r="AK241" s="30"/>
      <c r="AL241" s="30"/>
      <c r="AM241" s="68"/>
      <c r="AN241" s="114"/>
      <c r="AO241" s="114"/>
      <c r="AP241" s="113"/>
      <c r="AQ241" s="113"/>
      <c r="AR241" s="31"/>
      <c r="AS241" s="73"/>
      <c r="AT241" s="73"/>
      <c r="AU241" s="68"/>
      <c r="AV241" s="67"/>
      <c r="AW241" s="67"/>
      <c r="AX241" s="67"/>
      <c r="AY241" s="67"/>
      <c r="AZ241" s="132"/>
      <c r="BA241" s="132"/>
      <c r="BB241" s="132"/>
      <c r="BC241" s="132"/>
      <c r="BD241" s="132"/>
      <c r="BE241" s="67"/>
    </row>
    <row r="242" spans="1:57" ht="25.5" customHeight="1" x14ac:dyDescent="0.25">
      <c r="A242" s="31"/>
      <c r="B242" s="31"/>
      <c r="C242" s="31"/>
      <c r="D242" s="33"/>
      <c r="E242" s="98"/>
      <c r="F242" s="31"/>
      <c r="G242" s="83"/>
      <c r="H242" s="83"/>
      <c r="I242" s="62"/>
      <c r="J242" s="31"/>
      <c r="K242" s="31"/>
      <c r="L242" s="83"/>
      <c r="M242" s="69"/>
      <c r="N242" s="69"/>
      <c r="O242" s="74"/>
      <c r="P242" s="74"/>
      <c r="Q242" s="75"/>
      <c r="R242" s="34"/>
      <c r="S242" s="83"/>
      <c r="T242" s="83"/>
      <c r="U242" s="83"/>
      <c r="V242" s="83"/>
      <c r="W242" s="74"/>
      <c r="X242" s="74"/>
      <c r="Y242" s="74"/>
      <c r="Z242" s="66"/>
      <c r="AA242" s="72"/>
      <c r="AB242" s="66"/>
      <c r="AC242" s="72"/>
      <c r="AD242" s="72"/>
      <c r="AE242" s="72"/>
      <c r="AF242" s="62"/>
      <c r="AG242" s="113"/>
      <c r="AH242" s="114"/>
      <c r="AI242" s="30"/>
      <c r="AJ242" s="30"/>
      <c r="AK242" s="30"/>
      <c r="AL242" s="30"/>
      <c r="AM242" s="68"/>
      <c r="AN242" s="114"/>
      <c r="AO242" s="114"/>
      <c r="AP242" s="113"/>
      <c r="AQ242" s="113"/>
      <c r="AR242" s="31"/>
      <c r="AS242" s="73"/>
      <c r="AT242" s="73"/>
      <c r="AU242" s="68"/>
      <c r="AV242" s="67"/>
      <c r="AW242" s="67"/>
      <c r="AX242" s="67"/>
      <c r="AY242" s="67"/>
      <c r="AZ242" s="132"/>
      <c r="BA242" s="132"/>
      <c r="BB242" s="132"/>
      <c r="BC242" s="132"/>
      <c r="BD242" s="132"/>
      <c r="BE242" s="67"/>
    </row>
    <row r="243" spans="1:57" ht="25.5" customHeight="1" x14ac:dyDescent="0.25">
      <c r="A243" s="31"/>
      <c r="B243" s="31"/>
      <c r="C243" s="31"/>
      <c r="D243" s="33"/>
      <c r="E243" s="98"/>
      <c r="F243" s="31"/>
      <c r="G243" s="83"/>
      <c r="H243" s="83"/>
      <c r="I243" s="62"/>
      <c r="J243" s="31"/>
      <c r="K243" s="31"/>
      <c r="L243" s="83"/>
      <c r="M243" s="69"/>
      <c r="N243" s="69"/>
      <c r="O243" s="74"/>
      <c r="P243" s="74"/>
      <c r="Q243" s="75"/>
      <c r="R243" s="34"/>
      <c r="S243" s="83"/>
      <c r="T243" s="83"/>
      <c r="U243" s="83"/>
      <c r="V243" s="83"/>
      <c r="W243" s="74"/>
      <c r="X243" s="74"/>
      <c r="Y243" s="74"/>
      <c r="Z243" s="66"/>
      <c r="AA243" s="72"/>
      <c r="AB243" s="66"/>
      <c r="AC243" s="72"/>
      <c r="AD243" s="72"/>
      <c r="AE243" s="72"/>
      <c r="AF243" s="62"/>
      <c r="AG243" s="113"/>
      <c r="AH243" s="114"/>
      <c r="AI243" s="30"/>
      <c r="AJ243" s="30"/>
      <c r="AK243" s="30"/>
      <c r="AL243" s="30"/>
      <c r="AM243" s="68"/>
      <c r="AN243" s="114"/>
      <c r="AO243" s="114"/>
      <c r="AP243" s="113"/>
      <c r="AQ243" s="113"/>
      <c r="AR243" s="31"/>
      <c r="AS243" s="73"/>
      <c r="AT243" s="73"/>
      <c r="AU243" s="68"/>
      <c r="AV243" s="67"/>
      <c r="AW243" s="67"/>
      <c r="AX243" s="67"/>
      <c r="AY243" s="67"/>
      <c r="AZ243" s="132"/>
      <c r="BA243" s="132"/>
      <c r="BB243" s="132"/>
      <c r="BC243" s="132"/>
      <c r="BD243" s="132"/>
      <c r="BE243" s="67"/>
    </row>
    <row r="244" spans="1:57" ht="25.5" customHeight="1" x14ac:dyDescent="0.25">
      <c r="A244" s="31"/>
      <c r="B244" s="31"/>
      <c r="C244" s="31"/>
      <c r="D244" s="33"/>
      <c r="E244" s="98"/>
      <c r="F244" s="31"/>
      <c r="G244" s="83"/>
      <c r="H244" s="83"/>
      <c r="I244" s="62"/>
      <c r="J244" s="31"/>
      <c r="K244" s="31"/>
      <c r="L244" s="83"/>
      <c r="M244" s="69"/>
      <c r="N244" s="69"/>
      <c r="O244" s="74"/>
      <c r="P244" s="74"/>
      <c r="Q244" s="75"/>
      <c r="R244" s="34"/>
      <c r="S244" s="83"/>
      <c r="T244" s="83"/>
      <c r="U244" s="83"/>
      <c r="V244" s="83"/>
      <c r="W244" s="74"/>
      <c r="X244" s="74"/>
      <c r="Y244" s="74"/>
      <c r="Z244" s="66"/>
      <c r="AA244" s="72"/>
      <c r="AB244" s="66"/>
      <c r="AC244" s="72"/>
      <c r="AD244" s="72"/>
      <c r="AE244" s="72"/>
      <c r="AF244" s="62"/>
      <c r="AG244" s="113"/>
      <c r="AH244" s="114"/>
      <c r="AI244" s="30"/>
      <c r="AJ244" s="30"/>
      <c r="AK244" s="30"/>
      <c r="AL244" s="30"/>
      <c r="AM244" s="68"/>
      <c r="AN244" s="114"/>
      <c r="AO244" s="114"/>
      <c r="AP244" s="113"/>
      <c r="AQ244" s="113"/>
      <c r="AR244" s="31"/>
      <c r="AS244" s="73"/>
      <c r="AT244" s="73"/>
      <c r="AU244" s="68"/>
      <c r="AV244" s="67"/>
      <c r="AW244" s="67"/>
      <c r="AX244" s="67"/>
      <c r="AY244" s="67"/>
      <c r="AZ244" s="132"/>
      <c r="BA244" s="132"/>
      <c r="BB244" s="132"/>
      <c r="BC244" s="132"/>
      <c r="BD244" s="132"/>
      <c r="BE244" s="67"/>
    </row>
    <row r="245" spans="1:57" ht="25.5" customHeight="1" x14ac:dyDescent="0.25">
      <c r="A245" s="31"/>
      <c r="B245" s="31"/>
      <c r="C245" s="31"/>
      <c r="D245" s="33"/>
      <c r="E245" s="98"/>
      <c r="F245" s="31"/>
      <c r="G245" s="83"/>
      <c r="H245" s="83"/>
      <c r="I245" s="62"/>
      <c r="J245" s="31"/>
      <c r="K245" s="31"/>
      <c r="L245" s="83"/>
      <c r="M245" s="69"/>
      <c r="N245" s="69"/>
      <c r="O245" s="74"/>
      <c r="P245" s="74"/>
      <c r="Q245" s="75"/>
      <c r="R245" s="34"/>
      <c r="S245" s="83"/>
      <c r="T245" s="83"/>
      <c r="U245" s="83"/>
      <c r="V245" s="83"/>
      <c r="W245" s="74"/>
      <c r="X245" s="74"/>
      <c r="Y245" s="74"/>
      <c r="Z245" s="66"/>
      <c r="AA245" s="72"/>
      <c r="AB245" s="66"/>
      <c r="AC245" s="72"/>
      <c r="AD245" s="72"/>
      <c r="AE245" s="72"/>
      <c r="AF245" s="62"/>
      <c r="AG245" s="113"/>
      <c r="AH245" s="114"/>
      <c r="AI245" s="30"/>
      <c r="AJ245" s="30"/>
      <c r="AK245" s="30"/>
      <c r="AL245" s="30"/>
      <c r="AM245" s="68"/>
      <c r="AN245" s="114"/>
      <c r="AO245" s="114"/>
      <c r="AP245" s="113"/>
      <c r="AQ245" s="113"/>
      <c r="AR245" s="31"/>
      <c r="AS245" s="73"/>
      <c r="AT245" s="73"/>
      <c r="AU245" s="68"/>
      <c r="AV245" s="67"/>
      <c r="AW245" s="67"/>
      <c r="AX245" s="67"/>
      <c r="AY245" s="67"/>
      <c r="AZ245" s="132"/>
      <c r="BA245" s="132"/>
      <c r="BB245" s="132"/>
      <c r="BC245" s="132"/>
      <c r="BD245" s="132"/>
      <c r="BE245" s="67"/>
    </row>
    <row r="246" spans="1:57" ht="25.5" customHeight="1" x14ac:dyDescent="0.25">
      <c r="A246" s="31"/>
      <c r="B246" s="31"/>
      <c r="C246" s="31"/>
      <c r="D246" s="33"/>
      <c r="E246" s="98"/>
      <c r="F246" s="31"/>
      <c r="G246" s="83"/>
      <c r="H246" s="83"/>
      <c r="I246" s="62"/>
      <c r="J246" s="31"/>
      <c r="K246" s="31"/>
      <c r="L246" s="83"/>
      <c r="M246" s="69"/>
      <c r="N246" s="69"/>
      <c r="O246" s="74"/>
      <c r="P246" s="74"/>
      <c r="Q246" s="75"/>
      <c r="R246" s="34"/>
      <c r="S246" s="83"/>
      <c r="T246" s="83"/>
      <c r="U246" s="83"/>
      <c r="V246" s="83"/>
      <c r="W246" s="74"/>
      <c r="X246" s="74"/>
      <c r="Y246" s="74"/>
      <c r="Z246" s="66"/>
      <c r="AA246" s="72"/>
      <c r="AB246" s="66"/>
      <c r="AC246" s="72"/>
      <c r="AD246" s="72"/>
      <c r="AE246" s="72"/>
      <c r="AF246" s="62"/>
      <c r="AG246" s="113"/>
      <c r="AH246" s="114"/>
      <c r="AI246" s="30"/>
      <c r="AJ246" s="30"/>
      <c r="AK246" s="30"/>
      <c r="AL246" s="30"/>
      <c r="AM246" s="68"/>
      <c r="AN246" s="114"/>
      <c r="AO246" s="114"/>
      <c r="AP246" s="113"/>
      <c r="AQ246" s="113"/>
      <c r="AR246" s="31"/>
      <c r="AS246" s="73"/>
      <c r="AT246" s="73"/>
      <c r="AU246" s="68"/>
      <c r="AV246" s="67"/>
      <c r="AW246" s="67"/>
      <c r="AX246" s="67"/>
      <c r="AY246" s="67"/>
      <c r="AZ246" s="132"/>
      <c r="BA246" s="132"/>
      <c r="BB246" s="132"/>
      <c r="BC246" s="132"/>
      <c r="BD246" s="132"/>
      <c r="BE246" s="67"/>
    </row>
    <row r="247" spans="1:57" ht="25.5" customHeight="1" x14ac:dyDescent="0.25">
      <c r="A247" s="31"/>
      <c r="B247" s="31"/>
      <c r="C247" s="31"/>
      <c r="D247" s="33"/>
      <c r="E247" s="98"/>
      <c r="F247" s="31"/>
      <c r="G247" s="83"/>
      <c r="H247" s="83"/>
      <c r="I247" s="62"/>
      <c r="J247" s="31"/>
      <c r="K247" s="31"/>
      <c r="L247" s="83"/>
      <c r="M247" s="69"/>
      <c r="N247" s="69"/>
      <c r="O247" s="74"/>
      <c r="P247" s="74"/>
      <c r="Q247" s="75"/>
      <c r="R247" s="34"/>
      <c r="S247" s="83"/>
      <c r="T247" s="83"/>
      <c r="U247" s="83"/>
      <c r="V247" s="83"/>
      <c r="W247" s="74"/>
      <c r="X247" s="74"/>
      <c r="Y247" s="74"/>
      <c r="Z247" s="66"/>
      <c r="AA247" s="72"/>
      <c r="AB247" s="66"/>
      <c r="AC247" s="72"/>
      <c r="AD247" s="72"/>
      <c r="AE247" s="72"/>
      <c r="AF247" s="62"/>
      <c r="AG247" s="113"/>
      <c r="AH247" s="114"/>
      <c r="AI247" s="30"/>
      <c r="AJ247" s="30"/>
      <c r="AK247" s="30"/>
      <c r="AL247" s="30"/>
      <c r="AM247" s="68"/>
      <c r="AN247" s="114"/>
      <c r="AO247" s="114"/>
      <c r="AP247" s="113"/>
      <c r="AQ247" s="113"/>
      <c r="AR247" s="31"/>
      <c r="AS247" s="73"/>
      <c r="AT247" s="73"/>
      <c r="AU247" s="68"/>
      <c r="AV247" s="67"/>
      <c r="AW247" s="67"/>
      <c r="AX247" s="67"/>
      <c r="AY247" s="67"/>
      <c r="AZ247" s="132"/>
      <c r="BA247" s="132"/>
      <c r="BB247" s="132"/>
      <c r="BC247" s="132"/>
      <c r="BD247" s="132"/>
      <c r="BE247" s="67"/>
    </row>
    <row r="248" spans="1:57" ht="25.5" customHeight="1" x14ac:dyDescent="0.25">
      <c r="A248" s="31"/>
      <c r="B248" s="31"/>
      <c r="C248" s="31"/>
      <c r="D248" s="33"/>
      <c r="E248" s="98"/>
      <c r="F248" s="31"/>
      <c r="G248" s="83"/>
      <c r="H248" s="83"/>
      <c r="I248" s="62"/>
      <c r="J248" s="31"/>
      <c r="K248" s="31"/>
      <c r="L248" s="83"/>
      <c r="M248" s="69"/>
      <c r="N248" s="69"/>
      <c r="O248" s="74"/>
      <c r="P248" s="74"/>
      <c r="Q248" s="75"/>
      <c r="R248" s="34"/>
      <c r="S248" s="83"/>
      <c r="T248" s="83"/>
      <c r="U248" s="83"/>
      <c r="V248" s="83"/>
      <c r="W248" s="74"/>
      <c r="X248" s="74"/>
      <c r="Y248" s="74"/>
      <c r="Z248" s="66"/>
      <c r="AA248" s="72"/>
      <c r="AB248" s="66"/>
      <c r="AC248" s="72"/>
      <c r="AD248" s="72"/>
      <c r="AE248" s="72"/>
      <c r="AF248" s="62"/>
      <c r="AG248" s="113"/>
      <c r="AH248" s="114"/>
      <c r="AI248" s="30"/>
      <c r="AJ248" s="30"/>
      <c r="AK248" s="30"/>
      <c r="AL248" s="30"/>
      <c r="AM248" s="68"/>
      <c r="AN248" s="114"/>
      <c r="AO248" s="114"/>
      <c r="AP248" s="113"/>
      <c r="AQ248" s="113"/>
      <c r="AR248" s="31"/>
      <c r="AS248" s="73"/>
      <c r="AT248" s="73"/>
      <c r="AU248" s="68"/>
      <c r="AV248" s="67"/>
      <c r="AW248" s="67"/>
      <c r="AX248" s="67"/>
      <c r="AY248" s="67"/>
      <c r="AZ248" s="132"/>
      <c r="BA248" s="132"/>
      <c r="BB248" s="132"/>
      <c r="BC248" s="132"/>
      <c r="BD248" s="132"/>
      <c r="BE248" s="67"/>
    </row>
    <row r="249" spans="1:57" ht="25.5" customHeight="1" x14ac:dyDescent="0.25">
      <c r="A249" s="31"/>
      <c r="B249" s="31"/>
      <c r="C249" s="31"/>
      <c r="D249" s="33"/>
      <c r="E249" s="98"/>
      <c r="F249" s="31"/>
      <c r="G249" s="83"/>
      <c r="H249" s="83"/>
      <c r="I249" s="62"/>
      <c r="J249" s="31"/>
      <c r="K249" s="31"/>
      <c r="L249" s="83"/>
      <c r="M249" s="69"/>
      <c r="N249" s="69"/>
      <c r="O249" s="74"/>
      <c r="P249" s="74"/>
      <c r="Q249" s="75"/>
      <c r="R249" s="34"/>
      <c r="S249" s="83"/>
      <c r="T249" s="83"/>
      <c r="U249" s="83"/>
      <c r="V249" s="83"/>
      <c r="W249" s="74"/>
      <c r="X249" s="74"/>
      <c r="Y249" s="74"/>
      <c r="Z249" s="66"/>
      <c r="AA249" s="72"/>
      <c r="AB249" s="66"/>
      <c r="AC249" s="72"/>
      <c r="AD249" s="72"/>
      <c r="AE249" s="72"/>
      <c r="AF249" s="62"/>
      <c r="AG249" s="113"/>
      <c r="AH249" s="114"/>
      <c r="AI249" s="30"/>
      <c r="AJ249" s="30"/>
      <c r="AK249" s="30"/>
      <c r="AL249" s="30"/>
      <c r="AM249" s="68"/>
      <c r="AN249" s="114"/>
      <c r="AO249" s="114"/>
      <c r="AP249" s="113"/>
      <c r="AQ249" s="113"/>
      <c r="AR249" s="31"/>
      <c r="AS249" s="73"/>
      <c r="AT249" s="73"/>
      <c r="AU249" s="68"/>
      <c r="AV249" s="67"/>
      <c r="AW249" s="67"/>
      <c r="AX249" s="67"/>
      <c r="AY249" s="67"/>
      <c r="AZ249" s="132"/>
      <c r="BA249" s="132"/>
      <c r="BB249" s="132"/>
      <c r="BC249" s="132"/>
      <c r="BD249" s="132"/>
      <c r="BE249" s="67"/>
    </row>
    <row r="250" spans="1:57" ht="25.5" customHeight="1" x14ac:dyDescent="0.25">
      <c r="A250" s="31"/>
      <c r="B250" s="31"/>
      <c r="C250" s="31"/>
      <c r="D250" s="33"/>
      <c r="E250" s="98"/>
      <c r="F250" s="31"/>
      <c r="G250" s="83"/>
      <c r="H250" s="83"/>
      <c r="I250" s="62"/>
      <c r="J250" s="31"/>
      <c r="K250" s="31"/>
      <c r="L250" s="83"/>
      <c r="M250" s="69"/>
      <c r="N250" s="69"/>
      <c r="O250" s="74"/>
      <c r="P250" s="74"/>
      <c r="Q250" s="75"/>
      <c r="R250" s="34"/>
      <c r="S250" s="83"/>
      <c r="T250" s="83"/>
      <c r="U250" s="83"/>
      <c r="V250" s="83"/>
      <c r="W250" s="74"/>
      <c r="X250" s="74"/>
      <c r="Y250" s="74"/>
      <c r="Z250" s="66"/>
      <c r="AA250" s="72"/>
      <c r="AB250" s="66"/>
      <c r="AC250" s="72"/>
      <c r="AD250" s="72"/>
      <c r="AE250" s="72"/>
      <c r="AF250" s="62"/>
      <c r="AG250" s="113"/>
      <c r="AH250" s="114"/>
      <c r="AI250" s="30"/>
      <c r="AJ250" s="30"/>
      <c r="AK250" s="30"/>
      <c r="AL250" s="30"/>
      <c r="AM250" s="68"/>
      <c r="AN250" s="114"/>
      <c r="AO250" s="114"/>
      <c r="AP250" s="113"/>
      <c r="AQ250" s="113"/>
      <c r="AR250" s="31"/>
      <c r="AS250" s="73"/>
      <c r="AT250" s="73"/>
      <c r="AU250" s="68"/>
      <c r="AV250" s="67"/>
      <c r="AW250" s="67"/>
      <c r="AX250" s="67"/>
      <c r="AY250" s="67"/>
      <c r="AZ250" s="132"/>
      <c r="BA250" s="132"/>
      <c r="BB250" s="132"/>
      <c r="BC250" s="132"/>
      <c r="BD250" s="132"/>
      <c r="BE250" s="67"/>
    </row>
    <row r="251" spans="1:57" ht="25.5" customHeight="1" x14ac:dyDescent="0.25">
      <c r="A251" s="31"/>
      <c r="B251" s="31"/>
      <c r="C251" s="31"/>
      <c r="D251" s="33"/>
      <c r="E251" s="98"/>
      <c r="F251" s="31"/>
      <c r="G251" s="83"/>
      <c r="H251" s="83"/>
      <c r="I251" s="62"/>
      <c r="J251" s="31"/>
      <c r="K251" s="31"/>
      <c r="L251" s="83"/>
      <c r="M251" s="69"/>
      <c r="N251" s="69"/>
      <c r="O251" s="74"/>
      <c r="P251" s="74"/>
      <c r="Q251" s="75"/>
      <c r="R251" s="34"/>
      <c r="S251" s="83"/>
      <c r="T251" s="83"/>
      <c r="U251" s="83"/>
      <c r="V251" s="83"/>
      <c r="W251" s="74"/>
      <c r="X251" s="74"/>
      <c r="Y251" s="74"/>
      <c r="Z251" s="66"/>
      <c r="AA251" s="72"/>
      <c r="AB251" s="66"/>
      <c r="AC251" s="72"/>
      <c r="AD251" s="72"/>
      <c r="AE251" s="72"/>
      <c r="AF251" s="62"/>
      <c r="AG251" s="113"/>
      <c r="AH251" s="114"/>
      <c r="AI251" s="30"/>
      <c r="AJ251" s="30"/>
      <c r="AK251" s="30"/>
      <c r="AL251" s="30"/>
      <c r="AM251" s="68"/>
      <c r="AN251" s="114"/>
      <c r="AO251" s="114"/>
      <c r="AP251" s="113"/>
      <c r="AQ251" s="113"/>
      <c r="AR251" s="31"/>
      <c r="AS251" s="73"/>
      <c r="AT251" s="73"/>
      <c r="AU251" s="68"/>
      <c r="AV251" s="67"/>
      <c r="AW251" s="67"/>
      <c r="AX251" s="67"/>
      <c r="AY251" s="67"/>
      <c r="AZ251" s="132"/>
      <c r="BA251" s="132"/>
      <c r="BB251" s="132"/>
      <c r="BC251" s="132"/>
      <c r="BD251" s="132"/>
      <c r="BE251" s="67"/>
    </row>
    <row r="252" spans="1:57" ht="25.5" customHeight="1" x14ac:dyDescent="0.25">
      <c r="A252" s="31"/>
      <c r="B252" s="31"/>
      <c r="C252" s="31"/>
      <c r="D252" s="33"/>
      <c r="E252" s="98"/>
      <c r="F252" s="31"/>
      <c r="G252" s="83"/>
      <c r="H252" s="83"/>
      <c r="I252" s="62"/>
      <c r="J252" s="31"/>
      <c r="K252" s="31"/>
      <c r="L252" s="83"/>
      <c r="M252" s="69"/>
      <c r="N252" s="69"/>
      <c r="O252" s="74"/>
      <c r="P252" s="74"/>
      <c r="Q252" s="75"/>
      <c r="R252" s="34"/>
      <c r="S252" s="83"/>
      <c r="T252" s="83"/>
      <c r="U252" s="83"/>
      <c r="V252" s="83"/>
      <c r="W252" s="74"/>
      <c r="X252" s="74"/>
      <c r="Y252" s="74"/>
      <c r="Z252" s="66"/>
      <c r="AA252" s="72"/>
      <c r="AB252" s="66"/>
      <c r="AC252" s="72"/>
      <c r="AD252" s="72"/>
      <c r="AE252" s="72"/>
      <c r="AF252" s="62"/>
      <c r="AG252" s="113"/>
      <c r="AH252" s="114"/>
      <c r="AI252" s="30"/>
      <c r="AJ252" s="30"/>
      <c r="AK252" s="30"/>
      <c r="AL252" s="30"/>
      <c r="AM252" s="68"/>
      <c r="AN252" s="114"/>
      <c r="AO252" s="114"/>
      <c r="AP252" s="113"/>
      <c r="AQ252" s="113"/>
      <c r="AR252" s="31"/>
      <c r="AS252" s="73"/>
      <c r="AT252" s="73"/>
      <c r="AU252" s="68"/>
      <c r="AV252" s="67"/>
      <c r="AW252" s="67"/>
      <c r="AX252" s="67"/>
      <c r="AY252" s="67"/>
      <c r="AZ252" s="132"/>
      <c r="BA252" s="132"/>
      <c r="BB252" s="132"/>
      <c r="BC252" s="132"/>
      <c r="BD252" s="132"/>
      <c r="BE252" s="67"/>
    </row>
    <row r="253" spans="1:57" ht="25.5" customHeight="1" x14ac:dyDescent="0.25">
      <c r="A253" s="31"/>
      <c r="B253" s="31"/>
      <c r="C253" s="31"/>
      <c r="D253" s="33"/>
      <c r="E253" s="98"/>
      <c r="F253" s="31"/>
      <c r="G253" s="83"/>
      <c r="H253" s="83"/>
      <c r="I253" s="62"/>
      <c r="J253" s="31"/>
      <c r="K253" s="31"/>
      <c r="L253" s="83"/>
      <c r="M253" s="69"/>
      <c r="N253" s="69"/>
      <c r="O253" s="74"/>
      <c r="P253" s="74"/>
      <c r="Q253" s="75"/>
      <c r="R253" s="34"/>
      <c r="S253" s="83"/>
      <c r="T253" s="83"/>
      <c r="U253" s="83"/>
      <c r="V253" s="83"/>
      <c r="W253" s="74"/>
      <c r="X253" s="74"/>
      <c r="Y253" s="74"/>
      <c r="Z253" s="66"/>
      <c r="AA253" s="72"/>
      <c r="AB253" s="66"/>
      <c r="AC253" s="72"/>
      <c r="AD253" s="72"/>
      <c r="AE253" s="72"/>
      <c r="AF253" s="62"/>
      <c r="AG253" s="113"/>
      <c r="AH253" s="114"/>
      <c r="AI253" s="30"/>
      <c r="AJ253" s="30"/>
      <c r="AK253" s="30"/>
      <c r="AL253" s="30"/>
      <c r="AM253" s="68"/>
      <c r="AN253" s="114"/>
      <c r="AO253" s="114"/>
      <c r="AP253" s="113"/>
      <c r="AQ253" s="113"/>
      <c r="AR253" s="31"/>
      <c r="AS253" s="73"/>
      <c r="AT253" s="73"/>
      <c r="AU253" s="68"/>
      <c r="AV253" s="67"/>
      <c r="AW253" s="67"/>
      <c r="AX253" s="67"/>
      <c r="AY253" s="67"/>
      <c r="AZ253" s="132"/>
      <c r="BA253" s="132"/>
      <c r="BB253" s="132"/>
      <c r="BC253" s="132"/>
      <c r="BD253" s="132"/>
      <c r="BE253" s="67"/>
    </row>
    <row r="254" spans="1:57" ht="25.5" customHeight="1" x14ac:dyDescent="0.25">
      <c r="A254" s="31"/>
      <c r="B254" s="31"/>
      <c r="C254" s="31"/>
      <c r="D254" s="33"/>
      <c r="E254" s="98"/>
      <c r="F254" s="31"/>
      <c r="G254" s="83"/>
      <c r="H254" s="83"/>
      <c r="I254" s="62"/>
      <c r="J254" s="31"/>
      <c r="K254" s="31"/>
      <c r="L254" s="83"/>
      <c r="M254" s="69"/>
      <c r="N254" s="69"/>
      <c r="O254" s="74"/>
      <c r="P254" s="74"/>
      <c r="Q254" s="75"/>
      <c r="R254" s="34"/>
      <c r="S254" s="83"/>
      <c r="T254" s="83"/>
      <c r="U254" s="83"/>
      <c r="V254" s="83"/>
      <c r="W254" s="74"/>
      <c r="X254" s="74"/>
      <c r="Y254" s="74"/>
      <c r="Z254" s="66"/>
      <c r="AA254" s="72"/>
      <c r="AB254" s="66"/>
      <c r="AC254" s="72"/>
      <c r="AD254" s="72"/>
      <c r="AE254" s="72"/>
      <c r="AF254" s="62"/>
      <c r="AG254" s="113"/>
      <c r="AH254" s="114"/>
      <c r="AI254" s="30"/>
      <c r="AJ254" s="30"/>
      <c r="AK254" s="30"/>
      <c r="AL254" s="30"/>
      <c r="AM254" s="68"/>
      <c r="AN254" s="114"/>
      <c r="AO254" s="114"/>
      <c r="AP254" s="113"/>
      <c r="AQ254" s="113"/>
      <c r="AR254" s="31"/>
      <c r="AS254" s="73"/>
      <c r="AT254" s="73"/>
      <c r="AU254" s="68"/>
      <c r="AV254" s="67"/>
      <c r="AW254" s="67"/>
      <c r="AX254" s="67"/>
      <c r="AY254" s="67"/>
      <c r="AZ254" s="132"/>
      <c r="BA254" s="132"/>
      <c r="BB254" s="132"/>
      <c r="BC254" s="132"/>
      <c r="BD254" s="132"/>
      <c r="BE254" s="67"/>
    </row>
    <row r="255" spans="1:57" ht="25.5" customHeight="1" x14ac:dyDescent="0.25">
      <c r="A255" s="31"/>
      <c r="B255" s="31"/>
      <c r="C255" s="31"/>
      <c r="D255" s="33"/>
      <c r="E255" s="98"/>
      <c r="F255" s="31"/>
      <c r="G255" s="83"/>
      <c r="H255" s="83"/>
      <c r="I255" s="62"/>
      <c r="J255" s="31"/>
      <c r="K255" s="31"/>
      <c r="L255" s="83"/>
      <c r="M255" s="69"/>
      <c r="N255" s="69"/>
      <c r="O255" s="74"/>
      <c r="P255" s="74"/>
      <c r="Q255" s="75"/>
      <c r="R255" s="34"/>
      <c r="S255" s="83"/>
      <c r="T255" s="83"/>
      <c r="U255" s="83"/>
      <c r="V255" s="83"/>
      <c r="W255" s="74"/>
      <c r="X255" s="74"/>
      <c r="Y255" s="74"/>
      <c r="Z255" s="66"/>
      <c r="AA255" s="72"/>
      <c r="AB255" s="66"/>
      <c r="AC255" s="72"/>
      <c r="AD255" s="72"/>
      <c r="AE255" s="72"/>
      <c r="AF255" s="62"/>
      <c r="AG255" s="113"/>
      <c r="AH255" s="114"/>
      <c r="AI255" s="30"/>
      <c r="AJ255" s="30"/>
      <c r="AK255" s="30"/>
      <c r="AL255" s="30"/>
      <c r="AM255" s="68"/>
      <c r="AN255" s="114"/>
      <c r="AO255" s="114"/>
      <c r="AP255" s="113"/>
      <c r="AQ255" s="113"/>
      <c r="AR255" s="31"/>
      <c r="AS255" s="73"/>
      <c r="AT255" s="73"/>
      <c r="AU255" s="68"/>
      <c r="AV255" s="67"/>
      <c r="AW255" s="67"/>
      <c r="AX255" s="67"/>
      <c r="AY255" s="67"/>
      <c r="AZ255" s="132"/>
      <c r="BA255" s="132"/>
      <c r="BB255" s="132"/>
      <c r="BC255" s="132"/>
      <c r="BD255" s="132"/>
      <c r="BE255" s="67"/>
    </row>
    <row r="256" spans="1:57" ht="25.5" customHeight="1" x14ac:dyDescent="0.25">
      <c r="A256" s="31"/>
      <c r="B256" s="31"/>
      <c r="C256" s="31"/>
      <c r="D256" s="33"/>
      <c r="E256" s="98"/>
      <c r="F256" s="31"/>
      <c r="G256" s="83"/>
      <c r="H256" s="83"/>
      <c r="I256" s="62"/>
      <c r="J256" s="31"/>
      <c r="K256" s="31"/>
      <c r="L256" s="83"/>
      <c r="M256" s="69"/>
      <c r="N256" s="69"/>
      <c r="O256" s="74"/>
      <c r="P256" s="74"/>
      <c r="Q256" s="75"/>
      <c r="R256" s="34"/>
      <c r="S256" s="83"/>
      <c r="T256" s="83"/>
      <c r="U256" s="83"/>
      <c r="V256" s="83"/>
      <c r="W256" s="74"/>
      <c r="X256" s="74"/>
      <c r="Y256" s="74"/>
      <c r="Z256" s="66"/>
      <c r="AA256" s="72"/>
      <c r="AB256" s="66"/>
      <c r="AC256" s="72"/>
      <c r="AD256" s="72"/>
      <c r="AE256" s="72"/>
      <c r="AF256" s="62"/>
      <c r="AG256" s="113"/>
      <c r="AH256" s="114"/>
      <c r="AI256" s="30"/>
      <c r="AJ256" s="30"/>
      <c r="AK256" s="30"/>
      <c r="AL256" s="30"/>
      <c r="AM256" s="68"/>
      <c r="AN256" s="114"/>
      <c r="AO256" s="114"/>
      <c r="AP256" s="113"/>
      <c r="AQ256" s="113"/>
      <c r="AR256" s="31"/>
      <c r="AS256" s="73"/>
      <c r="AT256" s="73"/>
      <c r="AU256" s="68"/>
      <c r="AV256" s="67"/>
      <c r="AW256" s="67"/>
      <c r="AX256" s="67"/>
      <c r="AY256" s="67"/>
      <c r="AZ256" s="132"/>
      <c r="BA256" s="132"/>
      <c r="BB256" s="132"/>
      <c r="BC256" s="132"/>
      <c r="BD256" s="132"/>
      <c r="BE256" s="67"/>
    </row>
    <row r="257" spans="1:57" ht="25.5" customHeight="1" x14ac:dyDescent="0.25">
      <c r="A257" s="31"/>
      <c r="B257" s="31"/>
      <c r="C257" s="31"/>
      <c r="D257" s="33"/>
      <c r="E257" s="98"/>
      <c r="F257" s="31"/>
      <c r="G257" s="83"/>
      <c r="H257" s="83"/>
      <c r="I257" s="62"/>
      <c r="J257" s="31"/>
      <c r="K257" s="31"/>
      <c r="L257" s="83"/>
      <c r="M257" s="69"/>
      <c r="N257" s="69"/>
      <c r="O257" s="74"/>
      <c r="P257" s="74"/>
      <c r="Q257" s="75"/>
      <c r="R257" s="34"/>
      <c r="S257" s="83"/>
      <c r="T257" s="83"/>
      <c r="U257" s="83"/>
      <c r="V257" s="83"/>
      <c r="W257" s="74"/>
      <c r="X257" s="74"/>
      <c r="Y257" s="74"/>
      <c r="Z257" s="66"/>
      <c r="AA257" s="72"/>
      <c r="AB257" s="66"/>
      <c r="AC257" s="72"/>
      <c r="AD257" s="72"/>
      <c r="AE257" s="72"/>
      <c r="AF257" s="62"/>
      <c r="AG257" s="113"/>
      <c r="AH257" s="114"/>
      <c r="AI257" s="30"/>
      <c r="AJ257" s="30"/>
      <c r="AK257" s="30"/>
      <c r="AL257" s="30"/>
      <c r="AM257" s="68"/>
      <c r="AN257" s="114"/>
      <c r="AO257" s="114"/>
      <c r="AP257" s="113"/>
      <c r="AQ257" s="113"/>
      <c r="AR257" s="31"/>
      <c r="AS257" s="73"/>
      <c r="AT257" s="73"/>
      <c r="AU257" s="68"/>
      <c r="AV257" s="67"/>
      <c r="AW257" s="67"/>
      <c r="AX257" s="67"/>
      <c r="AY257" s="67"/>
      <c r="AZ257" s="132"/>
      <c r="BA257" s="132"/>
      <c r="BB257" s="132"/>
      <c r="BC257" s="132"/>
      <c r="BD257" s="132"/>
      <c r="BE257" s="67"/>
    </row>
    <row r="258" spans="1:57" ht="25.5" customHeight="1" x14ac:dyDescent="0.25">
      <c r="A258" s="31"/>
      <c r="B258" s="31"/>
      <c r="C258" s="31"/>
      <c r="D258" s="33"/>
      <c r="E258" s="98"/>
      <c r="F258" s="31"/>
      <c r="G258" s="83"/>
      <c r="H258" s="83"/>
      <c r="I258" s="62"/>
      <c r="J258" s="31"/>
      <c r="K258" s="31"/>
      <c r="L258" s="83"/>
      <c r="M258" s="69"/>
      <c r="N258" s="69"/>
      <c r="O258" s="74"/>
      <c r="P258" s="74"/>
      <c r="Q258" s="75"/>
      <c r="R258" s="34"/>
      <c r="S258" s="83"/>
      <c r="T258" s="83"/>
      <c r="U258" s="83"/>
      <c r="V258" s="83"/>
      <c r="W258" s="74"/>
      <c r="X258" s="74"/>
      <c r="Y258" s="74"/>
      <c r="Z258" s="66"/>
      <c r="AA258" s="72"/>
      <c r="AB258" s="66"/>
      <c r="AC258" s="72"/>
      <c r="AD258" s="72"/>
      <c r="AE258" s="72"/>
      <c r="AF258" s="62"/>
      <c r="AG258" s="113"/>
      <c r="AH258" s="114"/>
      <c r="AI258" s="30"/>
      <c r="AJ258" s="30"/>
      <c r="AK258" s="30"/>
      <c r="AL258" s="30"/>
      <c r="AM258" s="68"/>
      <c r="AN258" s="114"/>
      <c r="AO258" s="114"/>
      <c r="AP258" s="113"/>
      <c r="AQ258" s="113"/>
      <c r="AR258" s="31"/>
      <c r="AS258" s="73"/>
      <c r="AT258" s="73"/>
      <c r="AU258" s="68"/>
      <c r="AV258" s="67"/>
      <c r="AW258" s="67"/>
      <c r="AX258" s="67"/>
      <c r="AY258" s="67"/>
      <c r="AZ258" s="132"/>
      <c r="BA258" s="132"/>
      <c r="BB258" s="132"/>
      <c r="BC258" s="132"/>
      <c r="BD258" s="132"/>
      <c r="BE258" s="67"/>
    </row>
    <row r="259" spans="1:57" ht="25.5" customHeight="1" x14ac:dyDescent="0.25">
      <c r="A259" s="31"/>
      <c r="B259" s="31"/>
      <c r="C259" s="31"/>
      <c r="D259" s="33"/>
      <c r="E259" s="98"/>
      <c r="F259" s="31"/>
      <c r="G259" s="83"/>
      <c r="H259" s="83"/>
      <c r="I259" s="62"/>
      <c r="J259" s="31"/>
      <c r="K259" s="31"/>
      <c r="L259" s="83"/>
      <c r="M259" s="69"/>
      <c r="N259" s="69"/>
      <c r="O259" s="74"/>
      <c r="P259" s="74"/>
      <c r="Q259" s="75"/>
      <c r="R259" s="34"/>
      <c r="S259" s="83"/>
      <c r="T259" s="83"/>
      <c r="U259" s="83"/>
      <c r="V259" s="83"/>
      <c r="W259" s="74"/>
      <c r="X259" s="74"/>
      <c r="Y259" s="74"/>
      <c r="Z259" s="66"/>
      <c r="AA259" s="72"/>
      <c r="AB259" s="66"/>
      <c r="AC259" s="72"/>
      <c r="AD259" s="72"/>
      <c r="AE259" s="72"/>
      <c r="AF259" s="62"/>
      <c r="AG259" s="113"/>
      <c r="AH259" s="114"/>
      <c r="AI259" s="30"/>
      <c r="AJ259" s="30"/>
      <c r="AK259" s="30"/>
      <c r="AL259" s="30"/>
      <c r="AM259" s="68"/>
      <c r="AN259" s="114"/>
      <c r="AO259" s="114"/>
      <c r="AP259" s="113"/>
      <c r="AQ259" s="113"/>
      <c r="AR259" s="31"/>
      <c r="AS259" s="73"/>
      <c r="AT259" s="73"/>
      <c r="AU259" s="68"/>
      <c r="AV259" s="67"/>
      <c r="AW259" s="67"/>
      <c r="AX259" s="67"/>
      <c r="AY259" s="67"/>
      <c r="AZ259" s="132"/>
      <c r="BA259" s="132"/>
      <c r="BB259" s="132"/>
      <c r="BC259" s="132"/>
      <c r="BD259" s="132"/>
      <c r="BE259" s="67"/>
    </row>
    <row r="260" spans="1:57" ht="25.5" customHeight="1" x14ac:dyDescent="0.25">
      <c r="A260" s="31"/>
      <c r="B260" s="31"/>
      <c r="C260" s="31"/>
      <c r="D260" s="33"/>
      <c r="E260" s="98"/>
      <c r="F260" s="31"/>
      <c r="G260" s="83"/>
      <c r="H260" s="83"/>
      <c r="I260" s="62"/>
      <c r="J260" s="31"/>
      <c r="K260" s="31"/>
      <c r="L260" s="83"/>
      <c r="M260" s="69"/>
      <c r="N260" s="69"/>
      <c r="O260" s="74"/>
      <c r="P260" s="74"/>
      <c r="Q260" s="75"/>
      <c r="R260" s="34"/>
      <c r="S260" s="83"/>
      <c r="T260" s="83"/>
      <c r="U260" s="83"/>
      <c r="V260" s="83"/>
      <c r="W260" s="74"/>
      <c r="X260" s="74"/>
      <c r="Y260" s="74"/>
      <c r="Z260" s="66"/>
      <c r="AA260" s="72"/>
      <c r="AB260" s="66"/>
      <c r="AC260" s="72"/>
      <c r="AD260" s="72"/>
      <c r="AE260" s="72"/>
      <c r="AF260" s="62"/>
      <c r="AG260" s="113"/>
      <c r="AH260" s="114"/>
      <c r="AI260" s="30"/>
      <c r="AJ260" s="30"/>
      <c r="AK260" s="30"/>
      <c r="AL260" s="30"/>
      <c r="AM260" s="68"/>
      <c r="AN260" s="114"/>
      <c r="AO260" s="114"/>
      <c r="AP260" s="113"/>
      <c r="AQ260" s="113"/>
      <c r="AR260" s="31"/>
      <c r="AS260" s="73"/>
      <c r="AT260" s="73"/>
      <c r="AU260" s="68"/>
      <c r="AV260" s="67"/>
      <c r="AW260" s="67"/>
      <c r="AX260" s="67"/>
      <c r="AY260" s="67"/>
      <c r="AZ260" s="132"/>
      <c r="BA260" s="132"/>
      <c r="BB260" s="132"/>
      <c r="BC260" s="132"/>
      <c r="BD260" s="132"/>
      <c r="BE260" s="67"/>
    </row>
    <row r="261" spans="1:57" ht="25.5" customHeight="1" x14ac:dyDescent="0.25">
      <c r="A261" s="31"/>
      <c r="B261" s="31"/>
      <c r="C261" s="31"/>
      <c r="D261" s="33"/>
      <c r="E261" s="98"/>
      <c r="F261" s="31"/>
      <c r="G261" s="83"/>
      <c r="H261" s="83"/>
      <c r="I261" s="62"/>
      <c r="J261" s="31"/>
      <c r="K261" s="31"/>
      <c r="L261" s="83"/>
      <c r="M261" s="69"/>
      <c r="N261" s="69"/>
      <c r="O261" s="74"/>
      <c r="P261" s="74"/>
      <c r="Q261" s="75"/>
      <c r="R261" s="34"/>
      <c r="S261" s="83"/>
      <c r="T261" s="83"/>
      <c r="U261" s="83"/>
      <c r="V261" s="83"/>
      <c r="W261" s="74"/>
      <c r="X261" s="74"/>
      <c r="Y261" s="74"/>
      <c r="Z261" s="66"/>
      <c r="AA261" s="72"/>
      <c r="AB261" s="66"/>
      <c r="AC261" s="72"/>
      <c r="AD261" s="72"/>
      <c r="AE261" s="72"/>
      <c r="AF261" s="62"/>
      <c r="AG261" s="113"/>
      <c r="AH261" s="114"/>
      <c r="AI261" s="30"/>
      <c r="AJ261" s="30"/>
      <c r="AK261" s="30"/>
      <c r="AL261" s="30"/>
      <c r="AM261" s="68"/>
      <c r="AN261" s="114"/>
      <c r="AO261" s="114"/>
      <c r="AP261" s="113"/>
      <c r="AQ261" s="113"/>
      <c r="AR261" s="31"/>
      <c r="AS261" s="73"/>
      <c r="AT261" s="73"/>
      <c r="AU261" s="68"/>
      <c r="AV261" s="67"/>
      <c r="AW261" s="67"/>
      <c r="AX261" s="67"/>
      <c r="AY261" s="67"/>
      <c r="AZ261" s="132"/>
      <c r="BA261" s="132"/>
      <c r="BB261" s="132"/>
      <c r="BC261" s="132"/>
      <c r="BD261" s="132"/>
      <c r="BE261" s="67"/>
    </row>
    <row r="262" spans="1:57" ht="25.5" customHeight="1" x14ac:dyDescent="0.25">
      <c r="A262" s="31"/>
      <c r="B262" s="31"/>
      <c r="C262" s="31"/>
      <c r="D262" s="33"/>
      <c r="E262" s="98"/>
      <c r="F262" s="31"/>
      <c r="G262" s="83"/>
      <c r="H262" s="83"/>
      <c r="I262" s="62"/>
      <c r="J262" s="31"/>
      <c r="K262" s="31"/>
      <c r="L262" s="83"/>
      <c r="M262" s="69"/>
      <c r="N262" s="69"/>
      <c r="O262" s="74"/>
      <c r="P262" s="74"/>
      <c r="Q262" s="75"/>
      <c r="R262" s="34"/>
      <c r="S262" s="83"/>
      <c r="T262" s="83"/>
      <c r="U262" s="83"/>
      <c r="V262" s="83"/>
      <c r="W262" s="74"/>
      <c r="X262" s="74"/>
      <c r="Y262" s="74"/>
      <c r="Z262" s="66"/>
      <c r="AA262" s="72"/>
      <c r="AB262" s="66"/>
      <c r="AC262" s="72"/>
      <c r="AD262" s="72"/>
      <c r="AE262" s="72"/>
      <c r="AF262" s="62"/>
      <c r="AG262" s="113"/>
      <c r="AH262" s="114"/>
      <c r="AI262" s="30"/>
      <c r="AJ262" s="30"/>
      <c r="AK262" s="30"/>
      <c r="AL262" s="30"/>
      <c r="AM262" s="68"/>
      <c r="AN262" s="114"/>
      <c r="AO262" s="114"/>
      <c r="AP262" s="113"/>
      <c r="AQ262" s="113"/>
      <c r="AR262" s="31"/>
      <c r="AS262" s="73"/>
      <c r="AT262" s="73"/>
      <c r="AU262" s="68"/>
      <c r="AV262" s="67"/>
      <c r="AW262" s="67"/>
      <c r="AX262" s="67"/>
      <c r="AY262" s="67"/>
      <c r="AZ262" s="132"/>
      <c r="BA262" s="132"/>
      <c r="BB262" s="132"/>
      <c r="BC262" s="132"/>
      <c r="BD262" s="132"/>
      <c r="BE262" s="67"/>
    </row>
    <row r="263" spans="1:57" ht="25.5" customHeight="1" x14ac:dyDescent="0.25">
      <c r="A263" s="31"/>
      <c r="B263" s="31"/>
      <c r="C263" s="31"/>
      <c r="D263" s="33"/>
      <c r="E263" s="98"/>
      <c r="F263" s="31"/>
      <c r="G263" s="83"/>
      <c r="H263" s="83"/>
      <c r="I263" s="62"/>
      <c r="J263" s="31"/>
      <c r="K263" s="31"/>
      <c r="L263" s="83"/>
      <c r="M263" s="69"/>
      <c r="N263" s="69"/>
      <c r="O263" s="74"/>
      <c r="P263" s="74"/>
      <c r="Q263" s="75"/>
      <c r="R263" s="34"/>
      <c r="S263" s="83"/>
      <c r="T263" s="83"/>
      <c r="U263" s="83"/>
      <c r="V263" s="83"/>
      <c r="W263" s="74"/>
      <c r="X263" s="74"/>
      <c r="Y263" s="74"/>
      <c r="Z263" s="66"/>
      <c r="AA263" s="72"/>
      <c r="AB263" s="66"/>
      <c r="AC263" s="72"/>
      <c r="AD263" s="72"/>
      <c r="AE263" s="72"/>
      <c r="AF263" s="62"/>
      <c r="AG263" s="113"/>
      <c r="AH263" s="114"/>
      <c r="AI263" s="30"/>
      <c r="AJ263" s="30"/>
      <c r="AK263" s="30"/>
      <c r="AL263" s="30"/>
      <c r="AM263" s="68"/>
      <c r="AN263" s="114"/>
      <c r="AO263" s="114"/>
      <c r="AP263" s="113"/>
      <c r="AQ263" s="113"/>
      <c r="AR263" s="31"/>
      <c r="AS263" s="73"/>
      <c r="AT263" s="73"/>
      <c r="AU263" s="68"/>
      <c r="AV263" s="67"/>
      <c r="AW263" s="67"/>
      <c r="AX263" s="67"/>
      <c r="AY263" s="67"/>
      <c r="AZ263" s="132"/>
      <c r="BA263" s="132"/>
      <c r="BB263" s="132"/>
      <c r="BC263" s="132"/>
      <c r="BD263" s="132"/>
      <c r="BE263" s="67"/>
    </row>
    <row r="264" spans="1:57" ht="25.5" customHeight="1" x14ac:dyDescent="0.25">
      <c r="A264" s="31"/>
      <c r="B264" s="31"/>
      <c r="C264" s="31"/>
      <c r="D264" s="33"/>
      <c r="E264" s="98"/>
      <c r="F264" s="31"/>
      <c r="G264" s="83"/>
      <c r="H264" s="83"/>
      <c r="I264" s="62"/>
      <c r="J264" s="31"/>
      <c r="K264" s="31"/>
      <c r="L264" s="83"/>
      <c r="M264" s="69"/>
      <c r="N264" s="69"/>
      <c r="O264" s="74"/>
      <c r="P264" s="74"/>
      <c r="Q264" s="75"/>
      <c r="R264" s="34"/>
      <c r="S264" s="83"/>
      <c r="T264" s="83"/>
      <c r="U264" s="83"/>
      <c r="V264" s="83"/>
      <c r="W264" s="74"/>
      <c r="X264" s="74"/>
      <c r="Y264" s="74"/>
      <c r="Z264" s="66"/>
      <c r="AA264" s="72"/>
      <c r="AB264" s="66"/>
      <c r="AC264" s="72"/>
      <c r="AD264" s="72"/>
      <c r="AE264" s="72"/>
      <c r="AF264" s="62"/>
      <c r="AG264" s="113"/>
      <c r="AH264" s="114"/>
      <c r="AI264" s="30"/>
      <c r="AJ264" s="30"/>
      <c r="AK264" s="30"/>
      <c r="AL264" s="30"/>
      <c r="AM264" s="68"/>
      <c r="AN264" s="114"/>
      <c r="AO264" s="114"/>
      <c r="AP264" s="113"/>
      <c r="AQ264" s="113"/>
      <c r="AR264" s="31"/>
      <c r="AS264" s="73"/>
      <c r="AT264" s="73"/>
      <c r="AU264" s="68"/>
      <c r="AV264" s="67"/>
      <c r="AW264" s="67"/>
      <c r="AX264" s="67"/>
      <c r="AY264" s="67"/>
      <c r="AZ264" s="132"/>
      <c r="BA264" s="132"/>
      <c r="BB264" s="132"/>
      <c r="BC264" s="132"/>
      <c r="BD264" s="132"/>
      <c r="BE264" s="67"/>
    </row>
    <row r="265" spans="1:57" ht="25.5" customHeight="1" x14ac:dyDescent="0.25">
      <c r="A265" s="31"/>
      <c r="B265" s="31"/>
      <c r="C265" s="31"/>
      <c r="D265" s="33"/>
      <c r="E265" s="98"/>
      <c r="F265" s="31"/>
      <c r="G265" s="83"/>
      <c r="H265" s="83"/>
      <c r="I265" s="62"/>
      <c r="J265" s="31"/>
      <c r="K265" s="31"/>
      <c r="L265" s="83"/>
      <c r="M265" s="69"/>
      <c r="N265" s="69"/>
      <c r="O265" s="74"/>
      <c r="P265" s="74"/>
      <c r="Q265" s="75"/>
      <c r="R265" s="34"/>
      <c r="S265" s="83"/>
      <c r="T265" s="83"/>
      <c r="U265" s="83"/>
      <c r="V265" s="83"/>
      <c r="W265" s="74"/>
      <c r="X265" s="74"/>
      <c r="Y265" s="74"/>
      <c r="Z265" s="66"/>
      <c r="AA265" s="72"/>
      <c r="AB265" s="66"/>
      <c r="AC265" s="72"/>
      <c r="AD265" s="72"/>
      <c r="AE265" s="72"/>
      <c r="AF265" s="62"/>
      <c r="AG265" s="113"/>
      <c r="AH265" s="114"/>
      <c r="AI265" s="30"/>
      <c r="AJ265" s="30"/>
      <c r="AK265" s="30"/>
      <c r="AL265" s="30"/>
      <c r="AM265" s="68"/>
      <c r="AN265" s="114"/>
      <c r="AO265" s="114"/>
      <c r="AP265" s="113"/>
      <c r="AQ265" s="113"/>
      <c r="AR265" s="31"/>
      <c r="AS265" s="73"/>
      <c r="AT265" s="73"/>
      <c r="AU265" s="68"/>
      <c r="AV265" s="67"/>
      <c r="AW265" s="67"/>
      <c r="AX265" s="67"/>
      <c r="AY265" s="67"/>
      <c r="AZ265" s="132"/>
      <c r="BA265" s="132"/>
      <c r="BB265" s="132"/>
      <c r="BC265" s="132"/>
      <c r="BD265" s="132"/>
      <c r="BE265" s="67"/>
    </row>
    <row r="266" spans="1:57" ht="25.5" customHeight="1" x14ac:dyDescent="0.25">
      <c r="A266" s="31"/>
      <c r="B266" s="31"/>
      <c r="C266" s="31"/>
      <c r="D266" s="33"/>
      <c r="E266" s="98"/>
      <c r="F266" s="31"/>
      <c r="G266" s="83"/>
      <c r="H266" s="83"/>
      <c r="I266" s="62"/>
      <c r="J266" s="31"/>
      <c r="K266" s="31"/>
      <c r="L266" s="83"/>
      <c r="M266" s="69"/>
      <c r="N266" s="69"/>
      <c r="O266" s="74"/>
      <c r="P266" s="74"/>
      <c r="Q266" s="75"/>
      <c r="R266" s="34"/>
      <c r="S266" s="83"/>
      <c r="T266" s="83"/>
      <c r="U266" s="83"/>
      <c r="V266" s="83"/>
      <c r="W266" s="74"/>
      <c r="X266" s="74"/>
      <c r="Y266" s="74"/>
      <c r="Z266" s="66"/>
      <c r="AA266" s="72"/>
      <c r="AB266" s="66"/>
      <c r="AC266" s="72"/>
      <c r="AD266" s="72"/>
      <c r="AE266" s="72"/>
      <c r="AF266" s="62"/>
      <c r="AG266" s="113"/>
      <c r="AH266" s="114"/>
      <c r="AI266" s="30"/>
      <c r="AJ266" s="30"/>
      <c r="AK266" s="30"/>
      <c r="AL266" s="30"/>
      <c r="AM266" s="68"/>
      <c r="AN266" s="114"/>
      <c r="AO266" s="114"/>
      <c r="AP266" s="113"/>
      <c r="AQ266" s="113"/>
      <c r="AR266" s="31"/>
      <c r="AS266" s="73"/>
      <c r="AT266" s="73"/>
      <c r="AU266" s="68"/>
      <c r="AV266" s="67"/>
      <c r="AW266" s="67"/>
      <c r="AX266" s="67"/>
      <c r="AY266" s="67"/>
      <c r="AZ266" s="132"/>
      <c r="BA266" s="132"/>
      <c r="BB266" s="132"/>
      <c r="BC266" s="132"/>
      <c r="BD266" s="132"/>
      <c r="BE266" s="67"/>
    </row>
    <row r="267" spans="1:57" ht="25.5" customHeight="1" x14ac:dyDescent="0.25">
      <c r="A267" s="31"/>
      <c r="B267" s="31"/>
      <c r="C267" s="31"/>
      <c r="D267" s="33"/>
      <c r="E267" s="98"/>
      <c r="F267" s="31"/>
      <c r="G267" s="83"/>
      <c r="H267" s="83"/>
      <c r="I267" s="62"/>
      <c r="J267" s="31"/>
      <c r="K267" s="31"/>
      <c r="L267" s="83"/>
      <c r="M267" s="69"/>
      <c r="N267" s="69"/>
      <c r="O267" s="74"/>
      <c r="P267" s="74"/>
      <c r="Q267" s="75"/>
      <c r="R267" s="34"/>
      <c r="S267" s="83"/>
      <c r="T267" s="83"/>
      <c r="U267" s="83"/>
      <c r="V267" s="83"/>
      <c r="W267" s="74"/>
      <c r="X267" s="74"/>
      <c r="Y267" s="74"/>
      <c r="Z267" s="66"/>
      <c r="AA267" s="72"/>
      <c r="AB267" s="66"/>
      <c r="AC267" s="72"/>
      <c r="AD267" s="72"/>
      <c r="AE267" s="72"/>
      <c r="AF267" s="62"/>
      <c r="AG267" s="113"/>
      <c r="AH267" s="114"/>
      <c r="AI267" s="30"/>
      <c r="AJ267" s="30"/>
      <c r="AK267" s="30"/>
      <c r="AL267" s="30"/>
      <c r="AM267" s="68"/>
      <c r="AN267" s="114"/>
      <c r="AO267" s="114"/>
      <c r="AP267" s="113"/>
      <c r="AQ267" s="113"/>
      <c r="AR267" s="31"/>
      <c r="AS267" s="73"/>
      <c r="AT267" s="73"/>
      <c r="AU267" s="68"/>
      <c r="AV267" s="67"/>
      <c r="AW267" s="67"/>
      <c r="AX267" s="67"/>
      <c r="AY267" s="67"/>
      <c r="AZ267" s="132"/>
      <c r="BA267" s="132"/>
      <c r="BB267" s="132"/>
      <c r="BC267" s="132"/>
      <c r="BD267" s="132"/>
      <c r="BE267" s="67"/>
    </row>
    <row r="268" spans="1:57" ht="25.5" customHeight="1" x14ac:dyDescent="0.25">
      <c r="A268" s="31"/>
      <c r="B268" s="31"/>
      <c r="C268" s="31"/>
      <c r="D268" s="33"/>
      <c r="E268" s="98"/>
      <c r="F268" s="31"/>
      <c r="G268" s="83"/>
      <c r="H268" s="83"/>
      <c r="I268" s="62"/>
      <c r="J268" s="31"/>
      <c r="K268" s="31"/>
      <c r="L268" s="83"/>
      <c r="M268" s="69"/>
      <c r="N268" s="69"/>
      <c r="O268" s="74"/>
      <c r="P268" s="74"/>
      <c r="Q268" s="75"/>
      <c r="R268" s="34"/>
      <c r="S268" s="83"/>
      <c r="T268" s="83"/>
      <c r="U268" s="83"/>
      <c r="V268" s="83"/>
      <c r="W268" s="74"/>
      <c r="X268" s="74"/>
      <c r="Y268" s="74"/>
      <c r="Z268" s="66"/>
      <c r="AA268" s="72"/>
      <c r="AB268" s="66"/>
      <c r="AC268" s="72"/>
      <c r="AD268" s="72"/>
      <c r="AE268" s="72"/>
      <c r="AF268" s="62"/>
      <c r="AG268" s="113"/>
      <c r="AH268" s="114"/>
      <c r="AI268" s="30"/>
      <c r="AJ268" s="30"/>
      <c r="AK268" s="30"/>
      <c r="AL268" s="30"/>
      <c r="AM268" s="68"/>
      <c r="AN268" s="114"/>
      <c r="AO268" s="114"/>
      <c r="AP268" s="113"/>
      <c r="AQ268" s="113"/>
      <c r="AR268" s="31"/>
      <c r="AS268" s="73"/>
      <c r="AT268" s="73"/>
      <c r="AU268" s="68"/>
      <c r="AV268" s="67"/>
      <c r="AW268" s="67"/>
      <c r="AX268" s="67"/>
      <c r="AY268" s="67"/>
      <c r="AZ268" s="132"/>
      <c r="BA268" s="132"/>
      <c r="BB268" s="132"/>
      <c r="BC268" s="132"/>
      <c r="BD268" s="132"/>
      <c r="BE268" s="67"/>
    </row>
    <row r="269" spans="1:57" ht="25.5" customHeight="1" x14ac:dyDescent="0.25">
      <c r="A269" s="31"/>
      <c r="B269" s="31"/>
      <c r="C269" s="31"/>
      <c r="D269" s="33"/>
      <c r="E269" s="98"/>
      <c r="F269" s="31"/>
      <c r="G269" s="83"/>
      <c r="H269" s="83"/>
      <c r="I269" s="62"/>
      <c r="J269" s="31"/>
      <c r="K269" s="31"/>
      <c r="L269" s="83"/>
      <c r="M269" s="69"/>
      <c r="N269" s="69"/>
      <c r="O269" s="74"/>
      <c r="P269" s="74"/>
      <c r="Q269" s="75"/>
      <c r="R269" s="34"/>
      <c r="S269" s="83"/>
      <c r="T269" s="83"/>
      <c r="U269" s="83"/>
      <c r="V269" s="83"/>
      <c r="W269" s="74"/>
      <c r="X269" s="74"/>
      <c r="Y269" s="74"/>
      <c r="Z269" s="66"/>
      <c r="AA269" s="72"/>
      <c r="AB269" s="66"/>
      <c r="AC269" s="72"/>
      <c r="AD269" s="72"/>
      <c r="AE269" s="72"/>
      <c r="AF269" s="62"/>
      <c r="AG269" s="113"/>
      <c r="AH269" s="114"/>
      <c r="AI269" s="30"/>
      <c r="AJ269" s="30"/>
      <c r="AK269" s="30"/>
      <c r="AL269" s="30"/>
      <c r="AM269" s="68"/>
      <c r="AN269" s="114"/>
      <c r="AO269" s="114"/>
      <c r="AP269" s="113"/>
      <c r="AQ269" s="113"/>
      <c r="AR269" s="31"/>
      <c r="AS269" s="73"/>
      <c r="AT269" s="73"/>
      <c r="AU269" s="68"/>
      <c r="AV269" s="67"/>
      <c r="AW269" s="67"/>
      <c r="AX269" s="67"/>
      <c r="AY269" s="67"/>
      <c r="AZ269" s="132"/>
      <c r="BA269" s="132"/>
      <c r="BB269" s="132"/>
      <c r="BC269" s="132"/>
      <c r="BD269" s="132"/>
      <c r="BE269" s="67"/>
    </row>
    <row r="270" spans="1:57" ht="25.5" customHeight="1" x14ac:dyDescent="0.25">
      <c r="A270" s="31"/>
      <c r="B270" s="31"/>
      <c r="C270" s="31"/>
      <c r="D270" s="33"/>
      <c r="E270" s="98"/>
      <c r="F270" s="31"/>
      <c r="G270" s="83"/>
      <c r="H270" s="83"/>
      <c r="I270" s="62"/>
      <c r="J270" s="31"/>
      <c r="K270" s="31"/>
      <c r="L270" s="83"/>
      <c r="M270" s="69"/>
      <c r="N270" s="69"/>
      <c r="O270" s="74"/>
      <c r="P270" s="74"/>
      <c r="Q270" s="75"/>
      <c r="R270" s="34"/>
      <c r="S270" s="83"/>
      <c r="T270" s="83"/>
      <c r="U270" s="83"/>
      <c r="V270" s="83"/>
      <c r="W270" s="74"/>
      <c r="X270" s="74"/>
      <c r="Y270" s="74"/>
      <c r="Z270" s="66"/>
      <c r="AA270" s="72"/>
      <c r="AB270" s="66"/>
      <c r="AC270" s="72"/>
      <c r="AD270" s="72"/>
      <c r="AE270" s="72"/>
      <c r="AF270" s="62"/>
      <c r="AG270" s="113"/>
      <c r="AH270" s="114"/>
      <c r="AI270" s="30"/>
      <c r="AJ270" s="30"/>
      <c r="AK270" s="30"/>
      <c r="AL270" s="30"/>
      <c r="AM270" s="68"/>
      <c r="AN270" s="114"/>
      <c r="AO270" s="114"/>
      <c r="AP270" s="113"/>
      <c r="AQ270" s="113"/>
      <c r="AR270" s="31"/>
      <c r="AS270" s="73"/>
      <c r="AT270" s="73"/>
      <c r="AU270" s="68"/>
      <c r="AV270" s="67"/>
      <c r="AW270" s="67"/>
      <c r="AX270" s="67"/>
      <c r="AY270" s="67"/>
      <c r="AZ270" s="132"/>
      <c r="BA270" s="132"/>
      <c r="BB270" s="132"/>
      <c r="BC270" s="132"/>
      <c r="BD270" s="132"/>
      <c r="BE270" s="67"/>
    </row>
    <row r="271" spans="1:57" ht="25.5" customHeight="1" x14ac:dyDescent="0.25">
      <c r="A271" s="31"/>
      <c r="B271" s="31"/>
      <c r="C271" s="31"/>
      <c r="D271" s="33"/>
      <c r="E271" s="98"/>
      <c r="F271" s="31"/>
      <c r="G271" s="83"/>
      <c r="H271" s="83"/>
      <c r="I271" s="62"/>
      <c r="J271" s="31"/>
      <c r="K271" s="31"/>
      <c r="L271" s="83"/>
      <c r="M271" s="69"/>
      <c r="N271" s="69"/>
      <c r="O271" s="74"/>
      <c r="P271" s="74"/>
      <c r="Q271" s="75"/>
      <c r="R271" s="34"/>
      <c r="S271" s="83"/>
      <c r="T271" s="83"/>
      <c r="U271" s="83"/>
      <c r="V271" s="83"/>
      <c r="W271" s="74"/>
      <c r="X271" s="74"/>
      <c r="Y271" s="74"/>
      <c r="Z271" s="66"/>
      <c r="AA271" s="72"/>
      <c r="AB271" s="66"/>
      <c r="AC271" s="72"/>
      <c r="AD271" s="72"/>
      <c r="AE271" s="72"/>
      <c r="AF271" s="62"/>
      <c r="AG271" s="113"/>
      <c r="AH271" s="114"/>
      <c r="AI271" s="30"/>
      <c r="AJ271" s="30"/>
      <c r="AK271" s="30"/>
      <c r="AL271" s="30"/>
      <c r="AM271" s="68"/>
      <c r="AN271" s="114"/>
      <c r="AO271" s="114"/>
      <c r="AP271" s="113"/>
      <c r="AQ271" s="113"/>
      <c r="AR271" s="31"/>
      <c r="AS271" s="73"/>
      <c r="AT271" s="73"/>
      <c r="AU271" s="68"/>
      <c r="AV271" s="67"/>
      <c r="AW271" s="67"/>
      <c r="AX271" s="67"/>
      <c r="AY271" s="67"/>
      <c r="AZ271" s="132"/>
      <c r="BA271" s="132"/>
      <c r="BB271" s="132"/>
      <c r="BC271" s="132"/>
      <c r="BD271" s="132"/>
      <c r="BE271" s="67"/>
    </row>
    <row r="272" spans="1:57" ht="25.5" customHeight="1" x14ac:dyDescent="0.25">
      <c r="A272" s="31"/>
      <c r="B272" s="31"/>
      <c r="C272" s="31"/>
      <c r="D272" s="33"/>
      <c r="E272" s="98"/>
      <c r="F272" s="31"/>
      <c r="G272" s="83"/>
      <c r="H272" s="83"/>
      <c r="I272" s="62"/>
      <c r="J272" s="31"/>
      <c r="K272" s="31"/>
      <c r="L272" s="83"/>
      <c r="M272" s="69"/>
      <c r="N272" s="69"/>
      <c r="O272" s="74"/>
      <c r="P272" s="74"/>
      <c r="Q272" s="75"/>
      <c r="R272" s="34"/>
      <c r="S272" s="83"/>
      <c r="T272" s="83"/>
      <c r="U272" s="83"/>
      <c r="V272" s="83"/>
      <c r="W272" s="74"/>
      <c r="X272" s="74"/>
      <c r="Y272" s="74"/>
      <c r="Z272" s="66"/>
      <c r="AA272" s="72"/>
      <c r="AB272" s="66"/>
      <c r="AC272" s="72"/>
      <c r="AD272" s="72"/>
      <c r="AE272" s="72"/>
      <c r="AF272" s="62"/>
      <c r="AG272" s="113"/>
      <c r="AH272" s="114"/>
      <c r="AI272" s="30"/>
      <c r="AJ272" s="30"/>
      <c r="AK272" s="30"/>
      <c r="AL272" s="30"/>
      <c r="AM272" s="68"/>
      <c r="AN272" s="114"/>
      <c r="AO272" s="114"/>
      <c r="AP272" s="113"/>
      <c r="AQ272" s="113"/>
      <c r="AR272" s="31"/>
      <c r="AS272" s="73"/>
      <c r="AT272" s="73"/>
      <c r="AU272" s="68"/>
      <c r="AV272" s="67"/>
      <c r="AW272" s="67"/>
      <c r="AX272" s="67"/>
      <c r="AY272" s="67"/>
      <c r="AZ272" s="132"/>
      <c r="BA272" s="132"/>
      <c r="BB272" s="132"/>
      <c r="BC272" s="132"/>
      <c r="BD272" s="132"/>
      <c r="BE272" s="67"/>
    </row>
    <row r="273" spans="1:57" ht="25.5" customHeight="1" x14ac:dyDescent="0.25">
      <c r="A273" s="31"/>
      <c r="B273" s="31"/>
      <c r="C273" s="31"/>
      <c r="D273" s="33"/>
      <c r="E273" s="98"/>
      <c r="F273" s="31"/>
      <c r="G273" s="83"/>
      <c r="H273" s="83"/>
      <c r="I273" s="62"/>
      <c r="J273" s="31"/>
      <c r="K273" s="31"/>
      <c r="L273" s="83"/>
      <c r="M273" s="69"/>
      <c r="N273" s="69"/>
      <c r="O273" s="74"/>
      <c r="P273" s="74"/>
      <c r="Q273" s="75"/>
      <c r="R273" s="34"/>
      <c r="S273" s="83"/>
      <c r="T273" s="83"/>
      <c r="U273" s="83"/>
      <c r="V273" s="83"/>
      <c r="W273" s="74"/>
      <c r="X273" s="74"/>
      <c r="Y273" s="74"/>
      <c r="Z273" s="66"/>
      <c r="AA273" s="72"/>
      <c r="AB273" s="66"/>
      <c r="AC273" s="72"/>
      <c r="AD273" s="72"/>
      <c r="AE273" s="72"/>
      <c r="AF273" s="62"/>
      <c r="AG273" s="113"/>
      <c r="AH273" s="114"/>
      <c r="AI273" s="30"/>
      <c r="AJ273" s="30"/>
      <c r="AK273" s="30"/>
      <c r="AL273" s="30"/>
      <c r="AM273" s="68"/>
      <c r="AN273" s="114"/>
      <c r="AO273" s="114"/>
      <c r="AP273" s="113"/>
      <c r="AQ273" s="113"/>
      <c r="AR273" s="31"/>
      <c r="AS273" s="73"/>
      <c r="AT273" s="73"/>
      <c r="AU273" s="68"/>
      <c r="AV273" s="67"/>
      <c r="AW273" s="67"/>
      <c r="AX273" s="67"/>
      <c r="AY273" s="67"/>
      <c r="AZ273" s="132"/>
      <c r="BA273" s="132"/>
      <c r="BB273" s="132"/>
      <c r="BC273" s="132"/>
      <c r="BD273" s="132"/>
      <c r="BE273" s="67"/>
    </row>
    <row r="274" spans="1:57" ht="25.5" customHeight="1" x14ac:dyDescent="0.25">
      <c r="A274" s="31"/>
      <c r="B274" s="31"/>
      <c r="C274" s="31"/>
      <c r="D274" s="33"/>
      <c r="E274" s="98"/>
      <c r="F274" s="31"/>
      <c r="G274" s="83"/>
      <c r="H274" s="83"/>
      <c r="I274" s="62"/>
      <c r="J274" s="31"/>
      <c r="K274" s="31"/>
      <c r="L274" s="83"/>
      <c r="M274" s="69"/>
      <c r="N274" s="69"/>
      <c r="O274" s="74"/>
      <c r="P274" s="74"/>
      <c r="Q274" s="75"/>
      <c r="R274" s="34"/>
      <c r="S274" s="83"/>
      <c r="T274" s="83"/>
      <c r="U274" s="83"/>
      <c r="V274" s="83"/>
      <c r="W274" s="74"/>
      <c r="X274" s="74"/>
      <c r="Y274" s="74"/>
      <c r="Z274" s="66"/>
      <c r="AA274" s="72"/>
      <c r="AB274" s="66"/>
      <c r="AC274" s="72"/>
      <c r="AD274" s="72"/>
      <c r="AE274" s="72"/>
      <c r="AF274" s="62"/>
      <c r="AG274" s="113"/>
      <c r="AH274" s="114"/>
      <c r="AI274" s="30"/>
      <c r="AJ274" s="30"/>
      <c r="AK274" s="30"/>
      <c r="AL274" s="30"/>
      <c r="AM274" s="68"/>
      <c r="AN274" s="114"/>
      <c r="AO274" s="114"/>
      <c r="AP274" s="113"/>
      <c r="AQ274" s="113"/>
      <c r="AR274" s="31"/>
      <c r="AS274" s="73"/>
      <c r="AT274" s="73"/>
      <c r="AU274" s="68"/>
      <c r="AV274" s="67"/>
      <c r="AW274" s="67"/>
      <c r="AX274" s="67"/>
      <c r="AY274" s="67"/>
      <c r="AZ274" s="132"/>
      <c r="BA274" s="132"/>
      <c r="BB274" s="132"/>
      <c r="BC274" s="132"/>
      <c r="BD274" s="132"/>
      <c r="BE274" s="67"/>
    </row>
    <row r="275" spans="1:57" ht="25.5" customHeight="1" x14ac:dyDescent="0.25">
      <c r="A275" s="31"/>
      <c r="B275" s="31"/>
      <c r="C275" s="31"/>
      <c r="D275" s="33"/>
      <c r="E275" s="98"/>
      <c r="F275" s="31"/>
      <c r="G275" s="83"/>
      <c r="H275" s="83"/>
      <c r="I275" s="62"/>
      <c r="J275" s="31"/>
      <c r="K275" s="31"/>
      <c r="L275" s="83"/>
      <c r="M275" s="69"/>
      <c r="N275" s="69"/>
      <c r="O275" s="74"/>
      <c r="P275" s="74"/>
      <c r="Q275" s="75"/>
      <c r="R275" s="34"/>
      <c r="S275" s="83"/>
      <c r="T275" s="83"/>
      <c r="U275" s="83"/>
      <c r="V275" s="83"/>
      <c r="W275" s="74"/>
      <c r="X275" s="74"/>
      <c r="Y275" s="74"/>
      <c r="Z275" s="66"/>
      <c r="AA275" s="72"/>
      <c r="AB275" s="66"/>
      <c r="AC275" s="72"/>
      <c r="AD275" s="72"/>
      <c r="AE275" s="72"/>
      <c r="AF275" s="62"/>
      <c r="AG275" s="113"/>
      <c r="AH275" s="114"/>
      <c r="AI275" s="30"/>
      <c r="AJ275" s="30"/>
      <c r="AK275" s="30"/>
      <c r="AL275" s="30"/>
      <c r="AM275" s="68"/>
      <c r="AN275" s="114"/>
      <c r="AO275" s="114"/>
      <c r="AP275" s="113"/>
      <c r="AQ275" s="113"/>
      <c r="AR275" s="31"/>
      <c r="AS275" s="73"/>
      <c r="AT275" s="73"/>
      <c r="AU275" s="68"/>
      <c r="AV275" s="67"/>
      <c r="AW275" s="67"/>
      <c r="AX275" s="67"/>
      <c r="AY275" s="67"/>
      <c r="AZ275" s="132"/>
      <c r="BA275" s="132"/>
      <c r="BB275" s="132"/>
      <c r="BC275" s="132"/>
      <c r="BD275" s="132"/>
      <c r="BE275" s="67"/>
    </row>
    <row r="276" spans="1:57" ht="25.5" customHeight="1" x14ac:dyDescent="0.25">
      <c r="A276" s="31"/>
      <c r="B276" s="31"/>
      <c r="C276" s="31"/>
      <c r="D276" s="33"/>
      <c r="E276" s="98"/>
      <c r="F276" s="31"/>
      <c r="G276" s="83"/>
      <c r="H276" s="83"/>
      <c r="I276" s="62"/>
      <c r="J276" s="31"/>
      <c r="K276" s="31"/>
      <c r="L276" s="83"/>
      <c r="M276" s="69"/>
      <c r="N276" s="69"/>
      <c r="O276" s="74"/>
      <c r="P276" s="74"/>
      <c r="Q276" s="75"/>
      <c r="R276" s="34"/>
      <c r="S276" s="83"/>
      <c r="T276" s="83"/>
      <c r="U276" s="83"/>
      <c r="V276" s="83"/>
      <c r="W276" s="74"/>
      <c r="X276" s="74"/>
      <c r="Y276" s="74"/>
      <c r="Z276" s="66"/>
      <c r="AA276" s="72"/>
      <c r="AB276" s="66"/>
      <c r="AC276" s="72"/>
      <c r="AD276" s="72"/>
      <c r="AE276" s="72"/>
      <c r="AF276" s="62"/>
      <c r="AG276" s="113"/>
      <c r="AH276" s="114"/>
      <c r="AI276" s="30"/>
      <c r="AJ276" s="30"/>
      <c r="AK276" s="30"/>
      <c r="AL276" s="30"/>
      <c r="AM276" s="68"/>
      <c r="AN276" s="114"/>
      <c r="AO276" s="114"/>
      <c r="AP276" s="113"/>
      <c r="AQ276" s="113"/>
      <c r="AR276" s="31"/>
      <c r="AS276" s="73"/>
      <c r="AT276" s="73"/>
      <c r="AU276" s="68"/>
      <c r="AV276" s="67"/>
      <c r="AW276" s="67"/>
      <c r="AX276" s="67"/>
      <c r="AY276" s="67"/>
      <c r="AZ276" s="132"/>
      <c r="BA276" s="132"/>
      <c r="BB276" s="132"/>
      <c r="BC276" s="132"/>
      <c r="BD276" s="132"/>
      <c r="BE276" s="67"/>
    </row>
    <row r="277" spans="1:57" ht="25.5" customHeight="1" x14ac:dyDescent="0.25">
      <c r="A277" s="31"/>
      <c r="B277" s="31"/>
      <c r="C277" s="31"/>
      <c r="D277" s="33"/>
      <c r="E277" s="98"/>
      <c r="F277" s="31"/>
      <c r="G277" s="83"/>
      <c r="H277" s="83"/>
      <c r="I277" s="62"/>
      <c r="J277" s="31"/>
      <c r="K277" s="31"/>
      <c r="L277" s="83"/>
      <c r="M277" s="69"/>
      <c r="N277" s="69"/>
      <c r="O277" s="74"/>
      <c r="P277" s="74"/>
      <c r="Q277" s="75"/>
      <c r="R277" s="34"/>
      <c r="S277" s="83"/>
      <c r="T277" s="83"/>
      <c r="U277" s="83"/>
      <c r="V277" s="83"/>
      <c r="W277" s="74"/>
      <c r="X277" s="74"/>
      <c r="Y277" s="74"/>
      <c r="Z277" s="66"/>
      <c r="AA277" s="72"/>
      <c r="AB277" s="66"/>
      <c r="AC277" s="72"/>
      <c r="AD277" s="72"/>
      <c r="AE277" s="72"/>
      <c r="AF277" s="62"/>
      <c r="AG277" s="113"/>
      <c r="AH277" s="114"/>
      <c r="AI277" s="30"/>
      <c r="AJ277" s="30"/>
      <c r="AK277" s="30"/>
      <c r="AL277" s="30"/>
      <c r="AM277" s="68"/>
      <c r="AN277" s="114"/>
      <c r="AO277" s="114"/>
      <c r="AP277" s="113"/>
      <c r="AQ277" s="113"/>
      <c r="AR277" s="31"/>
      <c r="AS277" s="73"/>
      <c r="AT277" s="73"/>
      <c r="AU277" s="68"/>
      <c r="AV277" s="67"/>
      <c r="AW277" s="67"/>
      <c r="AX277" s="67"/>
      <c r="AY277" s="67"/>
      <c r="AZ277" s="132"/>
      <c r="BA277" s="132"/>
      <c r="BB277" s="132"/>
      <c r="BC277" s="132"/>
      <c r="BD277" s="132"/>
      <c r="BE277" s="67"/>
    </row>
    <row r="278" spans="1:57" ht="25.5" customHeight="1" x14ac:dyDescent="0.25">
      <c r="A278" s="31"/>
      <c r="B278" s="31"/>
      <c r="C278" s="31"/>
      <c r="D278" s="33"/>
      <c r="E278" s="98"/>
      <c r="F278" s="31"/>
      <c r="G278" s="83"/>
      <c r="H278" s="83"/>
      <c r="I278" s="62"/>
      <c r="J278" s="31"/>
      <c r="K278" s="31"/>
      <c r="L278" s="83"/>
      <c r="M278" s="69"/>
      <c r="N278" s="69"/>
      <c r="O278" s="74"/>
      <c r="P278" s="74"/>
      <c r="Q278" s="75"/>
      <c r="R278" s="34"/>
      <c r="S278" s="83"/>
      <c r="T278" s="83"/>
      <c r="U278" s="83"/>
      <c r="V278" s="83"/>
      <c r="W278" s="74"/>
      <c r="X278" s="74"/>
      <c r="Y278" s="74"/>
      <c r="Z278" s="66"/>
      <c r="AA278" s="72"/>
      <c r="AB278" s="66"/>
      <c r="AC278" s="72"/>
      <c r="AD278" s="72"/>
      <c r="AE278" s="72"/>
      <c r="AF278" s="62"/>
      <c r="AG278" s="113"/>
      <c r="AH278" s="114"/>
      <c r="AI278" s="30"/>
      <c r="AJ278" s="30"/>
      <c r="AK278" s="30"/>
      <c r="AL278" s="30"/>
      <c r="AM278" s="68"/>
      <c r="AN278" s="114"/>
      <c r="AO278" s="114"/>
      <c r="AP278" s="113"/>
      <c r="AQ278" s="113"/>
      <c r="AR278" s="31"/>
      <c r="AS278" s="73"/>
      <c r="AT278" s="73"/>
      <c r="AU278" s="68"/>
      <c r="AV278" s="67"/>
      <c r="AW278" s="67"/>
      <c r="AX278" s="67"/>
      <c r="AY278" s="67"/>
      <c r="AZ278" s="132"/>
      <c r="BA278" s="132"/>
      <c r="BB278" s="132"/>
      <c r="BC278" s="132"/>
      <c r="BD278" s="132"/>
      <c r="BE278" s="67"/>
    </row>
    <row r="279" spans="1:57" ht="25.5" customHeight="1" x14ac:dyDescent="0.25">
      <c r="A279" s="31"/>
      <c r="B279" s="31"/>
      <c r="C279" s="31"/>
      <c r="D279" s="33"/>
      <c r="E279" s="98"/>
      <c r="F279" s="31"/>
      <c r="G279" s="83"/>
      <c r="H279" s="83"/>
      <c r="I279" s="62"/>
      <c r="J279" s="31"/>
      <c r="K279" s="31"/>
      <c r="L279" s="83"/>
      <c r="M279" s="69"/>
      <c r="N279" s="69"/>
      <c r="O279" s="74"/>
      <c r="P279" s="74"/>
      <c r="Q279" s="75"/>
      <c r="R279" s="34"/>
      <c r="S279" s="83"/>
      <c r="T279" s="83"/>
      <c r="U279" s="83"/>
      <c r="V279" s="83"/>
      <c r="W279" s="74"/>
      <c r="X279" s="74"/>
      <c r="Y279" s="74"/>
      <c r="Z279" s="66"/>
      <c r="AA279" s="72"/>
      <c r="AB279" s="66"/>
      <c r="AC279" s="72"/>
      <c r="AD279" s="72"/>
      <c r="AE279" s="72"/>
      <c r="AF279" s="62"/>
      <c r="AG279" s="113"/>
      <c r="AH279" s="114"/>
      <c r="AI279" s="30"/>
      <c r="AJ279" s="30"/>
      <c r="AK279" s="30"/>
      <c r="AL279" s="30"/>
      <c r="AM279" s="68"/>
      <c r="AN279" s="114"/>
      <c r="AO279" s="114"/>
      <c r="AP279" s="113"/>
      <c r="AQ279" s="113"/>
      <c r="AR279" s="31"/>
      <c r="AS279" s="73"/>
      <c r="AT279" s="73"/>
      <c r="AU279" s="68"/>
      <c r="AV279" s="67"/>
      <c r="AW279" s="67"/>
      <c r="AX279" s="67"/>
      <c r="AY279" s="67"/>
      <c r="AZ279" s="132"/>
      <c r="BA279" s="132"/>
      <c r="BB279" s="132"/>
      <c r="BC279" s="132"/>
      <c r="BD279" s="132"/>
      <c r="BE279" s="67"/>
    </row>
    <row r="280" spans="1:57" ht="25.5" customHeight="1" x14ac:dyDescent="0.25">
      <c r="A280" s="31"/>
      <c r="B280" s="31"/>
      <c r="C280" s="31"/>
      <c r="D280" s="33"/>
      <c r="E280" s="98"/>
      <c r="F280" s="31"/>
      <c r="G280" s="83"/>
      <c r="H280" s="83"/>
      <c r="I280" s="62"/>
      <c r="J280" s="31"/>
      <c r="K280" s="31"/>
      <c r="L280" s="83"/>
      <c r="M280" s="69"/>
      <c r="N280" s="69"/>
      <c r="O280" s="74"/>
      <c r="P280" s="74"/>
      <c r="Q280" s="75"/>
      <c r="R280" s="34"/>
      <c r="S280" s="83"/>
      <c r="T280" s="83"/>
      <c r="U280" s="83"/>
      <c r="V280" s="83"/>
      <c r="W280" s="74"/>
      <c r="X280" s="74"/>
      <c r="Y280" s="74"/>
      <c r="Z280" s="66"/>
      <c r="AA280" s="72"/>
      <c r="AB280" s="66"/>
      <c r="AC280" s="72"/>
      <c r="AD280" s="72"/>
      <c r="AE280" s="72"/>
      <c r="AF280" s="62"/>
      <c r="AG280" s="113"/>
      <c r="AH280" s="114"/>
      <c r="AI280" s="30"/>
      <c r="AJ280" s="30"/>
      <c r="AK280" s="30"/>
      <c r="AL280" s="30"/>
      <c r="AM280" s="68"/>
      <c r="AN280" s="114"/>
      <c r="AO280" s="114"/>
      <c r="AP280" s="113"/>
      <c r="AQ280" s="113"/>
      <c r="AR280" s="31"/>
      <c r="AS280" s="73"/>
      <c r="AT280" s="73"/>
      <c r="AU280" s="68"/>
      <c r="AV280" s="67"/>
      <c r="AW280" s="67"/>
      <c r="AX280" s="67"/>
      <c r="AY280" s="67"/>
      <c r="AZ280" s="132"/>
      <c r="BA280" s="132"/>
      <c r="BB280" s="132"/>
      <c r="BC280" s="132"/>
      <c r="BD280" s="132"/>
      <c r="BE280" s="67"/>
    </row>
    <row r="281" spans="1:57" ht="25.5" customHeight="1" x14ac:dyDescent="0.25">
      <c r="A281" s="31"/>
      <c r="B281" s="31"/>
      <c r="C281" s="31"/>
      <c r="D281" s="33"/>
      <c r="E281" s="98"/>
      <c r="F281" s="31"/>
      <c r="G281" s="83"/>
      <c r="H281" s="83"/>
      <c r="I281" s="62"/>
      <c r="J281" s="31"/>
      <c r="K281" s="31"/>
      <c r="L281" s="83"/>
      <c r="M281" s="69"/>
      <c r="N281" s="69"/>
      <c r="O281" s="74"/>
      <c r="P281" s="74"/>
      <c r="Q281" s="75"/>
      <c r="R281" s="34"/>
      <c r="S281" s="83"/>
      <c r="T281" s="83"/>
      <c r="U281" s="83"/>
      <c r="V281" s="83"/>
      <c r="W281" s="74"/>
      <c r="X281" s="74"/>
      <c r="Y281" s="74"/>
      <c r="Z281" s="66"/>
      <c r="AA281" s="72"/>
      <c r="AB281" s="66"/>
      <c r="AC281" s="72"/>
      <c r="AD281" s="72"/>
      <c r="AE281" s="72"/>
      <c r="AF281" s="62"/>
      <c r="AG281" s="113"/>
      <c r="AH281" s="114"/>
      <c r="AI281" s="30"/>
      <c r="AJ281" s="30"/>
      <c r="AK281" s="30"/>
      <c r="AL281" s="30"/>
      <c r="AM281" s="68"/>
      <c r="AN281" s="114"/>
      <c r="AO281" s="114"/>
      <c r="AP281" s="113"/>
      <c r="AQ281" s="113"/>
      <c r="AR281" s="31"/>
      <c r="AS281" s="73"/>
      <c r="AT281" s="73"/>
      <c r="AU281" s="68"/>
      <c r="AV281" s="67"/>
      <c r="AW281" s="67"/>
      <c r="AX281" s="67"/>
      <c r="AY281" s="67"/>
      <c r="AZ281" s="132"/>
      <c r="BA281" s="132"/>
      <c r="BB281" s="132"/>
      <c r="BC281" s="132"/>
      <c r="BD281" s="132"/>
      <c r="BE281" s="67"/>
    </row>
    <row r="282" spans="1:57" ht="25.5" customHeight="1" x14ac:dyDescent="0.25">
      <c r="A282" s="31"/>
      <c r="B282" s="31"/>
      <c r="C282" s="31"/>
      <c r="D282" s="33"/>
      <c r="E282" s="98"/>
      <c r="F282" s="31"/>
      <c r="G282" s="83"/>
      <c r="H282" s="83"/>
      <c r="I282" s="62"/>
      <c r="J282" s="31"/>
      <c r="K282" s="31"/>
      <c r="L282" s="83"/>
      <c r="M282" s="69"/>
      <c r="N282" s="69"/>
      <c r="O282" s="74"/>
      <c r="P282" s="74"/>
      <c r="Q282" s="75"/>
      <c r="R282" s="34"/>
      <c r="S282" s="83"/>
      <c r="T282" s="83"/>
      <c r="U282" s="83"/>
      <c r="V282" s="83"/>
      <c r="W282" s="74"/>
      <c r="X282" s="74"/>
      <c r="Y282" s="74"/>
      <c r="Z282" s="66"/>
      <c r="AA282" s="72"/>
      <c r="AB282" s="66"/>
      <c r="AC282" s="72"/>
      <c r="AD282" s="72"/>
      <c r="AE282" s="72"/>
      <c r="AF282" s="62"/>
      <c r="AG282" s="113"/>
      <c r="AH282" s="114"/>
      <c r="AI282" s="30"/>
      <c r="AJ282" s="30"/>
      <c r="AK282" s="30"/>
      <c r="AL282" s="30"/>
      <c r="AM282" s="68"/>
      <c r="AN282" s="114"/>
      <c r="AO282" s="114"/>
      <c r="AP282" s="113"/>
      <c r="AQ282" s="113"/>
      <c r="AR282" s="31"/>
      <c r="AS282" s="73"/>
      <c r="AT282" s="73"/>
      <c r="AU282" s="68"/>
      <c r="AV282" s="67"/>
      <c r="AW282" s="67"/>
      <c r="AX282" s="67"/>
      <c r="AY282" s="67"/>
      <c r="AZ282" s="132"/>
      <c r="BA282" s="132"/>
      <c r="BB282" s="132"/>
      <c r="BC282" s="132"/>
      <c r="BD282" s="132"/>
      <c r="BE282" s="67"/>
    </row>
    <row r="283" spans="1:57" ht="25.5" customHeight="1" x14ac:dyDescent="0.25">
      <c r="A283" s="31"/>
      <c r="B283" s="31"/>
      <c r="C283" s="31"/>
      <c r="D283" s="33"/>
      <c r="E283" s="98"/>
      <c r="F283" s="31"/>
      <c r="G283" s="83"/>
      <c r="H283" s="83"/>
      <c r="I283" s="62"/>
      <c r="J283" s="31"/>
      <c r="K283" s="31"/>
      <c r="L283" s="83"/>
      <c r="M283" s="69"/>
      <c r="N283" s="69"/>
      <c r="O283" s="74"/>
      <c r="P283" s="74"/>
      <c r="Q283" s="75"/>
      <c r="R283" s="34"/>
      <c r="S283" s="83"/>
      <c r="T283" s="83"/>
      <c r="U283" s="83"/>
      <c r="V283" s="83"/>
      <c r="W283" s="74"/>
      <c r="X283" s="74"/>
      <c r="Y283" s="74"/>
      <c r="Z283" s="66"/>
      <c r="AA283" s="72"/>
      <c r="AB283" s="66"/>
      <c r="AC283" s="72"/>
      <c r="AD283" s="72"/>
      <c r="AE283" s="72"/>
      <c r="AF283" s="62"/>
      <c r="AG283" s="113"/>
      <c r="AH283" s="114"/>
      <c r="AI283" s="30"/>
      <c r="AJ283" s="30"/>
      <c r="AK283" s="30"/>
      <c r="AL283" s="30"/>
      <c r="AM283" s="68"/>
      <c r="AN283" s="114"/>
      <c r="AO283" s="114"/>
      <c r="AP283" s="113"/>
      <c r="AQ283" s="113"/>
      <c r="AR283" s="31"/>
      <c r="AS283" s="73"/>
      <c r="AT283" s="73"/>
      <c r="AU283" s="68"/>
      <c r="AV283" s="67"/>
      <c r="AW283" s="67"/>
      <c r="AX283" s="67"/>
      <c r="AY283" s="67"/>
      <c r="AZ283" s="132"/>
      <c r="BA283" s="132"/>
      <c r="BB283" s="132"/>
      <c r="BC283" s="132"/>
      <c r="BD283" s="132"/>
      <c r="BE283" s="67"/>
    </row>
    <row r="284" spans="1:57" ht="25.5" customHeight="1" x14ac:dyDescent="0.25">
      <c r="A284" s="31"/>
      <c r="B284" s="31"/>
      <c r="C284" s="31"/>
      <c r="D284" s="33"/>
      <c r="E284" s="98"/>
      <c r="F284" s="31"/>
      <c r="G284" s="83"/>
      <c r="H284" s="83"/>
      <c r="I284" s="62"/>
      <c r="J284" s="31"/>
      <c r="K284" s="31"/>
      <c r="L284" s="83"/>
      <c r="M284" s="69"/>
      <c r="N284" s="69"/>
      <c r="O284" s="74"/>
      <c r="P284" s="74"/>
      <c r="Q284" s="75"/>
      <c r="R284" s="34"/>
      <c r="S284" s="83"/>
      <c r="T284" s="83"/>
      <c r="U284" s="83"/>
      <c r="V284" s="83"/>
      <c r="W284" s="74"/>
      <c r="X284" s="74"/>
      <c r="Y284" s="74"/>
      <c r="Z284" s="66"/>
      <c r="AA284" s="72"/>
      <c r="AB284" s="66"/>
      <c r="AC284" s="72"/>
      <c r="AD284" s="72"/>
      <c r="AE284" s="72"/>
      <c r="AF284" s="62"/>
      <c r="AG284" s="113"/>
      <c r="AH284" s="114"/>
      <c r="AI284" s="30"/>
      <c r="AJ284" s="30"/>
      <c r="AK284" s="30"/>
      <c r="AL284" s="30"/>
      <c r="AM284" s="68"/>
      <c r="AN284" s="114"/>
      <c r="AO284" s="114"/>
      <c r="AP284" s="113"/>
      <c r="AQ284" s="113"/>
      <c r="AR284" s="31"/>
      <c r="AS284" s="73"/>
      <c r="AT284" s="73"/>
      <c r="AU284" s="68"/>
      <c r="AV284" s="67"/>
      <c r="AW284" s="67"/>
      <c r="AX284" s="67"/>
      <c r="AY284" s="67"/>
      <c r="AZ284" s="132"/>
      <c r="BA284" s="132"/>
      <c r="BB284" s="132"/>
      <c r="BC284" s="132"/>
      <c r="BD284" s="132"/>
      <c r="BE284" s="67"/>
    </row>
    <row r="285" spans="1:57" ht="25.5" customHeight="1" x14ac:dyDescent="0.25">
      <c r="A285" s="31"/>
      <c r="B285" s="31"/>
      <c r="C285" s="31"/>
      <c r="D285" s="33"/>
      <c r="E285" s="98"/>
      <c r="F285" s="31"/>
      <c r="G285" s="83"/>
      <c r="H285" s="83"/>
      <c r="I285" s="62"/>
      <c r="J285" s="31"/>
      <c r="K285" s="31"/>
      <c r="L285" s="83"/>
      <c r="M285" s="69"/>
      <c r="N285" s="69"/>
      <c r="O285" s="74"/>
      <c r="P285" s="74"/>
      <c r="Q285" s="75"/>
      <c r="R285" s="34"/>
      <c r="S285" s="83"/>
      <c r="T285" s="83"/>
      <c r="U285" s="83"/>
      <c r="V285" s="83"/>
      <c r="W285" s="74"/>
      <c r="X285" s="74"/>
      <c r="Y285" s="74"/>
      <c r="Z285" s="66"/>
      <c r="AA285" s="72"/>
      <c r="AB285" s="66"/>
      <c r="AC285" s="72"/>
      <c r="AD285" s="72"/>
      <c r="AE285" s="72"/>
      <c r="AF285" s="62"/>
      <c r="AG285" s="113"/>
      <c r="AH285" s="114"/>
      <c r="AI285" s="30"/>
      <c r="AJ285" s="30"/>
      <c r="AK285" s="30"/>
      <c r="AL285" s="30"/>
      <c r="AM285" s="68"/>
      <c r="AN285" s="114"/>
      <c r="AO285" s="114"/>
      <c r="AP285" s="113"/>
      <c r="AQ285" s="113"/>
      <c r="AR285" s="31"/>
      <c r="AS285" s="73"/>
      <c r="AT285" s="73"/>
      <c r="AU285" s="68"/>
      <c r="AV285" s="67"/>
      <c r="AW285" s="67"/>
      <c r="AX285" s="67"/>
      <c r="AY285" s="67"/>
      <c r="AZ285" s="132"/>
      <c r="BA285" s="132"/>
      <c r="BB285" s="132"/>
      <c r="BC285" s="132"/>
      <c r="BD285" s="132"/>
      <c r="BE285" s="67"/>
    </row>
    <row r="286" spans="1:57" ht="25.5" customHeight="1" x14ac:dyDescent="0.25">
      <c r="A286" s="31"/>
      <c r="B286" s="31"/>
      <c r="C286" s="31"/>
      <c r="D286" s="33"/>
      <c r="E286" s="98"/>
      <c r="F286" s="31"/>
      <c r="G286" s="83"/>
      <c r="H286" s="83"/>
      <c r="I286" s="62"/>
      <c r="J286" s="31"/>
      <c r="K286" s="31"/>
      <c r="L286" s="83"/>
      <c r="M286" s="69"/>
      <c r="N286" s="69"/>
      <c r="O286" s="74"/>
      <c r="P286" s="74"/>
      <c r="Q286" s="75"/>
      <c r="R286" s="34"/>
      <c r="S286" s="83"/>
      <c r="T286" s="83"/>
      <c r="U286" s="83"/>
      <c r="V286" s="83"/>
      <c r="W286" s="74"/>
      <c r="X286" s="74"/>
      <c r="Y286" s="74"/>
      <c r="Z286" s="66"/>
      <c r="AA286" s="72"/>
      <c r="AB286" s="66"/>
      <c r="AC286" s="72"/>
      <c r="AD286" s="72"/>
      <c r="AE286" s="72"/>
      <c r="AF286" s="62"/>
      <c r="AG286" s="113"/>
      <c r="AH286" s="114"/>
      <c r="AI286" s="30"/>
      <c r="AJ286" s="30"/>
      <c r="AK286" s="30"/>
      <c r="AL286" s="30"/>
      <c r="AM286" s="68"/>
      <c r="AN286" s="114"/>
      <c r="AO286" s="114"/>
      <c r="AP286" s="113"/>
      <c r="AQ286" s="113"/>
      <c r="AR286" s="31"/>
      <c r="AS286" s="73"/>
      <c r="AT286" s="73"/>
      <c r="AU286" s="68"/>
      <c r="AV286" s="67"/>
      <c r="AW286" s="67"/>
      <c r="AX286" s="67"/>
      <c r="AY286" s="67"/>
      <c r="AZ286" s="132"/>
      <c r="BA286" s="132"/>
      <c r="BB286" s="132"/>
      <c r="BC286" s="132"/>
      <c r="BD286" s="132"/>
      <c r="BE286" s="67"/>
    </row>
    <row r="287" spans="1:57" ht="25.5" customHeight="1" x14ac:dyDescent="0.25">
      <c r="A287" s="31"/>
      <c r="B287" s="31"/>
      <c r="C287" s="31"/>
      <c r="D287" s="33"/>
      <c r="E287" s="98"/>
      <c r="F287" s="31"/>
      <c r="G287" s="83"/>
      <c r="H287" s="83"/>
      <c r="I287" s="62"/>
      <c r="J287" s="31"/>
      <c r="K287" s="31"/>
      <c r="L287" s="83"/>
      <c r="M287" s="69"/>
      <c r="N287" s="69"/>
      <c r="O287" s="74"/>
      <c r="P287" s="74"/>
      <c r="Q287" s="75"/>
      <c r="R287" s="34"/>
      <c r="S287" s="83"/>
      <c r="T287" s="83"/>
      <c r="U287" s="83"/>
      <c r="V287" s="83"/>
      <c r="W287" s="74"/>
      <c r="X287" s="74"/>
      <c r="Y287" s="74"/>
      <c r="Z287" s="66"/>
      <c r="AA287" s="72"/>
      <c r="AB287" s="66"/>
      <c r="AC287" s="72"/>
      <c r="AD287" s="72"/>
      <c r="AE287" s="72"/>
      <c r="AF287" s="62"/>
      <c r="AG287" s="113"/>
      <c r="AH287" s="114"/>
      <c r="AI287" s="30"/>
      <c r="AJ287" s="30"/>
      <c r="AK287" s="30"/>
      <c r="AL287" s="30"/>
      <c r="AM287" s="68"/>
      <c r="AN287" s="114"/>
      <c r="AO287" s="114"/>
      <c r="AP287" s="113"/>
      <c r="AQ287" s="113"/>
      <c r="AR287" s="31"/>
      <c r="AS287" s="73"/>
      <c r="AT287" s="73"/>
      <c r="AU287" s="68"/>
      <c r="AV287" s="67"/>
      <c r="AW287" s="67"/>
      <c r="AX287" s="67"/>
      <c r="AY287" s="67"/>
      <c r="AZ287" s="132"/>
      <c r="BA287" s="132"/>
      <c r="BB287" s="132"/>
      <c r="BC287" s="132"/>
      <c r="BD287" s="132"/>
      <c r="BE287" s="67"/>
    </row>
    <row r="288" spans="1:57" ht="25.5" customHeight="1" x14ac:dyDescent="0.25">
      <c r="A288" s="31"/>
      <c r="B288" s="31"/>
      <c r="C288" s="31"/>
      <c r="D288" s="33"/>
      <c r="E288" s="98"/>
      <c r="F288" s="31"/>
      <c r="G288" s="83"/>
      <c r="H288" s="83"/>
      <c r="I288" s="62"/>
      <c r="J288" s="31"/>
      <c r="K288" s="31"/>
      <c r="L288" s="83"/>
      <c r="M288" s="69"/>
      <c r="N288" s="69"/>
      <c r="O288" s="74"/>
      <c r="P288" s="74"/>
      <c r="Q288" s="75"/>
      <c r="R288" s="34"/>
      <c r="S288" s="83"/>
      <c r="T288" s="83"/>
      <c r="U288" s="83"/>
      <c r="V288" s="83"/>
      <c r="W288" s="74"/>
      <c r="X288" s="74"/>
      <c r="Y288" s="74"/>
      <c r="Z288" s="66"/>
      <c r="AA288" s="72"/>
      <c r="AB288" s="66"/>
      <c r="AC288" s="72"/>
      <c r="AD288" s="72"/>
      <c r="AE288" s="72"/>
      <c r="AF288" s="62"/>
      <c r="AG288" s="113"/>
      <c r="AH288" s="114"/>
      <c r="AI288" s="30"/>
      <c r="AJ288" s="30"/>
      <c r="AK288" s="30"/>
      <c r="AL288" s="30"/>
      <c r="AM288" s="68"/>
      <c r="AN288" s="114"/>
      <c r="AO288" s="114"/>
      <c r="AP288" s="113"/>
      <c r="AQ288" s="113"/>
      <c r="AR288" s="31"/>
      <c r="AS288" s="73"/>
      <c r="AT288" s="73"/>
      <c r="AU288" s="68"/>
      <c r="AV288" s="67"/>
      <c r="AW288" s="67"/>
      <c r="AX288" s="67"/>
      <c r="AY288" s="67"/>
      <c r="AZ288" s="132"/>
      <c r="BA288" s="132"/>
      <c r="BB288" s="132"/>
      <c r="BC288" s="132"/>
      <c r="BD288" s="132"/>
      <c r="BE288" s="67"/>
    </row>
    <row r="289" spans="1:57" ht="25.5" customHeight="1" x14ac:dyDescent="0.25">
      <c r="A289" s="31"/>
      <c r="B289" s="31"/>
      <c r="C289" s="31"/>
      <c r="D289" s="33"/>
      <c r="E289" s="98"/>
      <c r="F289" s="31"/>
      <c r="G289" s="83"/>
      <c r="H289" s="83"/>
      <c r="I289" s="62"/>
      <c r="J289" s="31"/>
      <c r="K289" s="31"/>
      <c r="L289" s="83"/>
      <c r="M289" s="69"/>
      <c r="N289" s="69"/>
      <c r="O289" s="74"/>
      <c r="P289" s="74"/>
      <c r="Q289" s="75"/>
      <c r="R289" s="34"/>
      <c r="S289" s="83"/>
      <c r="T289" s="83"/>
      <c r="U289" s="83"/>
      <c r="V289" s="83"/>
      <c r="W289" s="74"/>
      <c r="X289" s="74"/>
      <c r="Y289" s="74"/>
      <c r="Z289" s="66"/>
      <c r="AA289" s="72"/>
      <c r="AB289" s="66"/>
      <c r="AC289" s="72"/>
      <c r="AD289" s="72"/>
      <c r="AE289" s="72"/>
      <c r="AF289" s="62"/>
      <c r="AG289" s="113"/>
      <c r="AH289" s="114"/>
      <c r="AI289" s="30"/>
      <c r="AJ289" s="30"/>
      <c r="AK289" s="30"/>
      <c r="AL289" s="30"/>
      <c r="AM289" s="68"/>
      <c r="AN289" s="114"/>
      <c r="AO289" s="114"/>
      <c r="AP289" s="113"/>
      <c r="AQ289" s="113"/>
      <c r="AR289" s="31"/>
      <c r="AS289" s="73"/>
      <c r="AT289" s="73"/>
      <c r="AU289" s="68"/>
      <c r="AV289" s="67"/>
      <c r="AW289" s="67"/>
      <c r="AX289" s="67"/>
      <c r="AY289" s="67"/>
      <c r="AZ289" s="132"/>
      <c r="BA289" s="132"/>
      <c r="BB289" s="132"/>
      <c r="BC289" s="132"/>
      <c r="BD289" s="132"/>
      <c r="BE289" s="67"/>
    </row>
    <row r="290" spans="1:57" ht="25.5" customHeight="1" x14ac:dyDescent="0.25">
      <c r="A290" s="31"/>
      <c r="B290" s="31"/>
      <c r="C290" s="31"/>
      <c r="D290" s="33"/>
      <c r="E290" s="98"/>
      <c r="F290" s="31"/>
      <c r="G290" s="83"/>
      <c r="H290" s="83"/>
      <c r="I290" s="62"/>
      <c r="J290" s="31"/>
      <c r="K290" s="31"/>
      <c r="L290" s="83"/>
      <c r="M290" s="69"/>
      <c r="N290" s="69"/>
      <c r="O290" s="74"/>
      <c r="P290" s="74"/>
      <c r="Q290" s="75"/>
      <c r="R290" s="34"/>
      <c r="S290" s="83"/>
      <c r="T290" s="83"/>
      <c r="U290" s="83"/>
      <c r="V290" s="83"/>
      <c r="W290" s="74"/>
      <c r="X290" s="74"/>
      <c r="Y290" s="74"/>
      <c r="Z290" s="66"/>
      <c r="AA290" s="72"/>
      <c r="AB290" s="66"/>
      <c r="AC290" s="72"/>
      <c r="AD290" s="72"/>
      <c r="AE290" s="72"/>
      <c r="AF290" s="62"/>
      <c r="AG290" s="113"/>
      <c r="AH290" s="114"/>
      <c r="AI290" s="30"/>
      <c r="AJ290" s="30"/>
      <c r="AK290" s="30"/>
      <c r="AL290" s="30"/>
      <c r="AM290" s="68"/>
      <c r="AN290" s="114"/>
      <c r="AO290" s="114"/>
      <c r="AP290" s="113"/>
      <c r="AQ290" s="113"/>
      <c r="AR290" s="31"/>
      <c r="AS290" s="73"/>
      <c r="AT290" s="73"/>
      <c r="AU290" s="68"/>
      <c r="AV290" s="67"/>
      <c r="AW290" s="67"/>
      <c r="AX290" s="67"/>
      <c r="AY290" s="67"/>
      <c r="AZ290" s="132"/>
      <c r="BA290" s="132"/>
      <c r="BB290" s="132"/>
      <c r="BC290" s="132"/>
      <c r="BD290" s="132"/>
      <c r="BE290" s="67"/>
    </row>
    <row r="291" spans="1:57" ht="25.5" customHeight="1" x14ac:dyDescent="0.25">
      <c r="A291" s="31"/>
      <c r="B291" s="31"/>
      <c r="C291" s="31"/>
      <c r="D291" s="33"/>
      <c r="E291" s="98"/>
      <c r="F291" s="31"/>
      <c r="G291" s="83"/>
      <c r="H291" s="83"/>
      <c r="I291" s="62"/>
      <c r="J291" s="31"/>
      <c r="K291" s="31"/>
      <c r="L291" s="83"/>
      <c r="M291" s="69"/>
      <c r="N291" s="69"/>
      <c r="O291" s="74"/>
      <c r="P291" s="74"/>
      <c r="Q291" s="75"/>
      <c r="R291" s="34"/>
      <c r="S291" s="83"/>
      <c r="T291" s="83"/>
      <c r="U291" s="83"/>
      <c r="V291" s="83"/>
      <c r="W291" s="74"/>
      <c r="X291" s="74"/>
      <c r="Y291" s="74"/>
      <c r="Z291" s="66"/>
      <c r="AA291" s="72"/>
      <c r="AB291" s="66"/>
      <c r="AC291" s="72"/>
      <c r="AD291" s="72"/>
      <c r="AE291" s="72"/>
      <c r="AF291" s="62"/>
      <c r="AG291" s="113"/>
      <c r="AH291" s="114"/>
      <c r="AI291" s="30"/>
      <c r="AJ291" s="30"/>
      <c r="AK291" s="30"/>
      <c r="AL291" s="30"/>
      <c r="AM291" s="68"/>
      <c r="AN291" s="114"/>
      <c r="AO291" s="114"/>
      <c r="AP291" s="113"/>
      <c r="AQ291" s="113"/>
      <c r="AR291" s="31"/>
      <c r="AS291" s="73"/>
      <c r="AT291" s="73"/>
      <c r="AU291" s="68"/>
      <c r="AV291" s="67"/>
      <c r="AW291" s="67"/>
      <c r="AX291" s="67"/>
      <c r="AY291" s="67"/>
      <c r="AZ291" s="132"/>
      <c r="BA291" s="132"/>
      <c r="BB291" s="132"/>
      <c r="BC291" s="132"/>
      <c r="BD291" s="132"/>
      <c r="BE291" s="67"/>
    </row>
    <row r="292" spans="1:57" ht="25.5" customHeight="1" x14ac:dyDescent="0.25">
      <c r="A292" s="31"/>
      <c r="B292" s="31"/>
      <c r="C292" s="31"/>
      <c r="D292" s="33"/>
      <c r="E292" s="98"/>
      <c r="F292" s="31"/>
      <c r="G292" s="83"/>
      <c r="H292" s="83"/>
      <c r="I292" s="62"/>
      <c r="J292" s="31"/>
      <c r="K292" s="31"/>
      <c r="L292" s="83"/>
      <c r="M292" s="69"/>
      <c r="N292" s="69"/>
      <c r="O292" s="74"/>
      <c r="P292" s="74"/>
      <c r="Q292" s="75"/>
      <c r="R292" s="34"/>
      <c r="S292" s="83"/>
      <c r="T292" s="83"/>
      <c r="U292" s="83"/>
      <c r="V292" s="83"/>
      <c r="W292" s="74"/>
      <c r="X292" s="74"/>
      <c r="Y292" s="74"/>
      <c r="Z292" s="66"/>
      <c r="AA292" s="72"/>
      <c r="AB292" s="66"/>
      <c r="AC292" s="72"/>
      <c r="AD292" s="72"/>
      <c r="AE292" s="72"/>
      <c r="AF292" s="62"/>
      <c r="AG292" s="113"/>
      <c r="AH292" s="114"/>
      <c r="AI292" s="30"/>
      <c r="AJ292" s="30"/>
      <c r="AK292" s="30"/>
      <c r="AL292" s="30"/>
      <c r="AM292" s="68"/>
      <c r="AN292" s="114"/>
      <c r="AO292" s="114"/>
      <c r="AP292" s="113"/>
      <c r="AQ292" s="113"/>
      <c r="AR292" s="31"/>
      <c r="AS292" s="73"/>
      <c r="AT292" s="73"/>
      <c r="AU292" s="68"/>
      <c r="AV292" s="67"/>
      <c r="AW292" s="67"/>
      <c r="AX292" s="67"/>
      <c r="AY292" s="67"/>
      <c r="AZ292" s="132"/>
      <c r="BA292" s="132"/>
      <c r="BB292" s="132"/>
      <c r="BC292" s="132"/>
      <c r="BD292" s="132"/>
      <c r="BE292" s="67"/>
    </row>
    <row r="293" spans="1:57" ht="25.5" customHeight="1" x14ac:dyDescent="0.25">
      <c r="A293" s="31"/>
      <c r="B293" s="31"/>
      <c r="C293" s="31"/>
      <c r="D293" s="33"/>
      <c r="E293" s="98"/>
      <c r="F293" s="31"/>
      <c r="G293" s="83"/>
      <c r="H293" s="83"/>
      <c r="I293" s="62"/>
      <c r="J293" s="31"/>
      <c r="K293" s="31"/>
      <c r="L293" s="83"/>
      <c r="M293" s="69"/>
      <c r="N293" s="69"/>
      <c r="O293" s="74"/>
      <c r="P293" s="74"/>
      <c r="Q293" s="75"/>
      <c r="R293" s="34"/>
      <c r="S293" s="83"/>
      <c r="T293" s="83"/>
      <c r="U293" s="83"/>
      <c r="V293" s="83"/>
      <c r="W293" s="74"/>
      <c r="X293" s="74"/>
      <c r="Y293" s="74"/>
      <c r="Z293" s="66"/>
      <c r="AA293" s="72"/>
      <c r="AB293" s="66"/>
      <c r="AC293" s="72"/>
      <c r="AD293" s="72"/>
      <c r="AE293" s="72"/>
      <c r="AF293" s="62"/>
      <c r="AG293" s="113"/>
      <c r="AH293" s="114"/>
      <c r="AI293" s="30"/>
      <c r="AJ293" s="30"/>
      <c r="AK293" s="30"/>
      <c r="AL293" s="30"/>
      <c r="AM293" s="68"/>
      <c r="AN293" s="114"/>
      <c r="AO293" s="114"/>
      <c r="AP293" s="113"/>
      <c r="AQ293" s="113"/>
      <c r="AR293" s="31"/>
      <c r="AS293" s="73"/>
      <c r="AT293" s="73"/>
      <c r="AU293" s="68"/>
      <c r="AV293" s="67"/>
      <c r="AW293" s="67"/>
      <c r="AX293" s="67"/>
      <c r="AY293" s="67"/>
      <c r="AZ293" s="132"/>
      <c r="BA293" s="132"/>
      <c r="BB293" s="132"/>
      <c r="BC293" s="132"/>
      <c r="BD293" s="132"/>
      <c r="BE293" s="67"/>
    </row>
    <row r="294" spans="1:57" ht="25.5" customHeight="1" x14ac:dyDescent="0.25">
      <c r="A294" s="31"/>
      <c r="B294" s="31"/>
      <c r="C294" s="31"/>
      <c r="D294" s="33"/>
      <c r="E294" s="98"/>
      <c r="F294" s="31"/>
      <c r="G294" s="83"/>
      <c r="H294" s="83"/>
      <c r="I294" s="62"/>
      <c r="J294" s="31"/>
      <c r="K294" s="31"/>
      <c r="L294" s="83"/>
      <c r="M294" s="69"/>
      <c r="N294" s="69"/>
      <c r="O294" s="74"/>
      <c r="P294" s="74"/>
      <c r="Q294" s="75"/>
      <c r="R294" s="34"/>
      <c r="S294" s="83"/>
      <c r="T294" s="83"/>
      <c r="U294" s="83"/>
      <c r="V294" s="83"/>
      <c r="W294" s="74"/>
      <c r="X294" s="74"/>
      <c r="Y294" s="74"/>
      <c r="Z294" s="66"/>
      <c r="AA294" s="72"/>
      <c r="AB294" s="66"/>
      <c r="AC294" s="72"/>
      <c r="AD294" s="72"/>
      <c r="AE294" s="72"/>
      <c r="AF294" s="62"/>
      <c r="AG294" s="113"/>
      <c r="AH294" s="114"/>
      <c r="AI294" s="30"/>
      <c r="AJ294" s="30"/>
      <c r="AK294" s="30"/>
      <c r="AL294" s="30"/>
      <c r="AM294" s="68"/>
      <c r="AN294" s="114"/>
      <c r="AO294" s="114"/>
      <c r="AP294" s="113"/>
      <c r="AQ294" s="113"/>
      <c r="AR294" s="31"/>
      <c r="AS294" s="73"/>
      <c r="AT294" s="73"/>
      <c r="AU294" s="68"/>
      <c r="AV294" s="67"/>
      <c r="AW294" s="67"/>
      <c r="AX294" s="67"/>
      <c r="AY294" s="67"/>
      <c r="AZ294" s="132"/>
      <c r="BA294" s="132"/>
      <c r="BB294" s="132"/>
      <c r="BC294" s="132"/>
      <c r="BD294" s="132"/>
      <c r="BE294" s="67"/>
    </row>
    <row r="295" spans="1:57" ht="25.5" customHeight="1" x14ac:dyDescent="0.25">
      <c r="A295" s="31"/>
      <c r="B295" s="31"/>
      <c r="C295" s="31"/>
      <c r="D295" s="33"/>
      <c r="E295" s="98"/>
      <c r="F295" s="31"/>
      <c r="G295" s="83"/>
      <c r="H295" s="83"/>
      <c r="I295" s="62"/>
      <c r="J295" s="31"/>
      <c r="K295" s="31"/>
      <c r="L295" s="83"/>
      <c r="M295" s="69"/>
      <c r="N295" s="69"/>
      <c r="O295" s="74"/>
      <c r="P295" s="74"/>
      <c r="Q295" s="75"/>
      <c r="R295" s="34"/>
      <c r="S295" s="83"/>
      <c r="T295" s="83"/>
      <c r="U295" s="83"/>
      <c r="V295" s="83"/>
      <c r="W295" s="74"/>
      <c r="X295" s="74"/>
      <c r="Y295" s="74"/>
      <c r="Z295" s="66"/>
      <c r="AA295" s="72"/>
      <c r="AB295" s="66"/>
      <c r="AC295" s="72"/>
      <c r="AD295" s="72"/>
      <c r="AE295" s="72"/>
      <c r="AF295" s="62"/>
      <c r="AG295" s="113"/>
      <c r="AH295" s="114"/>
      <c r="AI295" s="30"/>
      <c r="AJ295" s="30"/>
      <c r="AK295" s="30"/>
      <c r="AL295" s="30"/>
      <c r="AM295" s="68"/>
      <c r="AN295" s="114"/>
      <c r="AO295" s="114"/>
      <c r="AP295" s="113"/>
      <c r="AQ295" s="113"/>
      <c r="AR295" s="31"/>
      <c r="AS295" s="73"/>
      <c r="AT295" s="73"/>
      <c r="AU295" s="68"/>
      <c r="AV295" s="67"/>
      <c r="AW295" s="67"/>
      <c r="AX295" s="67"/>
      <c r="AY295" s="67"/>
      <c r="AZ295" s="132"/>
      <c r="BA295" s="132"/>
      <c r="BB295" s="132"/>
      <c r="BC295" s="132"/>
      <c r="BD295" s="132"/>
      <c r="BE295" s="67"/>
    </row>
    <row r="296" spans="1:57" ht="25.5" customHeight="1" x14ac:dyDescent="0.25">
      <c r="A296" s="31"/>
      <c r="B296" s="31"/>
      <c r="C296" s="31"/>
      <c r="D296" s="33"/>
      <c r="E296" s="98"/>
      <c r="F296" s="31"/>
      <c r="G296" s="83"/>
      <c r="H296" s="83"/>
      <c r="I296" s="62"/>
      <c r="J296" s="31"/>
      <c r="K296" s="31"/>
      <c r="L296" s="83"/>
      <c r="M296" s="69"/>
      <c r="N296" s="69"/>
      <c r="O296" s="74"/>
      <c r="P296" s="74"/>
      <c r="Q296" s="75"/>
      <c r="R296" s="34"/>
      <c r="S296" s="83"/>
      <c r="T296" s="83"/>
      <c r="U296" s="83"/>
      <c r="V296" s="83"/>
      <c r="W296" s="74"/>
      <c r="X296" s="74"/>
      <c r="Y296" s="74"/>
      <c r="Z296" s="66"/>
      <c r="AA296" s="72"/>
      <c r="AB296" s="66"/>
      <c r="AC296" s="72"/>
      <c r="AD296" s="72"/>
      <c r="AE296" s="72"/>
      <c r="AF296" s="62"/>
      <c r="AG296" s="113"/>
      <c r="AH296" s="114"/>
      <c r="AI296" s="30"/>
      <c r="AJ296" s="30"/>
      <c r="AK296" s="30"/>
      <c r="AL296" s="30"/>
      <c r="AM296" s="68"/>
      <c r="AN296" s="114"/>
      <c r="AO296" s="114"/>
      <c r="AP296" s="113"/>
      <c r="AQ296" s="113"/>
      <c r="AR296" s="31"/>
      <c r="AS296" s="73"/>
      <c r="AT296" s="73"/>
      <c r="AU296" s="68"/>
      <c r="AV296" s="67"/>
      <c r="AW296" s="67"/>
      <c r="AX296" s="67"/>
      <c r="AY296" s="67"/>
      <c r="AZ296" s="132"/>
      <c r="BA296" s="132"/>
      <c r="BB296" s="132"/>
      <c r="BC296" s="132"/>
      <c r="BD296" s="132"/>
      <c r="BE296" s="67"/>
    </row>
    <row r="297" spans="1:57" ht="25.5" customHeight="1" x14ac:dyDescent="0.25">
      <c r="A297" s="31"/>
      <c r="B297" s="31"/>
      <c r="C297" s="31"/>
      <c r="D297" s="33"/>
      <c r="E297" s="98"/>
      <c r="F297" s="31"/>
      <c r="G297" s="83"/>
      <c r="H297" s="83"/>
      <c r="I297" s="62"/>
      <c r="J297" s="31"/>
      <c r="K297" s="31"/>
      <c r="L297" s="83"/>
      <c r="M297" s="69"/>
      <c r="N297" s="69"/>
      <c r="O297" s="74"/>
      <c r="P297" s="74"/>
      <c r="Q297" s="75"/>
      <c r="R297" s="34"/>
      <c r="S297" s="83"/>
      <c r="T297" s="83"/>
      <c r="U297" s="83"/>
      <c r="V297" s="83"/>
      <c r="W297" s="74"/>
      <c r="X297" s="74"/>
      <c r="Y297" s="74"/>
      <c r="Z297" s="66"/>
      <c r="AA297" s="72"/>
      <c r="AB297" s="66"/>
      <c r="AC297" s="72"/>
      <c r="AD297" s="72"/>
      <c r="AE297" s="72"/>
      <c r="AF297" s="62"/>
      <c r="AG297" s="113"/>
      <c r="AH297" s="114"/>
      <c r="AI297" s="30"/>
      <c r="AJ297" s="30"/>
      <c r="AK297" s="30"/>
      <c r="AL297" s="30"/>
      <c r="AM297" s="68"/>
      <c r="AN297" s="114"/>
      <c r="AO297" s="114"/>
      <c r="AP297" s="113"/>
      <c r="AQ297" s="113"/>
      <c r="AR297" s="31"/>
      <c r="AS297" s="73"/>
      <c r="AT297" s="73"/>
      <c r="AU297" s="68"/>
      <c r="AV297" s="67"/>
      <c r="AW297" s="67"/>
      <c r="AX297" s="67"/>
      <c r="AY297" s="67"/>
      <c r="AZ297" s="132"/>
      <c r="BA297" s="132"/>
      <c r="BB297" s="132"/>
      <c r="BC297" s="132"/>
      <c r="BD297" s="132"/>
      <c r="BE297" s="67"/>
    </row>
    <row r="298" spans="1:57" ht="25.5" customHeight="1" x14ac:dyDescent="0.25">
      <c r="A298" s="31"/>
      <c r="B298" s="31"/>
      <c r="C298" s="31"/>
      <c r="D298" s="33"/>
      <c r="E298" s="98"/>
      <c r="F298" s="31"/>
      <c r="G298" s="83"/>
      <c r="H298" s="83"/>
      <c r="I298" s="62"/>
      <c r="J298" s="31"/>
      <c r="K298" s="31"/>
      <c r="L298" s="83"/>
      <c r="M298" s="69"/>
      <c r="N298" s="69"/>
      <c r="O298" s="74"/>
      <c r="P298" s="74"/>
      <c r="Q298" s="75"/>
      <c r="R298" s="34"/>
      <c r="S298" s="83"/>
      <c r="T298" s="83"/>
      <c r="U298" s="83"/>
      <c r="V298" s="83"/>
      <c r="W298" s="74"/>
      <c r="X298" s="74"/>
      <c r="Y298" s="74"/>
      <c r="Z298" s="66"/>
      <c r="AA298" s="72"/>
      <c r="AB298" s="66"/>
      <c r="AC298" s="72"/>
      <c r="AD298" s="72"/>
      <c r="AE298" s="72"/>
      <c r="AF298" s="62"/>
      <c r="AG298" s="113"/>
      <c r="AH298" s="114"/>
      <c r="AI298" s="30"/>
      <c r="AJ298" s="30"/>
      <c r="AK298" s="30"/>
      <c r="AL298" s="30"/>
      <c r="AM298" s="68"/>
      <c r="AN298" s="114"/>
      <c r="AO298" s="114"/>
      <c r="AP298" s="113"/>
      <c r="AQ298" s="113"/>
      <c r="AR298" s="31"/>
      <c r="AS298" s="73"/>
      <c r="AT298" s="73"/>
      <c r="AU298" s="68"/>
      <c r="AV298" s="67"/>
      <c r="AW298" s="67"/>
      <c r="AX298" s="67"/>
      <c r="AY298" s="67"/>
      <c r="AZ298" s="132"/>
      <c r="BA298" s="132"/>
      <c r="BB298" s="132"/>
      <c r="BC298" s="132"/>
      <c r="BD298" s="132"/>
      <c r="BE298" s="67"/>
    </row>
    <row r="299" spans="1:57" ht="25.5" customHeight="1" x14ac:dyDescent="0.25">
      <c r="A299" s="31"/>
      <c r="B299" s="31"/>
      <c r="C299" s="31"/>
      <c r="D299" s="33"/>
      <c r="E299" s="98"/>
      <c r="F299" s="31"/>
      <c r="G299" s="83"/>
      <c r="H299" s="83"/>
      <c r="I299" s="62"/>
      <c r="J299" s="31"/>
      <c r="K299" s="31"/>
      <c r="L299" s="83"/>
      <c r="M299" s="69"/>
      <c r="N299" s="69"/>
      <c r="O299" s="74"/>
      <c r="P299" s="74"/>
      <c r="Q299" s="75"/>
      <c r="R299" s="34"/>
      <c r="S299" s="83"/>
      <c r="T299" s="83"/>
      <c r="U299" s="83"/>
      <c r="V299" s="83"/>
      <c r="W299" s="74"/>
      <c r="X299" s="74"/>
      <c r="Y299" s="74"/>
      <c r="Z299" s="66"/>
      <c r="AA299" s="72"/>
      <c r="AB299" s="66"/>
      <c r="AC299" s="72"/>
      <c r="AD299" s="72"/>
      <c r="AE299" s="72"/>
      <c r="AF299" s="62"/>
      <c r="AG299" s="113"/>
      <c r="AH299" s="114"/>
      <c r="AI299" s="30"/>
      <c r="AJ299" s="30"/>
      <c r="AK299" s="30"/>
      <c r="AL299" s="30"/>
      <c r="AM299" s="68"/>
      <c r="AN299" s="114"/>
      <c r="AO299" s="114"/>
      <c r="AP299" s="113"/>
      <c r="AQ299" s="113"/>
      <c r="AR299" s="31"/>
      <c r="AS299" s="73"/>
      <c r="AT299" s="73"/>
      <c r="AU299" s="68"/>
      <c r="AV299" s="67"/>
      <c r="AW299" s="67"/>
      <c r="AX299" s="67"/>
      <c r="AY299" s="67"/>
      <c r="AZ299" s="132"/>
      <c r="BA299" s="132"/>
      <c r="BB299" s="132"/>
      <c r="BC299" s="132"/>
      <c r="BD299" s="132"/>
      <c r="BE299" s="67"/>
    </row>
    <row r="300" spans="1:57" ht="25.5" customHeight="1" x14ac:dyDescent="0.25">
      <c r="A300" s="31"/>
      <c r="B300" s="31"/>
      <c r="C300" s="31"/>
      <c r="D300" s="33"/>
      <c r="E300" s="98"/>
      <c r="F300" s="31"/>
      <c r="G300" s="83"/>
      <c r="H300" s="83"/>
      <c r="I300" s="62"/>
      <c r="J300" s="31"/>
      <c r="K300" s="31"/>
      <c r="L300" s="83"/>
      <c r="M300" s="69"/>
      <c r="N300" s="69"/>
      <c r="O300" s="74"/>
      <c r="P300" s="74"/>
      <c r="Q300" s="75"/>
      <c r="R300" s="34"/>
      <c r="S300" s="83"/>
      <c r="T300" s="83"/>
      <c r="U300" s="83"/>
      <c r="V300" s="83"/>
      <c r="W300" s="74"/>
      <c r="X300" s="74"/>
      <c r="Y300" s="74"/>
      <c r="Z300" s="66"/>
      <c r="AA300" s="72"/>
      <c r="AB300" s="66"/>
      <c r="AC300" s="72"/>
      <c r="AD300" s="72"/>
      <c r="AE300" s="72"/>
      <c r="AF300" s="62"/>
      <c r="AG300" s="113"/>
      <c r="AH300" s="114"/>
      <c r="AI300" s="30"/>
      <c r="AJ300" s="30"/>
      <c r="AK300" s="30"/>
      <c r="AL300" s="30"/>
      <c r="AM300" s="68"/>
      <c r="AN300" s="114"/>
      <c r="AO300" s="114"/>
      <c r="AP300" s="113"/>
      <c r="AQ300" s="113"/>
      <c r="AR300" s="31"/>
      <c r="AS300" s="73"/>
      <c r="AT300" s="73"/>
      <c r="AU300" s="68"/>
      <c r="AV300" s="67"/>
      <c r="AW300" s="67"/>
      <c r="AX300" s="67"/>
      <c r="AY300" s="67"/>
      <c r="AZ300" s="132"/>
      <c r="BA300" s="132"/>
      <c r="BB300" s="132"/>
      <c r="BC300" s="132"/>
      <c r="BD300" s="132"/>
      <c r="BE300" s="67"/>
    </row>
    <row r="301" spans="1:57" ht="25.5" customHeight="1" x14ac:dyDescent="0.25">
      <c r="A301" s="31"/>
      <c r="B301" s="31"/>
      <c r="C301" s="31"/>
      <c r="D301" s="33"/>
      <c r="E301" s="98"/>
      <c r="F301" s="31"/>
      <c r="G301" s="83"/>
      <c r="H301" s="83"/>
      <c r="I301" s="62"/>
      <c r="J301" s="31"/>
      <c r="K301" s="31"/>
      <c r="L301" s="83"/>
      <c r="M301" s="69"/>
      <c r="N301" s="69"/>
      <c r="O301" s="74"/>
      <c r="P301" s="74"/>
      <c r="Q301" s="75"/>
      <c r="R301" s="34"/>
      <c r="S301" s="83"/>
      <c r="T301" s="83"/>
      <c r="U301" s="83"/>
      <c r="V301" s="83"/>
      <c r="W301" s="74"/>
      <c r="X301" s="74"/>
      <c r="Y301" s="74"/>
      <c r="Z301" s="66"/>
      <c r="AA301" s="72"/>
      <c r="AB301" s="66"/>
      <c r="AC301" s="72"/>
      <c r="AD301" s="72"/>
      <c r="AE301" s="72"/>
      <c r="AF301" s="62"/>
      <c r="AG301" s="113"/>
      <c r="AH301" s="114"/>
      <c r="AI301" s="30"/>
      <c r="AJ301" s="30"/>
      <c r="AK301" s="30"/>
      <c r="AL301" s="30"/>
      <c r="AM301" s="68"/>
      <c r="AN301" s="114"/>
      <c r="AO301" s="114"/>
      <c r="AP301" s="113"/>
      <c r="AQ301" s="113"/>
      <c r="AR301" s="31"/>
      <c r="AS301" s="73"/>
      <c r="AT301" s="73"/>
      <c r="AU301" s="68"/>
      <c r="AV301" s="67"/>
      <c r="AW301" s="67"/>
      <c r="AX301" s="67"/>
      <c r="AY301" s="67"/>
      <c r="AZ301" s="132"/>
      <c r="BA301" s="132"/>
      <c r="BB301" s="132"/>
      <c r="BC301" s="132"/>
      <c r="BD301" s="132"/>
      <c r="BE301" s="67"/>
    </row>
    <row r="302" spans="1:57" ht="25.5" customHeight="1" x14ac:dyDescent="0.25">
      <c r="A302" s="31"/>
      <c r="B302" s="31"/>
      <c r="C302" s="31"/>
      <c r="D302" s="33"/>
      <c r="E302" s="98"/>
      <c r="F302" s="31"/>
      <c r="G302" s="83"/>
      <c r="H302" s="83"/>
      <c r="I302" s="62"/>
      <c r="J302" s="31"/>
      <c r="K302" s="31"/>
      <c r="L302" s="83"/>
      <c r="M302" s="69"/>
      <c r="N302" s="69"/>
      <c r="O302" s="74"/>
      <c r="P302" s="74"/>
      <c r="Q302" s="75"/>
      <c r="R302" s="34"/>
      <c r="S302" s="83"/>
      <c r="T302" s="83"/>
      <c r="U302" s="83"/>
      <c r="V302" s="83"/>
      <c r="W302" s="74"/>
      <c r="X302" s="74"/>
      <c r="Y302" s="74"/>
      <c r="Z302" s="66"/>
      <c r="AA302" s="72"/>
      <c r="AB302" s="66"/>
      <c r="AC302" s="72"/>
      <c r="AD302" s="72"/>
      <c r="AE302" s="72"/>
      <c r="AF302" s="62"/>
      <c r="AG302" s="113"/>
      <c r="AH302" s="114"/>
      <c r="AI302" s="30"/>
      <c r="AJ302" s="30"/>
      <c r="AK302" s="30"/>
      <c r="AL302" s="30"/>
      <c r="AM302" s="68"/>
      <c r="AN302" s="114"/>
      <c r="AO302" s="114"/>
      <c r="AP302" s="113"/>
      <c r="AQ302" s="113"/>
      <c r="AR302" s="31"/>
      <c r="AS302" s="73"/>
      <c r="AT302" s="73"/>
      <c r="AU302" s="68"/>
      <c r="AV302" s="67"/>
      <c r="AW302" s="67"/>
      <c r="AX302" s="67"/>
      <c r="AY302" s="67"/>
      <c r="AZ302" s="132"/>
      <c r="BA302" s="132"/>
      <c r="BB302" s="132"/>
      <c r="BC302" s="132"/>
      <c r="BD302" s="132"/>
      <c r="BE302" s="67"/>
    </row>
    <row r="303" spans="1:57" ht="25.5" customHeight="1" x14ac:dyDescent="0.25">
      <c r="A303" s="31"/>
      <c r="B303" s="31"/>
      <c r="C303" s="31"/>
      <c r="D303" s="33"/>
      <c r="E303" s="98"/>
      <c r="F303" s="31"/>
      <c r="G303" s="83"/>
      <c r="H303" s="83"/>
      <c r="I303" s="62"/>
      <c r="J303" s="31"/>
      <c r="K303" s="31"/>
      <c r="L303" s="83"/>
      <c r="M303" s="69"/>
      <c r="N303" s="69"/>
      <c r="O303" s="74"/>
      <c r="P303" s="74"/>
      <c r="Q303" s="75"/>
      <c r="R303" s="34"/>
      <c r="S303" s="83"/>
      <c r="T303" s="83"/>
      <c r="U303" s="83"/>
      <c r="V303" s="83"/>
      <c r="W303" s="74"/>
      <c r="X303" s="74"/>
      <c r="Y303" s="74"/>
      <c r="Z303" s="66"/>
      <c r="AA303" s="72"/>
      <c r="AB303" s="66"/>
      <c r="AC303" s="72"/>
      <c r="AD303" s="72"/>
      <c r="AE303" s="72"/>
      <c r="AF303" s="62"/>
      <c r="AG303" s="113"/>
      <c r="AH303" s="114"/>
      <c r="AI303" s="30"/>
      <c r="AJ303" s="30"/>
      <c r="AK303" s="30"/>
      <c r="AL303" s="30"/>
      <c r="AM303" s="68"/>
      <c r="AN303" s="114"/>
      <c r="AO303" s="114"/>
      <c r="AP303" s="113"/>
      <c r="AQ303" s="113"/>
      <c r="AR303" s="31"/>
      <c r="AS303" s="73"/>
      <c r="AT303" s="73"/>
      <c r="AU303" s="68"/>
      <c r="AV303" s="67"/>
      <c r="AW303" s="67"/>
      <c r="AX303" s="67"/>
      <c r="AY303" s="67"/>
      <c r="AZ303" s="132"/>
      <c r="BA303" s="132"/>
      <c r="BB303" s="132"/>
      <c r="BC303" s="132"/>
      <c r="BD303" s="132"/>
      <c r="BE303" s="67"/>
    </row>
    <row r="304" spans="1:57" ht="25.5" customHeight="1" x14ac:dyDescent="0.25">
      <c r="A304" s="31"/>
      <c r="B304" s="31"/>
      <c r="C304" s="31"/>
      <c r="D304" s="33"/>
      <c r="E304" s="98"/>
      <c r="F304" s="31"/>
      <c r="G304" s="83"/>
      <c r="H304" s="83"/>
      <c r="I304" s="62"/>
      <c r="J304" s="31"/>
      <c r="K304" s="31"/>
      <c r="L304" s="83"/>
      <c r="M304" s="69"/>
      <c r="N304" s="69"/>
      <c r="O304" s="74"/>
      <c r="P304" s="74"/>
      <c r="Q304" s="75"/>
      <c r="R304" s="34"/>
      <c r="S304" s="83"/>
      <c r="T304" s="83"/>
      <c r="U304" s="83"/>
      <c r="V304" s="83"/>
      <c r="W304" s="74"/>
      <c r="X304" s="74"/>
      <c r="Y304" s="74"/>
      <c r="Z304" s="66"/>
      <c r="AA304" s="72"/>
      <c r="AB304" s="66"/>
      <c r="AC304" s="72"/>
      <c r="AD304" s="72"/>
      <c r="AE304" s="72"/>
      <c r="AF304" s="62"/>
      <c r="AG304" s="113"/>
      <c r="AH304" s="114"/>
      <c r="AI304" s="30"/>
      <c r="AJ304" s="30"/>
      <c r="AK304" s="30"/>
      <c r="AL304" s="30"/>
      <c r="AM304" s="68"/>
      <c r="AN304" s="114"/>
      <c r="AO304" s="114"/>
      <c r="AP304" s="113"/>
      <c r="AQ304" s="113"/>
      <c r="AR304" s="31"/>
      <c r="AS304" s="73"/>
      <c r="AT304" s="73"/>
      <c r="AU304" s="68"/>
      <c r="AV304" s="67"/>
      <c r="AW304" s="67"/>
      <c r="AX304" s="67"/>
      <c r="AY304" s="67"/>
      <c r="AZ304" s="132"/>
      <c r="BA304" s="132"/>
      <c r="BB304" s="132"/>
      <c r="BC304" s="132"/>
      <c r="BD304" s="132"/>
      <c r="BE304" s="67"/>
    </row>
    <row r="305" spans="1:57" ht="25.5" customHeight="1" x14ac:dyDescent="0.25">
      <c r="A305" s="31"/>
      <c r="B305" s="31"/>
      <c r="C305" s="31"/>
      <c r="D305" s="33"/>
      <c r="E305" s="98"/>
      <c r="F305" s="31"/>
      <c r="G305" s="83"/>
      <c r="H305" s="83"/>
      <c r="I305" s="62"/>
      <c r="J305" s="31"/>
      <c r="K305" s="31"/>
      <c r="L305" s="83"/>
      <c r="M305" s="69"/>
      <c r="N305" s="69"/>
      <c r="O305" s="74"/>
      <c r="P305" s="74"/>
      <c r="Q305" s="75"/>
      <c r="R305" s="34"/>
      <c r="S305" s="83"/>
      <c r="T305" s="83"/>
      <c r="U305" s="83"/>
      <c r="V305" s="83"/>
      <c r="W305" s="74"/>
      <c r="X305" s="74"/>
      <c r="Y305" s="74"/>
      <c r="Z305" s="66"/>
      <c r="AA305" s="72"/>
      <c r="AB305" s="66"/>
      <c r="AC305" s="72"/>
      <c r="AD305" s="72"/>
      <c r="AE305" s="72"/>
      <c r="AF305" s="62"/>
      <c r="AG305" s="113"/>
      <c r="AH305" s="114"/>
      <c r="AI305" s="30"/>
      <c r="AJ305" s="30"/>
      <c r="AK305" s="30"/>
      <c r="AL305" s="30"/>
      <c r="AM305" s="68"/>
      <c r="AN305" s="114"/>
      <c r="AO305" s="114"/>
      <c r="AP305" s="113"/>
      <c r="AQ305" s="113"/>
      <c r="AR305" s="31"/>
      <c r="AS305" s="73"/>
      <c r="AT305" s="73"/>
      <c r="AU305" s="68"/>
      <c r="AV305" s="67"/>
      <c r="AW305" s="67"/>
      <c r="AX305" s="67"/>
      <c r="AY305" s="67"/>
      <c r="AZ305" s="132"/>
      <c r="BA305" s="132"/>
      <c r="BB305" s="132"/>
      <c r="BC305" s="132"/>
      <c r="BD305" s="132"/>
      <c r="BE305" s="67"/>
    </row>
    <row r="306" spans="1:57" ht="25.5" customHeight="1" x14ac:dyDescent="0.25">
      <c r="A306" s="31"/>
      <c r="B306" s="31"/>
      <c r="C306" s="31"/>
      <c r="D306" s="33"/>
      <c r="E306" s="98"/>
      <c r="F306" s="31"/>
      <c r="G306" s="83"/>
      <c r="H306" s="83"/>
      <c r="I306" s="62"/>
      <c r="J306" s="31"/>
      <c r="K306" s="31"/>
      <c r="L306" s="83"/>
      <c r="M306" s="69"/>
      <c r="N306" s="69"/>
      <c r="O306" s="74"/>
      <c r="P306" s="74"/>
      <c r="Q306" s="75"/>
      <c r="R306" s="34"/>
      <c r="S306" s="83"/>
      <c r="T306" s="83"/>
      <c r="U306" s="83"/>
      <c r="V306" s="83"/>
      <c r="W306" s="74"/>
      <c r="X306" s="74"/>
      <c r="Y306" s="74"/>
      <c r="Z306" s="66"/>
      <c r="AA306" s="72"/>
      <c r="AB306" s="66"/>
      <c r="AC306" s="72"/>
      <c r="AD306" s="72"/>
      <c r="AE306" s="72"/>
      <c r="AF306" s="62"/>
      <c r="AG306" s="113"/>
      <c r="AH306" s="114"/>
      <c r="AI306" s="30"/>
      <c r="AJ306" s="30"/>
      <c r="AK306" s="30"/>
      <c r="AL306" s="30"/>
      <c r="AM306" s="68"/>
      <c r="AN306" s="114"/>
      <c r="AO306" s="114"/>
      <c r="AP306" s="113"/>
      <c r="AQ306" s="113"/>
      <c r="AR306" s="31"/>
      <c r="AS306" s="73"/>
      <c r="AT306" s="73"/>
      <c r="AU306" s="68"/>
      <c r="AV306" s="67"/>
      <c r="AW306" s="67"/>
      <c r="AX306" s="67"/>
      <c r="AY306" s="67"/>
      <c r="AZ306" s="132"/>
      <c r="BA306" s="132"/>
      <c r="BB306" s="132"/>
      <c r="BC306" s="132"/>
      <c r="BD306" s="132"/>
      <c r="BE306" s="67"/>
    </row>
    <row r="307" spans="1:57" ht="25.5" customHeight="1" x14ac:dyDescent="0.25">
      <c r="A307" s="31"/>
      <c r="B307" s="31"/>
      <c r="C307" s="31"/>
      <c r="D307" s="33"/>
      <c r="E307" s="98"/>
      <c r="F307" s="31"/>
      <c r="G307" s="83"/>
      <c r="H307" s="83"/>
      <c r="I307" s="62"/>
      <c r="J307" s="31"/>
      <c r="K307" s="31"/>
      <c r="L307" s="83"/>
      <c r="M307" s="69"/>
      <c r="N307" s="69"/>
      <c r="O307" s="74"/>
      <c r="P307" s="74"/>
      <c r="Q307" s="75"/>
      <c r="R307" s="34"/>
      <c r="S307" s="83"/>
      <c r="T307" s="83"/>
      <c r="U307" s="83"/>
      <c r="V307" s="83"/>
      <c r="W307" s="74"/>
      <c r="X307" s="74"/>
      <c r="Y307" s="74"/>
      <c r="Z307" s="66"/>
      <c r="AA307" s="72"/>
      <c r="AB307" s="66"/>
      <c r="AC307" s="72"/>
      <c r="AD307" s="72"/>
      <c r="AE307" s="72"/>
      <c r="AF307" s="62"/>
      <c r="AG307" s="113"/>
      <c r="AH307" s="114"/>
      <c r="AI307" s="30"/>
      <c r="AJ307" s="30"/>
      <c r="AK307" s="30"/>
      <c r="AL307" s="30"/>
      <c r="AM307" s="68"/>
      <c r="AN307" s="114"/>
      <c r="AO307" s="114"/>
      <c r="AP307" s="113"/>
      <c r="AQ307" s="113"/>
      <c r="AR307" s="31"/>
      <c r="AS307" s="73"/>
      <c r="AT307" s="73"/>
      <c r="AU307" s="68"/>
      <c r="AV307" s="67"/>
      <c r="AW307" s="67"/>
      <c r="AX307" s="67"/>
      <c r="AY307" s="67"/>
      <c r="AZ307" s="132"/>
      <c r="BA307" s="132"/>
      <c r="BB307" s="132"/>
      <c r="BC307" s="132"/>
      <c r="BD307" s="132"/>
      <c r="BE307" s="67"/>
    </row>
    <row r="308" spans="1:57" ht="25.5" customHeight="1" x14ac:dyDescent="0.25">
      <c r="A308" s="31"/>
      <c r="B308" s="31"/>
      <c r="C308" s="31"/>
      <c r="D308" s="33"/>
      <c r="E308" s="98"/>
      <c r="F308" s="31"/>
      <c r="G308" s="83"/>
      <c r="H308" s="83"/>
      <c r="I308" s="62"/>
      <c r="J308" s="31"/>
      <c r="K308" s="31"/>
      <c r="L308" s="83"/>
      <c r="M308" s="69"/>
      <c r="N308" s="69"/>
      <c r="O308" s="74"/>
      <c r="P308" s="74"/>
      <c r="Q308" s="75"/>
      <c r="R308" s="34"/>
      <c r="S308" s="83"/>
      <c r="T308" s="83"/>
      <c r="U308" s="83"/>
      <c r="V308" s="83"/>
      <c r="W308" s="74"/>
      <c r="X308" s="74"/>
      <c r="Y308" s="74"/>
      <c r="Z308" s="66"/>
      <c r="AA308" s="72"/>
      <c r="AB308" s="66"/>
      <c r="AC308" s="72"/>
      <c r="AD308" s="72"/>
      <c r="AE308" s="72"/>
      <c r="AF308" s="62"/>
      <c r="AG308" s="113"/>
      <c r="AH308" s="114"/>
      <c r="AI308" s="30"/>
      <c r="AJ308" s="30"/>
      <c r="AK308" s="30"/>
      <c r="AL308" s="30"/>
      <c r="AM308" s="68"/>
      <c r="AN308" s="114"/>
      <c r="AO308" s="114"/>
      <c r="AP308" s="113"/>
      <c r="AQ308" s="113"/>
      <c r="AR308" s="31"/>
      <c r="AS308" s="73"/>
      <c r="AT308" s="73"/>
      <c r="AU308" s="68"/>
      <c r="AV308" s="67"/>
      <c r="AW308" s="67"/>
      <c r="AX308" s="67"/>
      <c r="AY308" s="67"/>
      <c r="AZ308" s="132"/>
      <c r="BA308" s="132"/>
      <c r="BB308" s="132"/>
      <c r="BC308" s="132"/>
      <c r="BD308" s="132"/>
      <c r="BE308" s="67"/>
    </row>
    <row r="309" spans="1:57" ht="25.5" customHeight="1" x14ac:dyDescent="0.25">
      <c r="A309" s="31"/>
      <c r="B309" s="31"/>
      <c r="C309" s="31"/>
      <c r="D309" s="33"/>
      <c r="E309" s="98"/>
      <c r="F309" s="31"/>
      <c r="G309" s="83"/>
      <c r="H309" s="83"/>
      <c r="I309" s="62"/>
      <c r="J309" s="31"/>
      <c r="K309" s="31"/>
      <c r="L309" s="83"/>
      <c r="M309" s="69"/>
      <c r="N309" s="69"/>
      <c r="O309" s="74"/>
      <c r="P309" s="74"/>
      <c r="Q309" s="75"/>
      <c r="R309" s="34"/>
      <c r="S309" s="83"/>
      <c r="T309" s="83"/>
      <c r="U309" s="83"/>
      <c r="V309" s="83"/>
      <c r="W309" s="74"/>
      <c r="X309" s="74"/>
      <c r="Y309" s="74"/>
      <c r="Z309" s="66"/>
      <c r="AA309" s="72"/>
      <c r="AB309" s="66"/>
      <c r="AC309" s="72"/>
      <c r="AD309" s="72"/>
      <c r="AE309" s="72"/>
      <c r="AF309" s="62"/>
      <c r="AG309" s="113"/>
      <c r="AH309" s="114"/>
      <c r="AI309" s="30"/>
      <c r="AJ309" s="30"/>
      <c r="AK309" s="30"/>
      <c r="AL309" s="30"/>
      <c r="AM309" s="68"/>
      <c r="AN309" s="114"/>
      <c r="AO309" s="114"/>
      <c r="AP309" s="113"/>
      <c r="AQ309" s="113"/>
      <c r="AR309" s="31"/>
      <c r="AS309" s="73"/>
      <c r="AT309" s="73"/>
      <c r="AU309" s="68"/>
      <c r="AV309" s="67"/>
      <c r="AW309" s="67"/>
      <c r="AX309" s="67"/>
      <c r="AY309" s="67"/>
      <c r="AZ309" s="132"/>
      <c r="BA309" s="132"/>
      <c r="BB309" s="132"/>
      <c r="BC309" s="132"/>
      <c r="BD309" s="132"/>
      <c r="BE309" s="67"/>
    </row>
    <row r="310" spans="1:57" ht="25.5" customHeight="1" x14ac:dyDescent="0.25">
      <c r="A310" s="31"/>
      <c r="B310" s="31"/>
      <c r="C310" s="31"/>
      <c r="D310" s="33"/>
      <c r="E310" s="98"/>
      <c r="F310" s="31"/>
      <c r="G310" s="83"/>
      <c r="H310" s="83"/>
      <c r="I310" s="62"/>
      <c r="J310" s="31"/>
      <c r="K310" s="31"/>
      <c r="L310" s="83"/>
      <c r="M310" s="69"/>
      <c r="N310" s="69"/>
      <c r="O310" s="74"/>
      <c r="P310" s="74"/>
      <c r="Q310" s="75"/>
      <c r="R310" s="34"/>
      <c r="S310" s="83"/>
      <c r="T310" s="83"/>
      <c r="U310" s="83"/>
      <c r="V310" s="83"/>
      <c r="W310" s="74"/>
      <c r="X310" s="74"/>
      <c r="Y310" s="74"/>
      <c r="Z310" s="66"/>
      <c r="AA310" s="72"/>
      <c r="AB310" s="66"/>
      <c r="AC310" s="72"/>
      <c r="AD310" s="72"/>
      <c r="AE310" s="72"/>
      <c r="AF310" s="62"/>
      <c r="AG310" s="113"/>
      <c r="AH310" s="114"/>
      <c r="AI310" s="30"/>
      <c r="AJ310" s="30"/>
      <c r="AK310" s="30"/>
      <c r="AL310" s="30"/>
      <c r="AM310" s="68"/>
      <c r="AN310" s="114"/>
      <c r="AO310" s="114"/>
      <c r="AP310" s="113"/>
      <c r="AQ310" s="113"/>
      <c r="AR310" s="31"/>
      <c r="AS310" s="73"/>
      <c r="AT310" s="73"/>
      <c r="AU310" s="68"/>
      <c r="AV310" s="67"/>
      <c r="AW310" s="67"/>
      <c r="AX310" s="67"/>
      <c r="AY310" s="67"/>
      <c r="AZ310" s="132"/>
      <c r="BA310" s="132"/>
      <c r="BB310" s="132"/>
      <c r="BC310" s="132"/>
      <c r="BD310" s="132"/>
      <c r="BE310" s="67"/>
    </row>
    <row r="311" spans="1:57" ht="25.5" customHeight="1" x14ac:dyDescent="0.25">
      <c r="A311" s="31"/>
      <c r="B311" s="31"/>
      <c r="C311" s="31"/>
      <c r="D311" s="33"/>
      <c r="E311" s="98"/>
      <c r="F311" s="31"/>
      <c r="G311" s="83"/>
      <c r="H311" s="83"/>
      <c r="I311" s="62"/>
      <c r="J311" s="31"/>
      <c r="K311" s="31"/>
      <c r="L311" s="83"/>
      <c r="M311" s="69"/>
      <c r="N311" s="69"/>
      <c r="O311" s="74"/>
      <c r="P311" s="74"/>
      <c r="Q311" s="75"/>
      <c r="R311" s="34"/>
      <c r="S311" s="83"/>
      <c r="T311" s="83"/>
      <c r="U311" s="83"/>
      <c r="V311" s="83"/>
      <c r="W311" s="74"/>
      <c r="X311" s="74"/>
      <c r="Y311" s="74"/>
      <c r="Z311" s="66"/>
      <c r="AA311" s="72"/>
      <c r="AB311" s="66"/>
      <c r="AC311" s="72"/>
      <c r="AD311" s="72"/>
      <c r="AE311" s="72"/>
      <c r="AF311" s="62"/>
      <c r="AG311" s="113"/>
      <c r="AH311" s="114"/>
      <c r="AI311" s="30"/>
      <c r="AJ311" s="30"/>
      <c r="AK311" s="30"/>
      <c r="AL311" s="30"/>
      <c r="AM311" s="68"/>
      <c r="AN311" s="114"/>
      <c r="AO311" s="114"/>
      <c r="AP311" s="113"/>
      <c r="AQ311" s="113"/>
      <c r="AR311" s="31"/>
      <c r="AS311" s="73"/>
      <c r="AT311" s="73"/>
      <c r="AU311" s="68"/>
      <c r="AV311" s="67"/>
      <c r="AW311" s="67"/>
      <c r="AX311" s="67"/>
      <c r="AY311" s="67"/>
      <c r="AZ311" s="132"/>
      <c r="BA311" s="132"/>
      <c r="BB311" s="132"/>
      <c r="BC311" s="132"/>
      <c r="BD311" s="132"/>
      <c r="BE311" s="67"/>
    </row>
    <row r="312" spans="1:57" ht="25.5" customHeight="1" x14ac:dyDescent="0.25">
      <c r="A312" s="31"/>
      <c r="B312" s="31"/>
      <c r="C312" s="31"/>
      <c r="D312" s="33"/>
      <c r="E312" s="98"/>
      <c r="F312" s="31"/>
      <c r="G312" s="83"/>
      <c r="H312" s="83"/>
      <c r="I312" s="62"/>
      <c r="J312" s="31"/>
      <c r="K312" s="31"/>
      <c r="L312" s="83"/>
      <c r="M312" s="69"/>
      <c r="N312" s="69"/>
      <c r="O312" s="74"/>
      <c r="P312" s="74"/>
      <c r="Q312" s="75"/>
      <c r="R312" s="34"/>
      <c r="S312" s="83"/>
      <c r="T312" s="83"/>
      <c r="U312" s="83"/>
      <c r="V312" s="83"/>
      <c r="W312" s="74"/>
      <c r="X312" s="74"/>
      <c r="Y312" s="74"/>
      <c r="Z312" s="66"/>
      <c r="AA312" s="72"/>
      <c r="AB312" s="66"/>
      <c r="AC312" s="72"/>
      <c r="AD312" s="72"/>
      <c r="AE312" s="72"/>
      <c r="AF312" s="62"/>
      <c r="AG312" s="113"/>
      <c r="AH312" s="114"/>
      <c r="AI312" s="30"/>
      <c r="AJ312" s="30"/>
      <c r="AK312" s="30"/>
      <c r="AL312" s="30"/>
      <c r="AM312" s="68"/>
      <c r="AN312" s="114"/>
      <c r="AO312" s="114"/>
      <c r="AP312" s="113"/>
      <c r="AQ312" s="113"/>
      <c r="AR312" s="31"/>
      <c r="AS312" s="73"/>
      <c r="AT312" s="73"/>
      <c r="AU312" s="68"/>
      <c r="AV312" s="67"/>
      <c r="AW312" s="67"/>
      <c r="AX312" s="67"/>
      <c r="AY312" s="67"/>
      <c r="AZ312" s="132"/>
      <c r="BA312" s="132"/>
      <c r="BB312" s="132"/>
      <c r="BC312" s="132"/>
      <c r="BD312" s="132"/>
      <c r="BE312" s="67"/>
    </row>
    <row r="313" spans="1:57" ht="25.5" customHeight="1" x14ac:dyDescent="0.25">
      <c r="A313" s="31"/>
      <c r="B313" s="31"/>
      <c r="C313" s="31"/>
      <c r="D313" s="33"/>
      <c r="E313" s="98"/>
      <c r="F313" s="31"/>
      <c r="G313" s="83"/>
      <c r="H313" s="83"/>
      <c r="I313" s="62"/>
      <c r="J313" s="31"/>
      <c r="K313" s="31"/>
      <c r="L313" s="83"/>
      <c r="M313" s="69"/>
      <c r="N313" s="69"/>
      <c r="O313" s="74"/>
      <c r="P313" s="74"/>
      <c r="Q313" s="75"/>
      <c r="R313" s="34"/>
      <c r="S313" s="83"/>
      <c r="T313" s="83"/>
      <c r="U313" s="83"/>
      <c r="V313" s="83"/>
      <c r="W313" s="74"/>
      <c r="X313" s="74"/>
      <c r="Y313" s="74"/>
      <c r="Z313" s="66"/>
      <c r="AA313" s="72"/>
      <c r="AB313" s="66"/>
      <c r="AC313" s="72"/>
      <c r="AD313" s="72"/>
      <c r="AE313" s="72"/>
      <c r="AF313" s="62"/>
      <c r="AG313" s="113"/>
      <c r="AH313" s="114"/>
      <c r="AI313" s="30"/>
      <c r="AJ313" s="30"/>
      <c r="AK313" s="30"/>
      <c r="AL313" s="30"/>
      <c r="AM313" s="68"/>
      <c r="AN313" s="114"/>
      <c r="AO313" s="114"/>
      <c r="AP313" s="113"/>
      <c r="AQ313" s="113"/>
      <c r="AR313" s="31"/>
      <c r="AS313" s="73"/>
      <c r="AT313" s="73"/>
      <c r="AU313" s="68"/>
      <c r="AV313" s="67"/>
      <c r="AW313" s="67"/>
      <c r="AX313" s="67"/>
      <c r="AY313" s="67"/>
      <c r="AZ313" s="132"/>
      <c r="BA313" s="132"/>
      <c r="BB313" s="132"/>
      <c r="BC313" s="132"/>
      <c r="BD313" s="132"/>
      <c r="BE313" s="67"/>
    </row>
    <row r="314" spans="1:57" ht="25.5" customHeight="1" x14ac:dyDescent="0.25">
      <c r="A314" s="31"/>
      <c r="B314" s="31"/>
      <c r="C314" s="31"/>
      <c r="D314" s="33"/>
      <c r="E314" s="98"/>
      <c r="F314" s="31"/>
      <c r="G314" s="83"/>
      <c r="H314" s="83"/>
      <c r="I314" s="62"/>
      <c r="J314" s="31"/>
      <c r="K314" s="31"/>
      <c r="L314" s="83"/>
      <c r="M314" s="69"/>
      <c r="N314" s="69"/>
      <c r="O314" s="74"/>
      <c r="P314" s="74"/>
      <c r="Q314" s="75"/>
      <c r="R314" s="34"/>
      <c r="S314" s="83"/>
      <c r="T314" s="83"/>
      <c r="U314" s="83"/>
      <c r="V314" s="83"/>
      <c r="W314" s="74"/>
      <c r="X314" s="74"/>
      <c r="Y314" s="74"/>
      <c r="Z314" s="66"/>
      <c r="AA314" s="72"/>
      <c r="AB314" s="66"/>
      <c r="AC314" s="72"/>
      <c r="AD314" s="72"/>
      <c r="AE314" s="72"/>
      <c r="AF314" s="62"/>
      <c r="AG314" s="113"/>
      <c r="AH314" s="114"/>
      <c r="AI314" s="30"/>
      <c r="AJ314" s="30"/>
      <c r="AK314" s="30"/>
      <c r="AL314" s="30"/>
      <c r="AM314" s="68"/>
      <c r="AN314" s="114"/>
      <c r="AO314" s="114"/>
      <c r="AP314" s="113"/>
      <c r="AQ314" s="113"/>
      <c r="AR314" s="31"/>
      <c r="AS314" s="73"/>
      <c r="AT314" s="73"/>
      <c r="AU314" s="68"/>
      <c r="AV314" s="67"/>
      <c r="AW314" s="67"/>
      <c r="AX314" s="67"/>
      <c r="AY314" s="67"/>
      <c r="AZ314" s="132"/>
      <c r="BA314" s="132"/>
      <c r="BB314" s="132"/>
      <c r="BC314" s="132"/>
      <c r="BD314" s="132"/>
      <c r="BE314" s="67"/>
    </row>
    <row r="315" spans="1:57" ht="25.5" customHeight="1" x14ac:dyDescent="0.25">
      <c r="A315" s="31"/>
      <c r="B315" s="31"/>
      <c r="C315" s="31"/>
      <c r="D315" s="33"/>
      <c r="E315" s="98"/>
      <c r="F315" s="31"/>
      <c r="G315" s="83"/>
      <c r="H315" s="83"/>
      <c r="I315" s="62"/>
      <c r="J315" s="31"/>
      <c r="K315" s="31"/>
      <c r="L315" s="83"/>
      <c r="M315" s="69"/>
      <c r="N315" s="69"/>
      <c r="O315" s="74"/>
      <c r="P315" s="74"/>
      <c r="Q315" s="75"/>
      <c r="R315" s="34"/>
      <c r="S315" s="83"/>
      <c r="T315" s="83"/>
      <c r="U315" s="83"/>
      <c r="V315" s="83"/>
      <c r="W315" s="74"/>
      <c r="X315" s="74"/>
      <c r="Y315" s="74"/>
      <c r="Z315" s="66"/>
      <c r="AA315" s="72"/>
      <c r="AB315" s="66"/>
      <c r="AC315" s="72"/>
      <c r="AD315" s="72"/>
      <c r="AE315" s="72"/>
      <c r="AF315" s="62"/>
      <c r="AG315" s="113"/>
      <c r="AH315" s="114"/>
      <c r="AI315" s="30"/>
      <c r="AJ315" s="30"/>
      <c r="AK315" s="30"/>
      <c r="AL315" s="30"/>
      <c r="AM315" s="68"/>
      <c r="AN315" s="114"/>
      <c r="AO315" s="114"/>
      <c r="AP315" s="113"/>
      <c r="AQ315" s="113"/>
      <c r="AR315" s="31"/>
      <c r="AS315" s="73"/>
      <c r="AT315" s="73"/>
      <c r="AU315" s="68"/>
      <c r="AV315" s="67"/>
      <c r="AW315" s="67"/>
      <c r="AX315" s="67"/>
      <c r="AY315" s="67"/>
      <c r="AZ315" s="132"/>
      <c r="BA315" s="132"/>
      <c r="BB315" s="132"/>
      <c r="BC315" s="132"/>
      <c r="BD315" s="132"/>
      <c r="BE315" s="67"/>
    </row>
    <row r="316" spans="1:57" ht="25.5" customHeight="1" x14ac:dyDescent="0.25">
      <c r="A316" s="31"/>
      <c r="B316" s="31"/>
      <c r="C316" s="31"/>
      <c r="D316" s="33"/>
      <c r="E316" s="98"/>
      <c r="F316" s="31"/>
      <c r="G316" s="83"/>
      <c r="H316" s="83"/>
      <c r="I316" s="62"/>
      <c r="J316" s="31"/>
      <c r="K316" s="31"/>
      <c r="L316" s="83"/>
      <c r="M316" s="69"/>
      <c r="N316" s="69"/>
      <c r="O316" s="74"/>
      <c r="P316" s="74"/>
      <c r="Q316" s="75"/>
      <c r="R316" s="34"/>
      <c r="S316" s="83"/>
      <c r="T316" s="83"/>
      <c r="U316" s="83"/>
      <c r="V316" s="83"/>
      <c r="W316" s="74"/>
      <c r="X316" s="74"/>
      <c r="Y316" s="74"/>
      <c r="Z316" s="66"/>
      <c r="AA316" s="72"/>
      <c r="AB316" s="66"/>
      <c r="AC316" s="72"/>
      <c r="AD316" s="72"/>
      <c r="AE316" s="72"/>
      <c r="AF316" s="62"/>
      <c r="AG316" s="113"/>
      <c r="AH316" s="114"/>
      <c r="AI316" s="30"/>
      <c r="AJ316" s="30"/>
      <c r="AK316" s="30"/>
      <c r="AL316" s="30"/>
      <c r="AM316" s="68"/>
      <c r="AN316" s="114"/>
      <c r="AO316" s="114"/>
      <c r="AP316" s="113"/>
      <c r="AQ316" s="113"/>
      <c r="AR316" s="31"/>
      <c r="AS316" s="73"/>
      <c r="AT316" s="73"/>
      <c r="AU316" s="68"/>
      <c r="AV316" s="67"/>
      <c r="AW316" s="67"/>
      <c r="AX316" s="67"/>
      <c r="AY316" s="67"/>
      <c r="AZ316" s="132"/>
      <c r="BA316" s="132"/>
      <c r="BB316" s="132"/>
      <c r="BC316" s="132"/>
      <c r="BD316" s="132"/>
      <c r="BE316" s="67"/>
    </row>
    <row r="317" spans="1:57" ht="25.5" customHeight="1" x14ac:dyDescent="0.25">
      <c r="A317" s="31"/>
      <c r="B317" s="31"/>
      <c r="C317" s="31"/>
      <c r="D317" s="33"/>
      <c r="E317" s="98"/>
      <c r="F317" s="31"/>
      <c r="G317" s="83"/>
      <c r="H317" s="83"/>
      <c r="I317" s="62"/>
      <c r="J317" s="31"/>
      <c r="K317" s="31"/>
      <c r="L317" s="83"/>
      <c r="M317" s="69"/>
      <c r="N317" s="69"/>
      <c r="O317" s="74"/>
      <c r="P317" s="74"/>
      <c r="Q317" s="75"/>
      <c r="R317" s="34"/>
      <c r="S317" s="83"/>
      <c r="T317" s="83"/>
      <c r="U317" s="83"/>
      <c r="V317" s="83"/>
      <c r="W317" s="74"/>
      <c r="X317" s="74"/>
      <c r="Y317" s="74"/>
      <c r="Z317" s="66"/>
      <c r="AA317" s="72"/>
      <c r="AB317" s="66"/>
      <c r="AC317" s="72"/>
      <c r="AD317" s="72"/>
      <c r="AE317" s="72"/>
      <c r="AF317" s="62"/>
      <c r="AG317" s="113"/>
      <c r="AH317" s="114"/>
      <c r="AI317" s="30"/>
      <c r="AJ317" s="30"/>
      <c r="AK317" s="30"/>
      <c r="AL317" s="30"/>
      <c r="AM317" s="68"/>
      <c r="AN317" s="114"/>
      <c r="AO317" s="114"/>
      <c r="AP317" s="113"/>
      <c r="AQ317" s="113"/>
      <c r="AR317" s="31"/>
      <c r="AS317" s="73"/>
      <c r="AT317" s="73"/>
      <c r="AU317" s="68"/>
      <c r="AV317" s="67"/>
      <c r="AW317" s="67"/>
      <c r="AX317" s="67"/>
      <c r="AY317" s="67"/>
      <c r="AZ317" s="132"/>
      <c r="BA317" s="132"/>
      <c r="BB317" s="132"/>
      <c r="BC317" s="132"/>
      <c r="BD317" s="132"/>
      <c r="BE317" s="67"/>
    </row>
    <row r="318" spans="1:57" ht="25.5" customHeight="1" x14ac:dyDescent="0.25">
      <c r="A318" s="31"/>
      <c r="B318" s="31"/>
      <c r="C318" s="31"/>
      <c r="D318" s="33"/>
      <c r="E318" s="98"/>
      <c r="F318" s="31"/>
      <c r="G318" s="83"/>
      <c r="H318" s="83"/>
      <c r="I318" s="62"/>
      <c r="J318" s="31"/>
      <c r="K318" s="31"/>
      <c r="L318" s="83"/>
      <c r="M318" s="69"/>
      <c r="N318" s="69"/>
      <c r="O318" s="74"/>
      <c r="P318" s="74"/>
      <c r="Q318" s="75"/>
      <c r="R318" s="34"/>
      <c r="S318" s="83"/>
      <c r="T318" s="83"/>
      <c r="U318" s="83"/>
      <c r="V318" s="83"/>
      <c r="W318" s="74"/>
      <c r="X318" s="74"/>
      <c r="Y318" s="74"/>
      <c r="Z318" s="66"/>
      <c r="AA318" s="72"/>
      <c r="AB318" s="66"/>
      <c r="AC318" s="72"/>
      <c r="AD318" s="72"/>
      <c r="AE318" s="72"/>
      <c r="AF318" s="62"/>
      <c r="AG318" s="113"/>
      <c r="AH318" s="114"/>
      <c r="AI318" s="30"/>
      <c r="AJ318" s="30"/>
      <c r="AK318" s="30"/>
      <c r="AL318" s="30"/>
      <c r="AM318" s="68"/>
      <c r="AN318" s="114"/>
      <c r="AO318" s="114"/>
      <c r="AP318" s="113"/>
      <c r="AQ318" s="113"/>
      <c r="AR318" s="31"/>
      <c r="AS318" s="73"/>
      <c r="AT318" s="73"/>
      <c r="AU318" s="68"/>
      <c r="AV318" s="67"/>
      <c r="AW318" s="67"/>
      <c r="AX318" s="67"/>
      <c r="AY318" s="67"/>
      <c r="AZ318" s="132"/>
      <c r="BA318" s="132"/>
      <c r="BB318" s="132"/>
      <c r="BC318" s="132"/>
      <c r="BD318" s="132"/>
      <c r="BE318" s="67"/>
    </row>
    <row r="319" spans="1:57" ht="25.5" customHeight="1" x14ac:dyDescent="0.25">
      <c r="A319" s="31"/>
      <c r="B319" s="31"/>
      <c r="C319" s="31"/>
      <c r="D319" s="33"/>
      <c r="E319" s="98"/>
      <c r="F319" s="31"/>
      <c r="G319" s="83"/>
      <c r="H319" s="83"/>
      <c r="I319" s="62"/>
      <c r="J319" s="31"/>
      <c r="K319" s="31"/>
      <c r="L319" s="83"/>
      <c r="M319" s="69"/>
      <c r="N319" s="69"/>
      <c r="O319" s="74"/>
      <c r="P319" s="74"/>
      <c r="Q319" s="75"/>
      <c r="R319" s="34"/>
      <c r="S319" s="83"/>
      <c r="T319" s="83"/>
      <c r="U319" s="83"/>
      <c r="V319" s="83"/>
      <c r="W319" s="74"/>
      <c r="X319" s="74"/>
      <c r="Y319" s="74"/>
      <c r="Z319" s="66"/>
      <c r="AA319" s="72"/>
      <c r="AB319" s="66"/>
      <c r="AC319" s="72"/>
      <c r="AD319" s="72"/>
      <c r="AE319" s="72"/>
      <c r="AF319" s="62"/>
      <c r="AG319" s="113"/>
      <c r="AH319" s="114"/>
      <c r="AI319" s="30"/>
      <c r="AJ319" s="30"/>
      <c r="AK319" s="30"/>
      <c r="AL319" s="30"/>
      <c r="AM319" s="68"/>
      <c r="AN319" s="114"/>
      <c r="AO319" s="114"/>
      <c r="AP319" s="113"/>
      <c r="AQ319" s="113"/>
      <c r="AR319" s="31"/>
      <c r="AS319" s="73"/>
      <c r="AT319" s="73"/>
      <c r="AU319" s="68"/>
      <c r="AV319" s="67"/>
      <c r="AW319" s="67"/>
      <c r="AX319" s="67"/>
      <c r="AY319" s="67"/>
      <c r="AZ319" s="132"/>
      <c r="BA319" s="132"/>
      <c r="BB319" s="132"/>
      <c r="BC319" s="132"/>
      <c r="BD319" s="132"/>
      <c r="BE319" s="67"/>
    </row>
    <row r="320" spans="1:57" ht="25.5" customHeight="1" x14ac:dyDescent="0.25">
      <c r="A320" s="31"/>
      <c r="B320" s="31"/>
      <c r="C320" s="31"/>
      <c r="D320" s="33"/>
      <c r="E320" s="98"/>
      <c r="F320" s="31"/>
      <c r="G320" s="83"/>
      <c r="H320" s="83"/>
      <c r="I320" s="62"/>
      <c r="J320" s="31"/>
      <c r="K320" s="31"/>
      <c r="L320" s="83"/>
      <c r="M320" s="69"/>
      <c r="N320" s="69"/>
      <c r="O320" s="74"/>
      <c r="P320" s="74"/>
      <c r="Q320" s="75"/>
      <c r="R320" s="34"/>
      <c r="S320" s="83"/>
      <c r="T320" s="83"/>
      <c r="U320" s="83"/>
      <c r="V320" s="83"/>
      <c r="W320" s="74"/>
      <c r="X320" s="74"/>
      <c r="Y320" s="74"/>
      <c r="Z320" s="66"/>
      <c r="AA320" s="72"/>
      <c r="AB320" s="66"/>
      <c r="AC320" s="72"/>
      <c r="AD320" s="72"/>
      <c r="AE320" s="72"/>
      <c r="AF320" s="62"/>
      <c r="AG320" s="113"/>
      <c r="AH320" s="114"/>
      <c r="AI320" s="30"/>
      <c r="AJ320" s="30"/>
      <c r="AK320" s="30"/>
      <c r="AL320" s="30"/>
      <c r="AM320" s="68"/>
      <c r="AN320" s="114"/>
      <c r="AO320" s="114"/>
      <c r="AP320" s="113"/>
      <c r="AQ320" s="113"/>
      <c r="AR320" s="31"/>
      <c r="AS320" s="73"/>
      <c r="AT320" s="73"/>
      <c r="AU320" s="68"/>
      <c r="AV320" s="67"/>
      <c r="AW320" s="67"/>
      <c r="AX320" s="67"/>
      <c r="AY320" s="67"/>
      <c r="AZ320" s="132"/>
      <c r="BA320" s="132"/>
      <c r="BB320" s="132"/>
      <c r="BC320" s="132"/>
      <c r="BD320" s="132"/>
      <c r="BE320" s="67"/>
    </row>
    <row r="321" spans="1:57" ht="25.5" customHeight="1" x14ac:dyDescent="0.25">
      <c r="A321" s="31"/>
      <c r="B321" s="31"/>
      <c r="C321" s="31"/>
      <c r="D321" s="33"/>
      <c r="E321" s="98"/>
      <c r="F321" s="31"/>
      <c r="G321" s="83"/>
      <c r="H321" s="83"/>
      <c r="I321" s="62"/>
      <c r="J321" s="31"/>
      <c r="K321" s="31"/>
      <c r="L321" s="83"/>
      <c r="M321" s="69"/>
      <c r="N321" s="69"/>
      <c r="O321" s="74"/>
      <c r="P321" s="74"/>
      <c r="Q321" s="75"/>
      <c r="R321" s="34"/>
      <c r="S321" s="83"/>
      <c r="T321" s="83"/>
      <c r="U321" s="83"/>
      <c r="V321" s="83"/>
      <c r="W321" s="74"/>
      <c r="X321" s="74"/>
      <c r="Y321" s="74"/>
      <c r="Z321" s="66"/>
      <c r="AA321" s="72"/>
      <c r="AB321" s="66"/>
      <c r="AC321" s="72"/>
      <c r="AD321" s="72"/>
      <c r="AE321" s="72"/>
      <c r="AF321" s="62"/>
      <c r="AG321" s="113"/>
      <c r="AH321" s="114"/>
      <c r="AI321" s="30"/>
      <c r="AJ321" s="30"/>
      <c r="AK321" s="30"/>
      <c r="AL321" s="30"/>
      <c r="AM321" s="68"/>
      <c r="AN321" s="114"/>
      <c r="AO321" s="114"/>
      <c r="AP321" s="113"/>
      <c r="AQ321" s="113"/>
      <c r="AR321" s="31"/>
      <c r="AS321" s="73"/>
      <c r="AT321" s="73"/>
      <c r="AU321" s="68"/>
      <c r="AV321" s="67"/>
      <c r="AW321" s="67"/>
      <c r="AX321" s="67"/>
      <c r="AY321" s="67"/>
      <c r="AZ321" s="132"/>
      <c r="BA321" s="132"/>
      <c r="BB321" s="132"/>
      <c r="BC321" s="132"/>
      <c r="BD321" s="132"/>
      <c r="BE321" s="67"/>
    </row>
    <row r="322" spans="1:57" ht="25.5" customHeight="1" x14ac:dyDescent="0.25">
      <c r="A322" s="31"/>
      <c r="B322" s="31"/>
      <c r="C322" s="31"/>
      <c r="D322" s="33"/>
      <c r="E322" s="98"/>
      <c r="F322" s="31"/>
      <c r="G322" s="83"/>
      <c r="H322" s="83"/>
      <c r="I322" s="62"/>
      <c r="J322" s="31"/>
      <c r="K322" s="31"/>
      <c r="L322" s="83"/>
      <c r="M322" s="69"/>
      <c r="N322" s="69"/>
      <c r="O322" s="74"/>
      <c r="P322" s="74"/>
      <c r="Q322" s="75"/>
      <c r="R322" s="34"/>
      <c r="S322" s="83"/>
      <c r="T322" s="83"/>
      <c r="U322" s="83"/>
      <c r="V322" s="83"/>
      <c r="W322" s="74"/>
      <c r="X322" s="74"/>
      <c r="Y322" s="74"/>
      <c r="Z322" s="66"/>
      <c r="AA322" s="72"/>
      <c r="AB322" s="66"/>
      <c r="AC322" s="72"/>
      <c r="AD322" s="72"/>
      <c r="AE322" s="72"/>
      <c r="AF322" s="62"/>
      <c r="AG322" s="113"/>
      <c r="AH322" s="114"/>
      <c r="AI322" s="30"/>
      <c r="AJ322" s="30"/>
      <c r="AK322" s="30"/>
      <c r="AL322" s="30"/>
      <c r="AM322" s="68"/>
      <c r="AN322" s="114"/>
      <c r="AO322" s="114"/>
      <c r="AP322" s="113"/>
      <c r="AQ322" s="113"/>
      <c r="AR322" s="31"/>
      <c r="AS322" s="73"/>
      <c r="AT322" s="73"/>
      <c r="AU322" s="68"/>
      <c r="AV322" s="67"/>
      <c r="AW322" s="67"/>
      <c r="AX322" s="67"/>
      <c r="AY322" s="67"/>
      <c r="AZ322" s="132"/>
      <c r="BA322" s="132"/>
      <c r="BB322" s="132"/>
      <c r="BC322" s="132"/>
      <c r="BD322" s="132"/>
      <c r="BE322" s="67"/>
    </row>
    <row r="323" spans="1:57" ht="25.5" customHeight="1" x14ac:dyDescent="0.25">
      <c r="A323" s="31"/>
      <c r="B323" s="31"/>
      <c r="C323" s="31"/>
      <c r="D323" s="33"/>
      <c r="E323" s="98"/>
      <c r="F323" s="31"/>
      <c r="G323" s="83"/>
      <c r="H323" s="83"/>
      <c r="I323" s="62"/>
      <c r="J323" s="31"/>
      <c r="K323" s="31"/>
      <c r="L323" s="83"/>
      <c r="M323" s="69"/>
      <c r="N323" s="69"/>
      <c r="O323" s="74"/>
      <c r="P323" s="74"/>
      <c r="Q323" s="75"/>
      <c r="R323" s="34"/>
      <c r="S323" s="83"/>
      <c r="T323" s="83"/>
      <c r="U323" s="83"/>
      <c r="V323" s="83"/>
      <c r="W323" s="74"/>
      <c r="X323" s="74"/>
      <c r="Y323" s="74"/>
      <c r="Z323" s="66"/>
      <c r="AA323" s="72"/>
      <c r="AB323" s="66"/>
      <c r="AC323" s="72"/>
      <c r="AD323" s="72"/>
      <c r="AE323" s="72"/>
      <c r="AF323" s="62"/>
      <c r="AG323" s="113"/>
      <c r="AH323" s="114"/>
      <c r="AI323" s="30"/>
      <c r="AJ323" s="30"/>
      <c r="AK323" s="30"/>
      <c r="AL323" s="30"/>
      <c r="AM323" s="68"/>
      <c r="AN323" s="114"/>
      <c r="AO323" s="114"/>
      <c r="AP323" s="113"/>
      <c r="AQ323" s="113"/>
      <c r="AR323" s="31"/>
      <c r="AS323" s="73"/>
      <c r="AT323" s="73"/>
      <c r="AU323" s="68"/>
      <c r="AV323" s="67"/>
      <c r="AW323" s="67"/>
      <c r="AX323" s="67"/>
      <c r="AY323" s="67"/>
      <c r="AZ323" s="132"/>
      <c r="BA323" s="132"/>
      <c r="BB323" s="132"/>
      <c r="BC323" s="132"/>
      <c r="BD323" s="132"/>
      <c r="BE323" s="67"/>
    </row>
    <row r="324" spans="1:57" ht="25.5" customHeight="1" x14ac:dyDescent="0.25">
      <c r="A324" s="31"/>
      <c r="B324" s="31"/>
      <c r="C324" s="31"/>
      <c r="D324" s="33"/>
      <c r="E324" s="98"/>
      <c r="F324" s="31"/>
      <c r="G324" s="83"/>
      <c r="H324" s="83"/>
      <c r="I324" s="62"/>
      <c r="J324" s="31"/>
      <c r="K324" s="31"/>
      <c r="L324" s="83"/>
      <c r="M324" s="69"/>
      <c r="N324" s="69"/>
      <c r="O324" s="74"/>
      <c r="P324" s="74"/>
      <c r="Q324" s="75"/>
      <c r="R324" s="34"/>
      <c r="S324" s="83"/>
      <c r="T324" s="83"/>
      <c r="U324" s="83"/>
      <c r="V324" s="83"/>
      <c r="W324" s="74"/>
      <c r="X324" s="74"/>
      <c r="Y324" s="74"/>
      <c r="Z324" s="66"/>
      <c r="AA324" s="72"/>
      <c r="AB324" s="66"/>
      <c r="AC324" s="72"/>
      <c r="AD324" s="72"/>
      <c r="AE324" s="72"/>
      <c r="AF324" s="62"/>
      <c r="AG324" s="113"/>
      <c r="AH324" s="114"/>
      <c r="AI324" s="30"/>
      <c r="AJ324" s="30"/>
      <c r="AK324" s="30"/>
      <c r="AL324" s="30"/>
      <c r="AM324" s="68"/>
      <c r="AN324" s="114"/>
      <c r="AO324" s="114"/>
      <c r="AP324" s="113"/>
      <c r="AQ324" s="113"/>
      <c r="AR324" s="31"/>
      <c r="AS324" s="73"/>
      <c r="AT324" s="73"/>
      <c r="AU324" s="68"/>
      <c r="AV324" s="67"/>
      <c r="AW324" s="67"/>
      <c r="AX324" s="67"/>
      <c r="AY324" s="67"/>
      <c r="AZ324" s="132"/>
      <c r="BA324" s="132"/>
      <c r="BB324" s="132"/>
      <c r="BC324" s="132"/>
      <c r="BD324" s="132"/>
      <c r="BE324" s="67"/>
    </row>
    <row r="325" spans="1:57" ht="25.5" customHeight="1" x14ac:dyDescent="0.25">
      <c r="A325" s="31"/>
      <c r="B325" s="31"/>
      <c r="C325" s="31"/>
      <c r="D325" s="33"/>
      <c r="E325" s="98"/>
      <c r="F325" s="31"/>
      <c r="G325" s="83"/>
      <c r="H325" s="83"/>
      <c r="I325" s="62"/>
      <c r="J325" s="31"/>
      <c r="K325" s="31"/>
      <c r="L325" s="83"/>
      <c r="M325" s="69"/>
      <c r="N325" s="69"/>
      <c r="O325" s="74"/>
      <c r="P325" s="74"/>
      <c r="Q325" s="75"/>
      <c r="R325" s="34"/>
      <c r="S325" s="83"/>
      <c r="T325" s="83"/>
      <c r="U325" s="83"/>
      <c r="V325" s="83"/>
      <c r="W325" s="74"/>
      <c r="X325" s="74"/>
      <c r="Y325" s="74"/>
      <c r="Z325" s="66"/>
      <c r="AA325" s="72"/>
      <c r="AB325" s="66"/>
      <c r="AC325" s="72"/>
      <c r="AD325" s="72"/>
      <c r="AE325" s="72"/>
      <c r="AF325" s="62"/>
      <c r="AG325" s="113"/>
      <c r="AH325" s="114"/>
      <c r="AI325" s="30"/>
      <c r="AJ325" s="30"/>
      <c r="AK325" s="30"/>
      <c r="AL325" s="30"/>
      <c r="AM325" s="68"/>
      <c r="AN325" s="114"/>
      <c r="AO325" s="114"/>
      <c r="AP325" s="113"/>
      <c r="AQ325" s="113"/>
      <c r="AR325" s="31"/>
      <c r="AS325" s="73"/>
      <c r="AT325" s="73"/>
      <c r="AU325" s="68"/>
      <c r="AV325" s="67"/>
      <c r="AW325" s="67"/>
      <c r="AX325" s="67"/>
      <c r="AY325" s="67"/>
      <c r="AZ325" s="132"/>
      <c r="BA325" s="132"/>
      <c r="BB325" s="132"/>
      <c r="BC325" s="132"/>
      <c r="BD325" s="132"/>
      <c r="BE325" s="67"/>
    </row>
    <row r="326" spans="1:57" ht="25.5" customHeight="1" x14ac:dyDescent="0.25">
      <c r="A326" s="31"/>
      <c r="B326" s="31"/>
      <c r="C326" s="31"/>
      <c r="D326" s="33"/>
      <c r="E326" s="98"/>
      <c r="F326" s="31"/>
      <c r="G326" s="83"/>
      <c r="H326" s="83"/>
      <c r="I326" s="62"/>
      <c r="J326" s="31"/>
      <c r="K326" s="31"/>
      <c r="L326" s="83"/>
      <c r="M326" s="69"/>
      <c r="N326" s="69"/>
      <c r="O326" s="74"/>
      <c r="P326" s="74"/>
      <c r="Q326" s="75"/>
      <c r="R326" s="34"/>
      <c r="S326" s="83"/>
      <c r="T326" s="83"/>
      <c r="U326" s="83"/>
      <c r="V326" s="83"/>
      <c r="W326" s="74"/>
      <c r="X326" s="74"/>
      <c r="Y326" s="74"/>
      <c r="Z326" s="66"/>
      <c r="AA326" s="72"/>
      <c r="AB326" s="66"/>
      <c r="AC326" s="72"/>
      <c r="AD326" s="72"/>
      <c r="AE326" s="72"/>
      <c r="AF326" s="62"/>
      <c r="AG326" s="113"/>
      <c r="AH326" s="114"/>
      <c r="AI326" s="30"/>
      <c r="AJ326" s="30"/>
      <c r="AK326" s="30"/>
      <c r="AL326" s="30"/>
      <c r="AM326" s="68"/>
      <c r="AN326" s="114"/>
      <c r="AO326" s="114"/>
      <c r="AP326" s="113"/>
      <c r="AQ326" s="113"/>
      <c r="AR326" s="31"/>
      <c r="AS326" s="73"/>
      <c r="AT326" s="73"/>
      <c r="AU326" s="68"/>
      <c r="AV326" s="67"/>
      <c r="AW326" s="67"/>
      <c r="AX326" s="67"/>
      <c r="AY326" s="67"/>
      <c r="AZ326" s="132"/>
      <c r="BA326" s="132"/>
      <c r="BB326" s="132"/>
      <c r="BC326" s="132"/>
      <c r="BD326" s="132"/>
      <c r="BE326" s="67"/>
    </row>
    <row r="327" spans="1:57" ht="25.5" customHeight="1" x14ac:dyDescent="0.25">
      <c r="A327" s="31"/>
      <c r="B327" s="31"/>
      <c r="C327" s="31"/>
      <c r="D327" s="33"/>
      <c r="E327" s="98"/>
      <c r="F327" s="31"/>
      <c r="G327" s="83"/>
      <c r="H327" s="83"/>
      <c r="I327" s="62"/>
      <c r="J327" s="31"/>
      <c r="K327" s="31"/>
      <c r="L327" s="83"/>
      <c r="M327" s="69"/>
      <c r="N327" s="69"/>
      <c r="O327" s="74"/>
      <c r="P327" s="74"/>
      <c r="Q327" s="75"/>
      <c r="R327" s="34"/>
      <c r="S327" s="83"/>
      <c r="T327" s="83"/>
      <c r="U327" s="83"/>
      <c r="V327" s="83"/>
      <c r="W327" s="74"/>
      <c r="X327" s="74"/>
      <c r="Y327" s="74"/>
      <c r="Z327" s="66"/>
      <c r="AA327" s="72"/>
      <c r="AB327" s="66"/>
      <c r="AC327" s="72"/>
      <c r="AD327" s="72"/>
      <c r="AE327" s="72"/>
      <c r="AF327" s="62"/>
      <c r="AG327" s="113"/>
      <c r="AH327" s="114"/>
      <c r="AI327" s="30"/>
      <c r="AJ327" s="30"/>
      <c r="AK327" s="30"/>
      <c r="AL327" s="30"/>
      <c r="AM327" s="68"/>
      <c r="AN327" s="114"/>
      <c r="AO327" s="114"/>
      <c r="AP327" s="113"/>
      <c r="AQ327" s="113"/>
      <c r="AR327" s="31"/>
      <c r="AS327" s="73"/>
      <c r="AT327" s="73"/>
      <c r="AU327" s="68"/>
      <c r="AV327" s="67"/>
      <c r="AW327" s="67"/>
      <c r="AX327" s="67"/>
      <c r="AY327" s="67"/>
      <c r="AZ327" s="132"/>
      <c r="BA327" s="132"/>
      <c r="BB327" s="132"/>
      <c r="BC327" s="132"/>
      <c r="BD327" s="132"/>
      <c r="BE327" s="67"/>
    </row>
    <row r="328" spans="1:57" ht="25.5" customHeight="1" x14ac:dyDescent="0.25">
      <c r="A328" s="31"/>
      <c r="B328" s="31"/>
      <c r="C328" s="31"/>
      <c r="D328" s="33"/>
      <c r="E328" s="98"/>
      <c r="F328" s="31"/>
      <c r="G328" s="83"/>
      <c r="H328" s="83"/>
      <c r="I328" s="62"/>
      <c r="J328" s="31"/>
      <c r="K328" s="31"/>
      <c r="L328" s="83"/>
      <c r="M328" s="69"/>
      <c r="N328" s="69"/>
      <c r="O328" s="74"/>
      <c r="P328" s="74"/>
      <c r="Q328" s="75"/>
      <c r="R328" s="34"/>
      <c r="S328" s="83"/>
      <c r="T328" s="83"/>
      <c r="U328" s="83"/>
      <c r="V328" s="83"/>
      <c r="W328" s="74"/>
      <c r="X328" s="74"/>
      <c r="Y328" s="74"/>
      <c r="Z328" s="66"/>
      <c r="AA328" s="72"/>
      <c r="AB328" s="66"/>
      <c r="AC328" s="72"/>
      <c r="AD328" s="72"/>
      <c r="AE328" s="72"/>
      <c r="AF328" s="62"/>
      <c r="AG328" s="113"/>
      <c r="AH328" s="114"/>
      <c r="AI328" s="30"/>
      <c r="AJ328" s="30"/>
      <c r="AK328" s="30"/>
      <c r="AL328" s="30"/>
      <c r="AM328" s="68"/>
      <c r="AN328" s="114"/>
      <c r="AO328" s="114"/>
      <c r="AP328" s="113"/>
      <c r="AQ328" s="113"/>
      <c r="AR328" s="31"/>
      <c r="AS328" s="73"/>
      <c r="AT328" s="73"/>
      <c r="AU328" s="68"/>
      <c r="AV328" s="67"/>
      <c r="AW328" s="67"/>
      <c r="AX328" s="67"/>
      <c r="AY328" s="67"/>
      <c r="AZ328" s="132"/>
      <c r="BA328" s="132"/>
      <c r="BB328" s="132"/>
      <c r="BC328" s="132"/>
      <c r="BD328" s="132"/>
      <c r="BE328" s="67"/>
    </row>
    <row r="329" spans="1:57" ht="25.5" customHeight="1" x14ac:dyDescent="0.25">
      <c r="A329" s="31"/>
      <c r="B329" s="31"/>
      <c r="C329" s="31"/>
      <c r="D329" s="33"/>
      <c r="E329" s="98"/>
      <c r="F329" s="31"/>
      <c r="G329" s="83"/>
      <c r="H329" s="83"/>
      <c r="I329" s="62"/>
      <c r="J329" s="31"/>
      <c r="K329" s="31"/>
      <c r="L329" s="83"/>
      <c r="M329" s="69"/>
      <c r="N329" s="69"/>
      <c r="O329" s="74"/>
      <c r="P329" s="74"/>
      <c r="Q329" s="75"/>
      <c r="R329" s="34"/>
      <c r="S329" s="83"/>
      <c r="T329" s="83"/>
      <c r="U329" s="83"/>
      <c r="V329" s="83"/>
      <c r="W329" s="74"/>
      <c r="X329" s="74"/>
      <c r="Y329" s="74"/>
      <c r="Z329" s="66"/>
      <c r="AA329" s="72"/>
      <c r="AB329" s="66"/>
      <c r="AC329" s="72"/>
      <c r="AD329" s="72"/>
      <c r="AE329" s="72"/>
      <c r="AF329" s="62"/>
      <c r="AG329" s="113"/>
      <c r="AH329" s="114"/>
      <c r="AI329" s="30"/>
      <c r="AJ329" s="30"/>
      <c r="AK329" s="30"/>
      <c r="AL329" s="30"/>
      <c r="AM329" s="68"/>
      <c r="AN329" s="114"/>
      <c r="AO329" s="114"/>
      <c r="AP329" s="113"/>
      <c r="AQ329" s="113"/>
      <c r="AR329" s="31"/>
      <c r="AS329" s="73"/>
      <c r="AT329" s="73"/>
      <c r="AU329" s="68"/>
      <c r="AV329" s="67"/>
      <c r="AW329" s="67"/>
      <c r="AX329" s="67"/>
      <c r="AY329" s="67"/>
      <c r="AZ329" s="132"/>
      <c r="BA329" s="132"/>
      <c r="BB329" s="132"/>
      <c r="BC329" s="132"/>
      <c r="BD329" s="132"/>
      <c r="BE329" s="67"/>
    </row>
    <row r="330" spans="1:57" ht="25.5" customHeight="1" x14ac:dyDescent="0.25">
      <c r="A330" s="31"/>
      <c r="B330" s="31"/>
      <c r="C330" s="31"/>
      <c r="D330" s="33"/>
      <c r="E330" s="98"/>
      <c r="F330" s="31"/>
      <c r="G330" s="83"/>
      <c r="H330" s="83"/>
      <c r="I330" s="62"/>
      <c r="J330" s="31"/>
      <c r="K330" s="31"/>
      <c r="L330" s="83"/>
      <c r="M330" s="69"/>
      <c r="N330" s="69"/>
      <c r="O330" s="74"/>
      <c r="P330" s="74"/>
      <c r="Q330" s="75"/>
      <c r="R330" s="34"/>
      <c r="S330" s="83"/>
      <c r="T330" s="83"/>
      <c r="U330" s="83"/>
      <c r="V330" s="83"/>
      <c r="W330" s="74"/>
      <c r="X330" s="74"/>
      <c r="Y330" s="74"/>
      <c r="Z330" s="66"/>
      <c r="AA330" s="72"/>
      <c r="AB330" s="66"/>
      <c r="AC330" s="72"/>
      <c r="AD330" s="72"/>
      <c r="AE330" s="72"/>
      <c r="AF330" s="62"/>
      <c r="AG330" s="113"/>
      <c r="AH330" s="114"/>
      <c r="AI330" s="30"/>
      <c r="AJ330" s="30"/>
      <c r="AK330" s="30"/>
      <c r="AL330" s="30"/>
      <c r="AM330" s="68"/>
      <c r="AN330" s="114"/>
      <c r="AO330" s="114"/>
      <c r="AP330" s="113"/>
      <c r="AQ330" s="113"/>
      <c r="AR330" s="31"/>
      <c r="AS330" s="73"/>
      <c r="AT330" s="73"/>
      <c r="AU330" s="68"/>
      <c r="AV330" s="67"/>
      <c r="AW330" s="67"/>
      <c r="AX330" s="67"/>
      <c r="AY330" s="67"/>
      <c r="AZ330" s="132"/>
      <c r="BA330" s="132"/>
      <c r="BB330" s="132"/>
      <c r="BC330" s="132"/>
      <c r="BD330" s="132"/>
      <c r="BE330" s="67"/>
    </row>
    <row r="331" spans="1:57" ht="25.5" customHeight="1" x14ac:dyDescent="0.25">
      <c r="A331" s="31"/>
      <c r="B331" s="31"/>
      <c r="C331" s="31"/>
      <c r="D331" s="33"/>
      <c r="E331" s="98"/>
      <c r="F331" s="31"/>
      <c r="G331" s="83"/>
      <c r="H331" s="83"/>
      <c r="I331" s="62"/>
      <c r="J331" s="31"/>
      <c r="K331" s="31"/>
      <c r="L331" s="83"/>
      <c r="M331" s="69"/>
      <c r="N331" s="69"/>
      <c r="O331" s="74"/>
      <c r="P331" s="74"/>
      <c r="Q331" s="75"/>
      <c r="R331" s="34"/>
      <c r="S331" s="83"/>
      <c r="T331" s="83"/>
      <c r="U331" s="83"/>
      <c r="V331" s="83"/>
      <c r="W331" s="74"/>
      <c r="X331" s="74"/>
      <c r="Y331" s="74"/>
      <c r="Z331" s="66"/>
      <c r="AA331" s="72"/>
      <c r="AB331" s="66"/>
      <c r="AC331" s="72"/>
      <c r="AD331" s="72"/>
      <c r="AE331" s="72"/>
      <c r="AF331" s="62"/>
      <c r="AG331" s="113"/>
      <c r="AH331" s="114"/>
      <c r="AI331" s="30"/>
      <c r="AJ331" s="30"/>
      <c r="AK331" s="30"/>
      <c r="AL331" s="30"/>
      <c r="AM331" s="68"/>
      <c r="AN331" s="114"/>
      <c r="AO331" s="114"/>
      <c r="AP331" s="113"/>
      <c r="AQ331" s="113"/>
      <c r="AR331" s="31"/>
      <c r="AS331" s="73"/>
      <c r="AT331" s="73"/>
      <c r="AU331" s="68"/>
      <c r="AV331" s="67"/>
      <c r="AW331" s="67"/>
      <c r="AX331" s="67"/>
      <c r="AY331" s="67"/>
      <c r="AZ331" s="132"/>
      <c r="BA331" s="132"/>
      <c r="BB331" s="132"/>
      <c r="BC331" s="132"/>
      <c r="BD331" s="132"/>
      <c r="BE331" s="67"/>
    </row>
    <row r="332" spans="1:57" ht="25.5" customHeight="1" x14ac:dyDescent="0.25">
      <c r="A332" s="31"/>
      <c r="B332" s="31"/>
      <c r="C332" s="31"/>
      <c r="D332" s="33"/>
      <c r="E332" s="98"/>
      <c r="F332" s="31"/>
      <c r="G332" s="83"/>
      <c r="H332" s="83"/>
      <c r="I332" s="62"/>
      <c r="J332" s="31"/>
      <c r="K332" s="31"/>
      <c r="L332" s="83"/>
      <c r="M332" s="69"/>
      <c r="N332" s="69"/>
      <c r="O332" s="74"/>
      <c r="P332" s="74"/>
      <c r="Q332" s="75"/>
      <c r="R332" s="34"/>
      <c r="S332" s="83"/>
      <c r="T332" s="83"/>
      <c r="U332" s="83"/>
      <c r="V332" s="83"/>
      <c r="W332" s="74"/>
      <c r="X332" s="74"/>
      <c r="Y332" s="74"/>
      <c r="Z332" s="66"/>
      <c r="AA332" s="72"/>
      <c r="AB332" s="66"/>
      <c r="AC332" s="72"/>
      <c r="AD332" s="72"/>
      <c r="AE332" s="72"/>
      <c r="AF332" s="62"/>
      <c r="AG332" s="113"/>
      <c r="AH332" s="114"/>
      <c r="AI332" s="30"/>
      <c r="AJ332" s="30"/>
      <c r="AK332" s="30"/>
      <c r="AL332" s="30"/>
      <c r="AM332" s="68"/>
      <c r="AN332" s="114"/>
      <c r="AO332" s="114"/>
      <c r="AP332" s="113"/>
      <c r="AQ332" s="113"/>
      <c r="AR332" s="31"/>
      <c r="AS332" s="73"/>
      <c r="AT332" s="73"/>
      <c r="AU332" s="68"/>
      <c r="AV332" s="67"/>
      <c r="AW332" s="67"/>
      <c r="AX332" s="67"/>
      <c r="AY332" s="67"/>
      <c r="AZ332" s="132"/>
      <c r="BA332" s="132"/>
      <c r="BB332" s="132"/>
      <c r="BC332" s="132"/>
      <c r="BD332" s="132"/>
      <c r="BE332" s="67"/>
    </row>
    <row r="333" spans="1:57" ht="25.5" customHeight="1" x14ac:dyDescent="0.25">
      <c r="A333" s="31"/>
      <c r="B333" s="31"/>
      <c r="C333" s="31"/>
      <c r="D333" s="33"/>
      <c r="E333" s="98"/>
      <c r="F333" s="31"/>
      <c r="G333" s="83"/>
      <c r="H333" s="83"/>
      <c r="I333" s="62"/>
      <c r="J333" s="31"/>
      <c r="K333" s="31"/>
      <c r="L333" s="83"/>
      <c r="M333" s="69"/>
      <c r="N333" s="69"/>
      <c r="O333" s="74"/>
      <c r="P333" s="74"/>
      <c r="Q333" s="75"/>
      <c r="R333" s="34"/>
      <c r="S333" s="83"/>
      <c r="T333" s="83"/>
      <c r="U333" s="83"/>
      <c r="V333" s="83"/>
      <c r="W333" s="74"/>
      <c r="X333" s="74"/>
      <c r="Y333" s="74"/>
      <c r="Z333" s="66"/>
      <c r="AA333" s="72"/>
      <c r="AB333" s="66"/>
      <c r="AC333" s="72"/>
      <c r="AD333" s="72"/>
      <c r="AE333" s="72"/>
      <c r="AF333" s="62"/>
      <c r="AG333" s="113"/>
      <c r="AH333" s="114"/>
      <c r="AI333" s="30"/>
      <c r="AJ333" s="30"/>
      <c r="AK333" s="30"/>
      <c r="AL333" s="30"/>
      <c r="AM333" s="68"/>
      <c r="AN333" s="114"/>
      <c r="AO333" s="114"/>
      <c r="AP333" s="113"/>
      <c r="AQ333" s="113"/>
      <c r="AR333" s="31"/>
      <c r="AS333" s="73"/>
      <c r="AT333" s="73"/>
      <c r="AU333" s="68"/>
      <c r="AV333" s="67"/>
      <c r="AW333" s="67"/>
      <c r="AX333" s="67"/>
      <c r="AY333" s="67"/>
      <c r="AZ333" s="132"/>
      <c r="BA333" s="132"/>
      <c r="BB333" s="132"/>
      <c r="BC333" s="132"/>
      <c r="BD333" s="132"/>
      <c r="BE333" s="67"/>
    </row>
    <row r="334" spans="1:57" ht="25.5" customHeight="1" x14ac:dyDescent="0.25">
      <c r="A334" s="31"/>
      <c r="B334" s="31"/>
      <c r="C334" s="31"/>
      <c r="D334" s="33"/>
      <c r="E334" s="98"/>
      <c r="F334" s="31"/>
      <c r="G334" s="83"/>
      <c r="H334" s="83"/>
      <c r="I334" s="62"/>
      <c r="J334" s="31"/>
      <c r="K334" s="31"/>
      <c r="L334" s="83"/>
      <c r="M334" s="69"/>
      <c r="N334" s="69"/>
      <c r="O334" s="74"/>
      <c r="P334" s="74"/>
      <c r="Q334" s="75"/>
      <c r="R334" s="34"/>
      <c r="S334" s="83"/>
      <c r="T334" s="83"/>
      <c r="U334" s="83"/>
      <c r="V334" s="83"/>
      <c r="W334" s="74"/>
      <c r="X334" s="74"/>
      <c r="Y334" s="74"/>
      <c r="Z334" s="66"/>
      <c r="AA334" s="72"/>
      <c r="AB334" s="66"/>
      <c r="AC334" s="72"/>
      <c r="AD334" s="72"/>
      <c r="AE334" s="72"/>
      <c r="AF334" s="62"/>
      <c r="AG334" s="113"/>
      <c r="AH334" s="114"/>
      <c r="AI334" s="30"/>
      <c r="AJ334" s="30"/>
      <c r="AK334" s="30"/>
      <c r="AL334" s="30"/>
      <c r="AM334" s="68"/>
      <c r="AN334" s="114"/>
      <c r="AO334" s="114"/>
      <c r="AP334" s="113"/>
      <c r="AQ334" s="113"/>
      <c r="AR334" s="31"/>
      <c r="AS334" s="73"/>
      <c r="AT334" s="73"/>
      <c r="AU334" s="68"/>
      <c r="AV334" s="67"/>
      <c r="AW334" s="67"/>
      <c r="AX334" s="67"/>
      <c r="AY334" s="67"/>
      <c r="AZ334" s="132"/>
      <c r="BA334" s="132"/>
      <c r="BB334" s="132"/>
      <c r="BC334" s="132"/>
      <c r="BD334" s="132"/>
      <c r="BE334" s="67"/>
    </row>
    <row r="335" spans="1:57" ht="25.5" customHeight="1" x14ac:dyDescent="0.25">
      <c r="A335" s="31"/>
      <c r="B335" s="31"/>
      <c r="C335" s="31"/>
      <c r="D335" s="33"/>
      <c r="E335" s="98"/>
      <c r="F335" s="31"/>
      <c r="G335" s="83"/>
      <c r="H335" s="83"/>
      <c r="I335" s="62"/>
      <c r="J335" s="31"/>
      <c r="K335" s="31"/>
      <c r="L335" s="83"/>
      <c r="M335" s="69"/>
      <c r="N335" s="69"/>
      <c r="O335" s="74"/>
      <c r="P335" s="74"/>
      <c r="Q335" s="75"/>
      <c r="R335" s="34"/>
      <c r="S335" s="83"/>
      <c r="T335" s="83"/>
      <c r="U335" s="83"/>
      <c r="V335" s="83"/>
      <c r="W335" s="74"/>
      <c r="X335" s="74"/>
      <c r="Y335" s="74"/>
      <c r="Z335" s="66"/>
      <c r="AA335" s="72"/>
      <c r="AB335" s="66"/>
      <c r="AC335" s="72"/>
      <c r="AD335" s="72"/>
      <c r="AE335" s="72"/>
      <c r="AF335" s="62"/>
      <c r="AG335" s="113"/>
      <c r="AH335" s="114"/>
      <c r="AI335" s="30"/>
      <c r="AJ335" s="30"/>
      <c r="AK335" s="30"/>
      <c r="AL335" s="30"/>
      <c r="AM335" s="68"/>
      <c r="AN335" s="114"/>
      <c r="AO335" s="114"/>
      <c r="AP335" s="113"/>
      <c r="AQ335" s="113"/>
      <c r="AR335" s="31"/>
      <c r="AS335" s="73"/>
      <c r="AT335" s="73"/>
      <c r="AU335" s="68"/>
      <c r="AV335" s="67"/>
      <c r="AW335" s="67"/>
      <c r="AX335" s="67"/>
      <c r="AY335" s="67"/>
      <c r="AZ335" s="132"/>
      <c r="BA335" s="132"/>
      <c r="BB335" s="132"/>
      <c r="BC335" s="132"/>
      <c r="BD335" s="132"/>
      <c r="BE335" s="67"/>
    </row>
    <row r="336" spans="1:57" ht="25.5" customHeight="1" x14ac:dyDescent="0.25">
      <c r="A336" s="31"/>
      <c r="B336" s="31"/>
      <c r="C336" s="31"/>
      <c r="D336" s="33"/>
      <c r="E336" s="98"/>
      <c r="F336" s="31"/>
      <c r="G336" s="83"/>
      <c r="H336" s="83"/>
      <c r="I336" s="62"/>
      <c r="J336" s="31"/>
      <c r="K336" s="31"/>
      <c r="L336" s="83"/>
      <c r="M336" s="69"/>
      <c r="N336" s="69"/>
      <c r="O336" s="74"/>
      <c r="P336" s="74"/>
      <c r="Q336" s="75"/>
      <c r="R336" s="34"/>
      <c r="S336" s="83"/>
      <c r="T336" s="83"/>
      <c r="U336" s="83"/>
      <c r="V336" s="83"/>
      <c r="W336" s="74"/>
      <c r="X336" s="74"/>
      <c r="Y336" s="74"/>
      <c r="Z336" s="66"/>
      <c r="AA336" s="72"/>
      <c r="AB336" s="66"/>
      <c r="AC336" s="72"/>
      <c r="AD336" s="72"/>
      <c r="AE336" s="72"/>
      <c r="AF336" s="62"/>
      <c r="AG336" s="113"/>
      <c r="AH336" s="114"/>
      <c r="AI336" s="30"/>
      <c r="AJ336" s="30"/>
      <c r="AK336" s="30"/>
      <c r="AL336" s="30"/>
      <c r="AM336" s="68"/>
      <c r="AN336" s="114"/>
      <c r="AO336" s="114"/>
      <c r="AP336" s="113"/>
      <c r="AQ336" s="113"/>
      <c r="AR336" s="31"/>
      <c r="AS336" s="73"/>
      <c r="AT336" s="73"/>
      <c r="AU336" s="68"/>
      <c r="AV336" s="67"/>
      <c r="AW336" s="67"/>
      <c r="AX336" s="67"/>
      <c r="AY336" s="67"/>
      <c r="AZ336" s="132"/>
      <c r="BA336" s="132"/>
      <c r="BB336" s="132"/>
      <c r="BC336" s="132"/>
      <c r="BD336" s="132"/>
      <c r="BE336" s="67"/>
    </row>
    <row r="337" spans="1:57" ht="25.5" customHeight="1" x14ac:dyDescent="0.25">
      <c r="A337" s="31"/>
      <c r="B337" s="31"/>
      <c r="C337" s="31"/>
      <c r="D337" s="33"/>
      <c r="E337" s="98"/>
      <c r="F337" s="31"/>
      <c r="G337" s="83"/>
      <c r="H337" s="83"/>
      <c r="I337" s="62"/>
      <c r="J337" s="31"/>
      <c r="K337" s="31"/>
      <c r="L337" s="83"/>
      <c r="M337" s="69"/>
      <c r="N337" s="69"/>
      <c r="O337" s="74"/>
      <c r="P337" s="74"/>
      <c r="Q337" s="75"/>
      <c r="R337" s="34"/>
      <c r="S337" s="83"/>
      <c r="T337" s="83"/>
      <c r="U337" s="83"/>
      <c r="V337" s="83"/>
      <c r="W337" s="74"/>
      <c r="X337" s="74"/>
      <c r="Y337" s="74"/>
      <c r="Z337" s="66"/>
      <c r="AA337" s="72"/>
      <c r="AB337" s="66"/>
      <c r="AC337" s="72"/>
      <c r="AD337" s="72"/>
      <c r="AE337" s="72"/>
      <c r="AF337" s="62"/>
      <c r="AG337" s="113"/>
      <c r="AH337" s="114"/>
      <c r="AI337" s="30"/>
      <c r="AJ337" s="30"/>
      <c r="AK337" s="30"/>
      <c r="AL337" s="30"/>
      <c r="AM337" s="68"/>
      <c r="AN337" s="114"/>
      <c r="AO337" s="114"/>
      <c r="AP337" s="113"/>
      <c r="AQ337" s="113"/>
      <c r="AR337" s="31"/>
      <c r="AS337" s="73"/>
      <c r="AT337" s="73"/>
      <c r="AU337" s="68"/>
      <c r="AV337" s="67"/>
      <c r="AW337" s="67"/>
      <c r="AX337" s="67"/>
      <c r="AY337" s="67"/>
      <c r="AZ337" s="132"/>
      <c r="BA337" s="132"/>
      <c r="BB337" s="132"/>
      <c r="BC337" s="132"/>
      <c r="BD337" s="132"/>
      <c r="BE337" s="67"/>
    </row>
    <row r="338" spans="1:57" ht="25.5" customHeight="1" x14ac:dyDescent="0.25">
      <c r="A338" s="31"/>
      <c r="B338" s="31"/>
      <c r="C338" s="31"/>
      <c r="D338" s="33"/>
      <c r="E338" s="98"/>
      <c r="F338" s="31"/>
      <c r="G338" s="83"/>
      <c r="H338" s="83"/>
      <c r="I338" s="62"/>
      <c r="J338" s="31"/>
      <c r="K338" s="31"/>
      <c r="L338" s="83"/>
      <c r="M338" s="69"/>
      <c r="N338" s="69"/>
      <c r="O338" s="74"/>
      <c r="P338" s="74"/>
      <c r="Q338" s="75"/>
      <c r="R338" s="34"/>
      <c r="S338" s="83"/>
      <c r="T338" s="83"/>
      <c r="U338" s="83"/>
      <c r="V338" s="83"/>
      <c r="W338" s="74"/>
      <c r="X338" s="74"/>
      <c r="Y338" s="74"/>
      <c r="Z338" s="66"/>
      <c r="AA338" s="72"/>
      <c r="AB338" s="66"/>
      <c r="AC338" s="72"/>
      <c r="AD338" s="72"/>
      <c r="AE338" s="72"/>
      <c r="AF338" s="62"/>
      <c r="AG338" s="113"/>
      <c r="AH338" s="114"/>
      <c r="AI338" s="30"/>
      <c r="AJ338" s="30"/>
      <c r="AK338" s="30"/>
      <c r="AL338" s="30"/>
      <c r="AM338" s="68"/>
      <c r="AN338" s="114"/>
      <c r="AO338" s="114"/>
      <c r="AP338" s="113"/>
      <c r="AQ338" s="113"/>
      <c r="AR338" s="31"/>
      <c r="AS338" s="73"/>
      <c r="AT338" s="73"/>
      <c r="AU338" s="68"/>
      <c r="AV338" s="67"/>
      <c r="AW338" s="67"/>
      <c r="AX338" s="67"/>
      <c r="AY338" s="67"/>
      <c r="AZ338" s="132"/>
      <c r="BA338" s="132"/>
      <c r="BB338" s="132"/>
      <c r="BC338" s="132"/>
      <c r="BD338" s="132"/>
      <c r="BE338" s="67"/>
    </row>
    <row r="339" spans="1:57" ht="25.5" customHeight="1" x14ac:dyDescent="0.25">
      <c r="A339" s="31"/>
      <c r="B339" s="31"/>
      <c r="C339" s="31"/>
      <c r="D339" s="33"/>
      <c r="E339" s="98"/>
      <c r="F339" s="31"/>
      <c r="G339" s="83"/>
      <c r="H339" s="83"/>
      <c r="I339" s="62"/>
      <c r="J339" s="31"/>
      <c r="K339" s="31"/>
      <c r="L339" s="83"/>
      <c r="M339" s="69"/>
      <c r="N339" s="69"/>
      <c r="O339" s="74"/>
      <c r="P339" s="74"/>
      <c r="Q339" s="75"/>
      <c r="R339" s="34"/>
      <c r="S339" s="83"/>
      <c r="T339" s="83"/>
      <c r="U339" s="83"/>
      <c r="V339" s="83"/>
      <c r="W339" s="74"/>
      <c r="X339" s="74"/>
      <c r="Y339" s="74"/>
      <c r="Z339" s="66"/>
      <c r="AA339" s="72"/>
      <c r="AB339" s="66"/>
      <c r="AC339" s="72"/>
      <c r="AD339" s="72"/>
      <c r="AE339" s="72"/>
      <c r="AF339" s="62"/>
      <c r="AG339" s="113"/>
      <c r="AH339" s="114"/>
      <c r="AI339" s="30"/>
      <c r="AJ339" s="30"/>
      <c r="AK339" s="30"/>
      <c r="AL339" s="30"/>
      <c r="AM339" s="68"/>
      <c r="AN339" s="114"/>
      <c r="AO339" s="114"/>
      <c r="AP339" s="113"/>
      <c r="AQ339" s="113"/>
      <c r="AR339" s="31"/>
      <c r="AS339" s="73"/>
      <c r="AT339" s="73"/>
      <c r="AU339" s="68"/>
      <c r="AV339" s="67"/>
      <c r="AW339" s="67"/>
      <c r="AX339" s="67"/>
      <c r="AY339" s="67"/>
      <c r="AZ339" s="132"/>
      <c r="BA339" s="132"/>
      <c r="BB339" s="132"/>
      <c r="BC339" s="132"/>
      <c r="BD339" s="132"/>
      <c r="BE339" s="67"/>
    </row>
    <row r="340" spans="1:57" ht="25.5" customHeight="1" x14ac:dyDescent="0.25">
      <c r="A340" s="31"/>
      <c r="B340" s="31"/>
      <c r="C340" s="31"/>
      <c r="D340" s="33"/>
      <c r="E340" s="98"/>
      <c r="F340" s="31"/>
      <c r="G340" s="83"/>
      <c r="H340" s="83"/>
      <c r="I340" s="62"/>
      <c r="J340" s="31"/>
      <c r="K340" s="31"/>
      <c r="L340" s="83"/>
      <c r="M340" s="69"/>
      <c r="N340" s="69"/>
      <c r="O340" s="74"/>
      <c r="P340" s="74"/>
      <c r="Q340" s="75"/>
      <c r="R340" s="34"/>
      <c r="S340" s="83"/>
      <c r="T340" s="83"/>
      <c r="U340" s="83"/>
      <c r="V340" s="83"/>
      <c r="W340" s="74"/>
      <c r="X340" s="74"/>
      <c r="Y340" s="74"/>
      <c r="Z340" s="66"/>
      <c r="AA340" s="72"/>
      <c r="AB340" s="66"/>
      <c r="AC340" s="72"/>
      <c r="AD340" s="72"/>
      <c r="AE340" s="72"/>
      <c r="AF340" s="62"/>
      <c r="AG340" s="113"/>
      <c r="AH340" s="114"/>
      <c r="AI340" s="30"/>
      <c r="AJ340" s="30"/>
      <c r="AK340" s="30"/>
      <c r="AL340" s="30"/>
      <c r="AM340" s="68"/>
      <c r="AN340" s="114"/>
      <c r="AO340" s="114"/>
      <c r="AP340" s="113"/>
      <c r="AQ340" s="113"/>
      <c r="AR340" s="31"/>
      <c r="AS340" s="73"/>
      <c r="AT340" s="73"/>
      <c r="AU340" s="68"/>
      <c r="AV340" s="67"/>
      <c r="AW340" s="67"/>
      <c r="AX340" s="67"/>
      <c r="AY340" s="67"/>
      <c r="AZ340" s="132"/>
      <c r="BA340" s="132"/>
      <c r="BB340" s="132"/>
      <c r="BC340" s="132"/>
      <c r="BD340" s="132"/>
      <c r="BE340" s="67"/>
    </row>
    <row r="341" spans="1:57" ht="25.5" customHeight="1" x14ac:dyDescent="0.25">
      <c r="A341" s="31"/>
      <c r="B341" s="31"/>
      <c r="C341" s="31"/>
      <c r="D341" s="33"/>
      <c r="E341" s="98"/>
      <c r="F341" s="31"/>
      <c r="G341" s="83"/>
      <c r="H341" s="83"/>
      <c r="I341" s="62"/>
      <c r="J341" s="31"/>
      <c r="K341" s="31"/>
      <c r="L341" s="83"/>
      <c r="M341" s="69"/>
      <c r="N341" s="69"/>
      <c r="O341" s="74"/>
      <c r="P341" s="74"/>
      <c r="Q341" s="75"/>
      <c r="R341" s="34"/>
      <c r="S341" s="83"/>
      <c r="T341" s="83"/>
      <c r="U341" s="83"/>
      <c r="V341" s="83"/>
      <c r="W341" s="74"/>
      <c r="X341" s="74"/>
      <c r="Y341" s="74"/>
      <c r="Z341" s="66"/>
      <c r="AA341" s="72"/>
      <c r="AB341" s="66"/>
      <c r="AC341" s="72"/>
      <c r="AD341" s="72"/>
      <c r="AE341" s="72"/>
      <c r="AF341" s="62"/>
      <c r="AG341" s="113"/>
      <c r="AH341" s="114"/>
      <c r="AI341" s="30"/>
      <c r="AJ341" s="30"/>
      <c r="AK341" s="30"/>
      <c r="AL341" s="30"/>
      <c r="AM341" s="68"/>
      <c r="AN341" s="114"/>
      <c r="AO341" s="114"/>
      <c r="AP341" s="113"/>
      <c r="AQ341" s="113"/>
      <c r="AR341" s="31"/>
      <c r="AS341" s="73"/>
      <c r="AT341" s="73"/>
      <c r="AU341" s="68"/>
      <c r="AV341" s="67"/>
      <c r="AW341" s="67"/>
      <c r="AX341" s="67"/>
      <c r="AY341" s="67"/>
      <c r="AZ341" s="132"/>
      <c r="BA341" s="132"/>
      <c r="BB341" s="132"/>
      <c r="BC341" s="132"/>
      <c r="BD341" s="132"/>
      <c r="BE341" s="67"/>
    </row>
    <row r="342" spans="1:57" ht="25.5" customHeight="1" x14ac:dyDescent="0.25">
      <c r="A342" s="31"/>
      <c r="B342" s="31"/>
      <c r="C342" s="31"/>
      <c r="D342" s="33"/>
      <c r="E342" s="98"/>
      <c r="F342" s="31"/>
      <c r="G342" s="83"/>
      <c r="H342" s="83"/>
      <c r="I342" s="62"/>
      <c r="J342" s="31"/>
      <c r="K342" s="31"/>
      <c r="L342" s="83"/>
      <c r="M342" s="69"/>
      <c r="N342" s="69"/>
      <c r="O342" s="74"/>
      <c r="P342" s="74"/>
      <c r="Q342" s="75"/>
      <c r="R342" s="34"/>
      <c r="S342" s="83"/>
      <c r="T342" s="83"/>
      <c r="U342" s="83"/>
      <c r="V342" s="83"/>
      <c r="W342" s="74"/>
      <c r="X342" s="74"/>
      <c r="Y342" s="74"/>
      <c r="Z342" s="66"/>
      <c r="AA342" s="72"/>
      <c r="AB342" s="66"/>
      <c r="AC342" s="72"/>
      <c r="AD342" s="72"/>
      <c r="AE342" s="72"/>
      <c r="AF342" s="62"/>
      <c r="AG342" s="113"/>
      <c r="AH342" s="114"/>
      <c r="AI342" s="30"/>
      <c r="AJ342" s="30"/>
      <c r="AK342" s="30"/>
      <c r="AL342" s="30"/>
      <c r="AM342" s="68"/>
      <c r="AN342" s="114"/>
      <c r="AO342" s="114"/>
      <c r="AP342" s="113"/>
      <c r="AQ342" s="113"/>
      <c r="AR342" s="31"/>
      <c r="AS342" s="73"/>
      <c r="AT342" s="73"/>
      <c r="AU342" s="68"/>
      <c r="AV342" s="67"/>
      <c r="AW342" s="67"/>
      <c r="AX342" s="67"/>
      <c r="AY342" s="67"/>
      <c r="AZ342" s="132"/>
      <c r="BA342" s="132"/>
      <c r="BB342" s="132"/>
      <c r="BC342" s="132"/>
      <c r="BD342" s="132"/>
      <c r="BE342" s="67"/>
    </row>
    <row r="343" spans="1:57" ht="25.5" customHeight="1" x14ac:dyDescent="0.25">
      <c r="A343" s="31"/>
      <c r="B343" s="31"/>
      <c r="C343" s="31"/>
      <c r="D343" s="33"/>
      <c r="E343" s="98"/>
      <c r="F343" s="31"/>
      <c r="G343" s="83"/>
      <c r="H343" s="83"/>
      <c r="I343" s="62"/>
      <c r="J343" s="31"/>
      <c r="K343" s="31"/>
      <c r="L343" s="83"/>
      <c r="M343" s="69"/>
      <c r="N343" s="69"/>
      <c r="O343" s="74"/>
      <c r="P343" s="74"/>
      <c r="Q343" s="75"/>
      <c r="R343" s="34"/>
      <c r="S343" s="83"/>
      <c r="T343" s="83"/>
      <c r="U343" s="83"/>
      <c r="V343" s="83"/>
      <c r="W343" s="74"/>
      <c r="X343" s="74"/>
      <c r="Y343" s="74"/>
      <c r="Z343" s="66"/>
      <c r="AA343" s="72"/>
      <c r="AB343" s="66"/>
      <c r="AC343" s="72"/>
      <c r="AD343" s="72"/>
      <c r="AE343" s="72"/>
      <c r="AF343" s="62"/>
      <c r="AG343" s="113"/>
      <c r="AH343" s="114"/>
      <c r="AI343" s="30"/>
      <c r="AJ343" s="30"/>
      <c r="AK343" s="30"/>
      <c r="AL343" s="30"/>
      <c r="AM343" s="68"/>
      <c r="AN343" s="114"/>
      <c r="AO343" s="114"/>
      <c r="AP343" s="113"/>
      <c r="AQ343" s="113"/>
      <c r="AR343" s="31"/>
      <c r="AS343" s="73"/>
      <c r="AT343" s="73"/>
      <c r="AU343" s="68"/>
      <c r="AV343" s="67"/>
      <c r="AW343" s="67"/>
      <c r="AX343" s="67"/>
      <c r="AY343" s="67"/>
      <c r="AZ343" s="132"/>
      <c r="BA343" s="132"/>
      <c r="BB343" s="132"/>
      <c r="BC343" s="132"/>
      <c r="BD343" s="132"/>
      <c r="BE343" s="67"/>
    </row>
    <row r="344" spans="1:57" ht="25.5" customHeight="1" x14ac:dyDescent="0.25">
      <c r="A344" s="31"/>
      <c r="B344" s="31"/>
      <c r="C344" s="31"/>
      <c r="D344" s="33"/>
      <c r="E344" s="98"/>
      <c r="F344" s="31"/>
      <c r="G344" s="83"/>
      <c r="H344" s="83"/>
      <c r="I344" s="62"/>
      <c r="J344" s="31"/>
      <c r="K344" s="31"/>
      <c r="L344" s="83"/>
      <c r="M344" s="69"/>
      <c r="N344" s="69"/>
      <c r="O344" s="74"/>
      <c r="P344" s="74"/>
      <c r="Q344" s="75"/>
      <c r="R344" s="34"/>
      <c r="S344" s="83"/>
      <c r="T344" s="83"/>
      <c r="U344" s="83"/>
      <c r="V344" s="83"/>
      <c r="W344" s="74"/>
      <c r="X344" s="74"/>
      <c r="Y344" s="74"/>
      <c r="Z344" s="66"/>
      <c r="AA344" s="72"/>
      <c r="AB344" s="66"/>
      <c r="AC344" s="72"/>
      <c r="AD344" s="72"/>
      <c r="AE344" s="72"/>
      <c r="AF344" s="62"/>
      <c r="AG344" s="113"/>
      <c r="AH344" s="114"/>
      <c r="AI344" s="30"/>
      <c r="AJ344" s="30"/>
      <c r="AK344" s="30"/>
      <c r="AL344" s="30"/>
      <c r="AM344" s="68"/>
      <c r="AN344" s="114"/>
      <c r="AO344" s="114"/>
      <c r="AP344" s="113"/>
      <c r="AQ344" s="113"/>
      <c r="AR344" s="31"/>
      <c r="AS344" s="73"/>
      <c r="AT344" s="73"/>
      <c r="AU344" s="68"/>
      <c r="AV344" s="67"/>
      <c r="AW344" s="67"/>
      <c r="AX344" s="67"/>
      <c r="AY344" s="67"/>
      <c r="AZ344" s="132"/>
      <c r="BA344" s="132"/>
      <c r="BB344" s="132"/>
      <c r="BC344" s="132"/>
      <c r="BD344" s="132"/>
      <c r="BE344" s="67"/>
    </row>
    <row r="345" spans="1:57" ht="25.5" customHeight="1" x14ac:dyDescent="0.25">
      <c r="A345" s="31"/>
      <c r="B345" s="31"/>
      <c r="C345" s="31"/>
      <c r="D345" s="33"/>
      <c r="E345" s="98"/>
      <c r="F345" s="31"/>
      <c r="G345" s="83"/>
      <c r="H345" s="83"/>
      <c r="I345" s="62"/>
      <c r="J345" s="31"/>
      <c r="K345" s="31"/>
      <c r="L345" s="83"/>
      <c r="M345" s="69"/>
      <c r="N345" s="69"/>
      <c r="O345" s="74"/>
      <c r="P345" s="74"/>
      <c r="Q345" s="75"/>
      <c r="R345" s="34"/>
      <c r="S345" s="83"/>
      <c r="T345" s="83"/>
      <c r="U345" s="83"/>
      <c r="V345" s="83"/>
      <c r="W345" s="74"/>
      <c r="X345" s="74"/>
      <c r="Y345" s="74"/>
      <c r="Z345" s="66"/>
      <c r="AA345" s="72"/>
      <c r="AB345" s="66"/>
      <c r="AC345" s="72"/>
      <c r="AD345" s="72"/>
      <c r="AE345" s="72"/>
      <c r="AF345" s="62"/>
      <c r="AG345" s="113"/>
      <c r="AH345" s="114"/>
      <c r="AI345" s="30"/>
      <c r="AJ345" s="30"/>
      <c r="AK345" s="30"/>
      <c r="AL345" s="30"/>
      <c r="AM345" s="68"/>
      <c r="AN345" s="114"/>
      <c r="AO345" s="114"/>
      <c r="AP345" s="113"/>
      <c r="AQ345" s="113"/>
      <c r="AR345" s="31"/>
      <c r="AS345" s="73"/>
      <c r="AT345" s="73"/>
      <c r="AU345" s="68"/>
      <c r="AV345" s="67"/>
      <c r="AW345" s="67"/>
      <c r="AX345" s="67"/>
      <c r="AY345" s="67"/>
      <c r="AZ345" s="132"/>
      <c r="BA345" s="132"/>
      <c r="BB345" s="132"/>
      <c r="BC345" s="132"/>
      <c r="BD345" s="132"/>
      <c r="BE345" s="67"/>
    </row>
    <row r="346" spans="1:57" ht="25.5" customHeight="1" x14ac:dyDescent="0.25">
      <c r="A346" s="31"/>
      <c r="B346" s="31"/>
      <c r="C346" s="31"/>
      <c r="D346" s="33"/>
      <c r="E346" s="98"/>
      <c r="F346" s="31"/>
      <c r="G346" s="83"/>
      <c r="H346" s="83"/>
      <c r="I346" s="62"/>
      <c r="J346" s="31"/>
      <c r="K346" s="31"/>
      <c r="L346" s="83"/>
      <c r="M346" s="69"/>
      <c r="N346" s="69"/>
      <c r="O346" s="74"/>
      <c r="P346" s="74"/>
      <c r="Q346" s="75"/>
      <c r="R346" s="34"/>
      <c r="S346" s="83"/>
      <c r="T346" s="83"/>
      <c r="U346" s="83"/>
      <c r="V346" s="83"/>
      <c r="W346" s="74"/>
      <c r="X346" s="74"/>
      <c r="Y346" s="74"/>
      <c r="Z346" s="66"/>
      <c r="AA346" s="72"/>
      <c r="AB346" s="66"/>
      <c r="AC346" s="72"/>
      <c r="AD346" s="72"/>
      <c r="AE346" s="72"/>
      <c r="AF346" s="62"/>
      <c r="AG346" s="113"/>
      <c r="AH346" s="114"/>
      <c r="AI346" s="30"/>
      <c r="AJ346" s="30"/>
      <c r="AK346" s="30"/>
      <c r="AL346" s="30"/>
      <c r="AM346" s="68"/>
      <c r="AN346" s="114"/>
      <c r="AO346" s="114"/>
      <c r="AP346" s="113"/>
      <c r="AQ346" s="113"/>
      <c r="AR346" s="31"/>
      <c r="AS346" s="73"/>
      <c r="AT346" s="73"/>
      <c r="AU346" s="68"/>
      <c r="AV346" s="67"/>
      <c r="AW346" s="67"/>
      <c r="AX346" s="67"/>
      <c r="AY346" s="67"/>
      <c r="AZ346" s="132"/>
      <c r="BA346" s="132"/>
      <c r="BB346" s="132"/>
      <c r="BC346" s="132"/>
      <c r="BD346" s="132"/>
      <c r="BE346" s="67"/>
    </row>
    <row r="347" spans="1:57" ht="25.5" customHeight="1" x14ac:dyDescent="0.25">
      <c r="A347" s="31"/>
      <c r="B347" s="31"/>
      <c r="C347" s="31"/>
      <c r="D347" s="33"/>
      <c r="E347" s="98"/>
      <c r="F347" s="31"/>
      <c r="G347" s="83"/>
      <c r="H347" s="83"/>
      <c r="I347" s="62"/>
      <c r="J347" s="31"/>
      <c r="K347" s="31"/>
      <c r="L347" s="83"/>
      <c r="M347" s="69"/>
      <c r="N347" s="69"/>
      <c r="O347" s="74"/>
      <c r="P347" s="74"/>
      <c r="Q347" s="75"/>
      <c r="R347" s="34"/>
      <c r="S347" s="83"/>
      <c r="T347" s="83"/>
      <c r="U347" s="83"/>
      <c r="V347" s="83"/>
      <c r="W347" s="74"/>
      <c r="X347" s="74"/>
      <c r="Y347" s="74"/>
      <c r="Z347" s="66"/>
      <c r="AA347" s="72"/>
      <c r="AB347" s="66"/>
      <c r="AC347" s="72"/>
      <c r="AD347" s="72"/>
      <c r="AE347" s="72"/>
      <c r="AF347" s="62"/>
      <c r="AG347" s="113"/>
      <c r="AH347" s="114"/>
      <c r="AI347" s="30"/>
      <c r="AJ347" s="30"/>
      <c r="AK347" s="30"/>
      <c r="AL347" s="30"/>
      <c r="AM347" s="68"/>
      <c r="AN347" s="114"/>
      <c r="AO347" s="114"/>
      <c r="AP347" s="113"/>
      <c r="AQ347" s="113"/>
      <c r="AR347" s="31"/>
      <c r="AS347" s="73"/>
      <c r="AT347" s="73"/>
      <c r="AU347" s="68"/>
      <c r="AV347" s="67"/>
      <c r="AW347" s="67"/>
      <c r="AX347" s="67"/>
      <c r="AY347" s="67"/>
      <c r="AZ347" s="132"/>
      <c r="BA347" s="132"/>
      <c r="BB347" s="132"/>
      <c r="BC347" s="132"/>
      <c r="BD347" s="132"/>
      <c r="BE347" s="67"/>
    </row>
    <row r="348" spans="1:57" ht="25.5" customHeight="1" x14ac:dyDescent="0.25">
      <c r="A348" s="31"/>
      <c r="B348" s="31"/>
      <c r="C348" s="31"/>
      <c r="D348" s="33"/>
      <c r="E348" s="98"/>
      <c r="F348" s="31"/>
      <c r="G348" s="83"/>
      <c r="H348" s="83"/>
      <c r="I348" s="62"/>
      <c r="J348" s="31"/>
      <c r="K348" s="31"/>
      <c r="L348" s="83"/>
      <c r="M348" s="69"/>
      <c r="N348" s="69"/>
      <c r="O348" s="74"/>
      <c r="P348" s="74"/>
      <c r="Q348" s="75"/>
      <c r="R348" s="34"/>
      <c r="S348" s="83"/>
      <c r="T348" s="83"/>
      <c r="U348" s="83"/>
      <c r="V348" s="83"/>
      <c r="W348" s="74"/>
      <c r="X348" s="74"/>
      <c r="Y348" s="74"/>
      <c r="Z348" s="66"/>
      <c r="AA348" s="72"/>
      <c r="AB348" s="66"/>
      <c r="AC348" s="72"/>
      <c r="AD348" s="72"/>
      <c r="AE348" s="72"/>
      <c r="AF348" s="62"/>
      <c r="AG348" s="113"/>
      <c r="AH348" s="114"/>
      <c r="AI348" s="30"/>
      <c r="AJ348" s="30"/>
      <c r="AK348" s="30"/>
      <c r="AL348" s="30"/>
      <c r="AM348" s="68"/>
      <c r="AN348" s="114"/>
      <c r="AO348" s="114"/>
      <c r="AP348" s="113"/>
      <c r="AQ348" s="113"/>
      <c r="AR348" s="31"/>
      <c r="AS348" s="73"/>
      <c r="AT348" s="73"/>
      <c r="AU348" s="68"/>
      <c r="AV348" s="67"/>
      <c r="AW348" s="67"/>
      <c r="AX348" s="67"/>
      <c r="AY348" s="67"/>
      <c r="AZ348" s="132"/>
      <c r="BA348" s="132"/>
      <c r="BB348" s="132"/>
      <c r="BC348" s="132"/>
      <c r="BD348" s="132"/>
      <c r="BE348" s="67"/>
    </row>
    <row r="349" spans="1:57" ht="25.5" customHeight="1" x14ac:dyDescent="0.25">
      <c r="A349" s="31"/>
      <c r="B349" s="31"/>
      <c r="C349" s="31"/>
      <c r="D349" s="33"/>
      <c r="E349" s="98"/>
      <c r="F349" s="31"/>
      <c r="G349" s="83"/>
      <c r="H349" s="83"/>
      <c r="I349" s="62"/>
      <c r="J349" s="31"/>
      <c r="K349" s="31"/>
      <c r="L349" s="83"/>
      <c r="M349" s="69"/>
      <c r="N349" s="69"/>
      <c r="O349" s="74"/>
      <c r="P349" s="74"/>
      <c r="Q349" s="75"/>
      <c r="R349" s="34"/>
      <c r="S349" s="83"/>
      <c r="T349" s="83"/>
      <c r="U349" s="83"/>
      <c r="V349" s="83"/>
      <c r="W349" s="74"/>
      <c r="X349" s="74"/>
      <c r="Y349" s="74"/>
      <c r="Z349" s="66"/>
      <c r="AA349" s="72"/>
      <c r="AB349" s="66"/>
      <c r="AC349" s="72"/>
      <c r="AD349" s="72"/>
      <c r="AE349" s="72"/>
      <c r="AF349" s="62"/>
      <c r="AG349" s="113"/>
      <c r="AH349" s="114"/>
      <c r="AI349" s="30"/>
      <c r="AJ349" s="30"/>
      <c r="AK349" s="30"/>
      <c r="AL349" s="30"/>
      <c r="AM349" s="68"/>
      <c r="AN349" s="114"/>
      <c r="AO349" s="114"/>
      <c r="AP349" s="113"/>
      <c r="AQ349" s="113"/>
      <c r="AR349" s="31"/>
      <c r="AS349" s="73"/>
      <c r="AT349" s="73"/>
      <c r="AU349" s="68"/>
      <c r="AV349" s="67"/>
      <c r="AW349" s="67"/>
      <c r="AX349" s="67"/>
      <c r="AY349" s="67"/>
      <c r="AZ349" s="132"/>
      <c r="BA349" s="132"/>
      <c r="BB349" s="132"/>
      <c r="BC349" s="132"/>
      <c r="BD349" s="132"/>
      <c r="BE349" s="67"/>
    </row>
    <row r="350" spans="1:57" ht="25.5" customHeight="1" x14ac:dyDescent="0.25">
      <c r="A350" s="31"/>
      <c r="B350" s="31"/>
      <c r="C350" s="31"/>
      <c r="D350" s="33"/>
      <c r="E350" s="98"/>
      <c r="F350" s="31"/>
      <c r="G350" s="83"/>
      <c r="H350" s="83"/>
      <c r="I350" s="62"/>
      <c r="J350" s="31"/>
      <c r="K350" s="31"/>
      <c r="L350" s="83"/>
      <c r="M350" s="69"/>
      <c r="N350" s="69"/>
      <c r="O350" s="74"/>
      <c r="P350" s="74"/>
      <c r="Q350" s="75"/>
      <c r="R350" s="34"/>
      <c r="S350" s="83"/>
      <c r="T350" s="83"/>
      <c r="U350" s="83"/>
      <c r="V350" s="83"/>
      <c r="W350" s="74"/>
      <c r="X350" s="74"/>
      <c r="Y350" s="74"/>
      <c r="Z350" s="66"/>
      <c r="AA350" s="72"/>
      <c r="AB350" s="66"/>
      <c r="AC350" s="72"/>
      <c r="AD350" s="72"/>
      <c r="AE350" s="72"/>
      <c r="AF350" s="62"/>
      <c r="AG350" s="113"/>
      <c r="AH350" s="114"/>
      <c r="AI350" s="30"/>
      <c r="AJ350" s="30"/>
      <c r="AK350" s="30"/>
      <c r="AL350" s="30"/>
      <c r="AM350" s="68"/>
      <c r="AN350" s="114"/>
      <c r="AO350" s="114"/>
      <c r="AP350" s="113"/>
      <c r="AQ350" s="113"/>
      <c r="AR350" s="31"/>
      <c r="AS350" s="73"/>
      <c r="AT350" s="73"/>
      <c r="AU350" s="68"/>
      <c r="AV350" s="67"/>
      <c r="AW350" s="67"/>
      <c r="AX350" s="67"/>
      <c r="AY350" s="67"/>
      <c r="AZ350" s="132"/>
      <c r="BA350" s="132"/>
      <c r="BB350" s="132"/>
      <c r="BC350" s="132"/>
      <c r="BD350" s="132"/>
      <c r="BE350" s="67"/>
    </row>
    <row r="351" spans="1:57" ht="25.5" customHeight="1" x14ac:dyDescent="0.25">
      <c r="A351" s="31"/>
      <c r="B351" s="31"/>
      <c r="C351" s="31"/>
      <c r="D351" s="33"/>
      <c r="E351" s="98"/>
      <c r="F351" s="31"/>
      <c r="G351" s="83"/>
      <c r="H351" s="83"/>
      <c r="I351" s="62"/>
      <c r="J351" s="31"/>
      <c r="K351" s="31"/>
      <c r="L351" s="83"/>
      <c r="M351" s="69"/>
      <c r="N351" s="69"/>
      <c r="O351" s="74"/>
      <c r="P351" s="74"/>
      <c r="Q351" s="75"/>
      <c r="R351" s="34"/>
      <c r="S351" s="83"/>
      <c r="T351" s="83"/>
      <c r="U351" s="83"/>
      <c r="V351" s="83"/>
      <c r="W351" s="74"/>
      <c r="X351" s="74"/>
      <c r="Y351" s="74"/>
      <c r="Z351" s="66"/>
      <c r="AA351" s="72"/>
      <c r="AB351" s="66"/>
      <c r="AC351" s="72"/>
      <c r="AD351" s="72"/>
      <c r="AE351" s="72"/>
      <c r="AF351" s="62"/>
      <c r="AG351" s="113"/>
      <c r="AH351" s="114"/>
      <c r="AI351" s="30"/>
      <c r="AJ351" s="30"/>
      <c r="AK351" s="30"/>
      <c r="AL351" s="30"/>
      <c r="AM351" s="68"/>
      <c r="AN351" s="114"/>
      <c r="AO351" s="114"/>
      <c r="AP351" s="113"/>
      <c r="AQ351" s="113"/>
      <c r="AR351" s="31"/>
      <c r="AS351" s="73"/>
      <c r="AT351" s="73"/>
      <c r="AU351" s="68"/>
      <c r="AV351" s="67"/>
      <c r="AW351" s="67"/>
      <c r="AX351" s="67"/>
      <c r="AY351" s="67"/>
      <c r="AZ351" s="132"/>
      <c r="BA351" s="132"/>
      <c r="BB351" s="132"/>
      <c r="BC351" s="132"/>
      <c r="BD351" s="132"/>
      <c r="BE351" s="67"/>
    </row>
    <row r="352" spans="1:57" ht="25.5" customHeight="1" x14ac:dyDescent="0.25">
      <c r="A352" s="31"/>
      <c r="B352" s="31"/>
      <c r="C352" s="31"/>
      <c r="D352" s="33"/>
      <c r="E352" s="98"/>
      <c r="F352" s="31"/>
      <c r="G352" s="83"/>
      <c r="H352" s="83"/>
      <c r="I352" s="62"/>
      <c r="J352" s="31"/>
      <c r="K352" s="31"/>
      <c r="L352" s="83"/>
      <c r="M352" s="69"/>
      <c r="N352" s="69"/>
      <c r="O352" s="74"/>
      <c r="P352" s="74"/>
      <c r="Q352" s="75"/>
      <c r="R352" s="34"/>
      <c r="S352" s="83"/>
      <c r="T352" s="83"/>
      <c r="U352" s="83"/>
      <c r="V352" s="83"/>
      <c r="W352" s="74"/>
      <c r="X352" s="74"/>
      <c r="Y352" s="74"/>
      <c r="Z352" s="66"/>
      <c r="AA352" s="72"/>
      <c r="AB352" s="66"/>
      <c r="AC352" s="72"/>
      <c r="AD352" s="72"/>
      <c r="AE352" s="72"/>
      <c r="AF352" s="62"/>
      <c r="AG352" s="113"/>
      <c r="AH352" s="114"/>
      <c r="AI352" s="30"/>
      <c r="AJ352" s="30"/>
      <c r="AK352" s="30"/>
      <c r="AL352" s="30"/>
      <c r="AM352" s="68"/>
      <c r="AN352" s="114"/>
      <c r="AO352" s="114"/>
      <c r="AP352" s="113"/>
      <c r="AQ352" s="113"/>
      <c r="AR352" s="31"/>
      <c r="AS352" s="73"/>
      <c r="AT352" s="73"/>
      <c r="AU352" s="68"/>
      <c r="AV352" s="67"/>
      <c r="AW352" s="67"/>
      <c r="AX352" s="67"/>
      <c r="AY352" s="67"/>
      <c r="AZ352" s="132"/>
      <c r="BA352" s="132"/>
      <c r="BB352" s="132"/>
      <c r="BC352" s="132"/>
      <c r="BD352" s="132"/>
      <c r="BE352" s="67"/>
    </row>
    <row r="353" spans="1:57" ht="25.5" customHeight="1" x14ac:dyDescent="0.25">
      <c r="A353" s="31"/>
      <c r="B353" s="31"/>
      <c r="C353" s="31"/>
      <c r="D353" s="33"/>
      <c r="E353" s="98"/>
      <c r="F353" s="31"/>
      <c r="G353" s="83"/>
      <c r="H353" s="83"/>
      <c r="I353" s="62"/>
      <c r="J353" s="31"/>
      <c r="K353" s="31"/>
      <c r="L353" s="83"/>
      <c r="M353" s="69"/>
      <c r="N353" s="69"/>
      <c r="O353" s="74"/>
      <c r="P353" s="74"/>
      <c r="Q353" s="75"/>
      <c r="R353" s="34"/>
      <c r="S353" s="83"/>
      <c r="T353" s="83"/>
      <c r="U353" s="83"/>
      <c r="V353" s="83"/>
      <c r="W353" s="74"/>
      <c r="X353" s="74"/>
      <c r="Y353" s="74"/>
      <c r="Z353" s="66"/>
      <c r="AA353" s="72"/>
      <c r="AB353" s="66"/>
      <c r="AC353" s="72"/>
      <c r="AD353" s="72"/>
      <c r="AE353" s="72"/>
      <c r="AF353" s="62"/>
      <c r="AG353" s="113"/>
      <c r="AH353" s="114"/>
      <c r="AI353" s="30"/>
      <c r="AJ353" s="30"/>
      <c r="AK353" s="30"/>
      <c r="AL353" s="30"/>
      <c r="AM353" s="68"/>
      <c r="AN353" s="114"/>
      <c r="AO353" s="114"/>
      <c r="AP353" s="113"/>
      <c r="AQ353" s="113"/>
      <c r="AR353" s="31"/>
      <c r="AS353" s="73"/>
      <c r="AT353" s="73"/>
      <c r="AU353" s="68"/>
      <c r="AV353" s="67"/>
      <c r="AW353" s="67"/>
      <c r="AX353" s="67"/>
      <c r="AY353" s="67"/>
      <c r="AZ353" s="132"/>
      <c r="BA353" s="132"/>
      <c r="BB353" s="132"/>
      <c r="BC353" s="132"/>
      <c r="BD353" s="132"/>
      <c r="BE353" s="67"/>
    </row>
    <row r="354" spans="1:57" ht="25.5" customHeight="1" x14ac:dyDescent="0.25">
      <c r="A354" s="31"/>
      <c r="B354" s="31"/>
      <c r="C354" s="31"/>
      <c r="D354" s="33"/>
      <c r="E354" s="98"/>
      <c r="F354" s="31"/>
      <c r="G354" s="83"/>
      <c r="H354" s="83"/>
      <c r="I354" s="62"/>
      <c r="J354" s="31"/>
      <c r="K354" s="31"/>
      <c r="L354" s="83"/>
      <c r="M354" s="69"/>
      <c r="N354" s="69"/>
      <c r="O354" s="74"/>
      <c r="P354" s="74"/>
      <c r="Q354" s="75"/>
      <c r="R354" s="34"/>
      <c r="S354" s="83"/>
      <c r="T354" s="83"/>
      <c r="U354" s="83"/>
      <c r="V354" s="83"/>
      <c r="W354" s="74"/>
      <c r="X354" s="74"/>
      <c r="Y354" s="74"/>
      <c r="Z354" s="66"/>
      <c r="AA354" s="72"/>
      <c r="AB354" s="66"/>
      <c r="AC354" s="72"/>
      <c r="AD354" s="72"/>
      <c r="AE354" s="72"/>
      <c r="AF354" s="62"/>
      <c r="AG354" s="113"/>
      <c r="AH354" s="114"/>
      <c r="AI354" s="30"/>
      <c r="AJ354" s="30"/>
      <c r="AK354" s="30"/>
      <c r="AL354" s="30"/>
      <c r="AM354" s="68"/>
      <c r="AN354" s="114"/>
      <c r="AO354" s="114"/>
      <c r="AP354" s="113"/>
      <c r="AQ354" s="113"/>
      <c r="AR354" s="31"/>
      <c r="AS354" s="73"/>
      <c r="AT354" s="73"/>
      <c r="AU354" s="68"/>
      <c r="AV354" s="67"/>
      <c r="AW354" s="67"/>
      <c r="AX354" s="67"/>
      <c r="AY354" s="67"/>
      <c r="AZ354" s="132"/>
      <c r="BA354" s="132"/>
      <c r="BB354" s="132"/>
      <c r="BC354" s="132"/>
      <c r="BD354" s="132"/>
      <c r="BE354" s="67"/>
    </row>
    <row r="355" spans="1:57" ht="25.5" customHeight="1" x14ac:dyDescent="0.25">
      <c r="A355" s="31"/>
      <c r="B355" s="31"/>
      <c r="C355" s="31"/>
      <c r="D355" s="33"/>
      <c r="E355" s="98"/>
      <c r="F355" s="31"/>
      <c r="G355" s="83"/>
      <c r="H355" s="83"/>
      <c r="I355" s="62"/>
      <c r="J355" s="31"/>
      <c r="K355" s="31"/>
      <c r="L355" s="83"/>
      <c r="M355" s="69"/>
      <c r="N355" s="69"/>
      <c r="O355" s="74"/>
      <c r="P355" s="74"/>
      <c r="Q355" s="75"/>
      <c r="R355" s="34"/>
      <c r="S355" s="83"/>
      <c r="T355" s="83"/>
      <c r="U355" s="83"/>
      <c r="V355" s="83"/>
      <c r="W355" s="74"/>
      <c r="X355" s="74"/>
      <c r="Y355" s="74"/>
      <c r="Z355" s="66"/>
      <c r="AA355" s="72"/>
      <c r="AB355" s="66"/>
      <c r="AC355" s="72"/>
      <c r="AD355" s="72"/>
      <c r="AE355" s="72"/>
      <c r="AF355" s="62"/>
      <c r="AG355" s="113"/>
      <c r="AH355" s="114"/>
      <c r="AI355" s="30"/>
      <c r="AJ355" s="30"/>
      <c r="AK355" s="30"/>
      <c r="AL355" s="30"/>
      <c r="AM355" s="68"/>
      <c r="AN355" s="114"/>
      <c r="AO355" s="114"/>
      <c r="AP355" s="113"/>
      <c r="AQ355" s="113"/>
      <c r="AR355" s="31"/>
      <c r="AS355" s="73"/>
      <c r="AT355" s="73"/>
      <c r="AU355" s="68"/>
      <c r="AV355" s="67"/>
      <c r="AW355" s="67"/>
      <c r="AX355" s="67"/>
      <c r="AY355" s="67"/>
      <c r="AZ355" s="132"/>
      <c r="BA355" s="132"/>
      <c r="BB355" s="132"/>
      <c r="BC355" s="132"/>
      <c r="BD355" s="132"/>
      <c r="BE355" s="67"/>
    </row>
    <row r="356" spans="1:57" ht="25.5" customHeight="1" x14ac:dyDescent="0.25">
      <c r="A356" s="31"/>
      <c r="B356" s="31"/>
      <c r="C356" s="31"/>
      <c r="D356" s="33"/>
      <c r="E356" s="98"/>
      <c r="F356" s="31"/>
      <c r="G356" s="83"/>
      <c r="H356" s="83"/>
      <c r="I356" s="62"/>
      <c r="J356" s="31"/>
      <c r="K356" s="31"/>
      <c r="L356" s="83"/>
      <c r="M356" s="69"/>
      <c r="N356" s="69"/>
      <c r="O356" s="74"/>
      <c r="P356" s="74"/>
      <c r="Q356" s="75"/>
      <c r="R356" s="34"/>
      <c r="S356" s="83"/>
      <c r="T356" s="83"/>
      <c r="U356" s="83"/>
      <c r="V356" s="83"/>
      <c r="W356" s="74"/>
      <c r="X356" s="74"/>
      <c r="Y356" s="74"/>
      <c r="Z356" s="66"/>
      <c r="AA356" s="72"/>
      <c r="AB356" s="66"/>
      <c r="AC356" s="72"/>
      <c r="AD356" s="72"/>
      <c r="AE356" s="72"/>
      <c r="AF356" s="62"/>
      <c r="AG356" s="113"/>
      <c r="AH356" s="114"/>
      <c r="AI356" s="30"/>
      <c r="AJ356" s="30"/>
      <c r="AK356" s="30"/>
      <c r="AL356" s="30"/>
      <c r="AM356" s="68"/>
      <c r="AN356" s="114"/>
      <c r="AO356" s="114"/>
      <c r="AP356" s="113"/>
      <c r="AQ356" s="113"/>
      <c r="AR356" s="31"/>
      <c r="AS356" s="73"/>
      <c r="AT356" s="73"/>
      <c r="AU356" s="68"/>
      <c r="AV356" s="67"/>
      <c r="AW356" s="67"/>
      <c r="AX356" s="67"/>
      <c r="AY356" s="67"/>
      <c r="AZ356" s="132"/>
      <c r="BA356" s="132"/>
      <c r="BB356" s="132"/>
      <c r="BC356" s="132"/>
      <c r="BD356" s="132"/>
      <c r="BE356" s="67"/>
    </row>
    <row r="357" spans="1:57" ht="25.5" customHeight="1" x14ac:dyDescent="0.25">
      <c r="A357" s="31"/>
      <c r="B357" s="31"/>
      <c r="C357" s="31"/>
      <c r="D357" s="33"/>
      <c r="E357" s="98"/>
      <c r="F357" s="31"/>
      <c r="G357" s="83"/>
      <c r="H357" s="83"/>
      <c r="I357" s="62"/>
      <c r="J357" s="31"/>
      <c r="K357" s="31"/>
      <c r="L357" s="83"/>
      <c r="M357" s="69"/>
      <c r="N357" s="69"/>
      <c r="O357" s="74"/>
      <c r="P357" s="74"/>
      <c r="Q357" s="75"/>
      <c r="R357" s="34"/>
      <c r="S357" s="83"/>
      <c r="T357" s="83"/>
      <c r="U357" s="83"/>
      <c r="V357" s="83"/>
      <c r="W357" s="74"/>
      <c r="X357" s="74"/>
      <c r="Y357" s="74"/>
      <c r="Z357" s="66"/>
      <c r="AA357" s="72"/>
      <c r="AB357" s="66"/>
      <c r="AC357" s="72"/>
      <c r="AD357" s="72"/>
      <c r="AE357" s="72"/>
      <c r="AF357" s="62"/>
      <c r="AG357" s="113"/>
      <c r="AH357" s="114"/>
      <c r="AI357" s="30"/>
      <c r="AJ357" s="30"/>
      <c r="AK357" s="30"/>
      <c r="AL357" s="30"/>
      <c r="AM357" s="68"/>
      <c r="AN357" s="114"/>
      <c r="AO357" s="114"/>
      <c r="AP357" s="113"/>
      <c r="AQ357" s="113"/>
      <c r="AR357" s="31"/>
      <c r="AS357" s="73"/>
      <c r="AT357" s="73"/>
      <c r="AU357" s="68"/>
      <c r="AV357" s="67"/>
      <c r="AW357" s="67"/>
      <c r="AX357" s="67"/>
      <c r="AY357" s="67"/>
      <c r="AZ357" s="132"/>
      <c r="BA357" s="132"/>
      <c r="BB357" s="132"/>
      <c r="BC357" s="132"/>
      <c r="BD357" s="132"/>
      <c r="BE357" s="67"/>
    </row>
    <row r="358" spans="1:57" ht="25.5" customHeight="1" x14ac:dyDescent="0.25">
      <c r="A358" s="31"/>
      <c r="B358" s="31"/>
      <c r="C358" s="31"/>
      <c r="D358" s="33"/>
      <c r="E358" s="98"/>
      <c r="F358" s="31"/>
      <c r="G358" s="83"/>
      <c r="H358" s="83"/>
      <c r="I358" s="62"/>
      <c r="J358" s="31"/>
      <c r="K358" s="31"/>
      <c r="L358" s="83"/>
      <c r="M358" s="69"/>
      <c r="N358" s="69"/>
      <c r="O358" s="74"/>
      <c r="P358" s="74"/>
      <c r="Q358" s="75"/>
      <c r="R358" s="34"/>
      <c r="S358" s="83"/>
      <c r="T358" s="83"/>
      <c r="U358" s="83"/>
      <c r="V358" s="83"/>
      <c r="W358" s="74"/>
      <c r="X358" s="74"/>
      <c r="Y358" s="74"/>
      <c r="Z358" s="66"/>
      <c r="AA358" s="72"/>
      <c r="AB358" s="66"/>
      <c r="AC358" s="72"/>
      <c r="AD358" s="72"/>
      <c r="AE358" s="72"/>
      <c r="AF358" s="62"/>
      <c r="AG358" s="113"/>
      <c r="AH358" s="114"/>
      <c r="AI358" s="30"/>
      <c r="AJ358" s="30"/>
      <c r="AK358" s="30"/>
      <c r="AL358" s="30"/>
      <c r="AM358" s="68"/>
      <c r="AN358" s="114"/>
      <c r="AO358" s="114"/>
      <c r="AP358" s="113"/>
      <c r="AQ358" s="113"/>
      <c r="AR358" s="31"/>
      <c r="AS358" s="73"/>
      <c r="AT358" s="73"/>
      <c r="AU358" s="68"/>
      <c r="AV358" s="67"/>
      <c r="AW358" s="67"/>
      <c r="AX358" s="67"/>
      <c r="AY358" s="67"/>
      <c r="AZ358" s="132"/>
      <c r="BA358" s="132"/>
      <c r="BB358" s="132"/>
      <c r="BC358" s="132"/>
      <c r="BD358" s="132"/>
      <c r="BE358" s="67"/>
    </row>
    <row r="359" spans="1:57" ht="25.5" customHeight="1" x14ac:dyDescent="0.25">
      <c r="A359" s="31"/>
      <c r="B359" s="31"/>
      <c r="C359" s="31"/>
      <c r="D359" s="33"/>
      <c r="E359" s="98"/>
      <c r="F359" s="31"/>
      <c r="G359" s="83"/>
      <c r="H359" s="83"/>
      <c r="I359" s="62"/>
      <c r="J359" s="31"/>
      <c r="K359" s="31"/>
      <c r="L359" s="83"/>
      <c r="M359" s="69"/>
      <c r="N359" s="69"/>
      <c r="O359" s="74"/>
      <c r="P359" s="74"/>
      <c r="Q359" s="75"/>
      <c r="R359" s="34"/>
      <c r="S359" s="83"/>
      <c r="T359" s="83"/>
      <c r="U359" s="83"/>
      <c r="V359" s="83"/>
      <c r="W359" s="74"/>
      <c r="X359" s="74"/>
      <c r="Y359" s="74"/>
      <c r="Z359" s="66"/>
      <c r="AA359" s="72"/>
      <c r="AB359" s="66"/>
      <c r="AC359" s="72"/>
      <c r="AD359" s="72"/>
      <c r="AE359" s="72"/>
      <c r="AF359" s="62"/>
      <c r="AG359" s="113"/>
      <c r="AH359" s="114"/>
      <c r="AI359" s="30"/>
      <c r="AJ359" s="30"/>
      <c r="AK359" s="30"/>
      <c r="AL359" s="30"/>
      <c r="AM359" s="68"/>
      <c r="AN359" s="114"/>
      <c r="AO359" s="114"/>
      <c r="AP359" s="113"/>
      <c r="AQ359" s="113"/>
      <c r="AR359" s="31"/>
      <c r="AS359" s="73"/>
      <c r="AT359" s="73"/>
      <c r="AU359" s="68"/>
      <c r="AV359" s="67"/>
      <c r="AW359" s="67"/>
      <c r="AX359" s="67"/>
      <c r="AY359" s="67"/>
      <c r="AZ359" s="132"/>
      <c r="BA359" s="132"/>
      <c r="BB359" s="132"/>
      <c r="BC359" s="132"/>
      <c r="BD359" s="132"/>
      <c r="BE359" s="67"/>
    </row>
    <row r="360" spans="1:57" ht="25.5" customHeight="1" x14ac:dyDescent="0.25">
      <c r="A360" s="31"/>
      <c r="B360" s="31"/>
      <c r="C360" s="31"/>
      <c r="D360" s="33"/>
      <c r="E360" s="98"/>
      <c r="F360" s="31"/>
      <c r="G360" s="83"/>
      <c r="H360" s="83"/>
      <c r="I360" s="62"/>
      <c r="J360" s="31"/>
      <c r="K360" s="31"/>
      <c r="L360" s="83"/>
      <c r="M360" s="69"/>
      <c r="N360" s="69"/>
      <c r="O360" s="74"/>
      <c r="P360" s="74"/>
      <c r="Q360" s="75"/>
      <c r="R360" s="34"/>
      <c r="S360" s="83"/>
      <c r="T360" s="83"/>
      <c r="U360" s="83"/>
      <c r="V360" s="83"/>
      <c r="W360" s="74"/>
      <c r="X360" s="74"/>
      <c r="Y360" s="74"/>
      <c r="Z360" s="66"/>
      <c r="AA360" s="72"/>
      <c r="AB360" s="66"/>
      <c r="AC360" s="72"/>
      <c r="AD360" s="72"/>
      <c r="AE360" s="72"/>
      <c r="AF360" s="62"/>
      <c r="AG360" s="113"/>
      <c r="AH360" s="114"/>
      <c r="AI360" s="30"/>
      <c r="AJ360" s="30"/>
      <c r="AK360" s="30"/>
      <c r="AL360" s="30"/>
      <c r="AM360" s="68"/>
      <c r="AN360" s="114"/>
      <c r="AO360" s="114"/>
      <c r="AP360" s="113"/>
      <c r="AQ360" s="113"/>
      <c r="AR360" s="31"/>
      <c r="AS360" s="73"/>
      <c r="AT360" s="73"/>
      <c r="AU360" s="68"/>
      <c r="AV360" s="67"/>
      <c r="AW360" s="67"/>
      <c r="AX360" s="67"/>
      <c r="AY360" s="67"/>
      <c r="AZ360" s="132"/>
      <c r="BA360" s="132"/>
      <c r="BB360" s="132"/>
      <c r="BC360" s="132"/>
      <c r="BD360" s="132"/>
      <c r="BE360" s="67"/>
    </row>
    <row r="361" spans="1:57" ht="25.5" customHeight="1" x14ac:dyDescent="0.25">
      <c r="A361" s="31"/>
      <c r="B361" s="31"/>
      <c r="C361" s="31"/>
      <c r="D361" s="33"/>
      <c r="E361" s="98"/>
      <c r="F361" s="31"/>
      <c r="G361" s="83"/>
      <c r="H361" s="83"/>
      <c r="I361" s="62"/>
      <c r="J361" s="31"/>
      <c r="K361" s="31"/>
      <c r="L361" s="83"/>
      <c r="M361" s="69"/>
      <c r="N361" s="69"/>
      <c r="O361" s="74"/>
      <c r="P361" s="74"/>
      <c r="Q361" s="75"/>
      <c r="R361" s="34"/>
      <c r="S361" s="83"/>
      <c r="T361" s="83"/>
      <c r="U361" s="83"/>
      <c r="V361" s="83"/>
      <c r="W361" s="74"/>
      <c r="X361" s="74"/>
      <c r="Y361" s="74"/>
      <c r="Z361" s="66"/>
      <c r="AA361" s="72"/>
      <c r="AB361" s="66"/>
      <c r="AC361" s="72"/>
      <c r="AD361" s="72"/>
      <c r="AE361" s="72"/>
      <c r="AF361" s="62"/>
      <c r="AG361" s="113"/>
      <c r="AH361" s="114"/>
      <c r="AI361" s="30"/>
      <c r="AJ361" s="30"/>
      <c r="AK361" s="30"/>
      <c r="AL361" s="30"/>
      <c r="AM361" s="68"/>
      <c r="AN361" s="114"/>
      <c r="AO361" s="114"/>
      <c r="AP361" s="113"/>
      <c r="AQ361" s="113"/>
      <c r="AR361" s="31"/>
      <c r="AS361" s="73"/>
      <c r="AT361" s="73"/>
      <c r="AU361" s="68"/>
      <c r="AV361" s="67"/>
      <c r="AW361" s="67"/>
      <c r="AX361" s="67"/>
      <c r="AY361" s="67"/>
      <c r="AZ361" s="132"/>
      <c r="BA361" s="132"/>
      <c r="BB361" s="132"/>
      <c r="BC361" s="132"/>
      <c r="BD361" s="132"/>
      <c r="BE361" s="67"/>
    </row>
    <row r="362" spans="1:57" ht="25.5" customHeight="1" x14ac:dyDescent="0.25">
      <c r="A362" s="31"/>
      <c r="B362" s="31"/>
      <c r="C362" s="31"/>
      <c r="D362" s="33"/>
      <c r="E362" s="98"/>
      <c r="F362" s="31"/>
      <c r="G362" s="83"/>
      <c r="H362" s="83"/>
      <c r="I362" s="62"/>
      <c r="J362" s="31"/>
      <c r="K362" s="31"/>
      <c r="L362" s="83"/>
      <c r="M362" s="69"/>
      <c r="N362" s="69"/>
      <c r="O362" s="74"/>
      <c r="P362" s="74"/>
      <c r="Q362" s="75"/>
      <c r="R362" s="34"/>
      <c r="S362" s="83"/>
      <c r="T362" s="83"/>
      <c r="U362" s="83"/>
      <c r="V362" s="83"/>
      <c r="W362" s="74"/>
      <c r="X362" s="74"/>
      <c r="Y362" s="74"/>
      <c r="Z362" s="66"/>
      <c r="AA362" s="72"/>
      <c r="AB362" s="66"/>
      <c r="AC362" s="72"/>
      <c r="AD362" s="72"/>
      <c r="AE362" s="72"/>
      <c r="AF362" s="62"/>
      <c r="AG362" s="113"/>
      <c r="AH362" s="114"/>
      <c r="AI362" s="30"/>
      <c r="AJ362" s="30"/>
      <c r="AK362" s="30"/>
      <c r="AL362" s="30"/>
      <c r="AM362" s="68"/>
      <c r="AN362" s="114"/>
      <c r="AO362" s="114"/>
      <c r="AP362" s="113"/>
      <c r="AQ362" s="113"/>
      <c r="AR362" s="31"/>
      <c r="AS362" s="73"/>
      <c r="AT362" s="73"/>
      <c r="AU362" s="68"/>
      <c r="AV362" s="67"/>
      <c r="AW362" s="67"/>
      <c r="AX362" s="67"/>
      <c r="AY362" s="67"/>
      <c r="AZ362" s="132"/>
      <c r="BA362" s="132"/>
      <c r="BB362" s="132"/>
      <c r="BC362" s="132"/>
      <c r="BD362" s="132"/>
      <c r="BE362" s="67"/>
    </row>
    <row r="363" spans="1:57" ht="25.5" customHeight="1" x14ac:dyDescent="0.25">
      <c r="A363" s="31"/>
      <c r="B363" s="31"/>
      <c r="C363" s="31"/>
      <c r="D363" s="33"/>
      <c r="E363" s="98"/>
      <c r="F363" s="31"/>
      <c r="G363" s="83"/>
      <c r="H363" s="83"/>
      <c r="I363" s="62"/>
      <c r="J363" s="31"/>
      <c r="K363" s="31"/>
      <c r="L363" s="83"/>
      <c r="M363" s="69"/>
      <c r="N363" s="69"/>
      <c r="O363" s="74"/>
      <c r="P363" s="74"/>
      <c r="Q363" s="75"/>
      <c r="R363" s="34"/>
      <c r="S363" s="83"/>
      <c r="T363" s="83"/>
      <c r="U363" s="83"/>
      <c r="V363" s="83"/>
      <c r="W363" s="74"/>
      <c r="X363" s="74"/>
      <c r="Y363" s="74"/>
      <c r="Z363" s="66"/>
      <c r="AA363" s="72"/>
      <c r="AB363" s="66"/>
      <c r="AC363" s="72"/>
      <c r="AD363" s="72"/>
      <c r="AE363" s="72"/>
      <c r="AF363" s="62"/>
      <c r="AG363" s="113"/>
      <c r="AH363" s="114"/>
      <c r="AI363" s="30"/>
      <c r="AJ363" s="30"/>
      <c r="AK363" s="30"/>
      <c r="AL363" s="30"/>
      <c r="AM363" s="68"/>
      <c r="AN363" s="114"/>
      <c r="AO363" s="114"/>
      <c r="AP363" s="113"/>
      <c r="AQ363" s="113"/>
      <c r="AR363" s="31"/>
      <c r="AS363" s="73"/>
      <c r="AT363" s="73"/>
      <c r="AU363" s="68"/>
      <c r="AV363" s="67"/>
      <c r="AW363" s="67"/>
      <c r="AX363" s="67"/>
      <c r="AY363" s="67"/>
      <c r="AZ363" s="132"/>
      <c r="BA363" s="132"/>
      <c r="BB363" s="132"/>
      <c r="BC363" s="132"/>
      <c r="BD363" s="132"/>
      <c r="BE363" s="67"/>
    </row>
    <row r="364" spans="1:57" ht="25.5" customHeight="1" x14ac:dyDescent="0.25">
      <c r="A364" s="31"/>
      <c r="B364" s="31"/>
      <c r="C364" s="31"/>
      <c r="D364" s="33"/>
      <c r="E364" s="98"/>
      <c r="F364" s="31"/>
      <c r="G364" s="83"/>
      <c r="H364" s="83"/>
      <c r="I364" s="62"/>
      <c r="J364" s="31"/>
      <c r="K364" s="31"/>
      <c r="L364" s="83"/>
      <c r="M364" s="69"/>
      <c r="N364" s="69"/>
      <c r="O364" s="74"/>
      <c r="P364" s="74"/>
      <c r="Q364" s="75"/>
      <c r="R364" s="34"/>
      <c r="S364" s="83"/>
      <c r="T364" s="83"/>
      <c r="U364" s="83"/>
      <c r="V364" s="83"/>
      <c r="W364" s="74"/>
      <c r="X364" s="74"/>
      <c r="Y364" s="74"/>
      <c r="Z364" s="66"/>
      <c r="AA364" s="72"/>
      <c r="AB364" s="66"/>
      <c r="AC364" s="72"/>
      <c r="AD364" s="72"/>
      <c r="AE364" s="72"/>
      <c r="AF364" s="62"/>
      <c r="AG364" s="113"/>
      <c r="AH364" s="114"/>
      <c r="AI364" s="30"/>
      <c r="AJ364" s="30"/>
      <c r="AK364" s="30"/>
      <c r="AL364" s="30"/>
      <c r="AM364" s="68"/>
      <c r="AN364" s="114"/>
      <c r="AO364" s="114"/>
      <c r="AP364" s="113"/>
      <c r="AQ364" s="113"/>
      <c r="AR364" s="31"/>
      <c r="AS364" s="73"/>
      <c r="AT364" s="73"/>
      <c r="AU364" s="68"/>
      <c r="AV364" s="67"/>
      <c r="AW364" s="67"/>
      <c r="AX364" s="67"/>
      <c r="AY364" s="67"/>
      <c r="AZ364" s="132"/>
      <c r="BA364" s="132"/>
      <c r="BB364" s="132"/>
      <c r="BC364" s="132"/>
      <c r="BD364" s="132"/>
      <c r="BE364" s="67"/>
    </row>
    <row r="365" spans="1:57" ht="25.5" customHeight="1" x14ac:dyDescent="0.25">
      <c r="A365" s="31"/>
      <c r="B365" s="31"/>
      <c r="C365" s="31"/>
      <c r="D365" s="33"/>
      <c r="E365" s="98"/>
      <c r="F365" s="31"/>
      <c r="G365" s="83"/>
      <c r="H365" s="83"/>
      <c r="I365" s="62"/>
      <c r="J365" s="31"/>
      <c r="K365" s="31"/>
      <c r="L365" s="83"/>
      <c r="M365" s="69"/>
      <c r="N365" s="69"/>
      <c r="O365" s="74"/>
      <c r="P365" s="74"/>
      <c r="Q365" s="75"/>
      <c r="R365" s="34"/>
      <c r="S365" s="83"/>
      <c r="T365" s="83"/>
      <c r="U365" s="83"/>
      <c r="V365" s="83"/>
      <c r="W365" s="74"/>
      <c r="X365" s="74"/>
      <c r="Y365" s="74"/>
      <c r="Z365" s="66"/>
      <c r="AA365" s="72"/>
      <c r="AB365" s="66"/>
      <c r="AC365" s="72"/>
      <c r="AD365" s="72"/>
      <c r="AE365" s="72"/>
      <c r="AF365" s="62"/>
      <c r="AG365" s="113"/>
      <c r="AH365" s="114"/>
      <c r="AI365" s="30"/>
      <c r="AJ365" s="30"/>
      <c r="AK365" s="30"/>
      <c r="AL365" s="30"/>
      <c r="AM365" s="68"/>
      <c r="AN365" s="114"/>
      <c r="AO365" s="114"/>
      <c r="AP365" s="113"/>
      <c r="AQ365" s="113"/>
      <c r="AR365" s="31"/>
      <c r="AS365" s="73"/>
      <c r="AT365" s="73"/>
      <c r="AU365" s="68"/>
      <c r="AV365" s="67"/>
      <c r="AW365" s="67"/>
      <c r="AX365" s="67"/>
      <c r="AY365" s="67"/>
      <c r="AZ365" s="132"/>
      <c r="BA365" s="132"/>
      <c r="BB365" s="132"/>
      <c r="BC365" s="132"/>
      <c r="BD365" s="132"/>
      <c r="BE365" s="67"/>
    </row>
    <row r="366" spans="1:57" ht="25.5" customHeight="1" x14ac:dyDescent="0.25">
      <c r="A366" s="31"/>
      <c r="B366" s="31"/>
      <c r="C366" s="31"/>
      <c r="D366" s="33"/>
      <c r="E366" s="98"/>
      <c r="F366" s="31"/>
      <c r="G366" s="83"/>
      <c r="H366" s="83"/>
      <c r="I366" s="62"/>
      <c r="J366" s="31"/>
      <c r="K366" s="31"/>
      <c r="L366" s="83"/>
      <c r="M366" s="69"/>
      <c r="N366" s="69"/>
      <c r="O366" s="74"/>
      <c r="P366" s="74"/>
      <c r="Q366" s="75"/>
      <c r="R366" s="34"/>
      <c r="S366" s="83"/>
      <c r="T366" s="83"/>
      <c r="U366" s="83"/>
      <c r="V366" s="83"/>
      <c r="W366" s="74"/>
      <c r="X366" s="74"/>
      <c r="Y366" s="74"/>
      <c r="Z366" s="66"/>
      <c r="AA366" s="72"/>
      <c r="AB366" s="66"/>
      <c r="AC366" s="72"/>
      <c r="AD366" s="72"/>
      <c r="AE366" s="72"/>
      <c r="AF366" s="62"/>
      <c r="AG366" s="113"/>
      <c r="AH366" s="114"/>
      <c r="AI366" s="30"/>
      <c r="AJ366" s="30"/>
      <c r="AK366" s="30"/>
      <c r="AL366" s="30"/>
      <c r="AM366" s="68"/>
      <c r="AN366" s="114"/>
      <c r="AO366" s="114"/>
      <c r="AP366" s="113"/>
      <c r="AQ366" s="113"/>
      <c r="AR366" s="31"/>
      <c r="AS366" s="73"/>
      <c r="AT366" s="73"/>
      <c r="AU366" s="68"/>
      <c r="AV366" s="67"/>
      <c r="AW366" s="67"/>
      <c r="AX366" s="67"/>
      <c r="AY366" s="67"/>
      <c r="AZ366" s="132"/>
      <c r="BA366" s="132"/>
      <c r="BB366" s="132"/>
      <c r="BC366" s="132"/>
      <c r="BD366" s="132"/>
      <c r="BE366" s="67"/>
    </row>
    <row r="367" spans="1:57" ht="25.5" customHeight="1" x14ac:dyDescent="0.25">
      <c r="A367" s="31"/>
      <c r="B367" s="31"/>
      <c r="C367" s="31"/>
      <c r="D367" s="33"/>
      <c r="E367" s="98"/>
      <c r="F367" s="31"/>
      <c r="G367" s="83"/>
      <c r="H367" s="83"/>
      <c r="I367" s="62"/>
      <c r="J367" s="31"/>
      <c r="K367" s="31"/>
      <c r="L367" s="83"/>
      <c r="M367" s="69"/>
      <c r="N367" s="69"/>
      <c r="O367" s="74"/>
      <c r="P367" s="74"/>
      <c r="Q367" s="75"/>
      <c r="R367" s="34"/>
      <c r="S367" s="83"/>
      <c r="T367" s="83"/>
      <c r="U367" s="83"/>
      <c r="V367" s="83"/>
      <c r="W367" s="74"/>
      <c r="X367" s="74"/>
      <c r="Y367" s="74"/>
      <c r="Z367" s="66"/>
      <c r="AA367" s="72"/>
      <c r="AB367" s="66"/>
      <c r="AC367" s="72"/>
      <c r="AD367" s="72"/>
      <c r="AE367" s="72"/>
      <c r="AF367" s="62"/>
      <c r="AG367" s="113"/>
      <c r="AH367" s="114"/>
      <c r="AI367" s="30"/>
      <c r="AJ367" s="30"/>
      <c r="AK367" s="30"/>
      <c r="AL367" s="30"/>
      <c r="AM367" s="68"/>
      <c r="AN367" s="114"/>
      <c r="AO367" s="114"/>
      <c r="AP367" s="113"/>
      <c r="AQ367" s="113"/>
      <c r="AR367" s="31"/>
      <c r="AS367" s="73"/>
      <c r="AT367" s="73"/>
      <c r="AU367" s="68"/>
      <c r="AV367" s="67"/>
      <c r="AW367" s="67"/>
      <c r="AX367" s="67"/>
      <c r="AY367" s="67"/>
      <c r="AZ367" s="132"/>
      <c r="BA367" s="132"/>
      <c r="BB367" s="132"/>
      <c r="BC367" s="132"/>
      <c r="BD367" s="132"/>
      <c r="BE367" s="67"/>
    </row>
    <row r="368" spans="1:57" ht="25.5" customHeight="1" x14ac:dyDescent="0.25">
      <c r="A368" s="31"/>
      <c r="B368" s="31"/>
      <c r="C368" s="31"/>
      <c r="D368" s="33"/>
      <c r="E368" s="98"/>
      <c r="F368" s="31"/>
      <c r="G368" s="83"/>
      <c r="H368" s="83"/>
      <c r="I368" s="62"/>
      <c r="J368" s="31"/>
      <c r="K368" s="31"/>
      <c r="L368" s="83"/>
      <c r="M368" s="69"/>
      <c r="N368" s="69"/>
      <c r="O368" s="74"/>
      <c r="P368" s="74"/>
      <c r="Q368" s="75"/>
      <c r="R368" s="34"/>
      <c r="S368" s="83"/>
      <c r="T368" s="83"/>
      <c r="U368" s="83"/>
      <c r="V368" s="83"/>
      <c r="W368" s="74"/>
      <c r="X368" s="74"/>
      <c r="Y368" s="74"/>
      <c r="Z368" s="66"/>
      <c r="AA368" s="72"/>
      <c r="AB368" s="66"/>
      <c r="AC368" s="72"/>
      <c r="AD368" s="72"/>
      <c r="AE368" s="72"/>
      <c r="AF368" s="62"/>
      <c r="AG368" s="113"/>
      <c r="AH368" s="114"/>
      <c r="AI368" s="30"/>
      <c r="AJ368" s="30"/>
      <c r="AK368" s="30"/>
      <c r="AL368" s="30"/>
      <c r="AM368" s="68"/>
      <c r="AN368" s="114"/>
      <c r="AO368" s="114"/>
      <c r="AP368" s="113"/>
      <c r="AQ368" s="113"/>
      <c r="AR368" s="31"/>
      <c r="AS368" s="73"/>
      <c r="AT368" s="73"/>
      <c r="AU368" s="68"/>
      <c r="AV368" s="67"/>
      <c r="AW368" s="67"/>
      <c r="AX368" s="67"/>
      <c r="AY368" s="67"/>
      <c r="AZ368" s="132"/>
      <c r="BA368" s="132"/>
      <c r="BB368" s="132"/>
      <c r="BC368" s="132"/>
      <c r="BD368" s="132"/>
      <c r="BE368" s="67"/>
    </row>
    <row r="369" spans="1:57" ht="25.5" customHeight="1" x14ac:dyDescent="0.25">
      <c r="A369" s="31"/>
      <c r="B369" s="31"/>
      <c r="C369" s="31"/>
      <c r="D369" s="33"/>
      <c r="E369" s="98"/>
      <c r="F369" s="31"/>
      <c r="G369" s="83"/>
      <c r="H369" s="83"/>
      <c r="I369" s="62"/>
      <c r="J369" s="31"/>
      <c r="K369" s="31"/>
      <c r="L369" s="83"/>
      <c r="M369" s="69"/>
      <c r="N369" s="69"/>
      <c r="O369" s="74"/>
      <c r="P369" s="74"/>
      <c r="Q369" s="75"/>
      <c r="R369" s="34"/>
      <c r="S369" s="83"/>
      <c r="T369" s="83"/>
      <c r="U369" s="83"/>
      <c r="V369" s="83"/>
      <c r="W369" s="74"/>
      <c r="X369" s="74"/>
      <c r="Y369" s="74"/>
      <c r="Z369" s="66"/>
      <c r="AA369" s="72"/>
      <c r="AB369" s="66"/>
      <c r="AC369" s="72"/>
      <c r="AD369" s="72"/>
      <c r="AE369" s="72"/>
      <c r="AF369" s="62"/>
      <c r="AG369" s="113"/>
      <c r="AH369" s="114"/>
      <c r="AI369" s="30"/>
      <c r="AJ369" s="30"/>
      <c r="AK369" s="30"/>
      <c r="AL369" s="30"/>
      <c r="AM369" s="68"/>
      <c r="AN369" s="114"/>
      <c r="AO369" s="114"/>
      <c r="AP369" s="113"/>
      <c r="AQ369" s="113"/>
      <c r="AR369" s="31"/>
      <c r="AS369" s="73"/>
      <c r="AT369" s="73"/>
      <c r="AU369" s="68"/>
      <c r="AV369" s="67"/>
      <c r="AW369" s="67"/>
      <c r="AX369" s="67"/>
      <c r="AY369" s="67"/>
      <c r="AZ369" s="132"/>
      <c r="BA369" s="132"/>
      <c r="BB369" s="132"/>
      <c r="BC369" s="132"/>
      <c r="BD369" s="132"/>
      <c r="BE369" s="67"/>
    </row>
    <row r="370" spans="1:57" ht="25.5" customHeight="1" x14ac:dyDescent="0.25">
      <c r="A370" s="31"/>
      <c r="B370" s="31"/>
      <c r="C370" s="31"/>
      <c r="D370" s="33"/>
      <c r="E370" s="98"/>
      <c r="F370" s="31"/>
      <c r="G370" s="83"/>
      <c r="H370" s="83"/>
      <c r="I370" s="62"/>
      <c r="J370" s="31"/>
      <c r="K370" s="31"/>
      <c r="L370" s="83"/>
      <c r="M370" s="69"/>
      <c r="N370" s="69"/>
      <c r="O370" s="74"/>
      <c r="P370" s="74"/>
      <c r="Q370" s="75"/>
      <c r="R370" s="34"/>
      <c r="S370" s="83"/>
      <c r="T370" s="83"/>
      <c r="U370" s="83"/>
      <c r="V370" s="83"/>
      <c r="W370" s="74"/>
      <c r="X370" s="74"/>
      <c r="Y370" s="74"/>
      <c r="Z370" s="66"/>
      <c r="AA370" s="72"/>
      <c r="AB370" s="66"/>
      <c r="AC370" s="72"/>
      <c r="AD370" s="72"/>
      <c r="AE370" s="72"/>
      <c r="AF370" s="62"/>
      <c r="AG370" s="113"/>
      <c r="AH370" s="114"/>
      <c r="AI370" s="30"/>
      <c r="AJ370" s="30"/>
      <c r="AK370" s="30"/>
      <c r="AL370" s="30"/>
      <c r="AM370" s="68"/>
      <c r="AN370" s="114"/>
      <c r="AO370" s="114"/>
      <c r="AP370" s="113"/>
      <c r="AQ370" s="113"/>
      <c r="AR370" s="31"/>
      <c r="AS370" s="73"/>
      <c r="AT370" s="73"/>
      <c r="AU370" s="68"/>
      <c r="AV370" s="67"/>
      <c r="AW370" s="67"/>
      <c r="AX370" s="67"/>
      <c r="AY370" s="67"/>
      <c r="AZ370" s="132"/>
      <c r="BA370" s="132"/>
      <c r="BB370" s="132"/>
      <c r="BC370" s="132"/>
      <c r="BD370" s="132"/>
      <c r="BE370" s="67"/>
    </row>
    <row r="371" spans="1:57" ht="25.5" customHeight="1" x14ac:dyDescent="0.25">
      <c r="A371" s="31"/>
      <c r="B371" s="31"/>
      <c r="C371" s="31"/>
      <c r="D371" s="33"/>
      <c r="E371" s="98"/>
      <c r="F371" s="31"/>
      <c r="G371" s="83"/>
      <c r="H371" s="83"/>
      <c r="I371" s="62"/>
      <c r="J371" s="31"/>
      <c r="K371" s="31"/>
      <c r="L371" s="83"/>
      <c r="M371" s="69"/>
      <c r="N371" s="69"/>
      <c r="O371" s="74"/>
      <c r="P371" s="74"/>
      <c r="Q371" s="75"/>
      <c r="R371" s="34"/>
      <c r="S371" s="83"/>
      <c r="T371" s="83"/>
      <c r="U371" s="83"/>
      <c r="V371" s="83"/>
      <c r="W371" s="74"/>
      <c r="X371" s="74"/>
      <c r="Y371" s="74"/>
      <c r="Z371" s="66"/>
      <c r="AA371" s="72"/>
      <c r="AB371" s="66"/>
      <c r="AC371" s="72"/>
      <c r="AD371" s="72"/>
      <c r="AE371" s="72"/>
      <c r="AF371" s="62"/>
      <c r="AG371" s="113"/>
      <c r="AH371" s="114"/>
      <c r="AI371" s="30"/>
      <c r="AJ371" s="30"/>
      <c r="AK371" s="30"/>
      <c r="AL371" s="30"/>
      <c r="AM371" s="68"/>
      <c r="AN371" s="114"/>
      <c r="AO371" s="114"/>
      <c r="AP371" s="113"/>
      <c r="AQ371" s="113"/>
      <c r="AR371" s="31"/>
      <c r="AS371" s="73"/>
      <c r="AT371" s="73"/>
      <c r="AU371" s="68"/>
      <c r="AV371" s="67"/>
      <c r="AW371" s="67"/>
      <c r="AX371" s="67"/>
      <c r="AY371" s="67"/>
      <c r="AZ371" s="132"/>
      <c r="BA371" s="132"/>
      <c r="BB371" s="132"/>
      <c r="BC371" s="132"/>
      <c r="BD371" s="132"/>
      <c r="BE371" s="67"/>
    </row>
    <row r="372" spans="1:57" ht="25.5" customHeight="1" x14ac:dyDescent="0.25">
      <c r="A372" s="31"/>
      <c r="B372" s="31"/>
      <c r="C372" s="31"/>
      <c r="D372" s="33"/>
      <c r="E372" s="98"/>
      <c r="F372" s="31"/>
      <c r="G372" s="83"/>
      <c r="H372" s="83"/>
      <c r="I372" s="62"/>
      <c r="J372" s="31"/>
      <c r="K372" s="31"/>
      <c r="L372" s="83"/>
      <c r="M372" s="69"/>
      <c r="N372" s="69"/>
      <c r="O372" s="74"/>
      <c r="P372" s="74"/>
      <c r="Q372" s="75"/>
      <c r="R372" s="34"/>
      <c r="S372" s="83"/>
      <c r="T372" s="83"/>
      <c r="U372" s="83"/>
      <c r="V372" s="83"/>
      <c r="W372" s="74"/>
      <c r="X372" s="74"/>
      <c r="Y372" s="74"/>
      <c r="Z372" s="66"/>
      <c r="AA372" s="72"/>
      <c r="AB372" s="66"/>
      <c r="AC372" s="72"/>
      <c r="AD372" s="72"/>
      <c r="AE372" s="72"/>
      <c r="AF372" s="62"/>
      <c r="AG372" s="113"/>
      <c r="AH372" s="114"/>
      <c r="AI372" s="30"/>
      <c r="AJ372" s="30"/>
      <c r="AK372" s="30"/>
      <c r="AL372" s="30"/>
      <c r="AM372" s="68"/>
      <c r="AN372" s="114"/>
      <c r="AO372" s="114"/>
      <c r="AP372" s="113"/>
      <c r="AQ372" s="113"/>
      <c r="AR372" s="31"/>
      <c r="AS372" s="73"/>
      <c r="AT372" s="73"/>
      <c r="AU372" s="68"/>
      <c r="AV372" s="67"/>
      <c r="AW372" s="67"/>
      <c r="AX372" s="67"/>
      <c r="AY372" s="67"/>
      <c r="AZ372" s="132"/>
      <c r="BA372" s="132"/>
      <c r="BB372" s="132"/>
      <c r="BC372" s="132"/>
      <c r="BD372" s="132"/>
      <c r="BE372" s="67"/>
    </row>
    <row r="373" spans="1:57" ht="25.5" customHeight="1" x14ac:dyDescent="0.25">
      <c r="A373" s="31"/>
      <c r="B373" s="31"/>
      <c r="C373" s="31"/>
      <c r="D373" s="33"/>
      <c r="E373" s="98"/>
      <c r="F373" s="31"/>
      <c r="G373" s="83"/>
      <c r="H373" s="83"/>
      <c r="I373" s="62"/>
      <c r="J373" s="31"/>
      <c r="K373" s="31"/>
      <c r="L373" s="83"/>
      <c r="M373" s="69"/>
      <c r="N373" s="69"/>
      <c r="O373" s="74"/>
      <c r="P373" s="74"/>
      <c r="Q373" s="75"/>
      <c r="R373" s="34"/>
      <c r="S373" s="83"/>
      <c r="T373" s="83"/>
      <c r="U373" s="83"/>
      <c r="V373" s="83"/>
      <c r="W373" s="74"/>
      <c r="X373" s="74"/>
      <c r="Y373" s="74"/>
      <c r="Z373" s="66"/>
      <c r="AA373" s="72"/>
      <c r="AB373" s="66"/>
      <c r="AC373" s="72"/>
      <c r="AD373" s="72"/>
      <c r="AE373" s="72"/>
      <c r="AF373" s="62"/>
      <c r="AG373" s="113"/>
      <c r="AH373" s="114"/>
      <c r="AI373" s="30"/>
      <c r="AJ373" s="30"/>
      <c r="AK373" s="30"/>
      <c r="AL373" s="30"/>
      <c r="AM373" s="68"/>
      <c r="AN373" s="114"/>
      <c r="AO373" s="114"/>
      <c r="AP373" s="113"/>
      <c r="AQ373" s="113"/>
      <c r="AR373" s="31"/>
      <c r="AS373" s="73"/>
      <c r="AT373" s="73"/>
      <c r="AU373" s="68"/>
      <c r="AV373" s="67"/>
      <c r="AW373" s="67"/>
      <c r="AX373" s="67"/>
      <c r="AY373" s="67"/>
      <c r="AZ373" s="132"/>
      <c r="BA373" s="132"/>
      <c r="BB373" s="132"/>
      <c r="BC373" s="132"/>
      <c r="BD373" s="132"/>
      <c r="BE373" s="67"/>
    </row>
    <row r="374" spans="1:57" ht="25.5" customHeight="1" x14ac:dyDescent="0.25">
      <c r="A374" s="31"/>
      <c r="B374" s="31"/>
      <c r="C374" s="31"/>
      <c r="D374" s="33"/>
      <c r="E374" s="98"/>
      <c r="F374" s="31"/>
      <c r="G374" s="83"/>
      <c r="H374" s="83"/>
      <c r="I374" s="62"/>
      <c r="J374" s="31"/>
      <c r="K374" s="31"/>
      <c r="L374" s="83"/>
      <c r="M374" s="69"/>
      <c r="N374" s="69"/>
      <c r="O374" s="74"/>
      <c r="P374" s="74"/>
      <c r="Q374" s="75"/>
      <c r="R374" s="34"/>
      <c r="S374" s="83"/>
      <c r="T374" s="83"/>
      <c r="U374" s="83"/>
      <c r="V374" s="83"/>
      <c r="W374" s="74"/>
      <c r="X374" s="74"/>
      <c r="Y374" s="74"/>
      <c r="Z374" s="66"/>
      <c r="AA374" s="72"/>
      <c r="AB374" s="66"/>
      <c r="AC374" s="72"/>
      <c r="AD374" s="72"/>
      <c r="AE374" s="72"/>
      <c r="AF374" s="62"/>
      <c r="AG374" s="113"/>
      <c r="AH374" s="114"/>
      <c r="AI374" s="30"/>
      <c r="AJ374" s="30"/>
      <c r="AK374" s="30"/>
      <c r="AL374" s="30"/>
      <c r="AM374" s="68"/>
      <c r="AN374" s="114"/>
      <c r="AO374" s="114"/>
      <c r="AP374" s="113"/>
      <c r="AQ374" s="113"/>
      <c r="AR374" s="31"/>
      <c r="AS374" s="73"/>
      <c r="AT374" s="73"/>
      <c r="AU374" s="68"/>
      <c r="AV374" s="67"/>
      <c r="AW374" s="67"/>
      <c r="AX374" s="67"/>
      <c r="AY374" s="67"/>
      <c r="AZ374" s="132"/>
      <c r="BA374" s="132"/>
      <c r="BB374" s="132"/>
      <c r="BC374" s="132"/>
      <c r="BD374" s="132"/>
      <c r="BE374" s="67"/>
    </row>
    <row r="375" spans="1:57" ht="25.5" customHeight="1" x14ac:dyDescent="0.25">
      <c r="A375" s="31"/>
      <c r="B375" s="31"/>
      <c r="C375" s="31"/>
      <c r="D375" s="33"/>
      <c r="E375" s="98"/>
      <c r="F375" s="31"/>
      <c r="G375" s="83"/>
      <c r="H375" s="83"/>
      <c r="I375" s="62"/>
      <c r="J375" s="31"/>
      <c r="K375" s="31"/>
      <c r="L375" s="83"/>
      <c r="M375" s="69"/>
      <c r="N375" s="69"/>
      <c r="O375" s="74"/>
      <c r="P375" s="74"/>
      <c r="Q375" s="75"/>
      <c r="R375" s="34"/>
      <c r="S375" s="83"/>
      <c r="T375" s="83"/>
      <c r="U375" s="83"/>
      <c r="V375" s="83"/>
      <c r="W375" s="74"/>
      <c r="X375" s="74"/>
      <c r="Y375" s="74"/>
      <c r="Z375" s="66"/>
      <c r="AA375" s="72"/>
      <c r="AB375" s="66"/>
      <c r="AC375" s="72"/>
      <c r="AD375" s="72"/>
      <c r="AE375" s="72"/>
      <c r="AF375" s="62"/>
      <c r="AG375" s="113"/>
      <c r="AH375" s="114"/>
      <c r="AI375" s="30"/>
      <c r="AJ375" s="30"/>
      <c r="AK375" s="30"/>
      <c r="AL375" s="30"/>
      <c r="AM375" s="68"/>
      <c r="AN375" s="114"/>
      <c r="AO375" s="114"/>
      <c r="AP375" s="113"/>
      <c r="AQ375" s="113"/>
      <c r="AR375" s="31"/>
      <c r="AS375" s="73"/>
      <c r="AT375" s="73"/>
      <c r="AU375" s="68"/>
      <c r="AV375" s="67"/>
      <c r="AW375" s="67"/>
      <c r="AX375" s="67"/>
      <c r="AY375" s="67"/>
      <c r="AZ375" s="132"/>
      <c r="BA375" s="132"/>
      <c r="BB375" s="132"/>
      <c r="BC375" s="132"/>
      <c r="BD375" s="132"/>
      <c r="BE375" s="67"/>
    </row>
    <row r="376" spans="1:57" ht="25.5" customHeight="1" x14ac:dyDescent="0.25">
      <c r="A376" s="31"/>
      <c r="B376" s="31"/>
      <c r="C376" s="31"/>
      <c r="D376" s="33"/>
      <c r="E376" s="98"/>
      <c r="F376" s="31"/>
      <c r="G376" s="83"/>
      <c r="H376" s="83"/>
      <c r="I376" s="62"/>
      <c r="J376" s="31"/>
      <c r="K376" s="31"/>
      <c r="L376" s="83"/>
      <c r="M376" s="69"/>
      <c r="N376" s="69"/>
      <c r="O376" s="74"/>
      <c r="P376" s="74"/>
      <c r="Q376" s="75"/>
      <c r="R376" s="34"/>
      <c r="S376" s="83"/>
      <c r="T376" s="83"/>
      <c r="U376" s="83"/>
      <c r="V376" s="83"/>
      <c r="W376" s="74"/>
      <c r="X376" s="74"/>
      <c r="Y376" s="74"/>
      <c r="Z376" s="66"/>
      <c r="AA376" s="72"/>
      <c r="AB376" s="66"/>
      <c r="AC376" s="72"/>
      <c r="AD376" s="72"/>
      <c r="AE376" s="72"/>
      <c r="AF376" s="62"/>
      <c r="AG376" s="113"/>
      <c r="AH376" s="114"/>
      <c r="AI376" s="30"/>
      <c r="AJ376" s="30"/>
      <c r="AK376" s="30"/>
      <c r="AL376" s="30"/>
      <c r="AM376" s="68"/>
      <c r="AN376" s="114"/>
      <c r="AO376" s="114"/>
      <c r="AP376" s="113"/>
      <c r="AQ376" s="113"/>
      <c r="AR376" s="31"/>
      <c r="AS376" s="73"/>
      <c r="AT376" s="73"/>
      <c r="AU376" s="68"/>
      <c r="AV376" s="67"/>
      <c r="AW376" s="67"/>
      <c r="AX376" s="67"/>
      <c r="AY376" s="67"/>
      <c r="AZ376" s="132"/>
      <c r="BA376" s="132"/>
      <c r="BB376" s="132"/>
      <c r="BC376" s="132"/>
      <c r="BD376" s="132"/>
      <c r="BE376" s="67"/>
    </row>
    <row r="377" spans="1:57" ht="25.5" customHeight="1" x14ac:dyDescent="0.25">
      <c r="A377" s="31"/>
      <c r="B377" s="31"/>
      <c r="C377" s="31"/>
      <c r="D377" s="33"/>
      <c r="E377" s="98"/>
      <c r="F377" s="31"/>
      <c r="G377" s="83"/>
      <c r="H377" s="83"/>
      <c r="I377" s="62"/>
      <c r="J377" s="31"/>
      <c r="K377" s="31"/>
      <c r="L377" s="83"/>
      <c r="M377" s="69"/>
      <c r="N377" s="69"/>
      <c r="O377" s="74"/>
      <c r="P377" s="74"/>
      <c r="Q377" s="75"/>
      <c r="R377" s="34"/>
      <c r="S377" s="83"/>
      <c r="T377" s="83"/>
      <c r="U377" s="83"/>
      <c r="V377" s="83"/>
      <c r="W377" s="74"/>
      <c r="X377" s="74"/>
      <c r="Y377" s="74"/>
      <c r="Z377" s="66"/>
      <c r="AA377" s="72"/>
      <c r="AB377" s="66"/>
      <c r="AC377" s="72"/>
      <c r="AD377" s="72"/>
      <c r="AE377" s="72"/>
      <c r="AF377" s="62"/>
      <c r="AG377" s="113"/>
      <c r="AH377" s="114"/>
      <c r="AI377" s="30"/>
      <c r="AJ377" s="30"/>
      <c r="AK377" s="30"/>
      <c r="AL377" s="30"/>
      <c r="AM377" s="68"/>
      <c r="AN377" s="114"/>
      <c r="AO377" s="114"/>
      <c r="AP377" s="113"/>
      <c r="AQ377" s="113"/>
      <c r="AR377" s="31"/>
      <c r="AS377" s="73"/>
      <c r="AT377" s="73"/>
      <c r="AU377" s="68"/>
      <c r="AV377" s="67"/>
      <c r="AW377" s="67"/>
      <c r="AX377" s="67"/>
      <c r="AY377" s="67"/>
      <c r="AZ377" s="132"/>
      <c r="BA377" s="132"/>
      <c r="BB377" s="132"/>
      <c r="BC377" s="132"/>
      <c r="BD377" s="132"/>
      <c r="BE377" s="67"/>
    </row>
    <row r="378" spans="1:57" ht="25.5" customHeight="1" x14ac:dyDescent="0.25">
      <c r="A378" s="31"/>
      <c r="B378" s="31"/>
      <c r="C378" s="31"/>
      <c r="D378" s="33"/>
      <c r="E378" s="98"/>
      <c r="F378" s="31"/>
      <c r="G378" s="83"/>
      <c r="H378" s="83"/>
      <c r="I378" s="62"/>
      <c r="J378" s="31"/>
      <c r="K378" s="31"/>
      <c r="L378" s="83"/>
      <c r="M378" s="69"/>
      <c r="N378" s="69"/>
      <c r="O378" s="74"/>
      <c r="P378" s="74"/>
      <c r="Q378" s="75"/>
      <c r="R378" s="34"/>
      <c r="S378" s="83"/>
      <c r="T378" s="83"/>
      <c r="U378" s="83"/>
      <c r="V378" s="83"/>
      <c r="W378" s="74"/>
      <c r="X378" s="74"/>
      <c r="Y378" s="74"/>
      <c r="Z378" s="66"/>
      <c r="AA378" s="72"/>
      <c r="AB378" s="66"/>
      <c r="AC378" s="72"/>
      <c r="AD378" s="72"/>
      <c r="AE378" s="72"/>
      <c r="AF378" s="62"/>
      <c r="AG378" s="113"/>
      <c r="AH378" s="114"/>
      <c r="AI378" s="30"/>
      <c r="AJ378" s="30"/>
      <c r="AK378" s="30"/>
      <c r="AL378" s="30"/>
      <c r="AM378" s="68"/>
      <c r="AN378" s="114"/>
      <c r="AO378" s="114"/>
      <c r="AP378" s="113"/>
      <c r="AQ378" s="113"/>
      <c r="AR378" s="31"/>
      <c r="AS378" s="73"/>
      <c r="AT378" s="73"/>
      <c r="AU378" s="68"/>
      <c r="AV378" s="67"/>
      <c r="AW378" s="67"/>
      <c r="AX378" s="67"/>
      <c r="AY378" s="67"/>
      <c r="AZ378" s="132"/>
      <c r="BA378" s="132"/>
      <c r="BB378" s="132"/>
      <c r="BC378" s="132"/>
      <c r="BD378" s="132"/>
      <c r="BE378" s="67"/>
    </row>
    <row r="379" spans="1:57" ht="25.5" customHeight="1" x14ac:dyDescent="0.25">
      <c r="A379" s="31"/>
      <c r="B379" s="31"/>
      <c r="C379" s="31"/>
      <c r="D379" s="33"/>
      <c r="E379" s="98"/>
      <c r="F379" s="31"/>
      <c r="G379" s="83"/>
      <c r="H379" s="83"/>
      <c r="I379" s="62"/>
      <c r="J379" s="31"/>
      <c r="K379" s="31"/>
      <c r="L379" s="83"/>
      <c r="M379" s="69"/>
      <c r="N379" s="69"/>
      <c r="O379" s="74"/>
      <c r="P379" s="74"/>
      <c r="Q379" s="75"/>
      <c r="R379" s="34"/>
      <c r="S379" s="83"/>
      <c r="T379" s="83"/>
      <c r="U379" s="83"/>
      <c r="V379" s="83"/>
      <c r="W379" s="74"/>
      <c r="X379" s="74"/>
      <c r="Y379" s="74"/>
      <c r="Z379" s="66"/>
      <c r="AA379" s="72"/>
      <c r="AB379" s="66"/>
      <c r="AC379" s="72"/>
      <c r="AD379" s="72"/>
      <c r="AE379" s="72"/>
      <c r="AF379" s="62"/>
      <c r="AG379" s="113"/>
      <c r="AH379" s="114"/>
      <c r="AI379" s="30"/>
      <c r="AJ379" s="30"/>
      <c r="AK379" s="30"/>
      <c r="AL379" s="30"/>
      <c r="AM379" s="68"/>
      <c r="AN379" s="114"/>
      <c r="AO379" s="114"/>
      <c r="AP379" s="113"/>
      <c r="AQ379" s="113"/>
      <c r="AR379" s="31"/>
      <c r="AS379" s="73"/>
      <c r="AT379" s="73"/>
      <c r="AU379" s="68"/>
      <c r="AV379" s="67"/>
      <c r="AW379" s="67"/>
      <c r="AX379" s="67"/>
      <c r="AY379" s="67"/>
      <c r="AZ379" s="132"/>
      <c r="BA379" s="132"/>
      <c r="BB379" s="132"/>
      <c r="BC379" s="132"/>
      <c r="BD379" s="132"/>
      <c r="BE379" s="67"/>
    </row>
    <row r="380" spans="1:57" ht="25.5" customHeight="1" x14ac:dyDescent="0.25">
      <c r="A380" s="31"/>
      <c r="B380" s="31"/>
      <c r="C380" s="31"/>
      <c r="D380" s="33"/>
      <c r="E380" s="98"/>
      <c r="F380" s="31"/>
      <c r="G380" s="83"/>
      <c r="H380" s="83"/>
      <c r="I380" s="62"/>
      <c r="J380" s="31"/>
      <c r="K380" s="31"/>
      <c r="L380" s="83"/>
      <c r="M380" s="69"/>
      <c r="N380" s="69"/>
      <c r="O380" s="74"/>
      <c r="P380" s="74"/>
      <c r="Q380" s="75"/>
      <c r="R380" s="34"/>
      <c r="S380" s="83"/>
      <c r="T380" s="83"/>
      <c r="U380" s="83"/>
      <c r="V380" s="83"/>
      <c r="W380" s="74"/>
      <c r="X380" s="74"/>
      <c r="Y380" s="74"/>
      <c r="Z380" s="66"/>
      <c r="AA380" s="72"/>
      <c r="AB380" s="66"/>
      <c r="AC380" s="72"/>
      <c r="AD380" s="72"/>
      <c r="AE380" s="72"/>
      <c r="AF380" s="62"/>
      <c r="AG380" s="113"/>
      <c r="AH380" s="114"/>
      <c r="AI380" s="30"/>
      <c r="AJ380" s="30"/>
      <c r="AK380" s="30"/>
      <c r="AL380" s="30"/>
      <c r="AM380" s="68"/>
      <c r="AN380" s="114"/>
      <c r="AO380" s="114"/>
      <c r="AP380" s="113"/>
      <c r="AQ380" s="113"/>
      <c r="AR380" s="31"/>
      <c r="AS380" s="73"/>
      <c r="AT380" s="73"/>
      <c r="AU380" s="68"/>
      <c r="AV380" s="67"/>
      <c r="AW380" s="67"/>
      <c r="AX380" s="67"/>
      <c r="AY380" s="67"/>
      <c r="AZ380" s="132"/>
      <c r="BA380" s="132"/>
      <c r="BB380" s="132"/>
      <c r="BC380" s="132"/>
      <c r="BD380" s="132"/>
      <c r="BE380" s="67"/>
    </row>
    <row r="381" spans="1:57" ht="25.5" customHeight="1" x14ac:dyDescent="0.25">
      <c r="A381" s="31"/>
      <c r="B381" s="31"/>
      <c r="C381" s="31"/>
      <c r="D381" s="33"/>
      <c r="E381" s="98"/>
      <c r="F381" s="31"/>
      <c r="G381" s="83"/>
      <c r="H381" s="83"/>
      <c r="I381" s="62"/>
      <c r="J381" s="31"/>
      <c r="K381" s="31"/>
      <c r="L381" s="83"/>
      <c r="M381" s="69"/>
      <c r="N381" s="69"/>
      <c r="O381" s="74"/>
      <c r="P381" s="74"/>
      <c r="Q381" s="75"/>
      <c r="R381" s="34"/>
      <c r="S381" s="83"/>
      <c r="T381" s="83"/>
      <c r="U381" s="83"/>
      <c r="V381" s="83"/>
      <c r="W381" s="74"/>
      <c r="X381" s="74"/>
      <c r="Y381" s="74"/>
      <c r="Z381" s="66"/>
      <c r="AA381" s="72"/>
      <c r="AB381" s="66"/>
      <c r="AC381" s="72"/>
      <c r="AD381" s="72"/>
      <c r="AE381" s="72"/>
      <c r="AF381" s="62"/>
      <c r="AG381" s="113"/>
      <c r="AH381" s="114"/>
      <c r="AI381" s="30"/>
      <c r="AJ381" s="30"/>
      <c r="AK381" s="30"/>
      <c r="AL381" s="30"/>
      <c r="AM381" s="68"/>
      <c r="AN381" s="114"/>
      <c r="AO381" s="114"/>
      <c r="AP381" s="113"/>
      <c r="AQ381" s="113"/>
      <c r="AR381" s="31"/>
      <c r="AS381" s="73"/>
      <c r="AT381" s="73"/>
      <c r="AU381" s="68"/>
      <c r="AV381" s="67"/>
      <c r="AW381" s="67"/>
      <c r="AX381" s="67"/>
      <c r="AY381" s="67"/>
      <c r="AZ381" s="132"/>
      <c r="BA381" s="132"/>
      <c r="BB381" s="132"/>
      <c r="BC381" s="132"/>
      <c r="BD381" s="132"/>
      <c r="BE381" s="67"/>
    </row>
    <row r="382" spans="1:57" ht="25.5" customHeight="1" x14ac:dyDescent="0.25">
      <c r="A382" s="31"/>
      <c r="B382" s="31"/>
      <c r="C382" s="31"/>
      <c r="D382" s="33"/>
      <c r="E382" s="98"/>
      <c r="F382" s="31"/>
      <c r="G382" s="83"/>
      <c r="H382" s="83"/>
      <c r="I382" s="62"/>
      <c r="J382" s="31"/>
      <c r="K382" s="31"/>
      <c r="L382" s="83"/>
      <c r="M382" s="69"/>
      <c r="N382" s="69"/>
      <c r="O382" s="74"/>
      <c r="P382" s="74"/>
      <c r="Q382" s="75"/>
      <c r="R382" s="34"/>
      <c r="S382" s="83"/>
      <c r="T382" s="83"/>
      <c r="U382" s="83"/>
      <c r="V382" s="83"/>
      <c r="W382" s="74"/>
      <c r="X382" s="74"/>
      <c r="Y382" s="74"/>
      <c r="Z382" s="66"/>
      <c r="AA382" s="72"/>
      <c r="AB382" s="66"/>
      <c r="AC382" s="72"/>
      <c r="AD382" s="72"/>
      <c r="AE382" s="72"/>
      <c r="AF382" s="62"/>
      <c r="AG382" s="113"/>
      <c r="AH382" s="114"/>
      <c r="AI382" s="30"/>
      <c r="AJ382" s="30"/>
      <c r="AK382" s="30"/>
      <c r="AL382" s="30"/>
      <c r="AM382" s="68"/>
      <c r="AN382" s="114"/>
      <c r="AO382" s="114"/>
      <c r="AP382" s="113"/>
      <c r="AQ382" s="113"/>
      <c r="AR382" s="31"/>
      <c r="AS382" s="73"/>
      <c r="AT382" s="73"/>
      <c r="AU382" s="68"/>
      <c r="AV382" s="67"/>
      <c r="AW382" s="67"/>
      <c r="AX382" s="67"/>
      <c r="AY382" s="67"/>
      <c r="AZ382" s="132"/>
      <c r="BA382" s="132"/>
      <c r="BB382" s="132"/>
      <c r="BC382" s="132"/>
      <c r="BD382" s="132"/>
      <c r="BE382" s="67"/>
    </row>
    <row r="383" spans="1:57" ht="25.5" customHeight="1" x14ac:dyDescent="0.25">
      <c r="A383" s="31"/>
      <c r="B383" s="31"/>
      <c r="C383" s="31"/>
      <c r="D383" s="33"/>
      <c r="E383" s="98"/>
      <c r="F383" s="31"/>
      <c r="G383" s="83"/>
      <c r="H383" s="83"/>
      <c r="I383" s="62"/>
      <c r="J383" s="31"/>
      <c r="K383" s="31"/>
      <c r="L383" s="83"/>
      <c r="M383" s="69"/>
      <c r="N383" s="69"/>
      <c r="O383" s="74"/>
      <c r="P383" s="74"/>
      <c r="Q383" s="75"/>
      <c r="R383" s="34"/>
      <c r="S383" s="83"/>
      <c r="T383" s="83"/>
      <c r="U383" s="83"/>
      <c r="V383" s="83"/>
      <c r="W383" s="74"/>
      <c r="X383" s="74"/>
      <c r="Y383" s="74"/>
      <c r="Z383" s="66"/>
      <c r="AA383" s="72"/>
      <c r="AB383" s="66"/>
      <c r="AC383" s="72"/>
      <c r="AD383" s="72"/>
      <c r="AE383" s="72"/>
      <c r="AF383" s="62"/>
      <c r="AG383" s="113"/>
      <c r="AH383" s="114"/>
      <c r="AI383" s="30"/>
      <c r="AJ383" s="30"/>
      <c r="AK383" s="30"/>
      <c r="AL383" s="30"/>
      <c r="AM383" s="68"/>
      <c r="AN383" s="114"/>
      <c r="AO383" s="114"/>
      <c r="AP383" s="113"/>
      <c r="AQ383" s="113"/>
      <c r="AR383" s="31"/>
      <c r="AS383" s="73"/>
      <c r="AT383" s="73"/>
      <c r="AU383" s="68"/>
      <c r="AV383" s="67"/>
      <c r="AW383" s="67"/>
      <c r="AX383" s="67"/>
      <c r="AY383" s="67"/>
      <c r="AZ383" s="132"/>
      <c r="BA383" s="132"/>
      <c r="BB383" s="132"/>
      <c r="BC383" s="132"/>
      <c r="BD383" s="132"/>
      <c r="BE383" s="67"/>
    </row>
    <row r="384" spans="1:57" ht="25.5" customHeight="1" x14ac:dyDescent="0.25">
      <c r="A384" s="31"/>
      <c r="B384" s="31"/>
      <c r="C384" s="31"/>
      <c r="D384" s="33"/>
      <c r="E384" s="98"/>
      <c r="F384" s="31"/>
      <c r="G384" s="83"/>
      <c r="H384" s="83"/>
      <c r="I384" s="62"/>
      <c r="J384" s="31"/>
      <c r="K384" s="31"/>
      <c r="L384" s="83"/>
      <c r="M384" s="69"/>
      <c r="N384" s="69"/>
      <c r="O384" s="74"/>
      <c r="P384" s="74"/>
      <c r="Q384" s="75"/>
      <c r="R384" s="34"/>
      <c r="S384" s="83"/>
      <c r="T384" s="83"/>
      <c r="U384" s="83"/>
      <c r="V384" s="83"/>
      <c r="W384" s="74"/>
      <c r="X384" s="74"/>
      <c r="Y384" s="74"/>
      <c r="Z384" s="66"/>
      <c r="AA384" s="72"/>
      <c r="AB384" s="66"/>
      <c r="AC384" s="72"/>
      <c r="AD384" s="72"/>
      <c r="AE384" s="72"/>
      <c r="AF384" s="62"/>
      <c r="AG384" s="113"/>
      <c r="AH384" s="114"/>
      <c r="AI384" s="30"/>
      <c r="AJ384" s="30"/>
      <c r="AK384" s="30"/>
      <c r="AL384" s="30"/>
      <c r="AM384" s="68"/>
      <c r="AN384" s="114"/>
      <c r="AO384" s="114"/>
      <c r="AP384" s="113"/>
      <c r="AQ384" s="113"/>
      <c r="AR384" s="31"/>
      <c r="AS384" s="73"/>
      <c r="AT384" s="73"/>
      <c r="AU384" s="68"/>
      <c r="AV384" s="67"/>
      <c r="AW384" s="67"/>
      <c r="AX384" s="67"/>
      <c r="AY384" s="67"/>
      <c r="AZ384" s="132"/>
      <c r="BA384" s="132"/>
      <c r="BB384" s="132"/>
      <c r="BC384" s="132"/>
      <c r="BD384" s="132"/>
      <c r="BE384" s="67"/>
    </row>
    <row r="385" spans="1:57" ht="25.5" customHeight="1" x14ac:dyDescent="0.25">
      <c r="A385" s="31"/>
      <c r="B385" s="31"/>
      <c r="C385" s="31"/>
      <c r="D385" s="33"/>
      <c r="E385" s="98"/>
      <c r="F385" s="31"/>
      <c r="G385" s="83"/>
      <c r="H385" s="83"/>
      <c r="I385" s="62"/>
      <c r="J385" s="31"/>
      <c r="K385" s="31"/>
      <c r="L385" s="83"/>
      <c r="M385" s="69"/>
      <c r="N385" s="69"/>
      <c r="O385" s="74"/>
      <c r="P385" s="74"/>
      <c r="Q385" s="75"/>
      <c r="R385" s="34"/>
      <c r="S385" s="83"/>
      <c r="T385" s="83"/>
      <c r="U385" s="83"/>
      <c r="V385" s="83"/>
      <c r="W385" s="74"/>
      <c r="X385" s="74"/>
      <c r="Y385" s="74"/>
      <c r="Z385" s="66"/>
      <c r="AA385" s="72"/>
      <c r="AB385" s="66"/>
      <c r="AC385" s="72"/>
      <c r="AD385" s="72"/>
      <c r="AE385" s="72"/>
      <c r="AF385" s="62"/>
      <c r="AG385" s="113"/>
      <c r="AH385" s="114"/>
      <c r="AI385" s="30"/>
      <c r="AJ385" s="30"/>
      <c r="AK385" s="30"/>
      <c r="AL385" s="30"/>
      <c r="AM385" s="68"/>
      <c r="AN385" s="114"/>
      <c r="AO385" s="114"/>
      <c r="AP385" s="113"/>
      <c r="AQ385" s="113"/>
      <c r="AR385" s="31"/>
      <c r="AS385" s="73"/>
      <c r="AT385" s="73"/>
      <c r="AU385" s="68"/>
      <c r="AV385" s="67"/>
      <c r="AW385" s="67"/>
      <c r="AX385" s="67"/>
      <c r="AY385" s="67"/>
      <c r="AZ385" s="132"/>
      <c r="BA385" s="132"/>
      <c r="BB385" s="132"/>
      <c r="BC385" s="132"/>
      <c r="BD385" s="132"/>
      <c r="BE385" s="67"/>
    </row>
    <row r="386" spans="1:57" ht="25.5" customHeight="1" x14ac:dyDescent="0.25">
      <c r="A386" s="31"/>
      <c r="B386" s="31"/>
      <c r="C386" s="31"/>
      <c r="D386" s="33"/>
      <c r="E386" s="98"/>
      <c r="F386" s="31"/>
      <c r="G386" s="83"/>
      <c r="H386" s="83"/>
      <c r="I386" s="62"/>
      <c r="J386" s="31"/>
      <c r="K386" s="31"/>
      <c r="L386" s="83"/>
      <c r="M386" s="69"/>
      <c r="N386" s="69"/>
      <c r="O386" s="74"/>
      <c r="P386" s="74"/>
      <c r="Q386" s="75"/>
      <c r="R386" s="34"/>
      <c r="S386" s="83"/>
      <c r="T386" s="83"/>
      <c r="U386" s="83"/>
      <c r="V386" s="83"/>
      <c r="W386" s="74"/>
      <c r="X386" s="74"/>
      <c r="Y386" s="74"/>
      <c r="Z386" s="66"/>
      <c r="AA386" s="72"/>
      <c r="AB386" s="66"/>
      <c r="AC386" s="72"/>
      <c r="AD386" s="72"/>
      <c r="AE386" s="72"/>
      <c r="AF386" s="62"/>
      <c r="AG386" s="113"/>
      <c r="AH386" s="114"/>
      <c r="AI386" s="30"/>
      <c r="AJ386" s="30"/>
      <c r="AK386" s="30"/>
      <c r="AL386" s="30"/>
      <c r="AM386" s="68"/>
      <c r="AN386" s="114"/>
      <c r="AO386" s="114"/>
      <c r="AP386" s="113"/>
      <c r="AQ386" s="113"/>
      <c r="AR386" s="31"/>
      <c r="AS386" s="73"/>
      <c r="AT386" s="73"/>
      <c r="AU386" s="68"/>
      <c r="AV386" s="67"/>
      <c r="AW386" s="67"/>
      <c r="AX386" s="67"/>
      <c r="AY386" s="67"/>
      <c r="AZ386" s="132"/>
      <c r="BA386" s="132"/>
      <c r="BB386" s="132"/>
      <c r="BC386" s="132"/>
      <c r="BD386" s="132"/>
      <c r="BE386" s="67"/>
    </row>
    <row r="387" spans="1:57" ht="25.5" customHeight="1" x14ac:dyDescent="0.25">
      <c r="A387" s="31"/>
      <c r="B387" s="31"/>
      <c r="C387" s="31"/>
      <c r="D387" s="33"/>
      <c r="E387" s="98"/>
      <c r="F387" s="31"/>
      <c r="G387" s="83"/>
      <c r="H387" s="83"/>
      <c r="I387" s="62"/>
      <c r="J387" s="31"/>
      <c r="K387" s="31"/>
      <c r="L387" s="83"/>
      <c r="M387" s="69"/>
      <c r="N387" s="69"/>
      <c r="O387" s="74"/>
      <c r="P387" s="74"/>
      <c r="Q387" s="75"/>
      <c r="R387" s="34"/>
      <c r="S387" s="83"/>
      <c r="T387" s="83"/>
      <c r="U387" s="83"/>
      <c r="V387" s="83"/>
      <c r="W387" s="74"/>
      <c r="X387" s="74"/>
      <c r="Y387" s="74"/>
      <c r="Z387" s="66"/>
      <c r="AA387" s="72"/>
      <c r="AB387" s="66"/>
      <c r="AC387" s="72"/>
      <c r="AD387" s="72"/>
      <c r="AE387" s="72"/>
      <c r="AF387" s="62"/>
      <c r="AG387" s="113"/>
      <c r="AH387" s="114"/>
      <c r="AI387" s="30"/>
      <c r="AJ387" s="30"/>
      <c r="AK387" s="30"/>
      <c r="AL387" s="30"/>
      <c r="AM387" s="68"/>
      <c r="AN387" s="114"/>
      <c r="AO387" s="114"/>
      <c r="AP387" s="113"/>
      <c r="AQ387" s="113"/>
      <c r="AR387" s="31"/>
      <c r="AS387" s="73"/>
      <c r="AT387" s="73"/>
      <c r="AU387" s="68"/>
      <c r="AV387" s="67"/>
      <c r="AW387" s="67"/>
      <c r="AX387" s="67"/>
      <c r="AY387" s="67"/>
      <c r="AZ387" s="132"/>
      <c r="BA387" s="132"/>
      <c r="BB387" s="132"/>
      <c r="BC387" s="132"/>
      <c r="BD387" s="132"/>
      <c r="BE387" s="67"/>
    </row>
    <row r="388" spans="1:57" ht="25.5" customHeight="1" x14ac:dyDescent="0.25">
      <c r="A388" s="31"/>
      <c r="B388" s="31"/>
      <c r="C388" s="31"/>
      <c r="D388" s="33"/>
      <c r="E388" s="98"/>
      <c r="F388" s="31"/>
      <c r="G388" s="83"/>
      <c r="H388" s="83"/>
      <c r="I388" s="62"/>
      <c r="J388" s="31"/>
      <c r="K388" s="31"/>
      <c r="L388" s="83"/>
      <c r="M388" s="69"/>
      <c r="N388" s="69"/>
      <c r="O388" s="74"/>
      <c r="P388" s="74"/>
      <c r="Q388" s="75"/>
      <c r="R388" s="34"/>
      <c r="S388" s="83"/>
      <c r="T388" s="83"/>
      <c r="U388" s="83"/>
      <c r="V388" s="83"/>
      <c r="W388" s="74"/>
      <c r="X388" s="74"/>
      <c r="Y388" s="74"/>
      <c r="Z388" s="66"/>
      <c r="AA388" s="72"/>
      <c r="AB388" s="66"/>
      <c r="AC388" s="72"/>
      <c r="AD388" s="72"/>
      <c r="AE388" s="72"/>
      <c r="AF388" s="62"/>
      <c r="AG388" s="113"/>
      <c r="AH388" s="114"/>
      <c r="AI388" s="30"/>
      <c r="AJ388" s="30"/>
      <c r="AK388" s="30"/>
      <c r="AL388" s="30"/>
      <c r="AM388" s="68"/>
      <c r="AN388" s="114"/>
      <c r="AO388" s="114"/>
      <c r="AP388" s="113"/>
      <c r="AQ388" s="113"/>
      <c r="AR388" s="31"/>
      <c r="AS388" s="73"/>
      <c r="AT388" s="73"/>
      <c r="AU388" s="68"/>
      <c r="AV388" s="67"/>
      <c r="AW388" s="67"/>
      <c r="AX388" s="67"/>
      <c r="AY388" s="67"/>
      <c r="AZ388" s="132"/>
      <c r="BA388" s="132"/>
      <c r="BB388" s="132"/>
      <c r="BC388" s="132"/>
      <c r="BD388" s="132"/>
      <c r="BE388" s="67"/>
    </row>
    <row r="389" spans="1:57" ht="25.5" customHeight="1" x14ac:dyDescent="0.25">
      <c r="A389" s="31"/>
      <c r="B389" s="31"/>
      <c r="C389" s="31"/>
      <c r="D389" s="33"/>
      <c r="E389" s="98"/>
      <c r="F389" s="31"/>
      <c r="G389" s="83"/>
      <c r="H389" s="83"/>
      <c r="I389" s="62"/>
      <c r="J389" s="31"/>
      <c r="K389" s="31"/>
      <c r="L389" s="83"/>
      <c r="M389" s="69"/>
      <c r="N389" s="69"/>
      <c r="O389" s="74"/>
      <c r="P389" s="74"/>
      <c r="Q389" s="75"/>
      <c r="R389" s="34"/>
      <c r="S389" s="83"/>
      <c r="T389" s="83"/>
      <c r="U389" s="83"/>
      <c r="V389" s="83"/>
      <c r="W389" s="74"/>
      <c r="X389" s="74"/>
      <c r="Y389" s="74"/>
      <c r="Z389" s="66"/>
      <c r="AA389" s="72"/>
      <c r="AB389" s="66"/>
      <c r="AC389" s="72"/>
      <c r="AD389" s="72"/>
      <c r="AE389" s="72"/>
      <c r="AF389" s="62"/>
      <c r="AG389" s="113"/>
      <c r="AH389" s="114"/>
      <c r="AI389" s="30"/>
      <c r="AJ389" s="30"/>
      <c r="AK389" s="30"/>
      <c r="AL389" s="30"/>
      <c r="AM389" s="68"/>
      <c r="AN389" s="114"/>
      <c r="AO389" s="114"/>
      <c r="AP389" s="113"/>
      <c r="AQ389" s="113"/>
      <c r="AR389" s="31"/>
      <c r="AS389" s="73"/>
      <c r="AT389" s="73"/>
      <c r="AU389" s="68"/>
      <c r="AV389" s="67"/>
      <c r="AW389" s="67"/>
      <c r="AX389" s="67"/>
      <c r="AY389" s="67"/>
      <c r="AZ389" s="132"/>
      <c r="BA389" s="132"/>
      <c r="BB389" s="132"/>
      <c r="BC389" s="132"/>
      <c r="BD389" s="132"/>
      <c r="BE389" s="67"/>
    </row>
    <row r="390" spans="1:57" ht="25.5" customHeight="1" x14ac:dyDescent="0.25">
      <c r="A390" s="31"/>
      <c r="B390" s="31"/>
      <c r="C390" s="31"/>
      <c r="D390" s="33"/>
      <c r="E390" s="98"/>
      <c r="F390" s="31"/>
      <c r="G390" s="83"/>
      <c r="H390" s="83"/>
      <c r="I390" s="62"/>
      <c r="J390" s="31"/>
      <c r="K390" s="31"/>
      <c r="L390" s="83"/>
      <c r="M390" s="69"/>
      <c r="N390" s="69"/>
      <c r="O390" s="74"/>
      <c r="P390" s="74"/>
      <c r="Q390" s="75"/>
      <c r="R390" s="34"/>
      <c r="S390" s="83"/>
      <c r="T390" s="83"/>
      <c r="U390" s="83"/>
      <c r="V390" s="83"/>
      <c r="W390" s="74"/>
      <c r="X390" s="74"/>
      <c r="Y390" s="74"/>
      <c r="Z390" s="66"/>
      <c r="AA390" s="72"/>
      <c r="AB390" s="66"/>
      <c r="AC390" s="72"/>
      <c r="AD390" s="72"/>
      <c r="AE390" s="72"/>
      <c r="AF390" s="62"/>
      <c r="AG390" s="113"/>
      <c r="AH390" s="114"/>
      <c r="AI390" s="30"/>
      <c r="AJ390" s="30"/>
      <c r="AK390" s="30"/>
      <c r="AL390" s="30"/>
      <c r="AM390" s="68"/>
      <c r="AN390" s="114"/>
      <c r="AO390" s="114"/>
      <c r="AP390" s="113"/>
      <c r="AQ390" s="113"/>
      <c r="AR390" s="31"/>
      <c r="AS390" s="73"/>
      <c r="AT390" s="73"/>
      <c r="AU390" s="68"/>
      <c r="AV390" s="67"/>
      <c r="AW390" s="67"/>
      <c r="AX390" s="67"/>
      <c r="AY390" s="67"/>
      <c r="AZ390" s="132"/>
      <c r="BA390" s="132"/>
      <c r="BB390" s="132"/>
      <c r="BC390" s="132"/>
      <c r="BD390" s="132"/>
      <c r="BE390" s="67"/>
    </row>
    <row r="391" spans="1:57" ht="25.5" customHeight="1" x14ac:dyDescent="0.25">
      <c r="A391" s="31"/>
      <c r="B391" s="31"/>
      <c r="C391" s="31"/>
      <c r="D391" s="33"/>
      <c r="E391" s="98"/>
      <c r="F391" s="31"/>
      <c r="G391" s="83"/>
      <c r="H391" s="83"/>
      <c r="I391" s="62"/>
      <c r="J391" s="31"/>
      <c r="K391" s="31"/>
      <c r="L391" s="83"/>
      <c r="M391" s="69"/>
      <c r="N391" s="69"/>
      <c r="O391" s="74"/>
      <c r="P391" s="74"/>
      <c r="Q391" s="75"/>
      <c r="R391" s="34"/>
      <c r="S391" s="83"/>
      <c r="T391" s="83"/>
      <c r="U391" s="83"/>
      <c r="V391" s="83"/>
      <c r="W391" s="74"/>
      <c r="X391" s="74"/>
      <c r="Y391" s="74"/>
      <c r="Z391" s="66"/>
      <c r="AA391" s="72"/>
      <c r="AB391" s="66"/>
      <c r="AC391" s="72"/>
      <c r="AD391" s="72"/>
      <c r="AE391" s="72"/>
      <c r="AF391" s="62"/>
      <c r="AG391" s="113"/>
      <c r="AH391" s="114"/>
      <c r="AI391" s="30"/>
      <c r="AJ391" s="30"/>
      <c r="AK391" s="30"/>
      <c r="AL391" s="30"/>
      <c r="AM391" s="68"/>
      <c r="AN391" s="114"/>
      <c r="AO391" s="114"/>
      <c r="AP391" s="113"/>
      <c r="AQ391" s="113"/>
      <c r="AR391" s="31"/>
      <c r="AS391" s="73"/>
      <c r="AT391" s="73"/>
      <c r="AU391" s="68"/>
      <c r="AV391" s="67"/>
      <c r="AW391" s="67"/>
      <c r="AX391" s="67"/>
      <c r="AY391" s="67"/>
      <c r="AZ391" s="132"/>
      <c r="BA391" s="132"/>
      <c r="BB391" s="132"/>
      <c r="BC391" s="132"/>
      <c r="BD391" s="132"/>
      <c r="BE391" s="67"/>
    </row>
    <row r="392" spans="1:57" ht="25.5" customHeight="1" x14ac:dyDescent="0.25">
      <c r="A392" s="31"/>
      <c r="B392" s="31"/>
      <c r="C392" s="31"/>
      <c r="D392" s="33"/>
      <c r="E392" s="98"/>
      <c r="F392" s="31"/>
      <c r="G392" s="83"/>
      <c r="H392" s="83"/>
      <c r="I392" s="62"/>
      <c r="J392" s="31"/>
      <c r="K392" s="31"/>
      <c r="L392" s="83"/>
      <c r="M392" s="69"/>
      <c r="N392" s="69"/>
      <c r="O392" s="74"/>
      <c r="P392" s="74"/>
      <c r="Q392" s="75"/>
      <c r="R392" s="34"/>
      <c r="S392" s="83"/>
      <c r="T392" s="83"/>
      <c r="U392" s="83"/>
      <c r="V392" s="83"/>
      <c r="W392" s="74"/>
      <c r="X392" s="74"/>
      <c r="Y392" s="74"/>
      <c r="Z392" s="66"/>
      <c r="AA392" s="72"/>
      <c r="AB392" s="66"/>
      <c r="AC392" s="72"/>
      <c r="AD392" s="72"/>
      <c r="AE392" s="72"/>
      <c r="AF392" s="62"/>
      <c r="AG392" s="113"/>
      <c r="AH392" s="114"/>
      <c r="AI392" s="30"/>
      <c r="AJ392" s="30"/>
      <c r="AK392" s="30"/>
      <c r="AL392" s="30"/>
      <c r="AM392" s="68"/>
      <c r="AN392" s="114"/>
      <c r="AO392" s="114"/>
      <c r="AP392" s="113"/>
      <c r="AQ392" s="113"/>
      <c r="AR392" s="31"/>
      <c r="AS392" s="73"/>
      <c r="AT392" s="73"/>
      <c r="AU392" s="68"/>
      <c r="AV392" s="67"/>
      <c r="AW392" s="67"/>
      <c r="AX392" s="67"/>
      <c r="AY392" s="67"/>
      <c r="AZ392" s="132"/>
      <c r="BA392" s="132"/>
      <c r="BB392" s="132"/>
      <c r="BC392" s="132"/>
      <c r="BD392" s="132"/>
      <c r="BE392" s="67"/>
    </row>
    <row r="393" spans="1:57" ht="25.5" customHeight="1" x14ac:dyDescent="0.25">
      <c r="A393" s="31"/>
      <c r="B393" s="31"/>
      <c r="C393" s="31"/>
      <c r="D393" s="33"/>
      <c r="E393" s="98"/>
      <c r="F393" s="31"/>
      <c r="G393" s="83"/>
      <c r="H393" s="83"/>
      <c r="I393" s="62"/>
      <c r="J393" s="31"/>
      <c r="K393" s="31"/>
      <c r="L393" s="83"/>
      <c r="M393" s="69"/>
      <c r="N393" s="69"/>
      <c r="O393" s="74"/>
      <c r="P393" s="74"/>
      <c r="Q393" s="75"/>
      <c r="R393" s="34"/>
      <c r="S393" s="83"/>
      <c r="T393" s="83"/>
      <c r="U393" s="83"/>
      <c r="V393" s="83"/>
      <c r="W393" s="74"/>
      <c r="X393" s="74"/>
      <c r="Y393" s="74"/>
      <c r="Z393" s="66"/>
      <c r="AA393" s="72"/>
      <c r="AB393" s="66"/>
      <c r="AC393" s="72"/>
      <c r="AD393" s="72"/>
      <c r="AE393" s="72"/>
      <c r="AF393" s="62"/>
      <c r="AG393" s="113"/>
      <c r="AH393" s="114"/>
      <c r="AI393" s="30"/>
      <c r="AJ393" s="30"/>
      <c r="AK393" s="30"/>
      <c r="AL393" s="30"/>
      <c r="AM393" s="68"/>
      <c r="AN393" s="114"/>
      <c r="AO393" s="114"/>
      <c r="AP393" s="113"/>
      <c r="AQ393" s="113"/>
      <c r="AR393" s="31"/>
      <c r="AS393" s="73"/>
      <c r="AT393" s="73"/>
      <c r="AU393" s="68"/>
      <c r="AV393" s="67"/>
      <c r="AW393" s="67"/>
      <c r="AX393" s="67"/>
      <c r="AY393" s="67"/>
      <c r="AZ393" s="132"/>
      <c r="BA393" s="132"/>
      <c r="BB393" s="132"/>
      <c r="BC393" s="132"/>
      <c r="BD393" s="132"/>
      <c r="BE393" s="67"/>
    </row>
    <row r="394" spans="1:57" ht="25.5" customHeight="1" x14ac:dyDescent="0.25">
      <c r="A394" s="31"/>
      <c r="B394" s="31"/>
      <c r="C394" s="31"/>
      <c r="D394" s="33"/>
      <c r="E394" s="98"/>
      <c r="F394" s="31"/>
      <c r="G394" s="83"/>
      <c r="H394" s="83"/>
      <c r="I394" s="62"/>
      <c r="J394" s="31"/>
      <c r="K394" s="31"/>
      <c r="L394" s="83"/>
      <c r="M394" s="69"/>
      <c r="N394" s="69"/>
      <c r="O394" s="74"/>
      <c r="P394" s="74"/>
      <c r="Q394" s="75"/>
      <c r="R394" s="34"/>
      <c r="S394" s="83"/>
      <c r="T394" s="83"/>
      <c r="U394" s="83"/>
      <c r="V394" s="83"/>
      <c r="W394" s="74"/>
      <c r="X394" s="74"/>
      <c r="Y394" s="74"/>
      <c r="Z394" s="66"/>
      <c r="AA394" s="72"/>
      <c r="AB394" s="66"/>
      <c r="AC394" s="72"/>
      <c r="AD394" s="72"/>
      <c r="AE394" s="72"/>
      <c r="AF394" s="62"/>
      <c r="AG394" s="113"/>
      <c r="AH394" s="114"/>
      <c r="AI394" s="30"/>
      <c r="AJ394" s="30"/>
      <c r="AK394" s="30"/>
      <c r="AL394" s="30"/>
      <c r="AM394" s="68"/>
      <c r="AN394" s="114"/>
      <c r="AO394" s="114"/>
      <c r="AP394" s="113"/>
      <c r="AQ394" s="113"/>
      <c r="AR394" s="31"/>
      <c r="AS394" s="73"/>
      <c r="AT394" s="73"/>
      <c r="AU394" s="68"/>
      <c r="AV394" s="67"/>
      <c r="AW394" s="67"/>
      <c r="AX394" s="67"/>
      <c r="AY394" s="67"/>
      <c r="AZ394" s="132"/>
      <c r="BA394" s="132"/>
      <c r="BB394" s="132"/>
      <c r="BC394" s="132"/>
      <c r="BD394" s="132"/>
      <c r="BE394" s="67"/>
    </row>
    <row r="395" spans="1:57" ht="25.5" customHeight="1" x14ac:dyDescent="0.25">
      <c r="A395" s="31"/>
      <c r="B395" s="31"/>
      <c r="C395" s="31"/>
      <c r="D395" s="33"/>
      <c r="E395" s="98"/>
      <c r="F395" s="31"/>
      <c r="G395" s="83"/>
      <c r="H395" s="83"/>
      <c r="I395" s="62"/>
      <c r="J395" s="31"/>
      <c r="K395" s="31"/>
      <c r="L395" s="83"/>
      <c r="M395" s="69"/>
      <c r="N395" s="69"/>
      <c r="O395" s="74"/>
      <c r="P395" s="74"/>
      <c r="Q395" s="75"/>
      <c r="R395" s="34"/>
      <c r="S395" s="83"/>
      <c r="T395" s="83"/>
      <c r="U395" s="83"/>
      <c r="V395" s="83"/>
      <c r="W395" s="74"/>
      <c r="X395" s="74"/>
      <c r="Y395" s="74"/>
      <c r="Z395" s="66"/>
      <c r="AA395" s="72"/>
      <c r="AB395" s="66"/>
      <c r="AC395" s="72"/>
      <c r="AD395" s="72"/>
      <c r="AE395" s="72"/>
      <c r="AF395" s="62"/>
      <c r="AG395" s="113"/>
      <c r="AH395" s="114"/>
      <c r="AI395" s="30"/>
      <c r="AJ395" s="30"/>
      <c r="AK395" s="30"/>
      <c r="AL395" s="30"/>
      <c r="AM395" s="68"/>
      <c r="AN395" s="114"/>
      <c r="AO395" s="114"/>
      <c r="AP395" s="113"/>
      <c r="AQ395" s="113"/>
      <c r="AR395" s="31"/>
      <c r="AS395" s="73"/>
      <c r="AT395" s="73"/>
      <c r="AU395" s="68"/>
      <c r="AV395" s="67"/>
      <c r="AW395" s="67"/>
      <c r="AX395" s="67"/>
      <c r="AY395" s="67"/>
      <c r="AZ395" s="132"/>
      <c r="BA395" s="132"/>
      <c r="BB395" s="132"/>
      <c r="BC395" s="132"/>
      <c r="BD395" s="132"/>
      <c r="BE395" s="67"/>
    </row>
    <row r="396" spans="1:57" ht="25.5" customHeight="1" x14ac:dyDescent="0.25">
      <c r="A396" s="31"/>
      <c r="B396" s="31"/>
      <c r="C396" s="31"/>
      <c r="D396" s="33"/>
      <c r="E396" s="98"/>
      <c r="F396" s="31"/>
      <c r="G396" s="83"/>
      <c r="H396" s="83"/>
      <c r="I396" s="62"/>
      <c r="J396" s="31"/>
      <c r="K396" s="31"/>
      <c r="L396" s="83"/>
      <c r="M396" s="69"/>
      <c r="N396" s="69"/>
      <c r="O396" s="74"/>
      <c r="P396" s="74"/>
      <c r="Q396" s="75"/>
      <c r="R396" s="34"/>
      <c r="S396" s="83"/>
      <c r="T396" s="83"/>
      <c r="U396" s="83"/>
      <c r="V396" s="83"/>
      <c r="W396" s="74"/>
      <c r="X396" s="74"/>
      <c r="Y396" s="74"/>
      <c r="Z396" s="66"/>
      <c r="AA396" s="72"/>
      <c r="AB396" s="66"/>
      <c r="AC396" s="72"/>
      <c r="AD396" s="72"/>
      <c r="AE396" s="72"/>
      <c r="AF396" s="62"/>
      <c r="AG396" s="113"/>
      <c r="AH396" s="114"/>
      <c r="AI396" s="30"/>
      <c r="AJ396" s="30"/>
      <c r="AK396" s="30"/>
      <c r="AL396" s="30"/>
      <c r="AM396" s="68"/>
      <c r="AN396" s="114"/>
      <c r="AO396" s="114"/>
      <c r="AP396" s="113"/>
      <c r="AQ396" s="113"/>
      <c r="AR396" s="31"/>
      <c r="AS396" s="73"/>
      <c r="AT396" s="73"/>
      <c r="AU396" s="68"/>
      <c r="AV396" s="67"/>
      <c r="AW396" s="67"/>
      <c r="AX396" s="67"/>
      <c r="AY396" s="67"/>
      <c r="AZ396" s="132"/>
      <c r="BA396" s="132"/>
      <c r="BB396" s="132"/>
      <c r="BC396" s="132"/>
      <c r="BD396" s="132"/>
      <c r="BE396" s="67"/>
    </row>
    <row r="397" spans="1:57" ht="25.5" customHeight="1" x14ac:dyDescent="0.25">
      <c r="A397" s="31"/>
      <c r="B397" s="31"/>
      <c r="C397" s="31"/>
      <c r="D397" s="33"/>
      <c r="E397" s="98"/>
      <c r="F397" s="31"/>
      <c r="G397" s="83"/>
      <c r="H397" s="83"/>
      <c r="I397" s="62"/>
      <c r="J397" s="31"/>
      <c r="K397" s="31"/>
      <c r="L397" s="83"/>
      <c r="M397" s="69"/>
      <c r="N397" s="69"/>
      <c r="O397" s="74"/>
      <c r="P397" s="74"/>
      <c r="Q397" s="75"/>
      <c r="R397" s="34"/>
      <c r="S397" s="83"/>
      <c r="T397" s="83"/>
      <c r="U397" s="83"/>
      <c r="V397" s="83"/>
      <c r="W397" s="74"/>
      <c r="X397" s="74"/>
      <c r="Y397" s="74"/>
      <c r="Z397" s="66"/>
      <c r="AA397" s="72"/>
      <c r="AB397" s="66"/>
      <c r="AC397" s="72"/>
      <c r="AD397" s="72"/>
      <c r="AE397" s="72"/>
      <c r="AF397" s="62"/>
      <c r="AG397" s="113"/>
      <c r="AH397" s="114"/>
      <c r="AI397" s="30"/>
      <c r="AJ397" s="30"/>
      <c r="AK397" s="30"/>
      <c r="AL397" s="30"/>
      <c r="AM397" s="68"/>
      <c r="AN397" s="114"/>
      <c r="AO397" s="114"/>
      <c r="AP397" s="113"/>
      <c r="AQ397" s="113"/>
      <c r="AR397" s="31"/>
      <c r="AS397" s="73"/>
      <c r="AT397" s="73"/>
      <c r="AU397" s="68"/>
      <c r="AV397" s="67"/>
      <c r="AW397" s="67"/>
      <c r="AX397" s="67"/>
      <c r="AY397" s="67"/>
      <c r="AZ397" s="132"/>
      <c r="BA397" s="132"/>
      <c r="BB397" s="132"/>
      <c r="BC397" s="132"/>
      <c r="BD397" s="132"/>
      <c r="BE397" s="67"/>
    </row>
    <row r="398" spans="1:57" ht="25.5" customHeight="1" x14ac:dyDescent="0.25">
      <c r="A398" s="31"/>
      <c r="B398" s="31"/>
      <c r="C398" s="31"/>
      <c r="D398" s="33"/>
      <c r="E398" s="98"/>
      <c r="F398" s="31"/>
      <c r="G398" s="83"/>
      <c r="H398" s="83"/>
      <c r="I398" s="62"/>
      <c r="J398" s="31"/>
      <c r="K398" s="31"/>
      <c r="L398" s="83"/>
      <c r="M398" s="69"/>
      <c r="N398" s="69"/>
      <c r="O398" s="74"/>
      <c r="P398" s="74"/>
      <c r="Q398" s="75"/>
      <c r="R398" s="34"/>
      <c r="S398" s="83"/>
      <c r="T398" s="83"/>
      <c r="U398" s="83"/>
      <c r="V398" s="83"/>
      <c r="W398" s="74"/>
      <c r="X398" s="74"/>
      <c r="Y398" s="74"/>
      <c r="Z398" s="66"/>
      <c r="AA398" s="72"/>
      <c r="AB398" s="66"/>
      <c r="AC398" s="72"/>
      <c r="AD398" s="72"/>
      <c r="AE398" s="72"/>
      <c r="AF398" s="62"/>
      <c r="AG398" s="113"/>
      <c r="AH398" s="114"/>
      <c r="AI398" s="30"/>
      <c r="AJ398" s="30"/>
      <c r="AK398" s="30"/>
      <c r="AL398" s="30"/>
      <c r="AM398" s="68"/>
      <c r="AN398" s="114"/>
      <c r="AO398" s="114"/>
      <c r="AP398" s="113"/>
      <c r="AQ398" s="113"/>
      <c r="AR398" s="31"/>
      <c r="AS398" s="73"/>
      <c r="AT398" s="73"/>
      <c r="AU398" s="68"/>
      <c r="AV398" s="67"/>
      <c r="AW398" s="67"/>
      <c r="AX398" s="67"/>
      <c r="AY398" s="67"/>
      <c r="AZ398" s="132"/>
      <c r="BA398" s="132"/>
      <c r="BB398" s="132"/>
      <c r="BC398" s="132"/>
      <c r="BD398" s="132"/>
      <c r="BE398" s="67"/>
    </row>
    <row r="399" spans="1:57" ht="25.5" customHeight="1" x14ac:dyDescent="0.25">
      <c r="A399" s="31"/>
      <c r="B399" s="31"/>
      <c r="C399" s="31"/>
      <c r="D399" s="33"/>
      <c r="E399" s="98"/>
      <c r="F399" s="31"/>
      <c r="G399" s="83"/>
      <c r="H399" s="83"/>
      <c r="I399" s="62"/>
      <c r="J399" s="31"/>
      <c r="K399" s="31"/>
      <c r="L399" s="83"/>
      <c r="M399" s="69"/>
      <c r="N399" s="69"/>
      <c r="O399" s="74"/>
      <c r="P399" s="74"/>
      <c r="Q399" s="75"/>
      <c r="R399" s="34"/>
      <c r="S399" s="83"/>
      <c r="T399" s="83"/>
      <c r="U399" s="83"/>
      <c r="V399" s="83"/>
      <c r="W399" s="74"/>
      <c r="X399" s="74"/>
      <c r="Y399" s="74"/>
      <c r="Z399" s="66"/>
      <c r="AA399" s="72"/>
      <c r="AB399" s="66"/>
      <c r="AC399" s="72"/>
      <c r="AD399" s="72"/>
      <c r="AE399" s="72"/>
      <c r="AF399" s="62"/>
      <c r="AG399" s="113"/>
      <c r="AH399" s="114"/>
      <c r="AI399" s="30"/>
      <c r="AJ399" s="30"/>
      <c r="AK399" s="30"/>
      <c r="AL399" s="30"/>
      <c r="AM399" s="68"/>
      <c r="AN399" s="114"/>
      <c r="AO399" s="114"/>
      <c r="AP399" s="113"/>
      <c r="AQ399" s="113"/>
      <c r="AR399" s="31"/>
      <c r="AS399" s="73"/>
      <c r="AT399" s="73"/>
      <c r="AU399" s="68"/>
      <c r="AV399" s="67"/>
      <c r="AW399" s="67"/>
      <c r="AX399" s="67"/>
      <c r="AY399" s="67"/>
      <c r="AZ399" s="132"/>
      <c r="BA399" s="132"/>
      <c r="BB399" s="132"/>
      <c r="BC399" s="132"/>
      <c r="BD399" s="132"/>
      <c r="BE399" s="67"/>
    </row>
    <row r="400" spans="1:57" ht="25.5" customHeight="1" x14ac:dyDescent="0.25">
      <c r="A400" s="31"/>
      <c r="B400" s="31"/>
      <c r="C400" s="31"/>
      <c r="D400" s="33"/>
      <c r="E400" s="98"/>
      <c r="F400" s="31"/>
      <c r="G400" s="83"/>
      <c r="H400" s="83"/>
      <c r="I400" s="62"/>
      <c r="J400" s="31"/>
      <c r="K400" s="31"/>
      <c r="L400" s="83"/>
      <c r="M400" s="69"/>
      <c r="N400" s="69"/>
      <c r="O400" s="74"/>
      <c r="P400" s="74"/>
      <c r="Q400" s="75"/>
      <c r="R400" s="34"/>
      <c r="S400" s="83"/>
      <c r="T400" s="83"/>
      <c r="U400" s="83"/>
      <c r="V400" s="83"/>
      <c r="W400" s="74"/>
      <c r="X400" s="74"/>
      <c r="Y400" s="74"/>
      <c r="Z400" s="66"/>
      <c r="AA400" s="72"/>
      <c r="AB400" s="66"/>
      <c r="AC400" s="72"/>
      <c r="AD400" s="72"/>
      <c r="AE400" s="72"/>
      <c r="AF400" s="62"/>
      <c r="AG400" s="113"/>
      <c r="AH400" s="114"/>
      <c r="AI400" s="30"/>
      <c r="AJ400" s="30"/>
      <c r="AK400" s="30"/>
      <c r="AL400" s="30"/>
      <c r="AM400" s="68"/>
      <c r="AN400" s="114"/>
      <c r="AO400" s="114"/>
      <c r="AP400" s="113"/>
      <c r="AQ400" s="113"/>
      <c r="AR400" s="31"/>
      <c r="AS400" s="73"/>
      <c r="AT400" s="73"/>
      <c r="AU400" s="68"/>
      <c r="AV400" s="67"/>
      <c r="AW400" s="67"/>
      <c r="AX400" s="67"/>
      <c r="AY400" s="67"/>
      <c r="AZ400" s="132"/>
      <c r="BA400" s="132"/>
      <c r="BB400" s="132"/>
      <c r="BC400" s="132"/>
      <c r="BD400" s="132"/>
      <c r="BE400" s="67"/>
    </row>
    <row r="401" spans="1:57" ht="25.5" customHeight="1" x14ac:dyDescent="0.25">
      <c r="A401" s="31"/>
      <c r="B401" s="31"/>
      <c r="C401" s="31"/>
      <c r="D401" s="33"/>
      <c r="E401" s="98"/>
      <c r="F401" s="31"/>
      <c r="G401" s="83"/>
      <c r="H401" s="83"/>
      <c r="I401" s="62"/>
      <c r="J401" s="31"/>
      <c r="K401" s="31"/>
      <c r="L401" s="83"/>
      <c r="M401" s="69"/>
      <c r="N401" s="69"/>
      <c r="O401" s="74"/>
      <c r="P401" s="74"/>
      <c r="Q401" s="75"/>
      <c r="R401" s="34"/>
      <c r="S401" s="83"/>
      <c r="T401" s="83"/>
      <c r="U401" s="83"/>
      <c r="V401" s="83"/>
      <c r="W401" s="74"/>
      <c r="X401" s="74"/>
      <c r="Y401" s="74"/>
      <c r="Z401" s="66"/>
      <c r="AA401" s="72"/>
      <c r="AB401" s="66"/>
      <c r="AC401" s="72"/>
      <c r="AD401" s="72"/>
      <c r="AE401" s="72"/>
      <c r="AF401" s="62"/>
      <c r="AG401" s="113"/>
      <c r="AH401" s="114"/>
      <c r="AI401" s="30"/>
      <c r="AJ401" s="30"/>
      <c r="AK401" s="30"/>
      <c r="AL401" s="30"/>
      <c r="AM401" s="68"/>
      <c r="AN401" s="114"/>
      <c r="AO401" s="114"/>
      <c r="AP401" s="113"/>
      <c r="AQ401" s="113"/>
      <c r="AR401" s="31"/>
      <c r="AS401" s="73"/>
      <c r="AT401" s="73"/>
      <c r="AU401" s="68"/>
      <c r="AV401" s="67"/>
      <c r="AW401" s="67"/>
      <c r="AX401" s="67"/>
      <c r="AY401" s="67"/>
      <c r="AZ401" s="132"/>
      <c r="BA401" s="132"/>
      <c r="BB401" s="132"/>
      <c r="BC401" s="132"/>
      <c r="BD401" s="132"/>
      <c r="BE401" s="67"/>
    </row>
    <row r="402" spans="1:57" ht="25.5" customHeight="1" x14ac:dyDescent="0.25">
      <c r="A402" s="31"/>
      <c r="B402" s="31"/>
      <c r="C402" s="31"/>
      <c r="D402" s="33"/>
      <c r="E402" s="98"/>
      <c r="F402" s="31"/>
      <c r="G402" s="83"/>
      <c r="H402" s="83"/>
      <c r="I402" s="62"/>
      <c r="J402" s="31"/>
      <c r="K402" s="31"/>
      <c r="L402" s="83"/>
      <c r="M402" s="69"/>
      <c r="N402" s="69"/>
      <c r="O402" s="74"/>
      <c r="P402" s="74"/>
      <c r="Q402" s="75"/>
      <c r="R402" s="34"/>
      <c r="S402" s="83"/>
      <c r="T402" s="83"/>
      <c r="U402" s="83"/>
      <c r="V402" s="83"/>
      <c r="W402" s="74"/>
      <c r="X402" s="74"/>
      <c r="Y402" s="74"/>
      <c r="Z402" s="66"/>
      <c r="AA402" s="72"/>
      <c r="AB402" s="66"/>
      <c r="AC402" s="72"/>
      <c r="AD402" s="72"/>
      <c r="AE402" s="72"/>
      <c r="AF402" s="62"/>
      <c r="AG402" s="113"/>
      <c r="AH402" s="114"/>
      <c r="AI402" s="30"/>
      <c r="AJ402" s="30"/>
      <c r="AK402" s="30"/>
      <c r="AL402" s="30"/>
      <c r="AM402" s="68"/>
      <c r="AN402" s="114"/>
      <c r="AO402" s="114"/>
      <c r="AP402" s="113"/>
      <c r="AQ402" s="113"/>
      <c r="AR402" s="31"/>
      <c r="AS402" s="73"/>
      <c r="AT402" s="73"/>
      <c r="AU402" s="68"/>
      <c r="AV402" s="67"/>
      <c r="AW402" s="67"/>
      <c r="AX402" s="67"/>
      <c r="AY402" s="67"/>
      <c r="AZ402" s="132"/>
      <c r="BA402" s="132"/>
      <c r="BB402" s="132"/>
      <c r="BC402" s="132"/>
      <c r="BD402" s="132"/>
      <c r="BE402" s="67"/>
    </row>
    <row r="403" spans="1:57" ht="25.5" customHeight="1" x14ac:dyDescent="0.25">
      <c r="A403" s="31"/>
      <c r="B403" s="31"/>
      <c r="C403" s="31"/>
      <c r="D403" s="33"/>
      <c r="E403" s="98"/>
      <c r="F403" s="31"/>
      <c r="G403" s="83"/>
      <c r="H403" s="83"/>
      <c r="I403" s="62"/>
      <c r="J403" s="31"/>
      <c r="K403" s="31"/>
      <c r="L403" s="83"/>
      <c r="M403" s="69"/>
      <c r="N403" s="69"/>
      <c r="O403" s="74"/>
      <c r="P403" s="74"/>
      <c r="Q403" s="75"/>
      <c r="R403" s="34"/>
      <c r="S403" s="83"/>
      <c r="T403" s="83"/>
      <c r="U403" s="83"/>
      <c r="V403" s="83"/>
      <c r="W403" s="74"/>
      <c r="X403" s="74"/>
      <c r="Y403" s="74"/>
      <c r="Z403" s="66"/>
      <c r="AA403" s="72"/>
      <c r="AB403" s="66"/>
      <c r="AC403" s="72"/>
      <c r="AD403" s="72"/>
      <c r="AE403" s="72"/>
      <c r="AF403" s="62"/>
      <c r="AG403" s="113"/>
      <c r="AH403" s="114"/>
      <c r="AI403" s="30"/>
      <c r="AJ403" s="30"/>
      <c r="AK403" s="30"/>
      <c r="AL403" s="30"/>
      <c r="AM403" s="68"/>
      <c r="AN403" s="114"/>
      <c r="AO403" s="114"/>
      <c r="AP403" s="113"/>
      <c r="AQ403" s="113"/>
      <c r="AR403" s="31"/>
      <c r="AS403" s="73"/>
      <c r="AT403" s="73"/>
      <c r="AU403" s="68"/>
      <c r="AV403" s="67"/>
      <c r="AW403" s="67"/>
      <c r="AX403" s="67"/>
      <c r="AY403" s="67"/>
      <c r="AZ403" s="132"/>
      <c r="BA403" s="132"/>
      <c r="BB403" s="132"/>
      <c r="BC403" s="132"/>
      <c r="BD403" s="132"/>
      <c r="BE403" s="67"/>
    </row>
    <row r="404" spans="1:57" ht="25.5" customHeight="1" x14ac:dyDescent="0.25">
      <c r="A404" s="31"/>
      <c r="B404" s="31"/>
      <c r="C404" s="31"/>
      <c r="D404" s="33"/>
      <c r="E404" s="98"/>
      <c r="F404" s="31"/>
      <c r="G404" s="83"/>
      <c r="H404" s="83"/>
      <c r="I404" s="62"/>
      <c r="J404" s="31"/>
      <c r="K404" s="31"/>
      <c r="L404" s="83"/>
      <c r="M404" s="69"/>
      <c r="N404" s="69"/>
      <c r="O404" s="74"/>
      <c r="P404" s="74"/>
      <c r="Q404" s="75"/>
      <c r="R404" s="34"/>
      <c r="S404" s="83"/>
      <c r="T404" s="83"/>
      <c r="U404" s="83"/>
      <c r="V404" s="83"/>
      <c r="W404" s="74"/>
      <c r="X404" s="74"/>
      <c r="Y404" s="74"/>
      <c r="Z404" s="66"/>
      <c r="AA404" s="72"/>
      <c r="AB404" s="66"/>
      <c r="AC404" s="72"/>
      <c r="AD404" s="72"/>
      <c r="AE404" s="72"/>
      <c r="AF404" s="62"/>
      <c r="AG404" s="113"/>
      <c r="AH404" s="114"/>
      <c r="AI404" s="30"/>
      <c r="AJ404" s="30"/>
      <c r="AK404" s="30"/>
      <c r="AL404" s="30"/>
      <c r="AM404" s="68"/>
      <c r="AN404" s="114"/>
      <c r="AO404" s="114"/>
      <c r="AP404" s="113"/>
      <c r="AQ404" s="113"/>
      <c r="AR404" s="31"/>
      <c r="AS404" s="73"/>
      <c r="AT404" s="73"/>
      <c r="AU404" s="68"/>
      <c r="AV404" s="67"/>
      <c r="AW404" s="67"/>
      <c r="AX404" s="67"/>
      <c r="AY404" s="67"/>
      <c r="AZ404" s="132"/>
      <c r="BA404" s="132"/>
      <c r="BB404" s="132"/>
      <c r="BC404" s="132"/>
      <c r="BD404" s="132"/>
      <c r="BE404" s="67"/>
    </row>
    <row r="405" spans="1:57" ht="25.5" customHeight="1" x14ac:dyDescent="0.25">
      <c r="A405" s="31"/>
      <c r="B405" s="31"/>
      <c r="C405" s="31"/>
      <c r="D405" s="33"/>
      <c r="E405" s="98"/>
      <c r="F405" s="31"/>
      <c r="G405" s="83"/>
      <c r="H405" s="83"/>
      <c r="I405" s="62"/>
      <c r="J405" s="31"/>
      <c r="K405" s="31"/>
      <c r="L405" s="83"/>
      <c r="M405" s="69"/>
      <c r="N405" s="69"/>
      <c r="O405" s="74"/>
      <c r="P405" s="74"/>
      <c r="Q405" s="75"/>
      <c r="R405" s="34"/>
      <c r="S405" s="83"/>
      <c r="T405" s="83"/>
      <c r="U405" s="83"/>
      <c r="V405" s="83"/>
      <c r="W405" s="74"/>
      <c r="X405" s="74"/>
      <c r="Y405" s="74"/>
      <c r="Z405" s="66"/>
      <c r="AA405" s="72"/>
      <c r="AB405" s="66"/>
      <c r="AC405" s="72"/>
      <c r="AD405" s="72"/>
      <c r="AE405" s="72"/>
      <c r="AF405" s="62"/>
      <c r="AG405" s="113"/>
      <c r="AH405" s="114"/>
      <c r="AI405" s="30"/>
      <c r="AJ405" s="30"/>
      <c r="AK405" s="30"/>
      <c r="AL405" s="30"/>
      <c r="AM405" s="68"/>
      <c r="AN405" s="114"/>
      <c r="AO405" s="114"/>
      <c r="AP405" s="113"/>
      <c r="AQ405" s="113"/>
      <c r="AR405" s="31"/>
      <c r="AS405" s="73"/>
      <c r="AT405" s="73"/>
      <c r="AU405" s="68"/>
      <c r="AV405" s="67"/>
      <c r="AW405" s="67"/>
      <c r="AX405" s="67"/>
      <c r="AY405" s="67"/>
      <c r="AZ405" s="132"/>
      <c r="BA405" s="132"/>
      <c r="BB405" s="132"/>
      <c r="BC405" s="132"/>
      <c r="BD405" s="132"/>
      <c r="BE405" s="67"/>
    </row>
    <row r="406" spans="1:57" ht="25.5" customHeight="1" x14ac:dyDescent="0.25">
      <c r="A406" s="31"/>
      <c r="B406" s="31"/>
      <c r="C406" s="31"/>
      <c r="D406" s="33"/>
      <c r="E406" s="98"/>
      <c r="F406" s="31"/>
      <c r="G406" s="83"/>
      <c r="H406" s="83"/>
      <c r="I406" s="62"/>
      <c r="J406" s="31"/>
      <c r="K406" s="31"/>
      <c r="L406" s="83"/>
      <c r="M406" s="69"/>
      <c r="N406" s="69"/>
      <c r="O406" s="74"/>
      <c r="P406" s="74"/>
      <c r="Q406" s="75"/>
      <c r="R406" s="34"/>
      <c r="S406" s="83"/>
      <c r="T406" s="83"/>
      <c r="U406" s="83"/>
      <c r="V406" s="83"/>
      <c r="W406" s="74"/>
      <c r="X406" s="74"/>
      <c r="Y406" s="74"/>
      <c r="Z406" s="66"/>
      <c r="AA406" s="72"/>
      <c r="AB406" s="66"/>
      <c r="AC406" s="72"/>
      <c r="AD406" s="72"/>
      <c r="AE406" s="72"/>
      <c r="AF406" s="62"/>
      <c r="AG406" s="113"/>
      <c r="AH406" s="114"/>
      <c r="AI406" s="30"/>
      <c r="AJ406" s="30"/>
      <c r="AK406" s="30"/>
      <c r="AL406" s="30"/>
      <c r="AM406" s="68"/>
      <c r="AN406" s="114"/>
      <c r="AO406" s="114"/>
      <c r="AP406" s="113"/>
      <c r="AQ406" s="113"/>
      <c r="AR406" s="31"/>
      <c r="AS406" s="73"/>
      <c r="AT406" s="73"/>
      <c r="AU406" s="68"/>
      <c r="AV406" s="67"/>
      <c r="AW406" s="67"/>
      <c r="AX406" s="67"/>
      <c r="AY406" s="67"/>
      <c r="AZ406" s="132"/>
      <c r="BA406" s="132"/>
      <c r="BB406" s="132"/>
      <c r="BC406" s="132"/>
      <c r="BD406" s="132"/>
      <c r="BE406" s="67"/>
    </row>
    <row r="407" spans="1:57" ht="25.5" customHeight="1" x14ac:dyDescent="0.25">
      <c r="A407" s="31"/>
      <c r="B407" s="31"/>
      <c r="C407" s="31"/>
      <c r="D407" s="33"/>
      <c r="E407" s="98"/>
      <c r="F407" s="31"/>
      <c r="G407" s="83"/>
      <c r="H407" s="83"/>
      <c r="I407" s="62"/>
      <c r="J407" s="31"/>
      <c r="K407" s="31"/>
      <c r="L407" s="83"/>
      <c r="M407" s="69"/>
      <c r="N407" s="69"/>
      <c r="O407" s="74"/>
      <c r="P407" s="74"/>
      <c r="Q407" s="75"/>
      <c r="R407" s="34"/>
      <c r="S407" s="83"/>
      <c r="T407" s="83"/>
      <c r="U407" s="83"/>
      <c r="V407" s="83"/>
      <c r="W407" s="74"/>
      <c r="X407" s="74"/>
      <c r="Y407" s="74"/>
      <c r="Z407" s="66"/>
      <c r="AA407" s="72"/>
      <c r="AB407" s="66"/>
      <c r="AC407" s="72"/>
      <c r="AD407" s="72"/>
      <c r="AE407" s="72"/>
      <c r="AF407" s="62"/>
      <c r="AG407" s="113"/>
      <c r="AH407" s="114"/>
      <c r="AI407" s="30"/>
      <c r="AJ407" s="30"/>
      <c r="AK407" s="30"/>
      <c r="AL407" s="30"/>
      <c r="AM407" s="68"/>
      <c r="AN407" s="114"/>
      <c r="AO407" s="114"/>
      <c r="AP407" s="113"/>
      <c r="AQ407" s="113"/>
      <c r="AR407" s="31"/>
      <c r="AS407" s="73"/>
      <c r="AT407" s="73"/>
      <c r="AU407" s="68"/>
      <c r="AV407" s="67"/>
      <c r="AW407" s="67"/>
      <c r="AX407" s="67"/>
      <c r="AY407" s="67"/>
      <c r="AZ407" s="132"/>
      <c r="BA407" s="132"/>
      <c r="BB407" s="132"/>
      <c r="BC407" s="132"/>
      <c r="BD407" s="132"/>
      <c r="BE407" s="67"/>
    </row>
    <row r="408" spans="1:57" ht="25.5" customHeight="1" x14ac:dyDescent="0.25">
      <c r="A408" s="31"/>
      <c r="B408" s="31"/>
      <c r="C408" s="31"/>
      <c r="D408" s="33"/>
      <c r="E408" s="98"/>
      <c r="F408" s="31"/>
      <c r="G408" s="83"/>
      <c r="H408" s="83"/>
      <c r="I408" s="62"/>
      <c r="J408" s="31"/>
      <c r="K408" s="31"/>
      <c r="L408" s="83"/>
      <c r="M408" s="69"/>
      <c r="N408" s="69"/>
      <c r="O408" s="74"/>
      <c r="P408" s="74"/>
      <c r="Q408" s="75"/>
      <c r="R408" s="34"/>
      <c r="S408" s="83"/>
      <c r="T408" s="83"/>
      <c r="U408" s="83"/>
      <c r="V408" s="83"/>
      <c r="W408" s="74"/>
      <c r="X408" s="74"/>
      <c r="Y408" s="74"/>
      <c r="Z408" s="66"/>
      <c r="AA408" s="72"/>
      <c r="AB408" s="66"/>
      <c r="AC408" s="72"/>
      <c r="AD408" s="72"/>
      <c r="AE408" s="72"/>
      <c r="AF408" s="62"/>
      <c r="AG408" s="113"/>
      <c r="AH408" s="114"/>
      <c r="AI408" s="30"/>
      <c r="AJ408" s="30"/>
      <c r="AK408" s="30"/>
      <c r="AL408" s="30"/>
      <c r="AM408" s="68"/>
      <c r="AN408" s="114"/>
      <c r="AO408" s="114"/>
      <c r="AP408" s="113"/>
      <c r="AQ408" s="113"/>
      <c r="AR408" s="31"/>
      <c r="AS408" s="73"/>
      <c r="AT408" s="73"/>
      <c r="AU408" s="68"/>
      <c r="AV408" s="67"/>
      <c r="AW408" s="67"/>
      <c r="AX408" s="67"/>
      <c r="AY408" s="67"/>
      <c r="AZ408" s="132"/>
      <c r="BA408" s="132"/>
      <c r="BB408" s="132"/>
      <c r="BC408" s="132"/>
      <c r="BD408" s="132"/>
      <c r="BE408" s="67"/>
    </row>
    <row r="409" spans="1:57" ht="25.5" customHeight="1" x14ac:dyDescent="0.25">
      <c r="A409" s="31"/>
      <c r="B409" s="31"/>
      <c r="C409" s="31"/>
      <c r="D409" s="33"/>
      <c r="E409" s="98"/>
      <c r="F409" s="31"/>
      <c r="G409" s="83"/>
      <c r="H409" s="83"/>
      <c r="I409" s="62"/>
      <c r="J409" s="31"/>
      <c r="K409" s="31"/>
      <c r="L409" s="83"/>
      <c r="M409" s="69"/>
      <c r="N409" s="69"/>
      <c r="O409" s="74"/>
      <c r="P409" s="74"/>
      <c r="Q409" s="75"/>
      <c r="R409" s="34"/>
      <c r="S409" s="83"/>
      <c r="T409" s="83"/>
      <c r="U409" s="83"/>
      <c r="V409" s="83"/>
      <c r="W409" s="74"/>
      <c r="X409" s="74"/>
      <c r="Y409" s="74"/>
      <c r="Z409" s="66"/>
      <c r="AA409" s="72"/>
      <c r="AB409" s="66"/>
      <c r="AC409" s="72"/>
      <c r="AD409" s="72"/>
      <c r="AE409" s="72"/>
      <c r="AF409" s="62"/>
      <c r="AG409" s="113"/>
      <c r="AH409" s="114"/>
      <c r="AI409" s="30"/>
      <c r="AJ409" s="30"/>
      <c r="AK409" s="30"/>
      <c r="AL409" s="30"/>
      <c r="AM409" s="68"/>
      <c r="AN409" s="114"/>
      <c r="AO409" s="114"/>
      <c r="AP409" s="113"/>
      <c r="AQ409" s="113"/>
      <c r="AR409" s="31"/>
      <c r="AS409" s="73"/>
      <c r="AT409" s="73"/>
      <c r="AU409" s="68"/>
      <c r="AV409" s="67"/>
      <c r="AW409" s="67"/>
      <c r="AX409" s="67"/>
      <c r="AY409" s="67"/>
      <c r="AZ409" s="132"/>
      <c r="BA409" s="132"/>
      <c r="BB409" s="132"/>
      <c r="BC409" s="132"/>
      <c r="BD409" s="132"/>
      <c r="BE409" s="67"/>
    </row>
    <row r="410" spans="1:57" ht="25.5" customHeight="1" x14ac:dyDescent="0.25">
      <c r="A410" s="31"/>
      <c r="B410" s="31"/>
      <c r="C410" s="31"/>
      <c r="D410" s="33"/>
      <c r="E410" s="98"/>
      <c r="F410" s="31"/>
      <c r="G410" s="83"/>
      <c r="H410" s="83"/>
      <c r="I410" s="62"/>
      <c r="J410" s="31"/>
      <c r="K410" s="31"/>
      <c r="L410" s="83"/>
      <c r="M410" s="69"/>
      <c r="N410" s="69"/>
      <c r="O410" s="74"/>
      <c r="P410" s="74"/>
      <c r="Q410" s="75"/>
      <c r="R410" s="34"/>
      <c r="S410" s="83"/>
      <c r="T410" s="83"/>
      <c r="U410" s="83"/>
      <c r="V410" s="83"/>
      <c r="W410" s="74"/>
      <c r="X410" s="74"/>
      <c r="Y410" s="74"/>
      <c r="Z410" s="66"/>
      <c r="AA410" s="72"/>
      <c r="AB410" s="66"/>
      <c r="AC410" s="72"/>
      <c r="AD410" s="72"/>
      <c r="AE410" s="72"/>
      <c r="AF410" s="62"/>
      <c r="AG410" s="113"/>
      <c r="AH410" s="114"/>
      <c r="AI410" s="30"/>
      <c r="AJ410" s="30"/>
      <c r="AK410" s="30"/>
      <c r="AL410" s="30"/>
      <c r="AM410" s="68"/>
      <c r="AN410" s="114"/>
      <c r="AO410" s="114"/>
      <c r="AP410" s="113"/>
      <c r="AQ410" s="113"/>
      <c r="AR410" s="31"/>
      <c r="AS410" s="73"/>
      <c r="AT410" s="73"/>
      <c r="AU410" s="68"/>
      <c r="AV410" s="67"/>
      <c r="AW410" s="67"/>
      <c r="AX410" s="67"/>
      <c r="AY410" s="67"/>
      <c r="AZ410" s="132"/>
      <c r="BA410" s="132"/>
      <c r="BB410" s="132"/>
      <c r="BC410" s="132"/>
      <c r="BD410" s="132"/>
      <c r="BE410" s="67"/>
    </row>
    <row r="411" spans="1:57" ht="25.5" customHeight="1" x14ac:dyDescent="0.25">
      <c r="A411" s="31"/>
      <c r="B411" s="31"/>
      <c r="C411" s="31"/>
      <c r="D411" s="33"/>
      <c r="E411" s="98"/>
      <c r="F411" s="31"/>
      <c r="G411" s="83"/>
      <c r="H411" s="83"/>
      <c r="I411" s="62"/>
      <c r="J411" s="31"/>
      <c r="K411" s="31"/>
      <c r="L411" s="83"/>
      <c r="M411" s="69"/>
      <c r="N411" s="69"/>
      <c r="O411" s="74"/>
      <c r="P411" s="74"/>
      <c r="Q411" s="75"/>
      <c r="R411" s="34"/>
      <c r="S411" s="83"/>
      <c r="T411" s="83"/>
      <c r="U411" s="83"/>
      <c r="V411" s="83"/>
      <c r="W411" s="74"/>
      <c r="X411" s="74"/>
      <c r="Y411" s="74"/>
      <c r="Z411" s="66"/>
      <c r="AA411" s="72"/>
      <c r="AB411" s="66"/>
      <c r="AC411" s="72"/>
      <c r="AD411" s="72"/>
      <c r="AE411" s="72"/>
      <c r="AF411" s="62"/>
      <c r="AG411" s="113"/>
      <c r="AH411" s="114"/>
      <c r="AI411" s="30"/>
      <c r="AJ411" s="30"/>
      <c r="AK411" s="30"/>
      <c r="AL411" s="30"/>
      <c r="AM411" s="68"/>
      <c r="AN411" s="114"/>
      <c r="AO411" s="114"/>
      <c r="AP411" s="113"/>
      <c r="AQ411" s="113"/>
      <c r="AR411" s="31"/>
      <c r="AS411" s="73"/>
      <c r="AT411" s="73"/>
      <c r="AU411" s="68"/>
      <c r="AV411" s="67"/>
      <c r="AW411" s="67"/>
      <c r="AX411" s="67"/>
      <c r="AY411" s="67"/>
      <c r="AZ411" s="132"/>
      <c r="BA411" s="132"/>
      <c r="BB411" s="132"/>
      <c r="BC411" s="132"/>
      <c r="BD411" s="132"/>
      <c r="BE411" s="67"/>
    </row>
    <row r="412" spans="1:57" ht="25.5" customHeight="1" x14ac:dyDescent="0.25">
      <c r="A412" s="31"/>
      <c r="B412" s="31"/>
      <c r="C412" s="31"/>
      <c r="D412" s="33"/>
      <c r="E412" s="98"/>
      <c r="F412" s="31"/>
      <c r="G412" s="83"/>
      <c r="H412" s="83"/>
      <c r="I412" s="62"/>
      <c r="J412" s="31"/>
      <c r="K412" s="31"/>
      <c r="L412" s="83"/>
      <c r="M412" s="69"/>
      <c r="N412" s="69"/>
      <c r="O412" s="74"/>
      <c r="P412" s="74"/>
      <c r="Q412" s="75"/>
      <c r="R412" s="34"/>
      <c r="S412" s="83"/>
      <c r="T412" s="83"/>
      <c r="U412" s="83"/>
      <c r="V412" s="83"/>
      <c r="W412" s="74"/>
      <c r="X412" s="74"/>
      <c r="Y412" s="74"/>
      <c r="Z412" s="66"/>
      <c r="AA412" s="72"/>
      <c r="AB412" s="66"/>
      <c r="AC412" s="72"/>
      <c r="AD412" s="72"/>
      <c r="AE412" s="72"/>
      <c r="AF412" s="62"/>
      <c r="AG412" s="113"/>
      <c r="AH412" s="114"/>
      <c r="AI412" s="30"/>
      <c r="AJ412" s="30"/>
      <c r="AK412" s="30"/>
      <c r="AL412" s="30"/>
      <c r="AM412" s="68"/>
      <c r="AN412" s="114"/>
      <c r="AO412" s="114"/>
      <c r="AP412" s="113"/>
      <c r="AQ412" s="113"/>
      <c r="AR412" s="31"/>
      <c r="AS412" s="73"/>
      <c r="AT412" s="73"/>
      <c r="AU412" s="68"/>
      <c r="AV412" s="67"/>
      <c r="AW412" s="67"/>
      <c r="AX412" s="67"/>
      <c r="AY412" s="67"/>
      <c r="AZ412" s="132"/>
      <c r="BA412" s="132"/>
      <c r="BB412" s="132"/>
      <c r="BC412" s="132"/>
      <c r="BD412" s="132"/>
      <c r="BE412" s="67"/>
    </row>
    <row r="413" spans="1:57" ht="25.5" customHeight="1" x14ac:dyDescent="0.25">
      <c r="A413" s="31"/>
      <c r="B413" s="31"/>
      <c r="C413" s="31"/>
      <c r="D413" s="33"/>
      <c r="E413" s="98"/>
      <c r="F413" s="31"/>
      <c r="G413" s="83"/>
      <c r="H413" s="83"/>
      <c r="I413" s="62"/>
      <c r="J413" s="31"/>
      <c r="K413" s="31"/>
      <c r="L413" s="83"/>
      <c r="M413" s="69"/>
      <c r="N413" s="69"/>
      <c r="O413" s="74"/>
      <c r="P413" s="74"/>
      <c r="Q413" s="75"/>
      <c r="R413" s="34"/>
      <c r="S413" s="83"/>
      <c r="T413" s="83"/>
      <c r="U413" s="83"/>
      <c r="V413" s="83"/>
      <c r="W413" s="74"/>
      <c r="X413" s="74"/>
      <c r="Y413" s="74"/>
      <c r="Z413" s="66"/>
      <c r="AA413" s="72"/>
      <c r="AB413" s="66"/>
      <c r="AC413" s="72"/>
      <c r="AD413" s="72"/>
      <c r="AE413" s="72"/>
      <c r="AF413" s="62"/>
      <c r="AG413" s="113"/>
      <c r="AH413" s="114"/>
      <c r="AI413" s="30"/>
      <c r="AJ413" s="30"/>
      <c r="AK413" s="30"/>
      <c r="AL413" s="30"/>
      <c r="AM413" s="68"/>
      <c r="AN413" s="114"/>
      <c r="AO413" s="114"/>
      <c r="AP413" s="113"/>
      <c r="AQ413" s="113"/>
      <c r="AR413" s="31"/>
      <c r="AS413" s="73"/>
      <c r="AT413" s="73"/>
      <c r="AU413" s="68"/>
      <c r="AV413" s="67"/>
      <c r="AW413" s="67"/>
      <c r="AX413" s="67"/>
      <c r="AY413" s="67"/>
      <c r="AZ413" s="132"/>
      <c r="BA413" s="132"/>
      <c r="BB413" s="132"/>
      <c r="BC413" s="132"/>
      <c r="BD413" s="132"/>
      <c r="BE413" s="67"/>
    </row>
    <row r="414" spans="1:57" ht="25.5" customHeight="1" x14ac:dyDescent="0.25">
      <c r="A414" s="31"/>
      <c r="B414" s="31"/>
      <c r="C414" s="31"/>
      <c r="D414" s="33"/>
      <c r="E414" s="98"/>
      <c r="F414" s="31"/>
      <c r="G414" s="83"/>
      <c r="H414" s="83"/>
      <c r="I414" s="62"/>
      <c r="J414" s="31"/>
      <c r="K414" s="31"/>
      <c r="L414" s="83"/>
      <c r="M414" s="69"/>
      <c r="N414" s="69"/>
      <c r="O414" s="74"/>
      <c r="P414" s="74"/>
      <c r="Q414" s="75"/>
      <c r="R414" s="34"/>
      <c r="S414" s="83"/>
      <c r="T414" s="83"/>
      <c r="U414" s="83"/>
      <c r="V414" s="83"/>
      <c r="W414" s="74"/>
      <c r="X414" s="74"/>
      <c r="Y414" s="74"/>
      <c r="Z414" s="66"/>
      <c r="AA414" s="72"/>
      <c r="AB414" s="66"/>
      <c r="AC414" s="72"/>
      <c r="AD414" s="72"/>
      <c r="AE414" s="72"/>
      <c r="AF414" s="62"/>
      <c r="AG414" s="113"/>
      <c r="AH414" s="114"/>
      <c r="AI414" s="30"/>
      <c r="AJ414" s="30"/>
      <c r="AK414" s="30"/>
      <c r="AL414" s="30"/>
      <c r="AM414" s="68"/>
      <c r="AN414" s="114"/>
      <c r="AO414" s="114"/>
      <c r="AP414" s="113"/>
      <c r="AQ414" s="113"/>
      <c r="AR414" s="31"/>
      <c r="AS414" s="73"/>
      <c r="AT414" s="73"/>
      <c r="AU414" s="68"/>
      <c r="AV414" s="67"/>
      <c r="AW414" s="67"/>
      <c r="AX414" s="67"/>
      <c r="AY414" s="67"/>
      <c r="AZ414" s="132"/>
      <c r="BA414" s="132"/>
      <c r="BB414" s="132"/>
      <c r="BC414" s="132"/>
      <c r="BD414" s="132"/>
      <c r="BE414" s="67"/>
    </row>
    <row r="415" spans="1:57" ht="25.5" customHeight="1" x14ac:dyDescent="0.25">
      <c r="A415" s="31"/>
      <c r="B415" s="31"/>
      <c r="C415" s="31"/>
      <c r="D415" s="33"/>
      <c r="E415" s="98"/>
      <c r="F415" s="31"/>
      <c r="G415" s="83"/>
      <c r="H415" s="83"/>
      <c r="I415" s="62"/>
      <c r="J415" s="31"/>
      <c r="K415" s="31"/>
      <c r="L415" s="83"/>
      <c r="M415" s="69"/>
      <c r="N415" s="69"/>
      <c r="O415" s="74"/>
      <c r="P415" s="74"/>
      <c r="Q415" s="75"/>
      <c r="R415" s="34"/>
      <c r="S415" s="83"/>
      <c r="T415" s="83"/>
      <c r="U415" s="83"/>
      <c r="V415" s="83"/>
      <c r="W415" s="74"/>
      <c r="X415" s="74"/>
      <c r="Y415" s="74"/>
      <c r="Z415" s="66"/>
      <c r="AA415" s="72"/>
      <c r="AB415" s="66"/>
      <c r="AC415" s="72"/>
      <c r="AD415" s="72"/>
      <c r="AE415" s="72"/>
      <c r="AF415" s="62"/>
      <c r="AG415" s="113"/>
      <c r="AH415" s="114"/>
      <c r="AI415" s="30"/>
      <c r="AJ415" s="30"/>
      <c r="AK415" s="30"/>
      <c r="AL415" s="30"/>
      <c r="AM415" s="68"/>
      <c r="AN415" s="114"/>
      <c r="AO415" s="114"/>
      <c r="AP415" s="113"/>
      <c r="AQ415" s="113"/>
      <c r="AR415" s="31"/>
      <c r="AS415" s="73"/>
      <c r="AT415" s="73"/>
      <c r="AU415" s="68"/>
      <c r="AV415" s="67"/>
      <c r="AW415" s="67"/>
      <c r="AX415" s="67"/>
      <c r="AY415" s="67"/>
      <c r="AZ415" s="132"/>
      <c r="BA415" s="132"/>
      <c r="BB415" s="132"/>
      <c r="BC415" s="132"/>
      <c r="BD415" s="132"/>
      <c r="BE415" s="67"/>
    </row>
    <row r="416" spans="1:57" ht="25.5" customHeight="1" x14ac:dyDescent="0.25">
      <c r="A416" s="31"/>
      <c r="B416" s="31"/>
      <c r="C416" s="31"/>
      <c r="D416" s="33"/>
      <c r="E416" s="98"/>
      <c r="F416" s="31"/>
      <c r="G416" s="83"/>
      <c r="H416" s="83"/>
      <c r="I416" s="62"/>
      <c r="J416" s="31"/>
      <c r="K416" s="31"/>
      <c r="L416" s="83"/>
      <c r="M416" s="69"/>
      <c r="N416" s="69"/>
      <c r="O416" s="74"/>
      <c r="P416" s="74"/>
      <c r="Q416" s="75"/>
      <c r="R416" s="34"/>
      <c r="S416" s="83"/>
      <c r="T416" s="83"/>
      <c r="U416" s="83"/>
      <c r="V416" s="83"/>
      <c r="W416" s="74"/>
      <c r="X416" s="74"/>
      <c r="Y416" s="74"/>
      <c r="Z416" s="66"/>
      <c r="AA416" s="72"/>
      <c r="AB416" s="66"/>
      <c r="AC416" s="72"/>
      <c r="AD416" s="72"/>
      <c r="AE416" s="72"/>
      <c r="AF416" s="62"/>
      <c r="AG416" s="113"/>
      <c r="AH416" s="114"/>
      <c r="AI416" s="30"/>
      <c r="AJ416" s="30"/>
      <c r="AK416" s="30"/>
      <c r="AL416" s="30"/>
      <c r="AM416" s="68"/>
      <c r="AN416" s="114"/>
      <c r="AO416" s="114"/>
      <c r="AP416" s="113"/>
      <c r="AQ416" s="113"/>
      <c r="AR416" s="31"/>
      <c r="AS416" s="73"/>
      <c r="AT416" s="73"/>
      <c r="AU416" s="68"/>
      <c r="AV416" s="67"/>
      <c r="AW416" s="67"/>
      <c r="AX416" s="67"/>
      <c r="AY416" s="67"/>
      <c r="AZ416" s="132"/>
      <c r="BA416" s="132"/>
      <c r="BB416" s="132"/>
      <c r="BC416" s="132"/>
      <c r="BD416" s="132"/>
      <c r="BE416" s="67"/>
    </row>
    <row r="417" spans="1:57" ht="25.5" customHeight="1" x14ac:dyDescent="0.25">
      <c r="A417" s="31"/>
      <c r="B417" s="31"/>
      <c r="C417" s="31"/>
      <c r="D417" s="33"/>
      <c r="E417" s="98"/>
      <c r="F417" s="31"/>
      <c r="G417" s="83"/>
      <c r="H417" s="83"/>
      <c r="I417" s="62"/>
      <c r="J417" s="31"/>
      <c r="K417" s="31"/>
      <c r="L417" s="83"/>
      <c r="M417" s="69"/>
      <c r="N417" s="69"/>
      <c r="O417" s="74"/>
      <c r="P417" s="74"/>
      <c r="Q417" s="75"/>
      <c r="R417" s="34"/>
      <c r="S417" s="83"/>
      <c r="T417" s="83"/>
      <c r="U417" s="83"/>
      <c r="V417" s="83"/>
      <c r="W417" s="74"/>
      <c r="X417" s="74"/>
      <c r="Y417" s="74"/>
      <c r="Z417" s="66"/>
      <c r="AA417" s="72"/>
      <c r="AB417" s="66"/>
      <c r="AC417" s="72"/>
      <c r="AD417" s="72"/>
      <c r="AE417" s="72"/>
      <c r="AF417" s="62"/>
      <c r="AG417" s="113"/>
      <c r="AH417" s="114"/>
      <c r="AI417" s="30"/>
      <c r="AJ417" s="30"/>
      <c r="AK417" s="30"/>
      <c r="AL417" s="30"/>
      <c r="AM417" s="68"/>
      <c r="AN417" s="114"/>
      <c r="AO417" s="114"/>
      <c r="AP417" s="113"/>
      <c r="AQ417" s="113"/>
      <c r="AR417" s="31"/>
      <c r="AS417" s="73"/>
      <c r="AT417" s="73"/>
      <c r="AU417" s="68"/>
      <c r="AV417" s="67"/>
      <c r="AW417" s="67"/>
      <c r="AX417" s="67"/>
      <c r="AY417" s="67"/>
      <c r="AZ417" s="132"/>
      <c r="BA417" s="132"/>
      <c r="BB417" s="132"/>
      <c r="BC417" s="132"/>
      <c r="BD417" s="132"/>
      <c r="BE417" s="67"/>
    </row>
    <row r="418" spans="1:57" ht="25.5" customHeight="1" x14ac:dyDescent="0.25">
      <c r="A418" s="31"/>
      <c r="B418" s="31"/>
      <c r="C418" s="31"/>
      <c r="D418" s="33"/>
      <c r="E418" s="98"/>
      <c r="F418" s="31"/>
      <c r="G418" s="83"/>
      <c r="H418" s="83"/>
      <c r="I418" s="62"/>
      <c r="J418" s="31"/>
      <c r="K418" s="31"/>
      <c r="L418" s="83"/>
      <c r="M418" s="69"/>
      <c r="N418" s="69"/>
      <c r="O418" s="74"/>
      <c r="P418" s="74"/>
      <c r="Q418" s="75"/>
      <c r="R418" s="34"/>
      <c r="S418" s="83"/>
      <c r="T418" s="83"/>
      <c r="U418" s="83"/>
      <c r="V418" s="83"/>
      <c r="W418" s="74"/>
      <c r="X418" s="74"/>
      <c r="Y418" s="74"/>
      <c r="Z418" s="66"/>
      <c r="AA418" s="72"/>
      <c r="AB418" s="66"/>
      <c r="AC418" s="72"/>
      <c r="AD418" s="72"/>
      <c r="AE418" s="72"/>
      <c r="AF418" s="62"/>
      <c r="AG418" s="113"/>
      <c r="AH418" s="114"/>
      <c r="AI418" s="30"/>
      <c r="AJ418" s="30"/>
      <c r="AK418" s="30"/>
      <c r="AL418" s="30"/>
      <c r="AM418" s="68"/>
      <c r="AN418" s="114"/>
      <c r="AO418" s="114"/>
      <c r="AP418" s="113"/>
      <c r="AQ418" s="113"/>
      <c r="AR418" s="31"/>
      <c r="AS418" s="73"/>
      <c r="AT418" s="73"/>
      <c r="AU418" s="68"/>
      <c r="AV418" s="67"/>
      <c r="AW418" s="67"/>
      <c r="AX418" s="67"/>
      <c r="AY418" s="67"/>
      <c r="AZ418" s="132"/>
      <c r="BA418" s="132"/>
      <c r="BB418" s="132"/>
      <c r="BC418" s="132"/>
      <c r="BD418" s="132"/>
      <c r="BE418" s="67"/>
    </row>
    <row r="419" spans="1:57" ht="25.5" customHeight="1" x14ac:dyDescent="0.25">
      <c r="A419" s="31"/>
      <c r="B419" s="31"/>
      <c r="C419" s="31"/>
      <c r="D419" s="33"/>
      <c r="E419" s="98"/>
      <c r="F419" s="31"/>
      <c r="G419" s="83"/>
      <c r="H419" s="83"/>
      <c r="I419" s="62"/>
      <c r="J419" s="31"/>
      <c r="K419" s="31"/>
      <c r="L419" s="83"/>
      <c r="M419" s="69"/>
      <c r="N419" s="69"/>
      <c r="O419" s="74"/>
      <c r="P419" s="74"/>
      <c r="Q419" s="75"/>
      <c r="R419" s="34"/>
      <c r="S419" s="83"/>
      <c r="T419" s="83"/>
      <c r="U419" s="83"/>
      <c r="V419" s="83"/>
      <c r="W419" s="74"/>
      <c r="X419" s="74"/>
      <c r="Y419" s="74"/>
      <c r="Z419" s="66"/>
      <c r="AA419" s="72"/>
      <c r="AB419" s="66"/>
      <c r="AC419" s="72"/>
      <c r="AD419" s="72"/>
      <c r="AE419" s="72"/>
      <c r="AF419" s="62"/>
      <c r="AG419" s="113"/>
      <c r="AH419" s="114"/>
      <c r="AI419" s="30"/>
      <c r="AJ419" s="30"/>
      <c r="AK419" s="30"/>
      <c r="AL419" s="30"/>
      <c r="AM419" s="68"/>
      <c r="AN419" s="114"/>
      <c r="AO419" s="114"/>
      <c r="AP419" s="113"/>
      <c r="AQ419" s="113"/>
      <c r="AR419" s="31"/>
      <c r="AS419" s="73"/>
      <c r="AT419" s="73"/>
      <c r="AU419" s="68"/>
      <c r="AV419" s="67"/>
      <c r="AW419" s="67"/>
      <c r="AX419" s="67"/>
      <c r="AY419" s="67"/>
      <c r="AZ419" s="132"/>
      <c r="BA419" s="132"/>
      <c r="BB419" s="132"/>
      <c r="BC419" s="132"/>
      <c r="BD419" s="132"/>
      <c r="BE419" s="67"/>
    </row>
    <row r="420" spans="1:57" ht="25.5" customHeight="1" x14ac:dyDescent="0.25">
      <c r="A420" s="31"/>
      <c r="B420" s="31"/>
      <c r="C420" s="31"/>
      <c r="D420" s="33"/>
      <c r="E420" s="98"/>
      <c r="F420" s="31"/>
      <c r="G420" s="83"/>
      <c r="H420" s="83"/>
      <c r="I420" s="62"/>
      <c r="J420" s="31"/>
      <c r="K420" s="31"/>
      <c r="L420" s="83"/>
      <c r="M420" s="69"/>
      <c r="N420" s="69"/>
      <c r="O420" s="74"/>
      <c r="P420" s="74"/>
      <c r="Q420" s="75"/>
      <c r="R420" s="34"/>
      <c r="S420" s="83"/>
      <c r="T420" s="83"/>
      <c r="U420" s="83"/>
      <c r="V420" s="83"/>
      <c r="W420" s="74"/>
      <c r="X420" s="74"/>
      <c r="Y420" s="74"/>
      <c r="Z420" s="66"/>
      <c r="AA420" s="72"/>
      <c r="AB420" s="66"/>
      <c r="AC420" s="72"/>
      <c r="AD420" s="72"/>
      <c r="AE420" s="72"/>
      <c r="AF420" s="62"/>
      <c r="AG420" s="113"/>
      <c r="AH420" s="114"/>
      <c r="AI420" s="30"/>
      <c r="AJ420" s="30"/>
      <c r="AK420" s="30"/>
      <c r="AL420" s="30"/>
      <c r="AM420" s="68"/>
      <c r="AN420" s="114"/>
      <c r="AO420" s="114"/>
      <c r="AP420" s="113"/>
      <c r="AQ420" s="113"/>
      <c r="AR420" s="31"/>
      <c r="AS420" s="73"/>
      <c r="AT420" s="73"/>
      <c r="AU420" s="68"/>
      <c r="AV420" s="67"/>
      <c r="AW420" s="67"/>
      <c r="AX420" s="67"/>
      <c r="AY420" s="67"/>
      <c r="AZ420" s="132"/>
      <c r="BA420" s="132"/>
      <c r="BB420" s="132"/>
      <c r="BC420" s="132"/>
      <c r="BD420" s="132"/>
      <c r="BE420" s="67"/>
    </row>
    <row r="421" spans="1:57" ht="25.5" customHeight="1" x14ac:dyDescent="0.25">
      <c r="A421" s="31"/>
      <c r="B421" s="31"/>
      <c r="C421" s="31"/>
      <c r="D421" s="33"/>
      <c r="E421" s="98"/>
      <c r="F421" s="31"/>
      <c r="G421" s="83"/>
      <c r="H421" s="83"/>
      <c r="I421" s="62"/>
      <c r="J421" s="31"/>
      <c r="K421" s="31"/>
      <c r="L421" s="83"/>
      <c r="M421" s="69"/>
      <c r="N421" s="69"/>
      <c r="O421" s="74"/>
      <c r="P421" s="74"/>
      <c r="Q421" s="75"/>
      <c r="R421" s="34"/>
      <c r="S421" s="83"/>
      <c r="T421" s="83"/>
      <c r="U421" s="83"/>
      <c r="V421" s="83"/>
      <c r="W421" s="74"/>
      <c r="X421" s="74"/>
      <c r="Y421" s="74"/>
      <c r="Z421" s="66"/>
      <c r="AA421" s="72"/>
      <c r="AB421" s="66"/>
      <c r="AC421" s="72"/>
      <c r="AD421" s="72"/>
      <c r="AE421" s="72"/>
      <c r="AF421" s="62"/>
      <c r="AG421" s="113"/>
      <c r="AH421" s="114"/>
      <c r="AI421" s="30"/>
      <c r="AJ421" s="30"/>
      <c r="AK421" s="30"/>
      <c r="AL421" s="30"/>
      <c r="AM421" s="68"/>
      <c r="AN421" s="114"/>
      <c r="AO421" s="114"/>
      <c r="AP421" s="113"/>
      <c r="AQ421" s="113"/>
      <c r="AR421" s="31"/>
      <c r="AS421" s="73"/>
      <c r="AT421" s="73"/>
      <c r="AU421" s="68"/>
      <c r="AV421" s="67"/>
      <c r="AW421" s="67"/>
      <c r="AX421" s="67"/>
      <c r="AY421" s="67"/>
      <c r="AZ421" s="132"/>
      <c r="BA421" s="132"/>
      <c r="BB421" s="132"/>
      <c r="BC421" s="132"/>
      <c r="BD421" s="132"/>
      <c r="BE421" s="67"/>
    </row>
    <row r="422" spans="1:57" ht="25.5" customHeight="1" x14ac:dyDescent="0.25">
      <c r="A422" s="31"/>
      <c r="B422" s="31"/>
      <c r="C422" s="31"/>
      <c r="D422" s="33"/>
      <c r="E422" s="98"/>
      <c r="F422" s="31"/>
      <c r="G422" s="83"/>
      <c r="H422" s="83"/>
      <c r="I422" s="62"/>
      <c r="J422" s="31"/>
      <c r="K422" s="31"/>
      <c r="L422" s="83"/>
      <c r="M422" s="69"/>
      <c r="N422" s="69"/>
      <c r="O422" s="74"/>
      <c r="P422" s="74"/>
      <c r="Q422" s="75"/>
      <c r="R422" s="34"/>
      <c r="S422" s="83"/>
      <c r="T422" s="83"/>
      <c r="U422" s="83"/>
      <c r="V422" s="83"/>
      <c r="W422" s="74"/>
      <c r="X422" s="74"/>
      <c r="Y422" s="74"/>
      <c r="Z422" s="66"/>
      <c r="AA422" s="72"/>
      <c r="AB422" s="66"/>
      <c r="AC422" s="72"/>
      <c r="AD422" s="72"/>
      <c r="AE422" s="72"/>
      <c r="AF422" s="62"/>
      <c r="AG422" s="113"/>
      <c r="AH422" s="114"/>
      <c r="AI422" s="30"/>
      <c r="AJ422" s="30"/>
      <c r="AK422" s="30"/>
      <c r="AL422" s="30"/>
      <c r="AM422" s="68"/>
      <c r="AN422" s="114"/>
      <c r="AO422" s="114"/>
      <c r="AP422" s="113"/>
      <c r="AQ422" s="113"/>
      <c r="AR422" s="31"/>
      <c r="AS422" s="73"/>
      <c r="AT422" s="73"/>
      <c r="AU422" s="68"/>
      <c r="AV422" s="67"/>
      <c r="AW422" s="67"/>
      <c r="AX422" s="67"/>
      <c r="AY422" s="67"/>
      <c r="AZ422" s="132"/>
      <c r="BA422" s="132"/>
      <c r="BB422" s="132"/>
      <c r="BC422" s="132"/>
      <c r="BD422" s="132"/>
      <c r="BE422" s="67"/>
    </row>
    <row r="423" spans="1:57" ht="25.5" customHeight="1" x14ac:dyDescent="0.25">
      <c r="A423" s="31"/>
      <c r="B423" s="31"/>
      <c r="C423" s="31"/>
      <c r="D423" s="33"/>
      <c r="E423" s="98"/>
      <c r="F423" s="31"/>
      <c r="G423" s="83"/>
      <c r="H423" s="83"/>
      <c r="I423" s="62"/>
      <c r="J423" s="31"/>
      <c r="K423" s="31"/>
      <c r="L423" s="83"/>
      <c r="M423" s="69"/>
      <c r="N423" s="69"/>
      <c r="O423" s="74"/>
      <c r="P423" s="74"/>
      <c r="Q423" s="75"/>
      <c r="R423" s="34"/>
      <c r="S423" s="83"/>
      <c r="T423" s="83"/>
      <c r="U423" s="83"/>
      <c r="V423" s="83"/>
      <c r="W423" s="74"/>
      <c r="X423" s="74"/>
      <c r="Y423" s="74"/>
      <c r="Z423" s="66"/>
      <c r="AA423" s="72"/>
      <c r="AB423" s="66"/>
      <c r="AC423" s="72"/>
      <c r="AD423" s="72"/>
      <c r="AE423" s="72"/>
      <c r="AF423" s="62"/>
      <c r="AG423" s="113"/>
      <c r="AH423" s="114"/>
      <c r="AI423" s="30"/>
      <c r="AJ423" s="30"/>
      <c r="AK423" s="30"/>
      <c r="AL423" s="30"/>
      <c r="AM423" s="68"/>
      <c r="AN423" s="114"/>
      <c r="AO423" s="114"/>
      <c r="AP423" s="113"/>
      <c r="AQ423" s="113"/>
      <c r="AR423" s="31"/>
      <c r="AS423" s="73"/>
      <c r="AT423" s="73"/>
      <c r="AU423" s="68"/>
      <c r="AV423" s="67"/>
      <c r="AW423" s="67"/>
      <c r="AX423" s="67"/>
      <c r="AY423" s="67"/>
      <c r="AZ423" s="132"/>
      <c r="BA423" s="132"/>
      <c r="BB423" s="132"/>
      <c r="BC423" s="132"/>
      <c r="BD423" s="132"/>
      <c r="BE423" s="67"/>
    </row>
    <row r="424" spans="1:57" ht="25.5" customHeight="1" x14ac:dyDescent="0.25">
      <c r="A424" s="31"/>
      <c r="B424" s="31"/>
      <c r="C424" s="31"/>
      <c r="D424" s="33"/>
      <c r="E424" s="98"/>
      <c r="F424" s="31"/>
      <c r="G424" s="83"/>
      <c r="H424" s="83"/>
      <c r="I424" s="62"/>
      <c r="J424" s="31"/>
      <c r="K424" s="31"/>
      <c r="L424" s="83"/>
      <c r="M424" s="69"/>
      <c r="N424" s="69"/>
      <c r="O424" s="74"/>
      <c r="P424" s="74"/>
      <c r="Q424" s="75"/>
      <c r="R424" s="34"/>
      <c r="S424" s="83"/>
      <c r="T424" s="83"/>
      <c r="U424" s="83"/>
      <c r="V424" s="83"/>
      <c r="W424" s="74"/>
      <c r="X424" s="74"/>
      <c r="Y424" s="74"/>
      <c r="Z424" s="66"/>
      <c r="AA424" s="72"/>
      <c r="AB424" s="66"/>
      <c r="AC424" s="72"/>
      <c r="AD424" s="72"/>
      <c r="AE424" s="72"/>
      <c r="AF424" s="62"/>
      <c r="AG424" s="113"/>
      <c r="AH424" s="114"/>
      <c r="AI424" s="30"/>
      <c r="AJ424" s="30"/>
      <c r="AK424" s="30"/>
      <c r="AL424" s="30"/>
      <c r="AM424" s="68"/>
      <c r="AN424" s="114"/>
      <c r="AO424" s="114"/>
      <c r="AP424" s="113"/>
      <c r="AQ424" s="113"/>
      <c r="AR424" s="31"/>
      <c r="AS424" s="73"/>
      <c r="AT424" s="73"/>
      <c r="AU424" s="68"/>
      <c r="AV424" s="67"/>
      <c r="AW424" s="67"/>
      <c r="AX424" s="67"/>
      <c r="AY424" s="67"/>
      <c r="AZ424" s="132"/>
      <c r="BA424" s="132"/>
      <c r="BB424" s="132"/>
      <c r="BC424" s="132"/>
      <c r="BD424" s="132"/>
      <c r="BE424" s="67"/>
    </row>
    <row r="425" spans="1:57" ht="25.5" customHeight="1" x14ac:dyDescent="0.25">
      <c r="A425" s="31"/>
      <c r="B425" s="31"/>
      <c r="C425" s="31"/>
      <c r="D425" s="33"/>
      <c r="E425" s="98"/>
      <c r="F425" s="31"/>
      <c r="G425" s="83"/>
      <c r="H425" s="83"/>
      <c r="I425" s="62"/>
      <c r="J425" s="31"/>
      <c r="K425" s="31"/>
      <c r="L425" s="83"/>
      <c r="M425" s="69"/>
      <c r="N425" s="69"/>
      <c r="O425" s="74"/>
      <c r="P425" s="74"/>
      <c r="Q425" s="75"/>
      <c r="R425" s="34"/>
      <c r="S425" s="83"/>
      <c r="T425" s="83"/>
      <c r="U425" s="83"/>
      <c r="V425" s="83"/>
      <c r="W425" s="74"/>
      <c r="X425" s="74"/>
      <c r="Y425" s="74"/>
      <c r="Z425" s="66"/>
      <c r="AA425" s="72"/>
      <c r="AB425" s="66"/>
      <c r="AC425" s="72"/>
      <c r="AD425" s="72"/>
      <c r="AE425" s="72"/>
      <c r="AF425" s="62"/>
      <c r="AG425" s="113"/>
      <c r="AH425" s="114"/>
      <c r="AI425" s="30"/>
      <c r="AJ425" s="30"/>
      <c r="AK425" s="30"/>
      <c r="AL425" s="30"/>
      <c r="AM425" s="68"/>
      <c r="AN425" s="114"/>
      <c r="AO425" s="114"/>
      <c r="AP425" s="113"/>
      <c r="AQ425" s="113"/>
      <c r="AR425" s="31"/>
      <c r="AS425" s="73"/>
      <c r="AT425" s="73"/>
      <c r="AU425" s="68"/>
      <c r="AV425" s="67"/>
      <c r="AW425" s="67"/>
      <c r="AX425" s="67"/>
      <c r="AY425" s="67"/>
      <c r="AZ425" s="132"/>
      <c r="BA425" s="132"/>
      <c r="BB425" s="132"/>
      <c r="BC425" s="132"/>
      <c r="BD425" s="132"/>
      <c r="BE425" s="67"/>
    </row>
    <row r="426" spans="1:57" ht="25.5" customHeight="1" x14ac:dyDescent="0.25">
      <c r="A426" s="31"/>
      <c r="B426" s="31"/>
      <c r="C426" s="31"/>
      <c r="D426" s="33"/>
      <c r="E426" s="98"/>
      <c r="F426" s="31"/>
      <c r="G426" s="83"/>
      <c r="H426" s="83"/>
      <c r="I426" s="62"/>
      <c r="J426" s="31"/>
      <c r="K426" s="31"/>
      <c r="L426" s="83"/>
      <c r="M426" s="69"/>
      <c r="N426" s="69"/>
      <c r="O426" s="74"/>
      <c r="P426" s="74"/>
      <c r="Q426" s="75"/>
      <c r="R426" s="34"/>
      <c r="S426" s="83"/>
      <c r="T426" s="83"/>
      <c r="U426" s="83"/>
      <c r="V426" s="83"/>
      <c r="W426" s="74"/>
      <c r="X426" s="74"/>
      <c r="Y426" s="74"/>
      <c r="Z426" s="66"/>
      <c r="AA426" s="72"/>
      <c r="AB426" s="66"/>
      <c r="AC426" s="72"/>
      <c r="AD426" s="72"/>
      <c r="AE426" s="72"/>
      <c r="AF426" s="62"/>
      <c r="AG426" s="113"/>
      <c r="AH426" s="114"/>
      <c r="AI426" s="30"/>
      <c r="AJ426" s="30"/>
      <c r="AK426" s="30"/>
      <c r="AL426" s="30"/>
      <c r="AM426" s="68"/>
      <c r="AN426" s="114"/>
      <c r="AO426" s="114"/>
      <c r="AP426" s="113"/>
      <c r="AQ426" s="113"/>
      <c r="AR426" s="31"/>
      <c r="AS426" s="73"/>
      <c r="AT426" s="73"/>
      <c r="AU426" s="68"/>
      <c r="AV426" s="67"/>
      <c r="AW426" s="67"/>
      <c r="AX426" s="67"/>
      <c r="AY426" s="67"/>
      <c r="AZ426" s="132"/>
      <c r="BA426" s="132"/>
      <c r="BB426" s="132"/>
      <c r="BC426" s="132"/>
      <c r="BD426" s="132"/>
      <c r="BE426" s="67"/>
    </row>
    <row r="427" spans="1:57" ht="25.5" customHeight="1" x14ac:dyDescent="0.25">
      <c r="A427" s="31"/>
      <c r="B427" s="31"/>
      <c r="C427" s="31"/>
      <c r="D427" s="33"/>
      <c r="E427" s="98"/>
      <c r="F427" s="31"/>
      <c r="G427" s="83"/>
      <c r="H427" s="83"/>
      <c r="I427" s="62"/>
      <c r="J427" s="31"/>
      <c r="K427" s="31"/>
      <c r="L427" s="83"/>
      <c r="M427" s="69"/>
      <c r="N427" s="69"/>
      <c r="O427" s="74"/>
      <c r="P427" s="74"/>
      <c r="Q427" s="75"/>
      <c r="R427" s="34"/>
      <c r="S427" s="83"/>
      <c r="T427" s="83"/>
      <c r="U427" s="83"/>
      <c r="V427" s="83"/>
      <c r="W427" s="74"/>
      <c r="X427" s="74"/>
      <c r="Y427" s="74"/>
      <c r="Z427" s="66"/>
      <c r="AA427" s="72"/>
      <c r="AB427" s="66"/>
      <c r="AC427" s="72"/>
      <c r="AD427" s="72"/>
      <c r="AE427" s="72"/>
      <c r="AF427" s="62"/>
      <c r="AG427" s="113"/>
      <c r="AH427" s="114"/>
      <c r="AI427" s="30"/>
      <c r="AJ427" s="30"/>
      <c r="AK427" s="30"/>
      <c r="AL427" s="30"/>
      <c r="AM427" s="68"/>
      <c r="AN427" s="114"/>
      <c r="AO427" s="114"/>
      <c r="AP427" s="113"/>
      <c r="AQ427" s="113"/>
      <c r="AR427" s="31"/>
      <c r="AS427" s="73"/>
      <c r="AT427" s="73"/>
      <c r="AU427" s="68"/>
      <c r="AV427" s="67"/>
      <c r="AW427" s="67"/>
      <c r="AX427" s="67"/>
      <c r="AY427" s="67"/>
      <c r="AZ427" s="132"/>
      <c r="BA427" s="132"/>
      <c r="BB427" s="132"/>
      <c r="BC427" s="132"/>
      <c r="BD427" s="132"/>
      <c r="BE427" s="67"/>
    </row>
    <row r="428" spans="1:57" ht="25.5" customHeight="1" x14ac:dyDescent="0.25">
      <c r="A428" s="31"/>
      <c r="B428" s="31"/>
      <c r="C428" s="31"/>
      <c r="D428" s="33"/>
      <c r="E428" s="98"/>
      <c r="F428" s="31"/>
      <c r="G428" s="83"/>
      <c r="H428" s="83"/>
      <c r="I428" s="62"/>
      <c r="J428" s="31"/>
      <c r="K428" s="31"/>
      <c r="L428" s="83"/>
      <c r="M428" s="69"/>
      <c r="N428" s="69"/>
      <c r="O428" s="74"/>
      <c r="P428" s="74"/>
      <c r="Q428" s="75"/>
      <c r="R428" s="34"/>
      <c r="S428" s="83"/>
      <c r="T428" s="83"/>
      <c r="U428" s="83"/>
      <c r="V428" s="83"/>
      <c r="W428" s="74"/>
      <c r="X428" s="74"/>
      <c r="Y428" s="74"/>
      <c r="Z428" s="66"/>
      <c r="AA428" s="72"/>
      <c r="AB428" s="66"/>
      <c r="AC428" s="72"/>
      <c r="AD428" s="72"/>
      <c r="AE428" s="72"/>
      <c r="AF428" s="62"/>
      <c r="AG428" s="113"/>
      <c r="AH428" s="114"/>
      <c r="AI428" s="30"/>
      <c r="AJ428" s="30"/>
      <c r="AK428" s="30"/>
      <c r="AL428" s="30"/>
      <c r="AM428" s="68"/>
      <c r="AN428" s="114"/>
      <c r="AO428" s="114"/>
      <c r="AP428" s="113"/>
      <c r="AQ428" s="113"/>
      <c r="AR428" s="31"/>
      <c r="AS428" s="73"/>
      <c r="AT428" s="73"/>
      <c r="AU428" s="68"/>
      <c r="AV428" s="67"/>
      <c r="AW428" s="67"/>
      <c r="AX428" s="67"/>
      <c r="AY428" s="67"/>
      <c r="AZ428" s="132"/>
      <c r="BA428" s="132"/>
      <c r="BB428" s="132"/>
      <c r="BC428" s="132"/>
      <c r="BD428" s="132"/>
      <c r="BE428" s="67"/>
    </row>
    <row r="429" spans="1:57" ht="25.5" customHeight="1" x14ac:dyDescent="0.25">
      <c r="A429" s="31"/>
      <c r="B429" s="31"/>
      <c r="C429" s="31"/>
      <c r="D429" s="33"/>
      <c r="E429" s="98"/>
      <c r="F429" s="31"/>
      <c r="G429" s="83"/>
      <c r="H429" s="83"/>
      <c r="I429" s="62"/>
      <c r="J429" s="31"/>
      <c r="K429" s="31"/>
      <c r="L429" s="83"/>
      <c r="M429" s="69"/>
      <c r="N429" s="69"/>
      <c r="O429" s="74"/>
      <c r="P429" s="74"/>
      <c r="Q429" s="75"/>
      <c r="R429" s="34"/>
      <c r="S429" s="83"/>
      <c r="T429" s="83"/>
      <c r="U429" s="83"/>
      <c r="V429" s="83"/>
      <c r="W429" s="74"/>
      <c r="X429" s="74"/>
      <c r="Y429" s="74"/>
      <c r="Z429" s="66"/>
      <c r="AA429" s="72"/>
      <c r="AB429" s="66"/>
      <c r="AC429" s="72"/>
      <c r="AD429" s="72"/>
      <c r="AE429" s="72"/>
      <c r="AF429" s="62"/>
      <c r="AG429" s="113"/>
      <c r="AH429" s="114"/>
      <c r="AI429" s="30"/>
      <c r="AJ429" s="30"/>
      <c r="AK429" s="30"/>
      <c r="AL429" s="30"/>
      <c r="AM429" s="68"/>
      <c r="AN429" s="114"/>
      <c r="AO429" s="114"/>
      <c r="AP429" s="113"/>
      <c r="AQ429" s="113"/>
      <c r="AR429" s="31"/>
      <c r="AS429" s="73"/>
      <c r="AT429" s="73"/>
      <c r="AU429" s="68"/>
      <c r="AV429" s="67"/>
      <c r="AW429" s="67"/>
      <c r="AX429" s="67"/>
      <c r="AY429" s="67"/>
      <c r="AZ429" s="132"/>
      <c r="BA429" s="132"/>
      <c r="BB429" s="132"/>
      <c r="BC429" s="132"/>
      <c r="BD429" s="132"/>
      <c r="BE429" s="67"/>
    </row>
    <row r="430" spans="1:57" ht="25.5" customHeight="1" x14ac:dyDescent="0.25">
      <c r="A430" s="31"/>
      <c r="B430" s="31"/>
      <c r="C430" s="31"/>
      <c r="D430" s="33"/>
      <c r="E430" s="98"/>
      <c r="F430" s="31"/>
      <c r="G430" s="83"/>
      <c r="H430" s="83"/>
      <c r="I430" s="62"/>
      <c r="J430" s="31"/>
      <c r="K430" s="31"/>
      <c r="L430" s="83"/>
      <c r="M430" s="69"/>
      <c r="N430" s="69"/>
      <c r="O430" s="74"/>
      <c r="P430" s="74"/>
      <c r="Q430" s="75"/>
      <c r="R430" s="34"/>
      <c r="S430" s="83"/>
      <c r="T430" s="83"/>
      <c r="U430" s="83"/>
      <c r="V430" s="83"/>
      <c r="W430" s="74"/>
      <c r="X430" s="74"/>
      <c r="Y430" s="74"/>
      <c r="Z430" s="66"/>
      <c r="AA430" s="72"/>
      <c r="AB430" s="66"/>
      <c r="AC430" s="72"/>
      <c r="AD430" s="72"/>
      <c r="AE430" s="72"/>
      <c r="AF430" s="62"/>
      <c r="AG430" s="113"/>
      <c r="AH430" s="114"/>
      <c r="AI430" s="30"/>
      <c r="AJ430" s="30"/>
      <c r="AK430" s="30"/>
      <c r="AL430" s="30"/>
      <c r="AM430" s="68"/>
      <c r="AN430" s="114"/>
      <c r="AO430" s="114"/>
      <c r="AP430" s="113"/>
      <c r="AQ430" s="113"/>
      <c r="AR430" s="31"/>
      <c r="AS430" s="73"/>
      <c r="AT430" s="73"/>
      <c r="AU430" s="68"/>
      <c r="AV430" s="67"/>
      <c r="AW430" s="67"/>
      <c r="AX430" s="67"/>
      <c r="AY430" s="67"/>
      <c r="AZ430" s="132"/>
      <c r="BA430" s="132"/>
      <c r="BB430" s="132"/>
      <c r="BC430" s="132"/>
      <c r="BD430" s="132"/>
      <c r="BE430" s="67"/>
    </row>
    <row r="431" spans="1:57" ht="25.5" customHeight="1" x14ac:dyDescent="0.25">
      <c r="A431" s="31"/>
      <c r="B431" s="31"/>
      <c r="C431" s="31"/>
      <c r="D431" s="33"/>
      <c r="E431" s="98"/>
      <c r="F431" s="31"/>
      <c r="G431" s="83"/>
      <c r="H431" s="83"/>
      <c r="I431" s="62"/>
      <c r="J431" s="31"/>
      <c r="K431" s="31"/>
      <c r="L431" s="83"/>
      <c r="M431" s="69"/>
      <c r="N431" s="69"/>
      <c r="O431" s="74"/>
      <c r="P431" s="74"/>
      <c r="Q431" s="75"/>
      <c r="R431" s="34"/>
      <c r="S431" s="83"/>
      <c r="T431" s="83"/>
      <c r="U431" s="83"/>
      <c r="V431" s="83"/>
      <c r="W431" s="74"/>
      <c r="X431" s="74"/>
      <c r="Y431" s="74"/>
      <c r="Z431" s="66"/>
      <c r="AA431" s="72"/>
      <c r="AB431" s="66"/>
      <c r="AC431" s="72"/>
      <c r="AD431" s="72"/>
      <c r="AE431" s="72"/>
      <c r="AF431" s="62"/>
      <c r="AG431" s="113"/>
      <c r="AH431" s="114"/>
      <c r="AI431" s="30"/>
      <c r="AJ431" s="30"/>
      <c r="AK431" s="30"/>
      <c r="AL431" s="30"/>
      <c r="AM431" s="68"/>
      <c r="AN431" s="114"/>
      <c r="AO431" s="114"/>
      <c r="AP431" s="113"/>
      <c r="AQ431" s="113"/>
      <c r="AR431" s="31"/>
      <c r="AS431" s="73"/>
      <c r="AT431" s="73"/>
      <c r="AU431" s="68"/>
      <c r="AV431" s="67"/>
      <c r="AW431" s="67"/>
      <c r="AX431" s="67"/>
      <c r="AY431" s="67"/>
      <c r="AZ431" s="132"/>
      <c r="BA431" s="132"/>
      <c r="BB431" s="132"/>
      <c r="BC431" s="132"/>
      <c r="BD431" s="132"/>
      <c r="BE431" s="67"/>
    </row>
    <row r="432" spans="1:57" ht="25.5" customHeight="1" x14ac:dyDescent="0.25">
      <c r="A432" s="31"/>
      <c r="B432" s="31"/>
      <c r="C432" s="31"/>
      <c r="D432" s="33"/>
      <c r="E432" s="98"/>
      <c r="F432" s="31"/>
      <c r="G432" s="83"/>
      <c r="H432" s="83"/>
      <c r="I432" s="62"/>
      <c r="J432" s="31"/>
      <c r="K432" s="31"/>
      <c r="L432" s="83"/>
      <c r="M432" s="69"/>
      <c r="N432" s="69"/>
      <c r="O432" s="74"/>
      <c r="P432" s="74"/>
      <c r="Q432" s="75"/>
      <c r="R432" s="34"/>
      <c r="S432" s="83"/>
      <c r="T432" s="83"/>
      <c r="U432" s="83"/>
      <c r="V432" s="83"/>
      <c r="W432" s="74"/>
      <c r="X432" s="74"/>
      <c r="Y432" s="74"/>
      <c r="Z432" s="66"/>
      <c r="AA432" s="72"/>
      <c r="AB432" s="66"/>
      <c r="AC432" s="72"/>
      <c r="AD432" s="72"/>
      <c r="AE432" s="72"/>
      <c r="AF432" s="62"/>
      <c r="AG432" s="113"/>
      <c r="AH432" s="114"/>
      <c r="AI432" s="30"/>
      <c r="AJ432" s="30"/>
      <c r="AK432" s="30"/>
      <c r="AL432" s="30"/>
      <c r="AM432" s="68"/>
      <c r="AN432" s="114"/>
      <c r="AO432" s="114"/>
      <c r="AP432" s="113"/>
      <c r="AQ432" s="113"/>
      <c r="AR432" s="31"/>
      <c r="AS432" s="73"/>
      <c r="AT432" s="73"/>
      <c r="AU432" s="68"/>
      <c r="AV432" s="67"/>
      <c r="AW432" s="67"/>
      <c r="AX432" s="67"/>
      <c r="AY432" s="67"/>
      <c r="AZ432" s="132"/>
      <c r="BA432" s="132"/>
      <c r="BB432" s="132"/>
      <c r="BC432" s="132"/>
      <c r="BD432" s="132"/>
      <c r="BE432" s="67"/>
    </row>
    <row r="433" spans="1:57" ht="25.5" customHeight="1" x14ac:dyDescent="0.25">
      <c r="A433" s="31"/>
      <c r="B433" s="31"/>
      <c r="C433" s="31"/>
      <c r="D433" s="33"/>
      <c r="E433" s="98"/>
      <c r="F433" s="31"/>
      <c r="G433" s="83"/>
      <c r="H433" s="83"/>
      <c r="I433" s="62"/>
      <c r="J433" s="31"/>
      <c r="K433" s="31"/>
      <c r="L433" s="83"/>
      <c r="M433" s="69"/>
      <c r="N433" s="69"/>
      <c r="O433" s="74"/>
      <c r="P433" s="74"/>
      <c r="Q433" s="75"/>
      <c r="R433" s="34"/>
      <c r="S433" s="83"/>
      <c r="T433" s="83"/>
      <c r="U433" s="83"/>
      <c r="V433" s="83"/>
      <c r="W433" s="74"/>
      <c r="X433" s="74"/>
      <c r="Y433" s="74"/>
      <c r="Z433" s="66"/>
      <c r="AA433" s="72"/>
      <c r="AB433" s="66"/>
      <c r="AC433" s="72"/>
      <c r="AD433" s="72"/>
      <c r="AE433" s="72"/>
      <c r="AF433" s="62"/>
      <c r="AG433" s="113"/>
      <c r="AH433" s="114"/>
      <c r="AI433" s="30"/>
      <c r="AJ433" s="30"/>
      <c r="AK433" s="30"/>
      <c r="AL433" s="30"/>
      <c r="AM433" s="68"/>
      <c r="AN433" s="114"/>
      <c r="AO433" s="114"/>
      <c r="AP433" s="113"/>
      <c r="AQ433" s="113"/>
      <c r="AR433" s="31"/>
      <c r="AS433" s="73"/>
      <c r="AT433" s="73"/>
      <c r="AU433" s="68"/>
      <c r="AV433" s="67"/>
      <c r="AW433" s="67"/>
      <c r="AX433" s="67"/>
      <c r="AY433" s="67"/>
      <c r="AZ433" s="132"/>
      <c r="BA433" s="132"/>
      <c r="BB433" s="132"/>
      <c r="BC433" s="132"/>
      <c r="BD433" s="132"/>
      <c r="BE433" s="67"/>
    </row>
    <row r="434" spans="1:57" ht="25.5" customHeight="1" x14ac:dyDescent="0.25">
      <c r="A434" s="31"/>
      <c r="B434" s="31"/>
      <c r="C434" s="31"/>
      <c r="D434" s="33"/>
      <c r="E434" s="98"/>
      <c r="F434" s="31"/>
      <c r="G434" s="83"/>
      <c r="H434" s="83"/>
      <c r="I434" s="62"/>
      <c r="J434" s="31"/>
      <c r="K434" s="31"/>
      <c r="L434" s="83"/>
      <c r="M434" s="69"/>
      <c r="N434" s="69"/>
      <c r="O434" s="74"/>
      <c r="P434" s="74"/>
      <c r="Q434" s="75"/>
      <c r="R434" s="34"/>
      <c r="S434" s="83"/>
      <c r="T434" s="83"/>
      <c r="U434" s="83"/>
      <c r="V434" s="83"/>
      <c r="W434" s="74"/>
      <c r="X434" s="74"/>
      <c r="Y434" s="74"/>
      <c r="Z434" s="66"/>
      <c r="AA434" s="72"/>
      <c r="AB434" s="66"/>
      <c r="AC434" s="72"/>
      <c r="AD434" s="72"/>
      <c r="AE434" s="72"/>
      <c r="AF434" s="62"/>
      <c r="AG434" s="113"/>
      <c r="AH434" s="114"/>
      <c r="AI434" s="30"/>
      <c r="AJ434" s="30"/>
      <c r="AK434" s="30"/>
      <c r="AL434" s="30"/>
      <c r="AM434" s="68"/>
      <c r="AN434" s="114"/>
      <c r="AO434" s="114"/>
      <c r="AP434" s="113"/>
      <c r="AQ434" s="113"/>
      <c r="AR434" s="31"/>
      <c r="AS434" s="73"/>
      <c r="AT434" s="73"/>
      <c r="AU434" s="68"/>
      <c r="AV434" s="67"/>
      <c r="AW434" s="67"/>
      <c r="AX434" s="67"/>
      <c r="AY434" s="67"/>
      <c r="AZ434" s="132"/>
      <c r="BA434" s="132"/>
      <c r="BB434" s="132"/>
      <c r="BC434" s="132"/>
      <c r="BD434" s="132"/>
      <c r="BE434" s="67"/>
    </row>
    <row r="435" spans="1:57" ht="25.5" customHeight="1" x14ac:dyDescent="0.25">
      <c r="A435" s="31"/>
      <c r="B435" s="31"/>
      <c r="C435" s="31"/>
      <c r="D435" s="33"/>
      <c r="E435" s="98"/>
      <c r="F435" s="31"/>
      <c r="G435" s="83"/>
      <c r="H435" s="83"/>
      <c r="I435" s="62"/>
      <c r="J435" s="31"/>
      <c r="K435" s="31"/>
      <c r="L435" s="83"/>
      <c r="M435" s="69"/>
      <c r="N435" s="69"/>
      <c r="O435" s="74"/>
      <c r="P435" s="74"/>
      <c r="Q435" s="75"/>
      <c r="R435" s="34"/>
      <c r="S435" s="83"/>
      <c r="T435" s="83"/>
      <c r="U435" s="83"/>
      <c r="V435" s="83"/>
      <c r="W435" s="74"/>
      <c r="X435" s="74"/>
      <c r="Y435" s="74"/>
      <c r="Z435" s="66"/>
      <c r="AA435" s="72"/>
      <c r="AB435" s="66"/>
      <c r="AC435" s="72"/>
      <c r="AD435" s="72"/>
      <c r="AE435" s="72"/>
      <c r="AF435" s="62"/>
      <c r="AG435" s="113"/>
      <c r="AH435" s="114"/>
      <c r="AI435" s="30"/>
      <c r="AJ435" s="30"/>
      <c r="AK435" s="30"/>
      <c r="AL435" s="30"/>
      <c r="AM435" s="68"/>
      <c r="AN435" s="114"/>
      <c r="AO435" s="114"/>
      <c r="AP435" s="113"/>
      <c r="AQ435" s="113"/>
      <c r="AR435" s="31"/>
      <c r="AS435" s="73"/>
      <c r="AT435" s="73"/>
      <c r="AU435" s="68"/>
      <c r="AV435" s="67"/>
      <c r="AW435" s="67"/>
      <c r="AX435" s="67"/>
      <c r="AY435" s="67"/>
      <c r="AZ435" s="132"/>
      <c r="BA435" s="132"/>
      <c r="BB435" s="132"/>
      <c r="BC435" s="132"/>
      <c r="BD435" s="132"/>
      <c r="BE435" s="67"/>
    </row>
    <row r="436" spans="1:57" ht="25.5" customHeight="1" x14ac:dyDescent="0.25">
      <c r="A436" s="31"/>
      <c r="B436" s="31"/>
      <c r="C436" s="31"/>
      <c r="D436" s="33"/>
      <c r="E436" s="98"/>
      <c r="F436" s="31"/>
      <c r="G436" s="83"/>
      <c r="H436" s="83"/>
      <c r="I436" s="62"/>
      <c r="J436" s="31"/>
      <c r="K436" s="31"/>
      <c r="L436" s="83"/>
      <c r="M436" s="69"/>
      <c r="N436" s="69"/>
      <c r="O436" s="74"/>
      <c r="P436" s="74"/>
      <c r="Q436" s="75"/>
      <c r="R436" s="34"/>
      <c r="S436" s="83"/>
      <c r="T436" s="83"/>
      <c r="U436" s="83"/>
      <c r="V436" s="83"/>
      <c r="W436" s="74"/>
      <c r="X436" s="74"/>
      <c r="Y436" s="74"/>
      <c r="Z436" s="66"/>
      <c r="AA436" s="72"/>
      <c r="AB436" s="66"/>
      <c r="AC436" s="72"/>
      <c r="AD436" s="72"/>
      <c r="AE436" s="72"/>
      <c r="AF436" s="62"/>
      <c r="AG436" s="113"/>
      <c r="AH436" s="114"/>
      <c r="AI436" s="30"/>
      <c r="AJ436" s="30"/>
      <c r="AK436" s="30"/>
      <c r="AL436" s="30"/>
      <c r="AM436" s="68"/>
      <c r="AN436" s="114"/>
      <c r="AO436" s="114"/>
      <c r="AP436" s="113"/>
      <c r="AQ436" s="113"/>
      <c r="AR436" s="31"/>
      <c r="AS436" s="73"/>
      <c r="AT436" s="73"/>
      <c r="AU436" s="68"/>
      <c r="AV436" s="67"/>
      <c r="AW436" s="67"/>
      <c r="AX436" s="67"/>
      <c r="AY436" s="67"/>
      <c r="AZ436" s="132"/>
      <c r="BA436" s="132"/>
      <c r="BB436" s="132"/>
      <c r="BC436" s="132"/>
      <c r="BD436" s="132"/>
      <c r="BE436" s="67"/>
    </row>
    <row r="437" spans="1:57" ht="25.5" customHeight="1" x14ac:dyDescent="0.25">
      <c r="A437" s="31"/>
      <c r="B437" s="31"/>
      <c r="C437" s="31"/>
      <c r="D437" s="33"/>
      <c r="E437" s="98"/>
      <c r="F437" s="31"/>
      <c r="G437" s="83"/>
      <c r="H437" s="83"/>
      <c r="I437" s="62"/>
      <c r="J437" s="31"/>
      <c r="K437" s="31"/>
      <c r="L437" s="83"/>
      <c r="M437" s="69"/>
      <c r="N437" s="69"/>
      <c r="O437" s="74"/>
      <c r="P437" s="74"/>
      <c r="Q437" s="75"/>
      <c r="R437" s="34"/>
      <c r="S437" s="83"/>
      <c r="T437" s="83"/>
      <c r="U437" s="83"/>
      <c r="V437" s="83"/>
      <c r="W437" s="74"/>
      <c r="X437" s="74"/>
      <c r="Y437" s="74"/>
      <c r="Z437" s="66"/>
      <c r="AA437" s="72"/>
      <c r="AB437" s="66"/>
      <c r="AC437" s="72"/>
      <c r="AD437" s="72"/>
      <c r="AE437" s="72"/>
      <c r="AF437" s="62"/>
      <c r="AG437" s="113"/>
      <c r="AH437" s="114"/>
      <c r="AI437" s="30"/>
      <c r="AJ437" s="30"/>
      <c r="AK437" s="30"/>
      <c r="AL437" s="30"/>
      <c r="AM437" s="68"/>
      <c r="AN437" s="114"/>
      <c r="AO437" s="114"/>
      <c r="AP437" s="113"/>
      <c r="AQ437" s="113"/>
      <c r="AR437" s="31"/>
      <c r="AS437" s="73"/>
      <c r="AT437" s="73"/>
      <c r="AU437" s="68"/>
      <c r="AV437" s="67"/>
      <c r="AW437" s="67"/>
      <c r="AX437" s="67"/>
      <c r="AY437" s="67"/>
      <c r="AZ437" s="132"/>
      <c r="BA437" s="132"/>
      <c r="BB437" s="132"/>
      <c r="BC437" s="132"/>
      <c r="BD437" s="132"/>
      <c r="BE437" s="67"/>
    </row>
    <row r="438" spans="1:57" ht="25.5" customHeight="1" x14ac:dyDescent="0.25">
      <c r="A438" s="31"/>
      <c r="B438" s="31"/>
      <c r="C438" s="31"/>
      <c r="D438" s="33"/>
      <c r="E438" s="98"/>
      <c r="F438" s="31"/>
      <c r="G438" s="83"/>
      <c r="H438" s="83"/>
      <c r="I438" s="62"/>
      <c r="J438" s="31"/>
      <c r="K438" s="31"/>
      <c r="L438" s="83"/>
      <c r="M438" s="69"/>
      <c r="N438" s="69"/>
      <c r="O438" s="74"/>
      <c r="P438" s="74"/>
      <c r="Q438" s="75"/>
      <c r="R438" s="34"/>
      <c r="S438" s="83"/>
      <c r="T438" s="83"/>
      <c r="U438" s="83"/>
      <c r="V438" s="83"/>
      <c r="W438" s="74"/>
      <c r="X438" s="74"/>
      <c r="Y438" s="74"/>
      <c r="Z438" s="66"/>
      <c r="AA438" s="72"/>
      <c r="AB438" s="66"/>
      <c r="AC438" s="72"/>
      <c r="AD438" s="72"/>
      <c r="AE438" s="72"/>
      <c r="AF438" s="62"/>
      <c r="AG438" s="113"/>
      <c r="AH438" s="114"/>
      <c r="AI438" s="30"/>
      <c r="AJ438" s="30"/>
      <c r="AK438" s="30"/>
      <c r="AL438" s="30"/>
      <c r="AM438" s="68"/>
      <c r="AN438" s="114"/>
      <c r="AO438" s="114"/>
      <c r="AP438" s="113"/>
      <c r="AQ438" s="113"/>
      <c r="AR438" s="31"/>
      <c r="AS438" s="73"/>
      <c r="AT438" s="73"/>
      <c r="AU438" s="68"/>
      <c r="AV438" s="67"/>
      <c r="AW438" s="67"/>
      <c r="AX438" s="67"/>
      <c r="AY438" s="67"/>
      <c r="AZ438" s="132"/>
      <c r="BA438" s="132"/>
      <c r="BB438" s="132"/>
      <c r="BC438" s="132"/>
      <c r="BD438" s="132"/>
      <c r="BE438" s="67"/>
    </row>
    <row r="439" spans="1:57" ht="25.5" customHeight="1" x14ac:dyDescent="0.25">
      <c r="A439" s="31"/>
      <c r="B439" s="31"/>
      <c r="C439" s="31"/>
      <c r="D439" s="33"/>
      <c r="E439" s="98"/>
      <c r="F439" s="31"/>
      <c r="G439" s="83"/>
      <c r="H439" s="83"/>
      <c r="I439" s="62"/>
      <c r="J439" s="31"/>
      <c r="K439" s="31"/>
      <c r="L439" s="83"/>
      <c r="M439" s="69"/>
      <c r="N439" s="69"/>
      <c r="O439" s="74"/>
      <c r="P439" s="74"/>
      <c r="Q439" s="75"/>
      <c r="R439" s="34"/>
      <c r="S439" s="83"/>
      <c r="T439" s="83"/>
      <c r="U439" s="83"/>
      <c r="V439" s="83"/>
      <c r="W439" s="74"/>
      <c r="X439" s="74"/>
      <c r="Y439" s="74"/>
      <c r="Z439" s="66"/>
      <c r="AA439" s="72"/>
      <c r="AB439" s="66"/>
      <c r="AC439" s="72"/>
      <c r="AD439" s="72"/>
      <c r="AE439" s="72"/>
      <c r="AF439" s="62"/>
      <c r="AG439" s="113"/>
      <c r="AH439" s="114"/>
      <c r="AI439" s="30"/>
      <c r="AJ439" s="30"/>
      <c r="AK439" s="30"/>
      <c r="AL439" s="30"/>
      <c r="AM439" s="68"/>
      <c r="AN439" s="114"/>
      <c r="AO439" s="114"/>
      <c r="AP439" s="113"/>
      <c r="AQ439" s="113"/>
      <c r="AR439" s="31"/>
      <c r="AS439" s="73"/>
      <c r="AT439" s="73"/>
      <c r="AU439" s="68"/>
      <c r="AV439" s="67"/>
      <c r="AW439" s="67"/>
      <c r="AX439" s="67"/>
      <c r="AY439" s="67"/>
      <c r="AZ439" s="132"/>
      <c r="BA439" s="132"/>
      <c r="BB439" s="132"/>
      <c r="BC439" s="132"/>
      <c r="BD439" s="132"/>
      <c r="BE439" s="67"/>
    </row>
    <row r="440" spans="1:57" ht="25.5" customHeight="1" x14ac:dyDescent="0.25">
      <c r="A440" s="31"/>
      <c r="B440" s="31"/>
      <c r="C440" s="31"/>
      <c r="D440" s="33"/>
      <c r="E440" s="98"/>
      <c r="F440" s="31"/>
      <c r="G440" s="83"/>
      <c r="H440" s="83"/>
      <c r="I440" s="62"/>
      <c r="J440" s="31"/>
      <c r="K440" s="31"/>
      <c r="L440" s="83"/>
      <c r="M440" s="69"/>
      <c r="N440" s="69"/>
      <c r="O440" s="74"/>
      <c r="P440" s="74"/>
      <c r="Q440" s="75"/>
      <c r="R440" s="34"/>
      <c r="S440" s="83"/>
      <c r="T440" s="83"/>
      <c r="U440" s="83"/>
      <c r="V440" s="83"/>
      <c r="W440" s="74"/>
      <c r="X440" s="74"/>
      <c r="Y440" s="74"/>
      <c r="Z440" s="66"/>
      <c r="AA440" s="72"/>
      <c r="AB440" s="66"/>
      <c r="AC440" s="72"/>
      <c r="AD440" s="72"/>
      <c r="AE440" s="72"/>
      <c r="AF440" s="62"/>
      <c r="AG440" s="113"/>
      <c r="AH440" s="114"/>
      <c r="AI440" s="30"/>
      <c r="AJ440" s="30"/>
      <c r="AK440" s="30"/>
      <c r="AL440" s="30"/>
      <c r="AM440" s="68"/>
      <c r="AN440" s="114"/>
      <c r="AO440" s="114"/>
      <c r="AP440" s="113"/>
      <c r="AQ440" s="113"/>
      <c r="AR440" s="31"/>
      <c r="AS440" s="73"/>
      <c r="AT440" s="73"/>
      <c r="AU440" s="68"/>
      <c r="AV440" s="67"/>
      <c r="AW440" s="67"/>
      <c r="AX440" s="67"/>
      <c r="AY440" s="67"/>
      <c r="AZ440" s="132"/>
      <c r="BA440" s="132"/>
      <c r="BB440" s="132"/>
      <c r="BC440" s="132"/>
      <c r="BD440" s="132"/>
      <c r="BE440" s="67"/>
    </row>
    <row r="441" spans="1:57" ht="25.5" customHeight="1" x14ac:dyDescent="0.25">
      <c r="A441" s="31"/>
      <c r="B441" s="31"/>
      <c r="C441" s="31"/>
      <c r="D441" s="33"/>
      <c r="E441" s="98"/>
      <c r="F441" s="31"/>
      <c r="G441" s="83"/>
      <c r="H441" s="83"/>
      <c r="I441" s="62"/>
      <c r="J441" s="31"/>
      <c r="K441" s="31"/>
      <c r="L441" s="83"/>
      <c r="M441" s="69"/>
      <c r="N441" s="69"/>
      <c r="O441" s="74"/>
      <c r="P441" s="74"/>
      <c r="Q441" s="75"/>
      <c r="R441" s="34"/>
      <c r="S441" s="83"/>
      <c r="T441" s="83"/>
      <c r="U441" s="83"/>
      <c r="V441" s="83"/>
      <c r="W441" s="74"/>
      <c r="X441" s="74"/>
      <c r="Y441" s="74"/>
      <c r="Z441" s="66"/>
      <c r="AA441" s="72"/>
      <c r="AB441" s="66"/>
      <c r="AC441" s="72"/>
      <c r="AD441" s="72"/>
      <c r="AE441" s="72"/>
      <c r="AF441" s="62"/>
      <c r="AG441" s="113"/>
      <c r="AH441" s="114"/>
      <c r="AI441" s="30"/>
      <c r="AJ441" s="30"/>
      <c r="AK441" s="30"/>
      <c r="AL441" s="30"/>
      <c r="AM441" s="68"/>
      <c r="AN441" s="114"/>
      <c r="AO441" s="114"/>
      <c r="AP441" s="113"/>
      <c r="AQ441" s="113"/>
      <c r="AR441" s="31"/>
      <c r="AS441" s="73"/>
      <c r="AT441" s="73"/>
      <c r="AU441" s="68"/>
      <c r="AV441" s="67"/>
      <c r="AW441" s="67"/>
      <c r="AX441" s="67"/>
      <c r="AY441" s="67"/>
      <c r="AZ441" s="132"/>
      <c r="BA441" s="132"/>
      <c r="BB441" s="132"/>
      <c r="BC441" s="132"/>
      <c r="BD441" s="132"/>
      <c r="BE441" s="67"/>
    </row>
    <row r="442" spans="1:57" ht="25.5" customHeight="1" x14ac:dyDescent="0.25">
      <c r="A442" s="31"/>
      <c r="B442" s="31"/>
      <c r="C442" s="31"/>
      <c r="D442" s="33"/>
      <c r="E442" s="98"/>
      <c r="F442" s="31"/>
      <c r="G442" s="83"/>
      <c r="H442" s="83"/>
      <c r="I442" s="62"/>
      <c r="J442" s="31"/>
      <c r="K442" s="31"/>
      <c r="L442" s="83"/>
      <c r="M442" s="69"/>
      <c r="N442" s="69"/>
      <c r="O442" s="74"/>
      <c r="P442" s="74"/>
      <c r="Q442" s="75"/>
      <c r="R442" s="34"/>
      <c r="S442" s="83"/>
      <c r="T442" s="83"/>
      <c r="U442" s="83"/>
      <c r="V442" s="83"/>
      <c r="W442" s="74"/>
      <c r="X442" s="74"/>
      <c r="Y442" s="74"/>
      <c r="Z442" s="66"/>
      <c r="AA442" s="72"/>
      <c r="AB442" s="66"/>
      <c r="AC442" s="72"/>
      <c r="AD442" s="72"/>
      <c r="AE442" s="72"/>
      <c r="AF442" s="62"/>
      <c r="AG442" s="113"/>
      <c r="AH442" s="114"/>
      <c r="AI442" s="30"/>
      <c r="AJ442" s="30"/>
      <c r="AK442" s="30"/>
      <c r="AL442" s="30"/>
      <c r="AM442" s="68"/>
      <c r="AN442" s="114"/>
      <c r="AO442" s="114"/>
      <c r="AP442" s="113"/>
      <c r="AQ442" s="113"/>
      <c r="AR442" s="31"/>
      <c r="AS442" s="73"/>
      <c r="AT442" s="73"/>
      <c r="AU442" s="68"/>
      <c r="AV442" s="67"/>
      <c r="AW442" s="67"/>
      <c r="AX442" s="67"/>
      <c r="AY442" s="67"/>
      <c r="AZ442" s="132"/>
      <c r="BA442" s="132"/>
      <c r="BB442" s="132"/>
      <c r="BC442" s="132"/>
      <c r="BD442" s="132"/>
      <c r="BE442" s="67"/>
    </row>
    <row r="443" spans="1:57" ht="25.5" customHeight="1" x14ac:dyDescent="0.25">
      <c r="A443" s="31"/>
      <c r="B443" s="31"/>
      <c r="C443" s="31"/>
      <c r="D443" s="33"/>
      <c r="E443" s="98"/>
      <c r="F443" s="31"/>
      <c r="G443" s="83"/>
      <c r="H443" s="83"/>
      <c r="I443" s="62"/>
      <c r="J443" s="31"/>
      <c r="K443" s="31"/>
      <c r="L443" s="83"/>
      <c r="M443" s="69"/>
      <c r="N443" s="69"/>
      <c r="O443" s="74"/>
      <c r="P443" s="74"/>
      <c r="Q443" s="75"/>
      <c r="R443" s="34"/>
      <c r="S443" s="83"/>
      <c r="T443" s="83"/>
      <c r="U443" s="83"/>
      <c r="V443" s="83"/>
      <c r="W443" s="74"/>
      <c r="X443" s="74"/>
      <c r="Y443" s="74"/>
      <c r="Z443" s="66"/>
      <c r="AA443" s="72"/>
      <c r="AB443" s="66"/>
      <c r="AC443" s="72"/>
      <c r="AD443" s="72"/>
      <c r="AE443" s="72"/>
      <c r="AF443" s="62"/>
      <c r="AG443" s="113"/>
      <c r="AH443" s="114"/>
      <c r="AI443" s="30"/>
      <c r="AJ443" s="30"/>
      <c r="AK443" s="30"/>
      <c r="AL443" s="30"/>
      <c r="AM443" s="68"/>
      <c r="AN443" s="114"/>
      <c r="AO443" s="114"/>
      <c r="AP443" s="113"/>
      <c r="AQ443" s="113"/>
      <c r="AR443" s="31"/>
      <c r="AS443" s="73"/>
      <c r="AT443" s="73"/>
      <c r="AU443" s="68"/>
      <c r="AV443" s="67"/>
      <c r="AW443" s="67"/>
      <c r="AX443" s="67"/>
      <c r="AY443" s="67"/>
      <c r="AZ443" s="132"/>
      <c r="BA443" s="132"/>
      <c r="BB443" s="132"/>
      <c r="BC443" s="132"/>
      <c r="BD443" s="132"/>
      <c r="BE443" s="67"/>
    </row>
    <row r="444" spans="1:57" ht="25.5" customHeight="1" x14ac:dyDescent="0.25">
      <c r="A444" s="31"/>
      <c r="B444" s="31"/>
      <c r="C444" s="31"/>
      <c r="D444" s="33"/>
      <c r="E444" s="98"/>
      <c r="F444" s="31"/>
      <c r="G444" s="83"/>
      <c r="H444" s="83"/>
      <c r="I444" s="62"/>
      <c r="J444" s="31"/>
      <c r="K444" s="31"/>
      <c r="L444" s="83"/>
      <c r="M444" s="69"/>
      <c r="N444" s="69"/>
      <c r="O444" s="74"/>
      <c r="P444" s="74"/>
      <c r="Q444" s="75"/>
      <c r="R444" s="34"/>
      <c r="S444" s="83"/>
      <c r="T444" s="83"/>
      <c r="U444" s="83"/>
      <c r="V444" s="83"/>
      <c r="W444" s="74"/>
      <c r="X444" s="74"/>
      <c r="Y444" s="74"/>
      <c r="Z444" s="66"/>
      <c r="AA444" s="72"/>
      <c r="AB444" s="66"/>
      <c r="AC444" s="72"/>
      <c r="AD444" s="72"/>
      <c r="AE444" s="72"/>
      <c r="AF444" s="62"/>
      <c r="AG444" s="113"/>
      <c r="AH444" s="114"/>
      <c r="AI444" s="30"/>
      <c r="AJ444" s="30"/>
      <c r="AK444" s="30"/>
      <c r="AL444" s="30"/>
      <c r="AM444" s="68"/>
      <c r="AN444" s="114"/>
      <c r="AO444" s="114"/>
      <c r="AP444" s="113"/>
      <c r="AQ444" s="113"/>
      <c r="AR444" s="31"/>
      <c r="AS444" s="73"/>
      <c r="AT444" s="73"/>
      <c r="AU444" s="68"/>
      <c r="AV444" s="67"/>
      <c r="AW444" s="67"/>
      <c r="AX444" s="67"/>
      <c r="AY444" s="67"/>
      <c r="AZ444" s="132"/>
      <c r="BA444" s="132"/>
      <c r="BB444" s="132"/>
      <c r="BC444" s="132"/>
      <c r="BD444" s="132"/>
      <c r="BE444" s="67"/>
    </row>
    <row r="445" spans="1:57" ht="25.5" customHeight="1" x14ac:dyDescent="0.25">
      <c r="A445" s="31"/>
      <c r="B445" s="31"/>
      <c r="C445" s="31"/>
      <c r="D445" s="33"/>
      <c r="E445" s="98"/>
      <c r="F445" s="31"/>
      <c r="G445" s="83"/>
      <c r="H445" s="83"/>
      <c r="I445" s="62"/>
      <c r="J445" s="31"/>
      <c r="K445" s="31"/>
      <c r="L445" s="83"/>
      <c r="M445" s="69"/>
      <c r="N445" s="69"/>
      <c r="O445" s="74"/>
      <c r="P445" s="74"/>
      <c r="Q445" s="75"/>
      <c r="R445" s="34"/>
      <c r="S445" s="83"/>
      <c r="T445" s="83"/>
      <c r="U445" s="83"/>
      <c r="V445" s="83"/>
      <c r="W445" s="74"/>
      <c r="X445" s="74"/>
      <c r="Y445" s="74"/>
      <c r="Z445" s="66"/>
      <c r="AA445" s="72"/>
      <c r="AB445" s="66"/>
      <c r="AC445" s="72"/>
      <c r="AD445" s="72"/>
      <c r="AE445" s="72"/>
      <c r="AF445" s="62"/>
      <c r="AG445" s="113"/>
      <c r="AH445" s="114"/>
      <c r="AI445" s="30"/>
      <c r="AJ445" s="30"/>
      <c r="AK445" s="30"/>
      <c r="AL445" s="30"/>
      <c r="AM445" s="68"/>
      <c r="AN445" s="114"/>
      <c r="AO445" s="114"/>
      <c r="AP445" s="113"/>
      <c r="AQ445" s="113"/>
      <c r="AR445" s="31"/>
      <c r="AS445" s="73"/>
      <c r="AT445" s="73"/>
      <c r="AU445" s="68"/>
      <c r="AV445" s="67"/>
      <c r="AW445" s="67"/>
      <c r="AX445" s="67"/>
      <c r="AY445" s="67"/>
      <c r="AZ445" s="132"/>
      <c r="BA445" s="132"/>
      <c r="BB445" s="132"/>
      <c r="BC445" s="132"/>
      <c r="BD445" s="132"/>
      <c r="BE445" s="67"/>
    </row>
    <row r="446" spans="1:57" ht="25.5" customHeight="1" x14ac:dyDescent="0.25">
      <c r="A446" s="31"/>
      <c r="B446" s="31"/>
      <c r="C446" s="31"/>
      <c r="D446" s="33"/>
      <c r="E446" s="98"/>
      <c r="F446" s="31"/>
      <c r="G446" s="83"/>
      <c r="H446" s="83"/>
      <c r="I446" s="62"/>
      <c r="J446" s="31"/>
      <c r="K446" s="31"/>
      <c r="L446" s="83"/>
      <c r="M446" s="69"/>
      <c r="N446" s="69"/>
      <c r="O446" s="74"/>
      <c r="P446" s="74"/>
      <c r="Q446" s="75"/>
      <c r="R446" s="34"/>
      <c r="S446" s="83"/>
      <c r="T446" s="83"/>
      <c r="U446" s="83"/>
      <c r="V446" s="83"/>
      <c r="W446" s="74"/>
      <c r="X446" s="74"/>
      <c r="Y446" s="74"/>
      <c r="Z446" s="66"/>
      <c r="AA446" s="72"/>
      <c r="AB446" s="66"/>
      <c r="AC446" s="72"/>
      <c r="AD446" s="72"/>
      <c r="AE446" s="72"/>
      <c r="AF446" s="62"/>
      <c r="AG446" s="113"/>
      <c r="AH446" s="114"/>
      <c r="AI446" s="30"/>
      <c r="AJ446" s="30"/>
      <c r="AK446" s="30"/>
      <c r="AL446" s="30"/>
      <c r="AM446" s="68"/>
      <c r="AN446" s="114"/>
      <c r="AO446" s="114"/>
      <c r="AP446" s="113"/>
      <c r="AQ446" s="113"/>
      <c r="AR446" s="31"/>
      <c r="AS446" s="73"/>
      <c r="AT446" s="73"/>
      <c r="AU446" s="68"/>
      <c r="AV446" s="67"/>
      <c r="AW446" s="67"/>
      <c r="AX446" s="67"/>
      <c r="AY446" s="67"/>
      <c r="AZ446" s="132"/>
      <c r="BA446" s="132"/>
      <c r="BB446" s="132"/>
      <c r="BC446" s="132"/>
      <c r="BD446" s="132"/>
      <c r="BE446" s="67"/>
    </row>
    <row r="447" spans="1:57" ht="25.5" customHeight="1" x14ac:dyDescent="0.25">
      <c r="A447" s="31"/>
      <c r="B447" s="31"/>
      <c r="C447" s="31"/>
      <c r="D447" s="33"/>
      <c r="E447" s="98"/>
      <c r="F447" s="31"/>
      <c r="G447" s="83"/>
      <c r="H447" s="83"/>
      <c r="I447" s="62"/>
      <c r="J447" s="31"/>
      <c r="K447" s="31"/>
      <c r="L447" s="83"/>
      <c r="M447" s="69"/>
      <c r="N447" s="69"/>
      <c r="O447" s="74"/>
      <c r="P447" s="74"/>
      <c r="Q447" s="75"/>
      <c r="R447" s="34"/>
      <c r="S447" s="83"/>
      <c r="T447" s="83"/>
      <c r="U447" s="83"/>
      <c r="V447" s="83"/>
      <c r="W447" s="74"/>
      <c r="X447" s="74"/>
      <c r="Y447" s="74"/>
      <c r="Z447" s="66"/>
      <c r="AA447" s="72"/>
      <c r="AB447" s="66"/>
      <c r="AC447" s="72"/>
      <c r="AD447" s="72"/>
      <c r="AE447" s="72"/>
      <c r="AF447" s="62"/>
      <c r="AG447" s="113"/>
      <c r="AH447" s="114"/>
      <c r="AI447" s="30"/>
      <c r="AJ447" s="30"/>
      <c r="AK447" s="30"/>
      <c r="AL447" s="30"/>
      <c r="AM447" s="68"/>
      <c r="AN447" s="114"/>
      <c r="AO447" s="114"/>
      <c r="AP447" s="113"/>
      <c r="AQ447" s="113"/>
      <c r="AR447" s="31"/>
      <c r="AS447" s="73"/>
      <c r="AT447" s="73"/>
      <c r="AU447" s="68"/>
      <c r="AV447" s="67"/>
      <c r="AW447" s="67"/>
      <c r="AX447" s="67"/>
      <c r="AY447" s="67"/>
      <c r="AZ447" s="132"/>
      <c r="BA447" s="132"/>
      <c r="BB447" s="132"/>
      <c r="BC447" s="132"/>
      <c r="BD447" s="132"/>
      <c r="BE447" s="67"/>
    </row>
    <row r="448" spans="1:57" ht="25.5" customHeight="1" x14ac:dyDescent="0.25">
      <c r="A448" s="31"/>
      <c r="B448" s="31"/>
      <c r="C448" s="31"/>
      <c r="D448" s="33"/>
      <c r="E448" s="98"/>
      <c r="F448" s="31"/>
      <c r="G448" s="83"/>
      <c r="H448" s="83"/>
      <c r="I448" s="62"/>
      <c r="J448" s="31"/>
      <c r="K448" s="31"/>
      <c r="L448" s="83"/>
      <c r="M448" s="69"/>
      <c r="N448" s="69"/>
      <c r="O448" s="74"/>
      <c r="P448" s="74"/>
      <c r="Q448" s="75"/>
      <c r="R448" s="34"/>
      <c r="S448" s="83"/>
      <c r="T448" s="83"/>
      <c r="U448" s="83"/>
      <c r="V448" s="83"/>
      <c r="W448" s="74"/>
      <c r="X448" s="74"/>
      <c r="Y448" s="74"/>
      <c r="Z448" s="66"/>
      <c r="AA448" s="72"/>
      <c r="AB448" s="66"/>
      <c r="AC448" s="72"/>
      <c r="AD448" s="72"/>
      <c r="AE448" s="72"/>
      <c r="AF448" s="62"/>
      <c r="AG448" s="113"/>
      <c r="AH448" s="114"/>
      <c r="AI448" s="30"/>
      <c r="AJ448" s="30"/>
      <c r="AK448" s="30"/>
      <c r="AL448" s="30"/>
      <c r="AM448" s="68"/>
      <c r="AN448" s="114"/>
      <c r="AO448" s="114"/>
      <c r="AP448" s="113"/>
      <c r="AQ448" s="113"/>
      <c r="AR448" s="31"/>
      <c r="AS448" s="73"/>
      <c r="AT448" s="73"/>
      <c r="AU448" s="68"/>
      <c r="AV448" s="67"/>
      <c r="AW448" s="67"/>
      <c r="AX448" s="67"/>
      <c r="AY448" s="67"/>
      <c r="AZ448" s="132"/>
      <c r="BA448" s="132"/>
      <c r="BB448" s="132"/>
      <c r="BC448" s="132"/>
      <c r="BD448" s="132"/>
      <c r="BE448" s="67"/>
    </row>
    <row r="449" spans="1:57" ht="25.5" customHeight="1" x14ac:dyDescent="0.25">
      <c r="A449" s="31"/>
      <c r="B449" s="31"/>
      <c r="C449" s="31"/>
      <c r="D449" s="33"/>
      <c r="E449" s="98"/>
      <c r="F449" s="31"/>
      <c r="G449" s="83"/>
      <c r="H449" s="83"/>
      <c r="I449" s="62"/>
      <c r="J449" s="31"/>
      <c r="K449" s="31"/>
      <c r="L449" s="83"/>
      <c r="M449" s="69"/>
      <c r="N449" s="69"/>
      <c r="O449" s="74"/>
      <c r="P449" s="74"/>
      <c r="Q449" s="75"/>
      <c r="R449" s="34"/>
      <c r="S449" s="83"/>
      <c r="T449" s="83"/>
      <c r="U449" s="83"/>
      <c r="V449" s="83"/>
      <c r="W449" s="74"/>
      <c r="X449" s="74"/>
      <c r="Y449" s="74"/>
      <c r="Z449" s="66"/>
      <c r="AA449" s="72"/>
      <c r="AB449" s="66"/>
      <c r="AC449" s="72"/>
      <c r="AD449" s="72"/>
      <c r="AE449" s="72"/>
      <c r="AF449" s="62"/>
      <c r="AG449" s="113"/>
      <c r="AH449" s="114"/>
      <c r="AI449" s="30"/>
      <c r="AJ449" s="30"/>
      <c r="AK449" s="30"/>
      <c r="AL449" s="30"/>
      <c r="AM449" s="68"/>
      <c r="AN449" s="114"/>
      <c r="AO449" s="114"/>
      <c r="AP449" s="113"/>
      <c r="AQ449" s="113"/>
      <c r="AR449" s="31"/>
      <c r="AS449" s="73"/>
      <c r="AT449" s="73"/>
      <c r="AU449" s="68"/>
      <c r="AV449" s="67"/>
      <c r="AW449" s="67"/>
      <c r="AX449" s="67"/>
      <c r="AY449" s="67"/>
      <c r="AZ449" s="132"/>
      <c r="BA449" s="132"/>
      <c r="BB449" s="132"/>
      <c r="BC449" s="132"/>
      <c r="BD449" s="132"/>
      <c r="BE449" s="67"/>
    </row>
    <row r="450" spans="1:57" ht="25.5" customHeight="1" x14ac:dyDescent="0.25">
      <c r="A450" s="31"/>
      <c r="B450" s="31"/>
      <c r="C450" s="31"/>
      <c r="D450" s="33"/>
      <c r="E450" s="98"/>
      <c r="F450" s="31"/>
      <c r="G450" s="83"/>
      <c r="H450" s="83"/>
      <c r="I450" s="62"/>
      <c r="J450" s="31"/>
      <c r="K450" s="31"/>
      <c r="L450" s="83"/>
      <c r="M450" s="69"/>
      <c r="N450" s="69"/>
      <c r="O450" s="74"/>
      <c r="P450" s="74"/>
      <c r="Q450" s="75"/>
      <c r="R450" s="34"/>
      <c r="S450" s="83"/>
      <c r="T450" s="83"/>
      <c r="U450" s="83"/>
      <c r="V450" s="83"/>
      <c r="W450" s="74"/>
      <c r="X450" s="74"/>
      <c r="Y450" s="74"/>
      <c r="Z450" s="66"/>
      <c r="AA450" s="72"/>
      <c r="AB450" s="66"/>
      <c r="AC450" s="72"/>
      <c r="AD450" s="72"/>
      <c r="AE450" s="72"/>
      <c r="AF450" s="62"/>
      <c r="AG450" s="113"/>
      <c r="AH450" s="114"/>
      <c r="AI450" s="30"/>
      <c r="AJ450" s="30"/>
      <c r="AK450" s="30"/>
      <c r="AL450" s="30"/>
      <c r="AM450" s="68"/>
      <c r="AN450" s="114"/>
      <c r="AO450" s="114"/>
      <c r="AP450" s="113"/>
      <c r="AQ450" s="113"/>
      <c r="AR450" s="31"/>
      <c r="AS450" s="73"/>
      <c r="AT450" s="73"/>
      <c r="AU450" s="68"/>
      <c r="AV450" s="67"/>
      <c r="AW450" s="67"/>
      <c r="AX450" s="67"/>
      <c r="AY450" s="67"/>
      <c r="AZ450" s="132"/>
      <c r="BA450" s="132"/>
      <c r="BB450" s="132"/>
      <c r="BC450" s="132"/>
      <c r="BD450" s="132"/>
      <c r="BE450" s="67"/>
    </row>
    <row r="451" spans="1:57" ht="25.5" customHeight="1" x14ac:dyDescent="0.25">
      <c r="A451" s="31"/>
      <c r="B451" s="31"/>
      <c r="C451" s="31"/>
      <c r="D451" s="33"/>
      <c r="E451" s="98"/>
      <c r="F451" s="31"/>
      <c r="G451" s="83"/>
      <c r="H451" s="83"/>
      <c r="I451" s="62"/>
      <c r="J451" s="31"/>
      <c r="K451" s="31"/>
      <c r="L451" s="83"/>
      <c r="M451" s="69"/>
      <c r="N451" s="69"/>
      <c r="O451" s="74"/>
      <c r="P451" s="74"/>
      <c r="Q451" s="75"/>
      <c r="R451" s="34"/>
      <c r="S451" s="83"/>
      <c r="T451" s="83"/>
      <c r="U451" s="83"/>
      <c r="V451" s="83"/>
      <c r="W451" s="74"/>
      <c r="X451" s="74"/>
      <c r="Y451" s="74"/>
      <c r="Z451" s="66"/>
      <c r="AA451" s="72"/>
      <c r="AB451" s="66"/>
      <c r="AC451" s="72"/>
      <c r="AD451" s="72"/>
      <c r="AE451" s="72"/>
      <c r="AF451" s="62"/>
      <c r="AG451" s="113"/>
      <c r="AH451" s="114"/>
      <c r="AI451" s="30"/>
      <c r="AJ451" s="30"/>
      <c r="AK451" s="30"/>
      <c r="AL451" s="30"/>
      <c r="AM451" s="68"/>
      <c r="AN451" s="114"/>
      <c r="AO451" s="114"/>
      <c r="AP451" s="113"/>
      <c r="AQ451" s="113"/>
      <c r="AR451" s="31"/>
      <c r="AS451" s="73"/>
      <c r="AT451" s="73"/>
      <c r="AU451" s="68"/>
      <c r="AV451" s="67"/>
      <c r="AW451" s="67"/>
      <c r="AX451" s="67"/>
      <c r="AY451" s="67"/>
      <c r="AZ451" s="132"/>
      <c r="BA451" s="132"/>
      <c r="BB451" s="132"/>
      <c r="BC451" s="132"/>
      <c r="BD451" s="132"/>
      <c r="BE451" s="67"/>
    </row>
    <row r="452" spans="1:57" ht="25.5" customHeight="1" x14ac:dyDescent="0.25">
      <c r="A452" s="31"/>
      <c r="B452" s="31"/>
      <c r="C452" s="31"/>
      <c r="D452" s="33"/>
      <c r="E452" s="98"/>
      <c r="F452" s="31"/>
      <c r="G452" s="83"/>
      <c r="H452" s="83"/>
      <c r="I452" s="62"/>
      <c r="J452" s="31"/>
      <c r="K452" s="31"/>
      <c r="L452" s="83"/>
      <c r="M452" s="69"/>
      <c r="N452" s="69"/>
      <c r="O452" s="74"/>
      <c r="P452" s="74"/>
      <c r="Q452" s="75"/>
      <c r="R452" s="34"/>
      <c r="S452" s="83"/>
      <c r="T452" s="83"/>
      <c r="U452" s="83"/>
      <c r="V452" s="83"/>
      <c r="W452" s="74"/>
      <c r="X452" s="74"/>
      <c r="Y452" s="74"/>
      <c r="Z452" s="66"/>
      <c r="AA452" s="72"/>
      <c r="AB452" s="66"/>
      <c r="AC452" s="72"/>
      <c r="AD452" s="72"/>
      <c r="AE452" s="72"/>
      <c r="AF452" s="62"/>
      <c r="AG452" s="113"/>
      <c r="AH452" s="114"/>
      <c r="AI452" s="30"/>
      <c r="AJ452" s="30"/>
      <c r="AK452" s="30"/>
      <c r="AL452" s="30"/>
      <c r="AM452" s="68"/>
      <c r="AN452" s="114"/>
      <c r="AO452" s="114"/>
      <c r="AP452" s="113"/>
      <c r="AQ452" s="113"/>
      <c r="AR452" s="31"/>
      <c r="AS452" s="73"/>
      <c r="AT452" s="73"/>
      <c r="AU452" s="68"/>
      <c r="AV452" s="67"/>
      <c r="AW452" s="67"/>
      <c r="AX452" s="67"/>
      <c r="AY452" s="67"/>
      <c r="AZ452" s="132"/>
      <c r="BA452" s="132"/>
      <c r="BB452" s="132"/>
      <c r="BC452" s="132"/>
      <c r="BD452" s="132"/>
      <c r="BE452" s="67"/>
    </row>
    <row r="453" spans="1:57" ht="25.5" customHeight="1" x14ac:dyDescent="0.25">
      <c r="A453" s="31"/>
      <c r="B453" s="31"/>
      <c r="C453" s="31"/>
      <c r="D453" s="33"/>
      <c r="E453" s="98"/>
      <c r="F453" s="31"/>
      <c r="G453" s="83"/>
      <c r="H453" s="83"/>
      <c r="I453" s="62"/>
      <c r="J453" s="31"/>
      <c r="K453" s="31"/>
      <c r="L453" s="83"/>
      <c r="M453" s="69"/>
      <c r="N453" s="69"/>
      <c r="O453" s="74"/>
      <c r="P453" s="74"/>
      <c r="Q453" s="75"/>
      <c r="R453" s="34"/>
      <c r="S453" s="83"/>
      <c r="T453" s="83"/>
      <c r="U453" s="83"/>
      <c r="V453" s="83"/>
      <c r="W453" s="74"/>
      <c r="X453" s="74"/>
      <c r="Y453" s="74"/>
      <c r="Z453" s="66"/>
      <c r="AA453" s="72"/>
      <c r="AB453" s="66"/>
      <c r="AC453" s="72"/>
      <c r="AD453" s="72"/>
      <c r="AE453" s="72"/>
      <c r="AF453" s="62"/>
      <c r="AG453" s="113"/>
      <c r="AH453" s="114"/>
      <c r="AI453" s="30"/>
      <c r="AJ453" s="30"/>
      <c r="AK453" s="30"/>
      <c r="AL453" s="30"/>
      <c r="AM453" s="68"/>
      <c r="AN453" s="114"/>
      <c r="AO453" s="114"/>
      <c r="AP453" s="113"/>
      <c r="AQ453" s="113"/>
      <c r="AR453" s="31"/>
      <c r="AS453" s="73"/>
      <c r="AT453" s="73"/>
      <c r="AU453" s="68"/>
      <c r="AV453" s="67"/>
      <c r="AW453" s="67"/>
      <c r="AX453" s="67"/>
      <c r="AY453" s="67"/>
      <c r="AZ453" s="132"/>
      <c r="BA453" s="132"/>
      <c r="BB453" s="132"/>
      <c r="BC453" s="132"/>
      <c r="BD453" s="132"/>
      <c r="BE453" s="67"/>
    </row>
    <row r="454" spans="1:57" ht="25.5" customHeight="1" x14ac:dyDescent="0.25">
      <c r="A454" s="31"/>
      <c r="B454" s="31"/>
      <c r="C454" s="31"/>
      <c r="D454" s="33"/>
      <c r="E454" s="98"/>
      <c r="F454" s="31"/>
      <c r="G454" s="83"/>
      <c r="H454" s="83"/>
      <c r="I454" s="62"/>
      <c r="J454" s="31"/>
      <c r="K454" s="31"/>
      <c r="L454" s="83"/>
      <c r="M454" s="69"/>
      <c r="N454" s="69"/>
      <c r="O454" s="74"/>
      <c r="P454" s="74"/>
      <c r="Q454" s="75"/>
      <c r="R454" s="34"/>
      <c r="S454" s="83"/>
      <c r="T454" s="83"/>
      <c r="U454" s="83"/>
      <c r="V454" s="83"/>
      <c r="W454" s="74"/>
      <c r="X454" s="74"/>
      <c r="Y454" s="74"/>
      <c r="Z454" s="66"/>
      <c r="AA454" s="72"/>
      <c r="AB454" s="66"/>
      <c r="AC454" s="72"/>
      <c r="AD454" s="72"/>
      <c r="AE454" s="72"/>
      <c r="AF454" s="62"/>
      <c r="AG454" s="113"/>
      <c r="AH454" s="114"/>
      <c r="AI454" s="30"/>
      <c r="AJ454" s="30"/>
      <c r="AK454" s="30"/>
      <c r="AL454" s="30"/>
      <c r="AM454" s="68"/>
      <c r="AN454" s="114"/>
      <c r="AO454" s="114"/>
      <c r="AP454" s="113"/>
      <c r="AQ454" s="113"/>
      <c r="AR454" s="31"/>
      <c r="AS454" s="73"/>
      <c r="AT454" s="73"/>
      <c r="AU454" s="68"/>
      <c r="AV454" s="67"/>
      <c r="AW454" s="67"/>
      <c r="AX454" s="67"/>
      <c r="AY454" s="67"/>
      <c r="AZ454" s="132"/>
      <c r="BA454" s="132"/>
      <c r="BB454" s="132"/>
      <c r="BC454" s="132"/>
      <c r="BD454" s="132"/>
      <c r="BE454" s="67"/>
    </row>
    <row r="455" spans="1:57" ht="25.5" customHeight="1" x14ac:dyDescent="0.25">
      <c r="A455" s="31"/>
      <c r="B455" s="31"/>
      <c r="C455" s="31"/>
      <c r="D455" s="33"/>
      <c r="E455" s="98"/>
      <c r="F455" s="31"/>
      <c r="G455" s="83"/>
      <c r="H455" s="83"/>
      <c r="I455" s="62"/>
      <c r="J455" s="31"/>
      <c r="K455" s="31"/>
      <c r="L455" s="83"/>
      <c r="M455" s="69"/>
      <c r="N455" s="69"/>
      <c r="O455" s="74"/>
      <c r="P455" s="74"/>
      <c r="Q455" s="75"/>
      <c r="R455" s="34"/>
      <c r="S455" s="83"/>
      <c r="T455" s="83"/>
      <c r="U455" s="83"/>
      <c r="V455" s="83"/>
      <c r="W455" s="74"/>
      <c r="X455" s="74"/>
      <c r="Y455" s="74"/>
      <c r="Z455" s="66"/>
      <c r="AA455" s="72"/>
      <c r="AB455" s="66"/>
      <c r="AC455" s="72"/>
      <c r="AD455" s="72"/>
      <c r="AE455" s="72"/>
      <c r="AF455" s="62"/>
      <c r="AG455" s="113"/>
      <c r="AH455" s="114"/>
      <c r="AI455" s="30"/>
      <c r="AJ455" s="30"/>
      <c r="AK455" s="30"/>
      <c r="AL455" s="30"/>
      <c r="AM455" s="68"/>
      <c r="AN455" s="114"/>
      <c r="AO455" s="114"/>
      <c r="AP455" s="113"/>
      <c r="AQ455" s="113"/>
      <c r="AR455" s="31"/>
      <c r="AS455" s="73"/>
      <c r="AT455" s="73"/>
      <c r="AU455" s="68"/>
      <c r="AV455" s="67"/>
      <c r="AW455" s="67"/>
      <c r="AX455" s="67"/>
      <c r="AY455" s="67"/>
      <c r="AZ455" s="132"/>
      <c r="BA455" s="132"/>
      <c r="BB455" s="132"/>
      <c r="BC455" s="132"/>
      <c r="BD455" s="132"/>
      <c r="BE455" s="67"/>
    </row>
    <row r="456" spans="1:57" ht="25.5" customHeight="1" x14ac:dyDescent="0.25">
      <c r="A456" s="31"/>
      <c r="B456" s="31"/>
      <c r="C456" s="31"/>
      <c r="D456" s="33"/>
      <c r="E456" s="98"/>
      <c r="F456" s="31"/>
      <c r="G456" s="83"/>
      <c r="H456" s="83"/>
      <c r="I456" s="62"/>
      <c r="J456" s="31"/>
      <c r="K456" s="31"/>
      <c r="L456" s="83"/>
      <c r="M456" s="69"/>
      <c r="N456" s="69"/>
      <c r="O456" s="74"/>
      <c r="P456" s="74"/>
      <c r="Q456" s="75"/>
      <c r="R456" s="34"/>
      <c r="S456" s="83"/>
      <c r="T456" s="83"/>
      <c r="U456" s="83"/>
      <c r="V456" s="83"/>
      <c r="W456" s="74"/>
      <c r="X456" s="74"/>
      <c r="Y456" s="74"/>
      <c r="Z456" s="66"/>
      <c r="AA456" s="72"/>
      <c r="AB456" s="66"/>
      <c r="AC456" s="72"/>
      <c r="AD456" s="72"/>
      <c r="AE456" s="72"/>
      <c r="AF456" s="62"/>
      <c r="AG456" s="113"/>
      <c r="AH456" s="114"/>
      <c r="AI456" s="30"/>
      <c r="AJ456" s="30"/>
      <c r="AK456" s="30"/>
      <c r="AL456" s="30"/>
      <c r="AM456" s="68"/>
      <c r="AN456" s="114"/>
      <c r="AO456" s="114"/>
      <c r="AP456" s="113"/>
      <c r="AQ456" s="113"/>
      <c r="AR456" s="31"/>
      <c r="AS456" s="73"/>
      <c r="AT456" s="73"/>
      <c r="AU456" s="68"/>
      <c r="AV456" s="67"/>
      <c r="AW456" s="67"/>
      <c r="AX456" s="67"/>
      <c r="AY456" s="67"/>
      <c r="AZ456" s="132"/>
      <c r="BA456" s="132"/>
      <c r="BB456" s="132"/>
      <c r="BC456" s="132"/>
      <c r="BD456" s="132"/>
      <c r="BE456" s="67"/>
    </row>
    <row r="457" spans="1:57" ht="25.5" customHeight="1" x14ac:dyDescent="0.25">
      <c r="A457" s="31"/>
      <c r="B457" s="31"/>
      <c r="C457" s="31"/>
      <c r="D457" s="33"/>
      <c r="E457" s="98"/>
      <c r="F457" s="31"/>
      <c r="G457" s="83"/>
      <c r="H457" s="83"/>
      <c r="I457" s="62"/>
      <c r="J457" s="31"/>
      <c r="K457" s="31"/>
      <c r="L457" s="83"/>
      <c r="M457" s="69"/>
      <c r="N457" s="69"/>
      <c r="O457" s="74"/>
      <c r="P457" s="74"/>
      <c r="Q457" s="75"/>
      <c r="R457" s="34"/>
      <c r="S457" s="83"/>
      <c r="T457" s="83"/>
      <c r="U457" s="83"/>
      <c r="V457" s="83"/>
      <c r="W457" s="74"/>
      <c r="X457" s="74"/>
      <c r="Y457" s="74"/>
      <c r="Z457" s="66"/>
      <c r="AA457" s="72"/>
      <c r="AB457" s="66"/>
      <c r="AC457" s="72"/>
      <c r="AD457" s="72"/>
      <c r="AE457" s="72"/>
      <c r="AF457" s="62"/>
      <c r="AG457" s="113"/>
      <c r="AH457" s="114"/>
      <c r="AI457" s="30"/>
      <c r="AJ457" s="30"/>
      <c r="AK457" s="30"/>
      <c r="AL457" s="30"/>
      <c r="AM457" s="68"/>
      <c r="AN457" s="114"/>
      <c r="AO457" s="114"/>
      <c r="AP457" s="113"/>
      <c r="AQ457" s="113"/>
      <c r="AR457" s="31"/>
      <c r="AS457" s="73"/>
      <c r="AT457" s="73"/>
      <c r="AU457" s="68"/>
      <c r="AV457" s="67"/>
      <c r="AW457" s="67"/>
      <c r="AX457" s="67"/>
      <c r="AY457" s="67"/>
      <c r="AZ457" s="132"/>
      <c r="BA457" s="132"/>
      <c r="BB457" s="132"/>
      <c r="BC457" s="132"/>
      <c r="BD457" s="132"/>
      <c r="BE457" s="67"/>
    </row>
    <row r="458" spans="1:57" ht="25.5" customHeight="1" x14ac:dyDescent="0.25">
      <c r="A458" s="31"/>
      <c r="B458" s="31"/>
      <c r="C458" s="31"/>
      <c r="D458" s="33"/>
      <c r="E458" s="98"/>
      <c r="F458" s="31"/>
      <c r="G458" s="83"/>
      <c r="H458" s="83"/>
      <c r="I458" s="62"/>
      <c r="J458" s="31"/>
      <c r="K458" s="31"/>
      <c r="L458" s="83"/>
      <c r="M458" s="69"/>
      <c r="N458" s="69"/>
      <c r="O458" s="74"/>
      <c r="P458" s="74"/>
      <c r="Q458" s="75"/>
      <c r="R458" s="34"/>
      <c r="S458" s="83"/>
      <c r="T458" s="83"/>
      <c r="U458" s="83"/>
      <c r="V458" s="83"/>
      <c r="W458" s="74"/>
      <c r="X458" s="74"/>
      <c r="Y458" s="74"/>
      <c r="Z458" s="66"/>
      <c r="AA458" s="72"/>
      <c r="AB458" s="66"/>
      <c r="AC458" s="72"/>
      <c r="AD458" s="72"/>
      <c r="AE458" s="72"/>
      <c r="AF458" s="62"/>
      <c r="AG458" s="113"/>
      <c r="AH458" s="114"/>
      <c r="AI458" s="30"/>
      <c r="AJ458" s="30"/>
      <c r="AK458" s="30"/>
      <c r="AL458" s="30"/>
      <c r="AM458" s="68"/>
      <c r="AN458" s="114"/>
      <c r="AO458" s="114"/>
      <c r="AP458" s="113"/>
      <c r="AQ458" s="113"/>
      <c r="AR458" s="31"/>
      <c r="AS458" s="73"/>
      <c r="AT458" s="73"/>
      <c r="AU458" s="68"/>
      <c r="AV458" s="67"/>
      <c r="AW458" s="67"/>
      <c r="AX458" s="67"/>
      <c r="AY458" s="67"/>
      <c r="AZ458" s="132"/>
      <c r="BA458" s="132"/>
      <c r="BB458" s="132"/>
      <c r="BC458" s="132"/>
      <c r="BD458" s="132"/>
      <c r="BE458" s="67"/>
    </row>
    <row r="459" spans="1:57" ht="25.5" customHeight="1" x14ac:dyDescent="0.25">
      <c r="A459" s="31"/>
      <c r="B459" s="31"/>
      <c r="C459" s="31"/>
      <c r="D459" s="33"/>
      <c r="E459" s="98"/>
      <c r="F459" s="31"/>
      <c r="G459" s="83"/>
      <c r="H459" s="83"/>
      <c r="I459" s="62"/>
      <c r="J459" s="31"/>
      <c r="K459" s="31"/>
      <c r="L459" s="83"/>
      <c r="M459" s="69"/>
      <c r="N459" s="69"/>
      <c r="O459" s="74"/>
      <c r="P459" s="74"/>
      <c r="Q459" s="75"/>
      <c r="R459" s="34"/>
      <c r="S459" s="83"/>
      <c r="T459" s="83"/>
      <c r="U459" s="83"/>
      <c r="V459" s="83"/>
      <c r="W459" s="74"/>
      <c r="X459" s="74"/>
      <c r="Y459" s="74"/>
      <c r="Z459" s="66"/>
      <c r="AA459" s="72"/>
      <c r="AB459" s="66"/>
      <c r="AC459" s="72"/>
      <c r="AD459" s="72"/>
      <c r="AE459" s="72"/>
      <c r="AF459" s="62"/>
      <c r="AG459" s="113"/>
      <c r="AH459" s="114"/>
      <c r="AI459" s="30"/>
      <c r="AJ459" s="30"/>
      <c r="AK459" s="30"/>
      <c r="AL459" s="30"/>
      <c r="AM459" s="68"/>
      <c r="AN459" s="114"/>
      <c r="AO459" s="114"/>
      <c r="AP459" s="113"/>
      <c r="AQ459" s="113"/>
      <c r="AR459" s="31"/>
      <c r="AS459" s="73"/>
      <c r="AT459" s="73"/>
      <c r="AU459" s="68"/>
      <c r="AV459" s="67"/>
      <c r="AW459" s="67"/>
      <c r="AX459" s="67"/>
      <c r="AY459" s="67"/>
      <c r="AZ459" s="132"/>
      <c r="BA459" s="132"/>
      <c r="BB459" s="132"/>
      <c r="BC459" s="132"/>
      <c r="BD459" s="132"/>
      <c r="BE459" s="67"/>
    </row>
    <row r="460" spans="1:57" ht="25.5" customHeight="1" x14ac:dyDescent="0.25">
      <c r="A460" s="31"/>
      <c r="B460" s="31"/>
      <c r="C460" s="31"/>
      <c r="D460" s="33"/>
      <c r="E460" s="98"/>
      <c r="F460" s="31"/>
      <c r="G460" s="83"/>
      <c r="H460" s="83"/>
      <c r="I460" s="62"/>
      <c r="J460" s="31"/>
      <c r="K460" s="31"/>
      <c r="L460" s="83"/>
      <c r="M460" s="69"/>
      <c r="N460" s="69"/>
      <c r="O460" s="74"/>
      <c r="P460" s="74"/>
      <c r="Q460" s="75"/>
      <c r="R460" s="34"/>
      <c r="S460" s="83"/>
      <c r="T460" s="83"/>
      <c r="U460" s="83"/>
      <c r="V460" s="83"/>
      <c r="W460" s="74"/>
      <c r="X460" s="74"/>
      <c r="Y460" s="74"/>
      <c r="Z460" s="66"/>
      <c r="AA460" s="72"/>
      <c r="AB460" s="66"/>
      <c r="AC460" s="72"/>
      <c r="AD460" s="72"/>
      <c r="AE460" s="72"/>
      <c r="AF460" s="62"/>
      <c r="AG460" s="113"/>
      <c r="AH460" s="114"/>
      <c r="AI460" s="30"/>
      <c r="AJ460" s="30"/>
      <c r="AK460" s="30"/>
      <c r="AL460" s="30"/>
      <c r="AM460" s="68"/>
      <c r="AN460" s="114"/>
      <c r="AO460" s="114"/>
      <c r="AP460" s="113"/>
      <c r="AQ460" s="113"/>
      <c r="AR460" s="31"/>
      <c r="AS460" s="73"/>
      <c r="AT460" s="73"/>
      <c r="AU460" s="68"/>
      <c r="AV460" s="67"/>
      <c r="AW460" s="67"/>
      <c r="AX460" s="67"/>
      <c r="AY460" s="67"/>
      <c r="AZ460" s="132"/>
      <c r="BA460" s="132"/>
      <c r="BB460" s="132"/>
      <c r="BC460" s="132"/>
      <c r="BD460" s="132"/>
      <c r="BE460" s="67"/>
    </row>
    <row r="461" spans="1:57" ht="25.5" customHeight="1" x14ac:dyDescent="0.25">
      <c r="A461" s="31"/>
      <c r="B461" s="31"/>
      <c r="C461" s="31"/>
      <c r="D461" s="33"/>
      <c r="E461" s="98"/>
      <c r="F461" s="31"/>
      <c r="G461" s="83"/>
      <c r="H461" s="83"/>
      <c r="I461" s="62"/>
      <c r="J461" s="31"/>
      <c r="K461" s="31"/>
      <c r="L461" s="83"/>
      <c r="M461" s="69"/>
      <c r="N461" s="69"/>
      <c r="O461" s="74"/>
      <c r="P461" s="74"/>
      <c r="Q461" s="75"/>
      <c r="R461" s="34"/>
      <c r="S461" s="83"/>
      <c r="T461" s="83"/>
      <c r="U461" s="83"/>
      <c r="V461" s="83"/>
      <c r="W461" s="74"/>
      <c r="X461" s="74"/>
      <c r="Y461" s="74"/>
      <c r="Z461" s="66"/>
      <c r="AA461" s="72"/>
      <c r="AB461" s="66"/>
      <c r="AC461" s="72"/>
      <c r="AD461" s="72"/>
      <c r="AE461" s="72"/>
      <c r="AF461" s="62"/>
      <c r="AG461" s="113"/>
      <c r="AH461" s="114"/>
      <c r="AI461" s="30"/>
      <c r="AJ461" s="30"/>
      <c r="AK461" s="30"/>
      <c r="AL461" s="30"/>
      <c r="AM461" s="68"/>
      <c r="AN461" s="114"/>
      <c r="AO461" s="114"/>
      <c r="AP461" s="113"/>
      <c r="AQ461" s="113"/>
      <c r="AR461" s="31"/>
      <c r="AS461" s="73"/>
      <c r="AT461" s="73"/>
      <c r="AU461" s="68"/>
      <c r="AV461" s="67"/>
      <c r="AW461" s="67"/>
      <c r="AX461" s="67"/>
      <c r="AY461" s="67"/>
      <c r="AZ461" s="132"/>
      <c r="BA461" s="132"/>
      <c r="BB461" s="132"/>
      <c r="BC461" s="132"/>
      <c r="BD461" s="132"/>
      <c r="BE461" s="67"/>
    </row>
    <row r="462" spans="1:57" ht="25.5" customHeight="1" x14ac:dyDescent="0.25">
      <c r="A462" s="31"/>
      <c r="B462" s="31"/>
      <c r="C462" s="31"/>
      <c r="D462" s="33"/>
      <c r="E462" s="98"/>
      <c r="F462" s="31"/>
      <c r="G462" s="83"/>
      <c r="H462" s="83"/>
      <c r="I462" s="62"/>
      <c r="J462" s="31"/>
      <c r="K462" s="31"/>
      <c r="L462" s="83"/>
      <c r="M462" s="69"/>
      <c r="N462" s="69"/>
      <c r="O462" s="74"/>
      <c r="P462" s="74"/>
      <c r="Q462" s="75"/>
      <c r="R462" s="34"/>
      <c r="S462" s="83"/>
      <c r="T462" s="83"/>
      <c r="U462" s="83"/>
      <c r="V462" s="83"/>
      <c r="W462" s="74"/>
      <c r="X462" s="74"/>
      <c r="Y462" s="74"/>
      <c r="Z462" s="66"/>
      <c r="AA462" s="72"/>
      <c r="AB462" s="66"/>
      <c r="AC462" s="72"/>
      <c r="AD462" s="72"/>
      <c r="AE462" s="72"/>
      <c r="AF462" s="62"/>
      <c r="AG462" s="113"/>
      <c r="AH462" s="114"/>
      <c r="AI462" s="30"/>
      <c r="AJ462" s="30"/>
      <c r="AK462" s="30"/>
      <c r="AL462" s="30"/>
      <c r="AM462" s="68"/>
      <c r="AN462" s="114"/>
      <c r="AO462" s="114"/>
      <c r="AP462" s="113"/>
      <c r="AQ462" s="113"/>
      <c r="AR462" s="31"/>
      <c r="AS462" s="73"/>
      <c r="AT462" s="73"/>
      <c r="AU462" s="68"/>
      <c r="AV462" s="67"/>
      <c r="AW462" s="67"/>
      <c r="AX462" s="67"/>
      <c r="AY462" s="67"/>
      <c r="AZ462" s="132"/>
      <c r="BA462" s="132"/>
      <c r="BB462" s="132"/>
      <c r="BC462" s="132"/>
      <c r="BD462" s="132"/>
      <c r="BE462" s="67"/>
    </row>
    <row r="463" spans="1:57" ht="25.5" customHeight="1" x14ac:dyDescent="0.25">
      <c r="A463" s="31"/>
      <c r="B463" s="31"/>
      <c r="C463" s="31"/>
      <c r="D463" s="33"/>
      <c r="E463" s="98"/>
      <c r="F463" s="31"/>
      <c r="G463" s="83"/>
      <c r="H463" s="83"/>
      <c r="I463" s="62"/>
      <c r="J463" s="31"/>
      <c r="K463" s="31"/>
      <c r="L463" s="83"/>
      <c r="M463" s="69"/>
      <c r="N463" s="69"/>
      <c r="O463" s="74"/>
      <c r="P463" s="74"/>
      <c r="Q463" s="75"/>
      <c r="R463" s="34"/>
      <c r="S463" s="83"/>
      <c r="T463" s="83"/>
      <c r="U463" s="83"/>
      <c r="V463" s="83"/>
      <c r="W463" s="74"/>
      <c r="X463" s="74"/>
      <c r="Y463" s="74"/>
      <c r="Z463" s="66"/>
      <c r="AA463" s="72"/>
      <c r="AB463" s="66"/>
      <c r="AC463" s="72"/>
      <c r="AD463" s="72"/>
      <c r="AE463" s="72"/>
      <c r="AF463" s="62"/>
      <c r="AG463" s="113"/>
      <c r="AH463" s="114"/>
      <c r="AI463" s="30"/>
      <c r="AJ463" s="30"/>
      <c r="AK463" s="30"/>
      <c r="AL463" s="30"/>
      <c r="AM463" s="68"/>
      <c r="AN463" s="114"/>
      <c r="AO463" s="114"/>
      <c r="AP463" s="113"/>
      <c r="AQ463" s="113"/>
      <c r="AR463" s="31"/>
      <c r="AS463" s="73"/>
      <c r="AT463" s="73"/>
      <c r="AU463" s="68"/>
      <c r="AV463" s="67"/>
      <c r="AW463" s="67"/>
      <c r="AX463" s="67"/>
      <c r="AY463" s="67"/>
      <c r="AZ463" s="132"/>
      <c r="BA463" s="132"/>
      <c r="BB463" s="132"/>
      <c r="BC463" s="132"/>
      <c r="BD463" s="132"/>
      <c r="BE463" s="67"/>
    </row>
    <row r="464" spans="1:57" ht="25.5" customHeight="1" x14ac:dyDescent="0.25">
      <c r="A464" s="31"/>
      <c r="B464" s="31"/>
      <c r="C464" s="31"/>
      <c r="D464" s="33"/>
      <c r="E464" s="98"/>
      <c r="F464" s="31"/>
      <c r="G464" s="83"/>
      <c r="H464" s="83"/>
      <c r="I464" s="62"/>
      <c r="J464" s="31"/>
      <c r="K464" s="31"/>
      <c r="L464" s="83"/>
      <c r="M464" s="69"/>
      <c r="N464" s="69"/>
      <c r="O464" s="74"/>
      <c r="P464" s="74"/>
      <c r="Q464" s="75"/>
      <c r="R464" s="34"/>
      <c r="S464" s="83"/>
      <c r="T464" s="83"/>
      <c r="U464" s="83"/>
      <c r="V464" s="83"/>
      <c r="W464" s="74"/>
      <c r="X464" s="74"/>
      <c r="Y464" s="74"/>
      <c r="Z464" s="66"/>
      <c r="AA464" s="72"/>
      <c r="AB464" s="66"/>
      <c r="AC464" s="72"/>
      <c r="AD464" s="72"/>
      <c r="AE464" s="72"/>
      <c r="AF464" s="62"/>
      <c r="AG464" s="113"/>
      <c r="AH464" s="114"/>
      <c r="AI464" s="30"/>
      <c r="AJ464" s="30"/>
      <c r="AK464" s="30"/>
      <c r="AL464" s="30"/>
      <c r="AM464" s="68"/>
      <c r="AN464" s="114"/>
      <c r="AO464" s="114"/>
      <c r="AP464" s="113"/>
      <c r="AQ464" s="113"/>
      <c r="AR464" s="31"/>
      <c r="AS464" s="73"/>
      <c r="AT464" s="73"/>
      <c r="AU464" s="68"/>
      <c r="AV464" s="67"/>
      <c r="AW464" s="67"/>
      <c r="AX464" s="67"/>
      <c r="AY464" s="67"/>
      <c r="AZ464" s="132"/>
      <c r="BA464" s="132"/>
      <c r="BB464" s="132"/>
      <c r="BC464" s="132"/>
      <c r="BD464" s="132"/>
      <c r="BE464" s="67"/>
    </row>
    <row r="465" spans="1:57" ht="25.5" customHeight="1" x14ac:dyDescent="0.25">
      <c r="A465" s="31"/>
      <c r="B465" s="31"/>
      <c r="C465" s="31"/>
      <c r="D465" s="33"/>
      <c r="E465" s="98"/>
      <c r="F465" s="31"/>
      <c r="G465" s="83"/>
      <c r="H465" s="83"/>
      <c r="I465" s="62"/>
      <c r="J465" s="31"/>
      <c r="K465" s="31"/>
      <c r="L465" s="83"/>
      <c r="M465" s="69"/>
      <c r="N465" s="69"/>
      <c r="O465" s="74"/>
      <c r="P465" s="74"/>
      <c r="Q465" s="75"/>
      <c r="R465" s="34"/>
      <c r="S465" s="83"/>
      <c r="T465" s="83"/>
      <c r="U465" s="83"/>
      <c r="V465" s="83"/>
      <c r="W465" s="74"/>
      <c r="X465" s="74"/>
      <c r="Y465" s="74"/>
      <c r="Z465" s="66"/>
      <c r="AA465" s="72"/>
      <c r="AB465" s="66"/>
      <c r="AC465" s="72"/>
      <c r="AD465" s="72"/>
      <c r="AE465" s="72"/>
      <c r="AF465" s="62"/>
      <c r="AG465" s="113"/>
      <c r="AH465" s="114"/>
      <c r="AI465" s="30"/>
      <c r="AJ465" s="30"/>
      <c r="AK465" s="30"/>
      <c r="AL465" s="30"/>
      <c r="AM465" s="68"/>
      <c r="AN465" s="114"/>
      <c r="AO465" s="114"/>
      <c r="AP465" s="113"/>
      <c r="AQ465" s="113"/>
      <c r="AR465" s="31"/>
      <c r="AS465" s="73"/>
      <c r="AT465" s="73"/>
      <c r="AU465" s="68"/>
      <c r="AV465" s="67"/>
      <c r="AW465" s="67"/>
      <c r="AX465" s="67"/>
      <c r="AY465" s="67"/>
      <c r="AZ465" s="132"/>
      <c r="BA465" s="132"/>
      <c r="BB465" s="132"/>
      <c r="BC465" s="132"/>
      <c r="BD465" s="132"/>
      <c r="BE465" s="67"/>
    </row>
    <row r="466" spans="1:57" ht="25.5" customHeight="1" x14ac:dyDescent="0.25">
      <c r="A466" s="31"/>
      <c r="B466" s="31"/>
      <c r="C466" s="31"/>
      <c r="D466" s="33"/>
      <c r="E466" s="98"/>
      <c r="F466" s="31"/>
      <c r="G466" s="83"/>
      <c r="H466" s="83"/>
      <c r="I466" s="62"/>
      <c r="J466" s="31"/>
      <c r="K466" s="31"/>
      <c r="L466" s="83"/>
      <c r="M466" s="69"/>
      <c r="N466" s="69"/>
      <c r="O466" s="74"/>
      <c r="P466" s="74"/>
      <c r="Q466" s="75"/>
      <c r="R466" s="34"/>
      <c r="S466" s="83"/>
      <c r="T466" s="83"/>
      <c r="U466" s="83"/>
      <c r="V466" s="83"/>
      <c r="W466" s="74"/>
      <c r="X466" s="74"/>
      <c r="Y466" s="74"/>
      <c r="Z466" s="66"/>
      <c r="AA466" s="72"/>
      <c r="AB466" s="66"/>
      <c r="AC466" s="72"/>
      <c r="AD466" s="72"/>
      <c r="AE466" s="72"/>
      <c r="AF466" s="62"/>
      <c r="AG466" s="113"/>
      <c r="AH466" s="114"/>
      <c r="AI466" s="30"/>
      <c r="AJ466" s="30"/>
      <c r="AK466" s="30"/>
      <c r="AL466" s="30"/>
      <c r="AM466" s="68"/>
      <c r="AN466" s="114"/>
      <c r="AO466" s="114"/>
      <c r="AP466" s="113"/>
      <c r="AQ466" s="113"/>
      <c r="AR466" s="31"/>
      <c r="AS466" s="73"/>
      <c r="AT466" s="73"/>
      <c r="AU466" s="68"/>
      <c r="AV466" s="67"/>
      <c r="AW466" s="67"/>
      <c r="AX466" s="67"/>
      <c r="AY466" s="67"/>
      <c r="AZ466" s="132"/>
      <c r="BA466" s="132"/>
      <c r="BB466" s="132"/>
      <c r="BC466" s="132"/>
      <c r="BD466" s="132"/>
      <c r="BE466" s="67"/>
    </row>
    <row r="467" spans="1:57" ht="25.5" customHeight="1" x14ac:dyDescent="0.25">
      <c r="A467" s="31"/>
      <c r="B467" s="31"/>
      <c r="C467" s="31"/>
      <c r="D467" s="33"/>
      <c r="E467" s="98"/>
      <c r="F467" s="31"/>
      <c r="G467" s="83"/>
      <c r="H467" s="83"/>
      <c r="I467" s="62"/>
      <c r="J467" s="31"/>
      <c r="K467" s="31"/>
      <c r="L467" s="83"/>
      <c r="M467" s="69"/>
      <c r="N467" s="69"/>
      <c r="O467" s="74"/>
      <c r="P467" s="74"/>
      <c r="Q467" s="75"/>
      <c r="R467" s="34"/>
      <c r="S467" s="83"/>
      <c r="T467" s="83"/>
      <c r="U467" s="83"/>
      <c r="V467" s="83"/>
      <c r="W467" s="74"/>
      <c r="X467" s="74"/>
      <c r="Y467" s="74"/>
      <c r="Z467" s="66"/>
      <c r="AA467" s="72"/>
      <c r="AB467" s="66"/>
      <c r="AC467" s="72"/>
      <c r="AD467" s="72"/>
      <c r="AE467" s="72"/>
      <c r="AF467" s="62"/>
      <c r="AG467" s="113"/>
      <c r="AH467" s="114"/>
      <c r="AI467" s="30"/>
      <c r="AJ467" s="30"/>
      <c r="AK467" s="30"/>
      <c r="AL467" s="30"/>
      <c r="AM467" s="68"/>
      <c r="AN467" s="114"/>
      <c r="AO467" s="114"/>
      <c r="AP467" s="113"/>
      <c r="AQ467" s="113"/>
      <c r="AR467" s="31"/>
      <c r="AS467" s="73"/>
      <c r="AT467" s="73"/>
      <c r="AU467" s="68"/>
      <c r="AV467" s="67"/>
      <c r="AW467" s="67"/>
      <c r="AX467" s="67"/>
      <c r="AY467" s="67"/>
      <c r="AZ467" s="132"/>
      <c r="BA467" s="132"/>
      <c r="BB467" s="132"/>
      <c r="BC467" s="132"/>
      <c r="BD467" s="132"/>
      <c r="BE467" s="67"/>
    </row>
    <row r="468" spans="1:57" ht="25.5" customHeight="1" x14ac:dyDescent="0.25">
      <c r="A468" s="31"/>
      <c r="B468" s="31"/>
      <c r="C468" s="31"/>
      <c r="D468" s="33"/>
      <c r="E468" s="98"/>
      <c r="F468" s="31"/>
      <c r="G468" s="83"/>
      <c r="H468" s="83"/>
      <c r="I468" s="62"/>
      <c r="J468" s="31"/>
      <c r="K468" s="31"/>
      <c r="L468" s="83"/>
      <c r="M468" s="69"/>
      <c r="N468" s="69"/>
      <c r="O468" s="74"/>
      <c r="P468" s="74"/>
      <c r="Q468" s="75"/>
      <c r="R468" s="34"/>
      <c r="S468" s="83"/>
      <c r="T468" s="83"/>
      <c r="U468" s="83"/>
      <c r="V468" s="83"/>
      <c r="W468" s="74"/>
      <c r="X468" s="74"/>
      <c r="Y468" s="74"/>
      <c r="Z468" s="66"/>
      <c r="AA468" s="72"/>
      <c r="AB468" s="66"/>
      <c r="AC468" s="72"/>
      <c r="AD468" s="72"/>
      <c r="AE468" s="72"/>
      <c r="AF468" s="62"/>
      <c r="AG468" s="113"/>
      <c r="AH468" s="114"/>
      <c r="AI468" s="30"/>
      <c r="AJ468" s="30"/>
      <c r="AK468" s="30"/>
      <c r="AL468" s="30"/>
      <c r="AM468" s="68"/>
      <c r="AN468" s="114"/>
      <c r="AO468" s="114"/>
      <c r="AP468" s="113"/>
      <c r="AQ468" s="113"/>
      <c r="AR468" s="31"/>
      <c r="AS468" s="73"/>
      <c r="AT468" s="73"/>
      <c r="AU468" s="68"/>
      <c r="AV468" s="67"/>
      <c r="AW468" s="67"/>
      <c r="AX468" s="67"/>
      <c r="AY468" s="67"/>
      <c r="AZ468" s="132"/>
      <c r="BA468" s="132"/>
      <c r="BB468" s="132"/>
      <c r="BC468" s="132"/>
      <c r="BD468" s="132"/>
      <c r="BE468" s="67"/>
    </row>
    <row r="469" spans="1:57" ht="25.5" customHeight="1" x14ac:dyDescent="0.25">
      <c r="A469" s="31"/>
      <c r="B469" s="31"/>
      <c r="C469" s="31"/>
      <c r="D469" s="33"/>
      <c r="E469" s="98"/>
      <c r="F469" s="31"/>
      <c r="G469" s="83"/>
      <c r="H469" s="83"/>
      <c r="I469" s="62"/>
      <c r="J469" s="31"/>
      <c r="K469" s="31"/>
      <c r="L469" s="83"/>
      <c r="M469" s="69"/>
      <c r="N469" s="69"/>
      <c r="O469" s="74"/>
      <c r="P469" s="74"/>
      <c r="Q469" s="75"/>
      <c r="R469" s="34"/>
      <c r="S469" s="83"/>
      <c r="T469" s="83"/>
      <c r="U469" s="83"/>
      <c r="V469" s="83"/>
      <c r="W469" s="74"/>
      <c r="X469" s="74"/>
      <c r="Y469" s="74"/>
      <c r="Z469" s="66"/>
      <c r="AA469" s="72"/>
      <c r="AB469" s="66"/>
      <c r="AC469" s="72"/>
      <c r="AD469" s="72"/>
      <c r="AE469" s="72"/>
      <c r="AF469" s="62"/>
      <c r="AG469" s="113"/>
      <c r="AH469" s="114"/>
      <c r="AI469" s="30"/>
      <c r="AJ469" s="30"/>
      <c r="AK469" s="30"/>
      <c r="AL469" s="30"/>
      <c r="AM469" s="68"/>
      <c r="AN469" s="114"/>
      <c r="AO469" s="114"/>
      <c r="AP469" s="113"/>
      <c r="AQ469" s="113"/>
      <c r="AR469" s="31"/>
      <c r="AS469" s="73"/>
      <c r="AT469" s="73"/>
      <c r="AU469" s="68"/>
      <c r="AV469" s="67"/>
      <c r="AW469" s="67"/>
      <c r="AX469" s="67"/>
      <c r="AY469" s="67"/>
      <c r="AZ469" s="132"/>
      <c r="BA469" s="132"/>
      <c r="BB469" s="132"/>
      <c r="BC469" s="132"/>
      <c r="BD469" s="132"/>
      <c r="BE469" s="67"/>
    </row>
    <row r="470" spans="1:57" ht="25.5" customHeight="1" x14ac:dyDescent="0.25">
      <c r="A470" s="31"/>
      <c r="B470" s="31"/>
      <c r="C470" s="31"/>
      <c r="D470" s="33"/>
      <c r="E470" s="98"/>
      <c r="F470" s="31"/>
      <c r="G470" s="83"/>
      <c r="H470" s="83"/>
      <c r="I470" s="62"/>
      <c r="J470" s="31"/>
      <c r="K470" s="31"/>
      <c r="L470" s="83"/>
      <c r="M470" s="69"/>
      <c r="N470" s="69"/>
      <c r="O470" s="74"/>
      <c r="P470" s="74"/>
      <c r="Q470" s="75"/>
      <c r="R470" s="34"/>
      <c r="S470" s="83"/>
      <c r="T470" s="83"/>
      <c r="U470" s="83"/>
      <c r="V470" s="83"/>
      <c r="W470" s="74"/>
      <c r="X470" s="74"/>
      <c r="Y470" s="74"/>
      <c r="Z470" s="66"/>
      <c r="AA470" s="72"/>
      <c r="AB470" s="66"/>
      <c r="AC470" s="72"/>
      <c r="AD470" s="72"/>
      <c r="AE470" s="72"/>
      <c r="AF470" s="62"/>
      <c r="AG470" s="113"/>
      <c r="AH470" s="114"/>
      <c r="AI470" s="30"/>
      <c r="AJ470" s="30"/>
      <c r="AK470" s="30"/>
      <c r="AL470" s="30"/>
      <c r="AM470" s="68"/>
      <c r="AN470" s="114"/>
      <c r="AO470" s="114"/>
      <c r="AP470" s="113"/>
      <c r="AQ470" s="113"/>
      <c r="AR470" s="31"/>
      <c r="AS470" s="73"/>
      <c r="AT470" s="73"/>
      <c r="AU470" s="68"/>
      <c r="AV470" s="67"/>
      <c r="AW470" s="67"/>
      <c r="AX470" s="67"/>
      <c r="AY470" s="67"/>
      <c r="AZ470" s="132"/>
      <c r="BA470" s="132"/>
      <c r="BB470" s="132"/>
      <c r="BC470" s="132"/>
      <c r="BD470" s="132"/>
      <c r="BE470" s="67"/>
    </row>
    <row r="471" spans="1:57" ht="25.5" customHeight="1" x14ac:dyDescent="0.25">
      <c r="A471" s="31"/>
      <c r="B471" s="31"/>
      <c r="C471" s="31"/>
      <c r="D471" s="33"/>
      <c r="E471" s="98"/>
      <c r="F471" s="31"/>
      <c r="G471" s="83"/>
      <c r="H471" s="83"/>
      <c r="I471" s="62"/>
      <c r="J471" s="31"/>
      <c r="K471" s="31"/>
      <c r="L471" s="83"/>
      <c r="M471" s="69"/>
      <c r="N471" s="69"/>
      <c r="O471" s="74"/>
      <c r="P471" s="74"/>
      <c r="Q471" s="75"/>
      <c r="R471" s="34"/>
      <c r="S471" s="83"/>
      <c r="T471" s="83"/>
      <c r="U471" s="83"/>
      <c r="V471" s="83"/>
      <c r="W471" s="74"/>
      <c r="X471" s="74"/>
      <c r="Y471" s="74"/>
      <c r="Z471" s="66"/>
      <c r="AA471" s="72"/>
      <c r="AB471" s="66"/>
      <c r="AC471" s="72"/>
      <c r="AD471" s="72"/>
      <c r="AE471" s="72"/>
      <c r="AF471" s="62"/>
      <c r="AG471" s="113"/>
      <c r="AH471" s="114"/>
      <c r="AI471" s="30"/>
      <c r="AJ471" s="30"/>
      <c r="AK471" s="30"/>
      <c r="AL471" s="30"/>
      <c r="AM471" s="68"/>
      <c r="AN471" s="114"/>
      <c r="AO471" s="114"/>
      <c r="AP471" s="113"/>
      <c r="AQ471" s="113"/>
      <c r="AR471" s="31"/>
      <c r="AS471" s="73"/>
      <c r="AT471" s="73"/>
      <c r="AU471" s="68"/>
      <c r="AV471" s="67"/>
      <c r="AW471" s="67"/>
      <c r="AX471" s="67"/>
      <c r="AY471" s="67"/>
      <c r="AZ471" s="132"/>
      <c r="BA471" s="132"/>
      <c r="BB471" s="132"/>
      <c r="BC471" s="132"/>
      <c r="BD471" s="132"/>
      <c r="BE471" s="67"/>
    </row>
    <row r="472" spans="1:57" ht="25.5" customHeight="1" x14ac:dyDescent="0.25">
      <c r="A472" s="31"/>
      <c r="B472" s="31"/>
      <c r="C472" s="31"/>
      <c r="D472" s="33"/>
      <c r="E472" s="98"/>
      <c r="F472" s="31"/>
      <c r="G472" s="83"/>
      <c r="H472" s="83"/>
      <c r="I472" s="62"/>
      <c r="J472" s="31"/>
      <c r="K472" s="31"/>
      <c r="L472" s="83"/>
      <c r="M472" s="69"/>
      <c r="N472" s="69"/>
      <c r="O472" s="74"/>
      <c r="P472" s="74"/>
      <c r="Q472" s="75"/>
      <c r="R472" s="34"/>
      <c r="S472" s="83"/>
      <c r="T472" s="83"/>
      <c r="U472" s="83"/>
      <c r="V472" s="83"/>
      <c r="W472" s="74"/>
      <c r="X472" s="74"/>
      <c r="Y472" s="74"/>
      <c r="Z472" s="66"/>
      <c r="AA472" s="72"/>
      <c r="AB472" s="66"/>
      <c r="AC472" s="72"/>
      <c r="AD472" s="72"/>
      <c r="AE472" s="72"/>
      <c r="AF472" s="62"/>
      <c r="AG472" s="113"/>
      <c r="AH472" s="114"/>
      <c r="AI472" s="30"/>
      <c r="AJ472" s="30"/>
      <c r="AK472" s="30"/>
      <c r="AL472" s="30"/>
      <c r="AM472" s="68"/>
      <c r="AN472" s="114"/>
      <c r="AO472" s="114"/>
      <c r="AP472" s="113"/>
      <c r="AQ472" s="113"/>
      <c r="AR472" s="31"/>
      <c r="AS472" s="73"/>
      <c r="AT472" s="73"/>
      <c r="AU472" s="68"/>
      <c r="AV472" s="67"/>
      <c r="AW472" s="67"/>
      <c r="AX472" s="67"/>
      <c r="AY472" s="67"/>
      <c r="AZ472" s="132"/>
      <c r="BA472" s="132"/>
      <c r="BB472" s="132"/>
      <c r="BC472" s="132"/>
      <c r="BD472" s="132"/>
      <c r="BE472" s="67"/>
    </row>
    <row r="473" spans="1:57" ht="25.5" customHeight="1" x14ac:dyDescent="0.25">
      <c r="A473" s="31"/>
      <c r="B473" s="31"/>
      <c r="C473" s="31"/>
      <c r="D473" s="33"/>
      <c r="E473" s="98"/>
      <c r="F473" s="31"/>
      <c r="G473" s="83"/>
      <c r="H473" s="83"/>
      <c r="I473" s="62"/>
      <c r="J473" s="31"/>
      <c r="K473" s="31"/>
      <c r="L473" s="83"/>
      <c r="M473" s="69"/>
      <c r="N473" s="69"/>
      <c r="O473" s="74"/>
      <c r="P473" s="74"/>
      <c r="Q473" s="75"/>
      <c r="R473" s="34"/>
      <c r="S473" s="83"/>
      <c r="T473" s="83"/>
      <c r="U473" s="83"/>
      <c r="V473" s="83"/>
      <c r="W473" s="74"/>
      <c r="X473" s="74"/>
      <c r="Y473" s="74"/>
      <c r="Z473" s="66"/>
      <c r="AA473" s="72"/>
      <c r="AB473" s="66"/>
      <c r="AC473" s="72"/>
      <c r="AD473" s="72"/>
      <c r="AE473" s="72"/>
      <c r="AF473" s="62"/>
      <c r="AG473" s="113"/>
      <c r="AH473" s="114"/>
      <c r="AI473" s="30"/>
      <c r="AJ473" s="30"/>
      <c r="AK473" s="30"/>
      <c r="AL473" s="30"/>
      <c r="AM473" s="68"/>
      <c r="AN473" s="114"/>
      <c r="AO473" s="114"/>
      <c r="AP473" s="113"/>
      <c r="AQ473" s="113"/>
      <c r="AR473" s="31"/>
      <c r="AS473" s="73"/>
      <c r="AT473" s="73"/>
      <c r="AU473" s="68"/>
      <c r="AV473" s="67"/>
      <c r="AW473" s="67"/>
      <c r="AX473" s="67"/>
      <c r="AY473" s="67"/>
      <c r="AZ473" s="132"/>
      <c r="BA473" s="132"/>
      <c r="BB473" s="132"/>
      <c r="BC473" s="132"/>
      <c r="BD473" s="132"/>
      <c r="BE473" s="67"/>
    </row>
    <row r="474" spans="1:57" ht="25.5" customHeight="1" x14ac:dyDescent="0.25">
      <c r="A474" s="31"/>
      <c r="B474" s="31"/>
      <c r="C474" s="31"/>
      <c r="D474" s="33"/>
      <c r="E474" s="98"/>
      <c r="F474" s="31"/>
      <c r="G474" s="83"/>
      <c r="H474" s="83"/>
      <c r="I474" s="62"/>
      <c r="J474" s="31"/>
      <c r="K474" s="31"/>
      <c r="L474" s="83"/>
      <c r="M474" s="69"/>
      <c r="N474" s="69"/>
      <c r="O474" s="74"/>
      <c r="P474" s="74"/>
      <c r="Q474" s="75"/>
      <c r="R474" s="34"/>
      <c r="S474" s="83"/>
      <c r="T474" s="83"/>
      <c r="U474" s="83"/>
      <c r="V474" s="83"/>
      <c r="W474" s="74"/>
      <c r="X474" s="74"/>
      <c r="Y474" s="74"/>
      <c r="Z474" s="66"/>
      <c r="AA474" s="72"/>
      <c r="AB474" s="66"/>
      <c r="AC474" s="72"/>
      <c r="AD474" s="72"/>
      <c r="AE474" s="72"/>
      <c r="AF474" s="62"/>
      <c r="AG474" s="113"/>
      <c r="AH474" s="114"/>
      <c r="AI474" s="30"/>
      <c r="AJ474" s="30"/>
      <c r="AK474" s="30"/>
      <c r="AL474" s="30"/>
      <c r="AM474" s="68"/>
      <c r="AN474" s="114"/>
      <c r="AO474" s="114"/>
      <c r="AP474" s="113"/>
      <c r="AQ474" s="113"/>
      <c r="AR474" s="31"/>
      <c r="AS474" s="73"/>
      <c r="AT474" s="73"/>
      <c r="AU474" s="68"/>
      <c r="AV474" s="67"/>
      <c r="AW474" s="67"/>
      <c r="AX474" s="67"/>
      <c r="AY474" s="67"/>
      <c r="AZ474" s="132"/>
      <c r="BA474" s="132"/>
      <c r="BB474" s="132"/>
      <c r="BC474" s="132"/>
      <c r="BD474" s="132"/>
      <c r="BE474" s="67"/>
    </row>
    <row r="475" spans="1:57" ht="25.5" customHeight="1" x14ac:dyDescent="0.25">
      <c r="A475" s="31"/>
      <c r="B475" s="31"/>
      <c r="C475" s="31"/>
      <c r="D475" s="33"/>
      <c r="E475" s="98"/>
      <c r="F475" s="31"/>
      <c r="G475" s="83"/>
      <c r="H475" s="83"/>
      <c r="I475" s="62"/>
      <c r="J475" s="31"/>
      <c r="K475" s="31"/>
      <c r="L475" s="83"/>
      <c r="M475" s="69"/>
      <c r="N475" s="69"/>
      <c r="O475" s="74"/>
      <c r="P475" s="74"/>
      <c r="Q475" s="75"/>
      <c r="R475" s="34"/>
      <c r="S475" s="83"/>
      <c r="T475" s="83"/>
      <c r="U475" s="83"/>
      <c r="V475" s="83"/>
      <c r="W475" s="74"/>
      <c r="X475" s="74"/>
      <c r="Y475" s="74"/>
      <c r="Z475" s="66"/>
      <c r="AA475" s="72"/>
      <c r="AB475" s="66"/>
      <c r="AC475" s="72"/>
      <c r="AD475" s="72"/>
      <c r="AE475" s="72"/>
      <c r="AF475" s="62"/>
      <c r="AG475" s="113"/>
      <c r="AH475" s="114"/>
      <c r="AI475" s="30"/>
      <c r="AJ475" s="30"/>
      <c r="AK475" s="30"/>
      <c r="AL475" s="30"/>
      <c r="AM475" s="68"/>
      <c r="AN475" s="114"/>
      <c r="AO475" s="114"/>
      <c r="AP475" s="113"/>
      <c r="AQ475" s="113"/>
      <c r="AR475" s="31"/>
      <c r="AS475" s="73"/>
      <c r="AT475" s="73"/>
      <c r="AU475" s="68"/>
      <c r="AV475" s="67"/>
      <c r="AW475" s="67"/>
      <c r="AX475" s="67"/>
      <c r="AY475" s="67"/>
      <c r="AZ475" s="132"/>
      <c r="BA475" s="132"/>
      <c r="BB475" s="132"/>
      <c r="BC475" s="132"/>
      <c r="BD475" s="132"/>
      <c r="BE475" s="67"/>
    </row>
    <row r="476" spans="1:57" ht="25.5" customHeight="1" x14ac:dyDescent="0.25">
      <c r="A476" s="31"/>
      <c r="B476" s="31"/>
      <c r="C476" s="31"/>
      <c r="D476" s="33"/>
      <c r="E476" s="98"/>
      <c r="F476" s="31"/>
      <c r="G476" s="83"/>
      <c r="H476" s="83"/>
      <c r="I476" s="62"/>
      <c r="J476" s="31"/>
      <c r="K476" s="31"/>
      <c r="L476" s="83"/>
      <c r="M476" s="69"/>
      <c r="N476" s="69"/>
      <c r="O476" s="74"/>
      <c r="P476" s="74"/>
      <c r="Q476" s="75"/>
      <c r="R476" s="34"/>
      <c r="S476" s="83"/>
      <c r="T476" s="83"/>
      <c r="U476" s="83"/>
      <c r="V476" s="83"/>
      <c r="W476" s="74"/>
      <c r="X476" s="74"/>
      <c r="Y476" s="74"/>
      <c r="Z476" s="66"/>
      <c r="AA476" s="72"/>
      <c r="AB476" s="66"/>
      <c r="AC476" s="72"/>
      <c r="AD476" s="72"/>
      <c r="AE476" s="72"/>
      <c r="AF476" s="62"/>
      <c r="AG476" s="113"/>
      <c r="AH476" s="114"/>
      <c r="AI476" s="30"/>
      <c r="AJ476" s="30"/>
      <c r="AK476" s="30"/>
      <c r="AL476" s="30"/>
      <c r="AM476" s="68"/>
      <c r="AN476" s="114"/>
      <c r="AO476" s="114"/>
      <c r="AP476" s="113"/>
      <c r="AQ476" s="113"/>
      <c r="AR476" s="31"/>
      <c r="AS476" s="73"/>
      <c r="AT476" s="73"/>
      <c r="AU476" s="68"/>
      <c r="AV476" s="67"/>
      <c r="AW476" s="67"/>
      <c r="AX476" s="67"/>
      <c r="AY476" s="67"/>
      <c r="AZ476" s="132"/>
      <c r="BA476" s="132"/>
      <c r="BB476" s="132"/>
      <c r="BC476" s="132"/>
      <c r="BD476" s="132"/>
      <c r="BE476" s="67"/>
    </row>
    <row r="477" spans="1:57" ht="25.5" customHeight="1" x14ac:dyDescent="0.25">
      <c r="A477" s="31"/>
      <c r="B477" s="31"/>
      <c r="C477" s="31"/>
      <c r="D477" s="33"/>
      <c r="E477" s="98"/>
      <c r="F477" s="31"/>
      <c r="G477" s="83"/>
      <c r="H477" s="83"/>
      <c r="I477" s="62"/>
      <c r="J477" s="31"/>
      <c r="K477" s="31"/>
      <c r="L477" s="83"/>
      <c r="M477" s="69"/>
      <c r="N477" s="69"/>
      <c r="O477" s="74"/>
      <c r="P477" s="74"/>
      <c r="Q477" s="75"/>
      <c r="R477" s="34"/>
      <c r="S477" s="83"/>
      <c r="T477" s="83"/>
      <c r="U477" s="83"/>
      <c r="V477" s="83"/>
      <c r="W477" s="74"/>
      <c r="X477" s="74"/>
      <c r="Y477" s="74"/>
      <c r="Z477" s="66"/>
      <c r="AA477" s="72"/>
      <c r="AB477" s="66"/>
      <c r="AC477" s="72"/>
      <c r="AD477" s="72"/>
      <c r="AE477" s="72"/>
      <c r="AF477" s="62"/>
      <c r="AG477" s="113"/>
      <c r="AH477" s="114"/>
      <c r="AI477" s="30"/>
      <c r="AJ477" s="30"/>
      <c r="AK477" s="30"/>
      <c r="AL477" s="30"/>
      <c r="AM477" s="68"/>
      <c r="AN477" s="114"/>
      <c r="AO477" s="114"/>
      <c r="AP477" s="113"/>
      <c r="AQ477" s="113"/>
      <c r="AR477" s="31"/>
      <c r="AS477" s="73"/>
      <c r="AT477" s="73"/>
      <c r="AU477" s="68"/>
      <c r="AV477" s="67"/>
      <c r="AW477" s="67"/>
      <c r="AX477" s="67"/>
      <c r="AY477" s="67"/>
      <c r="AZ477" s="132"/>
      <c r="BA477" s="132"/>
      <c r="BB477" s="132"/>
      <c r="BC477" s="132"/>
      <c r="BD477" s="132"/>
      <c r="BE477" s="67"/>
    </row>
    <row r="478" spans="1:57" ht="25.5" customHeight="1" x14ac:dyDescent="0.25">
      <c r="A478" s="31"/>
      <c r="B478" s="31"/>
      <c r="C478" s="31"/>
      <c r="D478" s="33"/>
      <c r="E478" s="98"/>
      <c r="F478" s="31"/>
      <c r="G478" s="83"/>
      <c r="H478" s="83"/>
      <c r="I478" s="62"/>
      <c r="J478" s="31"/>
      <c r="K478" s="31"/>
      <c r="L478" s="83"/>
      <c r="M478" s="69"/>
      <c r="N478" s="69"/>
      <c r="O478" s="74"/>
      <c r="P478" s="74"/>
      <c r="Q478" s="75"/>
      <c r="R478" s="34"/>
      <c r="S478" s="83"/>
      <c r="T478" s="83"/>
      <c r="U478" s="83"/>
      <c r="V478" s="83"/>
      <c r="W478" s="74"/>
      <c r="X478" s="74"/>
      <c r="Y478" s="74"/>
      <c r="Z478" s="66"/>
      <c r="AA478" s="72"/>
      <c r="AB478" s="66"/>
      <c r="AC478" s="72"/>
      <c r="AD478" s="72"/>
      <c r="AE478" s="72"/>
      <c r="AF478" s="62"/>
      <c r="AG478" s="113"/>
      <c r="AH478" s="114"/>
      <c r="AI478" s="30"/>
      <c r="AJ478" s="30"/>
      <c r="AK478" s="30"/>
      <c r="AL478" s="30"/>
      <c r="AM478" s="68"/>
      <c r="AN478" s="114"/>
      <c r="AO478" s="114"/>
      <c r="AP478" s="113"/>
      <c r="AQ478" s="113"/>
      <c r="AR478" s="31"/>
      <c r="AS478" s="73"/>
      <c r="AT478" s="73"/>
      <c r="AU478" s="68"/>
      <c r="AV478" s="67"/>
      <c r="AW478" s="67"/>
      <c r="AX478" s="67"/>
      <c r="AY478" s="67"/>
      <c r="AZ478" s="132"/>
      <c r="BA478" s="132"/>
      <c r="BB478" s="132"/>
      <c r="BC478" s="132"/>
      <c r="BD478" s="132"/>
      <c r="BE478" s="67"/>
    </row>
    <row r="479" spans="1:57" ht="25.5" customHeight="1" x14ac:dyDescent="0.25">
      <c r="A479" s="31"/>
      <c r="B479" s="31"/>
      <c r="C479" s="31"/>
      <c r="D479" s="33"/>
      <c r="E479" s="98"/>
      <c r="F479" s="31"/>
      <c r="G479" s="83"/>
      <c r="H479" s="83"/>
      <c r="I479" s="62"/>
      <c r="J479" s="31"/>
      <c r="K479" s="31"/>
      <c r="L479" s="83"/>
      <c r="M479" s="69"/>
      <c r="N479" s="69"/>
      <c r="O479" s="74"/>
      <c r="P479" s="74"/>
      <c r="Q479" s="75"/>
      <c r="R479" s="34"/>
      <c r="S479" s="83"/>
      <c r="T479" s="83"/>
      <c r="U479" s="83"/>
      <c r="V479" s="83"/>
      <c r="W479" s="74"/>
      <c r="X479" s="74"/>
      <c r="Y479" s="74"/>
      <c r="Z479" s="66"/>
      <c r="AA479" s="72"/>
      <c r="AB479" s="66"/>
      <c r="AC479" s="72"/>
      <c r="AD479" s="72"/>
      <c r="AE479" s="72"/>
      <c r="AF479" s="62"/>
      <c r="AG479" s="113"/>
      <c r="AH479" s="114"/>
      <c r="AI479" s="30"/>
      <c r="AJ479" s="30"/>
      <c r="AK479" s="30"/>
      <c r="AL479" s="30"/>
      <c r="AM479" s="68"/>
      <c r="AN479" s="114"/>
      <c r="AO479" s="114"/>
      <c r="AP479" s="113"/>
      <c r="AQ479" s="113"/>
      <c r="AR479" s="31"/>
      <c r="AS479" s="73"/>
      <c r="AT479" s="73"/>
      <c r="AU479" s="68"/>
      <c r="AV479" s="67"/>
      <c r="AW479" s="67"/>
      <c r="AX479" s="67"/>
      <c r="AY479" s="67"/>
      <c r="AZ479" s="132"/>
      <c r="BA479" s="132"/>
      <c r="BB479" s="132"/>
      <c r="BC479" s="132"/>
      <c r="BD479" s="132"/>
      <c r="BE479" s="67"/>
    </row>
    <row r="480" spans="1:57" ht="25.5" customHeight="1" x14ac:dyDescent="0.25">
      <c r="A480" s="31"/>
      <c r="B480" s="31"/>
      <c r="C480" s="31"/>
      <c r="D480" s="33"/>
      <c r="E480" s="98"/>
      <c r="F480" s="31"/>
      <c r="G480" s="83"/>
      <c r="H480" s="83"/>
      <c r="I480" s="62"/>
      <c r="J480" s="31"/>
      <c r="K480" s="31"/>
      <c r="L480" s="83"/>
      <c r="M480" s="69"/>
      <c r="N480" s="69"/>
      <c r="O480" s="74"/>
      <c r="P480" s="74"/>
      <c r="Q480" s="75"/>
      <c r="R480" s="34"/>
      <c r="S480" s="83"/>
      <c r="T480" s="83"/>
      <c r="U480" s="83"/>
      <c r="V480" s="83"/>
      <c r="W480" s="74"/>
      <c r="X480" s="74"/>
      <c r="Y480" s="74"/>
      <c r="Z480" s="66"/>
      <c r="AA480" s="72"/>
      <c r="AB480" s="66"/>
      <c r="AC480" s="72"/>
      <c r="AD480" s="72"/>
      <c r="AE480" s="72"/>
      <c r="AF480" s="62"/>
      <c r="AG480" s="113"/>
      <c r="AH480" s="114"/>
      <c r="AI480" s="30"/>
      <c r="AJ480" s="30"/>
      <c r="AK480" s="30"/>
      <c r="AL480" s="30"/>
      <c r="AM480" s="68"/>
      <c r="AN480" s="114"/>
      <c r="AO480" s="114"/>
      <c r="AP480" s="113"/>
      <c r="AQ480" s="113"/>
      <c r="AR480" s="31"/>
      <c r="AS480" s="73"/>
      <c r="AT480" s="73"/>
      <c r="AU480" s="68"/>
      <c r="AV480" s="67"/>
      <c r="AW480" s="67"/>
      <c r="AX480" s="67"/>
      <c r="AY480" s="67"/>
      <c r="AZ480" s="132"/>
      <c r="BA480" s="132"/>
      <c r="BB480" s="132"/>
      <c r="BC480" s="132"/>
      <c r="BD480" s="132"/>
      <c r="BE480" s="67"/>
    </row>
    <row r="481" spans="1:57" ht="25.5" customHeight="1" x14ac:dyDescent="0.25">
      <c r="A481" s="31"/>
      <c r="B481" s="31"/>
      <c r="C481" s="31"/>
      <c r="D481" s="33"/>
      <c r="E481" s="98"/>
      <c r="F481" s="31"/>
      <c r="G481" s="83"/>
      <c r="H481" s="83"/>
      <c r="I481" s="62"/>
      <c r="J481" s="31"/>
      <c r="K481" s="31"/>
      <c r="L481" s="83"/>
      <c r="M481" s="69"/>
      <c r="N481" s="69"/>
      <c r="O481" s="74"/>
      <c r="P481" s="74"/>
      <c r="Q481" s="75"/>
      <c r="R481" s="34"/>
      <c r="S481" s="83"/>
      <c r="T481" s="83"/>
      <c r="U481" s="83"/>
      <c r="V481" s="83"/>
      <c r="W481" s="74"/>
      <c r="X481" s="74"/>
      <c r="Y481" s="74"/>
      <c r="Z481" s="66"/>
      <c r="AA481" s="72"/>
      <c r="AB481" s="66"/>
      <c r="AC481" s="72"/>
      <c r="AD481" s="72"/>
      <c r="AE481" s="72"/>
      <c r="AF481" s="62"/>
      <c r="AG481" s="113"/>
      <c r="AH481" s="114"/>
      <c r="AI481" s="30"/>
      <c r="AJ481" s="30"/>
      <c r="AK481" s="30"/>
      <c r="AL481" s="30"/>
      <c r="AM481" s="68"/>
      <c r="AN481" s="114"/>
      <c r="AO481" s="114"/>
      <c r="AP481" s="113"/>
      <c r="AQ481" s="113"/>
      <c r="AR481" s="31"/>
      <c r="AS481" s="73"/>
      <c r="AT481" s="73"/>
      <c r="AU481" s="68"/>
      <c r="AV481" s="67"/>
      <c r="AW481" s="67"/>
      <c r="AX481" s="67"/>
      <c r="AY481" s="67"/>
      <c r="AZ481" s="132"/>
      <c r="BA481" s="132"/>
      <c r="BB481" s="132"/>
      <c r="BC481" s="132"/>
      <c r="BD481" s="132"/>
      <c r="BE481" s="67"/>
    </row>
    <row r="482" spans="1:57" ht="25.5" customHeight="1" x14ac:dyDescent="0.25">
      <c r="A482" s="31"/>
      <c r="B482" s="31"/>
      <c r="C482" s="31"/>
      <c r="D482" s="33"/>
      <c r="E482" s="98"/>
      <c r="F482" s="31"/>
      <c r="G482" s="83"/>
      <c r="H482" s="83"/>
      <c r="I482" s="62"/>
      <c r="J482" s="31"/>
      <c r="K482" s="31"/>
      <c r="L482" s="83"/>
      <c r="M482" s="69"/>
      <c r="N482" s="69"/>
      <c r="O482" s="74"/>
      <c r="P482" s="74"/>
      <c r="Q482" s="75"/>
      <c r="R482" s="34"/>
      <c r="S482" s="83"/>
      <c r="T482" s="83"/>
      <c r="U482" s="83"/>
      <c r="V482" s="83"/>
      <c r="W482" s="74"/>
      <c r="X482" s="74"/>
      <c r="Y482" s="74"/>
      <c r="Z482" s="66"/>
      <c r="AA482" s="72"/>
      <c r="AB482" s="66"/>
      <c r="AC482" s="72"/>
      <c r="AD482" s="72"/>
      <c r="AE482" s="72"/>
      <c r="AF482" s="62"/>
      <c r="AG482" s="113"/>
      <c r="AH482" s="114"/>
      <c r="AI482" s="30"/>
      <c r="AJ482" s="30"/>
      <c r="AK482" s="30"/>
      <c r="AL482" s="30"/>
      <c r="AM482" s="68"/>
      <c r="AN482" s="114"/>
      <c r="AO482" s="114"/>
      <c r="AP482" s="113"/>
      <c r="AQ482" s="113"/>
      <c r="AR482" s="31"/>
      <c r="AS482" s="73"/>
      <c r="AT482" s="73"/>
      <c r="AU482" s="68"/>
      <c r="AV482" s="67"/>
      <c r="AW482" s="67"/>
      <c r="AX482" s="67"/>
      <c r="AY482" s="67"/>
      <c r="AZ482" s="132"/>
      <c r="BA482" s="132"/>
      <c r="BB482" s="132"/>
      <c r="BC482" s="132"/>
      <c r="BD482" s="132"/>
      <c r="BE482" s="67"/>
    </row>
    <row r="483" spans="1:57" ht="25.5" customHeight="1" x14ac:dyDescent="0.25">
      <c r="A483" s="31"/>
      <c r="B483" s="31"/>
      <c r="C483" s="31"/>
      <c r="D483" s="33"/>
      <c r="E483" s="98"/>
      <c r="F483" s="31"/>
      <c r="G483" s="83"/>
      <c r="H483" s="83"/>
      <c r="I483" s="62"/>
      <c r="J483" s="31"/>
      <c r="K483" s="31"/>
      <c r="L483" s="83"/>
      <c r="M483" s="69"/>
      <c r="N483" s="69"/>
      <c r="O483" s="74"/>
      <c r="P483" s="74"/>
      <c r="Q483" s="75"/>
      <c r="R483" s="34"/>
      <c r="S483" s="83"/>
      <c r="T483" s="83"/>
      <c r="U483" s="83"/>
      <c r="V483" s="83"/>
      <c r="W483" s="74"/>
      <c r="X483" s="74"/>
      <c r="Y483" s="74"/>
      <c r="Z483" s="66"/>
      <c r="AA483" s="72"/>
      <c r="AB483" s="66"/>
      <c r="AC483" s="72"/>
      <c r="AD483" s="72"/>
      <c r="AE483" s="72"/>
      <c r="AF483" s="62"/>
      <c r="AG483" s="113"/>
      <c r="AH483" s="114"/>
      <c r="AI483" s="30"/>
      <c r="AJ483" s="30"/>
      <c r="AK483" s="30"/>
      <c r="AL483" s="30"/>
      <c r="AM483" s="68"/>
      <c r="AN483" s="114"/>
      <c r="AO483" s="114"/>
      <c r="AP483" s="113"/>
      <c r="AQ483" s="113"/>
      <c r="AR483" s="31"/>
      <c r="AS483" s="73"/>
      <c r="AT483" s="73"/>
      <c r="AU483" s="68"/>
      <c r="AV483" s="67"/>
      <c r="AW483" s="67"/>
      <c r="AX483" s="67"/>
      <c r="AY483" s="67"/>
      <c r="AZ483" s="132"/>
      <c r="BA483" s="132"/>
      <c r="BB483" s="132"/>
      <c r="BC483" s="132"/>
      <c r="BD483" s="132"/>
      <c r="BE483" s="67"/>
    </row>
    <row r="484" spans="1:57" ht="25.5" customHeight="1" x14ac:dyDescent="0.25">
      <c r="A484" s="31"/>
      <c r="B484" s="31"/>
      <c r="C484" s="31"/>
      <c r="D484" s="33"/>
      <c r="E484" s="98"/>
      <c r="F484" s="31"/>
      <c r="G484" s="83"/>
      <c r="H484" s="83"/>
      <c r="I484" s="62"/>
      <c r="J484" s="31"/>
      <c r="K484" s="31"/>
      <c r="L484" s="83"/>
      <c r="M484" s="69"/>
      <c r="N484" s="69"/>
      <c r="O484" s="74"/>
      <c r="P484" s="74"/>
      <c r="Q484" s="75"/>
      <c r="R484" s="34"/>
      <c r="S484" s="83"/>
      <c r="T484" s="83"/>
      <c r="U484" s="83"/>
      <c r="V484" s="83"/>
      <c r="W484" s="74"/>
      <c r="X484" s="74"/>
      <c r="Y484" s="74"/>
      <c r="Z484" s="66"/>
      <c r="AA484" s="72"/>
      <c r="AB484" s="66"/>
      <c r="AC484" s="72"/>
      <c r="AD484" s="72"/>
      <c r="AE484" s="72"/>
      <c r="AF484" s="62"/>
      <c r="AG484" s="113"/>
      <c r="AH484" s="114"/>
      <c r="AI484" s="30"/>
      <c r="AJ484" s="30"/>
      <c r="AK484" s="30"/>
      <c r="AL484" s="30"/>
      <c r="AM484" s="68"/>
      <c r="AN484" s="114"/>
      <c r="AO484" s="114"/>
      <c r="AP484" s="113"/>
      <c r="AQ484" s="113"/>
      <c r="AR484" s="31"/>
      <c r="AS484" s="73"/>
      <c r="AT484" s="73"/>
      <c r="AU484" s="68"/>
      <c r="AV484" s="67"/>
      <c r="AW484" s="67"/>
      <c r="AX484" s="67"/>
      <c r="AY484" s="67"/>
      <c r="AZ484" s="132"/>
      <c r="BA484" s="132"/>
      <c r="BB484" s="132"/>
      <c r="BC484" s="132"/>
      <c r="BD484" s="132"/>
      <c r="BE484" s="67"/>
    </row>
    <row r="485" spans="1:57" ht="25.5" customHeight="1" x14ac:dyDescent="0.25">
      <c r="A485" s="31"/>
      <c r="B485" s="31"/>
      <c r="C485" s="31"/>
      <c r="D485" s="33"/>
      <c r="E485" s="98"/>
      <c r="F485" s="31"/>
      <c r="G485" s="83"/>
      <c r="H485" s="83"/>
      <c r="I485" s="62"/>
      <c r="J485" s="31"/>
      <c r="K485" s="31"/>
      <c r="L485" s="83"/>
      <c r="M485" s="69"/>
      <c r="N485" s="69"/>
      <c r="O485" s="74"/>
      <c r="P485" s="74"/>
      <c r="Q485" s="75"/>
      <c r="R485" s="34"/>
      <c r="S485" s="83"/>
      <c r="T485" s="83"/>
      <c r="U485" s="83"/>
      <c r="V485" s="83"/>
      <c r="W485" s="74"/>
      <c r="X485" s="74"/>
      <c r="Y485" s="74"/>
      <c r="Z485" s="66"/>
      <c r="AA485" s="72"/>
      <c r="AB485" s="66"/>
      <c r="AC485" s="72"/>
      <c r="AD485" s="72"/>
      <c r="AE485" s="72"/>
      <c r="AF485" s="62"/>
      <c r="AG485" s="113"/>
      <c r="AH485" s="114"/>
      <c r="AI485" s="30"/>
      <c r="AJ485" s="30"/>
      <c r="AK485" s="30"/>
      <c r="AL485" s="30"/>
      <c r="AM485" s="68"/>
      <c r="AN485" s="114"/>
      <c r="AO485" s="114"/>
      <c r="AP485" s="113"/>
      <c r="AQ485" s="113"/>
      <c r="AR485" s="31"/>
      <c r="AS485" s="73"/>
      <c r="AT485" s="73"/>
      <c r="AU485" s="68"/>
      <c r="AV485" s="67"/>
      <c r="AW485" s="67"/>
      <c r="AX485" s="67"/>
      <c r="AY485" s="67"/>
      <c r="AZ485" s="132"/>
      <c r="BA485" s="132"/>
      <c r="BB485" s="132"/>
      <c r="BC485" s="132"/>
      <c r="BD485" s="132"/>
      <c r="BE485" s="67"/>
    </row>
    <row r="486" spans="1:57" ht="25.5" customHeight="1" x14ac:dyDescent="0.25">
      <c r="A486" s="31"/>
      <c r="B486" s="31"/>
      <c r="C486" s="31"/>
      <c r="D486" s="33"/>
      <c r="E486" s="98"/>
      <c r="F486" s="31"/>
      <c r="G486" s="83"/>
      <c r="H486" s="83"/>
      <c r="I486" s="62"/>
      <c r="J486" s="31"/>
      <c r="K486" s="31"/>
      <c r="L486" s="83"/>
      <c r="M486" s="69"/>
      <c r="N486" s="69"/>
      <c r="O486" s="74"/>
      <c r="P486" s="74"/>
      <c r="Q486" s="75"/>
      <c r="R486" s="34"/>
      <c r="S486" s="83"/>
      <c r="T486" s="83"/>
      <c r="U486" s="83"/>
      <c r="V486" s="83"/>
      <c r="W486" s="74"/>
      <c r="X486" s="74"/>
      <c r="Y486" s="74"/>
      <c r="Z486" s="66"/>
      <c r="AA486" s="72"/>
      <c r="AB486" s="66"/>
      <c r="AC486" s="72"/>
      <c r="AD486" s="72"/>
      <c r="AE486" s="72"/>
      <c r="AF486" s="62"/>
      <c r="AG486" s="113"/>
      <c r="AH486" s="114"/>
      <c r="AI486" s="30"/>
      <c r="AJ486" s="30"/>
      <c r="AK486" s="30"/>
      <c r="AL486" s="30"/>
      <c r="AM486" s="68"/>
      <c r="AN486" s="114"/>
      <c r="AO486" s="114"/>
      <c r="AP486" s="113"/>
      <c r="AQ486" s="113"/>
      <c r="AR486" s="31"/>
      <c r="AS486" s="73"/>
      <c r="AT486" s="73"/>
      <c r="AU486" s="68"/>
      <c r="AV486" s="67"/>
      <c r="AW486" s="67"/>
      <c r="AX486" s="67"/>
      <c r="AY486" s="67"/>
      <c r="AZ486" s="132"/>
      <c r="BA486" s="132"/>
      <c r="BB486" s="132"/>
      <c r="BC486" s="132"/>
      <c r="BD486" s="132"/>
      <c r="BE486" s="67"/>
    </row>
    <row r="487" spans="1:57" ht="25.5" customHeight="1" x14ac:dyDescent="0.25">
      <c r="A487" s="31"/>
      <c r="B487" s="31"/>
      <c r="C487" s="31"/>
      <c r="D487" s="33"/>
      <c r="E487" s="98"/>
      <c r="F487" s="31"/>
      <c r="G487" s="83"/>
      <c r="H487" s="83"/>
      <c r="I487" s="62"/>
      <c r="J487" s="31"/>
      <c r="K487" s="31"/>
      <c r="L487" s="83"/>
      <c r="M487" s="69"/>
      <c r="N487" s="69"/>
      <c r="O487" s="74"/>
      <c r="P487" s="74"/>
      <c r="Q487" s="75"/>
      <c r="R487" s="34"/>
      <c r="S487" s="83"/>
      <c r="T487" s="83"/>
      <c r="U487" s="83"/>
      <c r="V487" s="83"/>
      <c r="W487" s="74"/>
      <c r="X487" s="74"/>
      <c r="Y487" s="74"/>
      <c r="Z487" s="66"/>
      <c r="AA487" s="72"/>
      <c r="AB487" s="66"/>
      <c r="AC487" s="72"/>
      <c r="AD487" s="72"/>
      <c r="AE487" s="72"/>
      <c r="AF487" s="62"/>
      <c r="AG487" s="113"/>
      <c r="AH487" s="114"/>
      <c r="AI487" s="30"/>
      <c r="AJ487" s="30"/>
      <c r="AK487" s="30"/>
      <c r="AL487" s="30"/>
      <c r="AM487" s="68"/>
      <c r="AN487" s="114"/>
      <c r="AO487" s="114"/>
      <c r="AP487" s="113"/>
      <c r="AQ487" s="113"/>
      <c r="AR487" s="31"/>
      <c r="AS487" s="73"/>
      <c r="AT487" s="73"/>
      <c r="AU487" s="68"/>
      <c r="AV487" s="67"/>
      <c r="AW487" s="67"/>
      <c r="AX487" s="67"/>
      <c r="AY487" s="67"/>
      <c r="AZ487" s="132"/>
      <c r="BA487" s="132"/>
      <c r="BB487" s="132"/>
      <c r="BC487" s="132"/>
      <c r="BD487" s="132"/>
      <c r="BE487" s="67"/>
    </row>
    <row r="488" spans="1:57" ht="25.5" customHeight="1" x14ac:dyDescent="0.25">
      <c r="A488" s="31"/>
      <c r="B488" s="31"/>
      <c r="C488" s="31"/>
      <c r="D488" s="33"/>
      <c r="E488" s="98"/>
      <c r="F488" s="31"/>
      <c r="G488" s="83"/>
      <c r="H488" s="83"/>
      <c r="I488" s="62"/>
      <c r="J488" s="31"/>
      <c r="K488" s="31"/>
      <c r="L488" s="83"/>
      <c r="M488" s="69"/>
      <c r="N488" s="69"/>
      <c r="O488" s="74"/>
      <c r="P488" s="74"/>
      <c r="Q488" s="75"/>
      <c r="R488" s="34"/>
      <c r="S488" s="83"/>
      <c r="T488" s="83"/>
      <c r="U488" s="83"/>
      <c r="V488" s="83"/>
      <c r="W488" s="74"/>
      <c r="X488" s="74"/>
      <c r="Y488" s="74"/>
      <c r="Z488" s="66"/>
      <c r="AA488" s="72"/>
      <c r="AB488" s="66"/>
      <c r="AC488" s="72"/>
      <c r="AD488" s="72"/>
      <c r="AE488" s="72"/>
      <c r="AF488" s="62"/>
      <c r="AG488" s="113"/>
      <c r="AH488" s="114"/>
      <c r="AI488" s="30"/>
      <c r="AJ488" s="30"/>
      <c r="AK488" s="30"/>
      <c r="AL488" s="30"/>
      <c r="AM488" s="68"/>
      <c r="AN488" s="114"/>
      <c r="AO488" s="114"/>
      <c r="AP488" s="113"/>
      <c r="AQ488" s="113"/>
      <c r="AR488" s="31"/>
      <c r="AS488" s="73"/>
      <c r="AT488" s="73"/>
      <c r="AU488" s="68"/>
      <c r="AV488" s="67"/>
      <c r="AW488" s="67"/>
      <c r="AX488" s="67"/>
      <c r="AY488" s="67"/>
      <c r="AZ488" s="132"/>
      <c r="BA488" s="132"/>
      <c r="BB488" s="132"/>
      <c r="BC488" s="132"/>
      <c r="BD488" s="132"/>
      <c r="BE488" s="67"/>
    </row>
    <row r="489" spans="1:57" ht="25.5" customHeight="1" x14ac:dyDescent="0.25">
      <c r="A489" s="31"/>
      <c r="B489" s="31"/>
      <c r="C489" s="31"/>
      <c r="D489" s="33"/>
      <c r="E489" s="98"/>
      <c r="F489" s="31"/>
      <c r="G489" s="83"/>
      <c r="H489" s="83"/>
      <c r="I489" s="62"/>
      <c r="J489" s="31"/>
      <c r="K489" s="31"/>
      <c r="L489" s="83"/>
      <c r="M489" s="69"/>
      <c r="N489" s="69"/>
      <c r="O489" s="74"/>
      <c r="P489" s="74"/>
      <c r="Q489" s="75"/>
      <c r="R489" s="34"/>
      <c r="S489" s="83"/>
      <c r="T489" s="83"/>
      <c r="U489" s="83"/>
      <c r="V489" s="83"/>
      <c r="W489" s="74"/>
      <c r="X489" s="74"/>
      <c r="Y489" s="74"/>
      <c r="Z489" s="66"/>
      <c r="AA489" s="72"/>
      <c r="AB489" s="66"/>
      <c r="AC489" s="72"/>
      <c r="AD489" s="72"/>
      <c r="AE489" s="72"/>
      <c r="AF489" s="62"/>
      <c r="AG489" s="113"/>
      <c r="AH489" s="114"/>
      <c r="AI489" s="30"/>
      <c r="AJ489" s="30"/>
      <c r="AK489" s="30"/>
      <c r="AL489" s="30"/>
      <c r="AM489" s="68"/>
      <c r="AN489" s="114"/>
      <c r="AO489" s="114"/>
      <c r="AP489" s="113"/>
      <c r="AQ489" s="113"/>
      <c r="AR489" s="31"/>
      <c r="AS489" s="73"/>
      <c r="AT489" s="73"/>
      <c r="AU489" s="68"/>
      <c r="AV489" s="67"/>
      <c r="AW489" s="67"/>
      <c r="AX489" s="67"/>
      <c r="AY489" s="67"/>
      <c r="AZ489" s="132"/>
      <c r="BA489" s="132"/>
      <c r="BB489" s="132"/>
      <c r="BC489" s="132"/>
      <c r="BD489" s="132"/>
      <c r="BE489" s="67"/>
    </row>
    <row r="490" spans="1:57" ht="25.5" customHeight="1" x14ac:dyDescent="0.25">
      <c r="A490" s="31"/>
      <c r="B490" s="31"/>
      <c r="C490" s="31"/>
      <c r="D490" s="33"/>
      <c r="E490" s="98"/>
      <c r="F490" s="31"/>
      <c r="G490" s="83"/>
      <c r="H490" s="83"/>
      <c r="I490" s="62"/>
      <c r="J490" s="31"/>
      <c r="K490" s="31"/>
      <c r="L490" s="83"/>
      <c r="M490" s="69"/>
      <c r="N490" s="69"/>
      <c r="O490" s="74"/>
      <c r="P490" s="74"/>
      <c r="Q490" s="75"/>
      <c r="R490" s="34"/>
      <c r="S490" s="83"/>
      <c r="T490" s="83"/>
      <c r="U490" s="83"/>
      <c r="V490" s="83"/>
      <c r="W490" s="74"/>
      <c r="X490" s="74"/>
      <c r="Y490" s="74"/>
      <c r="Z490" s="66"/>
      <c r="AA490" s="72"/>
      <c r="AB490" s="66"/>
      <c r="AC490" s="72"/>
      <c r="AD490" s="72"/>
      <c r="AE490" s="72"/>
      <c r="AF490" s="62"/>
      <c r="AG490" s="113"/>
      <c r="AH490" s="114"/>
      <c r="AI490" s="30"/>
      <c r="AJ490" s="30"/>
      <c r="AK490" s="30"/>
      <c r="AL490" s="30"/>
      <c r="AM490" s="68"/>
      <c r="AN490" s="114"/>
      <c r="AO490" s="114"/>
      <c r="AP490" s="113"/>
      <c r="AQ490" s="113"/>
      <c r="AR490" s="31"/>
      <c r="AS490" s="73"/>
      <c r="AT490" s="73"/>
      <c r="AU490" s="68"/>
      <c r="AV490" s="67"/>
      <c r="AW490" s="67"/>
      <c r="AX490" s="67"/>
      <c r="AY490" s="67"/>
      <c r="AZ490" s="132"/>
      <c r="BA490" s="132"/>
      <c r="BB490" s="132"/>
      <c r="BC490" s="132"/>
      <c r="BD490" s="132"/>
      <c r="BE490" s="67"/>
    </row>
    <row r="491" spans="1:57" ht="25.5" customHeight="1" x14ac:dyDescent="0.25">
      <c r="A491" s="31"/>
      <c r="B491" s="31"/>
      <c r="C491" s="31"/>
      <c r="D491" s="33"/>
      <c r="E491" s="98"/>
      <c r="F491" s="31"/>
      <c r="G491" s="83"/>
      <c r="H491" s="83"/>
      <c r="I491" s="62"/>
      <c r="J491" s="31"/>
      <c r="K491" s="31"/>
      <c r="L491" s="83"/>
      <c r="M491" s="69"/>
      <c r="N491" s="69"/>
      <c r="O491" s="74"/>
      <c r="P491" s="74"/>
      <c r="Q491" s="75"/>
      <c r="R491" s="34"/>
      <c r="S491" s="83"/>
      <c r="T491" s="83"/>
      <c r="U491" s="83"/>
      <c r="V491" s="83"/>
      <c r="W491" s="74"/>
      <c r="X491" s="74"/>
      <c r="Y491" s="74"/>
      <c r="Z491" s="66"/>
      <c r="AA491" s="72"/>
      <c r="AB491" s="66"/>
      <c r="AC491" s="72"/>
      <c r="AD491" s="72"/>
      <c r="AE491" s="72"/>
      <c r="AF491" s="62"/>
      <c r="AG491" s="113"/>
      <c r="AH491" s="114"/>
      <c r="AI491" s="30"/>
      <c r="AJ491" s="30"/>
      <c r="AK491" s="30"/>
      <c r="AL491" s="30"/>
      <c r="AM491" s="68"/>
      <c r="AN491" s="114"/>
      <c r="AO491" s="114"/>
      <c r="AP491" s="113"/>
      <c r="AQ491" s="113"/>
      <c r="AR491" s="31"/>
      <c r="AS491" s="73"/>
      <c r="AT491" s="73"/>
      <c r="AU491" s="68"/>
      <c r="AV491" s="67"/>
      <c r="AW491" s="67"/>
      <c r="AX491" s="67"/>
      <c r="AY491" s="67"/>
      <c r="AZ491" s="132"/>
      <c r="BA491" s="132"/>
      <c r="BB491" s="132"/>
      <c r="BC491" s="132"/>
      <c r="BD491" s="132"/>
      <c r="BE491" s="67"/>
    </row>
    <row r="492" spans="1:57" ht="25.5" customHeight="1" x14ac:dyDescent="0.25">
      <c r="A492" s="31"/>
      <c r="B492" s="31"/>
      <c r="C492" s="31"/>
      <c r="D492" s="33"/>
      <c r="E492" s="98"/>
      <c r="F492" s="31"/>
      <c r="G492" s="83"/>
      <c r="H492" s="83"/>
      <c r="I492" s="62"/>
      <c r="J492" s="31"/>
      <c r="K492" s="31"/>
      <c r="L492" s="83"/>
      <c r="M492" s="69"/>
      <c r="N492" s="69"/>
      <c r="O492" s="74"/>
      <c r="P492" s="74"/>
      <c r="Q492" s="75"/>
      <c r="R492" s="34"/>
      <c r="S492" s="83"/>
      <c r="T492" s="83"/>
      <c r="U492" s="83"/>
      <c r="V492" s="83"/>
      <c r="W492" s="74"/>
      <c r="X492" s="74"/>
      <c r="Y492" s="74"/>
      <c r="Z492" s="66"/>
      <c r="AA492" s="72"/>
      <c r="AB492" s="66"/>
      <c r="AC492" s="72"/>
      <c r="AD492" s="72"/>
      <c r="AE492" s="72"/>
      <c r="AF492" s="62"/>
      <c r="AG492" s="113"/>
      <c r="AH492" s="114"/>
      <c r="AI492" s="30"/>
      <c r="AJ492" s="30"/>
      <c r="AK492" s="30"/>
      <c r="AL492" s="30"/>
      <c r="AM492" s="68"/>
      <c r="AN492" s="114"/>
      <c r="AO492" s="114"/>
      <c r="AP492" s="113"/>
      <c r="AQ492" s="113"/>
      <c r="AR492" s="31"/>
      <c r="AS492" s="73"/>
      <c r="AT492" s="73"/>
      <c r="AU492" s="68"/>
      <c r="AV492" s="67"/>
      <c r="AW492" s="67"/>
      <c r="AX492" s="67"/>
      <c r="AY492" s="67"/>
      <c r="AZ492" s="132"/>
      <c r="BA492" s="132"/>
      <c r="BB492" s="132"/>
      <c r="BC492" s="132"/>
      <c r="BD492" s="132"/>
      <c r="BE492" s="67"/>
    </row>
    <row r="493" spans="1:57" ht="25.5" customHeight="1" x14ac:dyDescent="0.25">
      <c r="A493" s="31"/>
      <c r="B493" s="31"/>
      <c r="C493" s="31"/>
      <c r="D493" s="33"/>
      <c r="E493" s="98"/>
      <c r="F493" s="31"/>
      <c r="G493" s="83"/>
      <c r="H493" s="83"/>
      <c r="I493" s="62"/>
      <c r="J493" s="31"/>
      <c r="K493" s="31"/>
      <c r="L493" s="83"/>
      <c r="M493" s="69"/>
      <c r="N493" s="69"/>
      <c r="O493" s="74"/>
      <c r="P493" s="74"/>
      <c r="Q493" s="75"/>
      <c r="R493" s="34"/>
      <c r="S493" s="83"/>
      <c r="T493" s="83"/>
      <c r="U493" s="83"/>
      <c r="V493" s="83"/>
      <c r="W493" s="74"/>
      <c r="X493" s="74"/>
      <c r="Y493" s="74"/>
      <c r="Z493" s="66"/>
      <c r="AA493" s="72"/>
      <c r="AB493" s="66"/>
      <c r="AC493" s="72"/>
      <c r="AD493" s="72"/>
      <c r="AE493" s="72"/>
      <c r="AF493" s="62"/>
      <c r="AG493" s="113"/>
      <c r="AH493" s="114"/>
      <c r="AI493" s="30"/>
      <c r="AJ493" s="30"/>
      <c r="AK493" s="30"/>
      <c r="AL493" s="30"/>
      <c r="AM493" s="68"/>
      <c r="AN493" s="114"/>
      <c r="AO493" s="114"/>
      <c r="AP493" s="113"/>
      <c r="AQ493" s="113"/>
      <c r="AR493" s="31"/>
      <c r="AS493" s="73"/>
      <c r="AT493" s="73"/>
      <c r="AU493" s="68"/>
      <c r="AV493" s="67"/>
      <c r="AW493" s="67"/>
      <c r="AX493" s="67"/>
      <c r="AY493" s="67"/>
      <c r="AZ493" s="132"/>
      <c r="BA493" s="132"/>
      <c r="BB493" s="132"/>
      <c r="BC493" s="132"/>
      <c r="BD493" s="132"/>
      <c r="BE493" s="67"/>
    </row>
    <row r="494" spans="1:57" ht="25.5" customHeight="1" x14ac:dyDescent="0.25">
      <c r="A494" s="31"/>
      <c r="B494" s="31"/>
      <c r="C494" s="31"/>
      <c r="D494" s="33"/>
      <c r="E494" s="98"/>
      <c r="F494" s="31"/>
      <c r="G494" s="83"/>
      <c r="H494" s="83"/>
      <c r="I494" s="62"/>
      <c r="J494" s="31"/>
      <c r="K494" s="31"/>
      <c r="L494" s="83"/>
      <c r="M494" s="69"/>
      <c r="N494" s="69"/>
      <c r="O494" s="74"/>
      <c r="P494" s="74"/>
      <c r="Q494" s="75"/>
      <c r="R494" s="34"/>
      <c r="S494" s="83"/>
      <c r="T494" s="83"/>
      <c r="U494" s="83"/>
      <c r="V494" s="83"/>
      <c r="W494" s="74"/>
      <c r="X494" s="74"/>
      <c r="Y494" s="74"/>
      <c r="Z494" s="66"/>
      <c r="AA494" s="72"/>
      <c r="AB494" s="66"/>
      <c r="AC494" s="72"/>
      <c r="AD494" s="72"/>
      <c r="AE494" s="72"/>
      <c r="AF494" s="62"/>
      <c r="AG494" s="113"/>
      <c r="AH494" s="114"/>
      <c r="AI494" s="30"/>
      <c r="AJ494" s="30"/>
      <c r="AK494" s="30"/>
      <c r="AL494" s="30"/>
      <c r="AM494" s="68"/>
      <c r="AN494" s="114"/>
      <c r="AO494" s="114"/>
      <c r="AP494" s="113"/>
      <c r="AQ494" s="113"/>
      <c r="AR494" s="31"/>
      <c r="AS494" s="73"/>
      <c r="AT494" s="73"/>
      <c r="AU494" s="68"/>
      <c r="AV494" s="67"/>
      <c r="AW494" s="67"/>
      <c r="AX494" s="67"/>
      <c r="AY494" s="67"/>
      <c r="AZ494" s="132"/>
      <c r="BA494" s="132"/>
      <c r="BB494" s="132"/>
      <c r="BC494" s="132"/>
      <c r="BD494" s="132"/>
      <c r="BE494" s="67"/>
    </row>
    <row r="495" spans="1:57" ht="25.5" customHeight="1" x14ac:dyDescent="0.25">
      <c r="A495" s="31"/>
      <c r="B495" s="31"/>
      <c r="C495" s="31"/>
      <c r="D495" s="33"/>
      <c r="E495" s="98"/>
      <c r="F495" s="31"/>
      <c r="G495" s="83"/>
      <c r="H495" s="83"/>
      <c r="I495" s="62"/>
      <c r="J495" s="31"/>
      <c r="K495" s="31"/>
      <c r="L495" s="83"/>
      <c r="M495" s="69"/>
      <c r="N495" s="69"/>
      <c r="O495" s="74"/>
      <c r="P495" s="74"/>
      <c r="Q495" s="75"/>
      <c r="R495" s="34"/>
      <c r="S495" s="83"/>
      <c r="T495" s="83"/>
      <c r="U495" s="83"/>
      <c r="V495" s="83"/>
      <c r="W495" s="74"/>
      <c r="X495" s="74"/>
      <c r="Y495" s="74"/>
      <c r="Z495" s="66"/>
      <c r="AA495" s="72"/>
      <c r="AB495" s="66"/>
      <c r="AC495" s="72"/>
      <c r="AD495" s="72"/>
      <c r="AE495" s="72"/>
      <c r="AF495" s="62"/>
      <c r="AG495" s="113"/>
      <c r="AH495" s="114"/>
      <c r="AI495" s="30"/>
      <c r="AJ495" s="30"/>
      <c r="AK495" s="30"/>
      <c r="AL495" s="30"/>
      <c r="AM495" s="68"/>
      <c r="AN495" s="114"/>
      <c r="AO495" s="114"/>
      <c r="AP495" s="113"/>
      <c r="AQ495" s="113"/>
      <c r="AR495" s="31"/>
      <c r="AS495" s="73"/>
      <c r="AT495" s="73"/>
      <c r="AU495" s="68"/>
      <c r="AV495" s="67"/>
      <c r="AW495" s="67"/>
      <c r="AX495" s="67"/>
      <c r="AY495" s="67"/>
      <c r="AZ495" s="132"/>
      <c r="BA495" s="132"/>
      <c r="BB495" s="132"/>
      <c r="BC495" s="132"/>
      <c r="BD495" s="132"/>
      <c r="BE495" s="67"/>
    </row>
    <row r="496" spans="1:57" ht="25.5" customHeight="1" x14ac:dyDescent="0.25">
      <c r="A496" s="31"/>
      <c r="B496" s="31"/>
      <c r="C496" s="31"/>
      <c r="D496" s="33"/>
      <c r="E496" s="98"/>
      <c r="F496" s="31"/>
      <c r="G496" s="83"/>
      <c r="H496" s="83"/>
      <c r="I496" s="62"/>
      <c r="J496" s="31"/>
      <c r="K496" s="31"/>
      <c r="L496" s="83"/>
      <c r="M496" s="69"/>
      <c r="N496" s="69"/>
      <c r="O496" s="74"/>
      <c r="P496" s="74"/>
      <c r="Q496" s="75"/>
      <c r="R496" s="34"/>
      <c r="S496" s="83"/>
      <c r="T496" s="83"/>
      <c r="U496" s="83"/>
      <c r="V496" s="83"/>
      <c r="W496" s="74"/>
      <c r="X496" s="74"/>
      <c r="Y496" s="74"/>
      <c r="Z496" s="66"/>
      <c r="AA496" s="72"/>
      <c r="AB496" s="66"/>
      <c r="AC496" s="72"/>
      <c r="AD496" s="72"/>
      <c r="AE496" s="72"/>
      <c r="AF496" s="62"/>
      <c r="AG496" s="113"/>
      <c r="AH496" s="114"/>
      <c r="AI496" s="30"/>
      <c r="AJ496" s="30"/>
      <c r="AK496" s="30"/>
      <c r="AL496" s="30"/>
      <c r="AM496" s="68"/>
      <c r="AN496" s="114"/>
      <c r="AO496" s="114"/>
      <c r="AP496" s="113"/>
      <c r="AQ496" s="113"/>
      <c r="AR496" s="31"/>
      <c r="AS496" s="73"/>
      <c r="AT496" s="73"/>
      <c r="AU496" s="68"/>
      <c r="AV496" s="67"/>
      <c r="AW496" s="67"/>
      <c r="AX496" s="67"/>
      <c r="AY496" s="67"/>
      <c r="AZ496" s="132"/>
      <c r="BA496" s="132"/>
      <c r="BB496" s="132"/>
      <c r="BC496" s="132"/>
      <c r="BD496" s="132"/>
      <c r="BE496" s="67"/>
    </row>
    <row r="497" spans="1:57" ht="25.5" customHeight="1" x14ac:dyDescent="0.25">
      <c r="A497" s="31"/>
      <c r="B497" s="31"/>
      <c r="C497" s="31"/>
      <c r="D497" s="33"/>
      <c r="E497" s="98"/>
      <c r="F497" s="31"/>
      <c r="G497" s="83"/>
      <c r="H497" s="83"/>
      <c r="I497" s="62"/>
      <c r="J497" s="31"/>
      <c r="K497" s="31"/>
      <c r="L497" s="83"/>
      <c r="M497" s="69"/>
      <c r="N497" s="69"/>
      <c r="O497" s="74"/>
      <c r="P497" s="74"/>
      <c r="Q497" s="75"/>
      <c r="R497" s="34"/>
      <c r="S497" s="83"/>
      <c r="T497" s="83"/>
      <c r="U497" s="83"/>
      <c r="V497" s="83"/>
      <c r="W497" s="74"/>
      <c r="X497" s="74"/>
      <c r="Y497" s="74"/>
      <c r="Z497" s="66"/>
      <c r="AA497" s="72"/>
      <c r="AB497" s="66"/>
      <c r="AC497" s="72"/>
      <c r="AD497" s="72"/>
      <c r="AE497" s="72"/>
      <c r="AF497" s="62"/>
      <c r="AG497" s="113"/>
      <c r="AH497" s="114"/>
      <c r="AI497" s="30"/>
      <c r="AJ497" s="30"/>
      <c r="AK497" s="30"/>
      <c r="AL497" s="30"/>
      <c r="AM497" s="68"/>
      <c r="AN497" s="114"/>
      <c r="AO497" s="114"/>
      <c r="AP497" s="113"/>
      <c r="AQ497" s="113"/>
      <c r="AR497" s="31"/>
      <c r="AS497" s="73"/>
      <c r="AT497" s="73"/>
      <c r="AU497" s="68"/>
      <c r="AV497" s="67"/>
      <c r="AW497" s="67"/>
      <c r="AX497" s="67"/>
      <c r="AY497" s="67"/>
      <c r="AZ497" s="132"/>
      <c r="BA497" s="132"/>
      <c r="BB497" s="132"/>
      <c r="BC497" s="132"/>
      <c r="BD497" s="132"/>
      <c r="BE497" s="67"/>
    </row>
    <row r="498" spans="1:57" ht="25.5" customHeight="1" x14ac:dyDescent="0.25">
      <c r="A498" s="31"/>
      <c r="B498" s="31"/>
      <c r="C498" s="31"/>
      <c r="D498" s="33"/>
      <c r="E498" s="98"/>
      <c r="F498" s="31"/>
      <c r="G498" s="83"/>
      <c r="H498" s="83"/>
      <c r="I498" s="62"/>
      <c r="J498" s="31"/>
      <c r="K498" s="31"/>
      <c r="L498" s="83"/>
      <c r="M498" s="69"/>
      <c r="N498" s="69"/>
      <c r="O498" s="74"/>
      <c r="P498" s="74"/>
      <c r="Q498" s="75"/>
      <c r="R498" s="34"/>
      <c r="S498" s="83"/>
      <c r="T498" s="83"/>
      <c r="U498" s="83"/>
      <c r="V498" s="83"/>
      <c r="W498" s="74"/>
      <c r="X498" s="74"/>
      <c r="Y498" s="74"/>
      <c r="Z498" s="66"/>
      <c r="AA498" s="72"/>
      <c r="AB498" s="66"/>
      <c r="AC498" s="72"/>
      <c r="AD498" s="72"/>
      <c r="AE498" s="72"/>
      <c r="AF498" s="62"/>
      <c r="AG498" s="113"/>
      <c r="AH498" s="114"/>
      <c r="AI498" s="30"/>
      <c r="AJ498" s="30"/>
      <c r="AK498" s="30"/>
      <c r="AL498" s="30"/>
      <c r="AM498" s="68"/>
      <c r="AN498" s="114"/>
      <c r="AO498" s="114"/>
      <c r="AP498" s="113"/>
      <c r="AQ498" s="113"/>
      <c r="AR498" s="31"/>
      <c r="AS498" s="73"/>
      <c r="AT498" s="73"/>
      <c r="AU498" s="68"/>
      <c r="AV498" s="67"/>
      <c r="AW498" s="67"/>
      <c r="AX498" s="67"/>
      <c r="AY498" s="67"/>
      <c r="AZ498" s="132"/>
      <c r="BA498" s="132"/>
      <c r="BB498" s="132"/>
      <c r="BC498" s="132"/>
      <c r="BD498" s="132"/>
      <c r="BE498" s="67"/>
    </row>
    <row r="499" spans="1:57" ht="25.5" customHeight="1" x14ac:dyDescent="0.25">
      <c r="A499" s="31"/>
      <c r="B499" s="31"/>
      <c r="C499" s="31"/>
      <c r="D499" s="33"/>
      <c r="E499" s="98"/>
      <c r="F499" s="31"/>
      <c r="G499" s="83"/>
      <c r="H499" s="83"/>
      <c r="I499" s="62"/>
      <c r="J499" s="31"/>
      <c r="K499" s="31"/>
      <c r="L499" s="83"/>
      <c r="M499" s="69"/>
      <c r="N499" s="69"/>
      <c r="O499" s="74"/>
      <c r="P499" s="74"/>
      <c r="Q499" s="75"/>
      <c r="R499" s="34"/>
      <c r="S499" s="83"/>
      <c r="T499" s="83"/>
      <c r="U499" s="83"/>
      <c r="V499" s="83"/>
      <c r="W499" s="74"/>
      <c r="X499" s="74"/>
      <c r="Y499" s="74"/>
      <c r="Z499" s="66"/>
      <c r="AA499" s="72"/>
      <c r="AB499" s="66"/>
      <c r="AC499" s="72"/>
      <c r="AD499" s="72"/>
      <c r="AE499" s="72"/>
      <c r="AF499" s="62"/>
      <c r="AG499" s="113"/>
      <c r="AH499" s="114"/>
      <c r="AI499" s="30"/>
      <c r="AJ499" s="30"/>
      <c r="AK499" s="30"/>
      <c r="AL499" s="30"/>
      <c r="AM499" s="68"/>
      <c r="AN499" s="114"/>
      <c r="AO499" s="114"/>
      <c r="AP499" s="113"/>
      <c r="AQ499" s="113"/>
      <c r="AR499" s="31"/>
      <c r="AS499" s="73"/>
      <c r="AT499" s="73"/>
      <c r="AU499" s="68"/>
      <c r="AV499" s="67"/>
      <c r="AW499" s="67"/>
      <c r="AX499" s="67"/>
      <c r="AY499" s="67"/>
      <c r="AZ499" s="132"/>
      <c r="BA499" s="132"/>
      <c r="BB499" s="132"/>
      <c r="BC499" s="132"/>
      <c r="BD499" s="132"/>
      <c r="BE499" s="67"/>
    </row>
    <row r="500" spans="1:57" ht="25.5" customHeight="1" x14ac:dyDescent="0.25">
      <c r="A500" s="31"/>
      <c r="B500" s="31"/>
      <c r="C500" s="31"/>
      <c r="D500" s="33"/>
      <c r="E500" s="98"/>
      <c r="F500" s="31"/>
      <c r="G500" s="83"/>
      <c r="H500" s="83"/>
      <c r="I500" s="62"/>
      <c r="J500" s="31"/>
      <c r="K500" s="31"/>
      <c r="L500" s="83"/>
      <c r="M500" s="69"/>
      <c r="N500" s="69"/>
      <c r="O500" s="74"/>
      <c r="P500" s="74"/>
      <c r="Q500" s="75"/>
      <c r="R500" s="34"/>
      <c r="S500" s="83"/>
      <c r="T500" s="83"/>
      <c r="U500" s="83"/>
      <c r="V500" s="83"/>
      <c r="W500" s="74"/>
      <c r="X500" s="74"/>
      <c r="Y500" s="74"/>
      <c r="Z500" s="66"/>
      <c r="AA500" s="72"/>
      <c r="AB500" s="66"/>
      <c r="AC500" s="72"/>
      <c r="AD500" s="72"/>
      <c r="AE500" s="72"/>
      <c r="AF500" s="62"/>
      <c r="AG500" s="113"/>
      <c r="AH500" s="114"/>
      <c r="AI500" s="30"/>
      <c r="AJ500" s="30"/>
      <c r="AK500" s="30"/>
      <c r="AL500" s="30"/>
      <c r="AM500" s="68"/>
      <c r="AN500" s="114"/>
      <c r="AO500" s="114"/>
      <c r="AP500" s="113"/>
      <c r="AQ500" s="113"/>
      <c r="AR500" s="31"/>
      <c r="AS500" s="73"/>
      <c r="AT500" s="73"/>
      <c r="AU500" s="68"/>
      <c r="AV500" s="67"/>
      <c r="AW500" s="67"/>
      <c r="AX500" s="67"/>
      <c r="AY500" s="67"/>
      <c r="AZ500" s="132"/>
      <c r="BA500" s="132"/>
      <c r="BB500" s="132"/>
      <c r="BC500" s="132"/>
      <c r="BD500" s="132"/>
      <c r="BE500" s="67"/>
    </row>
    <row r="501" spans="1:57" ht="25.5" customHeight="1" x14ac:dyDescent="0.25">
      <c r="A501" s="31"/>
      <c r="B501" s="31"/>
      <c r="C501" s="31"/>
      <c r="D501" s="33"/>
      <c r="E501" s="98"/>
      <c r="F501" s="31"/>
      <c r="G501" s="83"/>
      <c r="H501" s="83"/>
      <c r="I501" s="62"/>
      <c r="J501" s="31"/>
      <c r="K501" s="31"/>
      <c r="L501" s="83"/>
      <c r="M501" s="69"/>
      <c r="N501" s="69"/>
      <c r="O501" s="74"/>
      <c r="P501" s="74"/>
      <c r="Q501" s="75"/>
      <c r="R501" s="34"/>
      <c r="S501" s="83"/>
      <c r="T501" s="83"/>
      <c r="U501" s="83"/>
      <c r="V501" s="83"/>
      <c r="W501" s="74"/>
      <c r="X501" s="74"/>
      <c r="Y501" s="74"/>
      <c r="Z501" s="66"/>
      <c r="AA501" s="72"/>
      <c r="AB501" s="66"/>
      <c r="AC501" s="72"/>
      <c r="AD501" s="72"/>
      <c r="AE501" s="72"/>
      <c r="AF501" s="62"/>
      <c r="AG501" s="113"/>
      <c r="AH501" s="114"/>
      <c r="AI501" s="30"/>
      <c r="AJ501" s="30"/>
      <c r="AK501" s="30"/>
      <c r="AL501" s="30"/>
      <c r="AM501" s="68"/>
      <c r="AN501" s="114"/>
      <c r="AO501" s="114"/>
      <c r="AP501" s="113"/>
      <c r="AQ501" s="113"/>
      <c r="AR501" s="31"/>
      <c r="AS501" s="73"/>
      <c r="AT501" s="73"/>
      <c r="AU501" s="68"/>
      <c r="AV501" s="67"/>
      <c r="AW501" s="67"/>
      <c r="AX501" s="67"/>
      <c r="AY501" s="67"/>
      <c r="AZ501" s="132"/>
      <c r="BA501" s="132"/>
      <c r="BB501" s="132"/>
      <c r="BC501" s="132"/>
      <c r="BD501" s="132"/>
      <c r="BE501" s="67"/>
    </row>
    <row r="502" spans="1:57" ht="25.5" customHeight="1" x14ac:dyDescent="0.25">
      <c r="A502" s="31"/>
      <c r="B502" s="31"/>
      <c r="C502" s="31"/>
      <c r="D502" s="33"/>
      <c r="E502" s="98"/>
      <c r="F502" s="31"/>
      <c r="G502" s="83"/>
      <c r="H502" s="83"/>
      <c r="I502" s="62"/>
      <c r="J502" s="31"/>
      <c r="K502" s="31"/>
      <c r="L502" s="83"/>
      <c r="M502" s="69"/>
      <c r="N502" s="69"/>
      <c r="O502" s="74"/>
      <c r="P502" s="74"/>
      <c r="Q502" s="75"/>
      <c r="R502" s="34"/>
      <c r="S502" s="83"/>
      <c r="T502" s="83"/>
      <c r="U502" s="83"/>
      <c r="V502" s="83"/>
      <c r="W502" s="74"/>
      <c r="X502" s="74"/>
      <c r="Y502" s="74"/>
      <c r="Z502" s="66"/>
      <c r="AA502" s="72"/>
      <c r="AB502" s="66"/>
      <c r="AC502" s="72"/>
      <c r="AD502" s="72"/>
      <c r="AE502" s="72"/>
      <c r="AF502" s="62"/>
      <c r="AG502" s="113"/>
      <c r="AH502" s="114"/>
      <c r="AI502" s="30"/>
      <c r="AJ502" s="30"/>
      <c r="AK502" s="30"/>
      <c r="AL502" s="30"/>
      <c r="AM502" s="68"/>
      <c r="AN502" s="114"/>
      <c r="AO502" s="114"/>
      <c r="AP502" s="113"/>
      <c r="AQ502" s="113"/>
      <c r="AR502" s="31"/>
      <c r="AS502" s="73"/>
      <c r="AT502" s="73"/>
      <c r="AU502" s="68"/>
      <c r="AV502" s="67"/>
      <c r="AW502" s="67"/>
      <c r="AX502" s="67"/>
      <c r="AY502" s="67"/>
      <c r="AZ502" s="132"/>
      <c r="BA502" s="132"/>
      <c r="BB502" s="132"/>
      <c r="BC502" s="132"/>
      <c r="BD502" s="132"/>
      <c r="BE502" s="67"/>
    </row>
    <row r="503" spans="1:57" ht="25.5" customHeight="1" x14ac:dyDescent="0.25">
      <c r="A503" s="31"/>
      <c r="B503" s="31"/>
      <c r="C503" s="31"/>
      <c r="D503" s="33"/>
      <c r="E503" s="98"/>
      <c r="F503" s="31"/>
      <c r="G503" s="83"/>
      <c r="H503" s="83"/>
      <c r="I503" s="62"/>
      <c r="J503" s="31"/>
      <c r="K503" s="31"/>
      <c r="L503" s="83"/>
      <c r="M503" s="69"/>
      <c r="N503" s="69"/>
      <c r="O503" s="74"/>
      <c r="P503" s="74"/>
      <c r="Q503" s="75"/>
      <c r="R503" s="34"/>
      <c r="S503" s="83"/>
      <c r="T503" s="83"/>
      <c r="U503" s="83"/>
      <c r="V503" s="83"/>
      <c r="W503" s="74"/>
      <c r="X503" s="74"/>
      <c r="Y503" s="74"/>
      <c r="Z503" s="66"/>
      <c r="AA503" s="72"/>
      <c r="AB503" s="66"/>
      <c r="AC503" s="72"/>
      <c r="AD503" s="72"/>
      <c r="AE503" s="72"/>
      <c r="AF503" s="62"/>
      <c r="AG503" s="113"/>
      <c r="AH503" s="114"/>
      <c r="AI503" s="30"/>
      <c r="AJ503" s="30"/>
      <c r="AK503" s="30"/>
      <c r="AL503" s="30"/>
      <c r="AM503" s="68"/>
      <c r="AN503" s="114"/>
      <c r="AO503" s="114"/>
      <c r="AP503" s="113"/>
      <c r="AQ503" s="113"/>
      <c r="AR503" s="31"/>
      <c r="AS503" s="73"/>
      <c r="AT503" s="73"/>
      <c r="AU503" s="68"/>
      <c r="AV503" s="67"/>
      <c r="AW503" s="67"/>
      <c r="AX503" s="67"/>
      <c r="AY503" s="67"/>
      <c r="AZ503" s="132"/>
      <c r="BA503" s="132"/>
      <c r="BB503" s="132"/>
      <c r="BC503" s="132"/>
      <c r="BD503" s="132"/>
      <c r="BE503" s="67"/>
    </row>
    <row r="504" spans="1:57" ht="25.5" customHeight="1" x14ac:dyDescent="0.25">
      <c r="A504" s="31"/>
      <c r="B504" s="31"/>
      <c r="C504" s="31"/>
      <c r="D504" s="33"/>
      <c r="E504" s="98"/>
      <c r="F504" s="31"/>
      <c r="G504" s="83"/>
      <c r="H504" s="83"/>
      <c r="I504" s="62"/>
      <c r="J504" s="31"/>
      <c r="K504" s="31"/>
      <c r="L504" s="83"/>
      <c r="M504" s="69"/>
      <c r="N504" s="69"/>
      <c r="O504" s="74"/>
      <c r="P504" s="74"/>
      <c r="Q504" s="75"/>
      <c r="R504" s="34"/>
      <c r="S504" s="83"/>
      <c r="T504" s="83"/>
      <c r="U504" s="83"/>
      <c r="V504" s="83"/>
      <c r="W504" s="74"/>
      <c r="X504" s="74"/>
      <c r="Y504" s="74"/>
      <c r="Z504" s="66"/>
      <c r="AA504" s="72"/>
      <c r="AB504" s="66"/>
      <c r="AC504" s="72"/>
      <c r="AD504" s="72"/>
      <c r="AE504" s="72"/>
      <c r="AF504" s="62"/>
      <c r="AG504" s="113"/>
      <c r="AH504" s="114"/>
      <c r="AI504" s="30"/>
      <c r="AJ504" s="30"/>
      <c r="AK504" s="30"/>
      <c r="AL504" s="30"/>
      <c r="AM504" s="68"/>
      <c r="AN504" s="114"/>
      <c r="AO504" s="114"/>
      <c r="AP504" s="113"/>
      <c r="AQ504" s="113"/>
      <c r="AR504" s="31"/>
      <c r="AS504" s="73"/>
      <c r="AT504" s="73"/>
      <c r="AU504" s="68"/>
      <c r="AV504" s="67"/>
      <c r="AW504" s="67"/>
      <c r="AX504" s="67"/>
      <c r="AY504" s="67"/>
      <c r="AZ504" s="132"/>
      <c r="BA504" s="132"/>
      <c r="BB504" s="132"/>
      <c r="BC504" s="132"/>
      <c r="BD504" s="132"/>
      <c r="BE504" s="67"/>
    </row>
    <row r="505" spans="1:57" ht="25.5" customHeight="1" x14ac:dyDescent="0.25">
      <c r="A505" s="31"/>
      <c r="B505" s="31"/>
      <c r="C505" s="31"/>
      <c r="D505" s="33"/>
      <c r="E505" s="98"/>
      <c r="F505" s="31"/>
      <c r="G505" s="83"/>
      <c r="H505" s="83"/>
      <c r="I505" s="62"/>
      <c r="J505" s="31"/>
      <c r="K505" s="31"/>
      <c r="L505" s="83"/>
      <c r="M505" s="69"/>
      <c r="N505" s="69"/>
      <c r="O505" s="74"/>
      <c r="P505" s="74"/>
      <c r="Q505" s="75"/>
      <c r="R505" s="34"/>
      <c r="S505" s="83"/>
      <c r="T505" s="83"/>
      <c r="U505" s="83"/>
      <c r="V505" s="83"/>
      <c r="W505" s="74"/>
      <c r="X505" s="74"/>
      <c r="Y505" s="74"/>
      <c r="Z505" s="66"/>
      <c r="AA505" s="72"/>
      <c r="AB505" s="66"/>
      <c r="AC505" s="72"/>
      <c r="AD505" s="72"/>
      <c r="AE505" s="72"/>
      <c r="AF505" s="62"/>
      <c r="AG505" s="113"/>
      <c r="AH505" s="114"/>
      <c r="AI505" s="30"/>
      <c r="AJ505" s="30"/>
      <c r="AK505" s="30"/>
      <c r="AL505" s="30"/>
      <c r="AM505" s="68"/>
      <c r="AN505" s="114"/>
      <c r="AO505" s="114"/>
      <c r="AP505" s="113"/>
      <c r="AQ505" s="113"/>
      <c r="AR505" s="31"/>
      <c r="AS505" s="73"/>
      <c r="AT505" s="73"/>
      <c r="AU505" s="68"/>
      <c r="AV505" s="67"/>
      <c r="AW505" s="67"/>
      <c r="AX505" s="67"/>
      <c r="AY505" s="67"/>
      <c r="AZ505" s="132"/>
      <c r="BA505" s="132"/>
      <c r="BB505" s="132"/>
      <c r="BC505" s="132"/>
      <c r="BD505" s="132"/>
      <c r="BE505" s="67"/>
    </row>
    <row r="506" spans="1:57" ht="25.5" customHeight="1" x14ac:dyDescent="0.25">
      <c r="A506" s="31"/>
      <c r="B506" s="31"/>
      <c r="C506" s="31"/>
      <c r="D506" s="33"/>
      <c r="E506" s="98"/>
      <c r="F506" s="31"/>
      <c r="G506" s="83"/>
      <c r="H506" s="83"/>
      <c r="I506" s="62"/>
      <c r="J506" s="31"/>
      <c r="K506" s="31"/>
      <c r="L506" s="83"/>
      <c r="M506" s="69"/>
      <c r="N506" s="69"/>
      <c r="O506" s="74"/>
      <c r="P506" s="74"/>
      <c r="Q506" s="75"/>
      <c r="R506" s="34"/>
      <c r="S506" s="83"/>
      <c r="T506" s="83"/>
      <c r="U506" s="83"/>
      <c r="V506" s="83"/>
      <c r="W506" s="74"/>
      <c r="X506" s="74"/>
      <c r="Y506" s="74"/>
      <c r="Z506" s="66"/>
      <c r="AA506" s="72"/>
      <c r="AB506" s="66"/>
      <c r="AC506" s="72"/>
      <c r="AD506" s="72"/>
      <c r="AE506" s="72"/>
      <c r="AF506" s="62"/>
      <c r="AG506" s="113"/>
      <c r="AH506" s="114"/>
      <c r="AI506" s="30"/>
      <c r="AJ506" s="30"/>
      <c r="AK506" s="30"/>
      <c r="AL506" s="30"/>
      <c r="AM506" s="68"/>
      <c r="AN506" s="114"/>
      <c r="AO506" s="114"/>
      <c r="AP506" s="113"/>
      <c r="AQ506" s="113"/>
      <c r="AR506" s="31"/>
      <c r="AS506" s="73"/>
      <c r="AT506" s="73"/>
      <c r="AU506" s="68"/>
      <c r="AV506" s="67"/>
      <c r="AW506" s="67"/>
      <c r="AX506" s="67"/>
      <c r="AY506" s="67"/>
      <c r="AZ506" s="132"/>
      <c r="BA506" s="132"/>
      <c r="BB506" s="132"/>
      <c r="BC506" s="132"/>
      <c r="BD506" s="132"/>
      <c r="BE506" s="67"/>
    </row>
    <row r="507" spans="1:57" ht="25.5" customHeight="1" x14ac:dyDescent="0.25">
      <c r="A507" s="31"/>
      <c r="B507" s="31"/>
      <c r="C507" s="31"/>
      <c r="D507" s="33"/>
      <c r="E507" s="98"/>
      <c r="F507" s="31"/>
      <c r="G507" s="83"/>
      <c r="H507" s="83"/>
      <c r="I507" s="62"/>
      <c r="J507" s="31"/>
      <c r="K507" s="31"/>
      <c r="L507" s="83"/>
      <c r="M507" s="69"/>
      <c r="N507" s="69"/>
      <c r="O507" s="74"/>
      <c r="P507" s="74"/>
      <c r="Q507" s="75"/>
      <c r="R507" s="34"/>
      <c r="S507" s="83"/>
      <c r="T507" s="83"/>
      <c r="U507" s="83"/>
      <c r="V507" s="83"/>
      <c r="W507" s="74"/>
      <c r="X507" s="74"/>
      <c r="Y507" s="74"/>
      <c r="Z507" s="66"/>
      <c r="AA507" s="72"/>
      <c r="AB507" s="66"/>
      <c r="AC507" s="72"/>
      <c r="AD507" s="72"/>
      <c r="AE507" s="72"/>
      <c r="AF507" s="62"/>
      <c r="AG507" s="113"/>
      <c r="AH507" s="114"/>
      <c r="AI507" s="30"/>
      <c r="AJ507" s="30"/>
      <c r="AK507" s="30"/>
      <c r="AL507" s="30"/>
      <c r="AM507" s="68"/>
      <c r="AN507" s="114"/>
      <c r="AO507" s="114"/>
      <c r="AP507" s="113"/>
      <c r="AQ507" s="113"/>
      <c r="AR507" s="31"/>
      <c r="AS507" s="73"/>
      <c r="AT507" s="73"/>
      <c r="AU507" s="68"/>
      <c r="AV507" s="67"/>
      <c r="AW507" s="67"/>
      <c r="AX507" s="67"/>
      <c r="AY507" s="67"/>
      <c r="AZ507" s="132"/>
      <c r="BA507" s="132"/>
      <c r="BB507" s="132"/>
      <c r="BC507" s="132"/>
      <c r="BD507" s="132"/>
      <c r="BE507" s="67"/>
    </row>
    <row r="508" spans="1:57" ht="25.5" customHeight="1" x14ac:dyDescent="0.25">
      <c r="A508" s="31"/>
      <c r="B508" s="31"/>
      <c r="C508" s="31"/>
      <c r="D508" s="33"/>
      <c r="E508" s="98"/>
      <c r="F508" s="31"/>
      <c r="G508" s="83"/>
      <c r="H508" s="83"/>
      <c r="I508" s="62"/>
      <c r="J508" s="31"/>
      <c r="K508" s="31"/>
      <c r="L508" s="83"/>
      <c r="M508" s="69"/>
      <c r="N508" s="69"/>
      <c r="O508" s="74"/>
      <c r="P508" s="74"/>
      <c r="Q508" s="75"/>
      <c r="R508" s="34"/>
      <c r="S508" s="83"/>
      <c r="T508" s="83"/>
      <c r="U508" s="83"/>
      <c r="V508" s="83"/>
      <c r="W508" s="74"/>
      <c r="X508" s="74"/>
      <c r="Y508" s="74"/>
      <c r="Z508" s="66"/>
      <c r="AA508" s="72"/>
      <c r="AB508" s="66"/>
      <c r="AC508" s="72"/>
      <c r="AD508" s="72"/>
      <c r="AE508" s="72"/>
      <c r="AF508" s="62"/>
      <c r="AG508" s="113"/>
      <c r="AH508" s="114"/>
      <c r="AI508" s="30"/>
      <c r="AJ508" s="30"/>
      <c r="AK508" s="30"/>
      <c r="AL508" s="30"/>
      <c r="AM508" s="68"/>
      <c r="AN508" s="114"/>
      <c r="AO508" s="114"/>
      <c r="AP508" s="113"/>
      <c r="AQ508" s="113"/>
      <c r="AR508" s="31"/>
      <c r="AS508" s="73"/>
      <c r="AT508" s="73"/>
      <c r="AU508" s="68"/>
      <c r="AV508" s="67"/>
      <c r="AW508" s="67"/>
      <c r="AX508" s="67"/>
      <c r="AY508" s="67"/>
      <c r="AZ508" s="132"/>
      <c r="BA508" s="132"/>
      <c r="BB508" s="132"/>
      <c r="BC508" s="132"/>
      <c r="BD508" s="132"/>
      <c r="BE508" s="67"/>
    </row>
    <row r="509" spans="1:57" ht="25.5" customHeight="1" x14ac:dyDescent="0.25">
      <c r="A509" s="31"/>
      <c r="B509" s="31"/>
      <c r="C509" s="31"/>
      <c r="D509" s="33"/>
      <c r="E509" s="98"/>
      <c r="F509" s="31"/>
      <c r="G509" s="83"/>
      <c r="H509" s="83"/>
      <c r="I509" s="62"/>
      <c r="J509" s="31"/>
      <c r="K509" s="31"/>
      <c r="L509" s="83"/>
      <c r="M509" s="69"/>
      <c r="N509" s="69"/>
      <c r="O509" s="74"/>
      <c r="P509" s="74"/>
      <c r="Q509" s="75"/>
      <c r="R509" s="34"/>
      <c r="S509" s="83"/>
      <c r="T509" s="83"/>
      <c r="U509" s="83"/>
      <c r="V509" s="83"/>
      <c r="W509" s="74"/>
      <c r="X509" s="74"/>
      <c r="Y509" s="74"/>
      <c r="Z509" s="66"/>
      <c r="AA509" s="72"/>
      <c r="AB509" s="66"/>
      <c r="AC509" s="72"/>
      <c r="AD509" s="72"/>
      <c r="AE509" s="72"/>
      <c r="AF509" s="62"/>
      <c r="AG509" s="113"/>
      <c r="AH509" s="114"/>
      <c r="AI509" s="30"/>
      <c r="AJ509" s="30"/>
      <c r="AK509" s="30"/>
      <c r="AL509" s="30"/>
      <c r="AM509" s="68"/>
      <c r="AN509" s="114"/>
      <c r="AO509" s="114"/>
      <c r="AP509" s="113"/>
      <c r="AQ509" s="113"/>
      <c r="AR509" s="31"/>
      <c r="AS509" s="73"/>
      <c r="AT509" s="73"/>
      <c r="AU509" s="68"/>
      <c r="AV509" s="67"/>
      <c r="AW509" s="67"/>
      <c r="AX509" s="67"/>
      <c r="AY509" s="67"/>
      <c r="AZ509" s="132"/>
      <c r="BA509" s="132"/>
      <c r="BB509" s="132"/>
      <c r="BC509" s="132"/>
      <c r="BD509" s="132"/>
      <c r="BE509" s="67"/>
    </row>
    <row r="510" spans="1:57" ht="25.5" customHeight="1" x14ac:dyDescent="0.25">
      <c r="A510" s="31"/>
      <c r="B510" s="31"/>
      <c r="C510" s="31"/>
      <c r="D510" s="33"/>
      <c r="E510" s="98"/>
      <c r="F510" s="31"/>
      <c r="G510" s="83"/>
      <c r="H510" s="83"/>
      <c r="I510" s="62"/>
      <c r="J510" s="31"/>
      <c r="K510" s="31"/>
      <c r="L510" s="83"/>
      <c r="M510" s="69"/>
      <c r="N510" s="69"/>
      <c r="O510" s="74"/>
      <c r="P510" s="74"/>
      <c r="Q510" s="75"/>
      <c r="R510" s="34"/>
      <c r="S510" s="83"/>
      <c r="T510" s="83"/>
      <c r="U510" s="83"/>
      <c r="V510" s="83"/>
      <c r="W510" s="74"/>
      <c r="X510" s="74"/>
      <c r="Y510" s="74"/>
      <c r="Z510" s="66"/>
      <c r="AA510" s="72"/>
      <c r="AB510" s="66"/>
      <c r="AC510" s="72"/>
      <c r="AD510" s="72"/>
      <c r="AE510" s="72"/>
      <c r="AF510" s="62"/>
      <c r="AG510" s="113"/>
      <c r="AH510" s="114"/>
      <c r="AI510" s="30"/>
      <c r="AJ510" s="30"/>
      <c r="AK510" s="30"/>
      <c r="AL510" s="30"/>
      <c r="AM510" s="68"/>
      <c r="AN510" s="114"/>
      <c r="AO510" s="114"/>
      <c r="AP510" s="113"/>
      <c r="AQ510" s="113"/>
      <c r="AR510" s="31"/>
      <c r="AS510" s="73"/>
      <c r="AT510" s="73"/>
      <c r="AU510" s="68"/>
      <c r="AV510" s="67"/>
      <c r="AW510" s="67"/>
      <c r="AX510" s="67"/>
      <c r="AY510" s="67"/>
      <c r="AZ510" s="132"/>
      <c r="BA510" s="132"/>
      <c r="BB510" s="132"/>
      <c r="BC510" s="132"/>
      <c r="BD510" s="132"/>
      <c r="BE510" s="67"/>
    </row>
    <row r="511" spans="1:57" ht="25.5" customHeight="1" x14ac:dyDescent="0.25">
      <c r="A511" s="31"/>
      <c r="B511" s="31"/>
      <c r="C511" s="31"/>
      <c r="D511" s="33"/>
      <c r="E511" s="98"/>
      <c r="F511" s="31"/>
      <c r="G511" s="83"/>
      <c r="H511" s="83"/>
      <c r="I511" s="62"/>
      <c r="J511" s="31"/>
      <c r="K511" s="31"/>
      <c r="L511" s="83"/>
      <c r="M511" s="69"/>
      <c r="N511" s="69"/>
      <c r="O511" s="74"/>
      <c r="P511" s="74"/>
      <c r="Q511" s="75"/>
      <c r="R511" s="34"/>
      <c r="S511" s="83"/>
      <c r="T511" s="83"/>
      <c r="U511" s="83"/>
      <c r="V511" s="83"/>
      <c r="W511" s="74"/>
      <c r="X511" s="74"/>
      <c r="Y511" s="74"/>
      <c r="Z511" s="66"/>
      <c r="AA511" s="72"/>
      <c r="AB511" s="66"/>
      <c r="AC511" s="72"/>
      <c r="AD511" s="72"/>
      <c r="AE511" s="72"/>
      <c r="AF511" s="62"/>
      <c r="AG511" s="113"/>
      <c r="AH511" s="114"/>
      <c r="AI511" s="30"/>
      <c r="AJ511" s="30"/>
      <c r="AK511" s="30"/>
      <c r="AL511" s="30"/>
      <c r="AM511" s="68"/>
      <c r="AN511" s="114"/>
      <c r="AO511" s="114"/>
      <c r="AP511" s="113"/>
      <c r="AQ511" s="113"/>
      <c r="AR511" s="31"/>
      <c r="AS511" s="73"/>
      <c r="AT511" s="73"/>
      <c r="AU511" s="68"/>
      <c r="AV511" s="67"/>
      <c r="AW511" s="67"/>
      <c r="AX511" s="67"/>
      <c r="AY511" s="67"/>
      <c r="AZ511" s="132"/>
      <c r="BA511" s="132"/>
      <c r="BB511" s="132"/>
      <c r="BC511" s="132"/>
      <c r="BD511" s="132"/>
      <c r="BE511" s="67"/>
    </row>
    <row r="512" spans="1:57" ht="25.5" customHeight="1" x14ac:dyDescent="0.25">
      <c r="A512" s="31"/>
      <c r="B512" s="31"/>
      <c r="C512" s="31"/>
      <c r="D512" s="33"/>
      <c r="E512" s="98"/>
      <c r="F512" s="31"/>
      <c r="G512" s="83"/>
      <c r="H512" s="83"/>
      <c r="I512" s="62"/>
      <c r="J512" s="31"/>
      <c r="K512" s="31"/>
      <c r="L512" s="83"/>
      <c r="M512" s="69"/>
      <c r="N512" s="69"/>
      <c r="O512" s="74"/>
      <c r="P512" s="74"/>
      <c r="Q512" s="75"/>
      <c r="R512" s="34"/>
      <c r="S512" s="83"/>
      <c r="T512" s="83"/>
      <c r="U512" s="83"/>
      <c r="V512" s="83"/>
      <c r="W512" s="74"/>
      <c r="X512" s="74"/>
      <c r="Y512" s="74"/>
      <c r="Z512" s="66"/>
      <c r="AA512" s="72"/>
      <c r="AB512" s="66"/>
      <c r="AC512" s="72"/>
      <c r="AD512" s="72"/>
      <c r="AE512" s="72"/>
      <c r="AF512" s="62"/>
      <c r="AG512" s="113"/>
      <c r="AH512" s="114"/>
      <c r="AI512" s="30"/>
      <c r="AJ512" s="30"/>
      <c r="AK512" s="30"/>
      <c r="AL512" s="30"/>
      <c r="AM512" s="68"/>
      <c r="AN512" s="114"/>
      <c r="AO512" s="114"/>
      <c r="AP512" s="113"/>
      <c r="AQ512" s="113"/>
      <c r="AR512" s="31"/>
      <c r="AS512" s="73"/>
      <c r="AT512" s="73"/>
      <c r="AU512" s="68"/>
      <c r="AV512" s="67"/>
      <c r="AW512" s="67"/>
      <c r="AX512" s="67"/>
      <c r="AY512" s="67"/>
      <c r="AZ512" s="132"/>
      <c r="BA512" s="132"/>
      <c r="BB512" s="132"/>
      <c r="BC512" s="132"/>
      <c r="BD512" s="132"/>
      <c r="BE512" s="67"/>
    </row>
    <row r="513" spans="1:57" ht="25.5" customHeight="1" x14ac:dyDescent="0.25">
      <c r="A513" s="31"/>
      <c r="B513" s="31"/>
      <c r="C513" s="31"/>
      <c r="D513" s="33"/>
      <c r="E513" s="98"/>
      <c r="F513" s="31"/>
      <c r="G513" s="83"/>
      <c r="H513" s="83"/>
      <c r="I513" s="62"/>
      <c r="J513" s="31"/>
      <c r="K513" s="31"/>
      <c r="L513" s="83"/>
      <c r="M513" s="69"/>
      <c r="N513" s="69"/>
      <c r="O513" s="74"/>
      <c r="P513" s="74"/>
      <c r="Q513" s="75"/>
      <c r="R513" s="34"/>
      <c r="S513" s="83"/>
      <c r="T513" s="83"/>
      <c r="U513" s="83"/>
      <c r="V513" s="83"/>
      <c r="W513" s="74"/>
      <c r="X513" s="74"/>
      <c r="Y513" s="74"/>
      <c r="Z513" s="66"/>
      <c r="AA513" s="72"/>
      <c r="AB513" s="66"/>
      <c r="AC513" s="72"/>
      <c r="AD513" s="72"/>
      <c r="AE513" s="72"/>
      <c r="AF513" s="62"/>
      <c r="AG513" s="113"/>
      <c r="AH513" s="114"/>
      <c r="AI513" s="30"/>
      <c r="AJ513" s="30"/>
      <c r="AK513" s="30"/>
      <c r="AL513" s="30"/>
      <c r="AM513" s="68"/>
      <c r="AN513" s="114"/>
      <c r="AO513" s="114"/>
      <c r="AP513" s="113"/>
      <c r="AQ513" s="113"/>
      <c r="AR513" s="31"/>
      <c r="AS513" s="73"/>
      <c r="AT513" s="73"/>
      <c r="AU513" s="68"/>
      <c r="AV513" s="67"/>
      <c r="AW513" s="67"/>
      <c r="AX513" s="67"/>
      <c r="AY513" s="67"/>
      <c r="AZ513" s="132"/>
      <c r="BA513" s="132"/>
      <c r="BB513" s="132"/>
      <c r="BC513" s="132"/>
      <c r="BD513" s="132"/>
      <c r="BE513" s="67"/>
    </row>
    <row r="514" spans="1:57" ht="25.5" customHeight="1" x14ac:dyDescent="0.25">
      <c r="A514" s="31"/>
      <c r="B514" s="31"/>
      <c r="C514" s="31"/>
      <c r="D514" s="33"/>
      <c r="E514" s="98"/>
      <c r="F514" s="31"/>
      <c r="G514" s="83"/>
      <c r="H514" s="83"/>
      <c r="I514" s="62"/>
      <c r="J514" s="31"/>
      <c r="K514" s="31"/>
      <c r="L514" s="83"/>
      <c r="M514" s="69"/>
      <c r="N514" s="69"/>
      <c r="O514" s="74"/>
      <c r="P514" s="74"/>
      <c r="Q514" s="75"/>
      <c r="R514" s="34"/>
      <c r="S514" s="83"/>
      <c r="T514" s="83"/>
      <c r="U514" s="83"/>
      <c r="V514" s="83"/>
      <c r="W514" s="74"/>
      <c r="X514" s="74"/>
      <c r="Y514" s="74"/>
      <c r="Z514" s="66"/>
      <c r="AA514" s="72"/>
      <c r="AB514" s="66"/>
      <c r="AC514" s="72"/>
      <c r="AD514" s="72"/>
      <c r="AE514" s="72"/>
      <c r="AF514" s="62"/>
      <c r="AG514" s="113"/>
      <c r="AH514" s="114"/>
      <c r="AI514" s="30"/>
      <c r="AJ514" s="30"/>
      <c r="AK514" s="30"/>
      <c r="AL514" s="30"/>
      <c r="AM514" s="68"/>
      <c r="AN514" s="114"/>
      <c r="AO514" s="114"/>
      <c r="AP514" s="113"/>
      <c r="AQ514" s="113"/>
      <c r="AR514" s="31"/>
      <c r="AS514" s="73"/>
      <c r="AT514" s="73"/>
      <c r="AU514" s="68"/>
      <c r="AV514" s="67"/>
      <c r="AW514" s="67"/>
      <c r="AX514" s="67"/>
      <c r="AY514" s="67"/>
      <c r="AZ514" s="132"/>
      <c r="BA514" s="132"/>
      <c r="BB514" s="132"/>
      <c r="BC514" s="132"/>
      <c r="BD514" s="132"/>
      <c r="BE514" s="67"/>
    </row>
    <row r="515" spans="1:57" ht="25.5" customHeight="1" x14ac:dyDescent="0.25">
      <c r="A515" s="31"/>
      <c r="B515" s="31"/>
      <c r="C515" s="31"/>
      <c r="D515" s="33"/>
      <c r="E515" s="98"/>
      <c r="F515" s="31"/>
      <c r="G515" s="83"/>
      <c r="H515" s="83"/>
      <c r="I515" s="62"/>
      <c r="J515" s="31"/>
      <c r="K515" s="31"/>
      <c r="L515" s="83"/>
      <c r="M515" s="69"/>
      <c r="N515" s="69"/>
      <c r="O515" s="74"/>
      <c r="P515" s="74"/>
      <c r="Q515" s="75"/>
      <c r="R515" s="34"/>
      <c r="S515" s="83"/>
      <c r="T515" s="83"/>
      <c r="U515" s="83"/>
      <c r="V515" s="83"/>
      <c r="W515" s="74"/>
      <c r="X515" s="74"/>
      <c r="Y515" s="74"/>
      <c r="Z515" s="66"/>
      <c r="AA515" s="72"/>
      <c r="AB515" s="66"/>
      <c r="AC515" s="72"/>
      <c r="AD515" s="72"/>
      <c r="AE515" s="72"/>
      <c r="AF515" s="62"/>
      <c r="AG515" s="113"/>
      <c r="AH515" s="114"/>
      <c r="AI515" s="30"/>
      <c r="AJ515" s="30"/>
      <c r="AK515" s="30"/>
      <c r="AL515" s="30"/>
      <c r="AM515" s="68"/>
      <c r="AN515" s="114"/>
      <c r="AO515" s="114"/>
      <c r="AP515" s="113"/>
      <c r="AQ515" s="113"/>
      <c r="AR515" s="31"/>
      <c r="AS515" s="73"/>
      <c r="AT515" s="73"/>
      <c r="AU515" s="68"/>
      <c r="AV515" s="67"/>
      <c r="AW515" s="67"/>
      <c r="AX515" s="67"/>
      <c r="AY515" s="67"/>
      <c r="AZ515" s="132"/>
      <c r="BA515" s="132"/>
      <c r="BB515" s="132"/>
      <c r="BC515" s="132"/>
      <c r="BD515" s="132"/>
      <c r="BE515" s="67"/>
    </row>
    <row r="516" spans="1:57" ht="25.5" customHeight="1" x14ac:dyDescent="0.25">
      <c r="A516" s="31"/>
      <c r="B516" s="31"/>
      <c r="C516" s="31"/>
      <c r="D516" s="33"/>
      <c r="E516" s="98"/>
      <c r="F516" s="31"/>
      <c r="G516" s="83"/>
      <c r="H516" s="83"/>
      <c r="I516" s="62"/>
      <c r="J516" s="31"/>
      <c r="K516" s="31"/>
      <c r="L516" s="83"/>
      <c r="M516" s="69"/>
      <c r="N516" s="69"/>
      <c r="O516" s="74"/>
      <c r="P516" s="74"/>
      <c r="Q516" s="75"/>
      <c r="R516" s="34"/>
      <c r="S516" s="83"/>
      <c r="T516" s="83"/>
      <c r="U516" s="83"/>
      <c r="V516" s="83"/>
      <c r="W516" s="74"/>
      <c r="X516" s="74"/>
      <c r="Y516" s="74"/>
      <c r="Z516" s="66"/>
      <c r="AA516" s="72"/>
      <c r="AB516" s="66"/>
      <c r="AC516" s="72"/>
      <c r="AD516" s="72"/>
      <c r="AE516" s="72"/>
      <c r="AF516" s="62"/>
      <c r="AG516" s="113"/>
      <c r="AH516" s="114"/>
      <c r="AI516" s="30"/>
      <c r="AJ516" s="30"/>
      <c r="AK516" s="30"/>
      <c r="AL516" s="30"/>
      <c r="AM516" s="68"/>
      <c r="AN516" s="114"/>
      <c r="AO516" s="114"/>
      <c r="AP516" s="113"/>
      <c r="AQ516" s="113"/>
      <c r="AR516" s="31"/>
      <c r="AS516" s="73"/>
      <c r="AT516" s="73"/>
      <c r="AU516" s="68"/>
      <c r="AV516" s="67"/>
      <c r="AW516" s="67"/>
      <c r="AX516" s="67"/>
      <c r="AY516" s="67"/>
      <c r="AZ516" s="132"/>
      <c r="BA516" s="132"/>
      <c r="BB516" s="132"/>
      <c r="BC516" s="132"/>
      <c r="BD516" s="132"/>
      <c r="BE516" s="67"/>
    </row>
    <row r="517" spans="1:57" ht="25.5" customHeight="1" x14ac:dyDescent="0.25">
      <c r="A517" s="31"/>
      <c r="B517" s="31"/>
      <c r="C517" s="31"/>
      <c r="D517" s="33"/>
      <c r="E517" s="98"/>
      <c r="F517" s="31"/>
      <c r="G517" s="83"/>
      <c r="H517" s="83"/>
      <c r="I517" s="62"/>
      <c r="J517" s="31"/>
      <c r="K517" s="31"/>
      <c r="L517" s="83"/>
      <c r="M517" s="69"/>
      <c r="N517" s="69"/>
      <c r="O517" s="74"/>
      <c r="P517" s="74"/>
      <c r="Q517" s="75"/>
      <c r="R517" s="34"/>
      <c r="S517" s="83"/>
      <c r="T517" s="83"/>
      <c r="U517" s="83"/>
      <c r="V517" s="83"/>
      <c r="W517" s="74"/>
      <c r="X517" s="74"/>
      <c r="Y517" s="74"/>
      <c r="Z517" s="66"/>
      <c r="AA517" s="72"/>
      <c r="AB517" s="66"/>
      <c r="AC517" s="72"/>
      <c r="AD517" s="72"/>
      <c r="AE517" s="72"/>
      <c r="AF517" s="62"/>
      <c r="AG517" s="113"/>
      <c r="AH517" s="114"/>
      <c r="AI517" s="30"/>
      <c r="AJ517" s="30"/>
      <c r="AK517" s="30"/>
      <c r="AL517" s="30"/>
      <c r="AM517" s="68"/>
      <c r="AN517" s="114"/>
      <c r="AO517" s="114"/>
      <c r="AP517" s="113"/>
      <c r="AQ517" s="113"/>
      <c r="AR517" s="31"/>
      <c r="AS517" s="73"/>
      <c r="AT517" s="73"/>
      <c r="AU517" s="68"/>
      <c r="AV517" s="67"/>
      <c r="AW517" s="67"/>
      <c r="AX517" s="67"/>
      <c r="AY517" s="67"/>
      <c r="AZ517" s="132"/>
      <c r="BA517" s="132"/>
      <c r="BB517" s="132"/>
      <c r="BC517" s="132"/>
      <c r="BD517" s="132"/>
      <c r="BE517" s="67"/>
    </row>
    <row r="518" spans="1:57" ht="25.5" customHeight="1" x14ac:dyDescent="0.25">
      <c r="A518" s="31"/>
      <c r="B518" s="31"/>
      <c r="C518" s="31"/>
      <c r="D518" s="33"/>
      <c r="E518" s="98"/>
      <c r="F518" s="31"/>
      <c r="G518" s="83"/>
      <c r="H518" s="83"/>
      <c r="I518" s="62"/>
      <c r="J518" s="31"/>
      <c r="K518" s="31"/>
      <c r="L518" s="83"/>
      <c r="M518" s="69"/>
      <c r="N518" s="69"/>
      <c r="O518" s="74"/>
      <c r="P518" s="74"/>
      <c r="Q518" s="75"/>
      <c r="R518" s="34"/>
      <c r="S518" s="83"/>
      <c r="T518" s="83"/>
      <c r="U518" s="83"/>
      <c r="V518" s="83"/>
      <c r="W518" s="74"/>
      <c r="X518" s="74"/>
      <c r="Y518" s="74"/>
      <c r="Z518" s="66"/>
      <c r="AA518" s="72"/>
      <c r="AB518" s="66"/>
      <c r="AC518" s="72"/>
      <c r="AD518" s="72"/>
      <c r="AE518" s="72"/>
      <c r="AF518" s="62"/>
      <c r="AG518" s="113"/>
      <c r="AH518" s="114"/>
      <c r="AI518" s="30"/>
      <c r="AJ518" s="30"/>
      <c r="AK518" s="30"/>
      <c r="AL518" s="30"/>
      <c r="AM518" s="68"/>
      <c r="AN518" s="114"/>
      <c r="AO518" s="114"/>
      <c r="AP518" s="113"/>
      <c r="AQ518" s="113"/>
      <c r="AR518" s="31"/>
      <c r="AS518" s="73"/>
      <c r="AT518" s="73"/>
      <c r="AU518" s="68"/>
      <c r="AV518" s="67"/>
      <c r="AW518" s="67"/>
      <c r="AX518" s="67"/>
      <c r="AY518" s="67"/>
      <c r="AZ518" s="132"/>
      <c r="BA518" s="132"/>
      <c r="BB518" s="132"/>
      <c r="BC518" s="132"/>
      <c r="BD518" s="132"/>
      <c r="BE518" s="67"/>
    </row>
    <row r="519" spans="1:57" ht="25.5" customHeight="1" x14ac:dyDescent="0.25">
      <c r="A519" s="31"/>
      <c r="B519" s="31"/>
      <c r="C519" s="31"/>
      <c r="D519" s="33"/>
      <c r="E519" s="98"/>
      <c r="F519" s="31"/>
      <c r="G519" s="83"/>
      <c r="H519" s="83"/>
      <c r="I519" s="62"/>
      <c r="J519" s="31"/>
      <c r="K519" s="31"/>
      <c r="L519" s="83"/>
      <c r="M519" s="69"/>
      <c r="N519" s="69"/>
      <c r="O519" s="74"/>
      <c r="P519" s="74"/>
      <c r="Q519" s="75"/>
      <c r="R519" s="34"/>
      <c r="S519" s="83"/>
      <c r="T519" s="83"/>
      <c r="U519" s="83"/>
      <c r="V519" s="83"/>
      <c r="W519" s="74"/>
      <c r="X519" s="74"/>
      <c r="Y519" s="74"/>
      <c r="Z519" s="66"/>
      <c r="AA519" s="72"/>
      <c r="AB519" s="66"/>
      <c r="AC519" s="72"/>
      <c r="AD519" s="72"/>
      <c r="AE519" s="72"/>
      <c r="AF519" s="62"/>
      <c r="AG519" s="113"/>
      <c r="AH519" s="114"/>
      <c r="AI519" s="30"/>
      <c r="AJ519" s="30"/>
      <c r="AK519" s="30"/>
      <c r="AL519" s="30"/>
      <c r="AM519" s="68"/>
      <c r="AN519" s="114"/>
      <c r="AO519" s="114"/>
      <c r="AP519" s="113"/>
      <c r="AQ519" s="113"/>
      <c r="AR519" s="31"/>
      <c r="AS519" s="73"/>
      <c r="AT519" s="73"/>
      <c r="AU519" s="68"/>
      <c r="AV519" s="67"/>
      <c r="AW519" s="67"/>
      <c r="AX519" s="67"/>
      <c r="AY519" s="67"/>
      <c r="AZ519" s="132"/>
      <c r="BA519" s="132"/>
      <c r="BB519" s="132"/>
      <c r="BC519" s="132"/>
      <c r="BD519" s="132"/>
      <c r="BE519" s="67"/>
    </row>
    <row r="520" spans="1:57" ht="25.5" customHeight="1" x14ac:dyDescent="0.25">
      <c r="A520" s="31"/>
      <c r="B520" s="31"/>
      <c r="C520" s="31"/>
      <c r="D520" s="33"/>
      <c r="E520" s="98"/>
      <c r="F520" s="31"/>
      <c r="G520" s="83"/>
      <c r="H520" s="83"/>
      <c r="I520" s="62"/>
      <c r="J520" s="31"/>
      <c r="K520" s="31"/>
      <c r="L520" s="83"/>
      <c r="M520" s="69"/>
      <c r="N520" s="69"/>
      <c r="O520" s="74"/>
      <c r="P520" s="74"/>
      <c r="Q520" s="75"/>
      <c r="R520" s="34"/>
      <c r="S520" s="83"/>
      <c r="T520" s="83"/>
      <c r="U520" s="83"/>
      <c r="V520" s="83"/>
      <c r="W520" s="74"/>
      <c r="X520" s="74"/>
      <c r="Y520" s="74"/>
      <c r="Z520" s="66"/>
      <c r="AA520" s="72"/>
      <c r="AB520" s="66"/>
      <c r="AC520" s="72"/>
      <c r="AD520" s="72"/>
      <c r="AE520" s="72"/>
      <c r="AF520" s="62"/>
      <c r="AG520" s="113"/>
      <c r="AH520" s="114"/>
      <c r="AI520" s="30"/>
      <c r="AJ520" s="30"/>
      <c r="AK520" s="30"/>
      <c r="AL520" s="30"/>
      <c r="AM520" s="68"/>
      <c r="AN520" s="114"/>
      <c r="AO520" s="114"/>
      <c r="AP520" s="113"/>
      <c r="AQ520" s="113"/>
      <c r="AR520" s="31"/>
      <c r="AS520" s="73"/>
      <c r="AT520" s="73"/>
      <c r="AU520" s="68"/>
      <c r="AV520" s="67"/>
      <c r="AW520" s="67"/>
      <c r="AX520" s="67"/>
      <c r="AY520" s="67"/>
      <c r="AZ520" s="132"/>
      <c r="BA520" s="132"/>
      <c r="BB520" s="132"/>
      <c r="BC520" s="132"/>
      <c r="BD520" s="132"/>
      <c r="BE520" s="67"/>
    </row>
    <row r="521" spans="1:57" ht="25.5" customHeight="1" x14ac:dyDescent="0.25">
      <c r="A521" s="31"/>
      <c r="B521" s="31"/>
      <c r="C521" s="31"/>
      <c r="D521" s="33"/>
      <c r="E521" s="98"/>
      <c r="F521" s="31"/>
      <c r="G521" s="83"/>
      <c r="H521" s="83"/>
      <c r="I521" s="62"/>
      <c r="J521" s="31"/>
      <c r="K521" s="31"/>
      <c r="L521" s="83"/>
      <c r="M521" s="69"/>
      <c r="N521" s="69"/>
      <c r="O521" s="74"/>
      <c r="P521" s="74"/>
      <c r="Q521" s="75"/>
      <c r="R521" s="34"/>
      <c r="S521" s="83"/>
      <c r="T521" s="83"/>
      <c r="U521" s="83"/>
      <c r="V521" s="83"/>
      <c r="W521" s="74"/>
      <c r="X521" s="74"/>
      <c r="Y521" s="74"/>
      <c r="Z521" s="66"/>
      <c r="AA521" s="72"/>
      <c r="AB521" s="66"/>
      <c r="AC521" s="72"/>
      <c r="AD521" s="72"/>
      <c r="AE521" s="72"/>
      <c r="AF521" s="62"/>
      <c r="AG521" s="113"/>
      <c r="AH521" s="114"/>
      <c r="AI521" s="30"/>
      <c r="AJ521" s="30"/>
      <c r="AK521" s="30"/>
      <c r="AL521" s="30"/>
      <c r="AM521" s="68"/>
      <c r="AN521" s="114"/>
      <c r="AO521" s="114"/>
      <c r="AP521" s="113"/>
      <c r="AQ521" s="113"/>
      <c r="AR521" s="31"/>
      <c r="AS521" s="73"/>
      <c r="AT521" s="73"/>
      <c r="AU521" s="68"/>
      <c r="AV521" s="67"/>
      <c r="AW521" s="67"/>
      <c r="AX521" s="67"/>
      <c r="AY521" s="67"/>
      <c r="AZ521" s="132"/>
      <c r="BA521" s="132"/>
      <c r="BB521" s="132"/>
      <c r="BC521" s="132"/>
      <c r="BD521" s="132"/>
      <c r="BE521" s="67"/>
    </row>
    <row r="522" spans="1:57" ht="25.5" customHeight="1" x14ac:dyDescent="0.25">
      <c r="A522" s="31"/>
      <c r="B522" s="31"/>
      <c r="C522" s="31"/>
      <c r="D522" s="33"/>
      <c r="E522" s="98"/>
      <c r="F522" s="31"/>
      <c r="G522" s="83"/>
      <c r="H522" s="83"/>
      <c r="I522" s="62"/>
      <c r="J522" s="31"/>
      <c r="K522" s="31"/>
      <c r="L522" s="83"/>
      <c r="M522" s="69"/>
      <c r="N522" s="69"/>
      <c r="O522" s="74"/>
      <c r="P522" s="74"/>
      <c r="Q522" s="75"/>
      <c r="R522" s="34"/>
      <c r="S522" s="83"/>
      <c r="T522" s="83"/>
      <c r="U522" s="83"/>
      <c r="V522" s="83"/>
      <c r="W522" s="74"/>
      <c r="X522" s="74"/>
      <c r="Y522" s="74"/>
      <c r="Z522" s="66"/>
      <c r="AA522" s="72"/>
      <c r="AB522" s="66"/>
      <c r="AC522" s="72"/>
      <c r="AD522" s="72"/>
      <c r="AE522" s="72"/>
      <c r="AF522" s="62"/>
      <c r="AG522" s="113"/>
      <c r="AH522" s="114"/>
      <c r="AI522" s="30"/>
      <c r="AJ522" s="30"/>
      <c r="AK522" s="30"/>
      <c r="AL522" s="30"/>
      <c r="AM522" s="68"/>
      <c r="AN522" s="114"/>
      <c r="AO522" s="114"/>
      <c r="AP522" s="113"/>
      <c r="AQ522" s="113"/>
      <c r="AR522" s="31"/>
      <c r="AS522" s="73"/>
      <c r="AT522" s="73"/>
      <c r="AU522" s="68"/>
      <c r="AV522" s="67"/>
      <c r="AW522" s="67"/>
      <c r="AX522" s="67"/>
      <c r="AY522" s="67"/>
      <c r="AZ522" s="132"/>
      <c r="BA522" s="132"/>
      <c r="BB522" s="132"/>
      <c r="BC522" s="132"/>
      <c r="BD522" s="132"/>
      <c r="BE522" s="67"/>
    </row>
    <row r="523" spans="1:57" ht="25.5" customHeight="1" x14ac:dyDescent="0.25">
      <c r="A523" s="31"/>
      <c r="B523" s="31"/>
      <c r="C523" s="31"/>
      <c r="D523" s="33"/>
      <c r="E523" s="98"/>
      <c r="F523" s="31"/>
      <c r="G523" s="83"/>
      <c r="H523" s="83"/>
      <c r="I523" s="62"/>
      <c r="J523" s="31"/>
      <c r="K523" s="31"/>
      <c r="L523" s="83"/>
      <c r="M523" s="69"/>
      <c r="N523" s="69"/>
      <c r="O523" s="74"/>
      <c r="P523" s="74"/>
      <c r="Q523" s="75"/>
      <c r="R523" s="34"/>
      <c r="S523" s="83"/>
      <c r="T523" s="83"/>
      <c r="U523" s="83"/>
      <c r="V523" s="83"/>
      <c r="W523" s="74"/>
      <c r="X523" s="74"/>
      <c r="Y523" s="74"/>
      <c r="Z523" s="66"/>
      <c r="AA523" s="72"/>
      <c r="AB523" s="66"/>
      <c r="AC523" s="72"/>
      <c r="AD523" s="72"/>
      <c r="AE523" s="72"/>
      <c r="AF523" s="62"/>
      <c r="AG523" s="113"/>
      <c r="AH523" s="114"/>
      <c r="AI523" s="30"/>
      <c r="AJ523" s="30"/>
      <c r="AK523" s="30"/>
      <c r="AL523" s="30"/>
      <c r="AM523" s="68"/>
      <c r="AN523" s="114"/>
      <c r="AO523" s="114"/>
      <c r="AP523" s="113"/>
      <c r="AQ523" s="113"/>
      <c r="AR523" s="31"/>
      <c r="AS523" s="73"/>
      <c r="AT523" s="73"/>
      <c r="AU523" s="68"/>
      <c r="AV523" s="67"/>
      <c r="AW523" s="67"/>
      <c r="AX523" s="67"/>
      <c r="AY523" s="67"/>
      <c r="AZ523" s="132"/>
      <c r="BA523" s="132"/>
      <c r="BB523" s="132"/>
      <c r="BC523" s="132"/>
      <c r="BD523" s="132"/>
      <c r="BE523" s="67"/>
    </row>
    <row r="524" spans="1:57" ht="25.5" customHeight="1" x14ac:dyDescent="0.25">
      <c r="A524" s="31"/>
      <c r="B524" s="31"/>
      <c r="C524" s="31"/>
      <c r="D524" s="33"/>
      <c r="E524" s="98"/>
      <c r="F524" s="31"/>
      <c r="G524" s="83"/>
      <c r="H524" s="83"/>
      <c r="I524" s="62"/>
      <c r="J524" s="31"/>
      <c r="K524" s="31"/>
      <c r="L524" s="83"/>
      <c r="M524" s="69"/>
      <c r="N524" s="69"/>
      <c r="O524" s="74"/>
      <c r="P524" s="74"/>
      <c r="Q524" s="75"/>
      <c r="R524" s="34"/>
      <c r="S524" s="83"/>
      <c r="T524" s="83"/>
      <c r="U524" s="83"/>
      <c r="V524" s="83"/>
      <c r="W524" s="74"/>
      <c r="X524" s="74"/>
      <c r="Y524" s="74"/>
      <c r="Z524" s="66"/>
      <c r="AA524" s="72"/>
      <c r="AB524" s="66"/>
      <c r="AC524" s="72"/>
      <c r="AD524" s="72"/>
      <c r="AE524" s="72"/>
      <c r="AF524" s="62"/>
      <c r="AG524" s="113"/>
      <c r="AH524" s="114"/>
      <c r="AI524" s="30"/>
      <c r="AJ524" s="30"/>
      <c r="AK524" s="30"/>
      <c r="AL524" s="30"/>
      <c r="AM524" s="68"/>
      <c r="AN524" s="114"/>
      <c r="AO524" s="114"/>
      <c r="AP524" s="113"/>
      <c r="AQ524" s="113"/>
      <c r="AR524" s="31"/>
      <c r="AS524" s="73"/>
      <c r="AT524" s="73"/>
      <c r="AU524" s="68"/>
      <c r="AV524" s="67"/>
      <c r="AW524" s="67"/>
      <c r="AX524" s="67"/>
      <c r="AY524" s="67"/>
      <c r="AZ524" s="132"/>
      <c r="BA524" s="132"/>
      <c r="BB524" s="132"/>
      <c r="BC524" s="132"/>
      <c r="BD524" s="132"/>
      <c r="BE524" s="67"/>
    </row>
    <row r="525" spans="1:57" ht="25.5" customHeight="1" x14ac:dyDescent="0.25">
      <c r="A525" s="31"/>
      <c r="B525" s="31"/>
      <c r="C525" s="31"/>
      <c r="D525" s="33"/>
      <c r="E525" s="98"/>
      <c r="F525" s="31"/>
      <c r="G525" s="83"/>
      <c r="H525" s="83"/>
      <c r="I525" s="62"/>
      <c r="J525" s="31"/>
      <c r="K525" s="31"/>
      <c r="L525" s="83"/>
      <c r="M525" s="69"/>
      <c r="N525" s="69"/>
      <c r="O525" s="74"/>
      <c r="P525" s="74"/>
      <c r="Q525" s="75"/>
      <c r="R525" s="34"/>
      <c r="S525" s="83"/>
      <c r="T525" s="83"/>
      <c r="U525" s="83"/>
      <c r="V525" s="83"/>
      <c r="W525" s="74"/>
      <c r="X525" s="74"/>
      <c r="Y525" s="74"/>
      <c r="Z525" s="66"/>
      <c r="AA525" s="72"/>
      <c r="AB525" s="66"/>
      <c r="AC525" s="72"/>
      <c r="AD525" s="72"/>
      <c r="AE525" s="72"/>
      <c r="AF525" s="62"/>
      <c r="AG525" s="113"/>
      <c r="AH525" s="114"/>
      <c r="AI525" s="30"/>
      <c r="AJ525" s="30"/>
      <c r="AK525" s="30"/>
      <c r="AL525" s="30"/>
      <c r="AM525" s="68"/>
      <c r="AN525" s="114"/>
      <c r="AO525" s="114"/>
      <c r="AP525" s="113"/>
      <c r="AQ525" s="113"/>
      <c r="AR525" s="31"/>
      <c r="AS525" s="73"/>
      <c r="AT525" s="73"/>
      <c r="AU525" s="68"/>
      <c r="AV525" s="67"/>
      <c r="AW525" s="67"/>
      <c r="AX525" s="67"/>
      <c r="AY525" s="67"/>
      <c r="AZ525" s="132"/>
      <c r="BA525" s="132"/>
      <c r="BB525" s="132"/>
      <c r="BC525" s="132"/>
      <c r="BD525" s="132"/>
      <c r="BE525" s="67"/>
    </row>
    <row r="526" spans="1:57" ht="25.5" customHeight="1" x14ac:dyDescent="0.25">
      <c r="A526" s="31"/>
      <c r="B526" s="31"/>
      <c r="C526" s="31"/>
      <c r="D526" s="33"/>
      <c r="E526" s="98"/>
      <c r="F526" s="31"/>
      <c r="G526" s="83"/>
      <c r="H526" s="83"/>
      <c r="I526" s="62"/>
      <c r="J526" s="31"/>
      <c r="K526" s="31"/>
      <c r="L526" s="83"/>
      <c r="M526" s="69"/>
      <c r="N526" s="69"/>
      <c r="O526" s="74"/>
      <c r="P526" s="74"/>
      <c r="Q526" s="75"/>
      <c r="R526" s="34"/>
      <c r="S526" s="83"/>
      <c r="T526" s="83"/>
      <c r="U526" s="83"/>
      <c r="V526" s="83"/>
      <c r="W526" s="74"/>
      <c r="X526" s="74"/>
      <c r="Y526" s="74"/>
      <c r="Z526" s="66"/>
      <c r="AA526" s="72"/>
      <c r="AB526" s="66"/>
      <c r="AC526" s="72"/>
      <c r="AD526" s="72"/>
      <c r="AE526" s="72"/>
      <c r="AF526" s="62"/>
      <c r="AG526" s="113"/>
      <c r="AH526" s="114"/>
      <c r="AI526" s="30"/>
      <c r="AJ526" s="30"/>
      <c r="AK526" s="30"/>
      <c r="AL526" s="30"/>
      <c r="AM526" s="68"/>
      <c r="AN526" s="114"/>
      <c r="AO526" s="114"/>
      <c r="AP526" s="113"/>
      <c r="AQ526" s="113"/>
      <c r="AR526" s="31"/>
      <c r="AS526" s="73"/>
      <c r="AT526" s="73"/>
      <c r="AU526" s="68"/>
      <c r="AV526" s="67"/>
      <c r="AW526" s="67"/>
      <c r="AX526" s="67"/>
      <c r="AY526" s="67"/>
      <c r="AZ526" s="132"/>
      <c r="BA526" s="132"/>
      <c r="BB526" s="132"/>
      <c r="BC526" s="132"/>
      <c r="BD526" s="132"/>
      <c r="BE526" s="67"/>
    </row>
    <row r="527" spans="1:57" ht="25.5" customHeight="1" x14ac:dyDescent="0.25">
      <c r="A527" s="31"/>
      <c r="B527" s="31"/>
      <c r="C527" s="31"/>
      <c r="D527" s="33"/>
      <c r="E527" s="98"/>
      <c r="F527" s="31"/>
      <c r="G527" s="83"/>
      <c r="H527" s="83"/>
      <c r="I527" s="62"/>
      <c r="J527" s="31"/>
      <c r="K527" s="31"/>
      <c r="L527" s="83"/>
      <c r="M527" s="69"/>
      <c r="N527" s="69"/>
      <c r="O527" s="74"/>
      <c r="P527" s="74"/>
      <c r="Q527" s="75"/>
      <c r="R527" s="34"/>
      <c r="S527" s="83"/>
      <c r="T527" s="83"/>
      <c r="U527" s="83"/>
      <c r="V527" s="83"/>
      <c r="W527" s="74"/>
      <c r="X527" s="74"/>
      <c r="Y527" s="74"/>
      <c r="Z527" s="66"/>
      <c r="AA527" s="72"/>
      <c r="AB527" s="66"/>
      <c r="AC527" s="72"/>
      <c r="AD527" s="72"/>
      <c r="AE527" s="72"/>
      <c r="AF527" s="62"/>
      <c r="AG527" s="113"/>
      <c r="AH527" s="114"/>
      <c r="AI527" s="30"/>
      <c r="AJ527" s="30"/>
      <c r="AK527" s="30"/>
      <c r="AL527" s="30"/>
      <c r="AM527" s="68"/>
      <c r="AN527" s="114"/>
      <c r="AO527" s="114"/>
      <c r="AP527" s="113"/>
      <c r="AQ527" s="113"/>
      <c r="AR527" s="31"/>
      <c r="AS527" s="73"/>
      <c r="AT527" s="73"/>
      <c r="AU527" s="68"/>
      <c r="AV527" s="67"/>
      <c r="AW527" s="67"/>
      <c r="AX527" s="67"/>
      <c r="AY527" s="67"/>
      <c r="AZ527" s="132"/>
      <c r="BA527" s="132"/>
      <c r="BB527" s="132"/>
      <c r="BC527" s="132"/>
      <c r="BD527" s="132"/>
      <c r="BE527" s="67"/>
    </row>
    <row r="528" spans="1:57" ht="25.5" customHeight="1" x14ac:dyDescent="0.25">
      <c r="A528" s="31"/>
      <c r="B528" s="31"/>
      <c r="C528" s="31"/>
      <c r="D528" s="33"/>
      <c r="E528" s="98"/>
      <c r="F528" s="31"/>
      <c r="G528" s="83"/>
      <c r="H528" s="83"/>
      <c r="I528" s="62"/>
      <c r="J528" s="31"/>
      <c r="K528" s="31"/>
      <c r="L528" s="83"/>
      <c r="M528" s="69"/>
      <c r="N528" s="69"/>
      <c r="O528" s="74"/>
      <c r="P528" s="74"/>
      <c r="Q528" s="75"/>
      <c r="R528" s="34"/>
      <c r="S528" s="83"/>
      <c r="T528" s="83"/>
      <c r="U528" s="83"/>
      <c r="V528" s="83"/>
      <c r="W528" s="74"/>
      <c r="X528" s="74"/>
      <c r="Y528" s="74"/>
      <c r="Z528" s="66"/>
      <c r="AA528" s="72"/>
      <c r="AB528" s="66"/>
      <c r="AC528" s="72"/>
      <c r="AD528" s="72"/>
      <c r="AE528" s="72"/>
      <c r="AF528" s="62"/>
      <c r="AG528" s="113"/>
      <c r="AH528" s="114"/>
      <c r="AI528" s="30"/>
      <c r="AJ528" s="30"/>
      <c r="AK528" s="30"/>
      <c r="AL528" s="30"/>
      <c r="AM528" s="68"/>
      <c r="AN528" s="114"/>
      <c r="AO528" s="114"/>
      <c r="AP528" s="113"/>
      <c r="AQ528" s="113"/>
      <c r="AR528" s="31"/>
      <c r="AS528" s="73"/>
      <c r="AT528" s="73"/>
      <c r="AU528" s="68"/>
      <c r="AV528" s="67"/>
      <c r="AW528" s="67"/>
      <c r="AX528" s="67"/>
      <c r="AY528" s="67"/>
      <c r="AZ528" s="132"/>
      <c r="BA528" s="132"/>
      <c r="BB528" s="132"/>
      <c r="BC528" s="132"/>
      <c r="BD528" s="132"/>
      <c r="BE528" s="67"/>
    </row>
    <row r="529" spans="1:57" ht="25.5" customHeight="1" x14ac:dyDescent="0.25">
      <c r="A529" s="31"/>
      <c r="B529" s="31"/>
      <c r="C529" s="31"/>
      <c r="D529" s="33"/>
      <c r="E529" s="98"/>
      <c r="F529" s="31"/>
      <c r="G529" s="83"/>
      <c r="H529" s="83"/>
      <c r="I529" s="62"/>
      <c r="J529" s="31"/>
      <c r="K529" s="31"/>
      <c r="L529" s="83"/>
      <c r="M529" s="69"/>
      <c r="N529" s="69"/>
      <c r="O529" s="74"/>
      <c r="P529" s="74"/>
      <c r="Q529" s="75"/>
      <c r="R529" s="34"/>
      <c r="S529" s="83"/>
      <c r="T529" s="83"/>
      <c r="U529" s="83"/>
      <c r="V529" s="83"/>
      <c r="W529" s="74"/>
      <c r="X529" s="74"/>
      <c r="Y529" s="74"/>
      <c r="Z529" s="66"/>
      <c r="AA529" s="72"/>
      <c r="AB529" s="66"/>
      <c r="AC529" s="72"/>
      <c r="AD529" s="72"/>
      <c r="AE529" s="72"/>
      <c r="AF529" s="62"/>
      <c r="AG529" s="113"/>
      <c r="AH529" s="114"/>
      <c r="AI529" s="30"/>
      <c r="AJ529" s="30"/>
      <c r="AK529" s="30"/>
      <c r="AL529" s="30"/>
      <c r="AM529" s="68"/>
      <c r="AN529" s="114"/>
      <c r="AO529" s="114"/>
      <c r="AP529" s="113"/>
      <c r="AQ529" s="113"/>
      <c r="AR529" s="31"/>
      <c r="AS529" s="73"/>
      <c r="AT529" s="73"/>
      <c r="AU529" s="68"/>
      <c r="AV529" s="67"/>
      <c r="AW529" s="67"/>
      <c r="AX529" s="67"/>
      <c r="AY529" s="67"/>
      <c r="AZ529" s="132"/>
      <c r="BA529" s="132"/>
      <c r="BB529" s="132"/>
      <c r="BC529" s="132"/>
      <c r="BD529" s="132"/>
      <c r="BE529" s="67"/>
    </row>
    <row r="530" spans="1:57" ht="25.5" customHeight="1" x14ac:dyDescent="0.25">
      <c r="A530" s="31"/>
      <c r="B530" s="31"/>
      <c r="C530" s="31"/>
      <c r="D530" s="33"/>
      <c r="E530" s="98"/>
      <c r="F530" s="31"/>
      <c r="G530" s="83"/>
      <c r="H530" s="83"/>
      <c r="I530" s="62"/>
      <c r="J530" s="31"/>
      <c r="K530" s="31"/>
      <c r="L530" s="83"/>
      <c r="M530" s="69"/>
      <c r="N530" s="69"/>
      <c r="O530" s="74"/>
      <c r="P530" s="74"/>
      <c r="Q530" s="75"/>
      <c r="R530" s="34"/>
      <c r="S530" s="83"/>
      <c r="T530" s="83"/>
      <c r="U530" s="83"/>
      <c r="V530" s="83"/>
      <c r="W530" s="74"/>
      <c r="X530" s="74"/>
      <c r="Y530" s="74"/>
      <c r="Z530" s="66"/>
      <c r="AA530" s="72"/>
      <c r="AB530" s="66"/>
      <c r="AC530" s="72"/>
      <c r="AD530" s="72"/>
      <c r="AE530" s="72"/>
      <c r="AF530" s="62"/>
      <c r="AG530" s="113"/>
      <c r="AH530" s="114"/>
      <c r="AI530" s="30"/>
      <c r="AJ530" s="30"/>
      <c r="AK530" s="30"/>
      <c r="AL530" s="30"/>
      <c r="AM530" s="68"/>
      <c r="AN530" s="114"/>
      <c r="AO530" s="114"/>
      <c r="AP530" s="113"/>
      <c r="AQ530" s="113"/>
      <c r="AR530" s="31"/>
      <c r="AS530" s="73"/>
      <c r="AT530" s="73"/>
      <c r="AU530" s="68"/>
      <c r="AV530" s="67"/>
      <c r="AW530" s="67"/>
      <c r="AX530" s="67"/>
      <c r="AY530" s="67"/>
      <c r="AZ530" s="132"/>
      <c r="BA530" s="132"/>
      <c r="BB530" s="132"/>
      <c r="BC530" s="132"/>
      <c r="BD530" s="132"/>
      <c r="BE530" s="67"/>
    </row>
    <row r="531" spans="1:57" ht="25.5" customHeight="1" x14ac:dyDescent="0.25">
      <c r="A531" s="31"/>
      <c r="B531" s="31"/>
      <c r="C531" s="31"/>
      <c r="D531" s="33"/>
      <c r="E531" s="98"/>
      <c r="F531" s="31"/>
      <c r="G531" s="83"/>
      <c r="H531" s="83"/>
      <c r="I531" s="62"/>
      <c r="J531" s="31"/>
      <c r="K531" s="31"/>
      <c r="L531" s="83"/>
      <c r="M531" s="69"/>
      <c r="N531" s="69"/>
      <c r="O531" s="74"/>
      <c r="P531" s="74"/>
      <c r="Q531" s="75"/>
      <c r="R531" s="34"/>
      <c r="S531" s="83"/>
      <c r="T531" s="83"/>
      <c r="U531" s="83"/>
      <c r="V531" s="83"/>
      <c r="W531" s="74"/>
      <c r="X531" s="74"/>
      <c r="Y531" s="74"/>
      <c r="Z531" s="66"/>
      <c r="AA531" s="72"/>
      <c r="AB531" s="66"/>
      <c r="AC531" s="72"/>
      <c r="AD531" s="72"/>
      <c r="AE531" s="72"/>
      <c r="AF531" s="62"/>
      <c r="AG531" s="113"/>
      <c r="AH531" s="114"/>
      <c r="AI531" s="30"/>
      <c r="AJ531" s="30"/>
      <c r="AK531" s="30"/>
      <c r="AL531" s="30"/>
      <c r="AM531" s="68"/>
      <c r="AN531" s="114"/>
      <c r="AO531" s="114"/>
      <c r="AP531" s="113"/>
      <c r="AQ531" s="113"/>
      <c r="AR531" s="31"/>
      <c r="AS531" s="73"/>
      <c r="AT531" s="73"/>
      <c r="AU531" s="68"/>
      <c r="AV531" s="67"/>
      <c r="AW531" s="67"/>
      <c r="AX531" s="67"/>
      <c r="AY531" s="67"/>
      <c r="AZ531" s="132"/>
      <c r="BA531" s="132"/>
      <c r="BB531" s="132"/>
      <c r="BC531" s="132"/>
      <c r="BD531" s="132"/>
      <c r="BE531" s="67"/>
    </row>
    <row r="532" spans="1:57" ht="25.5" customHeight="1" x14ac:dyDescent="0.25">
      <c r="A532" s="31"/>
      <c r="B532" s="31"/>
      <c r="C532" s="31"/>
      <c r="D532" s="33"/>
      <c r="E532" s="98"/>
      <c r="F532" s="31"/>
      <c r="G532" s="83"/>
      <c r="H532" s="83"/>
      <c r="I532" s="62"/>
      <c r="J532" s="31"/>
      <c r="K532" s="31"/>
      <c r="L532" s="83"/>
      <c r="M532" s="69"/>
      <c r="N532" s="69"/>
      <c r="O532" s="74"/>
      <c r="P532" s="74"/>
      <c r="Q532" s="75"/>
      <c r="R532" s="34"/>
      <c r="S532" s="83"/>
      <c r="T532" s="83"/>
      <c r="U532" s="83"/>
      <c r="V532" s="83"/>
      <c r="W532" s="74"/>
      <c r="X532" s="74"/>
      <c r="Y532" s="74"/>
      <c r="Z532" s="66"/>
      <c r="AA532" s="72"/>
      <c r="AB532" s="66"/>
      <c r="AC532" s="72"/>
      <c r="AD532" s="72"/>
      <c r="AE532" s="72"/>
      <c r="AF532" s="62"/>
      <c r="AG532" s="113"/>
      <c r="AH532" s="114"/>
      <c r="AI532" s="30"/>
      <c r="AJ532" s="30"/>
      <c r="AK532" s="30"/>
      <c r="AL532" s="30"/>
      <c r="AM532" s="68"/>
      <c r="AN532" s="114"/>
      <c r="AO532" s="114"/>
      <c r="AP532" s="113"/>
      <c r="AQ532" s="113"/>
      <c r="AR532" s="31"/>
      <c r="AS532" s="73"/>
      <c r="AT532" s="73"/>
      <c r="AU532" s="68"/>
      <c r="AV532" s="67"/>
      <c r="AW532" s="67"/>
      <c r="AX532" s="67"/>
      <c r="AY532" s="67"/>
      <c r="AZ532" s="132"/>
      <c r="BA532" s="132"/>
      <c r="BB532" s="132"/>
      <c r="BC532" s="132"/>
      <c r="BD532" s="132"/>
      <c r="BE532" s="67"/>
    </row>
    <row r="533" spans="1:57" ht="25.5" customHeight="1" x14ac:dyDescent="0.25">
      <c r="A533" s="31"/>
      <c r="B533" s="31"/>
      <c r="C533" s="31"/>
      <c r="D533" s="33"/>
      <c r="E533" s="98"/>
      <c r="F533" s="31"/>
      <c r="G533" s="83"/>
      <c r="H533" s="83"/>
      <c r="I533" s="62"/>
      <c r="J533" s="31"/>
      <c r="K533" s="31"/>
      <c r="L533" s="83"/>
      <c r="M533" s="69"/>
      <c r="N533" s="69"/>
      <c r="O533" s="74"/>
      <c r="P533" s="74"/>
      <c r="Q533" s="75"/>
      <c r="R533" s="34"/>
      <c r="S533" s="83"/>
      <c r="T533" s="83"/>
      <c r="U533" s="83"/>
      <c r="V533" s="83"/>
      <c r="W533" s="74"/>
      <c r="X533" s="74"/>
      <c r="Y533" s="74"/>
      <c r="Z533" s="66"/>
      <c r="AA533" s="72"/>
      <c r="AB533" s="66"/>
      <c r="AC533" s="72"/>
      <c r="AD533" s="72"/>
      <c r="AE533" s="72"/>
      <c r="AF533" s="62"/>
      <c r="AG533" s="113"/>
      <c r="AH533" s="114"/>
      <c r="AI533" s="30"/>
      <c r="AJ533" s="30"/>
      <c r="AK533" s="30"/>
      <c r="AL533" s="30"/>
      <c r="AM533" s="68"/>
      <c r="AN533" s="114"/>
      <c r="AO533" s="114"/>
      <c r="AP533" s="113"/>
      <c r="AQ533" s="113"/>
      <c r="AR533" s="31"/>
      <c r="AS533" s="73"/>
      <c r="AT533" s="73"/>
      <c r="AU533" s="68"/>
      <c r="AV533" s="67"/>
      <c r="AW533" s="67"/>
      <c r="AX533" s="67"/>
      <c r="AY533" s="67"/>
      <c r="AZ533" s="132"/>
      <c r="BA533" s="132"/>
      <c r="BB533" s="132"/>
      <c r="BC533" s="132"/>
      <c r="BD533" s="132"/>
      <c r="BE533" s="67"/>
    </row>
    <row r="534" spans="1:57" ht="25.5" customHeight="1" x14ac:dyDescent="0.25">
      <c r="A534" s="31"/>
      <c r="B534" s="31"/>
      <c r="C534" s="31"/>
      <c r="D534" s="33"/>
      <c r="E534" s="98"/>
      <c r="F534" s="31"/>
      <c r="G534" s="83"/>
      <c r="H534" s="83"/>
      <c r="I534" s="62"/>
      <c r="J534" s="31"/>
      <c r="K534" s="31"/>
      <c r="L534" s="83"/>
      <c r="M534" s="69"/>
      <c r="N534" s="69"/>
      <c r="O534" s="74"/>
      <c r="P534" s="74"/>
      <c r="Q534" s="75"/>
      <c r="R534" s="34"/>
      <c r="S534" s="83"/>
      <c r="T534" s="83"/>
      <c r="U534" s="83"/>
      <c r="V534" s="83"/>
      <c r="W534" s="74"/>
      <c r="X534" s="74"/>
      <c r="Y534" s="74"/>
      <c r="Z534" s="66"/>
      <c r="AA534" s="72"/>
      <c r="AB534" s="66"/>
      <c r="AC534" s="72"/>
      <c r="AD534" s="72"/>
      <c r="AE534" s="72"/>
      <c r="AF534" s="62"/>
      <c r="AG534" s="113"/>
      <c r="AH534" s="114"/>
      <c r="AI534" s="30"/>
      <c r="AJ534" s="30"/>
      <c r="AK534" s="30"/>
      <c r="AL534" s="30"/>
      <c r="AM534" s="68"/>
      <c r="AN534" s="114"/>
      <c r="AO534" s="114"/>
      <c r="AP534" s="113"/>
      <c r="AQ534" s="113"/>
      <c r="AR534" s="31"/>
      <c r="AS534" s="73"/>
      <c r="AT534" s="73"/>
      <c r="AU534" s="68"/>
      <c r="AV534" s="67"/>
      <c r="AW534" s="67"/>
      <c r="AX534" s="67"/>
      <c r="AY534" s="67"/>
      <c r="AZ534" s="132"/>
      <c r="BA534" s="132"/>
      <c r="BB534" s="132"/>
      <c r="BC534" s="132"/>
      <c r="BD534" s="132"/>
      <c r="BE534" s="67"/>
    </row>
    <row r="535" spans="1:57" ht="25.5" customHeight="1" x14ac:dyDescent="0.25">
      <c r="A535" s="31"/>
      <c r="B535" s="31"/>
      <c r="C535" s="31"/>
      <c r="D535" s="33"/>
      <c r="E535" s="98"/>
      <c r="F535" s="31"/>
      <c r="G535" s="83"/>
      <c r="H535" s="83"/>
      <c r="I535" s="62"/>
      <c r="J535" s="31"/>
      <c r="K535" s="31"/>
      <c r="L535" s="83"/>
      <c r="M535" s="69"/>
      <c r="N535" s="69"/>
      <c r="O535" s="74"/>
      <c r="P535" s="74"/>
      <c r="Q535" s="75"/>
      <c r="R535" s="34"/>
      <c r="S535" s="83"/>
      <c r="T535" s="83"/>
      <c r="U535" s="83"/>
      <c r="V535" s="83"/>
      <c r="W535" s="74"/>
      <c r="X535" s="74"/>
      <c r="Y535" s="74"/>
      <c r="Z535" s="66"/>
      <c r="AA535" s="72"/>
      <c r="AB535" s="66"/>
      <c r="AC535" s="72"/>
      <c r="AD535" s="72"/>
      <c r="AE535" s="72"/>
      <c r="AF535" s="62"/>
      <c r="AG535" s="113"/>
      <c r="AH535" s="114"/>
      <c r="AI535" s="30"/>
      <c r="AJ535" s="30"/>
      <c r="AK535" s="30"/>
      <c r="AL535" s="30"/>
      <c r="AM535" s="68"/>
      <c r="AN535" s="114"/>
      <c r="AO535" s="114"/>
      <c r="AP535" s="113"/>
      <c r="AQ535" s="113"/>
      <c r="AR535" s="31"/>
      <c r="AS535" s="73"/>
      <c r="AT535" s="73"/>
      <c r="AU535" s="68"/>
      <c r="AV535" s="67"/>
      <c r="AW535" s="67"/>
      <c r="AX535" s="67"/>
      <c r="AY535" s="67"/>
      <c r="AZ535" s="132"/>
      <c r="BA535" s="132"/>
      <c r="BB535" s="132"/>
      <c r="BC535" s="132"/>
      <c r="BD535" s="132"/>
      <c r="BE535" s="67"/>
    </row>
    <row r="536" spans="1:57" ht="25.5" customHeight="1" x14ac:dyDescent="0.25">
      <c r="A536" s="31"/>
      <c r="B536" s="31"/>
      <c r="C536" s="31"/>
      <c r="D536" s="33"/>
      <c r="E536" s="98"/>
      <c r="F536" s="31"/>
      <c r="G536" s="83"/>
      <c r="H536" s="83"/>
      <c r="I536" s="62"/>
      <c r="J536" s="31"/>
      <c r="K536" s="31"/>
      <c r="L536" s="83"/>
      <c r="M536" s="69"/>
      <c r="N536" s="69"/>
      <c r="O536" s="74"/>
      <c r="P536" s="74"/>
      <c r="Q536" s="75"/>
      <c r="R536" s="34"/>
      <c r="S536" s="83"/>
      <c r="T536" s="83"/>
      <c r="U536" s="83"/>
      <c r="V536" s="83"/>
      <c r="W536" s="74"/>
      <c r="X536" s="74"/>
      <c r="Y536" s="74"/>
      <c r="Z536" s="66"/>
      <c r="AA536" s="72"/>
      <c r="AB536" s="66"/>
      <c r="AC536" s="72"/>
      <c r="AD536" s="72"/>
      <c r="AE536" s="72"/>
      <c r="AF536" s="62"/>
      <c r="AG536" s="113"/>
      <c r="AH536" s="114"/>
      <c r="AI536" s="30"/>
      <c r="AJ536" s="30"/>
      <c r="AK536" s="30"/>
      <c r="AL536" s="30"/>
      <c r="AM536" s="68"/>
      <c r="AN536" s="114"/>
      <c r="AO536" s="114"/>
      <c r="AP536" s="113"/>
      <c r="AQ536" s="113"/>
      <c r="AR536" s="31"/>
      <c r="AS536" s="73"/>
      <c r="AT536" s="73"/>
      <c r="AU536" s="68"/>
      <c r="AV536" s="67"/>
      <c r="AW536" s="67"/>
      <c r="AX536" s="67"/>
      <c r="AY536" s="67"/>
      <c r="AZ536" s="132"/>
      <c r="BA536" s="132"/>
      <c r="BB536" s="132"/>
      <c r="BC536" s="132"/>
      <c r="BD536" s="132"/>
      <c r="BE536" s="67"/>
    </row>
    <row r="537" spans="1:57" ht="25.5" customHeight="1" x14ac:dyDescent="0.25">
      <c r="A537" s="31"/>
      <c r="B537" s="31"/>
      <c r="C537" s="31"/>
      <c r="D537" s="33"/>
      <c r="E537" s="98"/>
      <c r="F537" s="31"/>
      <c r="G537" s="83"/>
      <c r="H537" s="83"/>
      <c r="I537" s="62"/>
      <c r="J537" s="31"/>
      <c r="K537" s="31"/>
      <c r="L537" s="83"/>
      <c r="M537" s="69"/>
      <c r="N537" s="69"/>
      <c r="O537" s="74"/>
      <c r="P537" s="74"/>
      <c r="Q537" s="75"/>
      <c r="R537" s="34"/>
      <c r="S537" s="83"/>
      <c r="T537" s="83"/>
      <c r="U537" s="83"/>
      <c r="V537" s="83"/>
      <c r="W537" s="74"/>
      <c r="X537" s="74"/>
      <c r="Y537" s="74"/>
      <c r="Z537" s="66"/>
      <c r="AA537" s="72"/>
      <c r="AB537" s="66"/>
      <c r="AC537" s="72"/>
      <c r="AD537" s="72"/>
      <c r="AE537" s="72"/>
      <c r="AF537" s="62"/>
      <c r="AG537" s="113"/>
      <c r="AH537" s="114"/>
      <c r="AI537" s="30"/>
      <c r="AJ537" s="30"/>
      <c r="AK537" s="30"/>
      <c r="AL537" s="30"/>
      <c r="AM537" s="68"/>
      <c r="AN537" s="114"/>
      <c r="AO537" s="114"/>
      <c r="AP537" s="113"/>
      <c r="AQ537" s="113"/>
      <c r="AR537" s="31"/>
      <c r="AS537" s="73"/>
      <c r="AT537" s="73"/>
      <c r="AU537" s="68"/>
      <c r="AV537" s="67"/>
      <c r="AW537" s="67"/>
      <c r="AX537" s="67"/>
      <c r="AY537" s="67"/>
      <c r="AZ537" s="132"/>
      <c r="BA537" s="132"/>
      <c r="BB537" s="132"/>
      <c r="BC537" s="132"/>
      <c r="BD537" s="132"/>
      <c r="BE537" s="67"/>
    </row>
    <row r="538" spans="1:57" ht="25.5" customHeight="1" x14ac:dyDescent="0.25">
      <c r="A538" s="31"/>
      <c r="B538" s="31"/>
      <c r="C538" s="31"/>
      <c r="D538" s="33"/>
      <c r="E538" s="98"/>
      <c r="F538" s="31"/>
      <c r="G538" s="83"/>
      <c r="H538" s="83"/>
      <c r="I538" s="62"/>
      <c r="J538" s="31"/>
      <c r="K538" s="31"/>
      <c r="L538" s="83"/>
      <c r="M538" s="69"/>
      <c r="N538" s="69"/>
      <c r="O538" s="74"/>
      <c r="P538" s="74"/>
      <c r="Q538" s="75"/>
      <c r="R538" s="34"/>
      <c r="S538" s="83"/>
      <c r="T538" s="83"/>
      <c r="U538" s="83"/>
      <c r="V538" s="83"/>
      <c r="W538" s="74"/>
      <c r="X538" s="74"/>
      <c r="Y538" s="74"/>
      <c r="Z538" s="66"/>
      <c r="AA538" s="72"/>
      <c r="AB538" s="66"/>
      <c r="AC538" s="72"/>
      <c r="AD538" s="72"/>
      <c r="AE538" s="72"/>
      <c r="AF538" s="62"/>
      <c r="AG538" s="113"/>
      <c r="AH538" s="114"/>
      <c r="AI538" s="30"/>
      <c r="AJ538" s="30"/>
      <c r="AK538" s="30"/>
      <c r="AL538" s="30"/>
      <c r="AM538" s="68"/>
      <c r="AN538" s="114"/>
      <c r="AO538" s="114"/>
      <c r="AP538" s="113"/>
      <c r="AQ538" s="113"/>
      <c r="AR538" s="31"/>
      <c r="AS538" s="73"/>
      <c r="AT538" s="73"/>
      <c r="AU538" s="68"/>
      <c r="AV538" s="67"/>
      <c r="AW538" s="67"/>
      <c r="AX538" s="67"/>
      <c r="AY538" s="67"/>
      <c r="AZ538" s="132"/>
      <c r="BA538" s="132"/>
      <c r="BB538" s="132"/>
      <c r="BC538" s="132"/>
      <c r="BD538" s="132"/>
      <c r="BE538" s="67"/>
    </row>
    <row r="539" spans="1:57" ht="25.5" customHeight="1" x14ac:dyDescent="0.25">
      <c r="A539" s="31"/>
      <c r="B539" s="31"/>
      <c r="C539" s="31"/>
      <c r="D539" s="33"/>
      <c r="E539" s="98"/>
      <c r="F539" s="31"/>
      <c r="G539" s="83"/>
      <c r="H539" s="83"/>
      <c r="I539" s="62"/>
      <c r="J539" s="31"/>
      <c r="K539" s="31"/>
      <c r="L539" s="83"/>
      <c r="M539" s="69"/>
      <c r="N539" s="69"/>
      <c r="O539" s="74"/>
      <c r="P539" s="74"/>
      <c r="Q539" s="75"/>
      <c r="R539" s="34"/>
      <c r="S539" s="83"/>
      <c r="T539" s="83"/>
      <c r="U539" s="83"/>
      <c r="V539" s="83"/>
      <c r="W539" s="74"/>
      <c r="X539" s="74"/>
      <c r="Y539" s="74"/>
      <c r="Z539" s="66"/>
      <c r="AA539" s="72"/>
      <c r="AB539" s="66"/>
      <c r="AC539" s="72"/>
      <c r="AD539" s="72"/>
      <c r="AE539" s="72"/>
      <c r="AF539" s="62"/>
      <c r="AG539" s="113"/>
      <c r="AH539" s="114"/>
      <c r="AI539" s="30"/>
      <c r="AJ539" s="30"/>
      <c r="AK539" s="30"/>
      <c r="AL539" s="30"/>
      <c r="AM539" s="68"/>
      <c r="AN539" s="114"/>
      <c r="AO539" s="114"/>
      <c r="AP539" s="113"/>
      <c r="AQ539" s="113"/>
      <c r="AR539" s="31"/>
      <c r="AS539" s="73"/>
      <c r="AT539" s="73"/>
      <c r="AU539" s="68"/>
      <c r="AV539" s="67"/>
      <c r="AW539" s="67"/>
      <c r="AX539" s="67"/>
      <c r="AY539" s="67"/>
      <c r="AZ539" s="132"/>
      <c r="BA539" s="132"/>
      <c r="BB539" s="132"/>
      <c r="BC539" s="132"/>
      <c r="BD539" s="132"/>
      <c r="BE539" s="67"/>
    </row>
    <row r="540" spans="1:57" ht="25.5" customHeight="1" x14ac:dyDescent="0.25">
      <c r="A540" s="31"/>
      <c r="B540" s="31"/>
      <c r="C540" s="31"/>
      <c r="D540" s="33"/>
      <c r="E540" s="98"/>
      <c r="F540" s="31"/>
      <c r="G540" s="83"/>
      <c r="H540" s="83"/>
      <c r="I540" s="62"/>
      <c r="J540" s="31"/>
      <c r="K540" s="31"/>
      <c r="L540" s="83"/>
      <c r="M540" s="69"/>
      <c r="N540" s="69"/>
      <c r="O540" s="74"/>
      <c r="P540" s="74"/>
      <c r="Q540" s="75"/>
      <c r="R540" s="34"/>
      <c r="S540" s="83"/>
      <c r="T540" s="83"/>
      <c r="U540" s="83"/>
      <c r="V540" s="83"/>
      <c r="W540" s="74"/>
      <c r="X540" s="74"/>
      <c r="Y540" s="74"/>
      <c r="Z540" s="66"/>
      <c r="AA540" s="72"/>
      <c r="AB540" s="66"/>
      <c r="AC540" s="72"/>
      <c r="AD540" s="72"/>
      <c r="AE540" s="72"/>
      <c r="AF540" s="62"/>
      <c r="AG540" s="113"/>
      <c r="AH540" s="114"/>
      <c r="AI540" s="30"/>
      <c r="AJ540" s="30"/>
      <c r="AK540" s="30"/>
      <c r="AL540" s="30"/>
      <c r="AM540" s="68"/>
      <c r="AN540" s="114"/>
      <c r="AO540" s="114"/>
      <c r="AP540" s="113"/>
      <c r="AQ540" s="113"/>
      <c r="AR540" s="31"/>
      <c r="AS540" s="73"/>
      <c r="AT540" s="73"/>
      <c r="AU540" s="68"/>
      <c r="AV540" s="67"/>
      <c r="AW540" s="67"/>
      <c r="AX540" s="67"/>
      <c r="AY540" s="67"/>
      <c r="AZ540" s="132"/>
      <c r="BA540" s="132"/>
      <c r="BB540" s="132"/>
      <c r="BC540" s="132"/>
      <c r="BD540" s="132"/>
      <c r="BE540" s="67"/>
    </row>
    <row r="541" spans="1:57" ht="25.5" customHeight="1" x14ac:dyDescent="0.25">
      <c r="A541" s="31"/>
      <c r="B541" s="31"/>
      <c r="C541" s="31"/>
      <c r="D541" s="33"/>
      <c r="E541" s="98"/>
      <c r="F541" s="31"/>
      <c r="G541" s="83"/>
      <c r="H541" s="83"/>
      <c r="I541" s="62"/>
      <c r="J541" s="31"/>
      <c r="K541" s="31"/>
      <c r="L541" s="83"/>
      <c r="M541" s="69"/>
      <c r="N541" s="69"/>
      <c r="O541" s="74"/>
      <c r="P541" s="74"/>
      <c r="Q541" s="75"/>
      <c r="R541" s="34"/>
      <c r="S541" s="83"/>
      <c r="T541" s="83"/>
      <c r="U541" s="83"/>
      <c r="V541" s="83"/>
      <c r="W541" s="74"/>
      <c r="X541" s="74"/>
      <c r="Y541" s="74"/>
      <c r="Z541" s="66"/>
      <c r="AA541" s="72"/>
      <c r="AB541" s="66"/>
      <c r="AC541" s="72"/>
      <c r="AD541" s="72"/>
      <c r="AE541" s="72"/>
      <c r="AF541" s="62"/>
      <c r="AG541" s="113"/>
      <c r="AH541" s="114"/>
      <c r="AI541" s="30"/>
      <c r="AJ541" s="30"/>
      <c r="AK541" s="30"/>
      <c r="AL541" s="30"/>
      <c r="AM541" s="68"/>
      <c r="AN541" s="114"/>
      <c r="AO541" s="114"/>
      <c r="AP541" s="113"/>
      <c r="AQ541" s="113"/>
      <c r="AR541" s="31"/>
      <c r="AS541" s="73"/>
      <c r="AT541" s="73"/>
      <c r="AU541" s="68"/>
      <c r="AV541" s="67"/>
      <c r="AW541" s="67"/>
      <c r="AX541" s="67"/>
      <c r="AY541" s="67"/>
      <c r="AZ541" s="132"/>
      <c r="BA541" s="132"/>
      <c r="BB541" s="132"/>
      <c r="BC541" s="132"/>
      <c r="BD541" s="132"/>
      <c r="BE541" s="67"/>
    </row>
    <row r="542" spans="1:57" ht="25.5" customHeight="1" x14ac:dyDescent="0.25">
      <c r="A542" s="31"/>
      <c r="B542" s="31"/>
      <c r="C542" s="31"/>
      <c r="D542" s="33"/>
      <c r="E542" s="98"/>
      <c r="F542" s="31"/>
      <c r="G542" s="83"/>
      <c r="H542" s="83"/>
      <c r="I542" s="62"/>
      <c r="J542" s="31"/>
      <c r="K542" s="31"/>
      <c r="L542" s="83"/>
      <c r="M542" s="69"/>
      <c r="N542" s="69"/>
      <c r="O542" s="74"/>
      <c r="P542" s="74"/>
      <c r="Q542" s="75"/>
      <c r="R542" s="34"/>
      <c r="S542" s="83"/>
      <c r="T542" s="83"/>
      <c r="U542" s="83"/>
      <c r="V542" s="83"/>
      <c r="W542" s="74"/>
      <c r="X542" s="74"/>
      <c r="Y542" s="74"/>
      <c r="Z542" s="66"/>
      <c r="AA542" s="72"/>
      <c r="AB542" s="66"/>
      <c r="AC542" s="72"/>
      <c r="AD542" s="72"/>
      <c r="AE542" s="72"/>
      <c r="AF542" s="62"/>
      <c r="AG542" s="113"/>
      <c r="AH542" s="114"/>
      <c r="AI542" s="30"/>
      <c r="AJ542" s="30"/>
      <c r="AK542" s="30"/>
      <c r="AL542" s="30"/>
      <c r="AM542" s="68"/>
      <c r="AN542" s="114"/>
      <c r="AO542" s="114"/>
      <c r="AP542" s="113"/>
      <c r="AQ542" s="113"/>
      <c r="AR542" s="31"/>
      <c r="AS542" s="73"/>
      <c r="AT542" s="73"/>
      <c r="AU542" s="68"/>
      <c r="AV542" s="67"/>
      <c r="AW542" s="67"/>
      <c r="AX542" s="67"/>
      <c r="AY542" s="67"/>
      <c r="AZ542" s="132"/>
      <c r="BA542" s="132"/>
      <c r="BB542" s="132"/>
      <c r="BC542" s="132"/>
      <c r="BD542" s="132"/>
      <c r="BE542" s="67"/>
    </row>
    <row r="543" spans="1:57" ht="25.5" customHeight="1" x14ac:dyDescent="0.25">
      <c r="A543" s="31"/>
      <c r="B543" s="31"/>
      <c r="C543" s="31"/>
      <c r="D543" s="33"/>
      <c r="E543" s="98"/>
      <c r="F543" s="31"/>
      <c r="G543" s="83"/>
      <c r="H543" s="83"/>
      <c r="I543" s="62"/>
      <c r="J543" s="31"/>
      <c r="K543" s="31"/>
      <c r="L543" s="83"/>
      <c r="M543" s="69"/>
      <c r="N543" s="69"/>
      <c r="O543" s="74"/>
      <c r="P543" s="74"/>
      <c r="Q543" s="75"/>
      <c r="R543" s="34"/>
      <c r="S543" s="83"/>
      <c r="T543" s="83"/>
      <c r="U543" s="83"/>
      <c r="V543" s="83"/>
      <c r="W543" s="74"/>
      <c r="X543" s="74"/>
      <c r="Y543" s="74"/>
      <c r="Z543" s="66"/>
      <c r="AA543" s="72"/>
      <c r="AB543" s="66"/>
      <c r="AC543" s="72"/>
      <c r="AD543" s="72"/>
      <c r="AE543" s="72"/>
      <c r="AF543" s="62"/>
      <c r="AG543" s="113"/>
      <c r="AH543" s="114"/>
      <c r="AI543" s="30"/>
      <c r="AJ543" s="30"/>
      <c r="AK543" s="30"/>
      <c r="AL543" s="30"/>
      <c r="AM543" s="68"/>
      <c r="AN543" s="114"/>
      <c r="AO543" s="114"/>
      <c r="AP543" s="113"/>
      <c r="AQ543" s="113"/>
      <c r="AR543" s="31"/>
      <c r="AS543" s="73"/>
      <c r="AT543" s="73"/>
      <c r="AU543" s="68"/>
      <c r="AV543" s="67"/>
      <c r="AW543" s="67"/>
      <c r="AX543" s="67"/>
      <c r="AY543" s="67"/>
      <c r="AZ543" s="132"/>
      <c r="BA543" s="132"/>
      <c r="BB543" s="132"/>
      <c r="BC543" s="132"/>
      <c r="BD543" s="132"/>
      <c r="BE543" s="67"/>
    </row>
    <row r="544" spans="1:57" ht="25.5" customHeight="1" x14ac:dyDescent="0.25">
      <c r="A544" s="31"/>
      <c r="B544" s="31"/>
      <c r="C544" s="31"/>
      <c r="D544" s="33"/>
      <c r="E544" s="98"/>
      <c r="F544" s="31"/>
      <c r="G544" s="83"/>
      <c r="H544" s="83"/>
      <c r="I544" s="62"/>
      <c r="J544" s="31"/>
      <c r="K544" s="31"/>
      <c r="L544" s="83"/>
      <c r="M544" s="69"/>
      <c r="N544" s="69"/>
      <c r="O544" s="74"/>
      <c r="P544" s="74"/>
      <c r="Q544" s="75"/>
      <c r="R544" s="34"/>
      <c r="S544" s="83"/>
      <c r="T544" s="83"/>
      <c r="U544" s="83"/>
      <c r="V544" s="83"/>
      <c r="W544" s="74"/>
      <c r="X544" s="74"/>
      <c r="Y544" s="74"/>
      <c r="Z544" s="66"/>
      <c r="AA544" s="72"/>
      <c r="AB544" s="66"/>
      <c r="AC544" s="72"/>
      <c r="AD544" s="72"/>
      <c r="AE544" s="72"/>
      <c r="AF544" s="62"/>
      <c r="AG544" s="113"/>
      <c r="AH544" s="114"/>
      <c r="AI544" s="30"/>
      <c r="AJ544" s="30"/>
      <c r="AK544" s="30"/>
      <c r="AL544" s="30"/>
      <c r="AM544" s="68"/>
      <c r="AN544" s="114"/>
      <c r="AO544" s="114"/>
      <c r="AP544" s="113"/>
      <c r="AQ544" s="113"/>
      <c r="AR544" s="31"/>
      <c r="AS544" s="73"/>
      <c r="AT544" s="73"/>
      <c r="AU544" s="68"/>
      <c r="AV544" s="67"/>
      <c r="AW544" s="67"/>
      <c r="AX544" s="67"/>
      <c r="AY544" s="67"/>
      <c r="AZ544" s="132"/>
      <c r="BA544" s="132"/>
      <c r="BB544" s="132"/>
      <c r="BC544" s="132"/>
      <c r="BD544" s="132"/>
      <c r="BE544" s="67"/>
    </row>
    <row r="545" spans="1:57" ht="25.5" customHeight="1" x14ac:dyDescent="0.25">
      <c r="A545" s="31"/>
      <c r="B545" s="31"/>
      <c r="C545" s="31"/>
      <c r="D545" s="33"/>
      <c r="E545" s="98"/>
      <c r="F545" s="31"/>
      <c r="G545" s="83"/>
      <c r="H545" s="83"/>
      <c r="I545" s="62"/>
      <c r="J545" s="31"/>
      <c r="K545" s="31"/>
      <c r="L545" s="83"/>
      <c r="M545" s="69"/>
      <c r="N545" s="69"/>
      <c r="O545" s="74"/>
      <c r="P545" s="74"/>
      <c r="Q545" s="75"/>
      <c r="R545" s="34"/>
      <c r="S545" s="83"/>
      <c r="T545" s="83"/>
      <c r="U545" s="83"/>
      <c r="V545" s="83"/>
      <c r="W545" s="74"/>
      <c r="X545" s="74"/>
      <c r="Y545" s="74"/>
      <c r="Z545" s="66"/>
      <c r="AA545" s="72"/>
      <c r="AB545" s="66"/>
      <c r="AC545" s="72"/>
      <c r="AD545" s="72"/>
      <c r="AE545" s="72"/>
      <c r="AF545" s="62"/>
      <c r="AG545" s="113"/>
      <c r="AH545" s="114"/>
      <c r="AI545" s="30"/>
      <c r="AJ545" s="30"/>
      <c r="AK545" s="30"/>
      <c r="AL545" s="30"/>
      <c r="AM545" s="68"/>
      <c r="AN545" s="114"/>
      <c r="AO545" s="114"/>
      <c r="AP545" s="113"/>
      <c r="AQ545" s="113"/>
      <c r="AR545" s="31"/>
      <c r="AS545" s="73"/>
      <c r="AT545" s="73"/>
      <c r="AU545" s="68"/>
      <c r="AV545" s="67"/>
      <c r="AW545" s="67"/>
      <c r="AX545" s="67"/>
      <c r="AY545" s="67"/>
      <c r="AZ545" s="132"/>
      <c r="BA545" s="132"/>
      <c r="BB545" s="132"/>
      <c r="BC545" s="132"/>
      <c r="BD545" s="132"/>
      <c r="BE545" s="67"/>
    </row>
    <row r="546" spans="1:57" ht="25.5" customHeight="1" x14ac:dyDescent="0.25">
      <c r="A546" s="31"/>
      <c r="B546" s="31"/>
      <c r="C546" s="31"/>
      <c r="D546" s="33"/>
      <c r="E546" s="98"/>
      <c r="F546" s="31"/>
      <c r="G546" s="83"/>
      <c r="H546" s="83"/>
      <c r="I546" s="62"/>
      <c r="J546" s="31"/>
      <c r="K546" s="31"/>
      <c r="L546" s="83"/>
      <c r="M546" s="69"/>
      <c r="N546" s="69"/>
      <c r="O546" s="74"/>
      <c r="P546" s="74"/>
      <c r="Q546" s="75"/>
      <c r="R546" s="34"/>
      <c r="S546" s="83"/>
      <c r="T546" s="83"/>
      <c r="U546" s="83"/>
      <c r="V546" s="83"/>
      <c r="W546" s="74"/>
      <c r="X546" s="74"/>
      <c r="Y546" s="74"/>
      <c r="Z546" s="66"/>
      <c r="AA546" s="72"/>
      <c r="AB546" s="66"/>
      <c r="AC546" s="72"/>
      <c r="AD546" s="72"/>
      <c r="AE546" s="72"/>
      <c r="AF546" s="62"/>
      <c r="AG546" s="113"/>
      <c r="AH546" s="114"/>
      <c r="AI546" s="30"/>
      <c r="AJ546" s="30"/>
      <c r="AK546" s="30"/>
      <c r="AL546" s="30"/>
      <c r="AM546" s="68"/>
      <c r="AN546" s="114"/>
      <c r="AO546" s="114"/>
      <c r="AP546" s="113"/>
      <c r="AQ546" s="113"/>
      <c r="AR546" s="31"/>
      <c r="AS546" s="73"/>
      <c r="AT546" s="73"/>
      <c r="AU546" s="68"/>
      <c r="AV546" s="67"/>
      <c r="AW546" s="67"/>
      <c r="AX546" s="67"/>
      <c r="AY546" s="67"/>
      <c r="AZ546" s="132"/>
      <c r="BA546" s="132"/>
      <c r="BB546" s="132"/>
      <c r="BC546" s="132"/>
      <c r="BD546" s="132"/>
      <c r="BE546" s="67"/>
    </row>
    <row r="547" spans="1:57" ht="25.5" customHeight="1" x14ac:dyDescent="0.25">
      <c r="A547" s="31"/>
      <c r="B547" s="31"/>
      <c r="C547" s="31"/>
      <c r="D547" s="33"/>
      <c r="E547" s="98"/>
      <c r="F547" s="31"/>
      <c r="G547" s="83"/>
      <c r="H547" s="83"/>
      <c r="I547" s="62"/>
      <c r="J547" s="31"/>
      <c r="K547" s="31"/>
      <c r="L547" s="83"/>
      <c r="M547" s="69"/>
      <c r="N547" s="69"/>
      <c r="O547" s="74"/>
      <c r="P547" s="74"/>
      <c r="Q547" s="75"/>
      <c r="R547" s="34"/>
      <c r="S547" s="83"/>
      <c r="T547" s="83"/>
      <c r="U547" s="83"/>
      <c r="V547" s="83"/>
      <c r="W547" s="74"/>
      <c r="X547" s="74"/>
      <c r="Y547" s="74"/>
      <c r="Z547" s="66"/>
      <c r="AA547" s="72"/>
      <c r="AB547" s="66"/>
      <c r="AC547" s="72"/>
      <c r="AD547" s="72"/>
      <c r="AE547" s="72"/>
      <c r="AF547" s="62"/>
      <c r="AG547" s="113"/>
      <c r="AH547" s="114"/>
      <c r="AI547" s="30"/>
      <c r="AJ547" s="30"/>
      <c r="AK547" s="30"/>
      <c r="AL547" s="30"/>
      <c r="AM547" s="68"/>
      <c r="AN547" s="114"/>
      <c r="AO547" s="114"/>
      <c r="AP547" s="113"/>
      <c r="AQ547" s="113"/>
      <c r="AR547" s="31"/>
      <c r="AS547" s="73"/>
      <c r="AT547" s="73"/>
      <c r="AU547" s="68"/>
      <c r="AV547" s="67"/>
      <c r="AW547" s="67"/>
      <c r="AX547" s="67"/>
      <c r="AY547" s="67"/>
      <c r="AZ547" s="132"/>
      <c r="BA547" s="132"/>
      <c r="BB547" s="132"/>
      <c r="BC547" s="132"/>
      <c r="BD547" s="132"/>
      <c r="BE547" s="67"/>
    </row>
    <row r="548" spans="1:57" ht="25.5" customHeight="1" x14ac:dyDescent="0.25">
      <c r="A548" s="31"/>
      <c r="B548" s="31"/>
      <c r="C548" s="31"/>
      <c r="D548" s="33"/>
      <c r="E548" s="98"/>
      <c r="F548" s="31"/>
      <c r="G548" s="83"/>
      <c r="H548" s="83"/>
      <c r="I548" s="62"/>
      <c r="J548" s="31"/>
      <c r="K548" s="31"/>
      <c r="L548" s="83"/>
      <c r="M548" s="69"/>
      <c r="N548" s="69"/>
      <c r="O548" s="74"/>
      <c r="P548" s="74"/>
      <c r="Q548" s="75"/>
      <c r="R548" s="34"/>
      <c r="S548" s="83"/>
      <c r="T548" s="83"/>
      <c r="U548" s="83"/>
      <c r="V548" s="83"/>
      <c r="W548" s="74"/>
      <c r="X548" s="74"/>
      <c r="Y548" s="74"/>
      <c r="Z548" s="66"/>
      <c r="AA548" s="72"/>
      <c r="AB548" s="66"/>
      <c r="AC548" s="72"/>
      <c r="AD548" s="72"/>
      <c r="AE548" s="72"/>
      <c r="AF548" s="62"/>
      <c r="AG548" s="113"/>
      <c r="AH548" s="114"/>
      <c r="AI548" s="30"/>
      <c r="AJ548" s="30"/>
      <c r="AK548" s="30"/>
      <c r="AL548" s="30"/>
      <c r="AM548" s="68"/>
      <c r="AN548" s="114"/>
      <c r="AO548" s="114"/>
      <c r="AP548" s="113"/>
      <c r="AQ548" s="113"/>
      <c r="AR548" s="31"/>
      <c r="AS548" s="73"/>
      <c r="AT548" s="73"/>
      <c r="AU548" s="68"/>
      <c r="AV548" s="67"/>
      <c r="AW548" s="67"/>
      <c r="AX548" s="67"/>
      <c r="AY548" s="67"/>
      <c r="AZ548" s="132"/>
      <c r="BA548" s="132"/>
      <c r="BB548" s="132"/>
      <c r="BC548" s="132"/>
      <c r="BD548" s="132"/>
      <c r="BE548" s="67"/>
    </row>
    <row r="549" spans="1:57" ht="25.5" customHeight="1" x14ac:dyDescent="0.25">
      <c r="A549" s="31"/>
      <c r="B549" s="31"/>
      <c r="C549" s="31"/>
      <c r="D549" s="33"/>
      <c r="E549" s="98"/>
      <c r="F549" s="31"/>
      <c r="G549" s="83"/>
      <c r="H549" s="83"/>
      <c r="I549" s="62"/>
      <c r="J549" s="31"/>
      <c r="K549" s="31"/>
      <c r="L549" s="83"/>
      <c r="M549" s="69"/>
      <c r="N549" s="69"/>
      <c r="O549" s="74"/>
      <c r="P549" s="74"/>
      <c r="Q549" s="75"/>
      <c r="R549" s="34"/>
      <c r="S549" s="83"/>
      <c r="T549" s="83"/>
      <c r="U549" s="83"/>
      <c r="V549" s="83"/>
      <c r="W549" s="74"/>
      <c r="X549" s="74"/>
      <c r="Y549" s="74"/>
      <c r="Z549" s="66"/>
      <c r="AA549" s="72"/>
      <c r="AB549" s="66"/>
      <c r="AC549" s="72"/>
      <c r="AD549" s="72"/>
      <c r="AE549" s="72"/>
      <c r="AF549" s="62"/>
      <c r="AG549" s="113"/>
      <c r="AH549" s="114"/>
      <c r="AI549" s="30"/>
      <c r="AJ549" s="30"/>
      <c r="AK549" s="30"/>
      <c r="AL549" s="30"/>
      <c r="AM549" s="68"/>
      <c r="AN549" s="114"/>
      <c r="AO549" s="114"/>
      <c r="AP549" s="113"/>
      <c r="AQ549" s="113"/>
      <c r="AR549" s="31"/>
      <c r="AS549" s="73"/>
      <c r="AT549" s="73"/>
      <c r="AU549" s="68"/>
      <c r="AV549" s="67"/>
      <c r="AW549" s="67"/>
      <c r="AX549" s="67"/>
      <c r="AY549" s="67"/>
      <c r="AZ549" s="132"/>
      <c r="BA549" s="132"/>
      <c r="BB549" s="132"/>
      <c r="BC549" s="132"/>
      <c r="BD549" s="132"/>
      <c r="BE549" s="67"/>
    </row>
    <row r="550" spans="1:57" ht="25.5" customHeight="1" x14ac:dyDescent="0.25">
      <c r="A550" s="31"/>
      <c r="B550" s="31"/>
      <c r="C550" s="31"/>
      <c r="D550" s="33"/>
      <c r="E550" s="98"/>
      <c r="F550" s="31"/>
      <c r="G550" s="83"/>
      <c r="H550" s="83"/>
      <c r="I550" s="62"/>
      <c r="J550" s="31"/>
      <c r="K550" s="31"/>
      <c r="L550" s="83"/>
      <c r="M550" s="69"/>
      <c r="N550" s="69"/>
      <c r="O550" s="74"/>
      <c r="P550" s="74"/>
      <c r="Q550" s="75"/>
      <c r="R550" s="34"/>
      <c r="S550" s="83"/>
      <c r="T550" s="83"/>
      <c r="U550" s="83"/>
      <c r="V550" s="83"/>
      <c r="W550" s="74"/>
      <c r="X550" s="74"/>
      <c r="Y550" s="74"/>
      <c r="Z550" s="66"/>
      <c r="AA550" s="72"/>
      <c r="AB550" s="66"/>
      <c r="AC550" s="72"/>
      <c r="AD550" s="72"/>
      <c r="AE550" s="72"/>
      <c r="AF550" s="62"/>
      <c r="AG550" s="113"/>
      <c r="AH550" s="114"/>
      <c r="AI550" s="30"/>
      <c r="AJ550" s="30"/>
      <c r="AK550" s="30"/>
      <c r="AL550" s="30"/>
      <c r="AM550" s="68"/>
      <c r="AN550" s="114"/>
      <c r="AO550" s="114"/>
      <c r="AP550" s="113"/>
      <c r="AQ550" s="113"/>
      <c r="AR550" s="31"/>
      <c r="AS550" s="73"/>
      <c r="AT550" s="73"/>
      <c r="AU550" s="68"/>
      <c r="AV550" s="67"/>
      <c r="AW550" s="67"/>
      <c r="AX550" s="67"/>
      <c r="AY550" s="67"/>
      <c r="AZ550" s="132"/>
      <c r="BA550" s="132"/>
      <c r="BB550" s="132"/>
      <c r="BC550" s="132"/>
      <c r="BD550" s="132"/>
      <c r="BE550" s="67"/>
    </row>
    <row r="551" spans="1:57" ht="25.5" customHeight="1" x14ac:dyDescent="0.25">
      <c r="A551" s="31"/>
      <c r="B551" s="31"/>
      <c r="C551" s="31"/>
      <c r="D551" s="33"/>
      <c r="E551" s="98"/>
      <c r="F551" s="31"/>
      <c r="G551" s="83"/>
      <c r="H551" s="83"/>
      <c r="I551" s="62"/>
      <c r="J551" s="31"/>
      <c r="K551" s="31"/>
      <c r="L551" s="83"/>
      <c r="M551" s="69"/>
      <c r="N551" s="69"/>
      <c r="O551" s="74"/>
      <c r="P551" s="74"/>
      <c r="Q551" s="75"/>
      <c r="R551" s="34"/>
      <c r="S551" s="83"/>
      <c r="T551" s="83"/>
      <c r="U551" s="83"/>
      <c r="V551" s="83"/>
      <c r="W551" s="74"/>
      <c r="X551" s="74"/>
      <c r="Y551" s="74"/>
      <c r="Z551" s="66"/>
      <c r="AA551" s="72"/>
      <c r="AB551" s="66"/>
      <c r="AC551" s="72"/>
      <c r="AD551" s="72"/>
      <c r="AE551" s="72"/>
      <c r="AF551" s="62"/>
      <c r="AG551" s="113"/>
      <c r="AH551" s="114"/>
      <c r="AI551" s="30"/>
      <c r="AJ551" s="30"/>
      <c r="AK551" s="30"/>
      <c r="AL551" s="30"/>
      <c r="AM551" s="68"/>
      <c r="AN551" s="114"/>
      <c r="AO551" s="114"/>
      <c r="AP551" s="113"/>
      <c r="AQ551" s="113"/>
      <c r="AR551" s="31"/>
      <c r="AS551" s="73"/>
      <c r="AT551" s="73"/>
      <c r="AU551" s="68"/>
      <c r="AV551" s="67"/>
      <c r="AW551" s="67"/>
      <c r="AX551" s="67"/>
      <c r="AY551" s="67"/>
      <c r="AZ551" s="132"/>
      <c r="BA551" s="132"/>
      <c r="BB551" s="132"/>
      <c r="BC551" s="132"/>
      <c r="BD551" s="132"/>
      <c r="BE551" s="67"/>
    </row>
    <row r="552" spans="1:57" ht="25.5" customHeight="1" x14ac:dyDescent="0.25">
      <c r="A552" s="31"/>
      <c r="B552" s="31"/>
      <c r="C552" s="31"/>
      <c r="D552" s="33"/>
      <c r="E552" s="98"/>
      <c r="F552" s="31"/>
      <c r="G552" s="83"/>
      <c r="H552" s="83"/>
      <c r="I552" s="62"/>
      <c r="J552" s="31"/>
      <c r="K552" s="31"/>
      <c r="L552" s="83"/>
      <c r="M552" s="69"/>
      <c r="N552" s="69"/>
      <c r="O552" s="74"/>
      <c r="P552" s="74"/>
      <c r="Q552" s="75"/>
      <c r="R552" s="34"/>
      <c r="S552" s="83"/>
      <c r="T552" s="83"/>
      <c r="U552" s="83"/>
      <c r="V552" s="83"/>
      <c r="W552" s="74"/>
      <c r="X552" s="74"/>
      <c r="Y552" s="74"/>
      <c r="Z552" s="66"/>
      <c r="AA552" s="72"/>
      <c r="AB552" s="66"/>
      <c r="AC552" s="72"/>
      <c r="AD552" s="72"/>
      <c r="AE552" s="72"/>
      <c r="AF552" s="62"/>
      <c r="AG552" s="113"/>
      <c r="AH552" s="114"/>
      <c r="AI552" s="30"/>
      <c r="AJ552" s="30"/>
      <c r="AK552" s="30"/>
      <c r="AL552" s="30"/>
      <c r="AM552" s="68"/>
      <c r="AN552" s="114"/>
      <c r="AO552" s="114"/>
      <c r="AP552" s="113"/>
      <c r="AQ552" s="113"/>
      <c r="AR552" s="31"/>
      <c r="AS552" s="73"/>
      <c r="AT552" s="73"/>
      <c r="AU552" s="68"/>
      <c r="AV552" s="67"/>
      <c r="AW552" s="67"/>
      <c r="AX552" s="67"/>
      <c r="AY552" s="67"/>
      <c r="AZ552" s="132"/>
      <c r="BA552" s="132"/>
      <c r="BB552" s="132"/>
      <c r="BC552" s="132"/>
      <c r="BD552" s="132"/>
      <c r="BE552" s="67"/>
    </row>
    <row r="553" spans="1:57" ht="25.5" customHeight="1" x14ac:dyDescent="0.25">
      <c r="A553" s="31"/>
      <c r="B553" s="31"/>
      <c r="C553" s="31"/>
      <c r="D553" s="33"/>
      <c r="E553" s="98"/>
      <c r="F553" s="31"/>
      <c r="G553" s="83"/>
      <c r="H553" s="83"/>
      <c r="I553" s="62"/>
      <c r="J553" s="31"/>
      <c r="K553" s="31"/>
      <c r="L553" s="83"/>
      <c r="M553" s="69"/>
      <c r="N553" s="69"/>
      <c r="O553" s="74"/>
      <c r="P553" s="74"/>
      <c r="Q553" s="75"/>
      <c r="R553" s="34"/>
      <c r="S553" s="83"/>
      <c r="T553" s="83"/>
      <c r="U553" s="83"/>
      <c r="V553" s="83"/>
      <c r="W553" s="74"/>
      <c r="X553" s="74"/>
      <c r="Y553" s="74"/>
      <c r="Z553" s="66"/>
      <c r="AA553" s="72"/>
      <c r="AB553" s="66"/>
      <c r="AC553" s="72"/>
      <c r="AD553" s="72"/>
      <c r="AE553" s="72"/>
      <c r="AF553" s="62"/>
      <c r="AG553" s="113"/>
      <c r="AH553" s="114"/>
      <c r="AI553" s="30"/>
      <c r="AJ553" s="30"/>
      <c r="AK553" s="30"/>
      <c r="AL553" s="30"/>
      <c r="AM553" s="68"/>
      <c r="AN553" s="114"/>
      <c r="AO553" s="114"/>
      <c r="AP553" s="113"/>
      <c r="AQ553" s="113"/>
      <c r="AR553" s="31"/>
      <c r="AS553" s="73"/>
      <c r="AT553" s="73"/>
      <c r="AU553" s="68"/>
      <c r="AV553" s="67"/>
      <c r="AW553" s="67"/>
      <c r="AX553" s="67"/>
      <c r="AY553" s="67"/>
      <c r="AZ553" s="132"/>
      <c r="BA553" s="132"/>
      <c r="BB553" s="132"/>
      <c r="BC553" s="132"/>
      <c r="BD553" s="132"/>
      <c r="BE553" s="67"/>
    </row>
    <row r="554" spans="1:57" ht="25.5" customHeight="1" x14ac:dyDescent="0.25">
      <c r="A554" s="31"/>
      <c r="B554" s="31"/>
      <c r="C554" s="31"/>
      <c r="D554" s="33"/>
      <c r="E554" s="98"/>
      <c r="F554" s="31"/>
      <c r="G554" s="83"/>
      <c r="H554" s="83"/>
      <c r="I554" s="62"/>
      <c r="J554" s="31"/>
      <c r="K554" s="31"/>
      <c r="L554" s="83"/>
      <c r="M554" s="69"/>
      <c r="N554" s="69"/>
      <c r="O554" s="74"/>
      <c r="P554" s="74"/>
      <c r="Q554" s="75"/>
      <c r="R554" s="34"/>
      <c r="S554" s="83"/>
      <c r="T554" s="83"/>
      <c r="U554" s="83"/>
      <c r="V554" s="83"/>
      <c r="W554" s="74"/>
      <c r="X554" s="74"/>
      <c r="Y554" s="74"/>
      <c r="Z554" s="66"/>
      <c r="AA554" s="72"/>
      <c r="AB554" s="66"/>
      <c r="AC554" s="72"/>
      <c r="AD554" s="72"/>
      <c r="AE554" s="72"/>
      <c r="AF554" s="62"/>
      <c r="AG554" s="113"/>
      <c r="AH554" s="114"/>
      <c r="AI554" s="30"/>
      <c r="AJ554" s="30"/>
      <c r="AK554" s="30"/>
      <c r="AL554" s="30"/>
      <c r="AM554" s="68"/>
      <c r="AN554" s="114"/>
      <c r="AO554" s="114"/>
      <c r="AP554" s="113"/>
      <c r="AQ554" s="113"/>
      <c r="AR554" s="31"/>
      <c r="AS554" s="73"/>
      <c r="AT554" s="73"/>
      <c r="AU554" s="68"/>
      <c r="AV554" s="67"/>
      <c r="AW554" s="67"/>
      <c r="AX554" s="67"/>
      <c r="AY554" s="67"/>
      <c r="AZ554" s="132"/>
      <c r="BA554" s="132"/>
      <c r="BB554" s="132"/>
      <c r="BC554" s="132"/>
      <c r="BD554" s="132"/>
      <c r="BE554" s="67"/>
    </row>
    <row r="555" spans="1:57" ht="25.5" customHeight="1" x14ac:dyDescent="0.25">
      <c r="A555" s="31"/>
      <c r="B555" s="31"/>
      <c r="C555" s="31"/>
      <c r="D555" s="33"/>
      <c r="E555" s="98"/>
      <c r="F555" s="31"/>
      <c r="G555" s="83"/>
      <c r="H555" s="83"/>
      <c r="I555" s="62"/>
      <c r="J555" s="31"/>
      <c r="K555" s="31"/>
      <c r="L555" s="83"/>
      <c r="M555" s="69"/>
      <c r="N555" s="69"/>
      <c r="O555" s="74"/>
      <c r="P555" s="74"/>
      <c r="Q555" s="75"/>
      <c r="R555" s="34"/>
      <c r="S555" s="83"/>
      <c r="T555" s="83"/>
      <c r="U555" s="83"/>
      <c r="V555" s="83"/>
      <c r="W555" s="74"/>
      <c r="X555" s="74"/>
      <c r="Y555" s="74"/>
      <c r="Z555" s="66"/>
      <c r="AA555" s="72"/>
      <c r="AB555" s="66"/>
      <c r="AC555" s="72"/>
      <c r="AD555" s="72"/>
      <c r="AE555" s="72"/>
      <c r="AF555" s="62"/>
      <c r="AG555" s="113"/>
      <c r="AH555" s="114"/>
      <c r="AI555" s="30"/>
      <c r="AJ555" s="30"/>
      <c r="AK555" s="30"/>
      <c r="AL555" s="30"/>
      <c r="AM555" s="68"/>
      <c r="AN555" s="114"/>
      <c r="AO555" s="114"/>
      <c r="AP555" s="113"/>
      <c r="AQ555" s="113"/>
      <c r="AR555" s="31"/>
      <c r="AS555" s="73"/>
      <c r="AT555" s="73"/>
      <c r="AU555" s="68"/>
      <c r="AV555" s="67"/>
      <c r="AW555" s="67"/>
      <c r="AX555" s="67"/>
      <c r="AY555" s="67"/>
      <c r="AZ555" s="132"/>
      <c r="BA555" s="132"/>
      <c r="BB555" s="132"/>
      <c r="BC555" s="132"/>
      <c r="BD555" s="132"/>
      <c r="BE555" s="67"/>
    </row>
    <row r="556" spans="1:57" ht="25.5" customHeight="1" x14ac:dyDescent="0.25">
      <c r="A556" s="31"/>
      <c r="B556" s="31"/>
      <c r="C556" s="31"/>
      <c r="D556" s="33"/>
      <c r="E556" s="98"/>
      <c r="F556" s="31"/>
      <c r="G556" s="83"/>
      <c r="H556" s="83"/>
      <c r="I556" s="62"/>
      <c r="J556" s="31"/>
      <c r="K556" s="31"/>
      <c r="L556" s="83"/>
      <c r="M556" s="69"/>
      <c r="N556" s="69"/>
      <c r="O556" s="74"/>
      <c r="P556" s="74"/>
      <c r="Q556" s="75"/>
      <c r="R556" s="34"/>
      <c r="S556" s="83"/>
      <c r="T556" s="83"/>
      <c r="U556" s="83"/>
      <c r="V556" s="83"/>
      <c r="W556" s="74"/>
      <c r="X556" s="74"/>
      <c r="Y556" s="74"/>
      <c r="Z556" s="66"/>
      <c r="AA556" s="72"/>
      <c r="AB556" s="66"/>
      <c r="AC556" s="72"/>
      <c r="AD556" s="72"/>
      <c r="AE556" s="72"/>
      <c r="AF556" s="62"/>
      <c r="AG556" s="113"/>
      <c r="AH556" s="114"/>
      <c r="AI556" s="30"/>
      <c r="AJ556" s="30"/>
      <c r="AK556" s="30"/>
      <c r="AL556" s="30"/>
      <c r="AM556" s="68"/>
      <c r="AN556" s="114"/>
      <c r="AO556" s="114"/>
      <c r="AP556" s="113"/>
      <c r="AQ556" s="113"/>
      <c r="AR556" s="31"/>
      <c r="AS556" s="73"/>
      <c r="AT556" s="73"/>
      <c r="AU556" s="68"/>
      <c r="AV556" s="67"/>
      <c r="AW556" s="67"/>
      <c r="AX556" s="67"/>
      <c r="AY556" s="67"/>
      <c r="AZ556" s="132"/>
      <c r="BA556" s="132"/>
      <c r="BB556" s="132"/>
      <c r="BC556" s="132"/>
      <c r="BD556" s="132"/>
      <c r="BE556" s="67"/>
    </row>
    <row r="557" spans="1:57" ht="25.5" customHeight="1" x14ac:dyDescent="0.25">
      <c r="A557" s="31"/>
      <c r="B557" s="31"/>
      <c r="C557" s="31"/>
      <c r="D557" s="33"/>
      <c r="E557" s="98"/>
      <c r="F557" s="31"/>
      <c r="G557" s="83"/>
      <c r="H557" s="83"/>
      <c r="I557" s="62"/>
      <c r="J557" s="31"/>
      <c r="K557" s="31"/>
      <c r="L557" s="83"/>
      <c r="M557" s="69"/>
      <c r="N557" s="69"/>
      <c r="O557" s="74"/>
      <c r="P557" s="74"/>
      <c r="Q557" s="75"/>
      <c r="R557" s="34"/>
      <c r="S557" s="83"/>
      <c r="T557" s="83"/>
      <c r="U557" s="83"/>
      <c r="V557" s="83"/>
      <c r="W557" s="74"/>
      <c r="X557" s="74"/>
      <c r="Y557" s="74"/>
      <c r="Z557" s="66"/>
      <c r="AA557" s="72"/>
      <c r="AB557" s="66"/>
      <c r="AC557" s="72"/>
      <c r="AD557" s="72"/>
      <c r="AE557" s="72"/>
      <c r="AF557" s="62"/>
      <c r="AG557" s="113"/>
      <c r="AH557" s="114"/>
      <c r="AI557" s="30"/>
      <c r="AJ557" s="30"/>
      <c r="AK557" s="30"/>
      <c r="AL557" s="30"/>
      <c r="AM557" s="68"/>
      <c r="AN557" s="114"/>
      <c r="AO557" s="114"/>
      <c r="AP557" s="113"/>
      <c r="AQ557" s="113"/>
      <c r="AR557" s="31"/>
      <c r="AS557" s="73"/>
      <c r="AT557" s="73"/>
      <c r="AU557" s="68"/>
      <c r="AV557" s="67"/>
      <c r="AW557" s="67"/>
      <c r="AX557" s="67"/>
      <c r="AY557" s="67"/>
      <c r="AZ557" s="132"/>
      <c r="BA557" s="132"/>
      <c r="BB557" s="132"/>
      <c r="BC557" s="132"/>
      <c r="BD557" s="132"/>
      <c r="BE557" s="67"/>
    </row>
    <row r="558" spans="1:57" ht="25.5" customHeight="1" x14ac:dyDescent="0.25">
      <c r="A558" s="31"/>
      <c r="B558" s="31"/>
      <c r="C558" s="31"/>
      <c r="D558" s="33"/>
      <c r="E558" s="98"/>
      <c r="F558" s="31"/>
      <c r="G558" s="83"/>
      <c r="H558" s="83"/>
      <c r="I558" s="62"/>
      <c r="J558" s="31"/>
      <c r="K558" s="31"/>
      <c r="L558" s="83"/>
      <c r="M558" s="69"/>
      <c r="N558" s="69"/>
      <c r="O558" s="74"/>
      <c r="P558" s="74"/>
      <c r="Q558" s="75"/>
      <c r="R558" s="34"/>
      <c r="S558" s="83"/>
      <c r="T558" s="83"/>
      <c r="U558" s="83"/>
      <c r="V558" s="83"/>
      <c r="W558" s="74"/>
      <c r="X558" s="74"/>
      <c r="Y558" s="74"/>
      <c r="Z558" s="66"/>
      <c r="AA558" s="72"/>
      <c r="AB558" s="66"/>
      <c r="AC558" s="72"/>
      <c r="AD558" s="72"/>
      <c r="AE558" s="72"/>
      <c r="AF558" s="62"/>
      <c r="AG558" s="113"/>
      <c r="AH558" s="114"/>
      <c r="AI558" s="30"/>
      <c r="AJ558" s="30"/>
      <c r="AK558" s="30"/>
      <c r="AL558" s="30"/>
      <c r="AM558" s="68"/>
      <c r="AN558" s="114"/>
      <c r="AO558" s="114"/>
      <c r="AP558" s="113"/>
      <c r="AQ558" s="113"/>
      <c r="AR558" s="31"/>
      <c r="AS558" s="73"/>
      <c r="AT558" s="73"/>
      <c r="AU558" s="68"/>
      <c r="AV558" s="67"/>
      <c r="AW558" s="67"/>
      <c r="AX558" s="67"/>
      <c r="AY558" s="67"/>
      <c r="AZ558" s="132"/>
      <c r="BA558" s="132"/>
      <c r="BB558" s="132"/>
      <c r="BC558" s="132"/>
      <c r="BD558" s="132"/>
      <c r="BE558" s="67"/>
    </row>
    <row r="559" spans="1:57" ht="25.5" customHeight="1" x14ac:dyDescent="0.25">
      <c r="A559" s="31"/>
      <c r="B559" s="31"/>
      <c r="C559" s="31"/>
      <c r="D559" s="33"/>
      <c r="E559" s="98"/>
      <c r="F559" s="31"/>
      <c r="G559" s="83"/>
      <c r="H559" s="83"/>
      <c r="I559" s="62"/>
      <c r="J559" s="31"/>
      <c r="K559" s="31"/>
      <c r="L559" s="83"/>
      <c r="M559" s="69"/>
      <c r="N559" s="69"/>
      <c r="O559" s="74"/>
      <c r="P559" s="74"/>
      <c r="Q559" s="75"/>
      <c r="R559" s="34"/>
      <c r="S559" s="83"/>
      <c r="T559" s="83"/>
      <c r="U559" s="83"/>
      <c r="V559" s="83"/>
      <c r="W559" s="74"/>
      <c r="X559" s="74"/>
      <c r="Y559" s="74"/>
      <c r="Z559" s="66"/>
      <c r="AA559" s="72"/>
      <c r="AB559" s="66"/>
      <c r="AC559" s="72"/>
      <c r="AD559" s="72"/>
      <c r="AE559" s="72"/>
      <c r="AF559" s="62"/>
      <c r="AG559" s="113"/>
      <c r="AH559" s="114"/>
      <c r="AI559" s="30"/>
      <c r="AJ559" s="30"/>
      <c r="AK559" s="30"/>
      <c r="AL559" s="30"/>
      <c r="AM559" s="68"/>
      <c r="AN559" s="114"/>
      <c r="AO559" s="114"/>
      <c r="AP559" s="113"/>
      <c r="AQ559" s="113"/>
      <c r="AR559" s="31"/>
      <c r="AS559" s="73"/>
      <c r="AT559" s="73"/>
      <c r="AU559" s="68"/>
      <c r="AV559" s="67"/>
      <c r="AW559" s="67"/>
      <c r="AX559" s="67"/>
      <c r="AY559" s="67"/>
      <c r="AZ559" s="132"/>
      <c r="BA559" s="132"/>
      <c r="BB559" s="132"/>
      <c r="BC559" s="132"/>
      <c r="BD559" s="132"/>
      <c r="BE559" s="67"/>
    </row>
    <row r="560" spans="1:57" ht="25.5" customHeight="1" x14ac:dyDescent="0.25">
      <c r="A560" s="31"/>
      <c r="B560" s="31"/>
      <c r="C560" s="31"/>
      <c r="D560" s="33"/>
      <c r="E560" s="98"/>
      <c r="F560" s="31"/>
      <c r="G560" s="83"/>
      <c r="H560" s="83"/>
      <c r="I560" s="62"/>
      <c r="J560" s="31"/>
      <c r="K560" s="31"/>
      <c r="L560" s="83"/>
      <c r="M560" s="69"/>
      <c r="N560" s="69"/>
      <c r="O560" s="74"/>
      <c r="P560" s="74"/>
      <c r="Q560" s="75"/>
      <c r="R560" s="34"/>
      <c r="S560" s="83"/>
      <c r="T560" s="83"/>
      <c r="U560" s="83"/>
      <c r="V560" s="83"/>
      <c r="W560" s="74"/>
      <c r="X560" s="74"/>
      <c r="Y560" s="74"/>
      <c r="Z560" s="66"/>
      <c r="AA560" s="72"/>
      <c r="AB560" s="66"/>
      <c r="AC560" s="72"/>
      <c r="AD560" s="72"/>
      <c r="AE560" s="72"/>
      <c r="AF560" s="62"/>
      <c r="AG560" s="113"/>
      <c r="AH560" s="114"/>
      <c r="AI560" s="30"/>
      <c r="AJ560" s="30"/>
      <c r="AK560" s="30"/>
      <c r="AL560" s="30"/>
      <c r="AM560" s="68"/>
      <c r="AN560" s="114"/>
      <c r="AO560" s="114"/>
      <c r="AP560" s="113"/>
      <c r="AQ560" s="113"/>
      <c r="AR560" s="31"/>
      <c r="AS560" s="73"/>
      <c r="AT560" s="73"/>
      <c r="AU560" s="68"/>
      <c r="AV560" s="67"/>
      <c r="AW560" s="67"/>
      <c r="AX560" s="67"/>
      <c r="AY560" s="67"/>
      <c r="AZ560" s="132"/>
      <c r="BA560" s="132"/>
      <c r="BB560" s="132"/>
      <c r="BC560" s="132"/>
      <c r="BD560" s="132"/>
      <c r="BE560" s="67"/>
    </row>
    <row r="561" spans="1:57" ht="25.5" customHeight="1" x14ac:dyDescent="0.25">
      <c r="A561" s="31"/>
      <c r="B561" s="31"/>
      <c r="C561" s="31"/>
      <c r="D561" s="33"/>
      <c r="E561" s="98"/>
      <c r="F561" s="31"/>
      <c r="G561" s="83"/>
      <c r="H561" s="83"/>
      <c r="I561" s="62"/>
      <c r="J561" s="31"/>
      <c r="K561" s="31"/>
      <c r="L561" s="83"/>
      <c r="M561" s="69"/>
      <c r="N561" s="69"/>
      <c r="O561" s="74"/>
      <c r="P561" s="74"/>
      <c r="Q561" s="75"/>
      <c r="R561" s="34"/>
      <c r="S561" s="83"/>
      <c r="T561" s="83"/>
      <c r="U561" s="83"/>
      <c r="V561" s="83"/>
      <c r="W561" s="74"/>
      <c r="X561" s="74"/>
      <c r="Y561" s="74"/>
      <c r="Z561" s="66"/>
      <c r="AA561" s="72"/>
      <c r="AB561" s="66"/>
      <c r="AC561" s="72"/>
      <c r="AD561" s="72"/>
      <c r="AE561" s="72"/>
      <c r="AF561" s="62"/>
      <c r="AG561" s="113"/>
      <c r="AH561" s="114"/>
      <c r="AI561" s="30"/>
      <c r="AJ561" s="30"/>
      <c r="AK561" s="30"/>
      <c r="AL561" s="30"/>
      <c r="AM561" s="68"/>
      <c r="AN561" s="114"/>
      <c r="AO561" s="114"/>
      <c r="AP561" s="113"/>
      <c r="AQ561" s="113"/>
      <c r="AR561" s="31"/>
      <c r="AS561" s="73"/>
      <c r="AT561" s="73"/>
      <c r="AU561" s="68"/>
      <c r="AV561" s="67"/>
      <c r="AW561" s="67"/>
      <c r="AX561" s="67"/>
      <c r="AY561" s="67"/>
      <c r="AZ561" s="132"/>
      <c r="BA561" s="132"/>
      <c r="BB561" s="132"/>
      <c r="BC561" s="132"/>
      <c r="BD561" s="132"/>
      <c r="BE561" s="67"/>
    </row>
    <row r="562" spans="1:57" ht="25.5" customHeight="1" x14ac:dyDescent="0.25">
      <c r="A562" s="31"/>
      <c r="B562" s="31"/>
      <c r="C562" s="31"/>
      <c r="D562" s="33"/>
      <c r="E562" s="98"/>
      <c r="F562" s="31"/>
      <c r="G562" s="83"/>
      <c r="H562" s="83"/>
      <c r="I562" s="62"/>
      <c r="J562" s="31"/>
      <c r="K562" s="31"/>
      <c r="L562" s="83"/>
      <c r="M562" s="69"/>
      <c r="N562" s="69"/>
      <c r="O562" s="74"/>
      <c r="P562" s="74"/>
      <c r="Q562" s="75"/>
      <c r="R562" s="34"/>
      <c r="S562" s="83"/>
      <c r="T562" s="83"/>
      <c r="U562" s="83"/>
      <c r="V562" s="83"/>
      <c r="W562" s="74"/>
      <c r="X562" s="74"/>
      <c r="Y562" s="74"/>
      <c r="Z562" s="66"/>
      <c r="AA562" s="72"/>
      <c r="AB562" s="66"/>
      <c r="AC562" s="72"/>
      <c r="AD562" s="72"/>
      <c r="AE562" s="72"/>
      <c r="AF562" s="62"/>
      <c r="AG562" s="113"/>
      <c r="AH562" s="114"/>
      <c r="AI562" s="30"/>
      <c r="AJ562" s="30"/>
      <c r="AK562" s="30"/>
      <c r="AL562" s="30"/>
      <c r="AM562" s="68"/>
      <c r="AN562" s="114"/>
      <c r="AO562" s="114"/>
      <c r="AP562" s="113"/>
      <c r="AQ562" s="113"/>
      <c r="AR562" s="31"/>
      <c r="AS562" s="73"/>
      <c r="AT562" s="73"/>
      <c r="AU562" s="68"/>
      <c r="AV562" s="67"/>
      <c r="AW562" s="67"/>
      <c r="AX562" s="67"/>
      <c r="AY562" s="67"/>
      <c r="AZ562" s="132"/>
      <c r="BA562" s="132"/>
      <c r="BB562" s="132"/>
      <c r="BC562" s="132"/>
      <c r="BD562" s="132"/>
      <c r="BE562" s="67"/>
    </row>
    <row r="563" spans="1:57" ht="25.5" customHeight="1" x14ac:dyDescent="0.25">
      <c r="A563" s="31"/>
      <c r="B563" s="31"/>
      <c r="C563" s="31"/>
      <c r="D563" s="33"/>
      <c r="E563" s="98"/>
      <c r="F563" s="31"/>
      <c r="G563" s="83"/>
      <c r="H563" s="83"/>
      <c r="I563" s="62"/>
      <c r="J563" s="31"/>
      <c r="K563" s="31"/>
      <c r="L563" s="83"/>
      <c r="M563" s="69"/>
      <c r="N563" s="69"/>
      <c r="O563" s="74"/>
      <c r="P563" s="74"/>
      <c r="Q563" s="75"/>
      <c r="R563" s="34"/>
      <c r="S563" s="83"/>
      <c r="T563" s="83"/>
      <c r="U563" s="83"/>
      <c r="V563" s="83"/>
      <c r="W563" s="74"/>
      <c r="X563" s="74"/>
      <c r="Y563" s="74"/>
      <c r="Z563" s="66"/>
      <c r="AA563" s="72"/>
      <c r="AB563" s="66"/>
      <c r="AC563" s="72"/>
      <c r="AD563" s="72"/>
      <c r="AE563" s="72"/>
      <c r="AF563" s="62"/>
      <c r="AG563" s="113"/>
      <c r="AH563" s="114"/>
      <c r="AI563" s="30"/>
      <c r="AJ563" s="30"/>
      <c r="AK563" s="30"/>
      <c r="AL563" s="30"/>
      <c r="AM563" s="68"/>
      <c r="AN563" s="114"/>
      <c r="AO563" s="114"/>
      <c r="AP563" s="113"/>
      <c r="AQ563" s="113"/>
      <c r="AR563" s="31"/>
      <c r="AS563" s="73"/>
      <c r="AT563" s="73"/>
      <c r="AU563" s="68"/>
      <c r="AV563" s="67"/>
      <c r="AW563" s="67"/>
      <c r="AX563" s="67"/>
      <c r="AY563" s="67"/>
      <c r="AZ563" s="132"/>
      <c r="BA563" s="132"/>
      <c r="BB563" s="132"/>
      <c r="BC563" s="132"/>
      <c r="BD563" s="132"/>
      <c r="BE563" s="67"/>
    </row>
    <row r="564" spans="1:57" ht="25.5" customHeight="1" x14ac:dyDescent="0.25">
      <c r="A564" s="31"/>
      <c r="B564" s="31"/>
      <c r="C564" s="31"/>
      <c r="D564" s="33"/>
      <c r="E564" s="98"/>
      <c r="F564" s="31"/>
      <c r="G564" s="83"/>
      <c r="H564" s="83"/>
      <c r="I564" s="62"/>
      <c r="J564" s="31"/>
      <c r="K564" s="31"/>
      <c r="L564" s="83"/>
      <c r="M564" s="69"/>
      <c r="N564" s="69"/>
      <c r="O564" s="74"/>
      <c r="P564" s="74"/>
      <c r="Q564" s="75"/>
      <c r="R564" s="34"/>
      <c r="S564" s="83"/>
      <c r="T564" s="83"/>
      <c r="U564" s="83"/>
      <c r="V564" s="83"/>
      <c r="W564" s="74"/>
      <c r="X564" s="74"/>
      <c r="Y564" s="74"/>
      <c r="Z564" s="66"/>
      <c r="AA564" s="72"/>
      <c r="AB564" s="66"/>
      <c r="AC564" s="72"/>
      <c r="AD564" s="72"/>
      <c r="AE564" s="72"/>
      <c r="AF564" s="62"/>
      <c r="AG564" s="113"/>
      <c r="AH564" s="114"/>
      <c r="AI564" s="30"/>
      <c r="AJ564" s="30"/>
      <c r="AK564" s="30"/>
      <c r="AL564" s="30"/>
      <c r="AM564" s="68"/>
      <c r="AN564" s="114"/>
      <c r="AO564" s="114"/>
      <c r="AP564" s="113"/>
      <c r="AQ564" s="113"/>
      <c r="AR564" s="31"/>
      <c r="AS564" s="73"/>
      <c r="AT564" s="73"/>
      <c r="AU564" s="68"/>
      <c r="AV564" s="67"/>
      <c r="AW564" s="67"/>
      <c r="AX564" s="67"/>
      <c r="AY564" s="67"/>
      <c r="AZ564" s="132"/>
      <c r="BA564" s="132"/>
      <c r="BB564" s="132"/>
      <c r="BC564" s="132"/>
      <c r="BD564" s="132"/>
      <c r="BE564" s="67"/>
    </row>
    <row r="565" spans="1:57" ht="25.5" customHeight="1" x14ac:dyDescent="0.25">
      <c r="A565" s="31"/>
      <c r="B565" s="31"/>
      <c r="C565" s="31"/>
      <c r="D565" s="33"/>
      <c r="E565" s="98"/>
      <c r="F565" s="31"/>
      <c r="G565" s="83"/>
      <c r="H565" s="83"/>
      <c r="I565" s="62"/>
      <c r="J565" s="31"/>
      <c r="K565" s="31"/>
      <c r="L565" s="83"/>
      <c r="M565" s="69"/>
      <c r="N565" s="69"/>
      <c r="O565" s="74"/>
      <c r="P565" s="74"/>
      <c r="Q565" s="75"/>
      <c r="R565" s="34"/>
      <c r="S565" s="83"/>
      <c r="T565" s="83"/>
      <c r="U565" s="83"/>
      <c r="V565" s="83"/>
      <c r="W565" s="74"/>
      <c r="X565" s="74"/>
      <c r="Y565" s="74"/>
      <c r="Z565" s="66"/>
      <c r="AA565" s="72"/>
      <c r="AB565" s="66"/>
      <c r="AC565" s="72"/>
      <c r="AD565" s="72"/>
      <c r="AE565" s="72"/>
      <c r="AF565" s="62"/>
      <c r="AG565" s="113"/>
      <c r="AH565" s="114"/>
      <c r="AI565" s="30"/>
      <c r="AJ565" s="30"/>
      <c r="AK565" s="30"/>
      <c r="AL565" s="30"/>
      <c r="AM565" s="68"/>
      <c r="AN565" s="114"/>
      <c r="AO565" s="114"/>
      <c r="AP565" s="113"/>
      <c r="AQ565" s="113"/>
      <c r="AR565" s="31"/>
      <c r="AS565" s="73"/>
      <c r="AT565" s="73"/>
      <c r="AU565" s="68"/>
      <c r="AV565" s="67"/>
      <c r="AW565" s="67"/>
      <c r="AX565" s="67"/>
      <c r="AY565" s="67"/>
      <c r="AZ565" s="132"/>
      <c r="BA565" s="132"/>
      <c r="BB565" s="132"/>
      <c r="BC565" s="132"/>
      <c r="BD565" s="132"/>
      <c r="BE565" s="67"/>
    </row>
    <row r="566" spans="1:57" ht="25.5" customHeight="1" x14ac:dyDescent="0.25">
      <c r="A566" s="31"/>
      <c r="B566" s="31"/>
      <c r="C566" s="31"/>
      <c r="D566" s="33"/>
      <c r="E566" s="98"/>
      <c r="F566" s="31"/>
      <c r="G566" s="83"/>
      <c r="H566" s="83"/>
      <c r="I566" s="62"/>
      <c r="J566" s="31"/>
      <c r="K566" s="31"/>
      <c r="L566" s="83"/>
      <c r="M566" s="69"/>
      <c r="N566" s="69"/>
      <c r="O566" s="74"/>
      <c r="P566" s="74"/>
      <c r="Q566" s="75"/>
      <c r="R566" s="34"/>
      <c r="S566" s="83"/>
      <c r="T566" s="83"/>
      <c r="U566" s="83"/>
      <c r="V566" s="83"/>
      <c r="W566" s="74"/>
      <c r="X566" s="74"/>
      <c r="Y566" s="74"/>
      <c r="Z566" s="66"/>
      <c r="AA566" s="72"/>
      <c r="AB566" s="66"/>
      <c r="AC566" s="72"/>
      <c r="AD566" s="72"/>
      <c r="AE566" s="72"/>
      <c r="AF566" s="62"/>
      <c r="AG566" s="113"/>
      <c r="AH566" s="114"/>
      <c r="AI566" s="30"/>
      <c r="AJ566" s="30"/>
      <c r="AK566" s="30"/>
      <c r="AL566" s="30"/>
      <c r="AM566" s="68"/>
      <c r="AN566" s="114"/>
      <c r="AO566" s="114"/>
      <c r="AP566" s="113"/>
      <c r="AQ566" s="113"/>
      <c r="AR566" s="31"/>
      <c r="AS566" s="73"/>
      <c r="AT566" s="73"/>
      <c r="AU566" s="68"/>
      <c r="AV566" s="67"/>
      <c r="AW566" s="67"/>
      <c r="AX566" s="67"/>
      <c r="AY566" s="67"/>
      <c r="AZ566" s="132"/>
      <c r="BA566" s="132"/>
      <c r="BB566" s="132"/>
      <c r="BC566" s="132"/>
      <c r="BD566" s="132"/>
      <c r="BE566" s="67"/>
    </row>
    <row r="567" spans="1:57" ht="25.5" customHeight="1" x14ac:dyDescent="0.25">
      <c r="A567" s="31"/>
      <c r="B567" s="31"/>
      <c r="C567" s="31"/>
      <c r="D567" s="33"/>
      <c r="E567" s="98"/>
      <c r="F567" s="31"/>
      <c r="G567" s="83"/>
      <c r="H567" s="83"/>
      <c r="I567" s="62"/>
      <c r="J567" s="31"/>
      <c r="K567" s="31"/>
      <c r="L567" s="83"/>
      <c r="M567" s="69"/>
      <c r="N567" s="69"/>
      <c r="O567" s="74"/>
      <c r="P567" s="74"/>
      <c r="Q567" s="75"/>
      <c r="R567" s="34"/>
      <c r="S567" s="83"/>
      <c r="T567" s="83"/>
      <c r="U567" s="83"/>
      <c r="V567" s="83"/>
      <c r="W567" s="74"/>
      <c r="X567" s="74"/>
      <c r="Y567" s="74"/>
      <c r="Z567" s="66"/>
      <c r="AA567" s="72"/>
      <c r="AB567" s="66"/>
      <c r="AC567" s="72"/>
      <c r="AD567" s="72"/>
      <c r="AE567" s="72"/>
      <c r="AF567" s="62"/>
      <c r="AG567" s="113"/>
      <c r="AH567" s="114"/>
      <c r="AI567" s="30"/>
      <c r="AJ567" s="30"/>
      <c r="AK567" s="30"/>
      <c r="AL567" s="30"/>
      <c r="AM567" s="68"/>
      <c r="AN567" s="114"/>
      <c r="AO567" s="114"/>
      <c r="AP567" s="113"/>
      <c r="AQ567" s="113"/>
      <c r="AR567" s="31"/>
      <c r="AS567" s="73"/>
      <c r="AT567" s="73"/>
      <c r="AU567" s="68"/>
      <c r="AV567" s="67"/>
      <c r="AW567" s="67"/>
      <c r="AX567" s="67"/>
      <c r="AY567" s="67"/>
      <c r="AZ567" s="132"/>
      <c r="BA567" s="132"/>
      <c r="BB567" s="132"/>
      <c r="BC567" s="132"/>
      <c r="BD567" s="132"/>
      <c r="BE567" s="67"/>
    </row>
    <row r="568" spans="1:57" ht="25.5" customHeight="1" x14ac:dyDescent="0.25">
      <c r="A568" s="31"/>
      <c r="B568" s="31"/>
      <c r="C568" s="31"/>
      <c r="D568" s="33"/>
      <c r="E568" s="98"/>
      <c r="F568" s="31"/>
      <c r="G568" s="83"/>
      <c r="H568" s="83"/>
      <c r="I568" s="62"/>
      <c r="J568" s="31"/>
      <c r="K568" s="31"/>
      <c r="L568" s="83"/>
      <c r="M568" s="69"/>
      <c r="N568" s="69"/>
      <c r="O568" s="74"/>
      <c r="P568" s="74"/>
      <c r="Q568" s="75"/>
      <c r="R568" s="34"/>
      <c r="S568" s="83"/>
      <c r="T568" s="83"/>
      <c r="U568" s="83"/>
      <c r="V568" s="83"/>
      <c r="W568" s="74"/>
      <c r="X568" s="74"/>
      <c r="Y568" s="74"/>
      <c r="Z568" s="66"/>
      <c r="AA568" s="72"/>
      <c r="AB568" s="66"/>
      <c r="AC568" s="72"/>
      <c r="AD568" s="72"/>
      <c r="AE568" s="72"/>
      <c r="AF568" s="62"/>
      <c r="AG568" s="113"/>
      <c r="AH568" s="114"/>
      <c r="AI568" s="30"/>
      <c r="AJ568" s="30"/>
      <c r="AK568" s="30"/>
      <c r="AL568" s="30"/>
      <c r="AM568" s="68"/>
      <c r="AN568" s="114"/>
      <c r="AO568" s="114"/>
      <c r="AP568" s="113"/>
      <c r="AQ568" s="113"/>
      <c r="AR568" s="31"/>
      <c r="AS568" s="73"/>
      <c r="AT568" s="73"/>
      <c r="AU568" s="68"/>
      <c r="AV568" s="67"/>
      <c r="AW568" s="67"/>
      <c r="AX568" s="67"/>
      <c r="AY568" s="67"/>
      <c r="AZ568" s="132"/>
      <c r="BA568" s="132"/>
      <c r="BB568" s="132"/>
      <c r="BC568" s="132"/>
      <c r="BD568" s="132"/>
      <c r="BE568" s="67"/>
    </row>
    <row r="569" spans="1:57" ht="25.5" customHeight="1" x14ac:dyDescent="0.25">
      <c r="A569" s="31"/>
      <c r="B569" s="31"/>
      <c r="C569" s="31"/>
      <c r="D569" s="33"/>
      <c r="E569" s="98"/>
      <c r="F569" s="31"/>
      <c r="G569" s="83"/>
      <c r="H569" s="83"/>
      <c r="I569" s="62"/>
      <c r="J569" s="31"/>
      <c r="K569" s="31"/>
      <c r="L569" s="83"/>
      <c r="M569" s="69"/>
      <c r="N569" s="69"/>
      <c r="O569" s="74"/>
      <c r="P569" s="74"/>
      <c r="Q569" s="75"/>
      <c r="R569" s="34"/>
      <c r="S569" s="83"/>
      <c r="T569" s="83"/>
      <c r="U569" s="83"/>
      <c r="V569" s="83"/>
      <c r="W569" s="74"/>
      <c r="X569" s="74"/>
      <c r="Y569" s="74"/>
      <c r="Z569" s="66"/>
      <c r="AA569" s="72"/>
      <c r="AB569" s="66"/>
      <c r="AC569" s="72"/>
      <c r="AD569" s="72"/>
      <c r="AE569" s="72"/>
      <c r="AF569" s="62"/>
      <c r="AG569" s="113"/>
      <c r="AH569" s="114"/>
      <c r="AI569" s="30"/>
      <c r="AJ569" s="30"/>
      <c r="AK569" s="30"/>
      <c r="AL569" s="30"/>
      <c r="AM569" s="68"/>
      <c r="AN569" s="114"/>
      <c r="AO569" s="114"/>
      <c r="AP569" s="113"/>
      <c r="AQ569" s="113"/>
      <c r="AR569" s="31"/>
      <c r="AS569" s="73"/>
      <c r="AT569" s="73"/>
      <c r="AU569" s="68"/>
      <c r="AV569" s="67"/>
      <c r="AW569" s="67"/>
      <c r="AX569" s="67"/>
      <c r="AY569" s="67"/>
      <c r="AZ569" s="132"/>
      <c r="BA569" s="132"/>
      <c r="BB569" s="132"/>
      <c r="BC569" s="132"/>
      <c r="BD569" s="132"/>
      <c r="BE569" s="67"/>
    </row>
    <row r="570" spans="1:57" ht="25.5" customHeight="1" x14ac:dyDescent="0.25">
      <c r="A570" s="31"/>
      <c r="B570" s="31"/>
      <c r="C570" s="31"/>
      <c r="D570" s="33"/>
      <c r="E570" s="98"/>
      <c r="F570" s="31"/>
      <c r="G570" s="83"/>
      <c r="H570" s="83"/>
      <c r="I570" s="62"/>
      <c r="J570" s="31"/>
      <c r="K570" s="31"/>
      <c r="L570" s="83"/>
      <c r="M570" s="69"/>
      <c r="N570" s="69"/>
      <c r="O570" s="74"/>
      <c r="P570" s="74"/>
      <c r="Q570" s="75"/>
      <c r="R570" s="34"/>
      <c r="S570" s="83"/>
      <c r="T570" s="83"/>
      <c r="U570" s="83"/>
      <c r="V570" s="83"/>
      <c r="W570" s="74"/>
      <c r="X570" s="74"/>
      <c r="Y570" s="74"/>
      <c r="Z570" s="66"/>
      <c r="AA570" s="72"/>
      <c r="AB570" s="66"/>
      <c r="AC570" s="72"/>
      <c r="AD570" s="72"/>
      <c r="AE570" s="72"/>
      <c r="AF570" s="62"/>
      <c r="AG570" s="113"/>
      <c r="AH570" s="114"/>
      <c r="AI570" s="30"/>
      <c r="AJ570" s="30"/>
      <c r="AK570" s="30"/>
      <c r="AL570" s="30"/>
      <c r="AM570" s="68"/>
      <c r="AN570" s="114"/>
      <c r="AO570" s="114"/>
      <c r="AP570" s="113"/>
      <c r="AQ570" s="113"/>
      <c r="AR570" s="31"/>
      <c r="AS570" s="73"/>
      <c r="AT570" s="73"/>
      <c r="AU570" s="68"/>
      <c r="AV570" s="67"/>
      <c r="AW570" s="67"/>
      <c r="AX570" s="67"/>
      <c r="AY570" s="67"/>
      <c r="AZ570" s="132"/>
      <c r="BA570" s="132"/>
      <c r="BB570" s="132"/>
      <c r="BC570" s="132"/>
      <c r="BD570" s="132"/>
      <c r="BE570" s="67"/>
    </row>
    <row r="571" spans="1:57" ht="25.5" customHeight="1" x14ac:dyDescent="0.25">
      <c r="A571" s="31"/>
      <c r="B571" s="31"/>
      <c r="C571" s="31"/>
      <c r="D571" s="33"/>
      <c r="E571" s="98"/>
      <c r="F571" s="31"/>
      <c r="G571" s="83"/>
      <c r="H571" s="83"/>
      <c r="I571" s="62"/>
      <c r="J571" s="31"/>
      <c r="K571" s="31"/>
      <c r="L571" s="83"/>
      <c r="M571" s="69"/>
      <c r="N571" s="69"/>
      <c r="O571" s="74"/>
      <c r="P571" s="74"/>
      <c r="Q571" s="75"/>
      <c r="R571" s="34"/>
      <c r="S571" s="83"/>
      <c r="T571" s="83"/>
      <c r="U571" s="83"/>
      <c r="V571" s="83"/>
      <c r="W571" s="74"/>
      <c r="X571" s="74"/>
      <c r="Y571" s="74"/>
      <c r="Z571" s="66"/>
      <c r="AA571" s="72"/>
      <c r="AB571" s="66"/>
      <c r="AC571" s="72"/>
      <c r="AD571" s="72"/>
      <c r="AE571" s="72"/>
      <c r="AF571" s="62"/>
      <c r="AG571" s="113"/>
      <c r="AH571" s="114"/>
      <c r="AI571" s="30"/>
      <c r="AJ571" s="30"/>
      <c r="AK571" s="30"/>
      <c r="AL571" s="30"/>
      <c r="AM571" s="68"/>
      <c r="AN571" s="114"/>
      <c r="AO571" s="114"/>
      <c r="AP571" s="113"/>
      <c r="AQ571" s="113"/>
      <c r="AR571" s="31"/>
      <c r="AS571" s="73"/>
      <c r="AT571" s="73"/>
      <c r="AU571" s="68"/>
      <c r="AV571" s="67"/>
      <c r="AW571" s="67"/>
      <c r="AX571" s="67"/>
      <c r="AY571" s="67"/>
      <c r="AZ571" s="132"/>
      <c r="BA571" s="132"/>
      <c r="BB571" s="132"/>
      <c r="BC571" s="132"/>
      <c r="BD571" s="132"/>
      <c r="BE571" s="67"/>
    </row>
    <row r="572" spans="1:57" ht="25.5" customHeight="1" x14ac:dyDescent="0.25">
      <c r="A572" s="31"/>
      <c r="B572" s="31"/>
      <c r="C572" s="31"/>
      <c r="D572" s="33"/>
      <c r="E572" s="98"/>
      <c r="F572" s="31"/>
      <c r="G572" s="83"/>
      <c r="H572" s="83"/>
      <c r="I572" s="62"/>
      <c r="J572" s="31"/>
      <c r="K572" s="31"/>
      <c r="L572" s="83"/>
      <c r="M572" s="69"/>
      <c r="N572" s="69"/>
      <c r="O572" s="74"/>
      <c r="P572" s="74"/>
      <c r="Q572" s="75"/>
      <c r="R572" s="34"/>
      <c r="S572" s="83"/>
      <c r="T572" s="83"/>
      <c r="U572" s="83"/>
      <c r="V572" s="83"/>
      <c r="W572" s="74"/>
      <c r="X572" s="74"/>
      <c r="Y572" s="74"/>
      <c r="Z572" s="66"/>
      <c r="AA572" s="72"/>
      <c r="AB572" s="66"/>
      <c r="AC572" s="72"/>
      <c r="AD572" s="72"/>
      <c r="AE572" s="72"/>
      <c r="AF572" s="62"/>
      <c r="AG572" s="113"/>
      <c r="AH572" s="114"/>
      <c r="AI572" s="30"/>
      <c r="AJ572" s="30"/>
      <c r="AK572" s="30"/>
      <c r="AL572" s="30"/>
      <c r="AM572" s="68"/>
      <c r="AN572" s="114"/>
      <c r="AO572" s="114"/>
      <c r="AP572" s="113"/>
      <c r="AQ572" s="113"/>
      <c r="AR572" s="31"/>
      <c r="AS572" s="73"/>
      <c r="AT572" s="73"/>
      <c r="AU572" s="68"/>
      <c r="AV572" s="67"/>
      <c r="AW572" s="67"/>
      <c r="AX572" s="67"/>
      <c r="AY572" s="67"/>
      <c r="AZ572" s="132"/>
      <c r="BA572" s="132"/>
      <c r="BB572" s="132"/>
      <c r="BC572" s="132"/>
      <c r="BD572" s="132"/>
      <c r="BE572" s="67"/>
    </row>
    <row r="573" spans="1:57" ht="25.5" customHeight="1" x14ac:dyDescent="0.25">
      <c r="A573" s="31"/>
      <c r="B573" s="31"/>
      <c r="C573" s="31"/>
      <c r="D573" s="33"/>
      <c r="E573" s="98"/>
      <c r="F573" s="31"/>
      <c r="G573" s="83"/>
      <c r="H573" s="83"/>
      <c r="I573" s="62"/>
      <c r="J573" s="31"/>
      <c r="K573" s="31"/>
      <c r="L573" s="83"/>
      <c r="M573" s="69"/>
      <c r="N573" s="69"/>
      <c r="O573" s="74"/>
      <c r="P573" s="74"/>
      <c r="Q573" s="75"/>
      <c r="R573" s="34"/>
      <c r="S573" s="83"/>
      <c r="T573" s="83"/>
      <c r="U573" s="83"/>
      <c r="V573" s="83"/>
      <c r="W573" s="74"/>
      <c r="X573" s="74"/>
      <c r="Y573" s="74"/>
      <c r="Z573" s="66"/>
      <c r="AA573" s="72"/>
      <c r="AB573" s="66"/>
      <c r="AC573" s="72"/>
      <c r="AD573" s="72"/>
      <c r="AE573" s="72"/>
      <c r="AF573" s="62"/>
      <c r="AG573" s="113"/>
      <c r="AH573" s="114"/>
      <c r="AI573" s="30"/>
      <c r="AJ573" s="30"/>
      <c r="AK573" s="30"/>
      <c r="AL573" s="30"/>
      <c r="AM573" s="68"/>
      <c r="AN573" s="114"/>
      <c r="AO573" s="114"/>
      <c r="AP573" s="113"/>
      <c r="AQ573" s="113"/>
      <c r="AR573" s="31"/>
      <c r="AS573" s="73"/>
      <c r="AT573" s="73"/>
      <c r="AU573" s="68"/>
      <c r="AV573" s="67"/>
      <c r="AW573" s="67"/>
      <c r="AX573" s="67"/>
      <c r="AY573" s="67"/>
      <c r="AZ573" s="132"/>
      <c r="BA573" s="132"/>
      <c r="BB573" s="132"/>
      <c r="BC573" s="132"/>
      <c r="BD573" s="132"/>
      <c r="BE573" s="67"/>
    </row>
    <row r="574" spans="1:57" ht="25.5" customHeight="1" x14ac:dyDescent="0.25">
      <c r="A574" s="31"/>
      <c r="B574" s="31"/>
      <c r="C574" s="31"/>
      <c r="D574" s="33"/>
      <c r="E574" s="98"/>
      <c r="F574" s="31"/>
      <c r="G574" s="83"/>
      <c r="H574" s="83"/>
      <c r="I574" s="62"/>
      <c r="J574" s="31"/>
      <c r="K574" s="31"/>
      <c r="L574" s="83"/>
      <c r="M574" s="69"/>
      <c r="N574" s="69"/>
      <c r="O574" s="74"/>
      <c r="P574" s="74"/>
      <c r="Q574" s="75"/>
      <c r="R574" s="34"/>
      <c r="S574" s="83"/>
      <c r="T574" s="83"/>
      <c r="U574" s="83"/>
      <c r="V574" s="83"/>
      <c r="W574" s="74"/>
      <c r="X574" s="74"/>
      <c r="Y574" s="74"/>
      <c r="Z574" s="66"/>
      <c r="AA574" s="72"/>
      <c r="AB574" s="66"/>
      <c r="AC574" s="72"/>
      <c r="AD574" s="72"/>
      <c r="AE574" s="72"/>
      <c r="AF574" s="62"/>
      <c r="AG574" s="113"/>
      <c r="AH574" s="114"/>
      <c r="AI574" s="30"/>
      <c r="AJ574" s="30"/>
      <c r="AK574" s="30"/>
      <c r="AL574" s="30"/>
      <c r="AM574" s="68"/>
      <c r="AN574" s="114"/>
      <c r="AO574" s="114"/>
      <c r="AP574" s="113"/>
      <c r="AQ574" s="113"/>
      <c r="AR574" s="31"/>
      <c r="AS574" s="73"/>
      <c r="AT574" s="73"/>
      <c r="AU574" s="68"/>
      <c r="AV574" s="67"/>
      <c r="AW574" s="67"/>
      <c r="AX574" s="67"/>
      <c r="AY574" s="67"/>
      <c r="AZ574" s="132"/>
      <c r="BA574" s="132"/>
      <c r="BB574" s="132"/>
      <c r="BC574" s="132"/>
      <c r="BD574" s="132"/>
      <c r="BE574" s="67"/>
    </row>
    <row r="575" spans="1:57" ht="25.5" customHeight="1" x14ac:dyDescent="0.25">
      <c r="A575" s="31"/>
      <c r="B575" s="31"/>
      <c r="C575" s="31"/>
      <c r="D575" s="33"/>
      <c r="E575" s="98"/>
      <c r="F575" s="31"/>
      <c r="G575" s="83"/>
      <c r="H575" s="83"/>
      <c r="I575" s="62"/>
      <c r="J575" s="31"/>
      <c r="K575" s="31"/>
      <c r="L575" s="83"/>
      <c r="M575" s="69"/>
      <c r="N575" s="69"/>
      <c r="O575" s="74"/>
      <c r="P575" s="74"/>
      <c r="Q575" s="75"/>
      <c r="R575" s="34"/>
      <c r="S575" s="83"/>
      <c r="T575" s="83"/>
      <c r="U575" s="83"/>
      <c r="V575" s="83"/>
      <c r="W575" s="74"/>
      <c r="X575" s="74"/>
      <c r="Y575" s="74"/>
      <c r="Z575" s="66"/>
      <c r="AA575" s="72"/>
      <c r="AB575" s="66"/>
      <c r="AC575" s="72"/>
      <c r="AD575" s="72"/>
      <c r="AE575" s="72"/>
      <c r="AF575" s="62"/>
      <c r="AG575" s="113"/>
      <c r="AH575" s="114"/>
      <c r="AI575" s="30"/>
      <c r="AJ575" s="30"/>
      <c r="AK575" s="30"/>
      <c r="AL575" s="30"/>
      <c r="AM575" s="68"/>
      <c r="AN575" s="114"/>
      <c r="AO575" s="114"/>
      <c r="AP575" s="113"/>
      <c r="AQ575" s="113"/>
      <c r="AR575" s="31"/>
      <c r="AS575" s="73"/>
      <c r="AT575" s="73"/>
      <c r="AU575" s="68"/>
      <c r="AV575" s="67"/>
      <c r="AW575" s="67"/>
      <c r="AX575" s="67"/>
      <c r="AY575" s="67"/>
      <c r="AZ575" s="132"/>
      <c r="BA575" s="132"/>
      <c r="BB575" s="132"/>
      <c r="BC575" s="132"/>
      <c r="BD575" s="132"/>
      <c r="BE575" s="67"/>
    </row>
    <row r="576" spans="1:57" ht="25.5" customHeight="1" x14ac:dyDescent="0.25">
      <c r="A576" s="31"/>
      <c r="B576" s="31"/>
      <c r="C576" s="31"/>
      <c r="D576" s="33"/>
      <c r="E576" s="98"/>
      <c r="F576" s="31"/>
      <c r="G576" s="83"/>
      <c r="H576" s="83"/>
      <c r="I576" s="62"/>
      <c r="J576" s="31"/>
      <c r="K576" s="31"/>
      <c r="L576" s="83"/>
      <c r="M576" s="69"/>
      <c r="N576" s="69"/>
      <c r="O576" s="74"/>
      <c r="P576" s="74"/>
      <c r="Q576" s="75"/>
      <c r="R576" s="34"/>
      <c r="S576" s="83"/>
      <c r="T576" s="83"/>
      <c r="U576" s="83"/>
      <c r="V576" s="83"/>
      <c r="W576" s="74"/>
      <c r="X576" s="74"/>
      <c r="Y576" s="74"/>
      <c r="Z576" s="66"/>
      <c r="AA576" s="72"/>
      <c r="AB576" s="66"/>
      <c r="AC576" s="72"/>
      <c r="AD576" s="72"/>
      <c r="AE576" s="72"/>
      <c r="AF576" s="62"/>
      <c r="AG576" s="113"/>
      <c r="AH576" s="114"/>
      <c r="AI576" s="30"/>
      <c r="AJ576" s="30"/>
      <c r="AK576" s="30"/>
      <c r="AL576" s="30"/>
      <c r="AM576" s="68"/>
      <c r="AN576" s="114"/>
      <c r="AO576" s="114"/>
      <c r="AP576" s="113"/>
      <c r="AQ576" s="113"/>
      <c r="AR576" s="31"/>
      <c r="AS576" s="73"/>
      <c r="AT576" s="73"/>
      <c r="AU576" s="68"/>
      <c r="AV576" s="67"/>
      <c r="AW576" s="67"/>
      <c r="AX576" s="67"/>
      <c r="AY576" s="67"/>
      <c r="AZ576" s="132"/>
      <c r="BA576" s="132"/>
      <c r="BB576" s="132"/>
      <c r="BC576" s="132"/>
      <c r="BD576" s="132"/>
      <c r="BE576" s="67"/>
    </row>
    <row r="577" spans="1:57" ht="25.5" customHeight="1" x14ac:dyDescent="0.25">
      <c r="A577" s="31"/>
      <c r="B577" s="31"/>
      <c r="C577" s="31"/>
      <c r="D577" s="33"/>
      <c r="E577" s="98"/>
      <c r="F577" s="31"/>
      <c r="G577" s="83"/>
      <c r="H577" s="83"/>
      <c r="I577" s="62"/>
      <c r="J577" s="31"/>
      <c r="K577" s="31"/>
      <c r="L577" s="83"/>
      <c r="M577" s="69"/>
      <c r="N577" s="69"/>
      <c r="O577" s="74"/>
      <c r="P577" s="74"/>
      <c r="Q577" s="75"/>
      <c r="R577" s="34"/>
      <c r="S577" s="83"/>
      <c r="T577" s="83"/>
      <c r="U577" s="83"/>
      <c r="V577" s="83"/>
      <c r="W577" s="74"/>
      <c r="X577" s="74"/>
      <c r="Y577" s="74"/>
      <c r="Z577" s="66"/>
      <c r="AA577" s="72"/>
      <c r="AB577" s="66"/>
      <c r="AC577" s="72"/>
      <c r="AD577" s="72"/>
      <c r="AE577" s="72"/>
      <c r="AF577" s="62"/>
      <c r="AG577" s="113"/>
      <c r="AH577" s="114"/>
      <c r="AI577" s="30"/>
      <c r="AJ577" s="30"/>
      <c r="AK577" s="30"/>
      <c r="AL577" s="30"/>
      <c r="AM577" s="68"/>
      <c r="AN577" s="114"/>
      <c r="AO577" s="114"/>
      <c r="AP577" s="113"/>
      <c r="AQ577" s="113"/>
      <c r="AR577" s="31"/>
      <c r="AS577" s="73"/>
      <c r="AT577" s="73"/>
      <c r="AU577" s="68"/>
      <c r="AV577" s="67"/>
      <c r="AW577" s="67"/>
      <c r="AX577" s="67"/>
      <c r="AY577" s="67"/>
      <c r="AZ577" s="132"/>
      <c r="BA577" s="132"/>
      <c r="BB577" s="132"/>
      <c r="BC577" s="132"/>
      <c r="BD577" s="132"/>
      <c r="BE577" s="67"/>
    </row>
    <row r="578" spans="1:57" ht="25.5" customHeight="1" x14ac:dyDescent="0.25">
      <c r="A578" s="31"/>
      <c r="B578" s="31"/>
      <c r="C578" s="31"/>
      <c r="D578" s="33"/>
      <c r="E578" s="98"/>
      <c r="F578" s="31"/>
      <c r="G578" s="83"/>
      <c r="H578" s="83"/>
      <c r="I578" s="62"/>
      <c r="J578" s="31"/>
      <c r="K578" s="31"/>
      <c r="L578" s="83"/>
      <c r="M578" s="69"/>
      <c r="N578" s="69"/>
      <c r="O578" s="74"/>
      <c r="P578" s="74"/>
      <c r="Q578" s="75"/>
      <c r="R578" s="34"/>
      <c r="S578" s="83"/>
      <c r="T578" s="83"/>
      <c r="U578" s="83"/>
      <c r="V578" s="83"/>
      <c r="W578" s="74"/>
      <c r="X578" s="74"/>
      <c r="Y578" s="74"/>
      <c r="Z578" s="66"/>
      <c r="AA578" s="72"/>
      <c r="AB578" s="66"/>
      <c r="AC578" s="72"/>
      <c r="AD578" s="72"/>
      <c r="AE578" s="72"/>
      <c r="AF578" s="62"/>
      <c r="AG578" s="113"/>
      <c r="AH578" s="114"/>
      <c r="AI578" s="30"/>
      <c r="AJ578" s="30"/>
      <c r="AK578" s="30"/>
      <c r="AL578" s="30"/>
      <c r="AM578" s="68"/>
      <c r="AN578" s="114"/>
      <c r="AO578" s="114"/>
      <c r="AP578" s="113"/>
      <c r="AQ578" s="113"/>
      <c r="AR578" s="31"/>
      <c r="AS578" s="73"/>
      <c r="AT578" s="73"/>
      <c r="AU578" s="68"/>
      <c r="AV578" s="67"/>
      <c r="AW578" s="67"/>
      <c r="AX578" s="67"/>
      <c r="AY578" s="67"/>
      <c r="AZ578" s="132"/>
      <c r="BA578" s="132"/>
      <c r="BB578" s="132"/>
      <c r="BC578" s="132"/>
      <c r="BD578" s="132"/>
      <c r="BE578" s="67"/>
    </row>
    <row r="579" spans="1:57" ht="25.5" customHeight="1" x14ac:dyDescent="0.25">
      <c r="A579" s="31"/>
      <c r="B579" s="31"/>
      <c r="C579" s="31"/>
      <c r="D579" s="33"/>
      <c r="E579" s="98"/>
      <c r="F579" s="31"/>
      <c r="G579" s="83"/>
      <c r="H579" s="83"/>
      <c r="I579" s="62"/>
      <c r="J579" s="31"/>
      <c r="K579" s="31"/>
      <c r="L579" s="83"/>
      <c r="M579" s="69"/>
      <c r="N579" s="69"/>
      <c r="O579" s="74"/>
      <c r="P579" s="74"/>
      <c r="Q579" s="75"/>
      <c r="R579" s="34"/>
      <c r="S579" s="83"/>
      <c r="T579" s="83"/>
      <c r="U579" s="83"/>
      <c r="V579" s="83"/>
      <c r="W579" s="74"/>
      <c r="X579" s="74"/>
      <c r="Y579" s="74"/>
      <c r="Z579" s="66"/>
      <c r="AA579" s="72"/>
      <c r="AB579" s="66"/>
      <c r="AC579" s="72"/>
      <c r="AD579" s="72"/>
      <c r="AE579" s="72"/>
      <c r="AF579" s="62"/>
      <c r="AG579" s="113"/>
      <c r="AH579" s="114"/>
      <c r="AI579" s="30"/>
      <c r="AJ579" s="30"/>
      <c r="AK579" s="30"/>
      <c r="AL579" s="30"/>
      <c r="AM579" s="68"/>
      <c r="AN579" s="114"/>
      <c r="AO579" s="114"/>
      <c r="AP579" s="113"/>
      <c r="AQ579" s="113"/>
      <c r="AR579" s="31"/>
      <c r="AS579" s="73"/>
      <c r="AT579" s="73"/>
      <c r="AU579" s="68"/>
      <c r="AV579" s="67"/>
      <c r="AW579" s="67"/>
      <c r="AX579" s="67"/>
      <c r="AY579" s="67"/>
      <c r="AZ579" s="132"/>
      <c r="BA579" s="132"/>
      <c r="BB579" s="132"/>
      <c r="BC579" s="132"/>
      <c r="BD579" s="132"/>
      <c r="BE579" s="67"/>
    </row>
    <row r="580" spans="1:57" ht="25.5" customHeight="1" x14ac:dyDescent="0.25">
      <c r="A580" s="31"/>
      <c r="B580" s="31"/>
      <c r="C580" s="31"/>
      <c r="D580" s="33"/>
      <c r="E580" s="98"/>
      <c r="F580" s="31"/>
      <c r="G580" s="83"/>
      <c r="H580" s="83"/>
      <c r="I580" s="62"/>
      <c r="J580" s="31"/>
      <c r="K580" s="31"/>
      <c r="L580" s="83"/>
      <c r="M580" s="69"/>
      <c r="N580" s="69"/>
      <c r="O580" s="74"/>
      <c r="P580" s="74"/>
      <c r="Q580" s="75"/>
      <c r="R580" s="34"/>
      <c r="S580" s="83"/>
      <c r="T580" s="83"/>
      <c r="U580" s="83"/>
      <c r="V580" s="83"/>
      <c r="W580" s="74"/>
      <c r="X580" s="74"/>
      <c r="Y580" s="74"/>
      <c r="Z580" s="66"/>
      <c r="AA580" s="72"/>
      <c r="AB580" s="66"/>
      <c r="AC580" s="72"/>
      <c r="AD580" s="72"/>
      <c r="AE580" s="72"/>
      <c r="AF580" s="62"/>
      <c r="AG580" s="113"/>
      <c r="AH580" s="114"/>
      <c r="AI580" s="30"/>
      <c r="AJ580" s="30"/>
      <c r="AK580" s="30"/>
      <c r="AL580" s="30"/>
      <c r="AM580" s="68"/>
      <c r="AN580" s="114"/>
      <c r="AO580" s="114"/>
      <c r="AP580" s="113"/>
      <c r="AQ580" s="113"/>
      <c r="AR580" s="31"/>
      <c r="AS580" s="73"/>
      <c r="AT580" s="73"/>
      <c r="AU580" s="68"/>
      <c r="AV580" s="67"/>
      <c r="AW580" s="67"/>
      <c r="AX580" s="67"/>
      <c r="AY580" s="67"/>
      <c r="AZ580" s="132"/>
      <c r="BA580" s="132"/>
      <c r="BB580" s="132"/>
      <c r="BC580" s="132"/>
      <c r="BD580" s="132"/>
      <c r="BE580" s="67"/>
    </row>
    <row r="581" spans="1:57" ht="25.5" customHeight="1" x14ac:dyDescent="0.25">
      <c r="A581" s="31"/>
      <c r="B581" s="31"/>
      <c r="C581" s="31"/>
      <c r="D581" s="33"/>
      <c r="E581" s="98"/>
      <c r="F581" s="31"/>
      <c r="G581" s="83"/>
      <c r="H581" s="83"/>
      <c r="I581" s="62"/>
      <c r="J581" s="31"/>
      <c r="K581" s="31"/>
      <c r="L581" s="83"/>
      <c r="M581" s="69"/>
      <c r="N581" s="69"/>
      <c r="O581" s="74"/>
      <c r="P581" s="74"/>
      <c r="Q581" s="75"/>
      <c r="R581" s="34"/>
      <c r="S581" s="83"/>
      <c r="T581" s="83"/>
      <c r="U581" s="83"/>
      <c r="V581" s="83"/>
      <c r="W581" s="74"/>
      <c r="X581" s="74"/>
      <c r="Y581" s="74"/>
      <c r="Z581" s="66"/>
      <c r="AA581" s="72"/>
      <c r="AB581" s="66"/>
      <c r="AC581" s="72"/>
      <c r="AD581" s="72"/>
      <c r="AE581" s="72"/>
      <c r="AF581" s="62"/>
      <c r="AG581" s="113"/>
      <c r="AH581" s="114"/>
      <c r="AI581" s="30"/>
      <c r="AJ581" s="30"/>
      <c r="AK581" s="30"/>
      <c r="AL581" s="30"/>
      <c r="AM581" s="68"/>
      <c r="AN581" s="114"/>
      <c r="AO581" s="114"/>
      <c r="AP581" s="113"/>
      <c r="AQ581" s="113"/>
      <c r="AR581" s="31"/>
      <c r="AS581" s="73"/>
      <c r="AT581" s="73"/>
      <c r="AU581" s="68"/>
      <c r="AV581" s="67"/>
      <c r="AW581" s="67"/>
      <c r="AX581" s="67"/>
      <c r="AY581" s="67"/>
      <c r="AZ581" s="132"/>
      <c r="BA581" s="132"/>
      <c r="BB581" s="132"/>
      <c r="BC581" s="132"/>
      <c r="BD581" s="132"/>
      <c r="BE581" s="67"/>
    </row>
    <row r="582" spans="1:57" ht="25.5" customHeight="1" x14ac:dyDescent="0.25">
      <c r="A582" s="31"/>
      <c r="B582" s="31"/>
      <c r="C582" s="31"/>
      <c r="D582" s="33"/>
      <c r="E582" s="98"/>
      <c r="F582" s="31"/>
      <c r="G582" s="83"/>
      <c r="H582" s="83"/>
      <c r="I582" s="62"/>
      <c r="J582" s="31"/>
      <c r="K582" s="31"/>
      <c r="L582" s="83"/>
      <c r="M582" s="69"/>
      <c r="N582" s="69"/>
      <c r="O582" s="74"/>
      <c r="P582" s="74"/>
      <c r="Q582" s="75"/>
      <c r="R582" s="34"/>
      <c r="S582" s="83"/>
      <c r="T582" s="83"/>
      <c r="U582" s="83"/>
      <c r="V582" s="83"/>
      <c r="W582" s="74"/>
      <c r="X582" s="74"/>
      <c r="Y582" s="74"/>
      <c r="Z582" s="66"/>
      <c r="AA582" s="72"/>
      <c r="AB582" s="66"/>
      <c r="AC582" s="72"/>
      <c r="AD582" s="72"/>
      <c r="AE582" s="72"/>
      <c r="AF582" s="62"/>
      <c r="AG582" s="113"/>
      <c r="AH582" s="114"/>
      <c r="AI582" s="30"/>
      <c r="AJ582" s="30"/>
      <c r="AK582" s="30"/>
      <c r="AL582" s="30"/>
      <c r="AM582" s="68"/>
      <c r="AN582" s="114"/>
      <c r="AO582" s="114"/>
      <c r="AP582" s="113"/>
      <c r="AQ582" s="113"/>
      <c r="AR582" s="31"/>
      <c r="AS582" s="73"/>
      <c r="AT582" s="73"/>
      <c r="AU582" s="68"/>
      <c r="AV582" s="67"/>
      <c r="AW582" s="67"/>
      <c r="AX582" s="67"/>
      <c r="AY582" s="67"/>
      <c r="AZ582" s="132"/>
      <c r="BA582" s="132"/>
      <c r="BB582" s="132"/>
      <c r="BC582" s="132"/>
      <c r="BD582" s="132"/>
      <c r="BE582" s="67"/>
    </row>
    <row r="583" spans="1:57" ht="25.5" customHeight="1" x14ac:dyDescent="0.25">
      <c r="A583" s="31"/>
      <c r="B583" s="31"/>
      <c r="C583" s="31"/>
      <c r="D583" s="33"/>
      <c r="E583" s="98"/>
      <c r="F583" s="31"/>
      <c r="G583" s="83"/>
      <c r="H583" s="83"/>
      <c r="I583" s="62"/>
      <c r="J583" s="31"/>
      <c r="K583" s="31"/>
      <c r="L583" s="83"/>
      <c r="M583" s="69"/>
      <c r="N583" s="69"/>
      <c r="O583" s="74"/>
      <c r="P583" s="74"/>
      <c r="Q583" s="75"/>
      <c r="R583" s="34"/>
      <c r="S583" s="83"/>
      <c r="T583" s="83"/>
      <c r="U583" s="83"/>
      <c r="V583" s="83"/>
      <c r="W583" s="74"/>
      <c r="X583" s="74"/>
      <c r="Y583" s="74"/>
      <c r="Z583" s="66"/>
      <c r="AA583" s="72"/>
      <c r="AB583" s="66"/>
      <c r="AC583" s="72"/>
      <c r="AD583" s="72"/>
      <c r="AE583" s="72"/>
      <c r="AF583" s="62"/>
      <c r="AG583" s="113"/>
      <c r="AH583" s="114"/>
      <c r="AI583" s="30"/>
      <c r="AJ583" s="30"/>
      <c r="AK583" s="30"/>
      <c r="AL583" s="30"/>
      <c r="AM583" s="68"/>
      <c r="AN583" s="114"/>
      <c r="AO583" s="114"/>
      <c r="AP583" s="113"/>
      <c r="AQ583" s="113"/>
      <c r="AR583" s="31"/>
      <c r="AS583" s="73"/>
      <c r="AT583" s="73"/>
      <c r="AU583" s="68"/>
      <c r="AV583" s="67"/>
      <c r="AW583" s="67"/>
      <c r="AX583" s="67"/>
      <c r="AY583" s="67"/>
      <c r="AZ583" s="132"/>
      <c r="BA583" s="132"/>
      <c r="BB583" s="132"/>
      <c r="BC583" s="132"/>
      <c r="BD583" s="132"/>
      <c r="BE583" s="67"/>
    </row>
    <row r="584" spans="1:57" ht="25.5" customHeight="1" x14ac:dyDescent="0.25">
      <c r="A584" s="31"/>
      <c r="B584" s="31"/>
      <c r="C584" s="31"/>
      <c r="D584" s="33"/>
      <c r="E584" s="98"/>
      <c r="F584" s="31"/>
      <c r="G584" s="83"/>
      <c r="H584" s="83"/>
      <c r="I584" s="62"/>
      <c r="J584" s="31"/>
      <c r="K584" s="31"/>
      <c r="L584" s="83"/>
      <c r="M584" s="69"/>
      <c r="N584" s="69"/>
      <c r="O584" s="74"/>
      <c r="P584" s="74"/>
      <c r="Q584" s="75"/>
      <c r="R584" s="34"/>
      <c r="S584" s="83"/>
      <c r="T584" s="83"/>
      <c r="U584" s="83"/>
      <c r="V584" s="83"/>
      <c r="W584" s="74"/>
      <c r="X584" s="74"/>
      <c r="Y584" s="74"/>
      <c r="Z584" s="66"/>
      <c r="AA584" s="72"/>
      <c r="AB584" s="66"/>
      <c r="AC584" s="72"/>
      <c r="AD584" s="72"/>
      <c r="AE584" s="72"/>
      <c r="AF584" s="62"/>
      <c r="AG584" s="113"/>
      <c r="AH584" s="114"/>
      <c r="AI584" s="30"/>
      <c r="AJ584" s="30"/>
      <c r="AK584" s="30"/>
      <c r="AL584" s="30"/>
      <c r="AM584" s="68"/>
      <c r="AN584" s="114"/>
      <c r="AO584" s="114"/>
      <c r="AP584" s="113"/>
      <c r="AQ584" s="113"/>
      <c r="AR584" s="31"/>
      <c r="AS584" s="73"/>
      <c r="AT584" s="73"/>
      <c r="AU584" s="68"/>
      <c r="AV584" s="67"/>
      <c r="AW584" s="67"/>
      <c r="AX584" s="67"/>
      <c r="AY584" s="67"/>
      <c r="AZ584" s="132"/>
      <c r="BA584" s="132"/>
      <c r="BB584" s="132"/>
      <c r="BC584" s="132"/>
      <c r="BD584" s="132"/>
      <c r="BE584" s="67"/>
    </row>
    <row r="585" spans="1:57" ht="25.5" customHeight="1" x14ac:dyDescent="0.25">
      <c r="A585" s="31"/>
      <c r="B585" s="31"/>
      <c r="C585" s="31"/>
      <c r="D585" s="33"/>
      <c r="E585" s="98"/>
      <c r="F585" s="31"/>
      <c r="G585" s="83"/>
      <c r="H585" s="83"/>
      <c r="I585" s="62"/>
      <c r="J585" s="31"/>
      <c r="K585" s="31"/>
      <c r="L585" s="83"/>
      <c r="M585" s="69"/>
      <c r="N585" s="69"/>
      <c r="O585" s="74"/>
      <c r="P585" s="74"/>
      <c r="Q585" s="75"/>
      <c r="R585" s="34"/>
      <c r="S585" s="83"/>
      <c r="T585" s="83"/>
      <c r="U585" s="83"/>
      <c r="V585" s="83"/>
      <c r="W585" s="74"/>
      <c r="X585" s="74"/>
      <c r="Y585" s="74"/>
      <c r="Z585" s="66"/>
      <c r="AA585" s="72"/>
      <c r="AB585" s="66"/>
      <c r="AC585" s="72"/>
      <c r="AD585" s="72"/>
      <c r="AE585" s="72"/>
      <c r="AF585" s="62"/>
      <c r="AG585" s="113"/>
      <c r="AH585" s="114"/>
      <c r="AI585" s="30"/>
      <c r="AJ585" s="30"/>
      <c r="AK585" s="30"/>
      <c r="AL585" s="30"/>
      <c r="AM585" s="68"/>
      <c r="AN585" s="114"/>
      <c r="AO585" s="114"/>
      <c r="AP585" s="113"/>
      <c r="AQ585" s="113"/>
      <c r="AR585" s="31"/>
      <c r="AS585" s="73"/>
      <c r="AT585" s="73"/>
      <c r="AU585" s="68"/>
      <c r="AV585" s="67"/>
      <c r="AW585" s="67"/>
      <c r="AX585" s="67"/>
      <c r="AY585" s="67"/>
      <c r="AZ585" s="132"/>
      <c r="BA585" s="132"/>
      <c r="BB585" s="132"/>
      <c r="BC585" s="132"/>
      <c r="BD585" s="132"/>
      <c r="BE585" s="67"/>
    </row>
    <row r="586" spans="1:57" ht="25.5" customHeight="1" x14ac:dyDescent="0.25">
      <c r="A586" s="31"/>
      <c r="B586" s="31"/>
      <c r="C586" s="31"/>
      <c r="D586" s="33"/>
      <c r="E586" s="98"/>
      <c r="F586" s="31"/>
      <c r="G586" s="83"/>
      <c r="H586" s="83"/>
      <c r="I586" s="62"/>
      <c r="J586" s="31"/>
      <c r="K586" s="31"/>
      <c r="L586" s="83"/>
      <c r="M586" s="69"/>
      <c r="N586" s="69"/>
      <c r="O586" s="74"/>
      <c r="P586" s="74"/>
      <c r="Q586" s="75"/>
      <c r="R586" s="34"/>
      <c r="S586" s="83"/>
      <c r="T586" s="83"/>
      <c r="U586" s="83"/>
      <c r="V586" s="83"/>
      <c r="W586" s="74"/>
      <c r="X586" s="74"/>
      <c r="Y586" s="74"/>
      <c r="Z586" s="66"/>
      <c r="AA586" s="72"/>
      <c r="AB586" s="66"/>
      <c r="AC586" s="72"/>
      <c r="AD586" s="72"/>
      <c r="AE586" s="72"/>
      <c r="AF586" s="62"/>
      <c r="AG586" s="113"/>
      <c r="AH586" s="114"/>
      <c r="AI586" s="30"/>
      <c r="AJ586" s="30"/>
      <c r="AK586" s="30"/>
      <c r="AL586" s="30"/>
      <c r="AM586" s="68"/>
      <c r="AN586" s="114"/>
      <c r="AO586" s="114"/>
      <c r="AP586" s="113"/>
      <c r="AQ586" s="113"/>
      <c r="AR586" s="31"/>
      <c r="AS586" s="73"/>
      <c r="AT586" s="73"/>
      <c r="AU586" s="68"/>
      <c r="AV586" s="67"/>
      <c r="AW586" s="67"/>
      <c r="AX586" s="67"/>
      <c r="AY586" s="67"/>
      <c r="AZ586" s="132"/>
      <c r="BA586" s="132"/>
      <c r="BB586" s="132"/>
      <c r="BC586" s="132"/>
      <c r="BD586" s="132"/>
      <c r="BE586" s="67"/>
    </row>
    <row r="587" spans="1:57" ht="25.5" customHeight="1" x14ac:dyDescent="0.25">
      <c r="A587" s="31"/>
      <c r="B587" s="31"/>
      <c r="C587" s="31"/>
      <c r="D587" s="33"/>
      <c r="E587" s="98"/>
      <c r="F587" s="31"/>
      <c r="G587" s="83"/>
      <c r="H587" s="83"/>
      <c r="I587" s="62"/>
      <c r="J587" s="31"/>
      <c r="K587" s="31"/>
      <c r="L587" s="83"/>
      <c r="M587" s="69"/>
      <c r="N587" s="69"/>
      <c r="O587" s="74"/>
      <c r="P587" s="74"/>
      <c r="Q587" s="75"/>
      <c r="R587" s="34"/>
      <c r="S587" s="83"/>
      <c r="T587" s="83"/>
      <c r="U587" s="83"/>
      <c r="V587" s="83"/>
      <c r="W587" s="74"/>
      <c r="X587" s="74"/>
      <c r="Y587" s="74"/>
      <c r="Z587" s="66"/>
      <c r="AA587" s="72"/>
      <c r="AB587" s="66"/>
      <c r="AC587" s="72"/>
      <c r="AD587" s="72"/>
      <c r="AE587" s="72"/>
      <c r="AF587" s="62"/>
      <c r="AG587" s="113"/>
      <c r="AH587" s="114"/>
      <c r="AI587" s="30"/>
      <c r="AJ587" s="30"/>
      <c r="AK587" s="30"/>
      <c r="AL587" s="30"/>
      <c r="AM587" s="68"/>
      <c r="AN587" s="114"/>
      <c r="AO587" s="114"/>
      <c r="AP587" s="113"/>
      <c r="AQ587" s="113"/>
      <c r="AR587" s="31"/>
      <c r="AS587" s="73"/>
      <c r="AT587" s="73"/>
      <c r="AU587" s="68"/>
      <c r="AV587" s="67"/>
      <c r="AW587" s="67"/>
      <c r="AX587" s="67"/>
      <c r="AY587" s="67"/>
      <c r="AZ587" s="132"/>
      <c r="BA587" s="132"/>
      <c r="BB587" s="132"/>
      <c r="BC587" s="132"/>
      <c r="BD587" s="132"/>
      <c r="BE587" s="67"/>
    </row>
    <row r="588" spans="1:57" ht="25.5" customHeight="1" x14ac:dyDescent="0.25">
      <c r="A588" s="31"/>
      <c r="B588" s="31"/>
      <c r="C588" s="31"/>
      <c r="D588" s="33"/>
      <c r="E588" s="98"/>
      <c r="F588" s="31"/>
      <c r="G588" s="83"/>
      <c r="H588" s="83"/>
      <c r="I588" s="62"/>
      <c r="J588" s="31"/>
      <c r="K588" s="31"/>
      <c r="L588" s="83"/>
      <c r="M588" s="69"/>
      <c r="N588" s="69"/>
      <c r="O588" s="74"/>
      <c r="P588" s="74"/>
      <c r="Q588" s="75"/>
      <c r="R588" s="34"/>
      <c r="S588" s="83"/>
      <c r="T588" s="83"/>
      <c r="U588" s="83"/>
      <c r="V588" s="83"/>
      <c r="W588" s="74"/>
      <c r="X588" s="74"/>
      <c r="Y588" s="74"/>
      <c r="Z588" s="66"/>
      <c r="AA588" s="72"/>
      <c r="AB588" s="66"/>
      <c r="AC588" s="72"/>
      <c r="AD588" s="72"/>
      <c r="AE588" s="72"/>
      <c r="AF588" s="62"/>
      <c r="AG588" s="113"/>
      <c r="AH588" s="114"/>
      <c r="AI588" s="30"/>
      <c r="AJ588" s="30"/>
      <c r="AK588" s="30"/>
      <c r="AL588" s="30"/>
      <c r="AM588" s="68"/>
      <c r="AN588" s="114"/>
      <c r="AO588" s="114"/>
      <c r="AP588" s="113"/>
      <c r="AQ588" s="113"/>
      <c r="AR588" s="31"/>
      <c r="AS588" s="73"/>
      <c r="AT588" s="73"/>
      <c r="AU588" s="68"/>
      <c r="AV588" s="67"/>
      <c r="AW588" s="67"/>
      <c r="AX588" s="67"/>
      <c r="AY588" s="67"/>
      <c r="AZ588" s="132"/>
      <c r="BA588" s="132"/>
      <c r="BB588" s="132"/>
      <c r="BC588" s="132"/>
      <c r="BD588" s="132"/>
      <c r="BE588" s="67"/>
    </row>
    <row r="589" spans="1:57" ht="25.5" customHeight="1" x14ac:dyDescent="0.25">
      <c r="A589" s="31"/>
      <c r="B589" s="31"/>
      <c r="C589" s="31"/>
      <c r="D589" s="33"/>
      <c r="E589" s="98"/>
      <c r="F589" s="31"/>
      <c r="G589" s="83"/>
      <c r="H589" s="83"/>
      <c r="I589" s="62"/>
      <c r="J589" s="31"/>
      <c r="K589" s="31"/>
      <c r="L589" s="83"/>
      <c r="M589" s="69"/>
      <c r="N589" s="69"/>
      <c r="O589" s="74"/>
      <c r="P589" s="74"/>
      <c r="Q589" s="75"/>
      <c r="R589" s="34"/>
      <c r="S589" s="83"/>
      <c r="T589" s="83"/>
      <c r="U589" s="83"/>
      <c r="V589" s="83"/>
      <c r="W589" s="74"/>
      <c r="X589" s="74"/>
      <c r="Y589" s="74"/>
      <c r="Z589" s="66"/>
      <c r="AA589" s="72"/>
      <c r="AB589" s="66"/>
      <c r="AC589" s="72"/>
      <c r="AD589" s="72"/>
      <c r="AE589" s="72"/>
      <c r="AF589" s="62"/>
      <c r="AG589" s="113"/>
      <c r="AH589" s="114"/>
      <c r="AI589" s="30"/>
      <c r="AJ589" s="30"/>
      <c r="AK589" s="30"/>
      <c r="AL589" s="30"/>
      <c r="AM589" s="68"/>
      <c r="AN589" s="114"/>
      <c r="AO589" s="114"/>
      <c r="AP589" s="113"/>
      <c r="AQ589" s="113"/>
      <c r="AR589" s="31"/>
      <c r="AS589" s="73"/>
      <c r="AT589" s="73"/>
      <c r="AU589" s="68"/>
      <c r="AV589" s="67"/>
      <c r="AW589" s="67"/>
      <c r="AX589" s="67"/>
      <c r="AY589" s="67"/>
      <c r="AZ589" s="132"/>
      <c r="BA589" s="132"/>
      <c r="BB589" s="132"/>
      <c r="BC589" s="132"/>
      <c r="BD589" s="132"/>
      <c r="BE589" s="67"/>
    </row>
    <row r="590" spans="1:57" ht="25.5" customHeight="1" x14ac:dyDescent="0.25">
      <c r="A590" s="31"/>
      <c r="B590" s="31"/>
      <c r="C590" s="31"/>
      <c r="D590" s="33"/>
      <c r="E590" s="98"/>
      <c r="F590" s="31"/>
      <c r="G590" s="83"/>
      <c r="H590" s="83"/>
      <c r="I590" s="62"/>
      <c r="J590" s="31"/>
      <c r="K590" s="31"/>
      <c r="L590" s="83"/>
      <c r="M590" s="69"/>
      <c r="N590" s="69"/>
      <c r="O590" s="74"/>
      <c r="P590" s="74"/>
      <c r="Q590" s="75"/>
      <c r="R590" s="34"/>
      <c r="S590" s="83"/>
      <c r="T590" s="83"/>
      <c r="U590" s="83"/>
      <c r="V590" s="83"/>
      <c r="W590" s="74"/>
      <c r="X590" s="74"/>
      <c r="Y590" s="74"/>
      <c r="Z590" s="66"/>
      <c r="AA590" s="72"/>
      <c r="AB590" s="66"/>
      <c r="AC590" s="72"/>
      <c r="AD590" s="72"/>
      <c r="AE590" s="72"/>
      <c r="AF590" s="62"/>
      <c r="AG590" s="113"/>
      <c r="AH590" s="114"/>
      <c r="AI590" s="30"/>
      <c r="AJ590" s="30"/>
      <c r="AK590" s="30"/>
      <c r="AL590" s="30"/>
      <c r="AM590" s="68"/>
      <c r="AN590" s="114"/>
      <c r="AO590" s="114"/>
      <c r="AP590" s="113"/>
      <c r="AQ590" s="113"/>
      <c r="AR590" s="31"/>
      <c r="AS590" s="73"/>
      <c r="AT590" s="73"/>
      <c r="AU590" s="68"/>
      <c r="AV590" s="67"/>
      <c r="AW590" s="67"/>
      <c r="AX590" s="67"/>
      <c r="AY590" s="67"/>
      <c r="AZ590" s="132"/>
      <c r="BA590" s="132"/>
      <c r="BB590" s="132"/>
      <c r="BC590" s="132"/>
      <c r="BD590" s="132"/>
      <c r="BE590" s="67"/>
    </row>
    <row r="591" spans="1:57" ht="25.5" customHeight="1" x14ac:dyDescent="0.25">
      <c r="A591" s="31"/>
      <c r="B591" s="31"/>
      <c r="C591" s="31"/>
      <c r="D591" s="33"/>
      <c r="E591" s="98"/>
      <c r="F591" s="31"/>
      <c r="G591" s="83"/>
      <c r="H591" s="83"/>
      <c r="I591" s="62"/>
      <c r="J591" s="31"/>
      <c r="K591" s="31"/>
      <c r="L591" s="83"/>
      <c r="M591" s="69"/>
      <c r="N591" s="69"/>
      <c r="O591" s="74"/>
      <c r="P591" s="74"/>
      <c r="Q591" s="75"/>
      <c r="R591" s="34"/>
      <c r="S591" s="83"/>
      <c r="T591" s="83"/>
      <c r="U591" s="83"/>
      <c r="V591" s="83"/>
      <c r="W591" s="74"/>
      <c r="X591" s="74"/>
      <c r="Y591" s="74"/>
      <c r="Z591" s="66"/>
      <c r="AA591" s="72"/>
      <c r="AB591" s="66"/>
      <c r="AC591" s="72"/>
      <c r="AD591" s="72"/>
      <c r="AE591" s="72"/>
      <c r="AF591" s="62"/>
      <c r="AG591" s="113"/>
      <c r="AH591" s="114"/>
      <c r="AI591" s="30"/>
      <c r="AJ591" s="30"/>
      <c r="AK591" s="30"/>
      <c r="AL591" s="30"/>
      <c r="AM591" s="68"/>
      <c r="AN591" s="114"/>
      <c r="AO591" s="114"/>
      <c r="AP591" s="113"/>
      <c r="AQ591" s="113"/>
      <c r="AR591" s="31"/>
      <c r="AS591" s="73"/>
      <c r="AT591" s="73"/>
      <c r="AU591" s="68"/>
      <c r="AV591" s="67"/>
      <c r="AW591" s="67"/>
      <c r="AX591" s="67"/>
      <c r="AY591" s="67"/>
      <c r="AZ591" s="132"/>
      <c r="BA591" s="132"/>
      <c r="BB591" s="132"/>
      <c r="BC591" s="132"/>
      <c r="BD591" s="132"/>
      <c r="BE591" s="67"/>
    </row>
    <row r="592" spans="1:57" ht="25.5" customHeight="1" x14ac:dyDescent="0.25">
      <c r="A592" s="31"/>
      <c r="B592" s="31"/>
      <c r="C592" s="31"/>
      <c r="D592" s="33"/>
      <c r="E592" s="98"/>
      <c r="F592" s="31"/>
      <c r="G592" s="83"/>
      <c r="H592" s="83"/>
      <c r="I592" s="62"/>
      <c r="J592" s="31"/>
      <c r="K592" s="31"/>
      <c r="L592" s="83"/>
      <c r="M592" s="69"/>
      <c r="N592" s="69"/>
      <c r="O592" s="74"/>
      <c r="P592" s="74"/>
      <c r="Q592" s="75"/>
      <c r="R592" s="34"/>
      <c r="S592" s="83"/>
      <c r="T592" s="83"/>
      <c r="U592" s="83"/>
      <c r="V592" s="83"/>
      <c r="W592" s="74"/>
      <c r="X592" s="74"/>
      <c r="Y592" s="74"/>
      <c r="Z592" s="66"/>
      <c r="AA592" s="72"/>
      <c r="AB592" s="66"/>
      <c r="AC592" s="72"/>
      <c r="AD592" s="72"/>
      <c r="AE592" s="72"/>
      <c r="AF592" s="62"/>
      <c r="AG592" s="113"/>
      <c r="AH592" s="114"/>
      <c r="AI592" s="30"/>
      <c r="AJ592" s="30"/>
      <c r="AK592" s="30"/>
      <c r="AL592" s="30"/>
      <c r="AM592" s="68"/>
      <c r="AN592" s="114"/>
      <c r="AO592" s="114"/>
      <c r="AP592" s="113"/>
      <c r="AQ592" s="113"/>
      <c r="AR592" s="31"/>
      <c r="AS592" s="73"/>
      <c r="AT592" s="73"/>
      <c r="AU592" s="68"/>
      <c r="AV592" s="67"/>
      <c r="AW592" s="67"/>
      <c r="AX592" s="67"/>
      <c r="AY592" s="67"/>
      <c r="AZ592" s="132"/>
      <c r="BA592" s="132"/>
      <c r="BB592" s="132"/>
      <c r="BC592" s="132"/>
      <c r="BD592" s="132"/>
      <c r="BE592" s="67"/>
    </row>
    <row r="593" spans="1:57" ht="25.5" customHeight="1" x14ac:dyDescent="0.25">
      <c r="A593" s="31"/>
      <c r="B593" s="31"/>
      <c r="C593" s="31"/>
      <c r="D593" s="33"/>
      <c r="E593" s="98"/>
      <c r="F593" s="31"/>
      <c r="G593" s="83"/>
      <c r="H593" s="83"/>
      <c r="I593" s="62"/>
      <c r="J593" s="31"/>
      <c r="K593" s="31"/>
      <c r="L593" s="83"/>
      <c r="M593" s="69"/>
      <c r="N593" s="69"/>
      <c r="O593" s="74"/>
      <c r="P593" s="74"/>
      <c r="Q593" s="75"/>
      <c r="R593" s="34"/>
      <c r="S593" s="83"/>
      <c r="T593" s="83"/>
      <c r="U593" s="83"/>
      <c r="V593" s="83"/>
      <c r="W593" s="74"/>
      <c r="X593" s="74"/>
      <c r="Y593" s="74"/>
      <c r="Z593" s="66"/>
      <c r="AA593" s="72"/>
      <c r="AB593" s="66"/>
      <c r="AC593" s="72"/>
      <c r="AD593" s="72"/>
      <c r="AE593" s="72"/>
      <c r="AF593" s="62"/>
      <c r="AG593" s="113"/>
      <c r="AH593" s="114"/>
      <c r="AI593" s="30"/>
      <c r="AJ593" s="30"/>
      <c r="AK593" s="30"/>
      <c r="AL593" s="30"/>
      <c r="AM593" s="68"/>
      <c r="AN593" s="114"/>
      <c r="AO593" s="114"/>
      <c r="AP593" s="113"/>
      <c r="AQ593" s="113"/>
      <c r="AR593" s="31"/>
      <c r="AS593" s="73"/>
      <c r="AT593" s="73"/>
      <c r="AU593" s="68"/>
      <c r="AV593" s="67"/>
      <c r="AW593" s="67"/>
      <c r="AX593" s="67"/>
      <c r="AY593" s="67"/>
      <c r="AZ593" s="132"/>
      <c r="BA593" s="132"/>
      <c r="BB593" s="132"/>
      <c r="BC593" s="132"/>
      <c r="BD593" s="132"/>
      <c r="BE593" s="67"/>
    </row>
    <row r="594" spans="1:57" ht="25.5" customHeight="1" x14ac:dyDescent="0.25">
      <c r="A594" s="31"/>
      <c r="B594" s="31"/>
      <c r="C594" s="31"/>
      <c r="D594" s="33"/>
      <c r="E594" s="98"/>
      <c r="F594" s="31"/>
      <c r="G594" s="83"/>
      <c r="H594" s="83"/>
      <c r="I594" s="62"/>
      <c r="J594" s="31"/>
      <c r="K594" s="31"/>
      <c r="L594" s="83"/>
      <c r="M594" s="69"/>
      <c r="N594" s="69"/>
      <c r="O594" s="74"/>
      <c r="P594" s="74"/>
      <c r="Q594" s="75"/>
      <c r="R594" s="34"/>
      <c r="S594" s="83"/>
      <c r="T594" s="83"/>
      <c r="U594" s="83"/>
      <c r="V594" s="83"/>
      <c r="W594" s="74"/>
      <c r="X594" s="74"/>
      <c r="Y594" s="74"/>
      <c r="Z594" s="66"/>
      <c r="AA594" s="72"/>
      <c r="AB594" s="66"/>
      <c r="AC594" s="72"/>
      <c r="AD594" s="72"/>
      <c r="AE594" s="72"/>
      <c r="AF594" s="62"/>
      <c r="AG594" s="113"/>
      <c r="AH594" s="114"/>
      <c r="AI594" s="30"/>
      <c r="AJ594" s="30"/>
      <c r="AK594" s="30"/>
      <c r="AL594" s="30"/>
      <c r="AM594" s="68"/>
      <c r="AN594" s="114"/>
      <c r="AO594" s="114"/>
      <c r="AP594" s="113"/>
      <c r="AQ594" s="113"/>
      <c r="AR594" s="31"/>
      <c r="AS594" s="73"/>
      <c r="AT594" s="73"/>
      <c r="AU594" s="68"/>
      <c r="AV594" s="67"/>
      <c r="AW594" s="67"/>
      <c r="AX594" s="67"/>
      <c r="AY594" s="67"/>
      <c r="AZ594" s="132"/>
      <c r="BA594" s="132"/>
      <c r="BB594" s="132"/>
      <c r="BC594" s="132"/>
      <c r="BD594" s="132"/>
      <c r="BE594" s="67"/>
    </row>
    <row r="595" spans="1:57" ht="25.5" customHeight="1" x14ac:dyDescent="0.25">
      <c r="A595" s="31"/>
      <c r="B595" s="31"/>
      <c r="C595" s="31"/>
      <c r="D595" s="33"/>
      <c r="E595" s="98"/>
      <c r="F595" s="31"/>
      <c r="G595" s="83"/>
      <c r="H595" s="83"/>
      <c r="I595" s="62"/>
      <c r="J595" s="31"/>
      <c r="K595" s="31"/>
      <c r="L595" s="83"/>
      <c r="M595" s="69"/>
      <c r="N595" s="69"/>
      <c r="O595" s="74"/>
      <c r="P595" s="74"/>
      <c r="Q595" s="75"/>
      <c r="R595" s="34"/>
      <c r="S595" s="83"/>
      <c r="T595" s="83"/>
      <c r="U595" s="83"/>
      <c r="V595" s="83"/>
      <c r="W595" s="74"/>
      <c r="X595" s="74"/>
      <c r="Y595" s="74"/>
      <c r="Z595" s="66"/>
      <c r="AA595" s="72"/>
      <c r="AB595" s="66"/>
      <c r="AC595" s="72"/>
      <c r="AD595" s="72"/>
      <c r="AE595" s="72"/>
      <c r="AF595" s="62"/>
      <c r="AG595" s="113"/>
      <c r="AH595" s="114"/>
      <c r="AI595" s="30"/>
      <c r="AJ595" s="30"/>
      <c r="AK595" s="30"/>
      <c r="AL595" s="30"/>
      <c r="AM595" s="68"/>
      <c r="AN595" s="114"/>
      <c r="AO595" s="114"/>
      <c r="AP595" s="113"/>
      <c r="AQ595" s="113"/>
      <c r="AR595" s="31"/>
      <c r="AS595" s="73"/>
      <c r="AT595" s="73"/>
      <c r="AU595" s="68"/>
      <c r="AV595" s="67"/>
      <c r="AW595" s="67"/>
      <c r="AX595" s="67"/>
      <c r="AY595" s="67"/>
      <c r="AZ595" s="132"/>
      <c r="BA595" s="132"/>
      <c r="BB595" s="132"/>
      <c r="BC595" s="132"/>
      <c r="BD595" s="132"/>
      <c r="BE595" s="67"/>
    </row>
    <row r="596" spans="1:57" ht="25.5" customHeight="1" x14ac:dyDescent="0.25">
      <c r="A596" s="31"/>
      <c r="B596" s="31"/>
      <c r="C596" s="31"/>
      <c r="D596" s="33"/>
      <c r="E596" s="98"/>
      <c r="F596" s="31"/>
      <c r="G596" s="83"/>
      <c r="H596" s="83"/>
      <c r="I596" s="62"/>
      <c r="J596" s="31"/>
      <c r="K596" s="31"/>
      <c r="L596" s="83"/>
      <c r="M596" s="69"/>
      <c r="N596" s="69"/>
      <c r="O596" s="74"/>
      <c r="P596" s="74"/>
      <c r="Q596" s="75"/>
      <c r="R596" s="34"/>
      <c r="S596" s="83"/>
      <c r="T596" s="83"/>
      <c r="U596" s="83"/>
      <c r="V596" s="83"/>
      <c r="W596" s="74"/>
      <c r="X596" s="74"/>
      <c r="Y596" s="74"/>
      <c r="Z596" s="66"/>
      <c r="AA596" s="72"/>
      <c r="AB596" s="66"/>
      <c r="AC596" s="72"/>
      <c r="AD596" s="72"/>
      <c r="AE596" s="72"/>
      <c r="AF596" s="62"/>
      <c r="AG596" s="113"/>
      <c r="AH596" s="114"/>
      <c r="AI596" s="30"/>
      <c r="AJ596" s="30"/>
      <c r="AK596" s="30"/>
      <c r="AL596" s="30"/>
      <c r="AM596" s="68"/>
      <c r="AN596" s="114"/>
      <c r="AO596" s="114"/>
      <c r="AP596" s="113"/>
      <c r="AQ596" s="113"/>
      <c r="AR596" s="31"/>
      <c r="AS596" s="73"/>
      <c r="AT596" s="73"/>
      <c r="AU596" s="68"/>
      <c r="AV596" s="67"/>
      <c r="AW596" s="67"/>
      <c r="AX596" s="67"/>
      <c r="AY596" s="67"/>
      <c r="AZ596" s="132"/>
      <c r="BA596" s="132"/>
      <c r="BB596" s="132"/>
      <c r="BC596" s="132"/>
      <c r="BD596" s="132"/>
      <c r="BE596" s="67"/>
    </row>
    <row r="597" spans="1:57" ht="25.5" customHeight="1" x14ac:dyDescent="0.25">
      <c r="A597" s="31"/>
      <c r="B597" s="31"/>
      <c r="C597" s="31"/>
      <c r="D597" s="33"/>
      <c r="E597" s="98"/>
      <c r="F597" s="31"/>
      <c r="G597" s="83"/>
      <c r="H597" s="83"/>
      <c r="I597" s="62"/>
      <c r="J597" s="31"/>
      <c r="K597" s="31"/>
      <c r="L597" s="83"/>
      <c r="M597" s="69"/>
      <c r="N597" s="69"/>
      <c r="O597" s="74"/>
      <c r="P597" s="74"/>
      <c r="Q597" s="75"/>
      <c r="R597" s="34"/>
      <c r="S597" s="83"/>
      <c r="T597" s="83"/>
      <c r="U597" s="83"/>
      <c r="V597" s="83"/>
      <c r="W597" s="74"/>
      <c r="X597" s="74"/>
      <c r="Y597" s="74"/>
      <c r="Z597" s="66"/>
      <c r="AA597" s="72"/>
      <c r="AB597" s="66"/>
      <c r="AC597" s="72"/>
      <c r="AD597" s="72"/>
      <c r="AE597" s="72"/>
      <c r="AF597" s="62"/>
      <c r="AG597" s="113"/>
      <c r="AH597" s="114"/>
      <c r="AI597" s="30"/>
      <c r="AJ597" s="30"/>
      <c r="AK597" s="30"/>
      <c r="AL597" s="30"/>
      <c r="AM597" s="68"/>
      <c r="AN597" s="114"/>
      <c r="AO597" s="114"/>
      <c r="AP597" s="113"/>
      <c r="AQ597" s="113"/>
      <c r="AR597" s="31"/>
      <c r="AS597" s="73"/>
      <c r="AT597" s="73"/>
      <c r="AU597" s="68"/>
      <c r="AV597" s="67"/>
      <c r="AW597" s="67"/>
      <c r="AX597" s="67"/>
      <c r="AY597" s="67"/>
      <c r="AZ597" s="132"/>
      <c r="BA597" s="132"/>
      <c r="BB597" s="132"/>
      <c r="BC597" s="132"/>
      <c r="BD597" s="132"/>
      <c r="BE597" s="67"/>
    </row>
    <row r="598" spans="1:57" ht="25.5" customHeight="1" x14ac:dyDescent="0.25">
      <c r="A598" s="31"/>
      <c r="B598" s="31"/>
      <c r="C598" s="31"/>
      <c r="D598" s="33"/>
      <c r="E598" s="98"/>
      <c r="F598" s="31"/>
      <c r="G598" s="83"/>
      <c r="H598" s="83"/>
      <c r="I598" s="62"/>
      <c r="J598" s="31"/>
      <c r="K598" s="31"/>
      <c r="L598" s="83"/>
      <c r="M598" s="69"/>
      <c r="N598" s="69"/>
      <c r="O598" s="74"/>
      <c r="P598" s="74"/>
      <c r="Q598" s="75"/>
      <c r="R598" s="34"/>
      <c r="S598" s="83"/>
      <c r="T598" s="83"/>
      <c r="U598" s="83"/>
      <c r="V598" s="83"/>
      <c r="W598" s="74"/>
      <c r="X598" s="74"/>
      <c r="Y598" s="74"/>
      <c r="Z598" s="66"/>
      <c r="AA598" s="72"/>
      <c r="AB598" s="66"/>
      <c r="AC598" s="72"/>
      <c r="AD598" s="72"/>
      <c r="AE598" s="72"/>
      <c r="AF598" s="62"/>
      <c r="AG598" s="113"/>
      <c r="AH598" s="114"/>
      <c r="AI598" s="30"/>
      <c r="AJ598" s="30"/>
      <c r="AK598" s="30"/>
      <c r="AL598" s="30"/>
      <c r="AM598" s="68"/>
      <c r="AN598" s="114"/>
      <c r="AO598" s="114"/>
      <c r="AP598" s="113"/>
      <c r="AQ598" s="113"/>
      <c r="AR598" s="31"/>
      <c r="AS598" s="73"/>
      <c r="AT598" s="73"/>
      <c r="AU598" s="68"/>
      <c r="AV598" s="67"/>
      <c r="AW598" s="67"/>
      <c r="AX598" s="67"/>
      <c r="AY598" s="67"/>
      <c r="AZ598" s="132"/>
      <c r="BA598" s="132"/>
      <c r="BB598" s="132"/>
      <c r="BC598" s="132"/>
      <c r="BD598" s="132"/>
      <c r="BE598" s="67"/>
    </row>
    <row r="599" spans="1:57" ht="25.5" customHeight="1" x14ac:dyDescent="0.25">
      <c r="A599" s="31"/>
      <c r="B599" s="31"/>
      <c r="C599" s="31"/>
      <c r="D599" s="33"/>
      <c r="E599" s="98"/>
      <c r="F599" s="31"/>
      <c r="G599" s="83"/>
      <c r="H599" s="83"/>
      <c r="I599" s="62"/>
      <c r="J599" s="31"/>
      <c r="K599" s="31"/>
      <c r="L599" s="83"/>
      <c r="M599" s="69"/>
      <c r="N599" s="69"/>
      <c r="O599" s="74"/>
      <c r="P599" s="74"/>
      <c r="Q599" s="75"/>
      <c r="R599" s="34"/>
      <c r="S599" s="83"/>
      <c r="T599" s="83"/>
      <c r="U599" s="83"/>
      <c r="V599" s="83"/>
      <c r="W599" s="74"/>
      <c r="X599" s="74"/>
      <c r="Y599" s="74"/>
      <c r="Z599" s="66"/>
      <c r="AA599" s="72"/>
      <c r="AB599" s="66"/>
      <c r="AC599" s="72"/>
      <c r="AD599" s="72"/>
      <c r="AE599" s="72"/>
      <c r="AF599" s="62"/>
      <c r="AG599" s="113"/>
      <c r="AH599" s="114"/>
      <c r="AI599" s="30"/>
      <c r="AJ599" s="30"/>
      <c r="AK599" s="30"/>
      <c r="AL599" s="30"/>
      <c r="AM599" s="68"/>
      <c r="AN599" s="114"/>
      <c r="AO599" s="114"/>
      <c r="AP599" s="113"/>
      <c r="AQ599" s="113"/>
      <c r="AR599" s="31"/>
      <c r="AS599" s="73"/>
      <c r="AT599" s="73"/>
      <c r="AU599" s="68"/>
      <c r="AV599" s="67"/>
      <c r="AW599" s="67"/>
      <c r="AX599" s="67"/>
      <c r="AY599" s="67"/>
      <c r="AZ599" s="132"/>
      <c r="BA599" s="132"/>
      <c r="BB599" s="132"/>
      <c r="BC599" s="132"/>
      <c r="BD599" s="132"/>
      <c r="BE599" s="67"/>
    </row>
    <row r="600" spans="1:57" ht="25.5" customHeight="1" x14ac:dyDescent="0.25">
      <c r="A600" s="31"/>
      <c r="B600" s="31"/>
      <c r="C600" s="31"/>
      <c r="D600" s="33"/>
      <c r="E600" s="98"/>
      <c r="F600" s="31"/>
      <c r="G600" s="83"/>
      <c r="H600" s="83"/>
      <c r="I600" s="62"/>
      <c r="J600" s="31"/>
      <c r="K600" s="31"/>
      <c r="L600" s="83"/>
      <c r="M600" s="69"/>
      <c r="N600" s="69"/>
      <c r="O600" s="74"/>
      <c r="P600" s="74"/>
      <c r="Q600" s="75"/>
      <c r="R600" s="34"/>
      <c r="S600" s="83"/>
      <c r="T600" s="83"/>
      <c r="U600" s="83"/>
      <c r="V600" s="83"/>
      <c r="W600" s="74"/>
      <c r="X600" s="74"/>
      <c r="Y600" s="74"/>
      <c r="Z600" s="66"/>
      <c r="AA600" s="72"/>
      <c r="AB600" s="66"/>
      <c r="AC600" s="72"/>
      <c r="AD600" s="72"/>
      <c r="AE600" s="72"/>
      <c r="AF600" s="62"/>
      <c r="AG600" s="113"/>
      <c r="AH600" s="114"/>
      <c r="AI600" s="30"/>
      <c r="AJ600" s="30"/>
      <c r="AK600" s="30"/>
      <c r="AL600" s="30"/>
      <c r="AM600" s="68"/>
      <c r="AN600" s="114"/>
      <c r="AO600" s="114"/>
      <c r="AP600" s="113"/>
      <c r="AQ600" s="113"/>
      <c r="AR600" s="31"/>
      <c r="AS600" s="73"/>
      <c r="AT600" s="73"/>
      <c r="AU600" s="68"/>
      <c r="AV600" s="67"/>
      <c r="AW600" s="67"/>
      <c r="AX600" s="67"/>
      <c r="AY600" s="67"/>
      <c r="AZ600" s="132"/>
      <c r="BA600" s="132"/>
      <c r="BB600" s="132"/>
      <c r="BC600" s="132"/>
      <c r="BD600" s="132"/>
      <c r="BE600" s="67"/>
    </row>
    <row r="601" spans="1:57" ht="25.5" customHeight="1" x14ac:dyDescent="0.25">
      <c r="A601" s="31"/>
      <c r="B601" s="31"/>
      <c r="C601" s="31"/>
      <c r="D601" s="33"/>
      <c r="E601" s="98"/>
      <c r="F601" s="31"/>
      <c r="G601" s="83"/>
      <c r="H601" s="83"/>
      <c r="I601" s="62"/>
      <c r="J601" s="31"/>
      <c r="K601" s="31"/>
      <c r="L601" s="83"/>
      <c r="M601" s="69"/>
      <c r="N601" s="69"/>
      <c r="O601" s="74"/>
      <c r="P601" s="74"/>
      <c r="Q601" s="75"/>
      <c r="R601" s="34"/>
      <c r="S601" s="83"/>
      <c r="T601" s="83"/>
      <c r="U601" s="83"/>
      <c r="V601" s="83"/>
      <c r="W601" s="74"/>
      <c r="X601" s="74"/>
      <c r="Y601" s="74"/>
      <c r="Z601" s="66"/>
      <c r="AA601" s="72"/>
      <c r="AB601" s="66"/>
      <c r="AC601" s="72"/>
      <c r="AD601" s="72"/>
      <c r="AE601" s="72"/>
      <c r="AF601" s="62"/>
      <c r="AG601" s="113"/>
      <c r="AH601" s="114"/>
      <c r="AI601" s="30"/>
      <c r="AJ601" s="30"/>
      <c r="AK601" s="30"/>
      <c r="AL601" s="30"/>
      <c r="AM601" s="68"/>
      <c r="AN601" s="114"/>
      <c r="AO601" s="114"/>
      <c r="AP601" s="113"/>
      <c r="AQ601" s="113"/>
      <c r="AR601" s="31"/>
      <c r="AS601" s="73"/>
      <c r="AT601" s="73"/>
      <c r="AU601" s="68"/>
      <c r="AV601" s="67"/>
      <c r="AW601" s="67"/>
      <c r="AX601" s="67"/>
      <c r="AY601" s="67"/>
      <c r="AZ601" s="132"/>
      <c r="BA601" s="132"/>
      <c r="BB601" s="132"/>
      <c r="BC601" s="132"/>
      <c r="BD601" s="132"/>
      <c r="BE601" s="67"/>
    </row>
    <row r="602" spans="1:57" ht="25.5" customHeight="1" x14ac:dyDescent="0.25">
      <c r="A602" s="31"/>
      <c r="B602" s="31"/>
      <c r="C602" s="31"/>
      <c r="D602" s="33"/>
      <c r="E602" s="98"/>
      <c r="F602" s="31"/>
      <c r="G602" s="83"/>
      <c r="H602" s="83"/>
      <c r="I602" s="62"/>
      <c r="J602" s="31"/>
      <c r="K602" s="31"/>
      <c r="L602" s="83"/>
      <c r="M602" s="69"/>
      <c r="N602" s="69"/>
      <c r="O602" s="74"/>
      <c r="P602" s="74"/>
      <c r="Q602" s="75"/>
      <c r="R602" s="34"/>
      <c r="S602" s="83"/>
      <c r="T602" s="83"/>
      <c r="U602" s="83"/>
      <c r="V602" s="83"/>
      <c r="W602" s="74"/>
      <c r="X602" s="74"/>
      <c r="Y602" s="74"/>
      <c r="Z602" s="66"/>
      <c r="AA602" s="72"/>
      <c r="AB602" s="66"/>
      <c r="AC602" s="72"/>
      <c r="AD602" s="72"/>
      <c r="AE602" s="72"/>
      <c r="AF602" s="62"/>
      <c r="AG602" s="113"/>
      <c r="AH602" s="114"/>
      <c r="AI602" s="30"/>
      <c r="AJ602" s="30"/>
      <c r="AK602" s="30"/>
      <c r="AL602" s="30"/>
      <c r="AM602" s="68"/>
      <c r="AN602" s="114"/>
      <c r="AO602" s="114"/>
      <c r="AP602" s="113"/>
      <c r="AQ602" s="113"/>
      <c r="AR602" s="31"/>
      <c r="AS602" s="73"/>
      <c r="AT602" s="73"/>
      <c r="AU602" s="68"/>
      <c r="AV602" s="67"/>
      <c r="AW602" s="67"/>
      <c r="AX602" s="67"/>
      <c r="AY602" s="67"/>
      <c r="AZ602" s="132"/>
      <c r="BA602" s="132"/>
      <c r="BB602" s="132"/>
      <c r="BC602" s="132"/>
      <c r="BD602" s="132"/>
      <c r="BE602" s="67"/>
    </row>
    <row r="603" spans="1:57" ht="25.5" customHeight="1" x14ac:dyDescent="0.25">
      <c r="A603" s="31"/>
      <c r="B603" s="31"/>
      <c r="C603" s="31"/>
      <c r="D603" s="33"/>
      <c r="E603" s="98"/>
      <c r="F603" s="31"/>
      <c r="G603" s="83"/>
      <c r="H603" s="83"/>
      <c r="I603" s="62"/>
      <c r="J603" s="31"/>
      <c r="K603" s="31"/>
      <c r="L603" s="83"/>
      <c r="M603" s="69"/>
      <c r="N603" s="69"/>
      <c r="O603" s="74"/>
      <c r="P603" s="74"/>
      <c r="Q603" s="75"/>
      <c r="R603" s="34"/>
      <c r="S603" s="83"/>
      <c r="T603" s="83"/>
      <c r="U603" s="83"/>
      <c r="V603" s="83"/>
      <c r="W603" s="74"/>
      <c r="X603" s="74"/>
      <c r="Y603" s="74"/>
      <c r="Z603" s="66"/>
      <c r="AA603" s="72"/>
      <c r="AB603" s="66"/>
      <c r="AC603" s="72"/>
      <c r="AD603" s="72"/>
      <c r="AE603" s="72"/>
      <c r="AF603" s="62"/>
      <c r="AG603" s="113"/>
      <c r="AH603" s="114"/>
      <c r="AI603" s="30"/>
      <c r="AJ603" s="30"/>
      <c r="AK603" s="30"/>
      <c r="AL603" s="30"/>
      <c r="AM603" s="68"/>
      <c r="AN603" s="114"/>
      <c r="AO603" s="114"/>
      <c r="AP603" s="113"/>
      <c r="AQ603" s="113"/>
      <c r="AR603" s="31"/>
      <c r="AS603" s="73"/>
      <c r="AT603" s="73"/>
      <c r="AU603" s="68"/>
      <c r="AV603" s="67"/>
      <c r="AW603" s="67"/>
      <c r="AX603" s="67"/>
      <c r="AY603" s="67"/>
      <c r="AZ603" s="132"/>
      <c r="BA603" s="132"/>
      <c r="BB603" s="132"/>
      <c r="BC603" s="132"/>
      <c r="BD603" s="132"/>
      <c r="BE603" s="67"/>
    </row>
    <row r="604" spans="1:57" ht="25.5" customHeight="1" x14ac:dyDescent="0.25">
      <c r="A604" s="31"/>
      <c r="B604" s="31"/>
      <c r="C604" s="31"/>
      <c r="D604" s="33"/>
      <c r="E604" s="98"/>
      <c r="F604" s="31"/>
      <c r="G604" s="83"/>
      <c r="H604" s="83"/>
      <c r="I604" s="62"/>
      <c r="J604" s="31"/>
      <c r="K604" s="31"/>
      <c r="L604" s="83"/>
      <c r="M604" s="69"/>
      <c r="N604" s="69"/>
      <c r="O604" s="74"/>
      <c r="P604" s="74"/>
      <c r="Q604" s="75"/>
      <c r="R604" s="34"/>
      <c r="S604" s="83"/>
      <c r="T604" s="83"/>
      <c r="U604" s="83"/>
      <c r="V604" s="83"/>
      <c r="W604" s="74"/>
      <c r="X604" s="74"/>
      <c r="Y604" s="74"/>
      <c r="Z604" s="66"/>
      <c r="AA604" s="72"/>
      <c r="AB604" s="66"/>
      <c r="AC604" s="72"/>
      <c r="AD604" s="72"/>
      <c r="AE604" s="72"/>
      <c r="AF604" s="62"/>
      <c r="AG604" s="113"/>
      <c r="AH604" s="114"/>
      <c r="AI604" s="30"/>
      <c r="AJ604" s="30"/>
      <c r="AK604" s="30"/>
      <c r="AL604" s="30"/>
      <c r="AM604" s="68"/>
      <c r="AN604" s="114"/>
      <c r="AO604" s="114"/>
      <c r="AP604" s="113"/>
      <c r="AQ604" s="113"/>
      <c r="AR604" s="31"/>
      <c r="AS604" s="73"/>
      <c r="AT604" s="73"/>
      <c r="AU604" s="68"/>
      <c r="AV604" s="67"/>
      <c r="AW604" s="67"/>
      <c r="AX604" s="67"/>
      <c r="AY604" s="67"/>
      <c r="AZ604" s="132"/>
      <c r="BA604" s="132"/>
      <c r="BB604" s="132"/>
      <c r="BC604" s="132"/>
      <c r="BD604" s="132"/>
      <c r="BE604" s="67"/>
    </row>
    <row r="605" spans="1:57" ht="25.5" customHeight="1" x14ac:dyDescent="0.25">
      <c r="A605" s="31"/>
      <c r="B605" s="31"/>
      <c r="C605" s="31"/>
      <c r="D605" s="33"/>
      <c r="E605" s="98"/>
      <c r="F605" s="31"/>
      <c r="G605" s="83"/>
      <c r="H605" s="83"/>
      <c r="I605" s="62"/>
      <c r="J605" s="31"/>
      <c r="K605" s="31"/>
      <c r="L605" s="83"/>
      <c r="M605" s="69"/>
      <c r="N605" s="69"/>
      <c r="O605" s="74"/>
      <c r="P605" s="74"/>
      <c r="Q605" s="75"/>
      <c r="R605" s="34"/>
      <c r="S605" s="83"/>
      <c r="T605" s="83"/>
      <c r="U605" s="83"/>
      <c r="V605" s="83"/>
      <c r="W605" s="74"/>
      <c r="X605" s="74"/>
      <c r="Y605" s="74"/>
      <c r="Z605" s="66"/>
      <c r="AA605" s="72"/>
      <c r="AB605" s="66"/>
      <c r="AC605" s="72"/>
      <c r="AD605" s="72"/>
      <c r="AE605" s="72"/>
      <c r="AF605" s="62"/>
      <c r="AG605" s="113"/>
      <c r="AH605" s="114"/>
      <c r="AI605" s="30"/>
      <c r="AJ605" s="30"/>
      <c r="AK605" s="30"/>
      <c r="AL605" s="30"/>
      <c r="AM605" s="68"/>
      <c r="AN605" s="114"/>
      <c r="AO605" s="114"/>
      <c r="AP605" s="113"/>
      <c r="AQ605" s="113"/>
      <c r="AR605" s="31"/>
      <c r="AS605" s="73"/>
      <c r="AT605" s="73"/>
      <c r="AU605" s="68"/>
      <c r="AV605" s="67"/>
      <c r="AW605" s="67"/>
      <c r="AX605" s="67"/>
      <c r="AY605" s="67"/>
      <c r="AZ605" s="132"/>
      <c r="BA605" s="132"/>
      <c r="BB605" s="132"/>
      <c r="BC605" s="132"/>
      <c r="BD605" s="132"/>
      <c r="BE605" s="67"/>
    </row>
    <row r="606" spans="1:57" ht="25.5" customHeight="1" x14ac:dyDescent="0.25">
      <c r="A606" s="31"/>
      <c r="B606" s="31"/>
      <c r="C606" s="31"/>
      <c r="D606" s="33"/>
      <c r="E606" s="98"/>
      <c r="F606" s="31"/>
      <c r="G606" s="83"/>
      <c r="H606" s="83"/>
      <c r="I606" s="62"/>
      <c r="J606" s="31"/>
      <c r="K606" s="31"/>
      <c r="L606" s="83"/>
      <c r="M606" s="69"/>
      <c r="N606" s="69"/>
      <c r="O606" s="74"/>
      <c r="P606" s="74"/>
      <c r="Q606" s="75"/>
      <c r="R606" s="34"/>
      <c r="S606" s="83"/>
      <c r="T606" s="83"/>
      <c r="U606" s="83"/>
      <c r="V606" s="83"/>
      <c r="W606" s="74"/>
      <c r="X606" s="74"/>
      <c r="Y606" s="74"/>
      <c r="Z606" s="66"/>
      <c r="AA606" s="72"/>
      <c r="AB606" s="66"/>
      <c r="AC606" s="72"/>
      <c r="AD606" s="72"/>
      <c r="AE606" s="72"/>
      <c r="AF606" s="62"/>
      <c r="AG606" s="113"/>
      <c r="AH606" s="114"/>
      <c r="AI606" s="30"/>
      <c r="AJ606" s="30"/>
      <c r="AK606" s="30"/>
      <c r="AL606" s="30"/>
      <c r="AM606" s="68"/>
      <c r="AN606" s="114"/>
      <c r="AO606" s="114"/>
      <c r="AP606" s="113"/>
      <c r="AQ606" s="113"/>
      <c r="AR606" s="31"/>
      <c r="AS606" s="73"/>
      <c r="AT606" s="73"/>
      <c r="AU606" s="68"/>
      <c r="AV606" s="67"/>
      <c r="AW606" s="67"/>
      <c r="AX606" s="67"/>
      <c r="AY606" s="67"/>
      <c r="AZ606" s="132"/>
      <c r="BA606" s="132"/>
      <c r="BB606" s="132"/>
      <c r="BC606" s="132"/>
      <c r="BD606" s="132"/>
      <c r="BE606" s="67"/>
    </row>
    <row r="607" spans="1:57" ht="25.5" customHeight="1" x14ac:dyDescent="0.25">
      <c r="A607" s="31"/>
      <c r="B607" s="31"/>
      <c r="C607" s="31"/>
      <c r="D607" s="33"/>
      <c r="E607" s="98"/>
      <c r="F607" s="31"/>
      <c r="G607" s="83"/>
      <c r="H607" s="83"/>
      <c r="I607" s="62"/>
      <c r="J607" s="31"/>
      <c r="K607" s="31"/>
      <c r="L607" s="83"/>
      <c r="M607" s="69"/>
      <c r="N607" s="69"/>
      <c r="O607" s="74"/>
      <c r="P607" s="74"/>
      <c r="Q607" s="75"/>
      <c r="R607" s="34"/>
      <c r="S607" s="83"/>
      <c r="T607" s="83"/>
      <c r="U607" s="83"/>
      <c r="V607" s="83"/>
      <c r="W607" s="74"/>
      <c r="X607" s="74"/>
      <c r="Y607" s="74"/>
      <c r="Z607" s="66"/>
      <c r="AA607" s="72"/>
      <c r="AB607" s="66"/>
      <c r="AC607" s="72"/>
      <c r="AD607" s="72"/>
      <c r="AE607" s="72"/>
      <c r="AF607" s="62"/>
      <c r="AG607" s="113"/>
      <c r="AH607" s="114"/>
      <c r="AI607" s="30"/>
      <c r="AJ607" s="30"/>
      <c r="AK607" s="30"/>
      <c r="AL607" s="30"/>
      <c r="AM607" s="68"/>
      <c r="AN607" s="114"/>
      <c r="AO607" s="114"/>
      <c r="AP607" s="113"/>
      <c r="AQ607" s="113"/>
      <c r="AR607" s="31"/>
      <c r="AS607" s="73"/>
      <c r="AT607" s="73"/>
      <c r="AU607" s="68"/>
      <c r="AV607" s="67"/>
      <c r="AW607" s="67"/>
      <c r="AX607" s="67"/>
      <c r="AY607" s="67"/>
      <c r="AZ607" s="132"/>
      <c r="BA607" s="132"/>
      <c r="BB607" s="132"/>
      <c r="BC607" s="132"/>
      <c r="BD607" s="132"/>
      <c r="BE607" s="67"/>
    </row>
    <row r="608" spans="1:57" ht="25.5" customHeight="1" x14ac:dyDescent="0.25">
      <c r="A608" s="31"/>
      <c r="B608" s="31"/>
      <c r="C608" s="31"/>
      <c r="D608" s="33"/>
      <c r="E608" s="98"/>
      <c r="F608" s="31"/>
      <c r="G608" s="83"/>
      <c r="H608" s="83"/>
      <c r="I608" s="62"/>
      <c r="J608" s="31"/>
      <c r="K608" s="31"/>
      <c r="L608" s="83"/>
      <c r="M608" s="69"/>
      <c r="N608" s="69"/>
      <c r="O608" s="74"/>
      <c r="P608" s="74"/>
      <c r="Q608" s="75"/>
      <c r="R608" s="34"/>
      <c r="S608" s="83"/>
      <c r="T608" s="83"/>
      <c r="U608" s="83"/>
      <c r="V608" s="83"/>
      <c r="W608" s="74"/>
      <c r="X608" s="74"/>
      <c r="Y608" s="74"/>
      <c r="Z608" s="66"/>
      <c r="AA608" s="72"/>
      <c r="AB608" s="66"/>
      <c r="AC608" s="72"/>
      <c r="AD608" s="72"/>
      <c r="AE608" s="72"/>
      <c r="AF608" s="62"/>
      <c r="AG608" s="113"/>
      <c r="AH608" s="114"/>
      <c r="AI608" s="30"/>
      <c r="AJ608" s="30"/>
      <c r="AK608" s="30"/>
      <c r="AL608" s="30"/>
      <c r="AM608" s="68"/>
      <c r="AN608" s="114"/>
      <c r="AO608" s="114"/>
      <c r="AP608" s="113"/>
      <c r="AQ608" s="113"/>
      <c r="AR608" s="31"/>
      <c r="AS608" s="73"/>
      <c r="AT608" s="73"/>
      <c r="AU608" s="68"/>
      <c r="AV608" s="67"/>
      <c r="AW608" s="67"/>
      <c r="AX608" s="67"/>
      <c r="AY608" s="67"/>
      <c r="AZ608" s="132"/>
      <c r="BA608" s="132"/>
      <c r="BB608" s="132"/>
      <c r="BC608" s="132"/>
      <c r="BD608" s="132"/>
      <c r="BE608" s="67"/>
    </row>
    <row r="609" spans="1:57" ht="25.5" customHeight="1" x14ac:dyDescent="0.25">
      <c r="A609" s="31"/>
      <c r="B609" s="31"/>
      <c r="C609" s="31"/>
      <c r="D609" s="33"/>
      <c r="E609" s="98"/>
      <c r="F609" s="31"/>
      <c r="G609" s="83"/>
      <c r="H609" s="83"/>
      <c r="I609" s="62"/>
      <c r="J609" s="31"/>
      <c r="K609" s="31"/>
      <c r="L609" s="83"/>
      <c r="M609" s="69"/>
      <c r="N609" s="69"/>
      <c r="O609" s="74"/>
      <c r="P609" s="74"/>
      <c r="Q609" s="75"/>
      <c r="R609" s="34"/>
      <c r="S609" s="83"/>
      <c r="T609" s="83"/>
      <c r="U609" s="83"/>
      <c r="V609" s="83"/>
      <c r="W609" s="74"/>
      <c r="X609" s="74"/>
      <c r="Y609" s="74"/>
      <c r="Z609" s="66"/>
      <c r="AA609" s="72"/>
      <c r="AB609" s="66"/>
      <c r="AC609" s="72"/>
      <c r="AD609" s="72"/>
      <c r="AE609" s="72"/>
      <c r="AF609" s="62"/>
      <c r="AG609" s="113"/>
      <c r="AH609" s="114"/>
      <c r="AI609" s="30"/>
      <c r="AJ609" s="30"/>
      <c r="AK609" s="30"/>
      <c r="AL609" s="30"/>
      <c r="AM609" s="68"/>
      <c r="AN609" s="114"/>
      <c r="AO609" s="114"/>
      <c r="AP609" s="113"/>
      <c r="AQ609" s="113"/>
      <c r="AR609" s="31"/>
      <c r="AS609" s="73"/>
      <c r="AT609" s="73"/>
      <c r="AU609" s="68"/>
      <c r="AV609" s="67"/>
      <c r="AW609" s="67"/>
      <c r="AX609" s="67"/>
      <c r="AY609" s="67"/>
      <c r="AZ609" s="132"/>
      <c r="BA609" s="132"/>
      <c r="BB609" s="132"/>
      <c r="BC609" s="132"/>
      <c r="BD609" s="132"/>
      <c r="BE609" s="67"/>
    </row>
    <row r="610" spans="1:57" ht="25.5" customHeight="1" x14ac:dyDescent="0.25">
      <c r="A610" s="31"/>
      <c r="B610" s="31"/>
      <c r="C610" s="31"/>
      <c r="D610" s="33"/>
      <c r="E610" s="98"/>
      <c r="F610" s="31"/>
      <c r="G610" s="83"/>
      <c r="H610" s="83"/>
      <c r="I610" s="62"/>
      <c r="J610" s="31"/>
      <c r="K610" s="31"/>
      <c r="L610" s="83"/>
      <c r="M610" s="69"/>
      <c r="N610" s="69"/>
      <c r="O610" s="74"/>
      <c r="P610" s="74"/>
      <c r="Q610" s="75"/>
      <c r="R610" s="34"/>
      <c r="S610" s="83"/>
      <c r="T610" s="83"/>
      <c r="U610" s="83"/>
      <c r="V610" s="83"/>
      <c r="W610" s="74"/>
      <c r="X610" s="74"/>
      <c r="Y610" s="74"/>
      <c r="Z610" s="66"/>
      <c r="AA610" s="72"/>
      <c r="AB610" s="66"/>
      <c r="AC610" s="72"/>
      <c r="AD610" s="72"/>
      <c r="AE610" s="72"/>
      <c r="AF610" s="62"/>
      <c r="AG610" s="113"/>
      <c r="AH610" s="114"/>
      <c r="AI610" s="30"/>
      <c r="AJ610" s="30"/>
      <c r="AK610" s="30"/>
      <c r="AL610" s="30"/>
      <c r="AM610" s="68"/>
      <c r="AN610" s="114"/>
      <c r="AO610" s="114"/>
      <c r="AP610" s="113"/>
      <c r="AQ610" s="113"/>
      <c r="AR610" s="31"/>
      <c r="AS610" s="73"/>
      <c r="AT610" s="73"/>
      <c r="AU610" s="68"/>
      <c r="AV610" s="67"/>
      <c r="AW610" s="67"/>
      <c r="AX610" s="67"/>
      <c r="AY610" s="67"/>
      <c r="AZ610" s="132"/>
      <c r="BA610" s="132"/>
      <c r="BB610" s="132"/>
      <c r="BC610" s="132"/>
      <c r="BD610" s="132"/>
      <c r="BE610" s="67"/>
    </row>
    <row r="611" spans="1:57" ht="25.5" customHeight="1" x14ac:dyDescent="0.25">
      <c r="A611" s="31"/>
      <c r="B611" s="31"/>
      <c r="C611" s="31"/>
      <c r="D611" s="33"/>
      <c r="E611" s="98"/>
      <c r="F611" s="31"/>
      <c r="G611" s="83"/>
      <c r="H611" s="83"/>
      <c r="I611" s="62"/>
      <c r="J611" s="31"/>
      <c r="K611" s="31"/>
      <c r="L611" s="83"/>
      <c r="M611" s="69"/>
      <c r="N611" s="69"/>
      <c r="O611" s="74"/>
      <c r="P611" s="74"/>
      <c r="Q611" s="75"/>
      <c r="R611" s="34"/>
      <c r="S611" s="83"/>
      <c r="T611" s="83"/>
      <c r="U611" s="83"/>
      <c r="V611" s="83"/>
      <c r="W611" s="74"/>
      <c r="X611" s="74"/>
      <c r="Y611" s="74"/>
      <c r="Z611" s="66"/>
      <c r="AA611" s="72"/>
      <c r="AB611" s="66"/>
      <c r="AC611" s="72"/>
      <c r="AD611" s="72"/>
      <c r="AE611" s="72"/>
      <c r="AF611" s="62"/>
      <c r="AG611" s="113"/>
      <c r="AH611" s="114"/>
      <c r="AI611" s="30"/>
      <c r="AJ611" s="30"/>
      <c r="AK611" s="30"/>
      <c r="AL611" s="30"/>
      <c r="AM611" s="68"/>
      <c r="AN611" s="114"/>
      <c r="AO611" s="114"/>
      <c r="AP611" s="113"/>
      <c r="AQ611" s="113"/>
      <c r="AR611" s="31"/>
      <c r="AS611" s="73"/>
      <c r="AT611" s="73"/>
      <c r="AU611" s="68"/>
      <c r="AV611" s="67"/>
      <c r="AW611" s="67"/>
      <c r="AX611" s="67"/>
      <c r="AY611" s="67"/>
      <c r="AZ611" s="132"/>
      <c r="BA611" s="132"/>
      <c r="BB611" s="132"/>
      <c r="BC611" s="132"/>
      <c r="BD611" s="132"/>
      <c r="BE611" s="67"/>
    </row>
    <row r="612" spans="1:57" ht="25.5" customHeight="1" x14ac:dyDescent="0.25">
      <c r="A612" s="31"/>
      <c r="B612" s="31"/>
      <c r="C612" s="31"/>
      <c r="D612" s="33"/>
      <c r="E612" s="98"/>
      <c r="F612" s="31"/>
      <c r="G612" s="83"/>
      <c r="H612" s="83"/>
      <c r="I612" s="62"/>
      <c r="J612" s="31"/>
      <c r="K612" s="31"/>
      <c r="L612" s="83"/>
      <c r="M612" s="69"/>
      <c r="N612" s="69"/>
      <c r="O612" s="74"/>
      <c r="P612" s="74"/>
      <c r="Q612" s="75"/>
      <c r="R612" s="34"/>
      <c r="S612" s="83"/>
      <c r="T612" s="83"/>
      <c r="U612" s="83"/>
      <c r="V612" s="83"/>
      <c r="W612" s="74"/>
      <c r="X612" s="74"/>
      <c r="Y612" s="74"/>
      <c r="Z612" s="66"/>
      <c r="AA612" s="72"/>
      <c r="AB612" s="66"/>
      <c r="AC612" s="72"/>
      <c r="AD612" s="72"/>
      <c r="AE612" s="72"/>
      <c r="AF612" s="62"/>
      <c r="AG612" s="113"/>
      <c r="AH612" s="114"/>
      <c r="AI612" s="30"/>
      <c r="AJ612" s="30"/>
      <c r="AK612" s="30"/>
      <c r="AL612" s="30"/>
      <c r="AM612" s="68"/>
      <c r="AN612" s="114"/>
      <c r="AO612" s="114"/>
      <c r="AP612" s="113"/>
      <c r="AQ612" s="113"/>
      <c r="AR612" s="31"/>
      <c r="AS612" s="73"/>
      <c r="AT612" s="73"/>
      <c r="AU612" s="68"/>
      <c r="AV612" s="67"/>
      <c r="AW612" s="67"/>
      <c r="AX612" s="67"/>
      <c r="AY612" s="67"/>
      <c r="AZ612" s="132"/>
      <c r="BA612" s="132"/>
      <c r="BB612" s="132"/>
      <c r="BC612" s="132"/>
      <c r="BD612" s="132"/>
      <c r="BE612" s="67"/>
    </row>
    <row r="613" spans="1:57" ht="25.5" customHeight="1" x14ac:dyDescent="0.25">
      <c r="A613" s="31"/>
      <c r="B613" s="31"/>
      <c r="C613" s="31"/>
      <c r="D613" s="33"/>
      <c r="E613" s="98"/>
      <c r="F613" s="31"/>
      <c r="G613" s="83"/>
      <c r="H613" s="83"/>
      <c r="I613" s="62"/>
      <c r="J613" s="31"/>
      <c r="K613" s="31"/>
      <c r="L613" s="83"/>
      <c r="M613" s="69"/>
      <c r="N613" s="69"/>
      <c r="O613" s="74"/>
      <c r="P613" s="74"/>
      <c r="Q613" s="75"/>
      <c r="R613" s="34"/>
      <c r="S613" s="83"/>
      <c r="T613" s="83"/>
      <c r="U613" s="83"/>
      <c r="V613" s="83"/>
      <c r="W613" s="74"/>
      <c r="X613" s="74"/>
      <c r="Y613" s="74"/>
      <c r="Z613" s="66"/>
      <c r="AA613" s="72"/>
      <c r="AB613" s="66"/>
      <c r="AC613" s="72"/>
      <c r="AD613" s="72"/>
      <c r="AE613" s="72"/>
      <c r="AF613" s="62"/>
      <c r="AG613" s="113"/>
      <c r="AH613" s="114"/>
      <c r="AI613" s="30"/>
      <c r="AJ613" s="30"/>
      <c r="AK613" s="30"/>
      <c r="AL613" s="30"/>
      <c r="AM613" s="68"/>
      <c r="AN613" s="114"/>
      <c r="AO613" s="114"/>
      <c r="AP613" s="113"/>
      <c r="AQ613" s="113"/>
      <c r="AR613" s="31"/>
      <c r="AS613" s="73"/>
      <c r="AT613" s="73"/>
      <c r="AU613" s="68"/>
      <c r="AV613" s="67"/>
      <c r="AW613" s="67"/>
      <c r="AX613" s="67"/>
      <c r="AY613" s="67"/>
      <c r="AZ613" s="132"/>
      <c r="BA613" s="132"/>
      <c r="BB613" s="132"/>
      <c r="BC613" s="132"/>
      <c r="BD613" s="132"/>
      <c r="BE613" s="67"/>
    </row>
    <row r="614" spans="1:57" ht="25.5" customHeight="1" x14ac:dyDescent="0.25">
      <c r="A614" s="31"/>
      <c r="B614" s="31"/>
      <c r="C614" s="31"/>
      <c r="D614" s="33"/>
      <c r="E614" s="98"/>
      <c r="F614" s="31"/>
      <c r="G614" s="83"/>
      <c r="H614" s="83"/>
      <c r="I614" s="62"/>
      <c r="J614" s="31"/>
      <c r="K614" s="31"/>
      <c r="L614" s="83"/>
      <c r="M614" s="69"/>
      <c r="N614" s="69"/>
      <c r="O614" s="74"/>
      <c r="P614" s="74"/>
      <c r="Q614" s="75"/>
      <c r="R614" s="34"/>
      <c r="S614" s="83"/>
      <c r="T614" s="83"/>
      <c r="U614" s="83"/>
      <c r="V614" s="83"/>
      <c r="W614" s="74"/>
      <c r="X614" s="74"/>
      <c r="Y614" s="74"/>
      <c r="Z614" s="66"/>
      <c r="AA614" s="72"/>
      <c r="AB614" s="66"/>
      <c r="AC614" s="72"/>
      <c r="AD614" s="72"/>
      <c r="AE614" s="72"/>
      <c r="AF614" s="62"/>
      <c r="AG614" s="113"/>
      <c r="AH614" s="114"/>
      <c r="AI614" s="30"/>
      <c r="AJ614" s="30"/>
      <c r="AK614" s="30"/>
      <c r="AL614" s="30"/>
      <c r="AM614" s="68"/>
      <c r="AN614" s="114"/>
      <c r="AO614" s="114"/>
      <c r="AP614" s="113"/>
      <c r="AQ614" s="113"/>
      <c r="AR614" s="31"/>
      <c r="AS614" s="73"/>
      <c r="AT614" s="73"/>
      <c r="AU614" s="68"/>
      <c r="AV614" s="67"/>
      <c r="AW614" s="67"/>
      <c r="AX614" s="67"/>
      <c r="AY614" s="67"/>
      <c r="AZ614" s="132"/>
      <c r="BA614" s="132"/>
      <c r="BB614" s="132"/>
      <c r="BC614" s="132"/>
      <c r="BD614" s="132"/>
      <c r="BE614" s="67"/>
    </row>
    <row r="615" spans="1:57" ht="25.5" customHeight="1" x14ac:dyDescent="0.25">
      <c r="A615" s="31"/>
      <c r="B615" s="31"/>
      <c r="C615" s="31"/>
      <c r="D615" s="33"/>
      <c r="E615" s="98"/>
      <c r="F615" s="31"/>
      <c r="G615" s="83"/>
      <c r="H615" s="83"/>
      <c r="I615" s="62"/>
      <c r="J615" s="31"/>
      <c r="K615" s="31"/>
      <c r="L615" s="83"/>
      <c r="M615" s="69"/>
      <c r="N615" s="69"/>
      <c r="O615" s="74"/>
      <c r="P615" s="74"/>
      <c r="Q615" s="75"/>
      <c r="R615" s="34"/>
      <c r="S615" s="83"/>
      <c r="T615" s="83"/>
      <c r="U615" s="83"/>
      <c r="V615" s="83"/>
      <c r="W615" s="74"/>
      <c r="X615" s="74"/>
      <c r="Y615" s="74"/>
      <c r="Z615" s="66"/>
      <c r="AA615" s="72"/>
      <c r="AB615" s="66"/>
      <c r="AC615" s="72"/>
      <c r="AD615" s="72"/>
      <c r="AE615" s="72"/>
      <c r="AF615" s="62"/>
      <c r="AG615" s="113"/>
      <c r="AH615" s="114"/>
      <c r="AI615" s="30"/>
      <c r="AJ615" s="30"/>
      <c r="AK615" s="30"/>
      <c r="AL615" s="30"/>
      <c r="AM615" s="68"/>
      <c r="AN615" s="114"/>
      <c r="AO615" s="114"/>
      <c r="AP615" s="113"/>
      <c r="AQ615" s="113"/>
      <c r="AR615" s="31"/>
      <c r="AS615" s="73"/>
      <c r="AT615" s="73"/>
      <c r="AU615" s="68"/>
      <c r="AV615" s="67"/>
      <c r="AW615" s="67"/>
      <c r="AX615" s="67"/>
      <c r="AY615" s="67"/>
      <c r="AZ615" s="132"/>
      <c r="BA615" s="132"/>
      <c r="BB615" s="132"/>
      <c r="BC615" s="132"/>
      <c r="BD615" s="132"/>
      <c r="BE615" s="67"/>
    </row>
    <row r="616" spans="1:57" ht="25.5" customHeight="1" x14ac:dyDescent="0.25">
      <c r="A616" s="31"/>
      <c r="B616" s="31"/>
      <c r="C616" s="31"/>
      <c r="D616" s="33"/>
      <c r="E616" s="98"/>
      <c r="F616" s="31"/>
      <c r="G616" s="83"/>
      <c r="H616" s="83"/>
      <c r="I616" s="62"/>
      <c r="J616" s="31"/>
      <c r="K616" s="31"/>
      <c r="L616" s="83"/>
      <c r="M616" s="69"/>
      <c r="N616" s="69"/>
      <c r="O616" s="74"/>
      <c r="P616" s="74"/>
      <c r="Q616" s="75"/>
      <c r="R616" s="34"/>
      <c r="S616" s="83"/>
      <c r="T616" s="83"/>
      <c r="U616" s="83"/>
      <c r="V616" s="83"/>
      <c r="W616" s="74"/>
      <c r="X616" s="74"/>
      <c r="Y616" s="74"/>
      <c r="Z616" s="66"/>
      <c r="AA616" s="72"/>
      <c r="AB616" s="66"/>
      <c r="AC616" s="72"/>
      <c r="AD616" s="72"/>
      <c r="AE616" s="72"/>
      <c r="AF616" s="62"/>
      <c r="AG616" s="113"/>
      <c r="AH616" s="114"/>
      <c r="AI616" s="30"/>
      <c r="AJ616" s="30"/>
      <c r="AK616" s="30"/>
      <c r="AL616" s="30"/>
      <c r="AM616" s="68"/>
      <c r="AN616" s="114"/>
      <c r="AO616" s="114"/>
      <c r="AP616" s="113"/>
      <c r="AQ616" s="113"/>
      <c r="AR616" s="31"/>
      <c r="AS616" s="73"/>
      <c r="AT616" s="73"/>
      <c r="AU616" s="68"/>
      <c r="AV616" s="67"/>
      <c r="AW616" s="67"/>
      <c r="AX616" s="67"/>
      <c r="AY616" s="67"/>
      <c r="AZ616" s="132"/>
      <c r="BA616" s="132"/>
      <c r="BB616" s="132"/>
      <c r="BC616" s="132"/>
      <c r="BD616" s="132"/>
      <c r="BE616" s="67"/>
    </row>
    <row r="617" spans="1:57" ht="25.5" customHeight="1" x14ac:dyDescent="0.25">
      <c r="A617" s="31"/>
      <c r="B617" s="31"/>
      <c r="C617" s="31"/>
      <c r="D617" s="33"/>
      <c r="E617" s="98"/>
      <c r="F617" s="31"/>
      <c r="G617" s="83"/>
      <c r="H617" s="83"/>
      <c r="I617" s="62"/>
      <c r="J617" s="31"/>
      <c r="K617" s="31"/>
      <c r="L617" s="83"/>
      <c r="M617" s="69"/>
      <c r="N617" s="69"/>
      <c r="O617" s="74"/>
      <c r="P617" s="74"/>
      <c r="Q617" s="75"/>
      <c r="R617" s="34"/>
      <c r="S617" s="83"/>
      <c r="T617" s="83"/>
      <c r="U617" s="83"/>
      <c r="V617" s="83"/>
      <c r="W617" s="74"/>
      <c r="X617" s="74"/>
      <c r="Y617" s="74"/>
      <c r="Z617" s="66"/>
      <c r="AA617" s="72"/>
      <c r="AB617" s="66"/>
      <c r="AC617" s="72"/>
      <c r="AD617" s="72"/>
      <c r="AE617" s="72"/>
      <c r="AF617" s="62"/>
      <c r="AG617" s="113"/>
      <c r="AH617" s="114"/>
      <c r="AI617" s="30"/>
      <c r="AJ617" s="30"/>
      <c r="AK617" s="30"/>
      <c r="AL617" s="30"/>
      <c r="AM617" s="68"/>
      <c r="AN617" s="114"/>
      <c r="AO617" s="114"/>
      <c r="AP617" s="113"/>
      <c r="AQ617" s="113"/>
      <c r="AR617" s="31"/>
      <c r="AS617" s="73"/>
      <c r="AT617" s="73"/>
      <c r="AU617" s="68"/>
      <c r="AV617" s="67"/>
      <c r="AW617" s="67"/>
      <c r="AX617" s="67"/>
      <c r="AY617" s="67"/>
      <c r="AZ617" s="132"/>
      <c r="BA617" s="132"/>
      <c r="BB617" s="132"/>
      <c r="BC617" s="132"/>
      <c r="BD617" s="132"/>
      <c r="BE617" s="67"/>
    </row>
    <row r="618" spans="1:57" ht="25.5" customHeight="1" x14ac:dyDescent="0.25">
      <c r="A618" s="31"/>
      <c r="B618" s="31"/>
      <c r="C618" s="31"/>
      <c r="D618" s="33"/>
      <c r="E618" s="98"/>
      <c r="F618" s="31"/>
      <c r="G618" s="83"/>
      <c r="H618" s="83"/>
      <c r="I618" s="62"/>
      <c r="J618" s="31"/>
      <c r="K618" s="31"/>
      <c r="L618" s="83"/>
      <c r="M618" s="69"/>
      <c r="N618" s="69"/>
      <c r="O618" s="74"/>
      <c r="P618" s="74"/>
      <c r="Q618" s="75"/>
      <c r="R618" s="34"/>
      <c r="S618" s="83"/>
      <c r="T618" s="83"/>
      <c r="U618" s="83"/>
      <c r="V618" s="83"/>
      <c r="W618" s="74"/>
      <c r="X618" s="74"/>
      <c r="Y618" s="74"/>
      <c r="Z618" s="66"/>
      <c r="AA618" s="72"/>
      <c r="AB618" s="66"/>
      <c r="AC618" s="72"/>
      <c r="AD618" s="72"/>
      <c r="AE618" s="72"/>
      <c r="AF618" s="62"/>
      <c r="AG618" s="113"/>
      <c r="AH618" s="114"/>
      <c r="AI618" s="30"/>
      <c r="AJ618" s="30"/>
      <c r="AK618" s="30"/>
      <c r="AL618" s="30"/>
      <c r="AM618" s="68"/>
      <c r="AN618" s="114"/>
      <c r="AO618" s="114"/>
      <c r="AP618" s="113"/>
      <c r="AQ618" s="113"/>
      <c r="AR618" s="31"/>
      <c r="AS618" s="73"/>
      <c r="AT618" s="73"/>
      <c r="AU618" s="68"/>
      <c r="AV618" s="67"/>
      <c r="AW618" s="67"/>
      <c r="AX618" s="67"/>
      <c r="AY618" s="67"/>
      <c r="AZ618" s="132"/>
      <c r="BA618" s="132"/>
      <c r="BB618" s="132"/>
      <c r="BC618" s="132"/>
      <c r="BD618" s="132"/>
      <c r="BE618" s="67"/>
    </row>
    <row r="619" spans="1:57" ht="25.5" customHeight="1" x14ac:dyDescent="0.25">
      <c r="A619" s="31"/>
      <c r="B619" s="31"/>
      <c r="C619" s="31"/>
      <c r="D619" s="33"/>
      <c r="E619" s="98"/>
      <c r="F619" s="31"/>
      <c r="G619" s="83"/>
      <c r="H619" s="83"/>
      <c r="I619" s="62"/>
      <c r="J619" s="31"/>
      <c r="K619" s="31"/>
      <c r="L619" s="83"/>
      <c r="M619" s="69"/>
      <c r="N619" s="69"/>
      <c r="O619" s="74"/>
      <c r="P619" s="74"/>
      <c r="Q619" s="75"/>
      <c r="R619" s="34"/>
      <c r="S619" s="83"/>
      <c r="T619" s="83"/>
      <c r="U619" s="83"/>
      <c r="V619" s="83"/>
      <c r="W619" s="74"/>
      <c r="X619" s="74"/>
      <c r="Y619" s="74"/>
      <c r="Z619" s="66"/>
      <c r="AA619" s="72"/>
      <c r="AB619" s="66"/>
      <c r="AC619" s="72"/>
      <c r="AD619" s="72"/>
      <c r="AE619" s="72"/>
      <c r="AF619" s="62"/>
      <c r="AG619" s="113"/>
      <c r="AH619" s="114"/>
      <c r="AI619" s="30"/>
      <c r="AJ619" s="30"/>
      <c r="AK619" s="30"/>
      <c r="AL619" s="30"/>
      <c r="AM619" s="68"/>
      <c r="AN619" s="114"/>
      <c r="AO619" s="114"/>
      <c r="AP619" s="113"/>
      <c r="AQ619" s="113"/>
      <c r="AR619" s="31"/>
      <c r="AS619" s="73"/>
      <c r="AT619" s="73"/>
      <c r="AU619" s="68"/>
      <c r="AV619" s="67"/>
      <c r="AW619" s="67"/>
      <c r="AX619" s="67"/>
      <c r="AY619" s="67"/>
      <c r="AZ619" s="132"/>
      <c r="BA619" s="132"/>
      <c r="BB619" s="132"/>
      <c r="BC619" s="132"/>
      <c r="BD619" s="132"/>
      <c r="BE619" s="67"/>
    </row>
    <row r="620" spans="1:57" ht="25.5" customHeight="1" x14ac:dyDescent="0.25">
      <c r="A620" s="31"/>
      <c r="B620" s="31"/>
      <c r="C620" s="31"/>
      <c r="D620" s="33"/>
      <c r="E620" s="98"/>
      <c r="F620" s="31"/>
      <c r="G620" s="83"/>
      <c r="H620" s="83"/>
      <c r="I620" s="62"/>
      <c r="J620" s="31"/>
      <c r="K620" s="31"/>
      <c r="L620" s="83"/>
      <c r="M620" s="69"/>
      <c r="N620" s="69"/>
      <c r="O620" s="74"/>
      <c r="P620" s="74"/>
      <c r="Q620" s="75"/>
      <c r="R620" s="34"/>
      <c r="S620" s="83"/>
      <c r="T620" s="83"/>
      <c r="U620" s="83"/>
      <c r="V620" s="83"/>
      <c r="W620" s="74"/>
      <c r="X620" s="74"/>
      <c r="Y620" s="74"/>
      <c r="Z620" s="66"/>
      <c r="AA620" s="72"/>
      <c r="AB620" s="66"/>
      <c r="AC620" s="72"/>
      <c r="AD620" s="72"/>
      <c r="AE620" s="72"/>
      <c r="AF620" s="62"/>
      <c r="AG620" s="113"/>
      <c r="AH620" s="114"/>
      <c r="AI620" s="30"/>
      <c r="AJ620" s="30"/>
      <c r="AK620" s="30"/>
      <c r="AL620" s="30"/>
      <c r="AM620" s="68"/>
      <c r="AN620" s="114"/>
      <c r="AO620" s="114"/>
      <c r="AP620" s="113"/>
      <c r="AQ620" s="113"/>
      <c r="AR620" s="31"/>
      <c r="AS620" s="73"/>
      <c r="AT620" s="73"/>
      <c r="AU620" s="68"/>
      <c r="AV620" s="67"/>
      <c r="AW620" s="67"/>
      <c r="AX620" s="67"/>
      <c r="AY620" s="67"/>
      <c r="AZ620" s="132"/>
      <c r="BA620" s="132"/>
      <c r="BB620" s="132"/>
      <c r="BC620" s="132"/>
      <c r="BD620" s="132"/>
      <c r="BE620" s="67"/>
    </row>
    <row r="621" spans="1:57" ht="25.5" customHeight="1" x14ac:dyDescent="0.25">
      <c r="A621" s="31"/>
      <c r="B621" s="31"/>
      <c r="C621" s="31"/>
      <c r="D621" s="33"/>
      <c r="E621" s="98"/>
      <c r="F621" s="31"/>
      <c r="G621" s="83"/>
      <c r="H621" s="83"/>
      <c r="I621" s="62"/>
      <c r="J621" s="31"/>
      <c r="K621" s="31"/>
      <c r="L621" s="83"/>
      <c r="M621" s="69"/>
      <c r="N621" s="69"/>
      <c r="O621" s="74"/>
      <c r="P621" s="74"/>
      <c r="Q621" s="75"/>
      <c r="R621" s="34"/>
      <c r="S621" s="83"/>
      <c r="T621" s="83"/>
      <c r="U621" s="83"/>
      <c r="V621" s="83"/>
      <c r="W621" s="74"/>
      <c r="X621" s="74"/>
      <c r="Y621" s="74"/>
      <c r="Z621" s="66"/>
      <c r="AA621" s="72"/>
      <c r="AB621" s="66"/>
      <c r="AC621" s="72"/>
      <c r="AD621" s="72"/>
      <c r="AE621" s="72"/>
      <c r="AF621" s="62"/>
      <c r="AG621" s="113"/>
      <c r="AH621" s="114"/>
      <c r="AI621" s="30"/>
      <c r="AJ621" s="30"/>
      <c r="AK621" s="30"/>
      <c r="AL621" s="30"/>
      <c r="AM621" s="68"/>
      <c r="AN621" s="114"/>
      <c r="AO621" s="114"/>
      <c r="AP621" s="113"/>
      <c r="AQ621" s="113"/>
      <c r="AR621" s="31"/>
      <c r="AS621" s="73"/>
      <c r="AT621" s="73"/>
      <c r="AU621" s="68"/>
      <c r="AV621" s="67"/>
      <c r="AW621" s="67"/>
      <c r="AX621" s="67"/>
      <c r="AY621" s="67"/>
      <c r="AZ621" s="132"/>
      <c r="BA621" s="132"/>
      <c r="BB621" s="132"/>
      <c r="BC621" s="132"/>
      <c r="BD621" s="132"/>
      <c r="BE621" s="67"/>
    </row>
    <row r="622" spans="1:57" ht="25.5" customHeight="1" x14ac:dyDescent="0.25">
      <c r="A622" s="31"/>
      <c r="B622" s="31"/>
      <c r="C622" s="31"/>
      <c r="D622" s="33"/>
      <c r="E622" s="98"/>
      <c r="F622" s="31"/>
      <c r="G622" s="83"/>
      <c r="H622" s="83"/>
      <c r="I622" s="62"/>
      <c r="J622" s="31"/>
      <c r="K622" s="31"/>
      <c r="L622" s="83"/>
      <c r="M622" s="69"/>
      <c r="N622" s="69"/>
      <c r="O622" s="74"/>
      <c r="P622" s="74"/>
      <c r="Q622" s="75"/>
      <c r="R622" s="34"/>
      <c r="S622" s="83"/>
      <c r="T622" s="83"/>
      <c r="U622" s="83"/>
      <c r="V622" s="83"/>
      <c r="W622" s="74"/>
      <c r="X622" s="74"/>
      <c r="Y622" s="74"/>
      <c r="Z622" s="66"/>
      <c r="AA622" s="72"/>
      <c r="AB622" s="66"/>
      <c r="AC622" s="72"/>
      <c r="AD622" s="72"/>
      <c r="AE622" s="72"/>
      <c r="AF622" s="62"/>
      <c r="AG622" s="113"/>
      <c r="AH622" s="114"/>
      <c r="AI622" s="30"/>
      <c r="AJ622" s="30"/>
      <c r="AK622" s="30"/>
      <c r="AL622" s="30"/>
      <c r="AM622" s="68"/>
      <c r="AN622" s="114"/>
      <c r="AO622" s="114"/>
      <c r="AP622" s="113"/>
      <c r="AQ622" s="113"/>
      <c r="AR622" s="31"/>
      <c r="AS622" s="73"/>
      <c r="AT622" s="73"/>
      <c r="AU622" s="68"/>
      <c r="AV622" s="67"/>
      <c r="AW622" s="67"/>
      <c r="AX622" s="67"/>
      <c r="AY622" s="67"/>
      <c r="AZ622" s="132"/>
      <c r="BA622" s="132"/>
      <c r="BB622" s="132"/>
      <c r="BC622" s="132"/>
      <c r="BD622" s="132"/>
      <c r="BE622" s="67"/>
    </row>
    <row r="623" spans="1:57" ht="25.5" customHeight="1" x14ac:dyDescent="0.25">
      <c r="A623" s="31"/>
      <c r="B623" s="31"/>
      <c r="C623" s="31"/>
      <c r="D623" s="33"/>
      <c r="E623" s="98"/>
      <c r="F623" s="31"/>
      <c r="G623" s="83"/>
      <c r="H623" s="83"/>
      <c r="I623" s="62"/>
      <c r="J623" s="31"/>
      <c r="K623" s="31"/>
      <c r="L623" s="83"/>
      <c r="M623" s="69"/>
      <c r="N623" s="69"/>
      <c r="O623" s="74"/>
      <c r="P623" s="74"/>
      <c r="Q623" s="75"/>
      <c r="R623" s="34"/>
      <c r="S623" s="83"/>
      <c r="T623" s="83"/>
      <c r="U623" s="83"/>
      <c r="V623" s="83"/>
      <c r="W623" s="74"/>
      <c r="X623" s="74"/>
      <c r="Y623" s="74"/>
      <c r="Z623" s="66"/>
      <c r="AA623" s="72"/>
      <c r="AB623" s="66"/>
      <c r="AC623" s="72"/>
      <c r="AD623" s="72"/>
      <c r="AE623" s="72"/>
      <c r="AF623" s="62"/>
      <c r="AG623" s="113"/>
      <c r="AH623" s="114"/>
      <c r="AI623" s="30"/>
      <c r="AJ623" s="30"/>
      <c r="AK623" s="30"/>
      <c r="AL623" s="30"/>
      <c r="AM623" s="68"/>
      <c r="AN623" s="114"/>
      <c r="AO623" s="114"/>
      <c r="AP623" s="113"/>
      <c r="AQ623" s="113"/>
      <c r="AR623" s="31"/>
      <c r="AS623" s="73"/>
      <c r="AT623" s="73"/>
      <c r="AU623" s="68"/>
      <c r="AV623" s="67"/>
      <c r="AW623" s="67"/>
      <c r="AX623" s="67"/>
      <c r="AY623" s="67"/>
      <c r="AZ623" s="132"/>
      <c r="BA623" s="132"/>
      <c r="BB623" s="132"/>
      <c r="BC623" s="132"/>
      <c r="BD623" s="132"/>
      <c r="BE623" s="67"/>
    </row>
    <row r="624" spans="1:57" ht="25.5" customHeight="1" x14ac:dyDescent="0.25">
      <c r="A624" s="31"/>
      <c r="B624" s="31"/>
      <c r="C624" s="31"/>
      <c r="D624" s="33"/>
      <c r="E624" s="98"/>
      <c r="F624" s="31"/>
      <c r="G624" s="83"/>
      <c r="H624" s="83"/>
      <c r="I624" s="62"/>
      <c r="J624" s="31"/>
      <c r="K624" s="31"/>
      <c r="L624" s="83"/>
      <c r="M624" s="69"/>
      <c r="N624" s="69"/>
      <c r="O624" s="74"/>
      <c r="P624" s="74"/>
      <c r="Q624" s="75"/>
      <c r="R624" s="34"/>
      <c r="S624" s="83"/>
      <c r="T624" s="83"/>
      <c r="U624" s="83"/>
      <c r="V624" s="83"/>
      <c r="W624" s="74"/>
      <c r="X624" s="74"/>
      <c r="Y624" s="74"/>
      <c r="Z624" s="66"/>
      <c r="AA624" s="72"/>
      <c r="AB624" s="66"/>
      <c r="AC624" s="72"/>
      <c r="AD624" s="72"/>
      <c r="AE624" s="72"/>
      <c r="AF624" s="62"/>
      <c r="AG624" s="113"/>
      <c r="AH624" s="114"/>
      <c r="AI624" s="30"/>
      <c r="AJ624" s="30"/>
      <c r="AK624" s="30"/>
      <c r="AL624" s="30"/>
      <c r="AM624" s="68"/>
      <c r="AN624" s="114"/>
      <c r="AO624" s="114"/>
      <c r="AP624" s="113"/>
      <c r="AQ624" s="113"/>
      <c r="AR624" s="31"/>
      <c r="AS624" s="73"/>
      <c r="AT624" s="73"/>
      <c r="AU624" s="68"/>
      <c r="AV624" s="67"/>
      <c r="AW624" s="67"/>
      <c r="AX624" s="67"/>
      <c r="AY624" s="67"/>
      <c r="AZ624" s="132"/>
      <c r="BA624" s="132"/>
      <c r="BB624" s="132"/>
      <c r="BC624" s="132"/>
      <c r="BD624" s="132"/>
      <c r="BE624" s="67"/>
    </row>
    <row r="625" spans="1:57" ht="25.5" customHeight="1" x14ac:dyDescent="0.25">
      <c r="A625" s="31"/>
      <c r="B625" s="31"/>
      <c r="C625" s="31"/>
      <c r="D625" s="33"/>
      <c r="E625" s="98"/>
      <c r="F625" s="31"/>
      <c r="G625" s="83"/>
      <c r="H625" s="83"/>
      <c r="I625" s="62"/>
      <c r="J625" s="31"/>
      <c r="K625" s="31"/>
      <c r="L625" s="83"/>
      <c r="M625" s="69"/>
      <c r="N625" s="69"/>
      <c r="O625" s="74"/>
      <c r="P625" s="74"/>
      <c r="Q625" s="75"/>
      <c r="R625" s="34"/>
      <c r="S625" s="83"/>
      <c r="T625" s="83"/>
      <c r="U625" s="83"/>
      <c r="V625" s="83"/>
      <c r="W625" s="74"/>
      <c r="X625" s="74"/>
      <c r="Y625" s="74"/>
      <c r="Z625" s="66"/>
      <c r="AA625" s="72"/>
      <c r="AB625" s="66"/>
      <c r="AC625" s="72"/>
      <c r="AD625" s="72"/>
      <c r="AE625" s="72"/>
      <c r="AF625" s="62"/>
      <c r="AG625" s="113"/>
      <c r="AH625" s="114"/>
      <c r="AI625" s="30"/>
      <c r="AJ625" s="30"/>
      <c r="AK625" s="30"/>
      <c r="AL625" s="30"/>
      <c r="AM625" s="68"/>
      <c r="AN625" s="114"/>
      <c r="AO625" s="114"/>
      <c r="AP625" s="113"/>
      <c r="AQ625" s="113"/>
      <c r="AR625" s="31"/>
      <c r="AS625" s="73"/>
      <c r="AT625" s="73"/>
      <c r="AU625" s="68"/>
      <c r="AV625" s="67"/>
      <c r="AW625" s="67"/>
      <c r="AX625" s="67"/>
      <c r="AY625" s="67"/>
      <c r="AZ625" s="132"/>
      <c r="BA625" s="132"/>
      <c r="BB625" s="132"/>
      <c r="BC625" s="132"/>
      <c r="BD625" s="132"/>
      <c r="BE625" s="67"/>
    </row>
    <row r="626" spans="1:57" ht="25.5" customHeight="1" x14ac:dyDescent="0.25">
      <c r="A626" s="31"/>
      <c r="B626" s="31"/>
      <c r="C626" s="31"/>
      <c r="D626" s="33"/>
      <c r="E626" s="98"/>
      <c r="F626" s="31"/>
      <c r="G626" s="83"/>
      <c r="H626" s="83"/>
      <c r="I626" s="62"/>
      <c r="J626" s="31"/>
      <c r="K626" s="31"/>
      <c r="L626" s="83"/>
      <c r="M626" s="69"/>
      <c r="N626" s="69"/>
      <c r="O626" s="74"/>
      <c r="P626" s="74"/>
      <c r="Q626" s="75"/>
      <c r="R626" s="34"/>
      <c r="S626" s="83"/>
      <c r="T626" s="83"/>
      <c r="U626" s="83"/>
      <c r="V626" s="83"/>
      <c r="W626" s="74"/>
      <c r="X626" s="74"/>
      <c r="Y626" s="74"/>
      <c r="Z626" s="66"/>
      <c r="AA626" s="72"/>
      <c r="AB626" s="66"/>
      <c r="AC626" s="72"/>
      <c r="AD626" s="72"/>
      <c r="AE626" s="72"/>
      <c r="AF626" s="62"/>
      <c r="AG626" s="113"/>
      <c r="AH626" s="114"/>
      <c r="AI626" s="30"/>
      <c r="AJ626" s="30"/>
      <c r="AK626" s="30"/>
      <c r="AL626" s="30"/>
      <c r="AM626" s="68"/>
      <c r="AN626" s="114"/>
      <c r="AO626" s="114"/>
      <c r="AP626" s="113"/>
      <c r="AQ626" s="113"/>
      <c r="AR626" s="31"/>
      <c r="AS626" s="73"/>
      <c r="AT626" s="73"/>
      <c r="AU626" s="68"/>
      <c r="AV626" s="67"/>
      <c r="AW626" s="67"/>
      <c r="AX626" s="67"/>
      <c r="AY626" s="67"/>
      <c r="AZ626" s="132"/>
      <c r="BA626" s="132"/>
      <c r="BB626" s="132"/>
      <c r="BC626" s="132"/>
      <c r="BD626" s="132"/>
      <c r="BE626" s="67"/>
    </row>
    <row r="627" spans="1:57" ht="25.5" customHeight="1" x14ac:dyDescent="0.25">
      <c r="A627" s="31"/>
      <c r="B627" s="31"/>
      <c r="C627" s="31"/>
      <c r="D627" s="33"/>
      <c r="E627" s="98"/>
      <c r="F627" s="31"/>
      <c r="G627" s="83"/>
      <c r="H627" s="83"/>
      <c r="I627" s="62"/>
      <c r="J627" s="31"/>
      <c r="K627" s="31"/>
      <c r="L627" s="83"/>
      <c r="M627" s="69"/>
      <c r="N627" s="69"/>
      <c r="O627" s="74"/>
      <c r="P627" s="74"/>
      <c r="Q627" s="75"/>
      <c r="R627" s="34"/>
      <c r="S627" s="83"/>
      <c r="T627" s="83"/>
      <c r="U627" s="83"/>
      <c r="V627" s="83"/>
      <c r="W627" s="74"/>
      <c r="X627" s="74"/>
      <c r="Y627" s="74"/>
      <c r="Z627" s="66"/>
      <c r="AA627" s="72"/>
      <c r="AB627" s="66"/>
      <c r="AC627" s="72"/>
      <c r="AD627" s="72"/>
      <c r="AE627" s="72"/>
      <c r="AF627" s="62"/>
      <c r="AG627" s="113"/>
      <c r="AH627" s="114"/>
      <c r="AI627" s="30"/>
      <c r="AJ627" s="30"/>
      <c r="AK627" s="30"/>
      <c r="AL627" s="30"/>
      <c r="AM627" s="68"/>
      <c r="AN627" s="114"/>
      <c r="AO627" s="114"/>
      <c r="AP627" s="113"/>
      <c r="AQ627" s="113"/>
      <c r="AR627" s="31"/>
      <c r="AS627" s="73"/>
      <c r="AT627" s="73"/>
      <c r="AU627" s="68"/>
      <c r="AV627" s="67"/>
      <c r="AW627" s="67"/>
      <c r="AX627" s="67"/>
      <c r="AY627" s="67"/>
      <c r="AZ627" s="132"/>
      <c r="BA627" s="132"/>
      <c r="BB627" s="132"/>
      <c r="BC627" s="132"/>
      <c r="BD627" s="132"/>
      <c r="BE627" s="67"/>
    </row>
    <row r="628" spans="1:57" ht="25.5" customHeight="1" x14ac:dyDescent="0.25">
      <c r="A628" s="31"/>
      <c r="B628" s="31"/>
      <c r="C628" s="31"/>
      <c r="D628" s="33"/>
      <c r="E628" s="98"/>
      <c r="F628" s="31"/>
      <c r="G628" s="83"/>
      <c r="H628" s="83"/>
      <c r="I628" s="62"/>
      <c r="J628" s="31"/>
      <c r="K628" s="31"/>
      <c r="L628" s="83"/>
      <c r="M628" s="69"/>
      <c r="N628" s="69"/>
      <c r="O628" s="74"/>
      <c r="P628" s="74"/>
      <c r="Q628" s="75"/>
      <c r="R628" s="34"/>
      <c r="S628" s="83"/>
      <c r="T628" s="83"/>
      <c r="U628" s="83"/>
      <c r="V628" s="83"/>
      <c r="W628" s="74"/>
      <c r="X628" s="74"/>
      <c r="Y628" s="74"/>
      <c r="Z628" s="66"/>
      <c r="AA628" s="72"/>
      <c r="AB628" s="66"/>
      <c r="AC628" s="72"/>
      <c r="AD628" s="72"/>
      <c r="AE628" s="72"/>
      <c r="AF628" s="62"/>
      <c r="AG628" s="113"/>
      <c r="AH628" s="114"/>
      <c r="AI628" s="30"/>
      <c r="AJ628" s="30"/>
      <c r="AK628" s="30"/>
      <c r="AL628" s="30"/>
      <c r="AM628" s="68"/>
      <c r="AN628" s="114"/>
      <c r="AO628" s="114"/>
      <c r="AP628" s="113"/>
      <c r="AQ628" s="113"/>
      <c r="AR628" s="31"/>
      <c r="AS628" s="73"/>
      <c r="AT628" s="73"/>
      <c r="AU628" s="68"/>
      <c r="AV628" s="67"/>
      <c r="AW628" s="67"/>
      <c r="AX628" s="67"/>
      <c r="AY628" s="67"/>
      <c r="AZ628" s="132"/>
      <c r="BA628" s="132"/>
      <c r="BB628" s="132"/>
      <c r="BC628" s="132"/>
      <c r="BD628" s="132"/>
      <c r="BE628" s="67"/>
    </row>
    <row r="629" spans="1:57" ht="25.5" customHeight="1" x14ac:dyDescent="0.25">
      <c r="A629" s="31"/>
      <c r="B629" s="31"/>
      <c r="C629" s="31"/>
      <c r="D629" s="33"/>
      <c r="E629" s="98"/>
      <c r="F629" s="31"/>
      <c r="G629" s="83"/>
      <c r="H629" s="83"/>
      <c r="I629" s="62"/>
      <c r="J629" s="31"/>
      <c r="K629" s="31"/>
      <c r="L629" s="83"/>
      <c r="M629" s="69"/>
      <c r="N629" s="69"/>
      <c r="O629" s="74"/>
      <c r="P629" s="74"/>
      <c r="Q629" s="75"/>
      <c r="R629" s="34"/>
      <c r="S629" s="83"/>
      <c r="T629" s="83"/>
      <c r="U629" s="83"/>
      <c r="V629" s="83"/>
      <c r="W629" s="74"/>
      <c r="X629" s="74"/>
      <c r="Y629" s="74"/>
      <c r="Z629" s="66"/>
      <c r="AA629" s="72"/>
      <c r="AB629" s="66"/>
      <c r="AC629" s="72"/>
      <c r="AD629" s="72"/>
      <c r="AE629" s="72"/>
      <c r="AF629" s="62"/>
      <c r="AG629" s="113"/>
      <c r="AH629" s="114"/>
      <c r="AI629" s="30"/>
      <c r="AJ629" s="30"/>
      <c r="AK629" s="30"/>
      <c r="AL629" s="30"/>
      <c r="AM629" s="68"/>
      <c r="AN629" s="114"/>
      <c r="AO629" s="114"/>
      <c r="AP629" s="113"/>
      <c r="AQ629" s="113"/>
      <c r="AR629" s="31"/>
      <c r="AS629" s="73"/>
      <c r="AT629" s="73"/>
      <c r="AU629" s="68"/>
      <c r="AV629" s="67"/>
      <c r="AW629" s="67"/>
      <c r="AX629" s="67"/>
      <c r="AY629" s="67"/>
      <c r="AZ629" s="132"/>
      <c r="BA629" s="132"/>
      <c r="BB629" s="132"/>
      <c r="BC629" s="132"/>
      <c r="BD629" s="132"/>
      <c r="BE629" s="67"/>
    </row>
    <row r="630" spans="1:57" ht="25.5" customHeight="1" x14ac:dyDescent="0.25">
      <c r="A630" s="31"/>
      <c r="B630" s="31"/>
      <c r="C630" s="31"/>
      <c r="D630" s="33"/>
      <c r="E630" s="98"/>
      <c r="F630" s="31"/>
      <c r="G630" s="83"/>
      <c r="H630" s="83"/>
      <c r="I630" s="62"/>
      <c r="J630" s="31"/>
      <c r="K630" s="31"/>
      <c r="L630" s="83"/>
      <c r="M630" s="69"/>
      <c r="N630" s="69"/>
      <c r="O630" s="74"/>
      <c r="P630" s="74"/>
      <c r="Q630" s="75"/>
      <c r="R630" s="34"/>
      <c r="S630" s="83"/>
      <c r="T630" s="83"/>
      <c r="U630" s="83"/>
      <c r="V630" s="83"/>
      <c r="W630" s="74"/>
      <c r="X630" s="74"/>
      <c r="Y630" s="74"/>
      <c r="Z630" s="66"/>
      <c r="AA630" s="72"/>
      <c r="AB630" s="66"/>
      <c r="AC630" s="72"/>
      <c r="AD630" s="72"/>
      <c r="AE630" s="72"/>
      <c r="AF630" s="62"/>
      <c r="AG630" s="113"/>
      <c r="AH630" s="114"/>
      <c r="AI630" s="30"/>
      <c r="AJ630" s="30"/>
      <c r="AK630" s="30"/>
      <c r="AL630" s="30"/>
      <c r="AM630" s="68"/>
      <c r="AN630" s="114"/>
      <c r="AO630" s="114"/>
      <c r="AP630" s="113"/>
      <c r="AQ630" s="113"/>
      <c r="AR630" s="31"/>
      <c r="AS630" s="73"/>
      <c r="AT630" s="73"/>
      <c r="AU630" s="68"/>
      <c r="AV630" s="67"/>
      <c r="AW630" s="67"/>
      <c r="AX630" s="67"/>
      <c r="AY630" s="67"/>
      <c r="AZ630" s="132"/>
      <c r="BA630" s="132"/>
      <c r="BB630" s="132"/>
      <c r="BC630" s="132"/>
      <c r="BD630" s="132"/>
      <c r="BE630" s="67"/>
    </row>
    <row r="631" spans="1:57" ht="25.5" customHeight="1" x14ac:dyDescent="0.25">
      <c r="A631" s="31"/>
      <c r="B631" s="31"/>
      <c r="C631" s="31"/>
      <c r="D631" s="33"/>
      <c r="E631" s="98"/>
      <c r="F631" s="31"/>
      <c r="G631" s="83"/>
      <c r="H631" s="83"/>
      <c r="I631" s="62"/>
      <c r="J631" s="31"/>
      <c r="K631" s="31"/>
      <c r="L631" s="83"/>
      <c r="M631" s="69"/>
      <c r="N631" s="69"/>
      <c r="O631" s="74"/>
      <c r="P631" s="74"/>
      <c r="Q631" s="75"/>
      <c r="R631" s="34"/>
      <c r="S631" s="83"/>
      <c r="T631" s="83"/>
      <c r="U631" s="83"/>
      <c r="V631" s="83"/>
      <c r="W631" s="74"/>
      <c r="X631" s="74"/>
      <c r="Y631" s="74"/>
      <c r="Z631" s="66"/>
      <c r="AA631" s="72"/>
      <c r="AB631" s="66"/>
      <c r="AC631" s="72"/>
      <c r="AD631" s="72"/>
      <c r="AE631" s="72"/>
      <c r="AF631" s="62"/>
      <c r="AG631" s="113"/>
      <c r="AH631" s="114"/>
      <c r="AI631" s="30"/>
      <c r="AJ631" s="30"/>
      <c r="AK631" s="30"/>
      <c r="AL631" s="30"/>
      <c r="AM631" s="68"/>
      <c r="AN631" s="114"/>
      <c r="AO631" s="114"/>
      <c r="AP631" s="113"/>
      <c r="AQ631" s="113"/>
      <c r="AR631" s="31"/>
      <c r="AS631" s="73"/>
      <c r="AT631" s="73"/>
      <c r="AU631" s="68"/>
      <c r="AV631" s="67"/>
      <c r="AW631" s="67"/>
      <c r="AX631" s="67"/>
      <c r="AY631" s="67"/>
      <c r="AZ631" s="132"/>
      <c r="BA631" s="132"/>
      <c r="BB631" s="132"/>
      <c r="BC631" s="132"/>
      <c r="BD631" s="132"/>
      <c r="BE631" s="67"/>
    </row>
    <row r="632" spans="1:57" ht="25.5" customHeight="1" x14ac:dyDescent="0.25">
      <c r="A632" s="31"/>
      <c r="B632" s="31"/>
      <c r="C632" s="31"/>
      <c r="D632" s="33"/>
      <c r="E632" s="98"/>
      <c r="F632" s="31"/>
      <c r="G632" s="83"/>
      <c r="H632" s="83"/>
      <c r="I632" s="62"/>
      <c r="J632" s="31"/>
      <c r="K632" s="31"/>
      <c r="L632" s="83"/>
      <c r="M632" s="69"/>
      <c r="N632" s="69"/>
      <c r="O632" s="74"/>
      <c r="P632" s="74"/>
      <c r="Q632" s="75"/>
      <c r="R632" s="34"/>
      <c r="S632" s="83"/>
      <c r="T632" s="83"/>
      <c r="U632" s="83"/>
      <c r="V632" s="83"/>
      <c r="W632" s="74"/>
      <c r="X632" s="74"/>
      <c r="Y632" s="74"/>
      <c r="Z632" s="66"/>
      <c r="AA632" s="72"/>
      <c r="AB632" s="66"/>
      <c r="AC632" s="72"/>
      <c r="AD632" s="72"/>
      <c r="AE632" s="72"/>
      <c r="AF632" s="62"/>
      <c r="AG632" s="113"/>
      <c r="AH632" s="114"/>
      <c r="AI632" s="30"/>
      <c r="AJ632" s="30"/>
      <c r="AK632" s="30"/>
      <c r="AL632" s="30"/>
      <c r="AM632" s="68"/>
      <c r="AN632" s="114"/>
      <c r="AO632" s="114"/>
      <c r="AP632" s="113"/>
      <c r="AQ632" s="113"/>
      <c r="AR632" s="31"/>
      <c r="AS632" s="73"/>
      <c r="AT632" s="73"/>
      <c r="AU632" s="68"/>
      <c r="AV632" s="67"/>
      <c r="AW632" s="67"/>
      <c r="AX632" s="67"/>
      <c r="AY632" s="67"/>
      <c r="AZ632" s="132"/>
      <c r="BA632" s="132"/>
      <c r="BB632" s="132"/>
      <c r="BC632" s="132"/>
      <c r="BD632" s="132"/>
      <c r="BE632" s="67"/>
    </row>
    <row r="633" spans="1:57" ht="25.5" customHeight="1" x14ac:dyDescent="0.25">
      <c r="A633" s="31"/>
      <c r="B633" s="31"/>
      <c r="C633" s="31"/>
      <c r="D633" s="33"/>
      <c r="E633" s="98"/>
      <c r="F633" s="31"/>
      <c r="G633" s="83"/>
      <c r="H633" s="83"/>
      <c r="I633" s="62"/>
      <c r="J633" s="31"/>
      <c r="K633" s="31"/>
      <c r="L633" s="83"/>
      <c r="M633" s="69"/>
      <c r="N633" s="69"/>
      <c r="O633" s="74"/>
      <c r="P633" s="74"/>
      <c r="Q633" s="75"/>
      <c r="R633" s="34"/>
      <c r="S633" s="83"/>
      <c r="T633" s="83"/>
      <c r="U633" s="83"/>
      <c r="V633" s="83"/>
      <c r="W633" s="74"/>
      <c r="X633" s="74"/>
      <c r="Y633" s="74"/>
      <c r="Z633" s="66"/>
      <c r="AA633" s="72"/>
      <c r="AB633" s="66"/>
      <c r="AC633" s="72"/>
      <c r="AD633" s="72"/>
      <c r="AE633" s="72"/>
      <c r="AF633" s="62"/>
      <c r="AG633" s="113"/>
      <c r="AH633" s="114"/>
      <c r="AI633" s="30"/>
      <c r="AJ633" s="30"/>
      <c r="AK633" s="30"/>
      <c r="AL633" s="30"/>
      <c r="AM633" s="68"/>
      <c r="AN633" s="114"/>
      <c r="AO633" s="114"/>
      <c r="AP633" s="113"/>
      <c r="AQ633" s="113"/>
      <c r="AR633" s="31"/>
      <c r="AS633" s="73"/>
      <c r="AT633" s="73"/>
      <c r="AU633" s="68"/>
      <c r="AV633" s="67"/>
      <c r="AW633" s="67"/>
      <c r="AX633" s="67"/>
      <c r="AY633" s="67"/>
      <c r="AZ633" s="132"/>
      <c r="BA633" s="132"/>
      <c r="BB633" s="132"/>
      <c r="BC633" s="132"/>
      <c r="BD633" s="132"/>
      <c r="BE633" s="67"/>
    </row>
    <row r="634" spans="1:57" ht="25.5" customHeight="1" x14ac:dyDescent="0.25">
      <c r="A634" s="31"/>
      <c r="B634" s="31"/>
      <c r="C634" s="31"/>
      <c r="D634" s="33"/>
      <c r="E634" s="98"/>
      <c r="F634" s="31"/>
      <c r="G634" s="83"/>
      <c r="H634" s="83"/>
      <c r="I634" s="62"/>
      <c r="J634" s="31"/>
      <c r="K634" s="31"/>
      <c r="L634" s="83"/>
      <c r="M634" s="69"/>
      <c r="N634" s="69"/>
      <c r="O634" s="74"/>
      <c r="P634" s="74"/>
      <c r="Q634" s="75"/>
      <c r="R634" s="34"/>
      <c r="S634" s="83"/>
      <c r="T634" s="83"/>
      <c r="U634" s="83"/>
      <c r="V634" s="83"/>
      <c r="W634" s="74"/>
      <c r="X634" s="74"/>
      <c r="Y634" s="74"/>
      <c r="Z634" s="66"/>
      <c r="AA634" s="72"/>
      <c r="AB634" s="66"/>
      <c r="AC634" s="72"/>
      <c r="AD634" s="72"/>
      <c r="AE634" s="72"/>
      <c r="AF634" s="62"/>
      <c r="AG634" s="113"/>
      <c r="AH634" s="114"/>
      <c r="AI634" s="30"/>
      <c r="AJ634" s="30"/>
      <c r="AK634" s="30"/>
      <c r="AL634" s="30"/>
      <c r="AM634" s="68"/>
      <c r="AN634" s="114"/>
      <c r="AO634" s="114"/>
      <c r="AP634" s="113"/>
      <c r="AQ634" s="113"/>
      <c r="AR634" s="31"/>
      <c r="AS634" s="73"/>
      <c r="AT634" s="73"/>
      <c r="AU634" s="68"/>
      <c r="AV634" s="67"/>
      <c r="AW634" s="67"/>
      <c r="AX634" s="67"/>
      <c r="AY634" s="67"/>
      <c r="AZ634" s="132"/>
      <c r="BA634" s="132"/>
      <c r="BB634" s="132"/>
      <c r="BC634" s="132"/>
      <c r="BD634" s="132"/>
      <c r="BE634" s="67"/>
    </row>
    <row r="635" spans="1:57" ht="25.5" customHeight="1" x14ac:dyDescent="0.25">
      <c r="A635" s="31"/>
      <c r="B635" s="31"/>
      <c r="C635" s="31"/>
      <c r="D635" s="33"/>
      <c r="E635" s="98"/>
      <c r="F635" s="31"/>
      <c r="G635" s="83"/>
      <c r="H635" s="83"/>
      <c r="I635" s="62"/>
      <c r="J635" s="31"/>
      <c r="K635" s="31"/>
      <c r="L635" s="83"/>
      <c r="M635" s="69"/>
      <c r="N635" s="69"/>
      <c r="O635" s="74"/>
      <c r="P635" s="74"/>
      <c r="Q635" s="75"/>
      <c r="R635" s="34"/>
      <c r="S635" s="83"/>
      <c r="T635" s="83"/>
      <c r="U635" s="83"/>
      <c r="V635" s="83"/>
      <c r="W635" s="74"/>
      <c r="X635" s="74"/>
      <c r="Y635" s="74"/>
      <c r="Z635" s="66"/>
      <c r="AA635" s="72"/>
      <c r="AB635" s="66"/>
      <c r="AC635" s="72"/>
      <c r="AD635" s="72"/>
      <c r="AE635" s="72"/>
      <c r="AF635" s="62"/>
      <c r="AG635" s="113"/>
      <c r="AH635" s="114"/>
      <c r="AI635" s="30"/>
      <c r="AJ635" s="30"/>
      <c r="AK635" s="30"/>
      <c r="AL635" s="30"/>
      <c r="AM635" s="68"/>
      <c r="AN635" s="114"/>
      <c r="AO635" s="114"/>
      <c r="AP635" s="113"/>
      <c r="AQ635" s="113"/>
      <c r="AR635" s="31"/>
      <c r="AS635" s="73"/>
      <c r="AT635" s="73"/>
      <c r="AU635" s="68"/>
      <c r="AV635" s="67"/>
      <c r="AW635" s="67"/>
      <c r="AX635" s="67"/>
      <c r="AY635" s="67"/>
      <c r="AZ635" s="132"/>
      <c r="BA635" s="132"/>
      <c r="BB635" s="132"/>
      <c r="BC635" s="132"/>
      <c r="BD635" s="132"/>
      <c r="BE635" s="67"/>
    </row>
    <row r="636" spans="1:57" ht="25.5" customHeight="1" x14ac:dyDescent="0.25">
      <c r="A636" s="31"/>
      <c r="B636" s="31"/>
      <c r="C636" s="31"/>
      <c r="D636" s="33"/>
      <c r="E636" s="98"/>
      <c r="F636" s="31"/>
      <c r="G636" s="83"/>
      <c r="H636" s="83"/>
      <c r="I636" s="62"/>
      <c r="J636" s="31"/>
      <c r="K636" s="31"/>
      <c r="L636" s="83"/>
      <c r="M636" s="69"/>
      <c r="N636" s="69"/>
      <c r="O636" s="74"/>
      <c r="P636" s="74"/>
      <c r="Q636" s="75"/>
      <c r="R636" s="34"/>
      <c r="S636" s="83"/>
      <c r="T636" s="83"/>
      <c r="U636" s="83"/>
      <c r="V636" s="83"/>
      <c r="W636" s="74"/>
      <c r="X636" s="74"/>
      <c r="Y636" s="74"/>
      <c r="Z636" s="66"/>
      <c r="AA636" s="72"/>
      <c r="AB636" s="66"/>
      <c r="AC636" s="72"/>
      <c r="AD636" s="72"/>
      <c r="AE636" s="72"/>
      <c r="AF636" s="62"/>
      <c r="AG636" s="113"/>
      <c r="AH636" s="114"/>
      <c r="AI636" s="30"/>
      <c r="AJ636" s="30"/>
      <c r="AK636" s="30"/>
      <c r="AL636" s="30"/>
      <c r="AM636" s="68"/>
      <c r="AN636" s="114"/>
      <c r="AO636" s="114"/>
      <c r="AP636" s="113"/>
      <c r="AQ636" s="113"/>
      <c r="AR636" s="31"/>
      <c r="AS636" s="73"/>
      <c r="AT636" s="73"/>
      <c r="AU636" s="68"/>
      <c r="AV636" s="67"/>
      <c r="AW636" s="67"/>
      <c r="AX636" s="67"/>
      <c r="AY636" s="67"/>
      <c r="AZ636" s="132"/>
      <c r="BA636" s="132"/>
      <c r="BB636" s="132"/>
      <c r="BC636" s="132"/>
      <c r="BD636" s="132"/>
      <c r="BE636" s="67"/>
    </row>
    <row r="637" spans="1:57" ht="25.5" customHeight="1" x14ac:dyDescent="0.25">
      <c r="A637" s="31"/>
      <c r="B637" s="31"/>
      <c r="C637" s="31"/>
      <c r="D637" s="33"/>
      <c r="E637" s="98"/>
      <c r="F637" s="31"/>
      <c r="G637" s="83"/>
      <c r="H637" s="83"/>
      <c r="I637" s="62"/>
      <c r="J637" s="31"/>
      <c r="K637" s="31"/>
      <c r="L637" s="83"/>
      <c r="M637" s="69"/>
      <c r="N637" s="69"/>
      <c r="O637" s="74"/>
      <c r="P637" s="74"/>
      <c r="Q637" s="75"/>
      <c r="R637" s="34"/>
      <c r="S637" s="83"/>
      <c r="T637" s="83"/>
      <c r="U637" s="83"/>
      <c r="V637" s="83"/>
      <c r="W637" s="74"/>
      <c r="X637" s="74"/>
      <c r="Y637" s="74"/>
      <c r="Z637" s="66"/>
      <c r="AA637" s="72"/>
      <c r="AB637" s="66"/>
      <c r="AC637" s="72"/>
      <c r="AD637" s="72"/>
      <c r="AE637" s="72"/>
      <c r="AF637" s="62"/>
      <c r="AG637" s="113"/>
      <c r="AH637" s="114"/>
      <c r="AI637" s="30"/>
      <c r="AJ637" s="30"/>
      <c r="AK637" s="30"/>
      <c r="AL637" s="30"/>
      <c r="AM637" s="68"/>
      <c r="AN637" s="114"/>
      <c r="AO637" s="114"/>
      <c r="AP637" s="113"/>
      <c r="AQ637" s="113"/>
      <c r="AR637" s="31"/>
      <c r="AS637" s="73"/>
      <c r="AT637" s="73"/>
      <c r="AU637" s="68"/>
      <c r="AV637" s="67"/>
      <c r="AW637" s="67"/>
      <c r="AX637" s="67"/>
      <c r="AY637" s="67"/>
      <c r="AZ637" s="132"/>
      <c r="BA637" s="132"/>
      <c r="BB637" s="132"/>
      <c r="BC637" s="132"/>
      <c r="BD637" s="132"/>
      <c r="BE637" s="67"/>
    </row>
    <row r="638" spans="1:57" ht="25.5" customHeight="1" x14ac:dyDescent="0.25">
      <c r="A638" s="31"/>
      <c r="B638" s="31"/>
      <c r="C638" s="31"/>
      <c r="D638" s="33"/>
      <c r="E638" s="98"/>
      <c r="F638" s="31"/>
      <c r="G638" s="83"/>
      <c r="H638" s="83"/>
      <c r="I638" s="62"/>
      <c r="J638" s="31"/>
      <c r="K638" s="31"/>
      <c r="L638" s="83"/>
      <c r="M638" s="69"/>
      <c r="N638" s="69"/>
      <c r="O638" s="74"/>
      <c r="P638" s="74"/>
      <c r="Q638" s="75"/>
      <c r="R638" s="34"/>
      <c r="S638" s="83"/>
      <c r="T638" s="83"/>
      <c r="U638" s="83"/>
      <c r="V638" s="83"/>
      <c r="W638" s="74"/>
      <c r="X638" s="74"/>
      <c r="Y638" s="74"/>
      <c r="Z638" s="66"/>
      <c r="AA638" s="72"/>
      <c r="AB638" s="66"/>
      <c r="AC638" s="72"/>
      <c r="AD638" s="72"/>
      <c r="AE638" s="72"/>
      <c r="AF638" s="62"/>
      <c r="AG638" s="113"/>
      <c r="AH638" s="114"/>
      <c r="AI638" s="30"/>
      <c r="AJ638" s="30"/>
      <c r="AK638" s="30"/>
      <c r="AL638" s="30"/>
      <c r="AM638" s="68"/>
      <c r="AN638" s="114"/>
      <c r="AO638" s="114"/>
      <c r="AP638" s="113"/>
      <c r="AQ638" s="113"/>
      <c r="AR638" s="31"/>
      <c r="AS638" s="73"/>
      <c r="AT638" s="73"/>
      <c r="AU638" s="68"/>
      <c r="AV638" s="67"/>
      <c r="AW638" s="67"/>
      <c r="AX638" s="67"/>
      <c r="AY638" s="67"/>
      <c r="AZ638" s="132"/>
      <c r="BA638" s="132"/>
      <c r="BB638" s="132"/>
      <c r="BC638" s="132"/>
      <c r="BD638" s="132"/>
      <c r="BE638" s="67"/>
    </row>
    <row r="639" spans="1:57" ht="25.5" customHeight="1" x14ac:dyDescent="0.25">
      <c r="A639" s="31"/>
      <c r="B639" s="31"/>
      <c r="C639" s="31"/>
      <c r="D639" s="33"/>
      <c r="E639" s="98"/>
      <c r="F639" s="31"/>
      <c r="G639" s="83"/>
      <c r="H639" s="83"/>
      <c r="I639" s="62"/>
      <c r="J639" s="31"/>
      <c r="K639" s="31"/>
      <c r="L639" s="83"/>
      <c r="M639" s="69"/>
      <c r="N639" s="69"/>
      <c r="O639" s="74"/>
      <c r="P639" s="74"/>
      <c r="Q639" s="75"/>
      <c r="R639" s="34"/>
      <c r="S639" s="83"/>
      <c r="T639" s="83"/>
      <c r="U639" s="83"/>
      <c r="V639" s="83"/>
      <c r="W639" s="74"/>
      <c r="X639" s="74"/>
      <c r="Y639" s="74"/>
      <c r="Z639" s="66"/>
      <c r="AA639" s="72"/>
      <c r="AB639" s="66"/>
      <c r="AC639" s="72"/>
      <c r="AD639" s="72"/>
      <c r="AE639" s="72"/>
      <c r="AF639" s="62"/>
      <c r="AG639" s="113"/>
      <c r="AH639" s="114"/>
      <c r="AI639" s="30"/>
      <c r="AJ639" s="30"/>
      <c r="AK639" s="30"/>
      <c r="AL639" s="30"/>
      <c r="AM639" s="68"/>
      <c r="AN639" s="114"/>
      <c r="AO639" s="114"/>
      <c r="AP639" s="113"/>
      <c r="AQ639" s="113"/>
      <c r="AR639" s="31"/>
      <c r="AS639" s="73"/>
      <c r="AT639" s="73"/>
      <c r="AU639" s="68"/>
      <c r="AV639" s="67"/>
      <c r="AW639" s="67"/>
      <c r="AX639" s="67"/>
      <c r="AY639" s="67"/>
      <c r="AZ639" s="132"/>
      <c r="BA639" s="132"/>
      <c r="BB639" s="132"/>
      <c r="BC639" s="132"/>
      <c r="BD639" s="132"/>
      <c r="BE639" s="67"/>
    </row>
    <row r="640" spans="1:57" ht="25.5" customHeight="1" x14ac:dyDescent="0.25">
      <c r="A640" s="31"/>
      <c r="B640" s="31"/>
      <c r="C640" s="31"/>
      <c r="D640" s="33"/>
      <c r="E640" s="98"/>
      <c r="F640" s="31"/>
      <c r="G640" s="83"/>
      <c r="H640" s="83"/>
      <c r="I640" s="62"/>
      <c r="J640" s="31"/>
      <c r="K640" s="31"/>
      <c r="L640" s="83"/>
      <c r="M640" s="69"/>
      <c r="N640" s="69"/>
      <c r="O640" s="74"/>
      <c r="P640" s="74"/>
      <c r="Q640" s="75"/>
      <c r="R640" s="34"/>
      <c r="S640" s="83"/>
      <c r="T640" s="83"/>
      <c r="U640" s="83"/>
      <c r="V640" s="83"/>
      <c r="W640" s="74"/>
      <c r="X640" s="74"/>
      <c r="Y640" s="74"/>
      <c r="Z640" s="66"/>
      <c r="AA640" s="72"/>
      <c r="AB640" s="66"/>
      <c r="AC640" s="72"/>
      <c r="AD640" s="72"/>
      <c r="AE640" s="72"/>
      <c r="AF640" s="62"/>
      <c r="AG640" s="113"/>
      <c r="AH640" s="114"/>
      <c r="AI640" s="30"/>
      <c r="AJ640" s="30"/>
      <c r="AK640" s="30"/>
      <c r="AL640" s="30"/>
      <c r="AM640" s="68"/>
      <c r="AN640" s="114"/>
      <c r="AO640" s="114"/>
      <c r="AP640" s="113"/>
      <c r="AQ640" s="113"/>
      <c r="AR640" s="31"/>
      <c r="AS640" s="73"/>
      <c r="AT640" s="73"/>
      <c r="AU640" s="68"/>
      <c r="AV640" s="67"/>
      <c r="AW640" s="67"/>
      <c r="AX640" s="67"/>
      <c r="AY640" s="67"/>
      <c r="AZ640" s="132"/>
      <c r="BA640" s="132"/>
      <c r="BB640" s="132"/>
      <c r="BC640" s="132"/>
      <c r="BD640" s="132"/>
      <c r="BE640" s="67"/>
    </row>
    <row r="641" spans="1:57" ht="25.5" customHeight="1" x14ac:dyDescent="0.25">
      <c r="A641" s="31"/>
      <c r="B641" s="31"/>
      <c r="C641" s="31"/>
      <c r="D641" s="33"/>
      <c r="E641" s="98"/>
      <c r="F641" s="31"/>
      <c r="G641" s="83"/>
      <c r="H641" s="83"/>
      <c r="I641" s="62"/>
      <c r="J641" s="31"/>
      <c r="K641" s="31"/>
      <c r="L641" s="83"/>
      <c r="M641" s="69"/>
      <c r="N641" s="69"/>
      <c r="O641" s="74"/>
      <c r="P641" s="74"/>
      <c r="Q641" s="75"/>
      <c r="R641" s="34"/>
      <c r="S641" s="83"/>
      <c r="T641" s="83"/>
      <c r="U641" s="83"/>
      <c r="V641" s="83"/>
      <c r="W641" s="74"/>
      <c r="X641" s="74"/>
      <c r="Y641" s="74"/>
      <c r="Z641" s="66"/>
      <c r="AA641" s="72"/>
      <c r="AB641" s="66"/>
      <c r="AC641" s="72"/>
      <c r="AD641" s="72"/>
      <c r="AE641" s="72"/>
      <c r="AF641" s="62"/>
      <c r="AG641" s="113"/>
      <c r="AH641" s="114"/>
      <c r="AI641" s="30"/>
      <c r="AJ641" s="30"/>
      <c r="AK641" s="30"/>
      <c r="AL641" s="30"/>
      <c r="AM641" s="68"/>
      <c r="AN641" s="114"/>
      <c r="AO641" s="114"/>
      <c r="AP641" s="113"/>
      <c r="AQ641" s="113"/>
      <c r="AR641" s="31"/>
      <c r="AS641" s="73"/>
      <c r="AT641" s="73"/>
      <c r="AU641" s="68"/>
      <c r="AV641" s="67"/>
      <c r="AW641" s="67"/>
      <c r="AX641" s="67"/>
      <c r="AY641" s="67"/>
      <c r="AZ641" s="132"/>
      <c r="BA641" s="132"/>
      <c r="BB641" s="132"/>
      <c r="BC641" s="132"/>
      <c r="BD641" s="132"/>
      <c r="BE641" s="67"/>
    </row>
    <row r="642" spans="1:57" ht="25.5" customHeight="1" x14ac:dyDescent="0.25">
      <c r="A642" s="31"/>
      <c r="B642" s="31"/>
      <c r="C642" s="31"/>
      <c r="D642" s="33"/>
      <c r="E642" s="98"/>
      <c r="F642" s="31"/>
      <c r="G642" s="83"/>
      <c r="H642" s="83"/>
      <c r="I642" s="62"/>
      <c r="J642" s="31"/>
      <c r="K642" s="31"/>
      <c r="L642" s="83"/>
      <c r="M642" s="69"/>
      <c r="N642" s="69"/>
      <c r="O642" s="74"/>
      <c r="P642" s="74"/>
      <c r="Q642" s="75"/>
      <c r="R642" s="34"/>
      <c r="S642" s="83"/>
      <c r="T642" s="83"/>
      <c r="U642" s="83"/>
      <c r="V642" s="83"/>
      <c r="W642" s="74"/>
      <c r="X642" s="74"/>
      <c r="Y642" s="74"/>
      <c r="Z642" s="66"/>
      <c r="AA642" s="72"/>
      <c r="AB642" s="66"/>
      <c r="AC642" s="72"/>
      <c r="AD642" s="72"/>
      <c r="AE642" s="72"/>
      <c r="AF642" s="62"/>
      <c r="AG642" s="113"/>
      <c r="AH642" s="114"/>
      <c r="AI642" s="30"/>
      <c r="AJ642" s="30"/>
      <c r="AK642" s="30"/>
      <c r="AL642" s="30"/>
      <c r="AM642" s="68"/>
      <c r="AN642" s="114"/>
      <c r="AO642" s="114"/>
      <c r="AP642" s="113"/>
      <c r="AQ642" s="113"/>
      <c r="AR642" s="31"/>
      <c r="AS642" s="73"/>
      <c r="AT642" s="73"/>
      <c r="AU642" s="68"/>
      <c r="AV642" s="67"/>
      <c r="AW642" s="67"/>
      <c r="AX642" s="67"/>
      <c r="AY642" s="67"/>
      <c r="AZ642" s="132"/>
      <c r="BA642" s="132"/>
      <c r="BB642" s="132"/>
      <c r="BC642" s="132"/>
      <c r="BD642" s="132"/>
      <c r="BE642" s="67"/>
    </row>
    <row r="643" spans="1:57" ht="25.5" customHeight="1" x14ac:dyDescent="0.25">
      <c r="A643" s="31"/>
      <c r="B643" s="31"/>
      <c r="C643" s="31"/>
      <c r="D643" s="33"/>
      <c r="E643" s="98"/>
      <c r="F643" s="31"/>
      <c r="G643" s="83"/>
      <c r="H643" s="83"/>
      <c r="I643" s="62"/>
      <c r="J643" s="31"/>
      <c r="K643" s="31"/>
      <c r="L643" s="83"/>
      <c r="M643" s="69"/>
      <c r="N643" s="69"/>
      <c r="O643" s="74"/>
      <c r="P643" s="74"/>
      <c r="Q643" s="75"/>
      <c r="R643" s="34"/>
      <c r="S643" s="83"/>
      <c r="T643" s="83"/>
      <c r="U643" s="83"/>
      <c r="V643" s="83"/>
      <c r="W643" s="74"/>
      <c r="X643" s="74"/>
      <c r="Y643" s="74"/>
      <c r="Z643" s="66"/>
      <c r="AA643" s="72"/>
      <c r="AB643" s="66"/>
      <c r="AC643" s="72"/>
      <c r="AD643" s="72"/>
      <c r="AE643" s="72"/>
      <c r="AF643" s="62"/>
      <c r="AG643" s="113"/>
      <c r="AH643" s="114"/>
      <c r="AI643" s="30"/>
      <c r="AJ643" s="30"/>
      <c r="AK643" s="30"/>
      <c r="AL643" s="30"/>
      <c r="AM643" s="68"/>
      <c r="AN643" s="114"/>
      <c r="AO643" s="114"/>
      <c r="AP643" s="113"/>
      <c r="AQ643" s="113"/>
      <c r="AR643" s="31"/>
      <c r="AS643" s="73"/>
      <c r="AT643" s="73"/>
      <c r="AU643" s="68"/>
      <c r="AV643" s="67"/>
      <c r="AW643" s="67"/>
      <c r="AX643" s="67"/>
      <c r="AY643" s="67"/>
      <c r="AZ643" s="132"/>
      <c r="BA643" s="132"/>
      <c r="BB643" s="132"/>
      <c r="BC643" s="132"/>
      <c r="BD643" s="132"/>
      <c r="BE643" s="67"/>
    </row>
    <row r="644" spans="1:57" ht="25.5" customHeight="1" x14ac:dyDescent="0.25">
      <c r="A644" s="31"/>
      <c r="B644" s="31"/>
      <c r="C644" s="31"/>
      <c r="D644" s="33"/>
      <c r="E644" s="98"/>
      <c r="F644" s="31"/>
      <c r="G644" s="83"/>
      <c r="H644" s="83"/>
      <c r="I644" s="62"/>
      <c r="J644" s="31"/>
      <c r="K644" s="31"/>
      <c r="L644" s="83"/>
      <c r="M644" s="69"/>
      <c r="N644" s="69"/>
      <c r="O644" s="74"/>
      <c r="P644" s="74"/>
      <c r="Q644" s="75"/>
      <c r="R644" s="34"/>
      <c r="S644" s="83"/>
      <c r="T644" s="83"/>
      <c r="U644" s="83"/>
      <c r="V644" s="83"/>
      <c r="W644" s="74"/>
      <c r="X644" s="74"/>
      <c r="Y644" s="74"/>
      <c r="Z644" s="66"/>
      <c r="AA644" s="72"/>
      <c r="AB644" s="66"/>
      <c r="AC644" s="72"/>
      <c r="AD644" s="72"/>
      <c r="AE644" s="72"/>
      <c r="AF644" s="62"/>
      <c r="AG644" s="113"/>
      <c r="AH644" s="114"/>
      <c r="AI644" s="30"/>
      <c r="AJ644" s="30"/>
      <c r="AK644" s="30"/>
      <c r="AL644" s="30"/>
      <c r="AM644" s="68"/>
      <c r="AN644" s="114"/>
      <c r="AO644" s="114"/>
      <c r="AP644" s="113"/>
      <c r="AQ644" s="113"/>
      <c r="AR644" s="31"/>
      <c r="AS644" s="73"/>
      <c r="AT644" s="73"/>
      <c r="AU644" s="68"/>
      <c r="AV644" s="67"/>
      <c r="AW644" s="67"/>
      <c r="AX644" s="67"/>
      <c r="AY644" s="67"/>
      <c r="AZ644" s="132"/>
      <c r="BA644" s="132"/>
      <c r="BB644" s="132"/>
      <c r="BC644" s="132"/>
      <c r="BD644" s="132"/>
      <c r="BE644" s="67"/>
    </row>
    <row r="645" spans="1:57" ht="25.5" customHeight="1" x14ac:dyDescent="0.25">
      <c r="A645" s="31"/>
      <c r="B645" s="31"/>
      <c r="C645" s="31"/>
      <c r="D645" s="33"/>
      <c r="E645" s="98"/>
      <c r="F645" s="31"/>
      <c r="G645" s="83"/>
      <c r="H645" s="83"/>
      <c r="I645" s="62"/>
      <c r="J645" s="31"/>
      <c r="K645" s="31"/>
      <c r="L645" s="83"/>
      <c r="M645" s="69"/>
      <c r="N645" s="69"/>
      <c r="O645" s="74"/>
      <c r="P645" s="74"/>
      <c r="Q645" s="75"/>
      <c r="R645" s="34"/>
      <c r="S645" s="83"/>
      <c r="T645" s="83"/>
      <c r="U645" s="83"/>
      <c r="V645" s="83"/>
      <c r="W645" s="74"/>
      <c r="X645" s="74"/>
      <c r="Y645" s="74"/>
      <c r="Z645" s="66"/>
      <c r="AA645" s="72"/>
      <c r="AB645" s="66"/>
      <c r="AC645" s="72"/>
      <c r="AD645" s="72"/>
      <c r="AE645" s="72"/>
      <c r="AF645" s="62"/>
      <c r="AG645" s="113"/>
      <c r="AH645" s="114"/>
      <c r="AI645" s="30"/>
      <c r="AJ645" s="30"/>
      <c r="AK645" s="30"/>
      <c r="AL645" s="30"/>
      <c r="AM645" s="68"/>
      <c r="AN645" s="114"/>
      <c r="AO645" s="114"/>
      <c r="AP645" s="113"/>
      <c r="AQ645" s="113"/>
      <c r="AR645" s="31"/>
      <c r="AS645" s="73"/>
      <c r="AT645" s="73"/>
      <c r="AU645" s="68"/>
      <c r="AV645" s="67"/>
      <c r="AW645" s="67"/>
      <c r="AX645" s="67"/>
      <c r="AY645" s="67"/>
      <c r="AZ645" s="132"/>
      <c r="BA645" s="132"/>
      <c r="BB645" s="132"/>
      <c r="BC645" s="132"/>
      <c r="BD645" s="132"/>
      <c r="BE645" s="67"/>
    </row>
    <row r="646" spans="1:57" ht="25.5" customHeight="1" x14ac:dyDescent="0.25">
      <c r="A646" s="31"/>
      <c r="B646" s="31"/>
      <c r="C646" s="31"/>
      <c r="D646" s="33"/>
      <c r="E646" s="98"/>
      <c r="F646" s="31"/>
      <c r="G646" s="83"/>
      <c r="H646" s="83"/>
      <c r="I646" s="62"/>
      <c r="J646" s="31"/>
      <c r="K646" s="31"/>
      <c r="L646" s="83"/>
      <c r="M646" s="69"/>
      <c r="N646" s="69"/>
      <c r="O646" s="74"/>
      <c r="P646" s="74"/>
      <c r="Q646" s="75"/>
      <c r="R646" s="34"/>
      <c r="S646" s="83"/>
      <c r="T646" s="83"/>
      <c r="U646" s="83"/>
      <c r="V646" s="83"/>
      <c r="W646" s="74"/>
      <c r="X646" s="74"/>
      <c r="Y646" s="74"/>
      <c r="Z646" s="66"/>
      <c r="AA646" s="72"/>
      <c r="AB646" s="66"/>
      <c r="AC646" s="72"/>
      <c r="AD646" s="72"/>
      <c r="AE646" s="72"/>
      <c r="AF646" s="62"/>
      <c r="AG646" s="113"/>
      <c r="AH646" s="114"/>
      <c r="AI646" s="30"/>
      <c r="AJ646" s="30"/>
      <c r="AK646" s="30"/>
      <c r="AL646" s="30"/>
      <c r="AM646" s="68"/>
      <c r="AN646" s="114"/>
      <c r="AO646" s="114"/>
      <c r="AP646" s="113"/>
      <c r="AQ646" s="113"/>
      <c r="AR646" s="31"/>
      <c r="AS646" s="73"/>
      <c r="AT646" s="73"/>
      <c r="AU646" s="68"/>
      <c r="AV646" s="67"/>
      <c r="AW646" s="67"/>
      <c r="AX646" s="67"/>
      <c r="AY646" s="67"/>
      <c r="AZ646" s="132"/>
      <c r="BA646" s="132"/>
      <c r="BB646" s="132"/>
      <c r="BC646" s="132"/>
      <c r="BD646" s="132"/>
      <c r="BE646" s="67"/>
    </row>
    <row r="647" spans="1:57" ht="25.5" customHeight="1" x14ac:dyDescent="0.25">
      <c r="A647" s="31"/>
      <c r="B647" s="31"/>
      <c r="C647" s="31"/>
      <c r="D647" s="33"/>
      <c r="E647" s="98"/>
      <c r="F647" s="31"/>
      <c r="G647" s="83"/>
      <c r="H647" s="83"/>
      <c r="I647" s="62"/>
      <c r="J647" s="31"/>
      <c r="K647" s="31"/>
      <c r="L647" s="83"/>
      <c r="M647" s="69"/>
      <c r="N647" s="69"/>
      <c r="O647" s="74"/>
      <c r="P647" s="74"/>
      <c r="Q647" s="75"/>
      <c r="R647" s="34"/>
      <c r="S647" s="83"/>
      <c r="T647" s="83"/>
      <c r="U647" s="83"/>
      <c r="V647" s="83"/>
      <c r="W647" s="74"/>
      <c r="X647" s="74"/>
      <c r="Y647" s="74"/>
      <c r="Z647" s="66"/>
      <c r="AA647" s="72"/>
      <c r="AB647" s="66"/>
      <c r="AC647" s="72"/>
      <c r="AD647" s="72"/>
      <c r="AE647" s="72"/>
      <c r="AF647" s="62"/>
      <c r="AG647" s="113"/>
      <c r="AH647" s="114"/>
      <c r="AI647" s="30"/>
      <c r="AJ647" s="30"/>
      <c r="AK647" s="30"/>
      <c r="AL647" s="30"/>
      <c r="AM647" s="68"/>
      <c r="AN647" s="114"/>
      <c r="AO647" s="114"/>
      <c r="AP647" s="113"/>
      <c r="AQ647" s="113"/>
      <c r="AR647" s="31"/>
      <c r="AS647" s="73"/>
      <c r="AT647" s="73"/>
      <c r="AU647" s="68"/>
      <c r="AV647" s="67"/>
      <c r="AW647" s="67"/>
      <c r="AX647" s="67"/>
      <c r="AY647" s="67"/>
      <c r="AZ647" s="132"/>
      <c r="BA647" s="132"/>
      <c r="BB647" s="132"/>
      <c r="BC647" s="132"/>
      <c r="BD647" s="132"/>
      <c r="BE647" s="67"/>
    </row>
    <row r="648" spans="1:57" ht="25.5" customHeight="1" x14ac:dyDescent="0.25">
      <c r="A648" s="31"/>
      <c r="B648" s="31"/>
      <c r="C648" s="31"/>
      <c r="D648" s="33"/>
      <c r="E648" s="98"/>
      <c r="F648" s="31"/>
      <c r="G648" s="83"/>
      <c r="H648" s="83"/>
      <c r="I648" s="62"/>
      <c r="J648" s="31"/>
      <c r="K648" s="31"/>
      <c r="L648" s="83"/>
      <c r="M648" s="69"/>
      <c r="N648" s="69"/>
      <c r="O648" s="74"/>
      <c r="P648" s="74"/>
      <c r="Q648" s="75"/>
      <c r="R648" s="34"/>
      <c r="S648" s="83"/>
      <c r="T648" s="83"/>
      <c r="U648" s="83"/>
      <c r="V648" s="83"/>
      <c r="W648" s="74"/>
      <c r="X648" s="74"/>
      <c r="Y648" s="74"/>
      <c r="Z648" s="66"/>
      <c r="AA648" s="72"/>
      <c r="AB648" s="66"/>
      <c r="AC648" s="72"/>
      <c r="AD648" s="72"/>
      <c r="AE648" s="72"/>
      <c r="AF648" s="62"/>
      <c r="AG648" s="113"/>
      <c r="AH648" s="114"/>
      <c r="AI648" s="30"/>
      <c r="AJ648" s="30"/>
      <c r="AK648" s="30"/>
      <c r="AL648" s="30"/>
      <c r="AM648" s="68"/>
      <c r="AN648" s="114"/>
      <c r="AO648" s="114"/>
      <c r="AP648" s="113"/>
      <c r="AQ648" s="113"/>
      <c r="AR648" s="31"/>
      <c r="AS648" s="73"/>
      <c r="AT648" s="73"/>
      <c r="AU648" s="68"/>
      <c r="AV648" s="67"/>
      <c r="AW648" s="67"/>
      <c r="AX648" s="67"/>
      <c r="AY648" s="67"/>
      <c r="AZ648" s="132"/>
      <c r="BA648" s="132"/>
      <c r="BB648" s="132"/>
      <c r="BC648" s="132"/>
      <c r="BD648" s="132"/>
      <c r="BE648" s="67"/>
    </row>
    <row r="649" spans="1:57" ht="25.5" customHeight="1" x14ac:dyDescent="0.25">
      <c r="A649" s="31"/>
      <c r="B649" s="31"/>
      <c r="C649" s="31"/>
      <c r="D649" s="33"/>
      <c r="E649" s="98"/>
      <c r="F649" s="31"/>
      <c r="G649" s="83"/>
      <c r="H649" s="83"/>
      <c r="I649" s="62"/>
      <c r="J649" s="31"/>
      <c r="K649" s="31"/>
      <c r="L649" s="83"/>
      <c r="M649" s="69"/>
      <c r="N649" s="69"/>
      <c r="O649" s="74"/>
      <c r="P649" s="74"/>
      <c r="Q649" s="75"/>
      <c r="R649" s="34"/>
      <c r="S649" s="83"/>
      <c r="T649" s="83"/>
      <c r="U649" s="83"/>
      <c r="V649" s="83"/>
      <c r="W649" s="74"/>
      <c r="X649" s="74"/>
      <c r="Y649" s="74"/>
      <c r="Z649" s="66"/>
      <c r="AA649" s="72"/>
      <c r="AB649" s="66"/>
      <c r="AC649" s="72"/>
      <c r="AD649" s="72"/>
      <c r="AE649" s="72"/>
      <c r="AF649" s="62"/>
      <c r="AG649" s="113"/>
      <c r="AH649" s="114"/>
      <c r="AI649" s="30"/>
      <c r="AJ649" s="30"/>
      <c r="AK649" s="30"/>
      <c r="AL649" s="30"/>
      <c r="AM649" s="68"/>
      <c r="AN649" s="114"/>
      <c r="AO649" s="114"/>
      <c r="AP649" s="113"/>
      <c r="AQ649" s="113"/>
      <c r="AR649" s="31"/>
      <c r="AS649" s="73"/>
      <c r="AT649" s="73"/>
      <c r="AU649" s="68"/>
      <c r="AV649" s="67"/>
      <c r="AW649" s="67"/>
      <c r="AX649" s="67"/>
      <c r="AY649" s="67"/>
      <c r="AZ649" s="132"/>
      <c r="BA649" s="132"/>
      <c r="BB649" s="132"/>
      <c r="BC649" s="132"/>
      <c r="BD649" s="132"/>
      <c r="BE649" s="67"/>
    </row>
    <row r="650" spans="1:57" ht="25.5" customHeight="1" x14ac:dyDescent="0.25">
      <c r="A650" s="31"/>
      <c r="B650" s="31"/>
      <c r="C650" s="31"/>
      <c r="D650" s="33"/>
      <c r="E650" s="98"/>
      <c r="F650" s="31"/>
      <c r="G650" s="83"/>
      <c r="H650" s="83"/>
      <c r="I650" s="62"/>
      <c r="J650" s="31"/>
      <c r="K650" s="31"/>
      <c r="L650" s="83"/>
      <c r="M650" s="69"/>
      <c r="N650" s="69"/>
      <c r="O650" s="74"/>
      <c r="P650" s="74"/>
      <c r="Q650" s="75"/>
      <c r="R650" s="34"/>
      <c r="S650" s="83"/>
      <c r="T650" s="83"/>
      <c r="U650" s="83"/>
      <c r="V650" s="83"/>
      <c r="W650" s="74"/>
      <c r="X650" s="74"/>
      <c r="Y650" s="74"/>
      <c r="Z650" s="66"/>
      <c r="AA650" s="72"/>
      <c r="AB650" s="66"/>
      <c r="AC650" s="72"/>
      <c r="AD650" s="72"/>
      <c r="AE650" s="72"/>
      <c r="AF650" s="62"/>
      <c r="AG650" s="113"/>
      <c r="AH650" s="114"/>
      <c r="AI650" s="30"/>
      <c r="AJ650" s="30"/>
      <c r="AK650" s="30"/>
      <c r="AL650" s="30"/>
      <c r="AM650" s="68"/>
      <c r="AN650" s="114"/>
      <c r="AO650" s="114"/>
      <c r="AP650" s="113"/>
      <c r="AQ650" s="113"/>
      <c r="AR650" s="31"/>
      <c r="AS650" s="73"/>
      <c r="AT650" s="73"/>
      <c r="AU650" s="68"/>
      <c r="AV650" s="67"/>
      <c r="AW650" s="67"/>
      <c r="AX650" s="67"/>
      <c r="AY650" s="67"/>
      <c r="AZ650" s="132"/>
      <c r="BA650" s="132"/>
      <c r="BB650" s="132"/>
      <c r="BC650" s="132"/>
      <c r="BD650" s="132"/>
      <c r="BE650" s="67"/>
    </row>
    <row r="651" spans="1:57" ht="25.5" customHeight="1" x14ac:dyDescent="0.25">
      <c r="A651" s="31"/>
      <c r="B651" s="31"/>
      <c r="C651" s="31"/>
      <c r="D651" s="33"/>
      <c r="E651" s="98"/>
      <c r="F651" s="31"/>
      <c r="G651" s="83"/>
      <c r="H651" s="83"/>
      <c r="I651" s="62"/>
      <c r="J651" s="31"/>
      <c r="K651" s="31"/>
      <c r="L651" s="83"/>
      <c r="M651" s="69"/>
      <c r="N651" s="69"/>
      <c r="O651" s="74"/>
      <c r="P651" s="74"/>
      <c r="Q651" s="75"/>
      <c r="R651" s="34"/>
      <c r="S651" s="83"/>
      <c r="T651" s="83"/>
      <c r="U651" s="83"/>
      <c r="V651" s="83"/>
      <c r="W651" s="74"/>
      <c r="X651" s="74"/>
      <c r="Y651" s="74"/>
      <c r="Z651" s="66"/>
      <c r="AA651" s="72"/>
      <c r="AB651" s="66"/>
      <c r="AC651" s="72"/>
      <c r="AD651" s="72"/>
      <c r="AE651" s="72"/>
      <c r="AF651" s="62"/>
      <c r="AG651" s="113"/>
      <c r="AH651" s="114"/>
      <c r="AI651" s="30"/>
      <c r="AJ651" s="30"/>
      <c r="AK651" s="30"/>
      <c r="AL651" s="30"/>
      <c r="AM651" s="68"/>
      <c r="AN651" s="114"/>
      <c r="AO651" s="114"/>
      <c r="AP651" s="113"/>
      <c r="AQ651" s="113"/>
      <c r="AR651" s="31"/>
      <c r="AS651" s="73"/>
      <c r="AT651" s="73"/>
      <c r="AU651" s="68"/>
      <c r="AV651" s="67"/>
      <c r="AW651" s="67"/>
      <c r="AX651" s="67"/>
      <c r="AY651" s="67"/>
      <c r="AZ651" s="132"/>
      <c r="BA651" s="132"/>
      <c r="BB651" s="132"/>
      <c r="BC651" s="132"/>
      <c r="BD651" s="132"/>
      <c r="BE651" s="67"/>
    </row>
    <row r="652" spans="1:57" ht="25.5" customHeight="1" x14ac:dyDescent="0.25">
      <c r="A652" s="31"/>
      <c r="B652" s="31"/>
      <c r="C652" s="31"/>
      <c r="D652" s="33"/>
      <c r="E652" s="98"/>
      <c r="F652" s="31"/>
      <c r="G652" s="83"/>
      <c r="H652" s="83"/>
      <c r="I652" s="62"/>
      <c r="J652" s="31"/>
      <c r="K652" s="31"/>
      <c r="L652" s="83"/>
      <c r="M652" s="69"/>
      <c r="N652" s="69"/>
      <c r="O652" s="74"/>
      <c r="P652" s="74"/>
      <c r="Q652" s="75"/>
      <c r="R652" s="34"/>
      <c r="S652" s="83"/>
      <c r="T652" s="83"/>
      <c r="U652" s="83"/>
      <c r="V652" s="83"/>
      <c r="W652" s="74"/>
      <c r="X652" s="74"/>
      <c r="Y652" s="74"/>
      <c r="Z652" s="66"/>
      <c r="AA652" s="72"/>
      <c r="AB652" s="66"/>
      <c r="AC652" s="72"/>
      <c r="AD652" s="72"/>
      <c r="AE652" s="72"/>
      <c r="AF652" s="62"/>
      <c r="AG652" s="113"/>
      <c r="AH652" s="114"/>
      <c r="AI652" s="30"/>
      <c r="AJ652" s="30"/>
      <c r="AK652" s="30"/>
      <c r="AL652" s="30"/>
      <c r="AM652" s="68"/>
      <c r="AN652" s="114"/>
      <c r="AO652" s="114"/>
      <c r="AP652" s="113"/>
      <c r="AQ652" s="113"/>
      <c r="AR652" s="31"/>
      <c r="AS652" s="73"/>
      <c r="AT652" s="73"/>
      <c r="AU652" s="68"/>
      <c r="AV652" s="67"/>
      <c r="AW652" s="67"/>
      <c r="AX652" s="67"/>
      <c r="AY652" s="67"/>
      <c r="AZ652" s="132"/>
      <c r="BA652" s="132"/>
      <c r="BB652" s="132"/>
      <c r="BC652" s="132"/>
      <c r="BD652" s="132"/>
      <c r="BE652" s="67"/>
    </row>
    <row r="653" spans="1:57" ht="25.5" customHeight="1" x14ac:dyDescent="0.25">
      <c r="A653" s="31"/>
      <c r="B653" s="31"/>
      <c r="C653" s="31"/>
      <c r="D653" s="33"/>
      <c r="E653" s="98"/>
      <c r="F653" s="31"/>
      <c r="G653" s="83"/>
      <c r="H653" s="83"/>
      <c r="I653" s="62"/>
      <c r="J653" s="31"/>
      <c r="K653" s="31"/>
      <c r="L653" s="83"/>
      <c r="M653" s="69"/>
      <c r="N653" s="69"/>
      <c r="O653" s="74"/>
      <c r="P653" s="74"/>
      <c r="Q653" s="75"/>
      <c r="R653" s="34"/>
      <c r="S653" s="83"/>
      <c r="T653" s="83"/>
      <c r="U653" s="83"/>
      <c r="V653" s="83"/>
      <c r="W653" s="74"/>
      <c r="X653" s="74"/>
      <c r="Y653" s="74"/>
      <c r="Z653" s="66"/>
      <c r="AA653" s="72"/>
      <c r="AB653" s="66"/>
      <c r="AC653" s="72"/>
      <c r="AD653" s="72"/>
      <c r="AE653" s="72"/>
      <c r="AF653" s="62"/>
      <c r="AG653" s="113"/>
      <c r="AH653" s="114"/>
      <c r="AI653" s="30"/>
      <c r="AJ653" s="30"/>
      <c r="AK653" s="30"/>
      <c r="AL653" s="30"/>
      <c r="AM653" s="68"/>
      <c r="AN653" s="114"/>
      <c r="AO653" s="114"/>
      <c r="AP653" s="113"/>
      <c r="AQ653" s="113"/>
      <c r="AR653" s="31"/>
      <c r="AS653" s="73"/>
      <c r="AT653" s="73"/>
      <c r="AU653" s="68"/>
      <c r="AV653" s="67"/>
      <c r="AW653" s="67"/>
      <c r="AX653" s="67"/>
      <c r="AY653" s="67"/>
      <c r="AZ653" s="132"/>
      <c r="BA653" s="132"/>
      <c r="BB653" s="132"/>
      <c r="BC653" s="132"/>
      <c r="BD653" s="132"/>
      <c r="BE653" s="67"/>
    </row>
    <row r="654" spans="1:57" ht="25.5" customHeight="1" x14ac:dyDescent="0.25">
      <c r="A654" s="31"/>
      <c r="B654" s="31"/>
      <c r="C654" s="31"/>
      <c r="D654" s="33"/>
      <c r="E654" s="98"/>
      <c r="F654" s="31"/>
      <c r="G654" s="83"/>
      <c r="H654" s="83"/>
      <c r="I654" s="62"/>
      <c r="J654" s="31"/>
      <c r="K654" s="31"/>
      <c r="L654" s="83"/>
      <c r="M654" s="69"/>
      <c r="N654" s="69"/>
      <c r="O654" s="74"/>
      <c r="P654" s="74"/>
      <c r="Q654" s="75"/>
      <c r="R654" s="34"/>
      <c r="S654" s="83"/>
      <c r="T654" s="83"/>
      <c r="U654" s="83"/>
      <c r="V654" s="83"/>
      <c r="W654" s="74"/>
      <c r="X654" s="74"/>
      <c r="Y654" s="74"/>
      <c r="Z654" s="66"/>
      <c r="AA654" s="72"/>
      <c r="AB654" s="66"/>
      <c r="AC654" s="72"/>
      <c r="AD654" s="72"/>
      <c r="AE654" s="72"/>
      <c r="AF654" s="62"/>
      <c r="AG654" s="113"/>
      <c r="AH654" s="114"/>
      <c r="AI654" s="30"/>
      <c r="AJ654" s="30"/>
      <c r="AK654" s="30"/>
      <c r="AL654" s="30"/>
      <c r="AM654" s="68"/>
      <c r="AN654" s="114"/>
      <c r="AO654" s="114"/>
      <c r="AP654" s="113"/>
      <c r="AQ654" s="113"/>
      <c r="AR654" s="31"/>
      <c r="AS654" s="73"/>
      <c r="AT654" s="73"/>
      <c r="AU654" s="68"/>
      <c r="AV654" s="67"/>
      <c r="AW654" s="67"/>
      <c r="AX654" s="67"/>
      <c r="AY654" s="67"/>
      <c r="AZ654" s="132"/>
      <c r="BA654" s="132"/>
      <c r="BB654" s="132"/>
      <c r="BC654" s="132"/>
      <c r="BD654" s="132"/>
      <c r="BE654" s="67"/>
    </row>
    <row r="655" spans="1:57" ht="25.5" customHeight="1" x14ac:dyDescent="0.25">
      <c r="A655" s="31"/>
      <c r="B655" s="31"/>
      <c r="C655" s="31"/>
      <c r="D655" s="33"/>
      <c r="E655" s="98"/>
      <c r="F655" s="31"/>
      <c r="G655" s="83"/>
      <c r="H655" s="83"/>
      <c r="I655" s="62"/>
      <c r="J655" s="31"/>
      <c r="K655" s="31"/>
      <c r="L655" s="83"/>
      <c r="M655" s="69"/>
      <c r="N655" s="69"/>
      <c r="O655" s="74"/>
      <c r="P655" s="74"/>
      <c r="Q655" s="75"/>
      <c r="R655" s="34"/>
      <c r="S655" s="83"/>
      <c r="T655" s="83"/>
      <c r="U655" s="83"/>
      <c r="V655" s="83"/>
      <c r="W655" s="74"/>
      <c r="X655" s="74"/>
      <c r="Y655" s="74"/>
      <c r="Z655" s="66"/>
      <c r="AA655" s="72"/>
      <c r="AB655" s="66"/>
      <c r="AC655" s="72"/>
      <c r="AD655" s="72"/>
      <c r="AE655" s="72"/>
      <c r="AF655" s="62"/>
      <c r="AG655" s="113"/>
      <c r="AH655" s="114"/>
      <c r="AI655" s="30"/>
      <c r="AJ655" s="30"/>
      <c r="AK655" s="30"/>
      <c r="AL655" s="30"/>
      <c r="AM655" s="68"/>
      <c r="AN655" s="114"/>
      <c r="AO655" s="114"/>
      <c r="AP655" s="113"/>
      <c r="AQ655" s="113"/>
      <c r="AR655" s="31"/>
      <c r="AS655" s="73"/>
      <c r="AT655" s="73"/>
      <c r="AU655" s="68"/>
      <c r="AV655" s="67"/>
      <c r="AW655" s="67"/>
      <c r="AX655" s="67"/>
      <c r="AY655" s="67"/>
      <c r="AZ655" s="132"/>
      <c r="BA655" s="132"/>
      <c r="BB655" s="132"/>
      <c r="BC655" s="132"/>
      <c r="BD655" s="132"/>
      <c r="BE655" s="67"/>
    </row>
    <row r="656" spans="1:57" ht="25.5" customHeight="1" x14ac:dyDescent="0.25">
      <c r="A656" s="31"/>
      <c r="B656" s="31"/>
      <c r="C656" s="31"/>
      <c r="D656" s="33"/>
      <c r="E656" s="98"/>
      <c r="F656" s="31"/>
      <c r="G656" s="83"/>
      <c r="H656" s="83"/>
      <c r="I656" s="62"/>
      <c r="J656" s="31"/>
      <c r="K656" s="31"/>
      <c r="L656" s="83"/>
      <c r="M656" s="69"/>
      <c r="N656" s="69"/>
      <c r="O656" s="74"/>
      <c r="P656" s="74"/>
      <c r="Q656" s="75"/>
      <c r="R656" s="34"/>
      <c r="S656" s="83"/>
      <c r="T656" s="83"/>
      <c r="U656" s="83"/>
      <c r="V656" s="83"/>
      <c r="W656" s="74"/>
      <c r="X656" s="74"/>
      <c r="Y656" s="74"/>
      <c r="Z656" s="66"/>
      <c r="AA656" s="72"/>
      <c r="AB656" s="66"/>
      <c r="AC656" s="72"/>
      <c r="AD656" s="72"/>
      <c r="AE656" s="72"/>
      <c r="AF656" s="62"/>
      <c r="AG656" s="113"/>
      <c r="AH656" s="114"/>
      <c r="AI656" s="30"/>
      <c r="AJ656" s="30"/>
      <c r="AK656" s="30"/>
      <c r="AL656" s="30"/>
      <c r="AM656" s="68"/>
      <c r="AN656" s="114"/>
      <c r="AO656" s="114"/>
      <c r="AP656" s="113"/>
      <c r="AQ656" s="113"/>
      <c r="AR656" s="31"/>
      <c r="AS656" s="73"/>
      <c r="AT656" s="73"/>
      <c r="AU656" s="68"/>
      <c r="AV656" s="67"/>
      <c r="AW656" s="67"/>
      <c r="AX656" s="67"/>
      <c r="AY656" s="67"/>
      <c r="AZ656" s="132"/>
      <c r="BA656" s="132"/>
      <c r="BB656" s="132"/>
      <c r="BC656" s="132"/>
      <c r="BD656" s="132"/>
      <c r="BE656" s="67"/>
    </row>
    <row r="657" spans="1:57" ht="25.5" customHeight="1" x14ac:dyDescent="0.25">
      <c r="A657" s="31"/>
      <c r="B657" s="31"/>
      <c r="C657" s="31"/>
      <c r="D657" s="33"/>
      <c r="E657" s="98"/>
      <c r="F657" s="31"/>
      <c r="G657" s="83"/>
      <c r="H657" s="83"/>
      <c r="I657" s="62"/>
      <c r="J657" s="31"/>
      <c r="K657" s="31"/>
      <c r="L657" s="83"/>
      <c r="M657" s="69"/>
      <c r="N657" s="69"/>
      <c r="O657" s="74"/>
      <c r="P657" s="74"/>
      <c r="Q657" s="75"/>
      <c r="R657" s="34"/>
      <c r="S657" s="83"/>
      <c r="T657" s="83"/>
      <c r="U657" s="83"/>
      <c r="V657" s="83"/>
      <c r="W657" s="74"/>
      <c r="X657" s="74"/>
      <c r="Y657" s="74"/>
      <c r="Z657" s="66"/>
      <c r="AA657" s="72"/>
      <c r="AB657" s="66"/>
      <c r="AC657" s="72"/>
      <c r="AD657" s="72"/>
      <c r="AE657" s="72"/>
      <c r="AF657" s="62"/>
      <c r="AG657" s="113"/>
      <c r="AH657" s="114"/>
      <c r="AI657" s="30"/>
      <c r="AJ657" s="30"/>
      <c r="AK657" s="30"/>
      <c r="AL657" s="30"/>
      <c r="AM657" s="68"/>
      <c r="AN657" s="114"/>
      <c r="AO657" s="114"/>
      <c r="AP657" s="113"/>
      <c r="AQ657" s="113"/>
      <c r="AR657" s="31"/>
      <c r="AS657" s="73"/>
      <c r="AT657" s="73"/>
      <c r="AU657" s="68"/>
      <c r="AV657" s="67"/>
      <c r="AW657" s="67"/>
      <c r="AX657" s="67"/>
      <c r="AY657" s="67"/>
      <c r="AZ657" s="132"/>
      <c r="BA657" s="132"/>
      <c r="BB657" s="132"/>
      <c r="BC657" s="132"/>
      <c r="BD657" s="132"/>
      <c r="BE657" s="67"/>
    </row>
    <row r="658" spans="1:57" ht="25.5" customHeight="1" x14ac:dyDescent="0.25">
      <c r="A658" s="31"/>
      <c r="B658" s="31"/>
      <c r="C658" s="31"/>
      <c r="D658" s="33"/>
      <c r="E658" s="98"/>
      <c r="F658" s="31"/>
      <c r="G658" s="83"/>
      <c r="H658" s="83"/>
      <c r="I658" s="62"/>
      <c r="J658" s="31"/>
      <c r="K658" s="31"/>
      <c r="L658" s="83"/>
      <c r="M658" s="69"/>
      <c r="N658" s="69"/>
      <c r="O658" s="74"/>
      <c r="P658" s="74"/>
      <c r="Q658" s="75"/>
      <c r="R658" s="34"/>
      <c r="S658" s="83"/>
      <c r="T658" s="83"/>
      <c r="U658" s="83"/>
      <c r="V658" s="83"/>
      <c r="W658" s="74"/>
      <c r="X658" s="74"/>
      <c r="Y658" s="74"/>
      <c r="Z658" s="66"/>
      <c r="AA658" s="72"/>
      <c r="AB658" s="66"/>
      <c r="AC658" s="72"/>
      <c r="AD658" s="72"/>
      <c r="AE658" s="72"/>
      <c r="AF658" s="62"/>
      <c r="AG658" s="113"/>
      <c r="AH658" s="114"/>
      <c r="AI658" s="30"/>
      <c r="AJ658" s="30"/>
      <c r="AK658" s="30"/>
      <c r="AL658" s="30"/>
      <c r="AM658" s="68"/>
      <c r="AN658" s="114"/>
      <c r="AO658" s="114"/>
      <c r="AP658" s="113"/>
      <c r="AQ658" s="113"/>
      <c r="AR658" s="31"/>
      <c r="AS658" s="73"/>
      <c r="AT658" s="73"/>
      <c r="AU658" s="68"/>
      <c r="AV658" s="67"/>
      <c r="AW658" s="67"/>
      <c r="AX658" s="67"/>
      <c r="AY658" s="67"/>
      <c r="AZ658" s="132"/>
      <c r="BA658" s="132"/>
      <c r="BB658" s="132"/>
      <c r="BC658" s="132"/>
      <c r="BD658" s="132"/>
      <c r="BE658" s="67"/>
    </row>
    <row r="659" spans="1:57" ht="25.5" customHeight="1" x14ac:dyDescent="0.25">
      <c r="A659" s="31"/>
      <c r="B659" s="31"/>
      <c r="C659" s="31"/>
      <c r="D659" s="33"/>
      <c r="E659" s="98"/>
      <c r="F659" s="31"/>
      <c r="G659" s="83"/>
      <c r="H659" s="83"/>
      <c r="I659" s="62"/>
      <c r="J659" s="31"/>
      <c r="K659" s="31"/>
      <c r="L659" s="83"/>
      <c r="M659" s="69"/>
      <c r="N659" s="69"/>
      <c r="O659" s="74"/>
      <c r="P659" s="74"/>
      <c r="Q659" s="75"/>
      <c r="R659" s="34"/>
      <c r="S659" s="83"/>
      <c r="T659" s="83"/>
      <c r="U659" s="83"/>
      <c r="V659" s="83"/>
      <c r="W659" s="74"/>
      <c r="X659" s="74"/>
      <c r="Y659" s="74"/>
      <c r="Z659" s="66"/>
      <c r="AA659" s="72"/>
      <c r="AB659" s="66"/>
      <c r="AC659" s="72"/>
      <c r="AD659" s="72"/>
      <c r="AE659" s="72"/>
      <c r="AF659" s="62"/>
      <c r="AG659" s="113"/>
      <c r="AH659" s="114"/>
      <c r="AI659" s="30"/>
      <c r="AJ659" s="30"/>
      <c r="AK659" s="30"/>
      <c r="AL659" s="30"/>
      <c r="AM659" s="68"/>
      <c r="AN659" s="114"/>
      <c r="AO659" s="114"/>
      <c r="AP659" s="113"/>
      <c r="AQ659" s="113"/>
      <c r="AR659" s="31"/>
      <c r="AS659" s="73"/>
      <c r="AT659" s="73"/>
      <c r="AU659" s="68"/>
      <c r="AV659" s="67"/>
      <c r="AW659" s="67"/>
      <c r="AX659" s="67"/>
      <c r="AY659" s="67"/>
      <c r="AZ659" s="132"/>
      <c r="BA659" s="132"/>
      <c r="BB659" s="132"/>
      <c r="BC659" s="132"/>
      <c r="BD659" s="132"/>
      <c r="BE659" s="67"/>
    </row>
    <row r="660" spans="1:57" ht="25.5" customHeight="1" x14ac:dyDescent="0.25">
      <c r="A660" s="31"/>
      <c r="B660" s="31"/>
      <c r="C660" s="31"/>
      <c r="D660" s="33"/>
      <c r="E660" s="98"/>
      <c r="F660" s="31"/>
      <c r="G660" s="83"/>
      <c r="H660" s="83"/>
      <c r="I660" s="62"/>
      <c r="J660" s="31"/>
      <c r="K660" s="31"/>
      <c r="L660" s="83"/>
      <c r="M660" s="69"/>
      <c r="N660" s="69"/>
      <c r="O660" s="74"/>
      <c r="P660" s="74"/>
      <c r="Q660" s="75"/>
      <c r="R660" s="34"/>
      <c r="S660" s="83"/>
      <c r="T660" s="83"/>
      <c r="U660" s="83"/>
      <c r="V660" s="83"/>
      <c r="W660" s="74"/>
      <c r="X660" s="74"/>
      <c r="Y660" s="74"/>
      <c r="Z660" s="66"/>
      <c r="AA660" s="72"/>
      <c r="AB660" s="66"/>
      <c r="AC660" s="72"/>
      <c r="AD660" s="72"/>
      <c r="AE660" s="72"/>
      <c r="AF660" s="62"/>
      <c r="AG660" s="113"/>
      <c r="AH660" s="114"/>
      <c r="AI660" s="30"/>
      <c r="AJ660" s="30"/>
      <c r="AK660" s="30"/>
      <c r="AL660" s="30"/>
      <c r="AM660" s="68"/>
      <c r="AN660" s="114"/>
      <c r="AO660" s="114"/>
      <c r="AP660" s="113"/>
      <c r="AQ660" s="113"/>
      <c r="AR660" s="31"/>
      <c r="AS660" s="73"/>
      <c r="AT660" s="73"/>
      <c r="AU660" s="68"/>
      <c r="AV660" s="67"/>
      <c r="AW660" s="67"/>
      <c r="AX660" s="67"/>
      <c r="AY660" s="67"/>
      <c r="AZ660" s="132"/>
      <c r="BA660" s="132"/>
      <c r="BB660" s="132"/>
      <c r="BC660" s="132"/>
      <c r="BD660" s="132"/>
      <c r="BE660" s="67"/>
    </row>
    <row r="661" spans="1:57" ht="25.5" customHeight="1" x14ac:dyDescent="0.25">
      <c r="A661" s="31"/>
      <c r="B661" s="31"/>
      <c r="C661" s="31"/>
      <c r="D661" s="33"/>
      <c r="E661" s="98"/>
      <c r="F661" s="31"/>
      <c r="G661" s="83"/>
      <c r="H661" s="83"/>
      <c r="I661" s="62"/>
      <c r="J661" s="31"/>
      <c r="K661" s="31"/>
      <c r="L661" s="83"/>
      <c r="M661" s="69"/>
      <c r="N661" s="69"/>
      <c r="O661" s="74"/>
      <c r="P661" s="74"/>
      <c r="Q661" s="75"/>
      <c r="R661" s="34"/>
      <c r="S661" s="83"/>
      <c r="T661" s="83"/>
      <c r="U661" s="83"/>
      <c r="V661" s="83"/>
      <c r="W661" s="74"/>
      <c r="X661" s="74"/>
      <c r="Y661" s="74"/>
      <c r="Z661" s="66"/>
      <c r="AA661" s="72"/>
      <c r="AB661" s="66"/>
      <c r="AC661" s="72"/>
      <c r="AD661" s="72"/>
      <c r="AE661" s="72"/>
      <c r="AF661" s="62"/>
      <c r="AG661" s="113"/>
      <c r="AH661" s="114"/>
      <c r="AI661" s="30"/>
      <c r="AJ661" s="30"/>
      <c r="AK661" s="30"/>
      <c r="AL661" s="30"/>
      <c r="AM661" s="68"/>
      <c r="AN661" s="114"/>
      <c r="AO661" s="114"/>
      <c r="AP661" s="113"/>
      <c r="AQ661" s="113"/>
      <c r="AR661" s="31"/>
      <c r="AS661" s="73"/>
      <c r="AT661" s="73"/>
      <c r="AU661" s="68"/>
      <c r="AV661" s="67"/>
      <c r="AW661" s="67"/>
      <c r="AX661" s="67"/>
      <c r="AY661" s="67"/>
      <c r="AZ661" s="132"/>
      <c r="BA661" s="132"/>
      <c r="BB661" s="132"/>
      <c r="BC661" s="132"/>
      <c r="BD661" s="132"/>
      <c r="BE661" s="67"/>
    </row>
    <row r="662" spans="1:57" ht="25.5" customHeight="1" x14ac:dyDescent="0.25">
      <c r="A662" s="31"/>
      <c r="B662" s="31"/>
      <c r="C662" s="31"/>
      <c r="D662" s="33"/>
      <c r="E662" s="98"/>
      <c r="F662" s="31"/>
      <c r="G662" s="83"/>
      <c r="H662" s="83"/>
      <c r="I662" s="62"/>
      <c r="J662" s="31"/>
      <c r="K662" s="31"/>
      <c r="L662" s="83"/>
      <c r="M662" s="69"/>
      <c r="N662" s="69"/>
      <c r="O662" s="74"/>
      <c r="P662" s="74"/>
      <c r="Q662" s="75"/>
      <c r="R662" s="34"/>
      <c r="S662" s="83"/>
      <c r="T662" s="83"/>
      <c r="U662" s="83"/>
      <c r="V662" s="83"/>
      <c r="W662" s="74"/>
      <c r="X662" s="74"/>
      <c r="Y662" s="74"/>
      <c r="Z662" s="66"/>
      <c r="AA662" s="72"/>
      <c r="AB662" s="66"/>
      <c r="AC662" s="72"/>
      <c r="AD662" s="72"/>
      <c r="AE662" s="72"/>
      <c r="AF662" s="62"/>
      <c r="AG662" s="113"/>
      <c r="AH662" s="114"/>
      <c r="AI662" s="30"/>
      <c r="AJ662" s="30"/>
      <c r="AK662" s="30"/>
      <c r="AL662" s="30"/>
      <c r="AM662" s="68"/>
      <c r="AN662" s="114"/>
      <c r="AO662" s="114"/>
      <c r="AP662" s="113"/>
      <c r="AQ662" s="113"/>
      <c r="AR662" s="31"/>
      <c r="AS662" s="73"/>
      <c r="AT662" s="73"/>
      <c r="AU662" s="68"/>
      <c r="AV662" s="67"/>
      <c r="AW662" s="67"/>
      <c r="AX662" s="67"/>
      <c r="AY662" s="67"/>
      <c r="AZ662" s="132"/>
      <c r="BA662" s="132"/>
      <c r="BB662" s="132"/>
      <c r="BC662" s="132"/>
      <c r="BD662" s="132"/>
      <c r="BE662" s="67"/>
    </row>
    <row r="663" spans="1:57" ht="25.5" customHeight="1" x14ac:dyDescent="0.25">
      <c r="A663" s="31"/>
      <c r="B663" s="31"/>
      <c r="C663" s="31"/>
      <c r="D663" s="33"/>
      <c r="E663" s="98"/>
      <c r="F663" s="31"/>
      <c r="G663" s="83"/>
      <c r="H663" s="83"/>
      <c r="I663" s="62"/>
      <c r="J663" s="31"/>
      <c r="K663" s="31"/>
      <c r="L663" s="83"/>
      <c r="M663" s="69"/>
      <c r="N663" s="69"/>
      <c r="O663" s="74"/>
      <c r="P663" s="74"/>
      <c r="Q663" s="75"/>
      <c r="R663" s="34"/>
      <c r="S663" s="83"/>
      <c r="T663" s="83"/>
      <c r="U663" s="83"/>
      <c r="V663" s="83"/>
      <c r="W663" s="74"/>
      <c r="X663" s="74"/>
      <c r="Y663" s="74"/>
      <c r="Z663" s="66"/>
      <c r="AA663" s="72"/>
      <c r="AB663" s="66"/>
      <c r="AC663" s="72"/>
      <c r="AD663" s="72"/>
      <c r="AE663" s="72"/>
      <c r="AF663" s="62"/>
      <c r="AG663" s="113"/>
      <c r="AH663" s="114"/>
      <c r="AI663" s="30"/>
      <c r="AJ663" s="30"/>
      <c r="AK663" s="30"/>
      <c r="AL663" s="30"/>
      <c r="AM663" s="68"/>
      <c r="AN663" s="114"/>
      <c r="AO663" s="114"/>
      <c r="AP663" s="113"/>
      <c r="AQ663" s="113"/>
      <c r="AR663" s="31"/>
      <c r="AS663" s="73"/>
      <c r="AT663" s="73"/>
      <c r="AU663" s="68"/>
      <c r="AV663" s="67"/>
      <c r="AW663" s="67"/>
      <c r="AX663" s="67"/>
      <c r="AY663" s="67"/>
      <c r="AZ663" s="132"/>
      <c r="BA663" s="132"/>
      <c r="BB663" s="132"/>
      <c r="BC663" s="132"/>
      <c r="BD663" s="132"/>
      <c r="BE663" s="67"/>
    </row>
    <row r="664" spans="1:57" ht="25.5" customHeight="1" x14ac:dyDescent="0.25">
      <c r="A664" s="31"/>
      <c r="B664" s="31"/>
      <c r="C664" s="31"/>
      <c r="D664" s="33"/>
      <c r="E664" s="98"/>
      <c r="F664" s="31"/>
      <c r="G664" s="83"/>
      <c r="H664" s="83"/>
      <c r="I664" s="62"/>
      <c r="J664" s="31"/>
      <c r="K664" s="31"/>
      <c r="L664" s="83"/>
      <c r="M664" s="69"/>
      <c r="N664" s="69"/>
      <c r="O664" s="74"/>
      <c r="P664" s="74"/>
      <c r="Q664" s="75"/>
      <c r="R664" s="34"/>
      <c r="S664" s="83"/>
      <c r="T664" s="83"/>
      <c r="U664" s="83"/>
      <c r="V664" s="83"/>
      <c r="W664" s="74"/>
      <c r="X664" s="74"/>
      <c r="Y664" s="74"/>
      <c r="Z664" s="66"/>
      <c r="AA664" s="72"/>
      <c r="AB664" s="66"/>
      <c r="AC664" s="72"/>
      <c r="AD664" s="72"/>
      <c r="AE664" s="72"/>
      <c r="AF664" s="62"/>
      <c r="AG664" s="113"/>
      <c r="AH664" s="114"/>
      <c r="AI664" s="30"/>
      <c r="AJ664" s="30"/>
      <c r="AK664" s="30"/>
      <c r="AL664" s="30"/>
      <c r="AM664" s="68"/>
      <c r="AN664" s="114"/>
      <c r="AO664" s="114"/>
      <c r="AP664" s="113"/>
      <c r="AQ664" s="113"/>
      <c r="AR664" s="31"/>
      <c r="AS664" s="73"/>
      <c r="AT664" s="73"/>
      <c r="AU664" s="68"/>
      <c r="AV664" s="67"/>
      <c r="AW664" s="67"/>
      <c r="AX664" s="67"/>
      <c r="AY664" s="67"/>
      <c r="AZ664" s="132"/>
      <c r="BA664" s="132"/>
      <c r="BB664" s="132"/>
      <c r="BC664" s="132"/>
      <c r="BD664" s="132"/>
      <c r="BE664" s="67"/>
    </row>
    <row r="665" spans="1:57" ht="25.5" customHeight="1" x14ac:dyDescent="0.25">
      <c r="A665" s="31"/>
      <c r="B665" s="31"/>
      <c r="C665" s="31"/>
      <c r="D665" s="33"/>
      <c r="E665" s="98"/>
      <c r="F665" s="31"/>
      <c r="G665" s="83"/>
      <c r="H665" s="83"/>
      <c r="I665" s="62"/>
      <c r="J665" s="31"/>
      <c r="K665" s="31"/>
      <c r="L665" s="83"/>
      <c r="M665" s="69"/>
      <c r="N665" s="69"/>
      <c r="O665" s="74"/>
      <c r="P665" s="74"/>
      <c r="Q665" s="75"/>
      <c r="R665" s="34"/>
      <c r="S665" s="83"/>
      <c r="T665" s="83"/>
      <c r="U665" s="83"/>
      <c r="V665" s="83"/>
      <c r="W665" s="74"/>
      <c r="X665" s="74"/>
      <c r="Y665" s="74"/>
      <c r="Z665" s="66"/>
      <c r="AA665" s="72"/>
      <c r="AB665" s="66"/>
      <c r="AC665" s="72"/>
      <c r="AD665" s="72"/>
      <c r="AE665" s="72"/>
      <c r="AF665" s="62"/>
      <c r="AG665" s="113"/>
      <c r="AH665" s="114"/>
      <c r="AI665" s="30"/>
      <c r="AJ665" s="30"/>
      <c r="AK665" s="30"/>
      <c r="AL665" s="30"/>
      <c r="AM665" s="68"/>
      <c r="AN665" s="114"/>
      <c r="AO665" s="114"/>
      <c r="AP665" s="113"/>
      <c r="AQ665" s="113"/>
      <c r="AR665" s="31"/>
      <c r="AS665" s="73"/>
      <c r="AT665" s="73"/>
      <c r="AU665" s="68"/>
      <c r="AV665" s="67"/>
      <c r="AW665" s="67"/>
      <c r="AX665" s="67"/>
      <c r="AY665" s="67"/>
      <c r="AZ665" s="132"/>
      <c r="BA665" s="132"/>
      <c r="BB665" s="132"/>
      <c r="BC665" s="132"/>
      <c r="BD665" s="132"/>
      <c r="BE665" s="67"/>
    </row>
    <row r="666" spans="1:57" ht="25.5" customHeight="1" x14ac:dyDescent="0.25">
      <c r="A666" s="31"/>
      <c r="B666" s="31"/>
      <c r="C666" s="31"/>
      <c r="D666" s="33"/>
      <c r="E666" s="98"/>
      <c r="F666" s="31"/>
      <c r="G666" s="83"/>
      <c r="H666" s="83"/>
      <c r="I666" s="62"/>
      <c r="J666" s="31"/>
      <c r="K666" s="31"/>
      <c r="L666" s="83"/>
      <c r="M666" s="69"/>
      <c r="N666" s="69"/>
      <c r="O666" s="74"/>
      <c r="P666" s="74"/>
      <c r="Q666" s="75"/>
      <c r="R666" s="34"/>
      <c r="S666" s="83"/>
      <c r="T666" s="83"/>
      <c r="U666" s="83"/>
      <c r="V666" s="83"/>
      <c r="W666" s="74"/>
      <c r="X666" s="74"/>
      <c r="Y666" s="74"/>
      <c r="Z666" s="66"/>
      <c r="AA666" s="72"/>
      <c r="AB666" s="66"/>
      <c r="AC666" s="72"/>
      <c r="AD666" s="72"/>
      <c r="AE666" s="72"/>
      <c r="AF666" s="62"/>
      <c r="AG666" s="113"/>
      <c r="AH666" s="114"/>
      <c r="AI666" s="30"/>
      <c r="AJ666" s="30"/>
      <c r="AK666" s="30"/>
      <c r="AL666" s="30"/>
      <c r="AM666" s="68"/>
      <c r="AN666" s="114"/>
      <c r="AO666" s="114"/>
      <c r="AP666" s="113"/>
      <c r="AQ666" s="113"/>
      <c r="AR666" s="31"/>
      <c r="AS666" s="73"/>
      <c r="AT666" s="73"/>
      <c r="AU666" s="68"/>
      <c r="AV666" s="67"/>
      <c r="AW666" s="67"/>
      <c r="AX666" s="67"/>
      <c r="AY666" s="67"/>
      <c r="AZ666" s="132"/>
      <c r="BA666" s="132"/>
      <c r="BB666" s="132"/>
      <c r="BC666" s="132"/>
      <c r="BD666" s="132"/>
      <c r="BE666" s="67"/>
    </row>
    <row r="667" spans="1:57" ht="25.5" customHeight="1" x14ac:dyDescent="0.25">
      <c r="A667" s="31"/>
      <c r="B667" s="31"/>
      <c r="C667" s="31"/>
      <c r="D667" s="33"/>
      <c r="E667" s="98"/>
      <c r="F667" s="31"/>
      <c r="G667" s="83"/>
      <c r="H667" s="83"/>
      <c r="I667" s="62"/>
      <c r="J667" s="31"/>
      <c r="K667" s="31"/>
      <c r="L667" s="83"/>
      <c r="M667" s="69"/>
      <c r="N667" s="69"/>
      <c r="O667" s="74"/>
      <c r="P667" s="74"/>
      <c r="Q667" s="75"/>
      <c r="R667" s="34"/>
      <c r="S667" s="83"/>
      <c r="T667" s="83"/>
      <c r="U667" s="83"/>
      <c r="V667" s="83"/>
      <c r="W667" s="74"/>
      <c r="X667" s="74"/>
      <c r="Y667" s="74"/>
      <c r="Z667" s="66"/>
      <c r="AA667" s="72"/>
      <c r="AB667" s="66"/>
      <c r="AC667" s="72"/>
      <c r="AD667" s="72"/>
      <c r="AE667" s="72"/>
      <c r="AF667" s="62"/>
      <c r="AG667" s="113"/>
      <c r="AH667" s="114"/>
      <c r="AI667" s="30"/>
      <c r="AJ667" s="30"/>
      <c r="AK667" s="30"/>
      <c r="AL667" s="30"/>
      <c r="AM667" s="68"/>
      <c r="AN667" s="114"/>
      <c r="AO667" s="114"/>
      <c r="AP667" s="113"/>
      <c r="AQ667" s="113"/>
      <c r="AR667" s="31"/>
      <c r="AS667" s="73"/>
      <c r="AT667" s="73"/>
      <c r="AU667" s="68"/>
      <c r="AV667" s="67"/>
      <c r="AW667" s="67"/>
      <c r="AX667" s="67"/>
      <c r="AY667" s="67"/>
      <c r="AZ667" s="132"/>
      <c r="BA667" s="132"/>
      <c r="BB667" s="132"/>
      <c r="BC667" s="132"/>
      <c r="BD667" s="132"/>
      <c r="BE667" s="67"/>
    </row>
    <row r="668" spans="1:57" ht="25.5" customHeight="1" x14ac:dyDescent="0.25">
      <c r="A668" s="31"/>
      <c r="B668" s="31"/>
      <c r="C668" s="31"/>
      <c r="D668" s="33"/>
      <c r="E668" s="98"/>
      <c r="F668" s="31"/>
      <c r="G668" s="83"/>
      <c r="H668" s="83"/>
      <c r="I668" s="62"/>
      <c r="J668" s="31"/>
      <c r="K668" s="31"/>
      <c r="L668" s="83"/>
      <c r="M668" s="69"/>
      <c r="N668" s="69"/>
      <c r="O668" s="74"/>
      <c r="P668" s="74"/>
      <c r="Q668" s="75"/>
      <c r="R668" s="34"/>
      <c r="S668" s="83"/>
      <c r="T668" s="83"/>
      <c r="U668" s="83"/>
      <c r="V668" s="83"/>
      <c r="W668" s="74"/>
      <c r="X668" s="74"/>
      <c r="Y668" s="74"/>
      <c r="Z668" s="66"/>
      <c r="AA668" s="72"/>
      <c r="AB668" s="66"/>
      <c r="AC668" s="72"/>
      <c r="AD668" s="72"/>
      <c r="AE668" s="72"/>
      <c r="AF668" s="62"/>
      <c r="AG668" s="113"/>
      <c r="AH668" s="114"/>
      <c r="AI668" s="30"/>
      <c r="AJ668" s="30"/>
      <c r="AK668" s="30"/>
      <c r="AL668" s="30"/>
      <c r="AM668" s="68"/>
      <c r="AN668" s="114"/>
      <c r="AO668" s="114"/>
      <c r="AP668" s="113"/>
      <c r="AQ668" s="113"/>
      <c r="AR668" s="31"/>
      <c r="AS668" s="73"/>
      <c r="AT668" s="73"/>
      <c r="AU668" s="68"/>
      <c r="AV668" s="67"/>
      <c r="AW668" s="67"/>
      <c r="AX668" s="67"/>
      <c r="AY668" s="67"/>
      <c r="AZ668" s="132"/>
      <c r="BA668" s="132"/>
      <c r="BB668" s="132"/>
      <c r="BC668" s="132"/>
      <c r="BD668" s="132"/>
      <c r="BE668" s="67"/>
    </row>
    <row r="669" spans="1:57" ht="25.5" customHeight="1" x14ac:dyDescent="0.25">
      <c r="A669" s="31"/>
      <c r="B669" s="31"/>
      <c r="C669" s="31"/>
      <c r="D669" s="33"/>
      <c r="E669" s="98"/>
      <c r="F669" s="31"/>
      <c r="G669" s="83"/>
      <c r="H669" s="83"/>
      <c r="I669" s="62"/>
      <c r="J669" s="31"/>
      <c r="K669" s="31"/>
      <c r="L669" s="83"/>
      <c r="M669" s="69"/>
      <c r="N669" s="69"/>
      <c r="O669" s="74"/>
      <c r="P669" s="74"/>
      <c r="Q669" s="75"/>
      <c r="R669" s="34"/>
      <c r="S669" s="83"/>
      <c r="T669" s="83"/>
      <c r="U669" s="83"/>
      <c r="V669" s="83"/>
      <c r="W669" s="74"/>
      <c r="X669" s="74"/>
      <c r="Y669" s="74"/>
      <c r="Z669" s="66"/>
      <c r="AA669" s="72"/>
      <c r="AB669" s="66"/>
      <c r="AC669" s="72"/>
      <c r="AD669" s="72"/>
      <c r="AE669" s="72"/>
      <c r="AF669" s="62"/>
      <c r="AG669" s="113"/>
      <c r="AH669" s="114"/>
      <c r="AI669" s="30"/>
      <c r="AJ669" s="30"/>
      <c r="AK669" s="30"/>
      <c r="AL669" s="30"/>
      <c r="AM669" s="68"/>
      <c r="AN669" s="114"/>
      <c r="AO669" s="114"/>
      <c r="AP669" s="113"/>
      <c r="AQ669" s="113"/>
      <c r="AR669" s="31"/>
      <c r="AS669" s="73"/>
      <c r="AT669" s="73"/>
      <c r="AU669" s="68"/>
      <c r="AV669" s="67"/>
      <c r="AW669" s="67"/>
      <c r="AX669" s="67"/>
      <c r="AY669" s="67"/>
      <c r="AZ669" s="132"/>
      <c r="BA669" s="132"/>
      <c r="BB669" s="132"/>
      <c r="BC669" s="132"/>
      <c r="BD669" s="132"/>
      <c r="BE669" s="67"/>
    </row>
    <row r="670" spans="1:57" ht="25.5" customHeight="1" x14ac:dyDescent="0.25">
      <c r="A670" s="31"/>
      <c r="B670" s="31"/>
      <c r="C670" s="31"/>
      <c r="D670" s="33"/>
      <c r="E670" s="98"/>
      <c r="F670" s="31"/>
      <c r="G670" s="83"/>
      <c r="H670" s="83"/>
      <c r="I670" s="62"/>
      <c r="J670" s="31"/>
      <c r="K670" s="31"/>
      <c r="L670" s="83"/>
      <c r="M670" s="69"/>
      <c r="N670" s="69"/>
      <c r="O670" s="74"/>
      <c r="P670" s="74"/>
      <c r="Q670" s="75"/>
      <c r="R670" s="34"/>
      <c r="S670" s="83"/>
      <c r="T670" s="83"/>
      <c r="U670" s="83"/>
      <c r="V670" s="83"/>
      <c r="W670" s="74"/>
      <c r="X670" s="74"/>
      <c r="Y670" s="74"/>
      <c r="Z670" s="66"/>
      <c r="AA670" s="72"/>
      <c r="AB670" s="66"/>
      <c r="AC670" s="72"/>
      <c r="AD670" s="72"/>
      <c r="AE670" s="72"/>
      <c r="AF670" s="62"/>
      <c r="AG670" s="113"/>
      <c r="AH670" s="114"/>
      <c r="AI670" s="30"/>
      <c r="AJ670" s="30"/>
      <c r="AK670" s="30"/>
      <c r="AL670" s="30"/>
      <c r="AM670" s="68"/>
      <c r="AN670" s="114"/>
      <c r="AO670" s="114"/>
      <c r="AP670" s="113"/>
      <c r="AQ670" s="113"/>
      <c r="AR670" s="31"/>
      <c r="AS670" s="73"/>
      <c r="AT670" s="73"/>
      <c r="AU670" s="68"/>
      <c r="AV670" s="67"/>
      <c r="AW670" s="67"/>
      <c r="AX670" s="67"/>
      <c r="AY670" s="67"/>
      <c r="AZ670" s="132"/>
      <c r="BA670" s="132"/>
      <c r="BB670" s="132"/>
      <c r="BC670" s="132"/>
      <c r="BD670" s="132"/>
      <c r="BE670" s="67"/>
    </row>
    <row r="671" spans="1:57" ht="25.5" customHeight="1" x14ac:dyDescent="0.25">
      <c r="A671" s="31"/>
      <c r="B671" s="31"/>
      <c r="C671" s="31"/>
      <c r="D671" s="33"/>
      <c r="E671" s="98"/>
      <c r="F671" s="31"/>
      <c r="G671" s="83"/>
      <c r="H671" s="83"/>
      <c r="I671" s="62"/>
      <c r="J671" s="31"/>
      <c r="K671" s="31"/>
      <c r="L671" s="83"/>
      <c r="M671" s="69"/>
      <c r="N671" s="69"/>
      <c r="O671" s="74"/>
      <c r="P671" s="74"/>
      <c r="Q671" s="75"/>
      <c r="R671" s="34"/>
      <c r="S671" s="83"/>
      <c r="T671" s="83"/>
      <c r="U671" s="83"/>
      <c r="V671" s="83"/>
      <c r="W671" s="74"/>
      <c r="X671" s="74"/>
      <c r="Y671" s="74"/>
      <c r="Z671" s="66"/>
      <c r="AA671" s="72"/>
      <c r="AB671" s="66"/>
      <c r="AC671" s="72"/>
      <c r="AD671" s="72"/>
      <c r="AE671" s="72"/>
      <c r="AF671" s="62"/>
      <c r="AG671" s="113"/>
      <c r="AH671" s="114"/>
      <c r="AI671" s="30"/>
      <c r="AJ671" s="30"/>
      <c r="AK671" s="30"/>
      <c r="AL671" s="30"/>
      <c r="AM671" s="68"/>
      <c r="AN671" s="114"/>
      <c r="AO671" s="114"/>
      <c r="AP671" s="113"/>
      <c r="AQ671" s="113"/>
      <c r="AR671" s="31"/>
      <c r="AS671" s="73"/>
      <c r="AT671" s="73"/>
      <c r="AU671" s="68"/>
      <c r="AV671" s="67"/>
      <c r="AW671" s="67"/>
      <c r="AX671" s="67"/>
      <c r="AY671" s="67"/>
      <c r="AZ671" s="132"/>
      <c r="BA671" s="132"/>
      <c r="BB671" s="132"/>
      <c r="BC671" s="132"/>
      <c r="BD671" s="132"/>
      <c r="BE671" s="67"/>
    </row>
    <row r="672" spans="1:57" ht="25.5" customHeight="1" x14ac:dyDescent="0.25">
      <c r="A672" s="31"/>
      <c r="B672" s="31"/>
      <c r="C672" s="31"/>
      <c r="D672" s="33"/>
      <c r="E672" s="98"/>
      <c r="F672" s="31"/>
      <c r="G672" s="83"/>
      <c r="H672" s="83"/>
      <c r="I672" s="62"/>
      <c r="J672" s="31"/>
      <c r="K672" s="31"/>
      <c r="L672" s="83"/>
      <c r="M672" s="69"/>
      <c r="N672" s="69"/>
      <c r="O672" s="74"/>
      <c r="P672" s="74"/>
      <c r="Q672" s="75"/>
      <c r="R672" s="34"/>
      <c r="S672" s="83"/>
      <c r="T672" s="83"/>
      <c r="U672" s="83"/>
      <c r="V672" s="83"/>
      <c r="W672" s="74"/>
      <c r="X672" s="74"/>
      <c r="Y672" s="74"/>
      <c r="Z672" s="66"/>
      <c r="AA672" s="72"/>
      <c r="AB672" s="66"/>
      <c r="AC672" s="72"/>
      <c r="AD672" s="72"/>
      <c r="AE672" s="72"/>
      <c r="AF672" s="62"/>
      <c r="AG672" s="113"/>
      <c r="AH672" s="114"/>
      <c r="AI672" s="30"/>
      <c r="AJ672" s="30"/>
      <c r="AK672" s="30"/>
      <c r="AL672" s="30"/>
      <c r="AM672" s="68"/>
      <c r="AN672" s="114"/>
      <c r="AO672" s="114"/>
      <c r="AP672" s="113"/>
      <c r="AQ672" s="113"/>
      <c r="AR672" s="31"/>
      <c r="AS672" s="73"/>
      <c r="AT672" s="73"/>
      <c r="AU672" s="68"/>
      <c r="AV672" s="67"/>
      <c r="AW672" s="67"/>
      <c r="AX672" s="67"/>
      <c r="AY672" s="67"/>
      <c r="AZ672" s="132"/>
      <c r="BA672" s="132"/>
      <c r="BB672" s="132"/>
      <c r="BC672" s="132"/>
      <c r="BD672" s="132"/>
      <c r="BE672" s="67"/>
    </row>
    <row r="673" spans="1:57" ht="25.5" customHeight="1" x14ac:dyDescent="0.25">
      <c r="A673" s="31"/>
      <c r="B673" s="31"/>
      <c r="C673" s="31"/>
      <c r="D673" s="33"/>
      <c r="E673" s="98"/>
      <c r="F673" s="31"/>
      <c r="G673" s="83"/>
      <c r="H673" s="83"/>
      <c r="I673" s="62"/>
      <c r="J673" s="31"/>
      <c r="K673" s="31"/>
      <c r="L673" s="83"/>
      <c r="M673" s="69"/>
      <c r="N673" s="69"/>
      <c r="O673" s="74"/>
      <c r="P673" s="74"/>
      <c r="Q673" s="75"/>
      <c r="R673" s="34"/>
      <c r="S673" s="83"/>
      <c r="T673" s="83"/>
      <c r="U673" s="83"/>
      <c r="V673" s="83"/>
      <c r="W673" s="74"/>
      <c r="X673" s="74"/>
      <c r="Y673" s="74"/>
      <c r="Z673" s="66"/>
      <c r="AA673" s="72"/>
      <c r="AB673" s="66"/>
      <c r="AC673" s="72"/>
      <c r="AD673" s="72"/>
      <c r="AE673" s="72"/>
      <c r="AF673" s="62"/>
      <c r="AG673" s="113"/>
      <c r="AH673" s="114"/>
      <c r="AI673" s="30"/>
      <c r="AJ673" s="30"/>
      <c r="AK673" s="30"/>
      <c r="AL673" s="30"/>
      <c r="AM673" s="68"/>
      <c r="AN673" s="114"/>
      <c r="AO673" s="114"/>
      <c r="AP673" s="113"/>
      <c r="AQ673" s="113"/>
      <c r="AR673" s="31"/>
      <c r="AS673" s="73"/>
      <c r="AT673" s="73"/>
      <c r="AU673" s="68"/>
      <c r="AV673" s="67"/>
      <c r="AW673" s="67"/>
      <c r="AX673" s="67"/>
      <c r="AY673" s="67"/>
      <c r="AZ673" s="132"/>
      <c r="BA673" s="132"/>
      <c r="BB673" s="132"/>
      <c r="BC673" s="132"/>
      <c r="BD673" s="132"/>
      <c r="BE673" s="67"/>
    </row>
    <row r="674" spans="1:57" ht="25.5" customHeight="1" x14ac:dyDescent="0.25">
      <c r="A674" s="31"/>
      <c r="B674" s="31"/>
      <c r="C674" s="31"/>
      <c r="D674" s="33"/>
      <c r="E674" s="98"/>
      <c r="F674" s="31"/>
      <c r="G674" s="83"/>
      <c r="H674" s="83"/>
      <c r="I674" s="62"/>
      <c r="J674" s="31"/>
      <c r="K674" s="31"/>
      <c r="L674" s="83"/>
      <c r="M674" s="69"/>
      <c r="N674" s="69"/>
      <c r="O674" s="74"/>
      <c r="P674" s="74"/>
      <c r="Q674" s="75"/>
      <c r="R674" s="34"/>
      <c r="S674" s="83"/>
      <c r="T674" s="83"/>
      <c r="U674" s="83"/>
      <c r="V674" s="83"/>
      <c r="W674" s="74"/>
      <c r="X674" s="74"/>
      <c r="Y674" s="74"/>
      <c r="Z674" s="66"/>
      <c r="AA674" s="72"/>
      <c r="AB674" s="66"/>
      <c r="AC674" s="72"/>
      <c r="AD674" s="72"/>
      <c r="AE674" s="72"/>
      <c r="AF674" s="62"/>
      <c r="AG674" s="113"/>
      <c r="AH674" s="114"/>
      <c r="AI674" s="30"/>
      <c r="AJ674" s="30"/>
      <c r="AK674" s="30"/>
      <c r="AL674" s="30"/>
      <c r="AM674" s="68"/>
      <c r="AN674" s="114"/>
      <c r="AO674" s="114"/>
      <c r="AP674" s="113"/>
      <c r="AQ674" s="113"/>
      <c r="AR674" s="31"/>
      <c r="AS674" s="73"/>
      <c r="AT674" s="73"/>
      <c r="AU674" s="68"/>
      <c r="AV674" s="67"/>
      <c r="AW674" s="67"/>
      <c r="AX674" s="67"/>
      <c r="AY674" s="67"/>
      <c r="AZ674" s="132"/>
      <c r="BA674" s="132"/>
      <c r="BB674" s="132"/>
      <c r="BC674" s="132"/>
      <c r="BD674" s="132"/>
      <c r="BE674" s="67"/>
    </row>
    <row r="675" spans="1:57" ht="25.5" customHeight="1" x14ac:dyDescent="0.25">
      <c r="A675" s="31"/>
      <c r="B675" s="31"/>
      <c r="C675" s="31"/>
      <c r="D675" s="33"/>
      <c r="E675" s="98"/>
      <c r="F675" s="31"/>
      <c r="G675" s="83"/>
      <c r="H675" s="83"/>
      <c r="I675" s="62"/>
      <c r="J675" s="31"/>
      <c r="K675" s="31"/>
      <c r="L675" s="83"/>
      <c r="M675" s="69"/>
      <c r="N675" s="69"/>
      <c r="O675" s="74"/>
      <c r="P675" s="74"/>
      <c r="Q675" s="75"/>
      <c r="R675" s="34"/>
      <c r="S675" s="83"/>
      <c r="T675" s="83"/>
      <c r="U675" s="83"/>
      <c r="V675" s="83"/>
      <c r="W675" s="74"/>
      <c r="X675" s="74"/>
      <c r="Y675" s="74"/>
      <c r="Z675" s="66"/>
      <c r="AA675" s="72"/>
      <c r="AB675" s="66"/>
      <c r="AC675" s="72"/>
      <c r="AD675" s="72"/>
      <c r="AE675" s="72"/>
      <c r="AF675" s="62"/>
      <c r="AG675" s="113"/>
      <c r="AH675" s="114"/>
      <c r="AI675" s="30"/>
      <c r="AJ675" s="30"/>
      <c r="AK675" s="30"/>
      <c r="AL675" s="30"/>
      <c r="AM675" s="68"/>
      <c r="AN675" s="114"/>
      <c r="AO675" s="114"/>
      <c r="AP675" s="113"/>
      <c r="AQ675" s="113"/>
      <c r="AR675" s="31"/>
      <c r="AS675" s="73"/>
      <c r="AT675" s="73"/>
      <c r="AU675" s="68"/>
      <c r="AV675" s="67"/>
      <c r="AW675" s="67"/>
      <c r="AX675" s="67"/>
      <c r="AY675" s="67"/>
      <c r="AZ675" s="132"/>
      <c r="BA675" s="132"/>
      <c r="BB675" s="132"/>
      <c r="BC675" s="132"/>
      <c r="BD675" s="132"/>
      <c r="BE675" s="67"/>
    </row>
    <row r="676" spans="1:57" ht="25.5" customHeight="1" x14ac:dyDescent="0.25">
      <c r="A676" s="31"/>
      <c r="B676" s="31"/>
      <c r="C676" s="31"/>
      <c r="D676" s="33"/>
      <c r="E676" s="98"/>
      <c r="F676" s="31"/>
      <c r="G676" s="83"/>
      <c r="H676" s="83"/>
      <c r="I676" s="62"/>
      <c r="J676" s="31"/>
      <c r="K676" s="31"/>
      <c r="L676" s="83"/>
      <c r="M676" s="69"/>
      <c r="N676" s="69"/>
      <c r="O676" s="74"/>
      <c r="P676" s="74"/>
      <c r="Q676" s="75"/>
      <c r="R676" s="34"/>
      <c r="S676" s="83"/>
      <c r="T676" s="83"/>
      <c r="U676" s="83"/>
      <c r="V676" s="83"/>
      <c r="W676" s="74"/>
      <c r="X676" s="74"/>
      <c r="Y676" s="74"/>
      <c r="Z676" s="66"/>
      <c r="AA676" s="72"/>
      <c r="AB676" s="66"/>
      <c r="AC676" s="72"/>
      <c r="AD676" s="72"/>
      <c r="AE676" s="72"/>
      <c r="AF676" s="62"/>
      <c r="AG676" s="113"/>
      <c r="AH676" s="114"/>
      <c r="AI676" s="30"/>
      <c r="AJ676" s="30"/>
      <c r="AK676" s="30"/>
      <c r="AL676" s="30"/>
      <c r="AM676" s="68"/>
      <c r="AN676" s="114"/>
      <c r="AO676" s="114"/>
      <c r="AP676" s="113"/>
      <c r="AQ676" s="113"/>
      <c r="AR676" s="31"/>
      <c r="AS676" s="73"/>
      <c r="AT676" s="73"/>
      <c r="AU676" s="68"/>
      <c r="AV676" s="67"/>
      <c r="AW676" s="67"/>
      <c r="AX676" s="67"/>
      <c r="AY676" s="67"/>
      <c r="AZ676" s="132"/>
      <c r="BA676" s="132"/>
      <c r="BB676" s="132"/>
      <c r="BC676" s="132"/>
      <c r="BD676" s="132"/>
      <c r="BE676" s="67"/>
    </row>
    <row r="677" spans="1:57" ht="25.5" customHeight="1" x14ac:dyDescent="0.25">
      <c r="A677" s="31"/>
      <c r="B677" s="31"/>
      <c r="C677" s="31"/>
      <c r="D677" s="33"/>
      <c r="E677" s="98"/>
      <c r="F677" s="31"/>
      <c r="G677" s="83"/>
      <c r="H677" s="83"/>
      <c r="I677" s="62"/>
      <c r="J677" s="31"/>
      <c r="K677" s="31"/>
      <c r="L677" s="83"/>
      <c r="M677" s="69"/>
      <c r="N677" s="69"/>
      <c r="O677" s="74"/>
      <c r="P677" s="74"/>
      <c r="Q677" s="75"/>
      <c r="R677" s="34"/>
      <c r="S677" s="83"/>
      <c r="T677" s="83"/>
      <c r="U677" s="83"/>
      <c r="V677" s="83"/>
      <c r="W677" s="74"/>
      <c r="X677" s="74"/>
      <c r="Y677" s="74"/>
      <c r="Z677" s="66"/>
      <c r="AA677" s="72"/>
      <c r="AB677" s="66"/>
      <c r="AC677" s="72"/>
      <c r="AD677" s="72"/>
      <c r="AE677" s="72"/>
      <c r="AF677" s="62"/>
      <c r="AG677" s="113"/>
      <c r="AH677" s="114"/>
      <c r="AI677" s="30"/>
      <c r="AJ677" s="30"/>
      <c r="AK677" s="30"/>
      <c r="AL677" s="30"/>
      <c r="AM677" s="68"/>
      <c r="AN677" s="114"/>
      <c r="AO677" s="114"/>
      <c r="AP677" s="113"/>
      <c r="AQ677" s="113"/>
      <c r="AR677" s="31"/>
      <c r="AS677" s="73"/>
      <c r="AT677" s="73"/>
      <c r="AU677" s="68"/>
      <c r="AV677" s="67"/>
      <c r="AW677" s="67"/>
      <c r="AX677" s="67"/>
      <c r="AY677" s="67"/>
      <c r="AZ677" s="132"/>
      <c r="BA677" s="132"/>
      <c r="BB677" s="132"/>
      <c r="BC677" s="132"/>
      <c r="BD677" s="132"/>
      <c r="BE677" s="67"/>
    </row>
    <row r="678" spans="1:57" ht="25.5" customHeight="1" x14ac:dyDescent="0.25">
      <c r="A678" s="31"/>
      <c r="B678" s="31"/>
      <c r="C678" s="31"/>
      <c r="D678" s="33"/>
      <c r="E678" s="98"/>
      <c r="F678" s="31"/>
      <c r="G678" s="83"/>
      <c r="H678" s="83"/>
      <c r="I678" s="62"/>
      <c r="J678" s="31"/>
      <c r="K678" s="31"/>
      <c r="L678" s="83"/>
      <c r="M678" s="69"/>
      <c r="N678" s="69"/>
      <c r="O678" s="74"/>
      <c r="P678" s="74"/>
      <c r="Q678" s="75"/>
      <c r="R678" s="34"/>
      <c r="S678" s="83"/>
      <c r="T678" s="83"/>
      <c r="U678" s="83"/>
      <c r="V678" s="83"/>
      <c r="W678" s="74"/>
      <c r="X678" s="74"/>
      <c r="Y678" s="74"/>
      <c r="Z678" s="66"/>
      <c r="AA678" s="72"/>
      <c r="AB678" s="66"/>
      <c r="AC678" s="72"/>
      <c r="AD678" s="72"/>
      <c r="AE678" s="72"/>
      <c r="AF678" s="62"/>
      <c r="AG678" s="113"/>
      <c r="AH678" s="114"/>
      <c r="AI678" s="30"/>
      <c r="AJ678" s="30"/>
      <c r="AK678" s="30"/>
      <c r="AL678" s="30"/>
      <c r="AM678" s="68"/>
      <c r="AN678" s="114"/>
      <c r="AO678" s="114"/>
      <c r="AP678" s="113"/>
      <c r="AQ678" s="113"/>
      <c r="AR678" s="31"/>
      <c r="AS678" s="73"/>
      <c r="AT678" s="73"/>
      <c r="AU678" s="68"/>
      <c r="AV678" s="67"/>
      <c r="AW678" s="67"/>
      <c r="AX678" s="67"/>
      <c r="AY678" s="67"/>
      <c r="AZ678" s="132"/>
      <c r="BA678" s="132"/>
      <c r="BB678" s="132"/>
      <c r="BC678" s="132"/>
      <c r="BD678" s="132"/>
      <c r="BE678" s="67"/>
    </row>
    <row r="679" spans="1:57" ht="25.5" customHeight="1" x14ac:dyDescent="0.25">
      <c r="A679" s="31"/>
      <c r="B679" s="31"/>
      <c r="C679" s="31"/>
      <c r="D679" s="33"/>
      <c r="E679" s="98"/>
      <c r="F679" s="31"/>
      <c r="G679" s="83"/>
      <c r="H679" s="83"/>
      <c r="I679" s="62"/>
      <c r="J679" s="31"/>
      <c r="K679" s="31"/>
      <c r="L679" s="83"/>
      <c r="M679" s="69"/>
      <c r="N679" s="69"/>
      <c r="O679" s="74"/>
      <c r="P679" s="74"/>
      <c r="Q679" s="75"/>
      <c r="R679" s="34"/>
      <c r="S679" s="83"/>
      <c r="T679" s="83"/>
      <c r="U679" s="83"/>
      <c r="V679" s="83"/>
      <c r="W679" s="74"/>
      <c r="X679" s="74"/>
      <c r="Y679" s="74"/>
      <c r="Z679" s="66"/>
      <c r="AA679" s="72"/>
      <c r="AB679" s="66"/>
      <c r="AC679" s="72"/>
      <c r="AD679" s="72"/>
      <c r="AE679" s="72"/>
      <c r="AF679" s="62"/>
      <c r="AG679" s="113"/>
      <c r="AH679" s="114"/>
      <c r="AI679" s="30"/>
      <c r="AJ679" s="30"/>
      <c r="AK679" s="30"/>
      <c r="AL679" s="30"/>
      <c r="AM679" s="68"/>
      <c r="AN679" s="114"/>
      <c r="AO679" s="114"/>
      <c r="AP679" s="113"/>
      <c r="AQ679" s="113"/>
      <c r="AR679" s="31"/>
      <c r="AS679" s="73"/>
      <c r="AT679" s="73"/>
      <c r="AU679" s="68"/>
      <c r="AV679" s="67"/>
      <c r="AW679" s="67"/>
      <c r="AX679" s="67"/>
      <c r="AY679" s="67"/>
      <c r="AZ679" s="132"/>
      <c r="BA679" s="132"/>
      <c r="BB679" s="132"/>
      <c r="BC679" s="132"/>
      <c r="BD679" s="132"/>
      <c r="BE679" s="67"/>
    </row>
    <row r="680" spans="1:57" ht="25.5" customHeight="1" x14ac:dyDescent="0.25">
      <c r="A680" s="31"/>
      <c r="B680" s="31"/>
      <c r="C680" s="31"/>
      <c r="D680" s="33"/>
      <c r="E680" s="98"/>
      <c r="F680" s="31"/>
      <c r="G680" s="83"/>
      <c r="H680" s="83"/>
      <c r="I680" s="62"/>
      <c r="J680" s="31"/>
      <c r="K680" s="31"/>
      <c r="L680" s="83"/>
      <c r="M680" s="69"/>
      <c r="N680" s="69"/>
      <c r="O680" s="74"/>
      <c r="P680" s="74"/>
      <c r="Q680" s="75"/>
      <c r="R680" s="34"/>
      <c r="S680" s="83"/>
      <c r="T680" s="83"/>
      <c r="U680" s="83"/>
      <c r="V680" s="83"/>
      <c r="W680" s="74"/>
      <c r="X680" s="74"/>
      <c r="Y680" s="74"/>
      <c r="Z680" s="66"/>
      <c r="AA680" s="72"/>
      <c r="AB680" s="66"/>
      <c r="AC680" s="72"/>
      <c r="AD680" s="72"/>
      <c r="AE680" s="72"/>
      <c r="AF680" s="62"/>
      <c r="AG680" s="113"/>
      <c r="AH680" s="114"/>
      <c r="AI680" s="30"/>
      <c r="AJ680" s="30"/>
      <c r="AK680" s="30"/>
      <c r="AL680" s="30"/>
      <c r="AM680" s="68"/>
      <c r="AN680" s="114"/>
      <c r="AO680" s="114"/>
      <c r="AP680" s="113"/>
      <c r="AQ680" s="113"/>
      <c r="AR680" s="31"/>
      <c r="AS680" s="73"/>
      <c r="AT680" s="73"/>
      <c r="AU680" s="68"/>
      <c r="AV680" s="67"/>
      <c r="AW680" s="67"/>
      <c r="AX680" s="67"/>
      <c r="AY680" s="67"/>
      <c r="AZ680" s="132"/>
      <c r="BA680" s="132"/>
      <c r="BB680" s="132"/>
      <c r="BC680" s="132"/>
      <c r="BD680" s="132"/>
      <c r="BE680" s="67"/>
    </row>
    <row r="681" spans="1:57" ht="25.5" customHeight="1" x14ac:dyDescent="0.25">
      <c r="A681" s="31"/>
      <c r="B681" s="31"/>
      <c r="C681" s="31"/>
      <c r="D681" s="33"/>
      <c r="E681" s="98"/>
      <c r="F681" s="31"/>
      <c r="G681" s="83"/>
      <c r="H681" s="83"/>
      <c r="I681" s="62"/>
      <c r="J681" s="31"/>
      <c r="K681" s="31"/>
      <c r="L681" s="83"/>
      <c r="M681" s="69"/>
      <c r="N681" s="69"/>
      <c r="O681" s="74"/>
      <c r="P681" s="74"/>
      <c r="Q681" s="75"/>
      <c r="R681" s="34"/>
      <c r="S681" s="83"/>
      <c r="T681" s="83"/>
      <c r="U681" s="83"/>
      <c r="V681" s="83"/>
      <c r="W681" s="74"/>
      <c r="X681" s="74"/>
      <c r="Y681" s="74"/>
      <c r="Z681" s="66"/>
      <c r="AA681" s="72"/>
      <c r="AB681" s="66"/>
      <c r="AC681" s="72"/>
      <c r="AD681" s="72"/>
      <c r="AE681" s="72"/>
      <c r="AF681" s="62"/>
      <c r="AG681" s="113"/>
      <c r="AH681" s="114"/>
      <c r="AI681" s="30"/>
      <c r="AJ681" s="30"/>
      <c r="AK681" s="30"/>
      <c r="AL681" s="30"/>
      <c r="AM681" s="68"/>
      <c r="AN681" s="114"/>
      <c r="AO681" s="114"/>
      <c r="AP681" s="113"/>
      <c r="AQ681" s="113"/>
      <c r="AR681" s="31"/>
      <c r="AS681" s="73"/>
      <c r="AT681" s="73"/>
      <c r="AU681" s="68"/>
      <c r="AV681" s="67"/>
      <c r="AW681" s="67"/>
      <c r="AX681" s="67"/>
      <c r="AY681" s="67"/>
      <c r="AZ681" s="132"/>
      <c r="BA681" s="132"/>
      <c r="BB681" s="132"/>
      <c r="BC681" s="132"/>
      <c r="BD681" s="132"/>
      <c r="BE681" s="67"/>
    </row>
    <row r="682" spans="1:57" ht="25.5" customHeight="1" x14ac:dyDescent="0.25">
      <c r="A682" s="31"/>
      <c r="B682" s="31"/>
      <c r="C682" s="31"/>
      <c r="D682" s="33"/>
      <c r="E682" s="98"/>
      <c r="F682" s="31"/>
      <c r="G682" s="83"/>
      <c r="H682" s="83"/>
      <c r="I682" s="62"/>
      <c r="J682" s="31"/>
      <c r="K682" s="31"/>
      <c r="L682" s="83"/>
      <c r="M682" s="69"/>
      <c r="N682" s="69"/>
      <c r="O682" s="74"/>
      <c r="P682" s="74"/>
      <c r="Q682" s="75"/>
      <c r="R682" s="34"/>
      <c r="S682" s="83"/>
      <c r="T682" s="83"/>
      <c r="U682" s="83"/>
      <c r="V682" s="83"/>
      <c r="W682" s="74"/>
      <c r="X682" s="74"/>
      <c r="Y682" s="74"/>
      <c r="Z682" s="66"/>
      <c r="AA682" s="72"/>
      <c r="AB682" s="66"/>
      <c r="AC682" s="72"/>
      <c r="AD682" s="72"/>
      <c r="AE682" s="72"/>
      <c r="AF682" s="62"/>
      <c r="AG682" s="113"/>
      <c r="AH682" s="114"/>
      <c r="AI682" s="30"/>
      <c r="AJ682" s="30"/>
      <c r="AK682" s="30"/>
      <c r="AL682" s="30"/>
      <c r="AM682" s="68"/>
      <c r="AN682" s="114"/>
      <c r="AO682" s="114"/>
      <c r="AP682" s="113"/>
      <c r="AQ682" s="113"/>
      <c r="AR682" s="31"/>
      <c r="AS682" s="73"/>
      <c r="AT682" s="73"/>
      <c r="AU682" s="68"/>
      <c r="AV682" s="67"/>
      <c r="AW682" s="67"/>
      <c r="AX682" s="67"/>
      <c r="AY682" s="67"/>
      <c r="AZ682" s="132"/>
      <c r="BA682" s="132"/>
      <c r="BB682" s="132"/>
      <c r="BC682" s="132"/>
      <c r="BD682" s="132"/>
      <c r="BE682" s="67"/>
    </row>
    <row r="683" spans="1:57" ht="25.5" customHeight="1" x14ac:dyDescent="0.25">
      <c r="A683" s="31"/>
      <c r="B683" s="31"/>
      <c r="C683" s="31"/>
      <c r="D683" s="33"/>
      <c r="E683" s="98"/>
      <c r="F683" s="31"/>
      <c r="G683" s="83"/>
      <c r="H683" s="83"/>
      <c r="I683" s="62"/>
      <c r="J683" s="31"/>
      <c r="K683" s="31"/>
      <c r="L683" s="83"/>
      <c r="M683" s="69"/>
      <c r="N683" s="69"/>
      <c r="O683" s="74"/>
      <c r="P683" s="74"/>
      <c r="Q683" s="75"/>
      <c r="R683" s="34"/>
      <c r="S683" s="83"/>
      <c r="T683" s="83"/>
      <c r="U683" s="83"/>
      <c r="V683" s="83"/>
      <c r="W683" s="74"/>
      <c r="X683" s="74"/>
      <c r="Y683" s="74"/>
      <c r="Z683" s="66"/>
      <c r="AA683" s="72"/>
      <c r="AB683" s="66"/>
      <c r="AC683" s="72"/>
      <c r="AD683" s="72"/>
      <c r="AE683" s="72"/>
      <c r="AF683" s="62"/>
      <c r="AG683" s="113"/>
      <c r="AH683" s="114"/>
      <c r="AI683" s="30"/>
      <c r="AJ683" s="30"/>
      <c r="AK683" s="30"/>
      <c r="AL683" s="30"/>
      <c r="AM683" s="68"/>
      <c r="AN683" s="114"/>
      <c r="AO683" s="114"/>
      <c r="AP683" s="113"/>
      <c r="AQ683" s="113"/>
      <c r="AR683" s="31"/>
      <c r="AS683" s="73"/>
      <c r="AT683" s="73"/>
      <c r="AU683" s="68"/>
      <c r="AV683" s="67"/>
      <c r="AW683" s="67"/>
      <c r="AX683" s="67"/>
      <c r="AY683" s="67"/>
      <c r="AZ683" s="132"/>
      <c r="BA683" s="132"/>
      <c r="BB683" s="132"/>
      <c r="BC683" s="132"/>
      <c r="BD683" s="132"/>
      <c r="BE683" s="67"/>
    </row>
    <row r="684" spans="1:57" ht="25.5" customHeight="1" x14ac:dyDescent="0.25">
      <c r="A684" s="31"/>
      <c r="B684" s="31"/>
      <c r="C684" s="31"/>
      <c r="D684" s="33"/>
      <c r="E684" s="98"/>
      <c r="F684" s="31"/>
      <c r="G684" s="83"/>
      <c r="H684" s="83"/>
      <c r="I684" s="62"/>
      <c r="J684" s="31"/>
      <c r="K684" s="31"/>
      <c r="L684" s="83"/>
      <c r="M684" s="69"/>
      <c r="N684" s="69"/>
      <c r="O684" s="74"/>
      <c r="P684" s="74"/>
      <c r="Q684" s="75"/>
      <c r="R684" s="34"/>
      <c r="S684" s="83"/>
      <c r="T684" s="83"/>
      <c r="U684" s="83"/>
      <c r="V684" s="83"/>
      <c r="W684" s="74"/>
      <c r="X684" s="74"/>
      <c r="Y684" s="74"/>
      <c r="Z684" s="66"/>
      <c r="AA684" s="72"/>
      <c r="AB684" s="66"/>
      <c r="AC684" s="72"/>
      <c r="AD684" s="72"/>
      <c r="AE684" s="72"/>
      <c r="AF684" s="62"/>
      <c r="AG684" s="113"/>
      <c r="AH684" s="114"/>
      <c r="AI684" s="30"/>
      <c r="AJ684" s="30"/>
      <c r="AK684" s="30"/>
      <c r="AL684" s="30"/>
      <c r="AM684" s="68"/>
      <c r="AN684" s="114"/>
      <c r="AO684" s="114"/>
      <c r="AP684" s="113"/>
      <c r="AQ684" s="113"/>
      <c r="AR684" s="31"/>
      <c r="AS684" s="73"/>
      <c r="AT684" s="73"/>
      <c r="AU684" s="68"/>
      <c r="AV684" s="67"/>
      <c r="AW684" s="67"/>
      <c r="AX684" s="67"/>
      <c r="AY684" s="67"/>
      <c r="AZ684" s="132"/>
      <c r="BA684" s="132"/>
      <c r="BB684" s="132"/>
      <c r="BC684" s="132"/>
      <c r="BD684" s="132"/>
      <c r="BE684" s="67"/>
    </row>
    <row r="685" spans="1:57" ht="25.5" customHeight="1" x14ac:dyDescent="0.25">
      <c r="A685" s="31"/>
      <c r="B685" s="31"/>
      <c r="C685" s="31"/>
      <c r="D685" s="33"/>
      <c r="E685" s="98"/>
      <c r="F685" s="31"/>
      <c r="G685" s="83"/>
      <c r="H685" s="83"/>
      <c r="I685" s="62"/>
      <c r="J685" s="31"/>
      <c r="K685" s="31"/>
      <c r="L685" s="83"/>
      <c r="M685" s="69"/>
      <c r="N685" s="69"/>
      <c r="O685" s="74"/>
      <c r="P685" s="74"/>
      <c r="Q685" s="75"/>
      <c r="R685" s="34"/>
      <c r="S685" s="83"/>
      <c r="T685" s="83"/>
      <c r="U685" s="83"/>
      <c r="V685" s="83"/>
      <c r="W685" s="74"/>
      <c r="X685" s="74"/>
      <c r="Y685" s="74"/>
      <c r="Z685" s="66"/>
      <c r="AA685" s="72"/>
      <c r="AB685" s="66"/>
      <c r="AC685" s="72"/>
      <c r="AD685" s="72"/>
      <c r="AE685" s="72"/>
      <c r="AF685" s="62"/>
      <c r="AG685" s="113"/>
      <c r="AH685" s="114"/>
      <c r="AI685" s="30"/>
      <c r="AJ685" s="30"/>
      <c r="AK685" s="30"/>
      <c r="AL685" s="30"/>
      <c r="AM685" s="68"/>
      <c r="AN685" s="114"/>
      <c r="AO685" s="114"/>
      <c r="AP685" s="113"/>
      <c r="AQ685" s="113"/>
      <c r="AR685" s="31"/>
      <c r="AS685" s="73"/>
      <c r="AT685" s="73"/>
      <c r="AU685" s="68"/>
      <c r="AV685" s="67"/>
      <c r="AW685" s="67"/>
      <c r="AX685" s="67"/>
      <c r="AY685" s="67"/>
      <c r="AZ685" s="132"/>
      <c r="BA685" s="132"/>
      <c r="BB685" s="132"/>
      <c r="BC685" s="132"/>
      <c r="BD685" s="132"/>
      <c r="BE685" s="67"/>
    </row>
    <row r="686" spans="1:57" ht="25.5" customHeight="1" x14ac:dyDescent="0.25">
      <c r="A686" s="31"/>
      <c r="B686" s="31"/>
      <c r="C686" s="31"/>
      <c r="D686" s="33"/>
      <c r="E686" s="98"/>
      <c r="F686" s="31"/>
      <c r="G686" s="83"/>
      <c r="H686" s="83"/>
      <c r="I686" s="62"/>
      <c r="J686" s="31"/>
      <c r="K686" s="31"/>
      <c r="L686" s="83"/>
      <c r="M686" s="69"/>
      <c r="N686" s="69"/>
      <c r="O686" s="74"/>
      <c r="P686" s="74"/>
      <c r="Q686" s="75"/>
      <c r="R686" s="34"/>
      <c r="S686" s="83"/>
      <c r="T686" s="83"/>
      <c r="U686" s="83"/>
      <c r="V686" s="83"/>
      <c r="W686" s="74"/>
      <c r="X686" s="74"/>
      <c r="Y686" s="74"/>
      <c r="Z686" s="66"/>
      <c r="AA686" s="72"/>
      <c r="AB686" s="66"/>
      <c r="AC686" s="72"/>
      <c r="AD686" s="72"/>
      <c r="AE686" s="72"/>
      <c r="AF686" s="62"/>
      <c r="AG686" s="113"/>
      <c r="AH686" s="114"/>
      <c r="AI686" s="30"/>
      <c r="AJ686" s="30"/>
      <c r="AK686" s="30"/>
      <c r="AL686" s="30"/>
      <c r="AM686" s="68"/>
      <c r="AN686" s="114"/>
      <c r="AO686" s="114"/>
      <c r="AP686" s="113"/>
      <c r="AQ686" s="113"/>
      <c r="AR686" s="31"/>
      <c r="AS686" s="73"/>
      <c r="AT686" s="73"/>
      <c r="AU686" s="68"/>
      <c r="AV686" s="67"/>
      <c r="AW686" s="67"/>
      <c r="AX686" s="67"/>
      <c r="AY686" s="67"/>
      <c r="AZ686" s="132"/>
      <c r="BA686" s="132"/>
      <c r="BB686" s="132"/>
      <c r="BC686" s="132"/>
      <c r="BD686" s="132"/>
      <c r="BE686" s="67"/>
    </row>
    <row r="687" spans="1:57" ht="25.5" customHeight="1" x14ac:dyDescent="0.25">
      <c r="A687" s="31"/>
      <c r="B687" s="31"/>
      <c r="C687" s="31"/>
      <c r="D687" s="33"/>
      <c r="E687" s="98"/>
      <c r="F687" s="31"/>
      <c r="G687" s="83"/>
      <c r="H687" s="83"/>
      <c r="I687" s="62"/>
      <c r="J687" s="31"/>
      <c r="K687" s="31"/>
      <c r="L687" s="83"/>
      <c r="M687" s="69"/>
      <c r="N687" s="69"/>
      <c r="O687" s="74"/>
      <c r="P687" s="74"/>
      <c r="Q687" s="75"/>
      <c r="R687" s="34"/>
      <c r="S687" s="83"/>
      <c r="T687" s="83"/>
      <c r="U687" s="83"/>
      <c r="V687" s="83"/>
      <c r="W687" s="74"/>
      <c r="X687" s="74"/>
      <c r="Y687" s="74"/>
      <c r="Z687" s="66"/>
      <c r="AA687" s="72"/>
      <c r="AB687" s="66"/>
      <c r="AC687" s="72"/>
      <c r="AD687" s="72"/>
      <c r="AE687" s="72"/>
      <c r="AF687" s="62"/>
      <c r="AG687" s="113"/>
      <c r="AH687" s="114"/>
      <c r="AI687" s="30"/>
      <c r="AJ687" s="30"/>
      <c r="AK687" s="30"/>
      <c r="AL687" s="30"/>
      <c r="AM687" s="68"/>
      <c r="AN687" s="114"/>
      <c r="AO687" s="114"/>
      <c r="AP687" s="113"/>
      <c r="AQ687" s="113"/>
      <c r="AR687" s="31"/>
      <c r="AS687" s="73"/>
      <c r="AT687" s="73"/>
      <c r="AU687" s="68"/>
      <c r="AV687" s="67"/>
      <c r="AW687" s="67"/>
      <c r="AX687" s="67"/>
      <c r="AY687" s="67"/>
      <c r="AZ687" s="132"/>
      <c r="BA687" s="132"/>
      <c r="BB687" s="132"/>
      <c r="BC687" s="132"/>
      <c r="BD687" s="132"/>
      <c r="BE687" s="67"/>
    </row>
    <row r="688" spans="1:57" ht="25.5" customHeight="1" x14ac:dyDescent="0.25">
      <c r="A688" s="31"/>
      <c r="B688" s="31"/>
      <c r="C688" s="31"/>
      <c r="D688" s="33"/>
      <c r="E688" s="98"/>
      <c r="F688" s="31"/>
      <c r="G688" s="83"/>
      <c r="H688" s="83"/>
      <c r="I688" s="62"/>
      <c r="J688" s="31"/>
      <c r="K688" s="31"/>
      <c r="L688" s="83"/>
      <c r="M688" s="69"/>
      <c r="N688" s="69"/>
      <c r="O688" s="74"/>
      <c r="P688" s="74"/>
      <c r="Q688" s="75"/>
      <c r="R688" s="34"/>
      <c r="S688" s="83"/>
      <c r="T688" s="83"/>
      <c r="U688" s="83"/>
      <c r="V688" s="83"/>
      <c r="W688" s="74"/>
      <c r="X688" s="74"/>
      <c r="Y688" s="74"/>
      <c r="Z688" s="66"/>
      <c r="AA688" s="72"/>
      <c r="AB688" s="66"/>
      <c r="AC688" s="72"/>
      <c r="AD688" s="72"/>
      <c r="AE688" s="72"/>
      <c r="AF688" s="62"/>
      <c r="AG688" s="113"/>
      <c r="AH688" s="114"/>
      <c r="AI688" s="30"/>
      <c r="AJ688" s="30"/>
      <c r="AK688" s="30"/>
      <c r="AL688" s="30"/>
      <c r="AM688" s="68"/>
      <c r="AN688" s="114"/>
      <c r="AO688" s="114"/>
      <c r="AP688" s="113"/>
      <c r="AQ688" s="113"/>
      <c r="AR688" s="31"/>
      <c r="AS688" s="73"/>
      <c r="AT688" s="73"/>
      <c r="AU688" s="68"/>
      <c r="AV688" s="67"/>
      <c r="AW688" s="67"/>
      <c r="AX688" s="67"/>
      <c r="AY688" s="67"/>
      <c r="AZ688" s="132"/>
      <c r="BA688" s="132"/>
      <c r="BB688" s="132"/>
      <c r="BC688" s="132"/>
      <c r="BD688" s="132"/>
      <c r="BE688" s="67"/>
    </row>
    <row r="689" spans="1:57" ht="25.5" customHeight="1" x14ac:dyDescent="0.25">
      <c r="A689" s="31"/>
      <c r="B689" s="31"/>
      <c r="C689" s="31"/>
      <c r="D689" s="33"/>
      <c r="E689" s="98"/>
      <c r="F689" s="31"/>
      <c r="G689" s="83"/>
      <c r="H689" s="83"/>
      <c r="I689" s="62"/>
      <c r="J689" s="31"/>
      <c r="K689" s="31"/>
      <c r="L689" s="83"/>
      <c r="M689" s="69"/>
      <c r="N689" s="69"/>
      <c r="O689" s="74"/>
      <c r="P689" s="74"/>
      <c r="Q689" s="75"/>
      <c r="R689" s="34"/>
      <c r="S689" s="83"/>
      <c r="T689" s="83"/>
      <c r="U689" s="83"/>
      <c r="V689" s="83"/>
      <c r="W689" s="74"/>
      <c r="X689" s="74"/>
      <c r="Y689" s="74"/>
      <c r="Z689" s="66"/>
      <c r="AA689" s="72"/>
      <c r="AB689" s="66"/>
      <c r="AC689" s="72"/>
      <c r="AD689" s="72"/>
      <c r="AE689" s="72"/>
      <c r="AF689" s="62"/>
      <c r="AG689" s="113"/>
      <c r="AH689" s="114"/>
      <c r="AI689" s="30"/>
      <c r="AJ689" s="30"/>
      <c r="AK689" s="30"/>
      <c r="AL689" s="30"/>
      <c r="AM689" s="68"/>
      <c r="AN689" s="114"/>
      <c r="AO689" s="114"/>
      <c r="AP689" s="113"/>
      <c r="AQ689" s="113"/>
      <c r="AR689" s="31"/>
      <c r="AS689" s="73"/>
      <c r="AT689" s="73"/>
      <c r="AU689" s="68"/>
      <c r="AV689" s="67"/>
      <c r="AW689" s="67"/>
      <c r="AX689" s="67"/>
      <c r="AY689" s="67"/>
      <c r="AZ689" s="132"/>
      <c r="BA689" s="132"/>
      <c r="BB689" s="132"/>
      <c r="BC689" s="132"/>
      <c r="BD689" s="132"/>
      <c r="BE689" s="67"/>
    </row>
    <row r="690" spans="1:57" ht="25.5" customHeight="1" x14ac:dyDescent="0.25">
      <c r="A690" s="31"/>
      <c r="B690" s="31"/>
      <c r="C690" s="31"/>
      <c r="D690" s="33"/>
      <c r="E690" s="98"/>
      <c r="F690" s="31"/>
      <c r="G690" s="83"/>
      <c r="H690" s="83"/>
      <c r="I690" s="62"/>
      <c r="J690" s="31"/>
      <c r="K690" s="31"/>
      <c r="L690" s="83"/>
      <c r="M690" s="69"/>
      <c r="N690" s="69"/>
      <c r="O690" s="74"/>
      <c r="P690" s="74"/>
      <c r="Q690" s="75"/>
      <c r="R690" s="34"/>
      <c r="S690" s="83"/>
      <c r="T690" s="83"/>
      <c r="U690" s="83"/>
      <c r="V690" s="83"/>
      <c r="W690" s="74"/>
      <c r="X690" s="74"/>
      <c r="Y690" s="74"/>
      <c r="Z690" s="66"/>
      <c r="AA690" s="72"/>
      <c r="AB690" s="66"/>
      <c r="AC690" s="72"/>
      <c r="AD690" s="72"/>
      <c r="AE690" s="72"/>
      <c r="AF690" s="62"/>
      <c r="AG690" s="113"/>
      <c r="AH690" s="114"/>
      <c r="AI690" s="30"/>
      <c r="AJ690" s="30"/>
      <c r="AK690" s="30"/>
      <c r="AL690" s="30"/>
      <c r="AM690" s="68"/>
      <c r="AN690" s="114"/>
      <c r="AO690" s="114"/>
      <c r="AP690" s="113"/>
      <c r="AQ690" s="113"/>
      <c r="AR690" s="31"/>
      <c r="AS690" s="73"/>
      <c r="AT690" s="73"/>
      <c r="AU690" s="68"/>
      <c r="AV690" s="67"/>
      <c r="AW690" s="67"/>
      <c r="AX690" s="67"/>
      <c r="AY690" s="67"/>
      <c r="AZ690" s="132"/>
      <c r="BA690" s="132"/>
      <c r="BB690" s="132"/>
      <c r="BC690" s="132"/>
      <c r="BD690" s="132"/>
      <c r="BE690" s="67"/>
    </row>
    <row r="691" spans="1:57" ht="25.5" customHeight="1" x14ac:dyDescent="0.25">
      <c r="A691" s="31"/>
      <c r="B691" s="31"/>
      <c r="C691" s="31"/>
      <c r="D691" s="33"/>
      <c r="E691" s="98"/>
      <c r="F691" s="31"/>
      <c r="G691" s="83"/>
      <c r="H691" s="83"/>
      <c r="I691" s="62"/>
      <c r="J691" s="31"/>
      <c r="K691" s="31"/>
      <c r="L691" s="83"/>
      <c r="M691" s="69"/>
      <c r="N691" s="69"/>
      <c r="O691" s="74"/>
      <c r="P691" s="74"/>
      <c r="Q691" s="75"/>
      <c r="R691" s="34"/>
      <c r="S691" s="83"/>
      <c r="T691" s="83"/>
      <c r="U691" s="83"/>
      <c r="V691" s="83"/>
      <c r="W691" s="74"/>
      <c r="X691" s="74"/>
      <c r="Y691" s="74"/>
      <c r="Z691" s="66"/>
      <c r="AA691" s="72"/>
      <c r="AB691" s="66"/>
      <c r="AC691" s="72"/>
      <c r="AD691" s="72"/>
      <c r="AE691" s="72"/>
      <c r="AF691" s="62"/>
      <c r="AG691" s="113"/>
      <c r="AH691" s="114"/>
      <c r="AI691" s="30"/>
      <c r="AJ691" s="30"/>
      <c r="AK691" s="30"/>
      <c r="AL691" s="30"/>
      <c r="AM691" s="68"/>
      <c r="AN691" s="114"/>
      <c r="AO691" s="114"/>
      <c r="AP691" s="113"/>
      <c r="AQ691" s="113"/>
      <c r="AR691" s="31"/>
      <c r="AS691" s="73"/>
      <c r="AT691" s="73"/>
      <c r="AU691" s="68"/>
      <c r="AV691" s="67"/>
      <c r="AW691" s="67"/>
      <c r="AX691" s="67"/>
      <c r="AY691" s="67"/>
      <c r="AZ691" s="132"/>
      <c r="BA691" s="132"/>
      <c r="BB691" s="132"/>
      <c r="BC691" s="132"/>
      <c r="BD691" s="132"/>
      <c r="BE691" s="67"/>
    </row>
    <row r="692" spans="1:57" ht="25.5" customHeight="1" x14ac:dyDescent="0.25">
      <c r="A692" s="31"/>
      <c r="B692" s="31"/>
      <c r="C692" s="31"/>
      <c r="D692" s="33"/>
      <c r="E692" s="98"/>
      <c r="F692" s="31"/>
      <c r="G692" s="83"/>
      <c r="H692" s="83"/>
      <c r="I692" s="62"/>
      <c r="J692" s="31"/>
      <c r="K692" s="31"/>
      <c r="L692" s="83"/>
      <c r="M692" s="69"/>
      <c r="N692" s="69"/>
      <c r="O692" s="74"/>
      <c r="P692" s="74"/>
      <c r="Q692" s="75"/>
      <c r="R692" s="34"/>
      <c r="S692" s="83"/>
      <c r="T692" s="83"/>
      <c r="U692" s="83"/>
      <c r="V692" s="83"/>
      <c r="W692" s="74"/>
      <c r="X692" s="74"/>
      <c r="Y692" s="74"/>
      <c r="Z692" s="66"/>
      <c r="AA692" s="72"/>
      <c r="AB692" s="66"/>
      <c r="AC692" s="72"/>
      <c r="AD692" s="72"/>
      <c r="AE692" s="72"/>
      <c r="AF692" s="62"/>
      <c r="AG692" s="113"/>
      <c r="AH692" s="114"/>
      <c r="AI692" s="30"/>
      <c r="AJ692" s="30"/>
      <c r="AK692" s="30"/>
      <c r="AL692" s="30"/>
      <c r="AM692" s="68"/>
      <c r="AN692" s="114"/>
      <c r="AO692" s="114"/>
      <c r="AP692" s="113"/>
      <c r="AQ692" s="113"/>
      <c r="AR692" s="31"/>
      <c r="AS692" s="73"/>
      <c r="AT692" s="73"/>
      <c r="AU692" s="68"/>
      <c r="AV692" s="67"/>
      <c r="AW692" s="67"/>
      <c r="AX692" s="67"/>
      <c r="AY692" s="67"/>
      <c r="AZ692" s="132"/>
      <c r="BA692" s="132"/>
      <c r="BB692" s="132"/>
      <c r="BC692" s="132"/>
      <c r="BD692" s="132"/>
      <c r="BE692" s="67"/>
    </row>
    <row r="693" spans="1:57" ht="25.5" customHeight="1" x14ac:dyDescent="0.25">
      <c r="A693" s="31"/>
      <c r="B693" s="31"/>
      <c r="C693" s="31"/>
      <c r="D693" s="33"/>
      <c r="E693" s="98"/>
      <c r="F693" s="31"/>
      <c r="G693" s="83"/>
      <c r="H693" s="83"/>
      <c r="I693" s="62"/>
      <c r="J693" s="31"/>
      <c r="K693" s="31"/>
      <c r="L693" s="83"/>
      <c r="M693" s="69"/>
      <c r="N693" s="69"/>
      <c r="O693" s="74"/>
      <c r="P693" s="74"/>
      <c r="Q693" s="75"/>
      <c r="R693" s="34"/>
      <c r="S693" s="83"/>
      <c r="T693" s="83"/>
      <c r="U693" s="83"/>
      <c r="V693" s="83"/>
      <c r="W693" s="74"/>
      <c r="X693" s="74"/>
      <c r="Y693" s="74"/>
      <c r="Z693" s="66"/>
      <c r="AA693" s="72"/>
      <c r="AB693" s="66"/>
      <c r="AC693" s="72"/>
      <c r="AD693" s="72"/>
      <c r="AE693" s="72"/>
      <c r="AF693" s="62"/>
      <c r="AG693" s="113"/>
      <c r="AH693" s="114"/>
      <c r="AI693" s="30"/>
      <c r="AJ693" s="30"/>
      <c r="AK693" s="30"/>
      <c r="AL693" s="30"/>
      <c r="AM693" s="68"/>
      <c r="AN693" s="114"/>
      <c r="AO693" s="114"/>
      <c r="AP693" s="113"/>
      <c r="AQ693" s="113"/>
      <c r="AR693" s="31"/>
      <c r="AS693" s="73"/>
      <c r="AT693" s="73"/>
      <c r="AU693" s="68"/>
      <c r="AV693" s="67"/>
      <c r="AW693" s="67"/>
      <c r="AX693" s="67"/>
      <c r="AY693" s="67"/>
      <c r="AZ693" s="132"/>
      <c r="BA693" s="132"/>
      <c r="BB693" s="132"/>
      <c r="BC693" s="132"/>
      <c r="BD693" s="132"/>
      <c r="BE693" s="67"/>
    </row>
    <row r="694" spans="1:57" ht="25.5" customHeight="1" x14ac:dyDescent="0.25">
      <c r="A694" s="31"/>
      <c r="B694" s="31"/>
      <c r="C694" s="31"/>
      <c r="D694" s="33"/>
      <c r="E694" s="98"/>
      <c r="F694" s="31"/>
      <c r="G694" s="83"/>
      <c r="H694" s="83"/>
      <c r="I694" s="62"/>
      <c r="J694" s="31"/>
      <c r="K694" s="31"/>
      <c r="L694" s="83"/>
      <c r="M694" s="69"/>
      <c r="N694" s="69"/>
      <c r="O694" s="74"/>
      <c r="P694" s="74"/>
      <c r="Q694" s="75"/>
      <c r="R694" s="34"/>
      <c r="S694" s="83"/>
      <c r="T694" s="83"/>
      <c r="U694" s="83"/>
      <c r="V694" s="83"/>
      <c r="W694" s="74"/>
      <c r="X694" s="74"/>
      <c r="Y694" s="74"/>
      <c r="Z694" s="66"/>
      <c r="AA694" s="72"/>
      <c r="AB694" s="66"/>
      <c r="AC694" s="72"/>
      <c r="AD694" s="72"/>
      <c r="AE694" s="72"/>
      <c r="AF694" s="62"/>
      <c r="AG694" s="113"/>
      <c r="AH694" s="114"/>
      <c r="AI694" s="30"/>
      <c r="AJ694" s="30"/>
      <c r="AK694" s="30"/>
      <c r="AL694" s="30"/>
      <c r="AM694" s="68"/>
      <c r="AN694" s="114"/>
      <c r="AO694" s="114"/>
      <c r="AP694" s="113"/>
      <c r="AQ694" s="113"/>
      <c r="AR694" s="31"/>
      <c r="AS694" s="73"/>
      <c r="AT694" s="73"/>
      <c r="AU694" s="68"/>
      <c r="AV694" s="67"/>
      <c r="AW694" s="67"/>
      <c r="AX694" s="67"/>
      <c r="AY694" s="67"/>
      <c r="AZ694" s="132"/>
      <c r="BA694" s="132"/>
      <c r="BB694" s="132"/>
      <c r="BC694" s="132"/>
      <c r="BD694" s="132"/>
      <c r="BE694" s="67"/>
    </row>
    <row r="695" spans="1:57" ht="25.5" customHeight="1" x14ac:dyDescent="0.25">
      <c r="A695" s="31"/>
      <c r="B695" s="31"/>
      <c r="C695" s="31"/>
      <c r="D695" s="33"/>
      <c r="E695" s="98"/>
      <c r="F695" s="31"/>
      <c r="G695" s="83"/>
      <c r="H695" s="83"/>
      <c r="I695" s="62"/>
      <c r="J695" s="31"/>
      <c r="K695" s="31"/>
      <c r="L695" s="83"/>
      <c r="M695" s="69"/>
      <c r="N695" s="69"/>
      <c r="O695" s="74"/>
      <c r="P695" s="74"/>
      <c r="Q695" s="75"/>
      <c r="R695" s="34"/>
      <c r="S695" s="83"/>
      <c r="T695" s="83"/>
      <c r="U695" s="83"/>
      <c r="V695" s="83"/>
      <c r="W695" s="74"/>
      <c r="X695" s="74"/>
      <c r="Y695" s="74"/>
      <c r="Z695" s="66"/>
      <c r="AA695" s="72"/>
      <c r="AB695" s="66"/>
      <c r="AC695" s="72"/>
      <c r="AD695" s="72"/>
      <c r="AE695" s="72"/>
      <c r="AF695" s="62"/>
      <c r="AG695" s="113"/>
      <c r="AH695" s="114"/>
      <c r="AI695" s="30"/>
      <c r="AJ695" s="30"/>
      <c r="AK695" s="30"/>
      <c r="AL695" s="30"/>
      <c r="AM695" s="68"/>
      <c r="AN695" s="114"/>
      <c r="AO695" s="114"/>
      <c r="AP695" s="113"/>
      <c r="AQ695" s="113"/>
      <c r="AR695" s="31"/>
      <c r="AS695" s="73"/>
      <c r="AT695" s="73"/>
      <c r="AU695" s="68"/>
      <c r="AV695" s="67"/>
      <c r="AW695" s="67"/>
      <c r="AX695" s="67"/>
      <c r="AY695" s="67"/>
      <c r="AZ695" s="132"/>
      <c r="BA695" s="132"/>
      <c r="BB695" s="132"/>
      <c r="BC695" s="132"/>
      <c r="BD695" s="132"/>
      <c r="BE695" s="67"/>
    </row>
    <row r="696" spans="1:57" ht="25.5" customHeight="1" x14ac:dyDescent="0.25">
      <c r="A696" s="31"/>
      <c r="B696" s="31"/>
      <c r="C696" s="31"/>
      <c r="D696" s="33"/>
      <c r="E696" s="98"/>
      <c r="F696" s="31"/>
      <c r="G696" s="83"/>
      <c r="H696" s="83"/>
      <c r="I696" s="62"/>
      <c r="J696" s="31"/>
      <c r="K696" s="31"/>
      <c r="L696" s="83"/>
      <c r="M696" s="69"/>
      <c r="N696" s="69"/>
      <c r="O696" s="74"/>
      <c r="P696" s="74"/>
      <c r="Q696" s="75"/>
      <c r="R696" s="34"/>
      <c r="S696" s="83"/>
      <c r="T696" s="83"/>
      <c r="U696" s="83"/>
      <c r="V696" s="83"/>
      <c r="W696" s="74"/>
      <c r="X696" s="74"/>
      <c r="Y696" s="74"/>
      <c r="Z696" s="66"/>
      <c r="AA696" s="72"/>
      <c r="AB696" s="66"/>
      <c r="AC696" s="72"/>
      <c r="AD696" s="72"/>
      <c r="AE696" s="72"/>
      <c r="AF696" s="62"/>
      <c r="AG696" s="113"/>
      <c r="AH696" s="114"/>
      <c r="AI696" s="30"/>
      <c r="AJ696" s="30"/>
      <c r="AK696" s="30"/>
      <c r="AL696" s="30"/>
      <c r="AM696" s="68"/>
      <c r="AN696" s="114"/>
      <c r="AO696" s="114"/>
      <c r="AP696" s="113"/>
      <c r="AQ696" s="113"/>
      <c r="AR696" s="31"/>
      <c r="AS696" s="73"/>
      <c r="AT696" s="73"/>
      <c r="AU696" s="68"/>
      <c r="AV696" s="67"/>
      <c r="AW696" s="67"/>
      <c r="AX696" s="67"/>
      <c r="AY696" s="67"/>
      <c r="AZ696" s="132"/>
      <c r="BA696" s="132"/>
      <c r="BB696" s="132"/>
      <c r="BC696" s="132"/>
      <c r="BD696" s="132"/>
      <c r="BE696" s="67"/>
    </row>
    <row r="697" spans="1:57" ht="25.5" customHeight="1" x14ac:dyDescent="0.25">
      <c r="A697" s="31"/>
      <c r="B697" s="31"/>
      <c r="C697" s="31"/>
      <c r="D697" s="33"/>
      <c r="E697" s="98"/>
      <c r="F697" s="31"/>
      <c r="G697" s="83"/>
      <c r="H697" s="83"/>
      <c r="I697" s="62"/>
      <c r="J697" s="31"/>
      <c r="K697" s="31"/>
      <c r="L697" s="83"/>
      <c r="M697" s="69"/>
      <c r="N697" s="69"/>
      <c r="O697" s="74"/>
      <c r="P697" s="74"/>
      <c r="Q697" s="75"/>
      <c r="R697" s="34"/>
      <c r="S697" s="83"/>
      <c r="T697" s="83"/>
      <c r="U697" s="83"/>
      <c r="V697" s="83"/>
      <c r="W697" s="74"/>
      <c r="X697" s="74"/>
      <c r="Y697" s="74"/>
      <c r="Z697" s="66"/>
      <c r="AA697" s="72"/>
      <c r="AB697" s="66"/>
      <c r="AC697" s="72"/>
      <c r="AD697" s="72"/>
      <c r="AE697" s="72"/>
      <c r="AF697" s="62"/>
      <c r="AG697" s="113"/>
      <c r="AH697" s="114"/>
      <c r="AI697" s="30"/>
      <c r="AJ697" s="30"/>
      <c r="AK697" s="30"/>
      <c r="AL697" s="30"/>
      <c r="AM697" s="68"/>
      <c r="AN697" s="114"/>
      <c r="AO697" s="114"/>
      <c r="AP697" s="113"/>
      <c r="AQ697" s="113"/>
      <c r="AR697" s="31"/>
      <c r="AS697" s="73"/>
      <c r="AT697" s="73"/>
      <c r="AU697" s="68"/>
      <c r="AV697" s="67"/>
      <c r="AW697" s="67"/>
      <c r="AX697" s="67"/>
      <c r="AY697" s="67"/>
      <c r="AZ697" s="132"/>
      <c r="BA697" s="132"/>
      <c r="BB697" s="132"/>
      <c r="BC697" s="132"/>
      <c r="BD697" s="132"/>
      <c r="BE697" s="67"/>
    </row>
    <row r="698" spans="1:57" ht="25.5" customHeight="1" x14ac:dyDescent="0.25">
      <c r="A698" s="31"/>
      <c r="B698" s="31"/>
      <c r="C698" s="31"/>
      <c r="D698" s="33"/>
      <c r="E698" s="98"/>
      <c r="F698" s="31"/>
      <c r="G698" s="83"/>
      <c r="H698" s="83"/>
      <c r="I698" s="62"/>
      <c r="J698" s="31"/>
      <c r="K698" s="31"/>
      <c r="L698" s="83"/>
      <c r="M698" s="69"/>
      <c r="N698" s="69"/>
      <c r="O698" s="74"/>
      <c r="P698" s="74"/>
      <c r="Q698" s="75"/>
      <c r="R698" s="34"/>
      <c r="S698" s="83"/>
      <c r="T698" s="83"/>
      <c r="U698" s="83"/>
      <c r="V698" s="83"/>
      <c r="W698" s="74"/>
      <c r="X698" s="74"/>
      <c r="Y698" s="74"/>
      <c r="Z698" s="66"/>
      <c r="AA698" s="72"/>
      <c r="AB698" s="66"/>
      <c r="AC698" s="72"/>
      <c r="AD698" s="72"/>
      <c r="AE698" s="72"/>
      <c r="AF698" s="62"/>
      <c r="AG698" s="113"/>
      <c r="AH698" s="114"/>
      <c r="AI698" s="30"/>
      <c r="AJ698" s="30"/>
      <c r="AK698" s="30"/>
      <c r="AL698" s="30"/>
      <c r="AM698" s="68"/>
      <c r="AN698" s="114"/>
      <c r="AO698" s="114"/>
      <c r="AP698" s="113"/>
      <c r="AQ698" s="113"/>
      <c r="AR698" s="31"/>
      <c r="AS698" s="73"/>
      <c r="AT698" s="73"/>
      <c r="AU698" s="68"/>
      <c r="AV698" s="67"/>
      <c r="AW698" s="67"/>
      <c r="AX698" s="67"/>
      <c r="AY698" s="67"/>
      <c r="AZ698" s="132"/>
      <c r="BA698" s="132"/>
      <c r="BB698" s="132"/>
      <c r="BC698" s="132"/>
      <c r="BD698" s="132"/>
      <c r="BE698" s="67"/>
    </row>
    <row r="699" spans="1:57" ht="25.5" customHeight="1" x14ac:dyDescent="0.25">
      <c r="A699" s="31"/>
      <c r="B699" s="31"/>
      <c r="C699" s="31"/>
      <c r="D699" s="33"/>
      <c r="E699" s="98"/>
      <c r="F699" s="31"/>
      <c r="G699" s="83"/>
      <c r="H699" s="83"/>
      <c r="I699" s="62"/>
      <c r="J699" s="31"/>
      <c r="K699" s="31"/>
      <c r="L699" s="83"/>
      <c r="M699" s="69"/>
      <c r="N699" s="69"/>
      <c r="O699" s="74"/>
      <c r="P699" s="74"/>
      <c r="Q699" s="75"/>
      <c r="R699" s="34"/>
      <c r="S699" s="83"/>
      <c r="T699" s="83"/>
      <c r="U699" s="83"/>
      <c r="V699" s="83"/>
      <c r="W699" s="74"/>
      <c r="X699" s="74"/>
      <c r="Y699" s="74"/>
      <c r="Z699" s="66"/>
      <c r="AA699" s="72"/>
      <c r="AB699" s="66"/>
      <c r="AC699" s="72"/>
      <c r="AD699" s="72"/>
      <c r="AE699" s="72"/>
      <c r="AF699" s="62"/>
      <c r="AG699" s="113"/>
      <c r="AH699" s="114"/>
      <c r="AI699" s="30"/>
      <c r="AJ699" s="30"/>
      <c r="AK699" s="30"/>
      <c r="AL699" s="30"/>
      <c r="AM699" s="68"/>
      <c r="AN699" s="114"/>
      <c r="AO699" s="114"/>
      <c r="AP699" s="113"/>
      <c r="AQ699" s="113"/>
      <c r="AR699" s="31"/>
      <c r="AS699" s="73"/>
      <c r="AT699" s="73"/>
      <c r="AU699" s="68"/>
      <c r="AV699" s="67"/>
      <c r="AW699" s="67"/>
      <c r="AX699" s="67"/>
      <c r="AY699" s="67"/>
      <c r="AZ699" s="132"/>
      <c r="BA699" s="132"/>
      <c r="BB699" s="132"/>
      <c r="BC699" s="132"/>
      <c r="BD699" s="132"/>
      <c r="BE699" s="67"/>
    </row>
    <row r="700" spans="1:57" ht="25.5" customHeight="1" x14ac:dyDescent="0.25">
      <c r="A700" s="31"/>
      <c r="B700" s="31"/>
      <c r="C700" s="31"/>
      <c r="D700" s="33"/>
      <c r="E700" s="98"/>
      <c r="F700" s="31"/>
      <c r="G700" s="83"/>
      <c r="H700" s="83"/>
      <c r="I700" s="62"/>
      <c r="J700" s="31"/>
      <c r="K700" s="31"/>
      <c r="L700" s="83"/>
      <c r="M700" s="69"/>
      <c r="N700" s="69"/>
      <c r="O700" s="74"/>
      <c r="P700" s="74"/>
      <c r="Q700" s="75"/>
      <c r="R700" s="34"/>
      <c r="S700" s="83"/>
      <c r="T700" s="83"/>
      <c r="U700" s="83"/>
      <c r="V700" s="83"/>
      <c r="W700" s="74"/>
      <c r="X700" s="74"/>
      <c r="Y700" s="74"/>
      <c r="Z700" s="66"/>
      <c r="AA700" s="72"/>
      <c r="AB700" s="66"/>
      <c r="AC700" s="72"/>
      <c r="AD700" s="72"/>
      <c r="AE700" s="72"/>
      <c r="AF700" s="62"/>
      <c r="AG700" s="113"/>
      <c r="AH700" s="114"/>
      <c r="AI700" s="30"/>
      <c r="AJ700" s="30"/>
      <c r="AK700" s="30"/>
      <c r="AL700" s="30"/>
      <c r="AM700" s="68"/>
      <c r="AN700" s="114"/>
      <c r="AO700" s="114"/>
      <c r="AP700" s="113"/>
      <c r="AQ700" s="113"/>
      <c r="AR700" s="31"/>
      <c r="AS700" s="73"/>
      <c r="AT700" s="73"/>
      <c r="AU700" s="68"/>
      <c r="AV700" s="67"/>
      <c r="AW700" s="67"/>
      <c r="AX700" s="67"/>
      <c r="AY700" s="67"/>
      <c r="AZ700" s="132"/>
      <c r="BA700" s="132"/>
      <c r="BB700" s="132"/>
      <c r="BC700" s="132"/>
      <c r="BD700" s="132"/>
      <c r="BE700" s="67"/>
    </row>
    <row r="701" spans="1:57" ht="25.5" customHeight="1" x14ac:dyDescent="0.25">
      <c r="A701" s="31"/>
      <c r="B701" s="31"/>
      <c r="C701" s="31"/>
      <c r="D701" s="33"/>
      <c r="E701" s="98"/>
      <c r="F701" s="31"/>
      <c r="G701" s="83"/>
      <c r="H701" s="83"/>
      <c r="I701" s="62"/>
      <c r="J701" s="31"/>
      <c r="K701" s="31"/>
      <c r="L701" s="83"/>
      <c r="M701" s="69"/>
      <c r="N701" s="69"/>
      <c r="O701" s="74"/>
      <c r="P701" s="74"/>
      <c r="Q701" s="75"/>
      <c r="R701" s="34"/>
      <c r="S701" s="83"/>
      <c r="T701" s="83"/>
      <c r="U701" s="83"/>
      <c r="V701" s="83"/>
      <c r="W701" s="74"/>
      <c r="X701" s="74"/>
      <c r="Y701" s="74"/>
      <c r="Z701" s="66"/>
      <c r="AA701" s="72"/>
      <c r="AB701" s="66"/>
      <c r="AC701" s="72"/>
      <c r="AD701" s="72"/>
      <c r="AE701" s="72"/>
      <c r="AF701" s="62"/>
      <c r="AG701" s="113"/>
      <c r="AH701" s="114"/>
      <c r="AI701" s="30"/>
      <c r="AJ701" s="30"/>
      <c r="AK701" s="30"/>
      <c r="AL701" s="30"/>
      <c r="AM701" s="68"/>
      <c r="AN701" s="114"/>
      <c r="AO701" s="114"/>
      <c r="AP701" s="113"/>
      <c r="AQ701" s="113"/>
      <c r="AR701" s="31"/>
      <c r="AS701" s="73"/>
      <c r="AT701" s="73"/>
      <c r="AU701" s="68"/>
      <c r="AV701" s="67"/>
      <c r="AW701" s="67"/>
      <c r="AX701" s="67"/>
      <c r="AY701" s="67"/>
      <c r="AZ701" s="132"/>
      <c r="BA701" s="132"/>
      <c r="BB701" s="132"/>
      <c r="BC701" s="132"/>
      <c r="BD701" s="132"/>
      <c r="BE701" s="67"/>
    </row>
    <row r="702" spans="1:57" ht="25.5" customHeight="1" x14ac:dyDescent="0.25">
      <c r="A702" s="31"/>
      <c r="B702" s="31"/>
      <c r="C702" s="31"/>
      <c r="D702" s="33"/>
      <c r="E702" s="98"/>
      <c r="F702" s="31"/>
      <c r="G702" s="83"/>
      <c r="H702" s="83"/>
      <c r="I702" s="62"/>
      <c r="J702" s="31"/>
      <c r="K702" s="31"/>
      <c r="L702" s="83"/>
      <c r="M702" s="69"/>
      <c r="N702" s="69"/>
      <c r="O702" s="74"/>
      <c r="P702" s="74"/>
      <c r="Q702" s="75"/>
      <c r="R702" s="34"/>
      <c r="S702" s="83"/>
      <c r="T702" s="83"/>
      <c r="U702" s="83"/>
      <c r="V702" s="83"/>
      <c r="W702" s="74"/>
      <c r="X702" s="74"/>
      <c r="Y702" s="74"/>
      <c r="Z702" s="66"/>
      <c r="AA702" s="72"/>
      <c r="AB702" s="66"/>
      <c r="AC702" s="72"/>
      <c r="AD702" s="72"/>
      <c r="AE702" s="72"/>
      <c r="AF702" s="62"/>
      <c r="AG702" s="113"/>
      <c r="AH702" s="114"/>
      <c r="AI702" s="30"/>
      <c r="AJ702" s="30"/>
      <c r="AK702" s="30"/>
      <c r="AL702" s="30"/>
      <c r="AM702" s="68"/>
      <c r="AN702" s="114"/>
      <c r="AO702" s="114"/>
      <c r="AP702" s="113"/>
      <c r="AQ702" s="113"/>
      <c r="AR702" s="31"/>
      <c r="AS702" s="73"/>
      <c r="AT702" s="73"/>
      <c r="AU702" s="68"/>
      <c r="AV702" s="67"/>
      <c r="AW702" s="67"/>
      <c r="AX702" s="67"/>
      <c r="AY702" s="67"/>
      <c r="AZ702" s="132"/>
      <c r="BA702" s="132"/>
      <c r="BB702" s="132"/>
      <c r="BC702" s="132"/>
      <c r="BD702" s="132"/>
      <c r="BE702" s="67"/>
    </row>
    <row r="703" spans="1:57" ht="25.5" customHeight="1" x14ac:dyDescent="0.25">
      <c r="A703" s="31"/>
      <c r="B703" s="31"/>
      <c r="C703" s="31"/>
      <c r="D703" s="33"/>
      <c r="E703" s="98"/>
      <c r="F703" s="31"/>
      <c r="G703" s="83"/>
      <c r="H703" s="83"/>
      <c r="I703" s="62"/>
      <c r="J703" s="31"/>
      <c r="K703" s="31"/>
      <c r="L703" s="83"/>
      <c r="M703" s="69"/>
      <c r="N703" s="69"/>
      <c r="O703" s="74"/>
      <c r="P703" s="74"/>
      <c r="Q703" s="75"/>
      <c r="R703" s="34"/>
      <c r="S703" s="83"/>
      <c r="T703" s="83"/>
      <c r="U703" s="83"/>
      <c r="V703" s="83"/>
      <c r="W703" s="74"/>
      <c r="X703" s="74"/>
      <c r="Y703" s="74"/>
      <c r="Z703" s="66"/>
      <c r="AA703" s="72"/>
      <c r="AB703" s="66"/>
      <c r="AC703" s="72"/>
      <c r="AD703" s="72"/>
      <c r="AE703" s="72"/>
      <c r="AF703" s="62"/>
      <c r="AG703" s="113"/>
      <c r="AH703" s="114"/>
      <c r="AI703" s="30"/>
      <c r="AJ703" s="30"/>
      <c r="AK703" s="30"/>
      <c r="AL703" s="30"/>
      <c r="AM703" s="68"/>
      <c r="AN703" s="114"/>
      <c r="AO703" s="114"/>
      <c r="AP703" s="113"/>
      <c r="AQ703" s="113"/>
      <c r="AR703" s="31"/>
      <c r="AS703" s="73"/>
      <c r="AT703" s="73"/>
      <c r="AU703" s="68"/>
      <c r="AV703" s="67"/>
      <c r="AW703" s="67"/>
      <c r="AX703" s="67"/>
      <c r="AY703" s="67"/>
      <c r="AZ703" s="132"/>
      <c r="BA703" s="132"/>
      <c r="BB703" s="132"/>
      <c r="BC703" s="132"/>
      <c r="BD703" s="132"/>
      <c r="BE703" s="67"/>
    </row>
    <row r="704" spans="1:57" ht="25.5" customHeight="1" x14ac:dyDescent="0.25">
      <c r="A704" s="31"/>
      <c r="B704" s="31"/>
      <c r="C704" s="31"/>
      <c r="D704" s="33"/>
      <c r="E704" s="98"/>
      <c r="F704" s="31"/>
      <c r="G704" s="83"/>
      <c r="H704" s="83"/>
      <c r="I704" s="62"/>
      <c r="J704" s="31"/>
      <c r="K704" s="31"/>
      <c r="L704" s="83"/>
      <c r="M704" s="69"/>
      <c r="N704" s="69"/>
      <c r="O704" s="74"/>
      <c r="P704" s="74"/>
      <c r="Q704" s="75"/>
      <c r="R704" s="34"/>
      <c r="S704" s="83"/>
      <c r="T704" s="83"/>
      <c r="U704" s="83"/>
      <c r="V704" s="83"/>
      <c r="W704" s="74"/>
      <c r="X704" s="74"/>
      <c r="Y704" s="74"/>
      <c r="Z704" s="66"/>
      <c r="AA704" s="72"/>
      <c r="AB704" s="66"/>
      <c r="AC704" s="72"/>
      <c r="AD704" s="72"/>
      <c r="AE704" s="72"/>
      <c r="AF704" s="62"/>
      <c r="AG704" s="113"/>
      <c r="AH704" s="114"/>
      <c r="AI704" s="30"/>
      <c r="AJ704" s="30"/>
      <c r="AK704" s="30"/>
      <c r="AL704" s="30"/>
      <c r="AM704" s="68"/>
      <c r="AN704" s="114"/>
      <c r="AO704" s="114"/>
      <c r="AP704" s="113"/>
      <c r="AQ704" s="113"/>
      <c r="AR704" s="31"/>
      <c r="AS704" s="73"/>
      <c r="AT704" s="73"/>
      <c r="AU704" s="68"/>
      <c r="AV704" s="67"/>
      <c r="AW704" s="67"/>
      <c r="AX704" s="67"/>
      <c r="AY704" s="67"/>
      <c r="AZ704" s="132"/>
      <c r="BA704" s="132"/>
      <c r="BB704" s="132"/>
      <c r="BC704" s="132"/>
      <c r="BD704" s="132"/>
      <c r="BE704" s="67"/>
    </row>
    <row r="705" spans="1:57" ht="25.5" customHeight="1" x14ac:dyDescent="0.25">
      <c r="A705" s="31"/>
      <c r="B705" s="31"/>
      <c r="C705" s="31"/>
      <c r="D705" s="33"/>
      <c r="E705" s="98"/>
      <c r="F705" s="31"/>
      <c r="G705" s="83"/>
      <c r="H705" s="83"/>
      <c r="I705" s="62"/>
      <c r="J705" s="31"/>
      <c r="K705" s="31"/>
      <c r="L705" s="83"/>
      <c r="M705" s="69"/>
      <c r="N705" s="69"/>
      <c r="O705" s="74"/>
      <c r="P705" s="74"/>
      <c r="Q705" s="75"/>
      <c r="R705" s="34"/>
      <c r="S705" s="83"/>
      <c r="T705" s="83"/>
      <c r="U705" s="83"/>
      <c r="V705" s="83"/>
      <c r="W705" s="74"/>
      <c r="X705" s="74"/>
      <c r="Y705" s="74"/>
      <c r="Z705" s="66"/>
      <c r="AA705" s="72"/>
      <c r="AB705" s="66"/>
      <c r="AC705" s="72"/>
      <c r="AD705" s="72"/>
      <c r="AE705" s="72"/>
      <c r="AF705" s="62"/>
      <c r="AG705" s="113"/>
      <c r="AH705" s="114"/>
      <c r="AI705" s="30"/>
      <c r="AJ705" s="30"/>
      <c r="AK705" s="30"/>
      <c r="AL705" s="30"/>
      <c r="AM705" s="68"/>
      <c r="AN705" s="114"/>
      <c r="AO705" s="114"/>
      <c r="AP705" s="113"/>
      <c r="AQ705" s="113"/>
      <c r="AR705" s="31"/>
      <c r="AS705" s="73"/>
      <c r="AT705" s="73"/>
      <c r="AU705" s="68"/>
      <c r="AV705" s="67"/>
      <c r="AW705" s="67"/>
      <c r="AX705" s="67"/>
      <c r="AY705" s="67"/>
      <c r="AZ705" s="132"/>
      <c r="BA705" s="132"/>
      <c r="BB705" s="132"/>
      <c r="BC705" s="132"/>
      <c r="BD705" s="132"/>
      <c r="BE705" s="67"/>
    </row>
    <row r="706" spans="1:57" ht="25.5" customHeight="1" x14ac:dyDescent="0.25">
      <c r="A706" s="31"/>
      <c r="B706" s="31"/>
      <c r="C706" s="31"/>
      <c r="D706" s="33"/>
      <c r="E706" s="98"/>
      <c r="F706" s="31"/>
      <c r="G706" s="83"/>
      <c r="H706" s="83"/>
      <c r="I706" s="62"/>
      <c r="J706" s="31"/>
      <c r="K706" s="31"/>
      <c r="L706" s="83"/>
      <c r="M706" s="69"/>
      <c r="N706" s="69"/>
      <c r="O706" s="74"/>
      <c r="P706" s="74"/>
      <c r="Q706" s="75"/>
      <c r="R706" s="34"/>
      <c r="S706" s="83"/>
      <c r="T706" s="83"/>
      <c r="U706" s="83"/>
      <c r="V706" s="83"/>
      <c r="W706" s="74"/>
      <c r="X706" s="74"/>
      <c r="Y706" s="74"/>
      <c r="Z706" s="66"/>
      <c r="AA706" s="72"/>
      <c r="AB706" s="66"/>
      <c r="AC706" s="72"/>
      <c r="AD706" s="72"/>
      <c r="AE706" s="72"/>
      <c r="AF706" s="62"/>
      <c r="AG706" s="113"/>
      <c r="AH706" s="114"/>
      <c r="AI706" s="30"/>
      <c r="AJ706" s="30"/>
      <c r="AK706" s="30"/>
      <c r="AL706" s="30"/>
      <c r="AM706" s="68"/>
      <c r="AN706" s="114"/>
      <c r="AO706" s="114"/>
      <c r="AP706" s="113"/>
      <c r="AQ706" s="113"/>
      <c r="AR706" s="31"/>
      <c r="AS706" s="73"/>
      <c r="AT706" s="73"/>
      <c r="AU706" s="68"/>
      <c r="AV706" s="67"/>
      <c r="AW706" s="67"/>
      <c r="AX706" s="67"/>
      <c r="AY706" s="67"/>
      <c r="AZ706" s="132"/>
      <c r="BA706" s="132"/>
      <c r="BB706" s="132"/>
      <c r="BC706" s="132"/>
      <c r="BD706" s="132"/>
      <c r="BE706" s="67"/>
    </row>
    <row r="707" spans="1:57" ht="25.5" customHeight="1" x14ac:dyDescent="0.25">
      <c r="A707" s="31"/>
      <c r="B707" s="31"/>
      <c r="C707" s="31"/>
      <c r="D707" s="33"/>
      <c r="E707" s="98"/>
      <c r="F707" s="31"/>
      <c r="G707" s="83"/>
      <c r="H707" s="83"/>
      <c r="I707" s="62"/>
      <c r="J707" s="31"/>
      <c r="K707" s="31"/>
      <c r="L707" s="83"/>
      <c r="M707" s="69"/>
      <c r="N707" s="69"/>
      <c r="O707" s="74"/>
      <c r="P707" s="74"/>
      <c r="Q707" s="75"/>
      <c r="R707" s="34"/>
      <c r="S707" s="83"/>
      <c r="T707" s="83"/>
      <c r="U707" s="83"/>
      <c r="V707" s="83"/>
      <c r="W707" s="74"/>
      <c r="X707" s="74"/>
      <c r="Y707" s="74"/>
      <c r="Z707" s="66"/>
      <c r="AA707" s="72"/>
      <c r="AB707" s="66"/>
      <c r="AC707" s="72"/>
      <c r="AD707" s="72"/>
      <c r="AE707" s="72"/>
      <c r="AF707" s="62"/>
      <c r="AG707" s="113"/>
      <c r="AH707" s="114"/>
      <c r="AI707" s="30"/>
      <c r="AJ707" s="30"/>
      <c r="AK707" s="30"/>
      <c r="AL707" s="30"/>
      <c r="AM707" s="68"/>
      <c r="AN707" s="114"/>
      <c r="AO707" s="114"/>
      <c r="AP707" s="113"/>
      <c r="AQ707" s="113"/>
      <c r="AR707" s="31"/>
      <c r="AS707" s="73"/>
      <c r="AT707" s="73"/>
      <c r="AU707" s="68"/>
      <c r="AV707" s="67"/>
      <c r="AW707" s="67"/>
      <c r="AX707" s="67"/>
      <c r="AY707" s="67"/>
      <c r="AZ707" s="132"/>
      <c r="BA707" s="132"/>
      <c r="BB707" s="132"/>
      <c r="BC707" s="132"/>
      <c r="BD707" s="132"/>
      <c r="BE707" s="67"/>
    </row>
    <row r="708" spans="1:57" ht="25.5" customHeight="1" x14ac:dyDescent="0.25">
      <c r="A708" s="31"/>
      <c r="B708" s="31"/>
      <c r="C708" s="31"/>
      <c r="D708" s="33"/>
      <c r="E708" s="98"/>
      <c r="F708" s="31"/>
      <c r="G708" s="83"/>
      <c r="H708" s="83"/>
      <c r="I708" s="62"/>
      <c r="J708" s="31"/>
      <c r="K708" s="31"/>
      <c r="L708" s="83"/>
      <c r="M708" s="69"/>
      <c r="N708" s="69"/>
      <c r="O708" s="74"/>
      <c r="P708" s="74"/>
      <c r="Q708" s="75"/>
      <c r="R708" s="34"/>
      <c r="S708" s="83"/>
      <c r="T708" s="83"/>
      <c r="U708" s="83"/>
      <c r="V708" s="83"/>
      <c r="W708" s="74"/>
      <c r="X708" s="74"/>
      <c r="Y708" s="74"/>
      <c r="Z708" s="66"/>
      <c r="AA708" s="72"/>
      <c r="AB708" s="66"/>
      <c r="AC708" s="72"/>
      <c r="AD708" s="72"/>
      <c r="AE708" s="72"/>
      <c r="AF708" s="62"/>
      <c r="AG708" s="113"/>
      <c r="AH708" s="114"/>
      <c r="AI708" s="30"/>
      <c r="AJ708" s="30"/>
      <c r="AK708" s="30"/>
      <c r="AL708" s="30"/>
      <c r="AM708" s="68"/>
      <c r="AN708" s="114"/>
      <c r="AO708" s="114"/>
      <c r="AP708" s="113"/>
      <c r="AQ708" s="113"/>
      <c r="AR708" s="31"/>
      <c r="AS708" s="73"/>
      <c r="AT708" s="73"/>
      <c r="AU708" s="68"/>
      <c r="AV708" s="67"/>
      <c r="AW708" s="67"/>
      <c r="AX708" s="67"/>
      <c r="AY708" s="67"/>
      <c r="AZ708" s="132"/>
      <c r="BA708" s="132"/>
      <c r="BB708" s="132"/>
      <c r="BC708" s="132"/>
      <c r="BD708" s="132"/>
      <c r="BE708" s="67"/>
    </row>
    <row r="709" spans="1:57" ht="25.5" customHeight="1" x14ac:dyDescent="0.25">
      <c r="A709" s="31"/>
      <c r="B709" s="31"/>
      <c r="C709" s="31"/>
      <c r="D709" s="33"/>
      <c r="E709" s="98"/>
      <c r="F709" s="31"/>
      <c r="G709" s="83"/>
      <c r="H709" s="83"/>
      <c r="I709" s="62"/>
      <c r="J709" s="31"/>
      <c r="K709" s="31"/>
      <c r="L709" s="83"/>
      <c r="M709" s="69"/>
      <c r="N709" s="69"/>
      <c r="O709" s="74"/>
      <c r="P709" s="74"/>
      <c r="Q709" s="75"/>
      <c r="R709" s="34"/>
      <c r="S709" s="83"/>
      <c r="T709" s="83"/>
      <c r="U709" s="83"/>
      <c r="V709" s="83"/>
      <c r="W709" s="74"/>
      <c r="X709" s="74"/>
      <c r="Y709" s="74"/>
      <c r="Z709" s="66"/>
      <c r="AA709" s="72"/>
      <c r="AB709" s="66"/>
      <c r="AC709" s="72"/>
      <c r="AD709" s="72"/>
      <c r="AE709" s="72"/>
      <c r="AF709" s="62"/>
      <c r="AG709" s="113"/>
      <c r="AH709" s="114"/>
      <c r="AI709" s="30"/>
      <c r="AJ709" s="30"/>
      <c r="AK709" s="30"/>
      <c r="AL709" s="30"/>
      <c r="AM709" s="68"/>
      <c r="AN709" s="114"/>
      <c r="AO709" s="114"/>
      <c r="AP709" s="113"/>
      <c r="AQ709" s="113"/>
      <c r="AR709" s="31"/>
      <c r="AS709" s="73"/>
      <c r="AT709" s="73"/>
      <c r="AU709" s="68"/>
      <c r="AV709" s="67"/>
      <c r="AW709" s="67"/>
      <c r="AX709" s="67"/>
      <c r="AY709" s="67"/>
      <c r="AZ709" s="132"/>
      <c r="BA709" s="132"/>
      <c r="BB709" s="132"/>
      <c r="BC709" s="132"/>
      <c r="BD709" s="132"/>
      <c r="BE709" s="67"/>
    </row>
    <row r="710" spans="1:57" ht="25.5" customHeight="1" x14ac:dyDescent="0.25">
      <c r="A710" s="31"/>
      <c r="B710" s="31"/>
      <c r="C710" s="31"/>
      <c r="D710" s="33"/>
      <c r="E710" s="98"/>
      <c r="F710" s="31"/>
      <c r="G710" s="83"/>
      <c r="H710" s="83"/>
      <c r="I710" s="62"/>
      <c r="J710" s="31"/>
      <c r="K710" s="31"/>
      <c r="L710" s="83"/>
      <c r="M710" s="69"/>
      <c r="N710" s="69"/>
      <c r="O710" s="74"/>
      <c r="P710" s="74"/>
      <c r="Q710" s="75"/>
      <c r="R710" s="34"/>
      <c r="S710" s="83"/>
      <c r="T710" s="83"/>
      <c r="U710" s="83"/>
      <c r="V710" s="83"/>
      <c r="W710" s="74"/>
      <c r="X710" s="74"/>
      <c r="Y710" s="74"/>
      <c r="Z710" s="66"/>
      <c r="AA710" s="72"/>
      <c r="AB710" s="66"/>
      <c r="AC710" s="72"/>
      <c r="AD710" s="72"/>
      <c r="AE710" s="72"/>
      <c r="AF710" s="62"/>
      <c r="AG710" s="113"/>
      <c r="AH710" s="114"/>
      <c r="AI710" s="30"/>
      <c r="AJ710" s="30"/>
      <c r="AK710" s="30"/>
      <c r="AL710" s="30"/>
      <c r="AM710" s="68"/>
      <c r="AN710" s="114"/>
      <c r="AO710" s="114"/>
      <c r="AP710" s="113"/>
      <c r="AQ710" s="113"/>
      <c r="AR710" s="31"/>
      <c r="AS710" s="73"/>
      <c r="AT710" s="73"/>
      <c r="AU710" s="68"/>
      <c r="AV710" s="67"/>
      <c r="AW710" s="67"/>
      <c r="AX710" s="67"/>
      <c r="AY710" s="67"/>
      <c r="AZ710" s="132"/>
      <c r="BA710" s="132"/>
      <c r="BB710" s="132"/>
      <c r="BC710" s="132"/>
      <c r="BD710" s="132"/>
      <c r="BE710" s="67"/>
    </row>
    <row r="711" spans="1:57" ht="25.5" customHeight="1" x14ac:dyDescent="0.25">
      <c r="A711" s="31"/>
      <c r="B711" s="31"/>
      <c r="C711" s="31"/>
      <c r="D711" s="33"/>
      <c r="E711" s="98"/>
      <c r="F711" s="31"/>
      <c r="G711" s="83"/>
      <c r="H711" s="83"/>
      <c r="I711" s="62"/>
      <c r="J711" s="31"/>
      <c r="K711" s="31"/>
      <c r="L711" s="83"/>
      <c r="M711" s="69"/>
      <c r="N711" s="69"/>
      <c r="O711" s="74"/>
      <c r="P711" s="74"/>
      <c r="Q711" s="75"/>
      <c r="R711" s="34"/>
      <c r="S711" s="83"/>
      <c r="T711" s="83"/>
      <c r="U711" s="83"/>
      <c r="V711" s="83"/>
      <c r="W711" s="74"/>
      <c r="X711" s="74"/>
      <c r="Y711" s="74"/>
      <c r="Z711" s="66"/>
      <c r="AA711" s="72"/>
      <c r="AB711" s="66"/>
      <c r="AC711" s="72"/>
      <c r="AD711" s="72"/>
      <c r="AE711" s="72"/>
      <c r="AF711" s="62"/>
      <c r="AG711" s="113"/>
      <c r="AH711" s="114"/>
      <c r="AI711" s="30"/>
      <c r="AJ711" s="30"/>
      <c r="AK711" s="30"/>
      <c r="AL711" s="30"/>
      <c r="AM711" s="68"/>
      <c r="AN711" s="114"/>
      <c r="AO711" s="114"/>
      <c r="AP711" s="113"/>
      <c r="AQ711" s="113"/>
      <c r="AR711" s="31"/>
      <c r="AS711" s="73"/>
      <c r="AT711" s="73"/>
      <c r="AU711" s="68"/>
      <c r="AV711" s="67"/>
      <c r="AW711" s="67"/>
      <c r="AX711" s="67"/>
      <c r="AY711" s="67"/>
      <c r="AZ711" s="132"/>
      <c r="BA711" s="132"/>
      <c r="BB711" s="132"/>
      <c r="BC711" s="132"/>
      <c r="BD711" s="132"/>
      <c r="BE711" s="67"/>
    </row>
    <row r="712" spans="1:57" ht="25.5" customHeight="1" x14ac:dyDescent="0.25">
      <c r="A712" s="31"/>
      <c r="B712" s="31"/>
      <c r="C712" s="31"/>
      <c r="D712" s="33"/>
      <c r="E712" s="98"/>
      <c r="F712" s="31"/>
      <c r="G712" s="83"/>
      <c r="H712" s="83"/>
      <c r="I712" s="62"/>
      <c r="J712" s="31"/>
      <c r="K712" s="31"/>
      <c r="L712" s="83"/>
      <c r="M712" s="69"/>
      <c r="N712" s="69"/>
      <c r="O712" s="74"/>
      <c r="P712" s="74"/>
      <c r="Q712" s="75"/>
      <c r="R712" s="34"/>
      <c r="S712" s="83"/>
      <c r="T712" s="83"/>
      <c r="U712" s="83"/>
      <c r="V712" s="83"/>
      <c r="W712" s="74"/>
      <c r="X712" s="74"/>
      <c r="Y712" s="74"/>
      <c r="Z712" s="66"/>
      <c r="AA712" s="72"/>
      <c r="AB712" s="66"/>
      <c r="AC712" s="72"/>
      <c r="AD712" s="72"/>
      <c r="AE712" s="72"/>
      <c r="AF712" s="62"/>
      <c r="AG712" s="113"/>
      <c r="AH712" s="114"/>
      <c r="AI712" s="30"/>
      <c r="AJ712" s="30"/>
      <c r="AK712" s="30"/>
      <c r="AL712" s="30"/>
      <c r="AM712" s="68"/>
      <c r="AN712" s="114"/>
      <c r="AO712" s="114"/>
      <c r="AP712" s="113"/>
      <c r="AQ712" s="113"/>
      <c r="AR712" s="31"/>
      <c r="AS712" s="73"/>
      <c r="AT712" s="73"/>
      <c r="AU712" s="68"/>
      <c r="AV712" s="67"/>
      <c r="AW712" s="67"/>
      <c r="AX712" s="67"/>
      <c r="AY712" s="67"/>
      <c r="AZ712" s="132"/>
      <c r="BA712" s="132"/>
      <c r="BB712" s="132"/>
      <c r="BC712" s="132"/>
      <c r="BD712" s="132"/>
      <c r="BE712" s="67"/>
    </row>
    <row r="713" spans="1:57" ht="25.5" customHeight="1" x14ac:dyDescent="0.25">
      <c r="A713" s="31"/>
      <c r="B713" s="31"/>
      <c r="C713" s="31"/>
      <c r="D713" s="33"/>
      <c r="E713" s="98"/>
      <c r="F713" s="31"/>
      <c r="G713" s="83"/>
      <c r="H713" s="83"/>
      <c r="I713" s="62"/>
      <c r="J713" s="31"/>
      <c r="K713" s="31"/>
      <c r="L713" s="83"/>
      <c r="M713" s="69"/>
      <c r="N713" s="69"/>
      <c r="O713" s="74"/>
      <c r="P713" s="74"/>
      <c r="Q713" s="75"/>
      <c r="R713" s="34"/>
      <c r="S713" s="83"/>
      <c r="T713" s="83"/>
      <c r="U713" s="83"/>
      <c r="V713" s="83"/>
      <c r="W713" s="74"/>
      <c r="X713" s="74"/>
      <c r="Y713" s="74"/>
      <c r="Z713" s="66"/>
      <c r="AA713" s="72"/>
      <c r="AB713" s="66"/>
      <c r="AC713" s="72"/>
      <c r="AD713" s="72"/>
      <c r="AE713" s="72"/>
      <c r="AF713" s="62"/>
      <c r="AG713" s="113"/>
      <c r="AH713" s="114"/>
      <c r="AI713" s="30"/>
      <c r="AJ713" s="30"/>
      <c r="AK713" s="30"/>
      <c r="AL713" s="30"/>
      <c r="AM713" s="68"/>
      <c r="AN713" s="114"/>
      <c r="AO713" s="114"/>
      <c r="AP713" s="113"/>
      <c r="AQ713" s="113"/>
      <c r="AR713" s="31"/>
      <c r="AS713" s="73"/>
      <c r="AT713" s="73"/>
      <c r="AU713" s="68"/>
      <c r="AV713" s="67"/>
      <c r="AW713" s="67"/>
      <c r="AX713" s="67"/>
      <c r="AY713" s="67"/>
      <c r="AZ713" s="132"/>
      <c r="BA713" s="132"/>
      <c r="BB713" s="132"/>
      <c r="BC713" s="132"/>
      <c r="BD713" s="132"/>
      <c r="BE713" s="67"/>
    </row>
    <row r="714" spans="1:57" ht="25.5" customHeight="1" x14ac:dyDescent="0.25">
      <c r="A714" s="31"/>
      <c r="B714" s="31"/>
      <c r="C714" s="31"/>
      <c r="D714" s="33"/>
      <c r="E714" s="98"/>
      <c r="F714" s="31"/>
      <c r="G714" s="83"/>
      <c r="H714" s="83"/>
      <c r="I714" s="62"/>
      <c r="J714" s="31"/>
      <c r="K714" s="31"/>
      <c r="L714" s="83"/>
      <c r="M714" s="69"/>
      <c r="N714" s="69"/>
      <c r="O714" s="74"/>
      <c r="P714" s="74"/>
      <c r="Q714" s="75"/>
      <c r="R714" s="34"/>
      <c r="S714" s="83"/>
      <c r="T714" s="83"/>
      <c r="U714" s="83"/>
      <c r="V714" s="83"/>
      <c r="W714" s="74"/>
      <c r="X714" s="74"/>
      <c r="Y714" s="74"/>
      <c r="Z714" s="66"/>
      <c r="AA714" s="72"/>
      <c r="AB714" s="66"/>
      <c r="AC714" s="72"/>
      <c r="AD714" s="72"/>
      <c r="AE714" s="72"/>
      <c r="AF714" s="62"/>
      <c r="AG714" s="113"/>
      <c r="AH714" s="114"/>
      <c r="AI714" s="30"/>
      <c r="AJ714" s="30"/>
      <c r="AK714" s="30"/>
      <c r="AL714" s="30"/>
      <c r="AM714" s="68"/>
      <c r="AN714" s="114"/>
      <c r="AO714" s="114"/>
      <c r="AP714" s="113"/>
      <c r="AQ714" s="113"/>
      <c r="AR714" s="31"/>
      <c r="AS714" s="73"/>
      <c r="AT714" s="73"/>
      <c r="AU714" s="68"/>
      <c r="AV714" s="67"/>
      <c r="AW714" s="67"/>
      <c r="AX714" s="67"/>
      <c r="AY714" s="67"/>
      <c r="AZ714" s="132"/>
      <c r="BA714" s="132"/>
      <c r="BB714" s="132"/>
      <c r="BC714" s="132"/>
      <c r="BD714" s="132"/>
      <c r="BE714" s="67"/>
    </row>
    <row r="715" spans="1:57" ht="25.5" customHeight="1" x14ac:dyDescent="0.25">
      <c r="A715" s="31"/>
      <c r="B715" s="31"/>
      <c r="C715" s="31"/>
      <c r="D715" s="33"/>
      <c r="E715" s="98"/>
      <c r="F715" s="31"/>
      <c r="G715" s="83"/>
      <c r="H715" s="83"/>
      <c r="I715" s="62"/>
      <c r="J715" s="31"/>
      <c r="K715" s="31"/>
      <c r="L715" s="83"/>
      <c r="M715" s="69"/>
      <c r="N715" s="69"/>
      <c r="O715" s="74"/>
      <c r="P715" s="74"/>
      <c r="Q715" s="75"/>
      <c r="R715" s="34"/>
      <c r="S715" s="83"/>
      <c r="T715" s="83"/>
      <c r="U715" s="83"/>
      <c r="V715" s="83"/>
      <c r="W715" s="74"/>
      <c r="X715" s="74"/>
      <c r="Y715" s="74"/>
      <c r="Z715" s="66"/>
      <c r="AA715" s="72"/>
      <c r="AB715" s="66"/>
      <c r="AC715" s="72"/>
      <c r="AD715" s="72"/>
      <c r="AE715" s="72"/>
      <c r="AF715" s="62"/>
      <c r="AG715" s="113"/>
      <c r="AH715" s="114"/>
      <c r="AI715" s="30"/>
      <c r="AJ715" s="30"/>
      <c r="AK715" s="30"/>
      <c r="AL715" s="30"/>
      <c r="AM715" s="68"/>
      <c r="AN715" s="114"/>
      <c r="AO715" s="114"/>
      <c r="AP715" s="113"/>
      <c r="AQ715" s="113"/>
      <c r="AR715" s="31"/>
      <c r="AS715" s="73"/>
      <c r="AT715" s="73"/>
      <c r="AU715" s="68"/>
      <c r="AV715" s="67"/>
      <c r="AW715" s="67"/>
      <c r="AX715" s="67"/>
      <c r="AY715" s="67"/>
      <c r="AZ715" s="132"/>
      <c r="BA715" s="132"/>
      <c r="BB715" s="132"/>
      <c r="BC715" s="132"/>
      <c r="BD715" s="132"/>
      <c r="BE715" s="67"/>
    </row>
    <row r="716" spans="1:57" ht="25.5" customHeight="1" x14ac:dyDescent="0.25">
      <c r="A716" s="31"/>
      <c r="B716" s="31"/>
      <c r="C716" s="31"/>
      <c r="D716" s="33"/>
      <c r="E716" s="98"/>
      <c r="F716" s="31"/>
      <c r="G716" s="83"/>
      <c r="H716" s="83"/>
      <c r="I716" s="62"/>
      <c r="J716" s="31"/>
      <c r="K716" s="31"/>
      <c r="L716" s="83"/>
      <c r="M716" s="69"/>
      <c r="N716" s="69"/>
      <c r="O716" s="74"/>
      <c r="P716" s="74"/>
      <c r="Q716" s="75"/>
      <c r="R716" s="34"/>
      <c r="S716" s="83"/>
      <c r="T716" s="83"/>
      <c r="U716" s="83"/>
      <c r="V716" s="83"/>
      <c r="W716" s="74"/>
      <c r="X716" s="74"/>
      <c r="Y716" s="74"/>
      <c r="Z716" s="66"/>
      <c r="AA716" s="72"/>
      <c r="AB716" s="66"/>
      <c r="AC716" s="72"/>
      <c r="AD716" s="72"/>
      <c r="AE716" s="72"/>
      <c r="AF716" s="62"/>
      <c r="AG716" s="113"/>
      <c r="AH716" s="114"/>
      <c r="AI716" s="30"/>
      <c r="AJ716" s="30"/>
      <c r="AK716" s="30"/>
      <c r="AL716" s="30"/>
      <c r="AM716" s="68"/>
      <c r="AN716" s="114"/>
      <c r="AO716" s="114"/>
      <c r="AP716" s="113"/>
      <c r="AQ716" s="113"/>
      <c r="AR716" s="31"/>
      <c r="AS716" s="73"/>
      <c r="AT716" s="73"/>
      <c r="AU716" s="68"/>
      <c r="AV716" s="67"/>
      <c r="AW716" s="67"/>
      <c r="AX716" s="67"/>
      <c r="AY716" s="67"/>
      <c r="AZ716" s="132"/>
      <c r="BA716" s="132"/>
      <c r="BB716" s="132"/>
      <c r="BC716" s="132"/>
      <c r="BD716" s="132"/>
      <c r="BE716" s="67"/>
    </row>
    <row r="717" spans="1:57" ht="25.5" customHeight="1" x14ac:dyDescent="0.25">
      <c r="A717" s="31"/>
      <c r="B717" s="31"/>
      <c r="C717" s="31"/>
      <c r="D717" s="33"/>
      <c r="E717" s="98"/>
      <c r="F717" s="31"/>
      <c r="G717" s="83"/>
      <c r="H717" s="83"/>
      <c r="I717" s="62"/>
      <c r="J717" s="31"/>
      <c r="K717" s="31"/>
      <c r="L717" s="83"/>
      <c r="M717" s="69"/>
      <c r="N717" s="69"/>
      <c r="O717" s="74"/>
      <c r="P717" s="74"/>
      <c r="Q717" s="75"/>
      <c r="R717" s="34"/>
      <c r="S717" s="83"/>
      <c r="T717" s="83"/>
      <c r="U717" s="83"/>
      <c r="V717" s="83"/>
      <c r="W717" s="74"/>
      <c r="X717" s="74"/>
      <c r="Y717" s="74"/>
      <c r="Z717" s="66"/>
      <c r="AA717" s="72"/>
      <c r="AB717" s="66"/>
      <c r="AC717" s="72"/>
      <c r="AD717" s="72"/>
      <c r="AE717" s="72"/>
      <c r="AF717" s="62"/>
      <c r="AG717" s="113"/>
      <c r="AH717" s="114"/>
      <c r="AI717" s="30"/>
      <c r="AJ717" s="30"/>
      <c r="AK717" s="30"/>
      <c r="AL717" s="30"/>
      <c r="AM717" s="68"/>
      <c r="AN717" s="114"/>
      <c r="AO717" s="114"/>
      <c r="AP717" s="113"/>
      <c r="AQ717" s="113"/>
      <c r="AR717" s="31"/>
      <c r="AS717" s="73"/>
      <c r="AT717" s="73"/>
      <c r="AU717" s="68"/>
      <c r="AV717" s="67"/>
      <c r="AW717" s="67"/>
      <c r="AX717" s="67"/>
      <c r="AY717" s="67"/>
      <c r="AZ717" s="132"/>
      <c r="BA717" s="132"/>
      <c r="BB717" s="132"/>
      <c r="BC717" s="132"/>
      <c r="BD717" s="132"/>
      <c r="BE717" s="67"/>
    </row>
    <row r="718" spans="1:57" ht="25.5" customHeight="1" x14ac:dyDescent="0.25">
      <c r="A718" s="31"/>
      <c r="B718" s="31"/>
      <c r="C718" s="31"/>
      <c r="D718" s="33"/>
      <c r="E718" s="98"/>
      <c r="F718" s="31"/>
      <c r="G718" s="83"/>
      <c r="H718" s="83"/>
      <c r="I718" s="62"/>
      <c r="J718" s="31"/>
      <c r="K718" s="31"/>
      <c r="L718" s="83"/>
      <c r="M718" s="69"/>
      <c r="N718" s="69"/>
      <c r="O718" s="74"/>
      <c r="P718" s="74"/>
      <c r="Q718" s="75"/>
      <c r="R718" s="34"/>
      <c r="S718" s="83"/>
      <c r="T718" s="83"/>
      <c r="U718" s="83"/>
      <c r="V718" s="83"/>
      <c r="W718" s="74"/>
      <c r="X718" s="74"/>
      <c r="Y718" s="74"/>
      <c r="Z718" s="66"/>
      <c r="AA718" s="72"/>
      <c r="AB718" s="66"/>
      <c r="AC718" s="72"/>
      <c r="AD718" s="72"/>
      <c r="AE718" s="72"/>
      <c r="AF718" s="62"/>
      <c r="AG718" s="113"/>
      <c r="AH718" s="114"/>
      <c r="AI718" s="30"/>
      <c r="AJ718" s="30"/>
      <c r="AK718" s="30"/>
      <c r="AL718" s="30"/>
      <c r="AM718" s="68"/>
      <c r="AN718" s="114"/>
      <c r="AO718" s="114"/>
      <c r="AP718" s="113"/>
      <c r="AQ718" s="113"/>
      <c r="AR718" s="31"/>
      <c r="AS718" s="73"/>
      <c r="AT718" s="73"/>
      <c r="AU718" s="68"/>
      <c r="AV718" s="67"/>
      <c r="AW718" s="67"/>
      <c r="AX718" s="67"/>
      <c r="AY718" s="67"/>
      <c r="AZ718" s="132"/>
      <c r="BA718" s="132"/>
      <c r="BB718" s="132"/>
      <c r="BC718" s="132"/>
      <c r="BD718" s="132"/>
      <c r="BE718" s="67"/>
    </row>
    <row r="719" spans="1:57" ht="25.5" customHeight="1" x14ac:dyDescent="0.25">
      <c r="A719" s="31"/>
      <c r="B719" s="31"/>
      <c r="C719" s="31"/>
      <c r="D719" s="33"/>
      <c r="E719" s="98"/>
      <c r="F719" s="31"/>
      <c r="G719" s="83"/>
      <c r="H719" s="83"/>
      <c r="I719" s="62"/>
      <c r="J719" s="31"/>
      <c r="K719" s="31"/>
      <c r="L719" s="83"/>
      <c r="M719" s="69"/>
      <c r="N719" s="69"/>
      <c r="O719" s="74"/>
      <c r="P719" s="74"/>
      <c r="Q719" s="75"/>
      <c r="R719" s="34"/>
      <c r="S719" s="83"/>
      <c r="T719" s="83"/>
      <c r="U719" s="83"/>
      <c r="V719" s="83"/>
      <c r="W719" s="74"/>
      <c r="X719" s="74"/>
      <c r="Y719" s="74"/>
      <c r="Z719" s="66"/>
      <c r="AA719" s="72"/>
      <c r="AB719" s="66"/>
      <c r="AC719" s="72"/>
      <c r="AD719" s="72"/>
      <c r="AE719" s="72"/>
      <c r="AF719" s="62"/>
      <c r="AG719" s="113"/>
      <c r="AH719" s="114"/>
      <c r="AI719" s="30"/>
      <c r="AJ719" s="30"/>
      <c r="AK719" s="30"/>
      <c r="AL719" s="30"/>
      <c r="AM719" s="68"/>
      <c r="AN719" s="114"/>
      <c r="AO719" s="114"/>
      <c r="AP719" s="113"/>
      <c r="AQ719" s="113"/>
      <c r="AR719" s="31"/>
      <c r="AS719" s="73"/>
      <c r="AT719" s="73"/>
      <c r="AU719" s="68"/>
      <c r="AV719" s="67"/>
      <c r="AW719" s="67"/>
      <c r="AX719" s="67"/>
      <c r="AY719" s="67"/>
      <c r="AZ719" s="132"/>
      <c r="BA719" s="132"/>
      <c r="BB719" s="132"/>
      <c r="BC719" s="132"/>
      <c r="BD719" s="132"/>
      <c r="BE719" s="67"/>
    </row>
    <row r="720" spans="1:57" ht="25.5" customHeight="1" x14ac:dyDescent="0.25">
      <c r="A720" s="31"/>
      <c r="B720" s="31"/>
      <c r="C720" s="31"/>
      <c r="D720" s="33"/>
      <c r="E720" s="98"/>
      <c r="F720" s="31"/>
      <c r="G720" s="83"/>
      <c r="H720" s="83"/>
      <c r="I720" s="62"/>
      <c r="J720" s="31"/>
      <c r="K720" s="31"/>
      <c r="L720" s="83"/>
      <c r="M720" s="69"/>
      <c r="N720" s="69"/>
      <c r="O720" s="74"/>
      <c r="P720" s="74"/>
      <c r="Q720" s="75"/>
      <c r="R720" s="34"/>
      <c r="S720" s="83"/>
      <c r="T720" s="83"/>
      <c r="U720" s="83"/>
      <c r="V720" s="83"/>
      <c r="W720" s="74"/>
      <c r="X720" s="74"/>
      <c r="Y720" s="74"/>
      <c r="Z720" s="66"/>
      <c r="AA720" s="72"/>
      <c r="AB720" s="66"/>
      <c r="AC720" s="72"/>
      <c r="AD720" s="72"/>
      <c r="AE720" s="72"/>
      <c r="AF720" s="62"/>
      <c r="AG720" s="113"/>
      <c r="AH720" s="114"/>
      <c r="AI720" s="30"/>
      <c r="AJ720" s="30"/>
      <c r="AK720" s="30"/>
      <c r="AL720" s="30"/>
      <c r="AM720" s="68"/>
      <c r="AN720" s="114"/>
      <c r="AO720" s="114"/>
      <c r="AP720" s="113"/>
      <c r="AQ720" s="113"/>
      <c r="AR720" s="31"/>
      <c r="AS720" s="73"/>
      <c r="AT720" s="73"/>
      <c r="AU720" s="68"/>
      <c r="AV720" s="67"/>
      <c r="AW720" s="67"/>
      <c r="AX720" s="67"/>
      <c r="AY720" s="67"/>
      <c r="AZ720" s="132"/>
      <c r="BA720" s="132"/>
      <c r="BB720" s="132"/>
      <c r="BC720" s="132"/>
      <c r="BD720" s="132"/>
      <c r="BE720" s="67"/>
    </row>
    <row r="721" spans="1:57" ht="25.5" customHeight="1" x14ac:dyDescent="0.25">
      <c r="A721" s="31"/>
      <c r="B721" s="31"/>
      <c r="C721" s="31"/>
      <c r="D721" s="33"/>
      <c r="E721" s="98"/>
      <c r="F721" s="31"/>
      <c r="G721" s="83"/>
      <c r="H721" s="83"/>
      <c r="I721" s="62"/>
      <c r="J721" s="31"/>
      <c r="K721" s="31"/>
      <c r="L721" s="83"/>
      <c r="M721" s="69"/>
      <c r="N721" s="69"/>
      <c r="O721" s="74"/>
      <c r="P721" s="74"/>
      <c r="Q721" s="75"/>
      <c r="R721" s="34"/>
      <c r="S721" s="83"/>
      <c r="T721" s="83"/>
      <c r="U721" s="83"/>
      <c r="V721" s="83"/>
      <c r="W721" s="74"/>
      <c r="X721" s="74"/>
      <c r="Y721" s="74"/>
      <c r="Z721" s="66"/>
      <c r="AA721" s="72"/>
      <c r="AB721" s="66"/>
      <c r="AC721" s="72"/>
      <c r="AD721" s="72"/>
      <c r="AE721" s="72"/>
      <c r="AF721" s="62"/>
      <c r="AG721" s="113"/>
      <c r="AH721" s="114"/>
      <c r="AI721" s="30"/>
      <c r="AJ721" s="30"/>
      <c r="AK721" s="30"/>
      <c r="AL721" s="30"/>
      <c r="AM721" s="68"/>
      <c r="AN721" s="114"/>
      <c r="AO721" s="114"/>
      <c r="AP721" s="113"/>
      <c r="AQ721" s="113"/>
      <c r="AR721" s="31"/>
      <c r="AS721" s="73"/>
      <c r="AT721" s="73"/>
      <c r="AU721" s="68"/>
      <c r="AV721" s="67"/>
      <c r="AW721" s="67"/>
      <c r="AX721" s="67"/>
      <c r="AY721" s="67"/>
      <c r="AZ721" s="132"/>
      <c r="BA721" s="132"/>
      <c r="BB721" s="132"/>
      <c r="BC721" s="132"/>
      <c r="BD721" s="132"/>
      <c r="BE721" s="67"/>
    </row>
    <row r="722" spans="1:57" ht="25.5" customHeight="1" x14ac:dyDescent="0.25">
      <c r="A722" s="31"/>
      <c r="B722" s="31"/>
      <c r="C722" s="31"/>
      <c r="D722" s="33"/>
      <c r="E722" s="98"/>
      <c r="F722" s="31"/>
      <c r="G722" s="83"/>
      <c r="H722" s="83"/>
      <c r="I722" s="62"/>
      <c r="J722" s="31"/>
      <c r="K722" s="31"/>
      <c r="L722" s="83"/>
      <c r="M722" s="69"/>
      <c r="N722" s="69"/>
      <c r="O722" s="74"/>
      <c r="P722" s="74"/>
      <c r="Q722" s="75"/>
      <c r="R722" s="34"/>
      <c r="S722" s="83"/>
      <c r="T722" s="83"/>
      <c r="U722" s="83"/>
      <c r="V722" s="83"/>
      <c r="W722" s="74"/>
      <c r="X722" s="74"/>
      <c r="Y722" s="74"/>
      <c r="Z722" s="66"/>
      <c r="AA722" s="72"/>
      <c r="AB722" s="66"/>
      <c r="AC722" s="72"/>
      <c r="AD722" s="72"/>
      <c r="AE722" s="72"/>
      <c r="AF722" s="62"/>
      <c r="AG722" s="113"/>
      <c r="AH722" s="114"/>
      <c r="AI722" s="30"/>
      <c r="AJ722" s="30"/>
      <c r="AK722" s="30"/>
      <c r="AL722" s="30"/>
      <c r="AM722" s="68"/>
      <c r="AN722" s="114"/>
      <c r="AO722" s="114"/>
      <c r="AP722" s="113"/>
      <c r="AQ722" s="113"/>
      <c r="AR722" s="31"/>
      <c r="AS722" s="73"/>
      <c r="AT722" s="73"/>
      <c r="AU722" s="68"/>
      <c r="AV722" s="67"/>
      <c r="AW722" s="67"/>
      <c r="AX722" s="67"/>
      <c r="AY722" s="67"/>
      <c r="AZ722" s="132"/>
      <c r="BA722" s="132"/>
      <c r="BB722" s="132"/>
      <c r="BC722" s="132"/>
      <c r="BD722" s="132"/>
      <c r="BE722" s="67"/>
    </row>
    <row r="723" spans="1:57" ht="25.5" customHeight="1" x14ac:dyDescent="0.25">
      <c r="A723" s="31"/>
      <c r="B723" s="31"/>
      <c r="C723" s="31"/>
      <c r="D723" s="33"/>
      <c r="E723" s="98"/>
      <c r="F723" s="31"/>
      <c r="G723" s="83"/>
      <c r="H723" s="83"/>
      <c r="I723" s="62"/>
      <c r="J723" s="31"/>
      <c r="K723" s="31"/>
      <c r="L723" s="83"/>
      <c r="M723" s="69"/>
      <c r="N723" s="69"/>
      <c r="O723" s="74"/>
      <c r="P723" s="74"/>
      <c r="Q723" s="75"/>
      <c r="R723" s="34"/>
      <c r="S723" s="83"/>
      <c r="T723" s="83"/>
      <c r="U723" s="83"/>
      <c r="V723" s="83"/>
      <c r="W723" s="74"/>
      <c r="X723" s="74"/>
      <c r="Y723" s="74"/>
      <c r="Z723" s="66"/>
      <c r="AA723" s="72"/>
      <c r="AB723" s="66"/>
      <c r="AC723" s="72"/>
      <c r="AD723" s="72"/>
      <c r="AE723" s="72"/>
      <c r="AF723" s="62"/>
      <c r="AG723" s="113"/>
      <c r="AH723" s="114"/>
      <c r="AI723" s="30"/>
      <c r="AJ723" s="30"/>
      <c r="AK723" s="30"/>
      <c r="AL723" s="30"/>
      <c r="AM723" s="68"/>
      <c r="AN723" s="114"/>
      <c r="AO723" s="114"/>
      <c r="AP723" s="113"/>
      <c r="AQ723" s="113"/>
      <c r="AR723" s="31"/>
      <c r="AS723" s="73"/>
      <c r="AT723" s="73"/>
      <c r="AU723" s="68"/>
      <c r="AV723" s="67"/>
      <c r="AW723" s="67"/>
      <c r="AX723" s="67"/>
      <c r="AY723" s="67"/>
      <c r="AZ723" s="132"/>
      <c r="BA723" s="132"/>
      <c r="BB723" s="132"/>
      <c r="BC723" s="132"/>
      <c r="BD723" s="132"/>
      <c r="BE723" s="67"/>
    </row>
    <row r="724" spans="1:57" ht="25.5" customHeight="1" x14ac:dyDescent="0.25">
      <c r="A724" s="31"/>
      <c r="B724" s="31"/>
      <c r="C724" s="31"/>
      <c r="D724" s="33"/>
      <c r="E724" s="98"/>
      <c r="F724" s="31"/>
      <c r="G724" s="83"/>
      <c r="H724" s="83"/>
      <c r="I724" s="62"/>
      <c r="J724" s="31"/>
      <c r="K724" s="31"/>
      <c r="L724" s="83"/>
      <c r="M724" s="69"/>
      <c r="N724" s="69"/>
      <c r="O724" s="74"/>
      <c r="P724" s="74"/>
      <c r="Q724" s="75"/>
      <c r="R724" s="34"/>
      <c r="S724" s="83"/>
      <c r="T724" s="83"/>
      <c r="U724" s="83"/>
      <c r="V724" s="83"/>
      <c r="W724" s="74"/>
      <c r="X724" s="74"/>
      <c r="Y724" s="74"/>
      <c r="Z724" s="66"/>
      <c r="AA724" s="72"/>
      <c r="AB724" s="66"/>
      <c r="AC724" s="72"/>
      <c r="AD724" s="72"/>
      <c r="AE724" s="72"/>
      <c r="AF724" s="62"/>
      <c r="AG724" s="113"/>
      <c r="AH724" s="114"/>
      <c r="AI724" s="30"/>
      <c r="AJ724" s="30"/>
      <c r="AK724" s="30"/>
      <c r="AL724" s="30"/>
      <c r="AM724" s="68"/>
      <c r="AN724" s="114"/>
      <c r="AO724" s="114"/>
      <c r="AP724" s="113"/>
      <c r="AQ724" s="113"/>
      <c r="AR724" s="31"/>
      <c r="AS724" s="73"/>
      <c r="AT724" s="73"/>
      <c r="AU724" s="68"/>
      <c r="AV724" s="67"/>
      <c r="AW724" s="67"/>
      <c r="AX724" s="67"/>
      <c r="AY724" s="67"/>
      <c r="AZ724" s="132"/>
      <c r="BA724" s="132"/>
      <c r="BB724" s="132"/>
      <c r="BC724" s="132"/>
      <c r="BD724" s="132"/>
      <c r="BE724" s="67"/>
    </row>
    <row r="725" spans="1:57" ht="25.5" customHeight="1" x14ac:dyDescent="0.25">
      <c r="A725" s="31"/>
      <c r="B725" s="31"/>
      <c r="C725" s="31"/>
      <c r="D725" s="33"/>
      <c r="E725" s="98"/>
      <c r="F725" s="31"/>
      <c r="G725" s="83"/>
      <c r="H725" s="83"/>
      <c r="I725" s="62"/>
      <c r="J725" s="31"/>
      <c r="K725" s="31"/>
      <c r="L725" s="83"/>
      <c r="M725" s="69"/>
      <c r="N725" s="69"/>
      <c r="O725" s="74"/>
      <c r="P725" s="74"/>
      <c r="Q725" s="75"/>
      <c r="R725" s="34"/>
      <c r="S725" s="83"/>
      <c r="T725" s="83"/>
      <c r="U725" s="83"/>
      <c r="V725" s="83"/>
      <c r="W725" s="74"/>
      <c r="X725" s="74"/>
      <c r="Y725" s="74"/>
      <c r="Z725" s="66"/>
      <c r="AA725" s="72"/>
      <c r="AB725" s="66"/>
      <c r="AC725" s="72"/>
      <c r="AD725" s="72"/>
      <c r="AE725" s="72"/>
      <c r="AF725" s="62"/>
      <c r="AG725" s="113"/>
      <c r="AH725" s="114"/>
      <c r="AI725" s="30"/>
      <c r="AJ725" s="30"/>
      <c r="AK725" s="30"/>
      <c r="AL725" s="30"/>
      <c r="AM725" s="68"/>
      <c r="AN725" s="114"/>
      <c r="AO725" s="114"/>
      <c r="AP725" s="113"/>
      <c r="AQ725" s="113"/>
      <c r="AR725" s="31"/>
      <c r="AS725" s="73"/>
      <c r="AT725" s="73"/>
      <c r="AU725" s="68"/>
      <c r="AV725" s="67"/>
      <c r="AW725" s="67"/>
      <c r="AX725" s="67"/>
      <c r="AY725" s="67"/>
      <c r="AZ725" s="132"/>
      <c r="BA725" s="132"/>
      <c r="BB725" s="132"/>
      <c r="BC725" s="132"/>
      <c r="BD725" s="132"/>
      <c r="BE725" s="67"/>
    </row>
    <row r="726" spans="1:57" ht="25.5" customHeight="1" x14ac:dyDescent="0.25">
      <c r="A726" s="31"/>
      <c r="B726" s="31"/>
      <c r="C726" s="31"/>
      <c r="D726" s="33"/>
      <c r="E726" s="98"/>
      <c r="F726" s="31"/>
      <c r="G726" s="83"/>
      <c r="H726" s="83"/>
      <c r="I726" s="62"/>
      <c r="J726" s="31"/>
      <c r="K726" s="31"/>
      <c r="L726" s="83"/>
      <c r="M726" s="69"/>
      <c r="N726" s="69"/>
      <c r="O726" s="74"/>
      <c r="P726" s="74"/>
      <c r="Q726" s="75"/>
      <c r="R726" s="34"/>
      <c r="S726" s="83"/>
      <c r="T726" s="83"/>
      <c r="U726" s="83"/>
      <c r="V726" s="83"/>
      <c r="W726" s="74"/>
      <c r="X726" s="74"/>
      <c r="Y726" s="74"/>
      <c r="Z726" s="66"/>
      <c r="AA726" s="72"/>
      <c r="AB726" s="66"/>
      <c r="AC726" s="72"/>
      <c r="AD726" s="72"/>
      <c r="AE726" s="72"/>
      <c r="AF726" s="62"/>
      <c r="AG726" s="113"/>
      <c r="AH726" s="114"/>
      <c r="AI726" s="30"/>
      <c r="AJ726" s="30"/>
      <c r="AK726" s="30"/>
      <c r="AL726" s="30"/>
      <c r="AM726" s="68"/>
      <c r="AN726" s="114"/>
      <c r="AO726" s="114"/>
      <c r="AP726" s="113"/>
      <c r="AQ726" s="113"/>
      <c r="AR726" s="31"/>
      <c r="AS726" s="73"/>
      <c r="AT726" s="73"/>
      <c r="AU726" s="68"/>
      <c r="AV726" s="67"/>
      <c r="AW726" s="67"/>
      <c r="AX726" s="67"/>
      <c r="AY726" s="67"/>
      <c r="AZ726" s="132"/>
      <c r="BA726" s="132"/>
      <c r="BB726" s="132"/>
      <c r="BC726" s="132"/>
      <c r="BD726" s="132"/>
      <c r="BE726" s="67"/>
    </row>
    <row r="727" spans="1:57" ht="25.5" customHeight="1" x14ac:dyDescent="0.25">
      <c r="A727" s="31"/>
      <c r="B727" s="31"/>
      <c r="C727" s="31"/>
      <c r="D727" s="33"/>
      <c r="E727" s="98"/>
      <c r="F727" s="31"/>
      <c r="G727" s="83"/>
      <c r="H727" s="83"/>
      <c r="I727" s="62"/>
      <c r="J727" s="31"/>
      <c r="K727" s="31"/>
      <c r="L727" s="83"/>
      <c r="M727" s="69"/>
      <c r="N727" s="69"/>
      <c r="O727" s="74"/>
      <c r="P727" s="74"/>
      <c r="Q727" s="75"/>
      <c r="R727" s="34"/>
      <c r="S727" s="83"/>
      <c r="T727" s="83"/>
      <c r="U727" s="83"/>
      <c r="V727" s="83"/>
      <c r="W727" s="74"/>
      <c r="X727" s="74"/>
      <c r="Y727" s="74"/>
      <c r="Z727" s="66"/>
      <c r="AA727" s="72"/>
      <c r="AB727" s="66"/>
      <c r="AC727" s="72"/>
      <c r="AD727" s="72"/>
      <c r="AE727" s="72"/>
      <c r="AF727" s="62"/>
      <c r="AG727" s="113"/>
      <c r="AH727" s="114"/>
      <c r="AI727" s="30"/>
      <c r="AJ727" s="30"/>
      <c r="AK727" s="30"/>
      <c r="AL727" s="30"/>
      <c r="AM727" s="68"/>
      <c r="AN727" s="114"/>
      <c r="AO727" s="114"/>
      <c r="AP727" s="113"/>
      <c r="AQ727" s="113"/>
      <c r="AR727" s="31"/>
      <c r="AS727" s="73"/>
      <c r="AT727" s="73"/>
      <c r="AU727" s="68"/>
      <c r="AV727" s="67"/>
      <c r="AW727" s="67"/>
      <c r="AX727" s="67"/>
      <c r="AY727" s="67"/>
      <c r="AZ727" s="132"/>
      <c r="BA727" s="132"/>
      <c r="BB727" s="132"/>
      <c r="BC727" s="132"/>
      <c r="BD727" s="132"/>
      <c r="BE727" s="67"/>
    </row>
    <row r="728" spans="1:57" ht="25.5" customHeight="1" x14ac:dyDescent="0.25">
      <c r="A728" s="31"/>
      <c r="B728" s="31"/>
      <c r="C728" s="31"/>
      <c r="D728" s="33"/>
      <c r="E728" s="98"/>
      <c r="F728" s="31"/>
      <c r="G728" s="83"/>
      <c r="H728" s="83"/>
      <c r="I728" s="62"/>
      <c r="J728" s="31"/>
      <c r="K728" s="31"/>
      <c r="L728" s="83"/>
      <c r="M728" s="69"/>
      <c r="N728" s="69"/>
      <c r="O728" s="74"/>
      <c r="P728" s="74"/>
      <c r="Q728" s="75"/>
      <c r="R728" s="34"/>
      <c r="S728" s="83"/>
      <c r="T728" s="83"/>
      <c r="U728" s="83"/>
      <c r="V728" s="83"/>
      <c r="W728" s="74"/>
      <c r="X728" s="74"/>
      <c r="Y728" s="74"/>
      <c r="Z728" s="66"/>
      <c r="AA728" s="72"/>
      <c r="AB728" s="66"/>
      <c r="AC728" s="72"/>
      <c r="AD728" s="72"/>
      <c r="AE728" s="72"/>
      <c r="AF728" s="62"/>
      <c r="AG728" s="113"/>
      <c r="AH728" s="114"/>
      <c r="AI728" s="30"/>
      <c r="AJ728" s="30"/>
      <c r="AK728" s="30"/>
      <c r="AL728" s="30"/>
      <c r="AM728" s="68"/>
      <c r="AN728" s="114"/>
      <c r="AO728" s="114"/>
      <c r="AP728" s="113"/>
      <c r="AQ728" s="113"/>
      <c r="AR728" s="31"/>
      <c r="AS728" s="73"/>
      <c r="AT728" s="73"/>
      <c r="AU728" s="68"/>
      <c r="AV728" s="67"/>
      <c r="AW728" s="67"/>
      <c r="AX728" s="67"/>
      <c r="AY728" s="67"/>
      <c r="AZ728" s="132"/>
      <c r="BA728" s="132"/>
      <c r="BB728" s="132"/>
      <c r="BC728" s="132"/>
      <c r="BD728" s="132"/>
      <c r="BE728" s="67"/>
    </row>
    <row r="729" spans="1:57" ht="25.5" customHeight="1" x14ac:dyDescent="0.25">
      <c r="A729" s="31"/>
      <c r="B729" s="31"/>
      <c r="C729" s="31"/>
      <c r="D729" s="33"/>
      <c r="E729" s="98"/>
      <c r="F729" s="31"/>
      <c r="G729" s="83"/>
      <c r="H729" s="83"/>
      <c r="I729" s="62"/>
      <c r="J729" s="31"/>
      <c r="K729" s="31"/>
      <c r="L729" s="83"/>
      <c r="M729" s="69"/>
      <c r="N729" s="69"/>
      <c r="O729" s="74"/>
      <c r="P729" s="74"/>
      <c r="Q729" s="75"/>
      <c r="R729" s="34"/>
      <c r="S729" s="83"/>
      <c r="T729" s="83"/>
      <c r="U729" s="83"/>
      <c r="V729" s="83"/>
      <c r="W729" s="74"/>
      <c r="X729" s="74"/>
      <c r="Y729" s="74"/>
      <c r="Z729" s="66"/>
      <c r="AA729" s="72"/>
      <c r="AB729" s="66"/>
      <c r="AC729" s="72"/>
      <c r="AD729" s="72"/>
      <c r="AE729" s="72"/>
      <c r="AF729" s="62"/>
      <c r="AG729" s="113"/>
      <c r="AH729" s="114"/>
      <c r="AI729" s="30"/>
      <c r="AJ729" s="30"/>
      <c r="AK729" s="30"/>
      <c r="AL729" s="30"/>
      <c r="AM729" s="68"/>
      <c r="AN729" s="114"/>
      <c r="AO729" s="114"/>
      <c r="AP729" s="113"/>
      <c r="AQ729" s="113"/>
      <c r="AR729" s="31"/>
      <c r="AS729" s="73"/>
      <c r="AT729" s="73"/>
      <c r="AU729" s="68"/>
      <c r="AV729" s="67"/>
      <c r="AW729" s="67"/>
      <c r="AX729" s="67"/>
      <c r="AY729" s="67"/>
      <c r="AZ729" s="132"/>
      <c r="BA729" s="132"/>
      <c r="BB729" s="132"/>
      <c r="BC729" s="132"/>
      <c r="BD729" s="132"/>
      <c r="BE729" s="67"/>
    </row>
    <row r="730" spans="1:57" ht="25.5" customHeight="1" x14ac:dyDescent="0.25">
      <c r="A730" s="31"/>
      <c r="B730" s="31"/>
      <c r="C730" s="31"/>
      <c r="D730" s="33"/>
      <c r="E730" s="98"/>
      <c r="F730" s="31"/>
      <c r="G730" s="83"/>
      <c r="H730" s="83"/>
      <c r="I730" s="62"/>
      <c r="J730" s="31"/>
      <c r="K730" s="31"/>
      <c r="L730" s="83"/>
      <c r="M730" s="69"/>
      <c r="N730" s="69"/>
      <c r="O730" s="74"/>
      <c r="P730" s="74"/>
      <c r="Q730" s="75"/>
      <c r="R730" s="34"/>
      <c r="S730" s="83"/>
      <c r="T730" s="83"/>
      <c r="U730" s="83"/>
      <c r="V730" s="83"/>
      <c r="W730" s="74"/>
      <c r="X730" s="74"/>
      <c r="Y730" s="74"/>
      <c r="Z730" s="66"/>
      <c r="AA730" s="72"/>
      <c r="AB730" s="66"/>
      <c r="AC730" s="72"/>
      <c r="AD730" s="72"/>
      <c r="AE730" s="72"/>
      <c r="AF730" s="62"/>
      <c r="AG730" s="113"/>
      <c r="AH730" s="114"/>
      <c r="AI730" s="30"/>
      <c r="AJ730" s="30"/>
      <c r="AK730" s="30"/>
      <c r="AL730" s="30"/>
      <c r="AM730" s="68"/>
      <c r="AN730" s="114"/>
      <c r="AO730" s="114"/>
      <c r="AP730" s="113"/>
      <c r="AQ730" s="113"/>
      <c r="AR730" s="31"/>
      <c r="AS730" s="73"/>
      <c r="AT730" s="73"/>
      <c r="AU730" s="68"/>
      <c r="AV730" s="67"/>
      <c r="AW730" s="67"/>
      <c r="AX730" s="67"/>
      <c r="AY730" s="67"/>
      <c r="AZ730" s="132"/>
      <c r="BA730" s="132"/>
      <c r="BB730" s="132"/>
      <c r="BC730" s="132"/>
      <c r="BD730" s="132"/>
      <c r="BE730" s="67"/>
    </row>
    <row r="731" spans="1:57" ht="25.5" customHeight="1" x14ac:dyDescent="0.25">
      <c r="A731" s="31"/>
      <c r="B731" s="31"/>
      <c r="C731" s="31"/>
      <c r="D731" s="33"/>
      <c r="E731" s="98"/>
      <c r="F731" s="31"/>
      <c r="G731" s="83"/>
      <c r="H731" s="83"/>
      <c r="I731" s="62"/>
      <c r="J731" s="31"/>
      <c r="K731" s="31"/>
      <c r="L731" s="83"/>
      <c r="M731" s="69"/>
      <c r="N731" s="69"/>
      <c r="O731" s="74"/>
      <c r="P731" s="74"/>
      <c r="Q731" s="75"/>
      <c r="R731" s="34"/>
      <c r="S731" s="83"/>
      <c r="T731" s="83"/>
      <c r="U731" s="83"/>
      <c r="V731" s="83"/>
      <c r="W731" s="74"/>
      <c r="X731" s="74"/>
      <c r="Y731" s="74"/>
      <c r="Z731" s="66"/>
      <c r="AA731" s="72"/>
      <c r="AB731" s="66"/>
      <c r="AC731" s="72"/>
      <c r="AD731" s="72"/>
      <c r="AE731" s="72"/>
      <c r="AF731" s="62"/>
      <c r="AG731" s="113"/>
      <c r="AH731" s="114"/>
      <c r="AI731" s="30"/>
      <c r="AJ731" s="30"/>
      <c r="AK731" s="30"/>
      <c r="AL731" s="30"/>
      <c r="AM731" s="68"/>
      <c r="AN731" s="114"/>
      <c r="AO731" s="114"/>
      <c r="AP731" s="113"/>
      <c r="AQ731" s="113"/>
      <c r="AR731" s="31"/>
      <c r="AS731" s="73"/>
      <c r="AT731" s="73"/>
      <c r="AU731" s="68"/>
      <c r="AV731" s="67"/>
      <c r="AW731" s="67"/>
      <c r="AX731" s="67"/>
      <c r="AY731" s="67"/>
      <c r="AZ731" s="132"/>
      <c r="BA731" s="132"/>
      <c r="BB731" s="132"/>
      <c r="BC731" s="132"/>
      <c r="BD731" s="132"/>
      <c r="BE731" s="67"/>
    </row>
    <row r="732" spans="1:57" ht="25.5" customHeight="1" x14ac:dyDescent="0.25">
      <c r="A732" s="31"/>
      <c r="B732" s="31"/>
      <c r="C732" s="31"/>
      <c r="D732" s="33"/>
      <c r="E732" s="98"/>
      <c r="F732" s="31"/>
      <c r="G732" s="83"/>
      <c r="H732" s="83"/>
      <c r="I732" s="62"/>
      <c r="J732" s="31"/>
      <c r="K732" s="31"/>
      <c r="L732" s="83"/>
      <c r="M732" s="69"/>
      <c r="N732" s="69"/>
      <c r="O732" s="74"/>
      <c r="P732" s="74"/>
      <c r="Q732" s="75"/>
      <c r="R732" s="34"/>
      <c r="S732" s="83"/>
      <c r="T732" s="83"/>
      <c r="U732" s="83"/>
      <c r="V732" s="83"/>
      <c r="W732" s="74"/>
      <c r="X732" s="74"/>
      <c r="Y732" s="74"/>
      <c r="Z732" s="66"/>
      <c r="AA732" s="72"/>
      <c r="AB732" s="66"/>
      <c r="AC732" s="72"/>
      <c r="AD732" s="72"/>
      <c r="AE732" s="72"/>
      <c r="AF732" s="62"/>
      <c r="AG732" s="113"/>
      <c r="AH732" s="114"/>
      <c r="AI732" s="30"/>
      <c r="AJ732" s="30"/>
      <c r="AK732" s="30"/>
      <c r="AL732" s="30"/>
      <c r="AM732" s="68"/>
      <c r="AN732" s="114"/>
      <c r="AO732" s="114"/>
      <c r="AP732" s="113"/>
      <c r="AQ732" s="113"/>
      <c r="AR732" s="31"/>
      <c r="AS732" s="73"/>
      <c r="AT732" s="73"/>
      <c r="AU732" s="68"/>
      <c r="AV732" s="67"/>
      <c r="AW732" s="67"/>
      <c r="AX732" s="67"/>
      <c r="AY732" s="67"/>
      <c r="AZ732" s="132"/>
      <c r="BA732" s="132"/>
      <c r="BB732" s="132"/>
      <c r="BC732" s="132"/>
      <c r="BD732" s="132"/>
      <c r="BE732" s="67"/>
    </row>
    <row r="733" spans="1:57" ht="25.5" customHeight="1" x14ac:dyDescent="0.25">
      <c r="A733" s="31"/>
      <c r="B733" s="31"/>
      <c r="C733" s="31"/>
      <c r="D733" s="33"/>
      <c r="E733" s="98"/>
      <c r="F733" s="31"/>
      <c r="G733" s="83"/>
      <c r="H733" s="83"/>
      <c r="I733" s="62"/>
      <c r="J733" s="31"/>
      <c r="K733" s="31"/>
      <c r="L733" s="83"/>
      <c r="M733" s="69"/>
      <c r="N733" s="69"/>
      <c r="O733" s="74"/>
      <c r="P733" s="74"/>
      <c r="Q733" s="75"/>
      <c r="R733" s="34"/>
      <c r="S733" s="83"/>
      <c r="T733" s="83"/>
      <c r="U733" s="83"/>
      <c r="V733" s="83"/>
      <c r="W733" s="74"/>
      <c r="X733" s="74"/>
      <c r="Y733" s="74"/>
      <c r="Z733" s="66"/>
      <c r="AA733" s="72"/>
      <c r="AB733" s="66"/>
      <c r="AC733" s="72"/>
      <c r="AD733" s="72"/>
      <c r="AE733" s="72"/>
      <c r="AF733" s="62"/>
      <c r="AG733" s="113"/>
      <c r="AH733" s="114"/>
      <c r="AI733" s="30"/>
      <c r="AJ733" s="30"/>
      <c r="AK733" s="30"/>
      <c r="AL733" s="30"/>
      <c r="AM733" s="68"/>
      <c r="AN733" s="114"/>
      <c r="AO733" s="114"/>
      <c r="AP733" s="113"/>
      <c r="AQ733" s="113"/>
      <c r="AR733" s="31"/>
      <c r="AS733" s="73"/>
      <c r="AT733" s="73"/>
      <c r="AU733" s="68"/>
      <c r="AV733" s="67"/>
      <c r="AW733" s="67"/>
      <c r="AX733" s="67"/>
      <c r="AY733" s="67"/>
      <c r="AZ733" s="132"/>
      <c r="BA733" s="132"/>
      <c r="BB733" s="132"/>
      <c r="BC733" s="132"/>
      <c r="BD733" s="132"/>
      <c r="BE733" s="67"/>
    </row>
    <row r="734" spans="1:57" ht="25.5" customHeight="1" x14ac:dyDescent="0.25">
      <c r="A734" s="31"/>
      <c r="B734" s="31"/>
      <c r="C734" s="31"/>
      <c r="D734" s="33"/>
      <c r="E734" s="98"/>
      <c r="F734" s="31"/>
      <c r="G734" s="83"/>
      <c r="H734" s="83"/>
      <c r="I734" s="62"/>
      <c r="J734" s="31"/>
      <c r="K734" s="31"/>
      <c r="L734" s="83"/>
      <c r="M734" s="69"/>
      <c r="N734" s="69"/>
      <c r="O734" s="74"/>
      <c r="P734" s="74"/>
      <c r="Q734" s="75"/>
      <c r="R734" s="34"/>
      <c r="S734" s="83"/>
      <c r="T734" s="83"/>
      <c r="U734" s="83"/>
      <c r="V734" s="83"/>
      <c r="W734" s="74"/>
      <c r="X734" s="74"/>
      <c r="Y734" s="74"/>
      <c r="Z734" s="66"/>
      <c r="AA734" s="72"/>
      <c r="AB734" s="66"/>
      <c r="AC734" s="72"/>
      <c r="AD734" s="72"/>
      <c r="AE734" s="72"/>
      <c r="AF734" s="62"/>
      <c r="AG734" s="113"/>
      <c r="AH734" s="114"/>
      <c r="AI734" s="30"/>
      <c r="AJ734" s="30"/>
      <c r="AK734" s="30"/>
      <c r="AL734" s="30"/>
      <c r="AM734" s="68"/>
      <c r="AN734" s="114"/>
      <c r="AO734" s="114"/>
      <c r="AP734" s="113"/>
      <c r="AQ734" s="113"/>
      <c r="AR734" s="31"/>
      <c r="AS734" s="73"/>
      <c r="AT734" s="73"/>
      <c r="AU734" s="68"/>
      <c r="AV734" s="67"/>
      <c r="AW734" s="67"/>
      <c r="AX734" s="67"/>
      <c r="AY734" s="67"/>
      <c r="AZ734" s="132"/>
      <c r="BA734" s="132"/>
      <c r="BB734" s="132"/>
      <c r="BC734" s="132"/>
      <c r="BD734" s="132"/>
      <c r="BE734" s="67"/>
    </row>
    <row r="735" spans="1:57" ht="25.5" customHeight="1" x14ac:dyDescent="0.25">
      <c r="A735" s="31"/>
      <c r="B735" s="31"/>
      <c r="C735" s="31"/>
      <c r="D735" s="33"/>
      <c r="E735" s="98"/>
      <c r="F735" s="31"/>
      <c r="G735" s="83"/>
      <c r="H735" s="83"/>
      <c r="I735" s="62"/>
      <c r="J735" s="31"/>
      <c r="K735" s="31"/>
      <c r="L735" s="83"/>
      <c r="M735" s="69"/>
      <c r="N735" s="69"/>
      <c r="O735" s="74"/>
      <c r="P735" s="74"/>
      <c r="Q735" s="75"/>
      <c r="R735" s="34"/>
      <c r="S735" s="83"/>
      <c r="T735" s="83"/>
      <c r="U735" s="83"/>
      <c r="V735" s="83"/>
      <c r="W735" s="74"/>
      <c r="X735" s="74"/>
      <c r="Y735" s="74"/>
      <c r="Z735" s="66"/>
      <c r="AA735" s="72"/>
      <c r="AB735" s="66"/>
      <c r="AC735" s="72"/>
      <c r="AD735" s="72"/>
      <c r="AE735" s="72"/>
      <c r="AF735" s="62"/>
      <c r="AG735" s="113"/>
      <c r="AH735" s="114"/>
      <c r="AI735" s="30"/>
      <c r="AJ735" s="30"/>
      <c r="AK735" s="30"/>
      <c r="AL735" s="30"/>
      <c r="AM735" s="68"/>
      <c r="AN735" s="114"/>
      <c r="AO735" s="114"/>
      <c r="AP735" s="113"/>
      <c r="AQ735" s="113"/>
      <c r="AR735" s="31"/>
      <c r="AS735" s="73"/>
      <c r="AT735" s="73"/>
      <c r="AU735" s="68"/>
      <c r="AV735" s="67"/>
      <c r="AW735" s="67"/>
      <c r="AX735" s="67"/>
      <c r="AY735" s="67"/>
      <c r="AZ735" s="132"/>
      <c r="BA735" s="132"/>
      <c r="BB735" s="132"/>
      <c r="BC735" s="132"/>
      <c r="BD735" s="132"/>
      <c r="BE735" s="67"/>
    </row>
    <row r="736" spans="1:57" ht="25.5" customHeight="1" x14ac:dyDescent="0.25">
      <c r="A736" s="31"/>
      <c r="B736" s="31"/>
      <c r="C736" s="31"/>
      <c r="D736" s="33"/>
      <c r="E736" s="98"/>
      <c r="F736" s="31"/>
      <c r="G736" s="83"/>
      <c r="H736" s="83"/>
      <c r="I736" s="62"/>
      <c r="J736" s="31"/>
      <c r="K736" s="31"/>
      <c r="L736" s="83"/>
      <c r="M736" s="69"/>
      <c r="N736" s="69"/>
      <c r="O736" s="74"/>
      <c r="P736" s="74"/>
      <c r="Q736" s="75"/>
      <c r="R736" s="34"/>
      <c r="S736" s="83"/>
      <c r="T736" s="83"/>
      <c r="U736" s="83"/>
      <c r="V736" s="83"/>
      <c r="W736" s="74"/>
      <c r="X736" s="74"/>
      <c r="Y736" s="74"/>
      <c r="Z736" s="66"/>
      <c r="AA736" s="72"/>
      <c r="AB736" s="66"/>
      <c r="AC736" s="72"/>
      <c r="AD736" s="72"/>
      <c r="AE736" s="72"/>
      <c r="AF736" s="62"/>
      <c r="AG736" s="113"/>
      <c r="AH736" s="114"/>
      <c r="AI736" s="30"/>
      <c r="AJ736" s="30"/>
      <c r="AK736" s="30"/>
      <c r="AL736" s="30"/>
      <c r="AM736" s="68"/>
      <c r="AN736" s="114"/>
      <c r="AO736" s="114"/>
      <c r="AP736" s="113"/>
      <c r="AQ736" s="113"/>
      <c r="AR736" s="31"/>
      <c r="AS736" s="73"/>
      <c r="AT736" s="73"/>
      <c r="AU736" s="68"/>
      <c r="AV736" s="67"/>
      <c r="AW736" s="67"/>
      <c r="AX736" s="67"/>
      <c r="AY736" s="67"/>
      <c r="AZ736" s="132"/>
      <c r="BA736" s="132"/>
      <c r="BB736" s="132"/>
      <c r="BC736" s="132"/>
      <c r="BD736" s="132"/>
      <c r="BE736" s="67"/>
    </row>
    <row r="737" spans="1:57" ht="25.5" customHeight="1" x14ac:dyDescent="0.25">
      <c r="A737" s="31"/>
      <c r="B737" s="31"/>
      <c r="C737" s="31"/>
      <c r="D737" s="33"/>
      <c r="E737" s="98"/>
      <c r="F737" s="31"/>
      <c r="G737" s="83"/>
      <c r="H737" s="83"/>
      <c r="I737" s="62"/>
      <c r="J737" s="31"/>
      <c r="K737" s="31"/>
      <c r="L737" s="83"/>
      <c r="M737" s="69"/>
      <c r="N737" s="69"/>
      <c r="O737" s="74"/>
      <c r="P737" s="74"/>
      <c r="Q737" s="75"/>
      <c r="R737" s="34"/>
      <c r="S737" s="83"/>
      <c r="T737" s="83"/>
      <c r="U737" s="83"/>
      <c r="V737" s="83"/>
      <c r="W737" s="74"/>
      <c r="X737" s="74"/>
      <c r="Y737" s="74"/>
      <c r="Z737" s="66"/>
      <c r="AA737" s="72"/>
      <c r="AB737" s="66"/>
      <c r="AC737" s="72"/>
      <c r="AD737" s="72"/>
      <c r="AE737" s="72"/>
      <c r="AF737" s="62"/>
      <c r="AG737" s="113"/>
      <c r="AH737" s="114"/>
      <c r="AI737" s="30"/>
      <c r="AJ737" s="30"/>
      <c r="AK737" s="30"/>
      <c r="AL737" s="30"/>
      <c r="AM737" s="68"/>
      <c r="AN737" s="114"/>
      <c r="AO737" s="114"/>
      <c r="AP737" s="113"/>
      <c r="AQ737" s="113"/>
      <c r="AR737" s="31"/>
      <c r="AS737" s="73"/>
      <c r="AT737" s="73"/>
      <c r="AU737" s="68"/>
      <c r="AV737" s="67"/>
      <c r="AW737" s="67"/>
      <c r="AX737" s="67"/>
      <c r="AY737" s="67"/>
      <c r="AZ737" s="132"/>
      <c r="BA737" s="132"/>
      <c r="BB737" s="132"/>
      <c r="BC737" s="132"/>
      <c r="BD737" s="132"/>
      <c r="BE737" s="67"/>
    </row>
    <row r="738" spans="1:57" ht="25.5" customHeight="1" x14ac:dyDescent="0.25">
      <c r="A738" s="31"/>
      <c r="B738" s="31"/>
      <c r="C738" s="31"/>
      <c r="D738" s="33"/>
      <c r="E738" s="98"/>
      <c r="F738" s="31"/>
      <c r="G738" s="83"/>
      <c r="H738" s="83"/>
      <c r="I738" s="62"/>
      <c r="J738" s="31"/>
      <c r="K738" s="31"/>
      <c r="L738" s="83"/>
      <c r="M738" s="69"/>
      <c r="N738" s="69"/>
      <c r="O738" s="74"/>
      <c r="P738" s="74"/>
      <c r="Q738" s="75"/>
      <c r="R738" s="34"/>
      <c r="S738" s="83"/>
      <c r="T738" s="83"/>
      <c r="U738" s="83"/>
      <c r="V738" s="83"/>
      <c r="W738" s="74"/>
      <c r="X738" s="74"/>
      <c r="Y738" s="74"/>
      <c r="Z738" s="66"/>
      <c r="AA738" s="72"/>
      <c r="AB738" s="66"/>
      <c r="AC738" s="72"/>
      <c r="AD738" s="72"/>
      <c r="AE738" s="72"/>
      <c r="AF738" s="62"/>
      <c r="AG738" s="113"/>
      <c r="AH738" s="114"/>
      <c r="AI738" s="30"/>
      <c r="AJ738" s="30"/>
      <c r="AK738" s="30"/>
      <c r="AL738" s="30"/>
      <c r="AM738" s="68"/>
      <c r="AN738" s="114"/>
      <c r="AO738" s="114"/>
      <c r="AP738" s="113"/>
      <c r="AQ738" s="113"/>
      <c r="AR738" s="31"/>
      <c r="AS738" s="73"/>
      <c r="AT738" s="73"/>
      <c r="AU738" s="68"/>
      <c r="AV738" s="67"/>
      <c r="AW738" s="67"/>
      <c r="AX738" s="67"/>
      <c r="AY738" s="67"/>
      <c r="AZ738" s="132"/>
      <c r="BA738" s="132"/>
      <c r="BB738" s="132"/>
      <c r="BC738" s="132"/>
      <c r="BD738" s="132"/>
      <c r="BE738" s="67"/>
    </row>
    <row r="739" spans="1:57" ht="25.5" customHeight="1" x14ac:dyDescent="0.25">
      <c r="A739" s="31"/>
      <c r="B739" s="31"/>
      <c r="C739" s="31"/>
      <c r="D739" s="33"/>
      <c r="E739" s="98"/>
      <c r="F739" s="31"/>
      <c r="G739" s="83"/>
      <c r="H739" s="83"/>
      <c r="I739" s="62"/>
      <c r="J739" s="31"/>
      <c r="K739" s="31"/>
      <c r="L739" s="83"/>
      <c r="M739" s="69"/>
      <c r="N739" s="69"/>
      <c r="O739" s="74"/>
      <c r="P739" s="74"/>
      <c r="Q739" s="75"/>
      <c r="R739" s="34"/>
      <c r="S739" s="83"/>
      <c r="T739" s="83"/>
      <c r="U739" s="83"/>
      <c r="V739" s="83"/>
      <c r="W739" s="74"/>
      <c r="X739" s="74"/>
      <c r="Y739" s="74"/>
      <c r="Z739" s="66"/>
      <c r="AA739" s="72"/>
      <c r="AB739" s="66"/>
      <c r="AC739" s="72"/>
      <c r="AD739" s="72"/>
      <c r="AE739" s="72"/>
      <c r="AF739" s="62"/>
      <c r="AG739" s="113"/>
      <c r="AH739" s="114"/>
      <c r="AI739" s="30"/>
      <c r="AJ739" s="30"/>
      <c r="AK739" s="30"/>
      <c r="AL739" s="30"/>
      <c r="AM739" s="68"/>
      <c r="AN739" s="114"/>
      <c r="AO739" s="114"/>
      <c r="AP739" s="113"/>
      <c r="AQ739" s="113"/>
      <c r="AR739" s="31"/>
      <c r="AS739" s="73"/>
      <c r="AT739" s="73"/>
      <c r="AU739" s="68"/>
      <c r="AV739" s="67"/>
      <c r="AW739" s="67"/>
      <c r="AX739" s="67"/>
      <c r="AY739" s="67"/>
      <c r="AZ739" s="132"/>
      <c r="BA739" s="132"/>
      <c r="BB739" s="132"/>
      <c r="BC739" s="132"/>
      <c r="BD739" s="132"/>
      <c r="BE739" s="67"/>
    </row>
    <row r="740" spans="1:57" ht="25.5" customHeight="1" x14ac:dyDescent="0.25">
      <c r="A740" s="31"/>
      <c r="B740" s="31"/>
      <c r="C740" s="31"/>
      <c r="D740" s="33"/>
      <c r="E740" s="98"/>
      <c r="F740" s="31"/>
      <c r="G740" s="83"/>
      <c r="H740" s="83"/>
      <c r="I740" s="62"/>
      <c r="J740" s="31"/>
      <c r="K740" s="31"/>
      <c r="L740" s="83"/>
      <c r="M740" s="69"/>
      <c r="N740" s="69"/>
      <c r="O740" s="74"/>
      <c r="P740" s="74"/>
      <c r="Q740" s="75"/>
      <c r="R740" s="34"/>
      <c r="S740" s="83"/>
      <c r="T740" s="83"/>
      <c r="U740" s="83"/>
      <c r="V740" s="83"/>
      <c r="W740" s="74"/>
      <c r="X740" s="74"/>
      <c r="Y740" s="74"/>
      <c r="Z740" s="66"/>
      <c r="AA740" s="72"/>
      <c r="AB740" s="66"/>
      <c r="AC740" s="72"/>
      <c r="AD740" s="72"/>
      <c r="AE740" s="72"/>
      <c r="AF740" s="62"/>
      <c r="AG740" s="113"/>
      <c r="AH740" s="114"/>
      <c r="AI740" s="30"/>
      <c r="AJ740" s="30"/>
      <c r="AK740" s="30"/>
      <c r="AL740" s="30"/>
      <c r="AM740" s="68"/>
      <c r="AN740" s="114"/>
      <c r="AO740" s="114"/>
      <c r="AP740" s="113"/>
      <c r="AQ740" s="113"/>
      <c r="AR740" s="31"/>
      <c r="AS740" s="73"/>
      <c r="AT740" s="73"/>
      <c r="AU740" s="68"/>
      <c r="AV740" s="67"/>
      <c r="AW740" s="67"/>
      <c r="AX740" s="67"/>
      <c r="AY740" s="67"/>
      <c r="AZ740" s="132"/>
      <c r="BA740" s="132"/>
      <c r="BB740" s="132"/>
      <c r="BC740" s="132"/>
      <c r="BD740" s="132"/>
      <c r="BE740" s="67"/>
    </row>
    <row r="741" spans="1:57" ht="25.5" customHeight="1" x14ac:dyDescent="0.25">
      <c r="A741" s="31"/>
      <c r="B741" s="31"/>
      <c r="C741" s="31"/>
      <c r="D741" s="33"/>
      <c r="E741" s="98"/>
      <c r="F741" s="31"/>
      <c r="G741" s="83"/>
      <c r="H741" s="83"/>
      <c r="I741" s="62"/>
      <c r="J741" s="31"/>
      <c r="K741" s="31"/>
      <c r="L741" s="83"/>
      <c r="M741" s="69"/>
      <c r="N741" s="69"/>
      <c r="O741" s="74"/>
      <c r="P741" s="74"/>
      <c r="Q741" s="75"/>
      <c r="R741" s="34"/>
      <c r="S741" s="83"/>
      <c r="T741" s="83"/>
      <c r="U741" s="83"/>
      <c r="V741" s="83"/>
      <c r="W741" s="74"/>
      <c r="X741" s="74"/>
      <c r="Y741" s="74"/>
      <c r="Z741" s="66"/>
      <c r="AA741" s="72"/>
      <c r="AB741" s="66"/>
      <c r="AC741" s="72"/>
      <c r="AD741" s="72"/>
      <c r="AE741" s="72"/>
      <c r="AF741" s="62"/>
      <c r="AG741" s="113"/>
      <c r="AH741" s="114"/>
      <c r="AI741" s="30"/>
      <c r="AJ741" s="30"/>
      <c r="AK741" s="30"/>
      <c r="AL741" s="30"/>
      <c r="AM741" s="68"/>
      <c r="AN741" s="114"/>
      <c r="AO741" s="114"/>
      <c r="AP741" s="113"/>
      <c r="AQ741" s="113"/>
      <c r="AR741" s="31"/>
      <c r="AS741" s="73"/>
      <c r="AT741" s="73"/>
      <c r="AU741" s="68"/>
      <c r="AV741" s="67"/>
      <c r="AW741" s="67"/>
      <c r="AX741" s="67"/>
      <c r="AY741" s="67"/>
      <c r="AZ741" s="132"/>
      <c r="BA741" s="132"/>
      <c r="BB741" s="132"/>
      <c r="BC741" s="132"/>
      <c r="BD741" s="132"/>
      <c r="BE741" s="67"/>
    </row>
    <row r="742" spans="1:57" ht="25.5" customHeight="1" x14ac:dyDescent="0.25">
      <c r="A742" s="31"/>
      <c r="B742" s="31"/>
      <c r="C742" s="31"/>
      <c r="D742" s="33"/>
      <c r="E742" s="98"/>
      <c r="F742" s="31"/>
      <c r="G742" s="83"/>
      <c r="H742" s="83"/>
      <c r="I742" s="62"/>
      <c r="J742" s="31"/>
      <c r="K742" s="31"/>
      <c r="L742" s="83"/>
      <c r="M742" s="69"/>
      <c r="N742" s="69"/>
      <c r="O742" s="74"/>
      <c r="P742" s="74"/>
      <c r="Q742" s="75"/>
      <c r="R742" s="34"/>
      <c r="S742" s="83"/>
      <c r="T742" s="83"/>
      <c r="U742" s="83"/>
      <c r="V742" s="83"/>
      <c r="W742" s="74"/>
      <c r="X742" s="74"/>
      <c r="Y742" s="74"/>
      <c r="Z742" s="66"/>
      <c r="AA742" s="72"/>
      <c r="AB742" s="66"/>
      <c r="AC742" s="72"/>
      <c r="AD742" s="72"/>
      <c r="AE742" s="72"/>
      <c r="AF742" s="62"/>
      <c r="AG742" s="113"/>
      <c r="AH742" s="114"/>
      <c r="AI742" s="30"/>
      <c r="AJ742" s="30"/>
      <c r="AK742" s="30"/>
      <c r="AL742" s="30"/>
      <c r="AM742" s="68"/>
      <c r="AN742" s="114"/>
      <c r="AO742" s="114"/>
      <c r="AP742" s="113"/>
      <c r="AQ742" s="113"/>
      <c r="AR742" s="31"/>
      <c r="AS742" s="73"/>
      <c r="AT742" s="73"/>
      <c r="AU742" s="68"/>
      <c r="AV742" s="67"/>
      <c r="AW742" s="67"/>
      <c r="AX742" s="67"/>
      <c r="AY742" s="67"/>
      <c r="AZ742" s="132"/>
      <c r="BA742" s="132"/>
      <c r="BB742" s="132"/>
      <c r="BC742" s="132"/>
      <c r="BD742" s="132"/>
      <c r="BE742" s="67"/>
    </row>
    <row r="743" spans="1:57" ht="25.5" customHeight="1" x14ac:dyDescent="0.25">
      <c r="A743" s="31"/>
      <c r="B743" s="31"/>
      <c r="C743" s="31"/>
      <c r="D743" s="33"/>
      <c r="E743" s="98"/>
      <c r="F743" s="31"/>
      <c r="G743" s="83"/>
      <c r="H743" s="83"/>
      <c r="I743" s="62"/>
      <c r="J743" s="31"/>
      <c r="K743" s="31"/>
      <c r="L743" s="83"/>
      <c r="M743" s="69"/>
      <c r="N743" s="69"/>
      <c r="O743" s="74"/>
      <c r="P743" s="74"/>
      <c r="Q743" s="75"/>
      <c r="R743" s="34"/>
      <c r="S743" s="83"/>
      <c r="T743" s="83"/>
      <c r="U743" s="83"/>
      <c r="V743" s="83"/>
      <c r="W743" s="74"/>
      <c r="X743" s="74"/>
      <c r="Y743" s="74"/>
      <c r="Z743" s="66"/>
      <c r="AA743" s="72"/>
      <c r="AB743" s="66"/>
      <c r="AC743" s="72"/>
      <c r="AD743" s="72"/>
      <c r="AE743" s="72"/>
      <c r="AF743" s="62"/>
      <c r="AG743" s="113"/>
      <c r="AH743" s="114"/>
      <c r="AI743" s="30"/>
      <c r="AJ743" s="30"/>
      <c r="AK743" s="30"/>
      <c r="AL743" s="30"/>
      <c r="AM743" s="68"/>
      <c r="AN743" s="114"/>
      <c r="AO743" s="114"/>
      <c r="AP743" s="113"/>
      <c r="AQ743" s="113"/>
      <c r="AR743" s="31"/>
      <c r="AS743" s="73"/>
      <c r="AT743" s="73"/>
      <c r="AU743" s="68"/>
      <c r="AV743" s="67"/>
      <c r="AW743" s="67"/>
      <c r="AX743" s="67"/>
      <c r="AY743" s="67"/>
      <c r="AZ743" s="132"/>
      <c r="BA743" s="132"/>
      <c r="BB743" s="132"/>
      <c r="BC743" s="132"/>
      <c r="BD743" s="132"/>
      <c r="BE743" s="67"/>
    </row>
    <row r="744" spans="1:57" ht="25.5" customHeight="1" x14ac:dyDescent="0.25">
      <c r="A744" s="31"/>
      <c r="B744" s="31"/>
      <c r="C744" s="31"/>
      <c r="D744" s="33"/>
      <c r="E744" s="98"/>
      <c r="F744" s="31"/>
      <c r="G744" s="83"/>
      <c r="H744" s="83"/>
      <c r="I744" s="62"/>
      <c r="J744" s="31"/>
      <c r="K744" s="31"/>
      <c r="L744" s="83"/>
      <c r="M744" s="69"/>
      <c r="N744" s="69"/>
      <c r="O744" s="74"/>
      <c r="P744" s="74"/>
      <c r="Q744" s="75"/>
      <c r="R744" s="34"/>
      <c r="S744" s="83"/>
      <c r="T744" s="83"/>
      <c r="U744" s="83"/>
      <c r="V744" s="83"/>
      <c r="W744" s="74"/>
      <c r="X744" s="74"/>
      <c r="Y744" s="74"/>
      <c r="Z744" s="66"/>
      <c r="AA744" s="72"/>
      <c r="AB744" s="66"/>
      <c r="AC744" s="72"/>
      <c r="AD744" s="72"/>
      <c r="AE744" s="72"/>
      <c r="AF744" s="62"/>
      <c r="AG744" s="113"/>
      <c r="AH744" s="114"/>
      <c r="AI744" s="30"/>
      <c r="AJ744" s="30"/>
      <c r="AK744" s="30"/>
      <c r="AL744" s="30"/>
      <c r="AM744" s="68"/>
      <c r="AN744" s="114"/>
      <c r="AO744" s="114"/>
      <c r="AP744" s="113"/>
      <c r="AQ744" s="113"/>
      <c r="AR744" s="31"/>
      <c r="AS744" s="73"/>
      <c r="AT744" s="73"/>
      <c r="AU744" s="68"/>
      <c r="AV744" s="67"/>
      <c r="AW744" s="67"/>
      <c r="AX744" s="67"/>
      <c r="AY744" s="67"/>
      <c r="AZ744" s="132"/>
      <c r="BA744" s="132"/>
      <c r="BB744" s="132"/>
      <c r="BC744" s="132"/>
      <c r="BD744" s="132"/>
      <c r="BE744" s="67"/>
    </row>
    <row r="745" spans="1:57" ht="25.5" customHeight="1" x14ac:dyDescent="0.25">
      <c r="A745" s="31"/>
      <c r="B745" s="31"/>
      <c r="C745" s="31"/>
      <c r="D745" s="33"/>
      <c r="E745" s="98"/>
      <c r="F745" s="31"/>
      <c r="G745" s="83"/>
      <c r="H745" s="83"/>
      <c r="I745" s="62"/>
      <c r="J745" s="31"/>
      <c r="K745" s="31"/>
      <c r="L745" s="83"/>
      <c r="M745" s="69"/>
      <c r="N745" s="69"/>
      <c r="O745" s="74"/>
      <c r="P745" s="74"/>
      <c r="Q745" s="75"/>
      <c r="R745" s="34"/>
      <c r="S745" s="83"/>
      <c r="T745" s="83"/>
      <c r="U745" s="83"/>
      <c r="V745" s="83"/>
      <c r="W745" s="74"/>
      <c r="X745" s="74"/>
      <c r="Y745" s="74"/>
      <c r="Z745" s="66"/>
      <c r="AA745" s="72"/>
      <c r="AB745" s="66"/>
      <c r="AC745" s="72"/>
      <c r="AD745" s="72"/>
      <c r="AE745" s="72"/>
      <c r="AF745" s="62"/>
      <c r="AG745" s="113"/>
      <c r="AH745" s="114"/>
      <c r="AI745" s="30"/>
      <c r="AJ745" s="30"/>
      <c r="AK745" s="30"/>
      <c r="AL745" s="30"/>
      <c r="AM745" s="68"/>
      <c r="AN745" s="114"/>
      <c r="AO745" s="114"/>
      <c r="AP745" s="113"/>
      <c r="AQ745" s="113"/>
      <c r="AR745" s="31"/>
      <c r="AS745" s="73"/>
      <c r="AT745" s="73"/>
      <c r="AU745" s="68"/>
      <c r="AV745" s="67"/>
      <c r="AW745" s="67"/>
      <c r="AX745" s="67"/>
      <c r="AY745" s="67"/>
      <c r="AZ745" s="132"/>
      <c r="BA745" s="132"/>
      <c r="BB745" s="132"/>
      <c r="BC745" s="132"/>
      <c r="BD745" s="132"/>
      <c r="BE745" s="67"/>
    </row>
    <row r="746" spans="1:57" ht="25.5" customHeight="1" x14ac:dyDescent="0.25">
      <c r="A746" s="31"/>
      <c r="B746" s="31"/>
      <c r="C746" s="31"/>
      <c r="D746" s="33"/>
      <c r="E746" s="98"/>
      <c r="F746" s="31"/>
      <c r="G746" s="83"/>
      <c r="H746" s="83"/>
      <c r="I746" s="62"/>
      <c r="J746" s="31"/>
      <c r="K746" s="31"/>
      <c r="L746" s="83"/>
      <c r="M746" s="69"/>
      <c r="N746" s="69"/>
      <c r="O746" s="74"/>
      <c r="P746" s="74"/>
      <c r="Q746" s="75"/>
      <c r="R746" s="34"/>
      <c r="S746" s="83"/>
      <c r="T746" s="83"/>
      <c r="U746" s="83"/>
      <c r="V746" s="83"/>
      <c r="W746" s="74"/>
      <c r="X746" s="74"/>
      <c r="Y746" s="74"/>
      <c r="Z746" s="66"/>
      <c r="AA746" s="72"/>
      <c r="AB746" s="66"/>
      <c r="AC746" s="72"/>
      <c r="AD746" s="72"/>
      <c r="AE746" s="72"/>
      <c r="AF746" s="62"/>
      <c r="AG746" s="113"/>
      <c r="AH746" s="114"/>
      <c r="AI746" s="30"/>
      <c r="AJ746" s="30"/>
      <c r="AK746" s="30"/>
      <c r="AL746" s="30"/>
      <c r="AM746" s="68"/>
      <c r="AN746" s="114"/>
      <c r="AO746" s="114"/>
      <c r="AP746" s="113"/>
      <c r="AQ746" s="113"/>
      <c r="AR746" s="31"/>
      <c r="AS746" s="73"/>
      <c r="AT746" s="73"/>
      <c r="AU746" s="68"/>
      <c r="AV746" s="67"/>
      <c r="AW746" s="67"/>
      <c r="AX746" s="67"/>
      <c r="AY746" s="67"/>
      <c r="AZ746" s="132"/>
      <c r="BA746" s="132"/>
      <c r="BB746" s="132"/>
      <c r="BC746" s="132"/>
      <c r="BD746" s="132"/>
      <c r="BE746" s="67"/>
    </row>
    <row r="747" spans="1:57" ht="25.5" customHeight="1" x14ac:dyDescent="0.25">
      <c r="A747" s="31"/>
      <c r="B747" s="31"/>
      <c r="C747" s="31"/>
      <c r="D747" s="33"/>
      <c r="E747" s="98"/>
      <c r="F747" s="31"/>
      <c r="G747" s="83"/>
      <c r="H747" s="83"/>
      <c r="I747" s="62"/>
      <c r="J747" s="31"/>
      <c r="K747" s="31"/>
      <c r="L747" s="83"/>
      <c r="M747" s="69"/>
      <c r="N747" s="69"/>
      <c r="O747" s="74"/>
      <c r="P747" s="74"/>
      <c r="Q747" s="75"/>
      <c r="R747" s="34"/>
      <c r="S747" s="83"/>
      <c r="T747" s="83"/>
      <c r="U747" s="83"/>
      <c r="V747" s="83"/>
      <c r="W747" s="74"/>
      <c r="X747" s="74"/>
      <c r="Y747" s="74"/>
      <c r="Z747" s="66"/>
      <c r="AA747" s="72"/>
      <c r="AB747" s="66"/>
      <c r="AC747" s="72"/>
      <c r="AD747" s="72"/>
      <c r="AE747" s="72"/>
      <c r="AF747" s="62"/>
      <c r="AG747" s="113"/>
      <c r="AH747" s="114"/>
      <c r="AI747" s="30"/>
      <c r="AJ747" s="30"/>
      <c r="AK747" s="30"/>
      <c r="AL747" s="30"/>
      <c r="AM747" s="68"/>
      <c r="AN747" s="114"/>
      <c r="AO747" s="114"/>
      <c r="AP747" s="113"/>
      <c r="AQ747" s="113"/>
      <c r="AR747" s="31"/>
      <c r="AS747" s="73"/>
      <c r="AT747" s="73"/>
      <c r="AU747" s="68"/>
      <c r="AV747" s="67"/>
      <c r="AW747" s="67"/>
      <c r="AX747" s="67"/>
      <c r="AY747" s="67"/>
      <c r="AZ747" s="132"/>
      <c r="BA747" s="132"/>
      <c r="BB747" s="132"/>
      <c r="BC747" s="132"/>
      <c r="BD747" s="132"/>
      <c r="BE747" s="67"/>
    </row>
    <row r="748" spans="1:57" ht="25.5" customHeight="1" x14ac:dyDescent="0.25">
      <c r="A748" s="31"/>
      <c r="B748" s="31"/>
      <c r="C748" s="31"/>
      <c r="D748" s="33"/>
      <c r="E748" s="98"/>
      <c r="F748" s="31"/>
      <c r="G748" s="83"/>
      <c r="H748" s="83"/>
      <c r="I748" s="62"/>
      <c r="J748" s="31"/>
      <c r="K748" s="31"/>
      <c r="L748" s="83"/>
      <c r="M748" s="69"/>
      <c r="N748" s="69"/>
      <c r="O748" s="74"/>
      <c r="P748" s="74"/>
      <c r="Q748" s="75"/>
      <c r="R748" s="34"/>
      <c r="S748" s="83"/>
      <c r="T748" s="83"/>
      <c r="U748" s="83"/>
      <c r="V748" s="83"/>
      <c r="W748" s="74"/>
      <c r="X748" s="74"/>
      <c r="Y748" s="74"/>
      <c r="Z748" s="66"/>
      <c r="AA748" s="72"/>
      <c r="AB748" s="66"/>
      <c r="AC748" s="72"/>
      <c r="AD748" s="72"/>
      <c r="AE748" s="72"/>
      <c r="AF748" s="62"/>
      <c r="AG748" s="113"/>
      <c r="AH748" s="114"/>
      <c r="AI748" s="30"/>
      <c r="AJ748" s="30"/>
      <c r="AK748" s="30"/>
      <c r="AL748" s="30"/>
      <c r="AM748" s="68"/>
      <c r="AN748" s="114"/>
      <c r="AO748" s="114"/>
      <c r="AP748" s="113"/>
      <c r="AQ748" s="113"/>
      <c r="AR748" s="31"/>
      <c r="AS748" s="73"/>
      <c r="AT748" s="73"/>
      <c r="AU748" s="68"/>
      <c r="AV748" s="67"/>
      <c r="AW748" s="67"/>
      <c r="AX748" s="67"/>
      <c r="AY748" s="67"/>
      <c r="AZ748" s="132"/>
      <c r="BA748" s="132"/>
      <c r="BB748" s="132"/>
      <c r="BC748" s="132"/>
      <c r="BD748" s="132"/>
      <c r="BE748" s="67"/>
    </row>
    <row r="749" spans="1:57" ht="25.5" customHeight="1" x14ac:dyDescent="0.25">
      <c r="A749" s="31"/>
      <c r="B749" s="31"/>
      <c r="C749" s="31"/>
      <c r="D749" s="33"/>
      <c r="E749" s="98"/>
      <c r="F749" s="31"/>
      <c r="G749" s="83"/>
      <c r="H749" s="83"/>
      <c r="I749" s="62"/>
      <c r="J749" s="31"/>
      <c r="K749" s="31"/>
      <c r="L749" s="83"/>
      <c r="M749" s="69"/>
      <c r="N749" s="69"/>
      <c r="O749" s="74"/>
      <c r="P749" s="74"/>
      <c r="Q749" s="75"/>
      <c r="R749" s="34"/>
      <c r="S749" s="83"/>
      <c r="T749" s="83"/>
      <c r="U749" s="83"/>
      <c r="V749" s="83"/>
      <c r="W749" s="74"/>
      <c r="X749" s="74"/>
      <c r="Y749" s="74"/>
      <c r="Z749" s="66"/>
      <c r="AA749" s="72"/>
      <c r="AB749" s="66"/>
      <c r="AC749" s="72"/>
      <c r="AD749" s="72"/>
      <c r="AE749" s="72"/>
      <c r="AF749" s="62"/>
      <c r="AG749" s="113"/>
      <c r="AH749" s="114"/>
      <c r="AI749" s="30"/>
      <c r="AJ749" s="30"/>
      <c r="AK749" s="30"/>
      <c r="AL749" s="30"/>
      <c r="AM749" s="68"/>
      <c r="AN749" s="114"/>
      <c r="AO749" s="114"/>
      <c r="AP749" s="113"/>
      <c r="AQ749" s="113"/>
      <c r="AR749" s="31"/>
      <c r="AS749" s="73"/>
      <c r="AT749" s="73"/>
      <c r="AU749" s="68"/>
      <c r="AV749" s="67"/>
      <c r="AW749" s="67"/>
      <c r="AX749" s="67"/>
      <c r="AY749" s="67"/>
      <c r="AZ749" s="132"/>
      <c r="BA749" s="132"/>
      <c r="BB749" s="132"/>
      <c r="BC749" s="132"/>
      <c r="BD749" s="132"/>
      <c r="BE749" s="67"/>
    </row>
    <row r="750" spans="1:57" ht="25.5" customHeight="1" x14ac:dyDescent="0.25">
      <c r="A750" s="31"/>
      <c r="B750" s="31"/>
      <c r="C750" s="31"/>
      <c r="D750" s="33"/>
      <c r="E750" s="98"/>
      <c r="F750" s="31"/>
      <c r="G750" s="83"/>
      <c r="H750" s="83"/>
      <c r="I750" s="62"/>
      <c r="J750" s="31"/>
      <c r="K750" s="31"/>
      <c r="L750" s="83"/>
      <c r="M750" s="69"/>
      <c r="N750" s="69"/>
      <c r="O750" s="74"/>
      <c r="P750" s="74"/>
      <c r="Q750" s="75"/>
      <c r="R750" s="34"/>
      <c r="S750" s="83"/>
      <c r="T750" s="83"/>
      <c r="U750" s="83"/>
      <c r="V750" s="83"/>
      <c r="W750" s="74"/>
      <c r="X750" s="74"/>
      <c r="Y750" s="74"/>
      <c r="Z750" s="66"/>
      <c r="AA750" s="72"/>
      <c r="AB750" s="66"/>
      <c r="AC750" s="72"/>
      <c r="AD750" s="72"/>
      <c r="AE750" s="72"/>
      <c r="AF750" s="62"/>
      <c r="AG750" s="113"/>
      <c r="AH750" s="114"/>
      <c r="AI750" s="30"/>
      <c r="AJ750" s="30"/>
      <c r="AK750" s="30"/>
      <c r="AL750" s="30"/>
      <c r="AM750" s="68"/>
      <c r="AN750" s="114"/>
      <c r="AO750" s="114"/>
      <c r="AP750" s="113"/>
      <c r="AQ750" s="113"/>
      <c r="AR750" s="31"/>
      <c r="AS750" s="73"/>
      <c r="AT750" s="73"/>
      <c r="AU750" s="68"/>
      <c r="AV750" s="67"/>
      <c r="AW750" s="67"/>
      <c r="AX750" s="67"/>
      <c r="AY750" s="67"/>
      <c r="AZ750" s="132"/>
      <c r="BA750" s="132"/>
      <c r="BB750" s="132"/>
      <c r="BC750" s="132"/>
      <c r="BD750" s="132"/>
      <c r="BE750" s="67"/>
    </row>
    <row r="751" spans="1:57" ht="25.5" customHeight="1" x14ac:dyDescent="0.25">
      <c r="A751" s="31"/>
      <c r="B751" s="31"/>
      <c r="C751" s="31"/>
      <c r="D751" s="33"/>
      <c r="E751" s="98"/>
      <c r="F751" s="31"/>
      <c r="G751" s="83"/>
      <c r="H751" s="83"/>
      <c r="I751" s="62"/>
      <c r="J751" s="31"/>
      <c r="K751" s="31"/>
      <c r="L751" s="83"/>
      <c r="M751" s="69"/>
      <c r="N751" s="69"/>
      <c r="O751" s="74"/>
      <c r="P751" s="74"/>
      <c r="Q751" s="75"/>
      <c r="R751" s="34"/>
      <c r="S751" s="83"/>
      <c r="T751" s="83"/>
      <c r="U751" s="83"/>
      <c r="V751" s="83"/>
      <c r="W751" s="74"/>
      <c r="X751" s="74"/>
      <c r="Y751" s="74"/>
      <c r="Z751" s="66"/>
      <c r="AA751" s="72"/>
      <c r="AB751" s="66"/>
      <c r="AC751" s="72"/>
      <c r="AD751" s="72"/>
      <c r="AE751" s="72"/>
      <c r="AF751" s="62"/>
      <c r="AG751" s="113"/>
      <c r="AH751" s="114"/>
      <c r="AI751" s="30"/>
      <c r="AJ751" s="30"/>
      <c r="AK751" s="30"/>
      <c r="AL751" s="30"/>
      <c r="AM751" s="68"/>
      <c r="AN751" s="114"/>
      <c r="AO751" s="114"/>
      <c r="AP751" s="113"/>
      <c r="AQ751" s="113"/>
      <c r="AR751" s="31"/>
      <c r="AS751" s="73"/>
      <c r="AT751" s="73"/>
      <c r="AU751" s="68"/>
      <c r="AV751" s="67"/>
      <c r="AW751" s="67"/>
      <c r="AX751" s="67"/>
      <c r="AY751" s="67"/>
      <c r="AZ751" s="132"/>
      <c r="BA751" s="132"/>
      <c r="BB751" s="132"/>
      <c r="BC751" s="132"/>
      <c r="BD751" s="132"/>
      <c r="BE751" s="67"/>
    </row>
    <row r="752" spans="1:57" ht="25.5" customHeight="1" x14ac:dyDescent="0.25">
      <c r="A752" s="31"/>
      <c r="B752" s="31"/>
      <c r="C752" s="31"/>
      <c r="D752" s="33"/>
      <c r="E752" s="98"/>
      <c r="F752" s="31"/>
      <c r="G752" s="83"/>
      <c r="H752" s="83"/>
      <c r="I752" s="62"/>
      <c r="J752" s="31"/>
      <c r="K752" s="31"/>
      <c r="L752" s="83"/>
      <c r="M752" s="69"/>
      <c r="N752" s="69"/>
      <c r="O752" s="74"/>
      <c r="P752" s="74"/>
      <c r="Q752" s="75"/>
      <c r="R752" s="34"/>
      <c r="S752" s="83"/>
      <c r="T752" s="83"/>
      <c r="U752" s="83"/>
      <c r="V752" s="83"/>
      <c r="W752" s="74"/>
      <c r="X752" s="74"/>
      <c r="Y752" s="74"/>
      <c r="Z752" s="66"/>
      <c r="AA752" s="72"/>
      <c r="AB752" s="66"/>
      <c r="AC752" s="72"/>
      <c r="AD752" s="72"/>
      <c r="AE752" s="72"/>
      <c r="AF752" s="62"/>
      <c r="AG752" s="113"/>
      <c r="AH752" s="114"/>
      <c r="AI752" s="30"/>
      <c r="AJ752" s="30"/>
      <c r="AK752" s="30"/>
      <c r="AL752" s="30"/>
      <c r="AM752" s="68"/>
      <c r="AN752" s="114"/>
      <c r="AO752" s="114"/>
      <c r="AP752" s="113"/>
      <c r="AQ752" s="113"/>
      <c r="AR752" s="31"/>
      <c r="AS752" s="73"/>
      <c r="AT752" s="73"/>
      <c r="AU752" s="68"/>
      <c r="AV752" s="67"/>
      <c r="AW752" s="67"/>
      <c r="AX752" s="67"/>
      <c r="AY752" s="67"/>
      <c r="AZ752" s="132"/>
      <c r="BA752" s="132"/>
      <c r="BB752" s="132"/>
      <c r="BC752" s="132"/>
      <c r="BD752" s="132"/>
      <c r="BE752" s="67"/>
    </row>
    <row r="753" spans="1:57" ht="25.5" customHeight="1" x14ac:dyDescent="0.25">
      <c r="A753" s="31"/>
      <c r="B753" s="31"/>
      <c r="C753" s="31"/>
      <c r="D753" s="33"/>
      <c r="E753" s="98"/>
      <c r="F753" s="31"/>
      <c r="G753" s="83"/>
      <c r="H753" s="83"/>
      <c r="I753" s="62"/>
      <c r="J753" s="31"/>
      <c r="K753" s="31"/>
      <c r="L753" s="83"/>
      <c r="M753" s="69"/>
      <c r="N753" s="69"/>
      <c r="O753" s="74"/>
      <c r="P753" s="74"/>
      <c r="Q753" s="75"/>
      <c r="R753" s="34"/>
      <c r="S753" s="83"/>
      <c r="T753" s="83"/>
      <c r="U753" s="83"/>
      <c r="V753" s="83"/>
      <c r="W753" s="74"/>
      <c r="X753" s="74"/>
      <c r="Y753" s="74"/>
      <c r="Z753" s="66"/>
      <c r="AA753" s="72"/>
      <c r="AB753" s="66"/>
      <c r="AC753" s="72"/>
      <c r="AD753" s="72"/>
      <c r="AE753" s="72"/>
      <c r="AF753" s="62"/>
      <c r="AG753" s="113"/>
      <c r="AH753" s="114"/>
      <c r="AI753" s="30"/>
      <c r="AJ753" s="30"/>
      <c r="AK753" s="30"/>
      <c r="AL753" s="30"/>
      <c r="AM753" s="68"/>
      <c r="AN753" s="114"/>
      <c r="AO753" s="114"/>
      <c r="AP753" s="113"/>
      <c r="AQ753" s="113"/>
      <c r="AR753" s="31"/>
      <c r="AS753" s="73"/>
      <c r="AT753" s="73"/>
      <c r="AU753" s="68"/>
      <c r="AV753" s="67"/>
      <c r="AW753" s="67"/>
      <c r="AX753" s="67"/>
      <c r="AY753" s="67"/>
      <c r="AZ753" s="132"/>
      <c r="BA753" s="132"/>
      <c r="BB753" s="132"/>
      <c r="BC753" s="132"/>
      <c r="BD753" s="132"/>
      <c r="BE753" s="67"/>
    </row>
    <row r="754" spans="1:57" ht="25.5" customHeight="1" x14ac:dyDescent="0.25">
      <c r="A754" s="31"/>
      <c r="B754" s="31"/>
      <c r="C754" s="31"/>
      <c r="D754" s="33"/>
      <c r="E754" s="98"/>
      <c r="F754" s="31"/>
      <c r="G754" s="83"/>
      <c r="H754" s="83"/>
      <c r="I754" s="62"/>
      <c r="J754" s="31"/>
      <c r="K754" s="31"/>
      <c r="L754" s="83"/>
      <c r="M754" s="69"/>
      <c r="N754" s="69"/>
      <c r="O754" s="74"/>
      <c r="P754" s="74"/>
      <c r="Q754" s="75"/>
      <c r="R754" s="34"/>
      <c r="S754" s="83"/>
      <c r="T754" s="83"/>
      <c r="U754" s="83"/>
      <c r="V754" s="83"/>
      <c r="W754" s="74"/>
      <c r="X754" s="74"/>
      <c r="Y754" s="74"/>
      <c r="Z754" s="66"/>
      <c r="AA754" s="72"/>
      <c r="AB754" s="66"/>
      <c r="AC754" s="72"/>
      <c r="AD754" s="72"/>
      <c r="AE754" s="72"/>
      <c r="AF754" s="62"/>
      <c r="AG754" s="113"/>
      <c r="AH754" s="114"/>
      <c r="AI754" s="30"/>
      <c r="AJ754" s="30"/>
      <c r="AK754" s="30"/>
      <c r="AL754" s="30"/>
      <c r="AM754" s="68"/>
      <c r="AN754" s="114"/>
      <c r="AO754" s="114"/>
      <c r="AP754" s="113"/>
      <c r="AQ754" s="113"/>
      <c r="AR754" s="31"/>
      <c r="AS754" s="73"/>
      <c r="AT754" s="73"/>
      <c r="AU754" s="68"/>
      <c r="AV754" s="67"/>
      <c r="AW754" s="67"/>
      <c r="AX754" s="67"/>
      <c r="AY754" s="67"/>
      <c r="AZ754" s="132"/>
      <c r="BA754" s="132"/>
      <c r="BB754" s="132"/>
      <c r="BC754" s="132"/>
      <c r="BD754" s="132"/>
      <c r="BE754" s="67"/>
    </row>
    <row r="755" spans="1:57" ht="25.5" customHeight="1" x14ac:dyDescent="0.25">
      <c r="A755" s="31"/>
      <c r="B755" s="31"/>
      <c r="C755" s="31"/>
      <c r="D755" s="33"/>
      <c r="E755" s="98"/>
      <c r="F755" s="31"/>
      <c r="G755" s="83"/>
      <c r="H755" s="83"/>
      <c r="I755" s="62"/>
      <c r="J755" s="31"/>
      <c r="K755" s="31"/>
      <c r="L755" s="83"/>
      <c r="M755" s="69"/>
      <c r="N755" s="69"/>
      <c r="O755" s="74"/>
      <c r="P755" s="74"/>
      <c r="Q755" s="75"/>
      <c r="R755" s="34"/>
      <c r="S755" s="83"/>
      <c r="T755" s="83"/>
      <c r="U755" s="83"/>
      <c r="V755" s="83"/>
      <c r="W755" s="74"/>
      <c r="X755" s="74"/>
      <c r="Y755" s="74"/>
      <c r="Z755" s="66"/>
      <c r="AA755" s="72"/>
      <c r="AB755" s="66"/>
      <c r="AC755" s="72"/>
      <c r="AD755" s="72"/>
      <c r="AE755" s="72"/>
      <c r="AF755" s="62"/>
      <c r="AG755" s="113"/>
      <c r="AH755" s="114"/>
      <c r="AI755" s="30"/>
      <c r="AJ755" s="30"/>
      <c r="AK755" s="30"/>
      <c r="AL755" s="30"/>
      <c r="AM755" s="68"/>
      <c r="AN755" s="114"/>
      <c r="AO755" s="114"/>
      <c r="AP755" s="113"/>
      <c r="AQ755" s="113"/>
      <c r="AR755" s="31"/>
      <c r="AS755" s="73"/>
      <c r="AT755" s="73"/>
      <c r="AU755" s="68"/>
      <c r="AV755" s="67"/>
      <c r="AW755" s="67"/>
      <c r="AX755" s="67"/>
      <c r="AY755" s="67"/>
      <c r="AZ755" s="132"/>
      <c r="BA755" s="132"/>
      <c r="BB755" s="132"/>
      <c r="BC755" s="132"/>
      <c r="BD755" s="132"/>
      <c r="BE755" s="67"/>
    </row>
    <row r="756" spans="1:57" ht="25.5" customHeight="1" x14ac:dyDescent="0.25">
      <c r="A756" s="31"/>
      <c r="B756" s="31"/>
      <c r="C756" s="31"/>
      <c r="D756" s="33"/>
      <c r="E756" s="98"/>
      <c r="F756" s="31"/>
      <c r="G756" s="83"/>
      <c r="H756" s="83"/>
      <c r="I756" s="62"/>
      <c r="J756" s="31"/>
      <c r="K756" s="31"/>
      <c r="L756" s="83"/>
      <c r="M756" s="69"/>
      <c r="N756" s="69"/>
      <c r="O756" s="74"/>
      <c r="P756" s="74"/>
      <c r="Q756" s="75"/>
      <c r="R756" s="34"/>
      <c r="S756" s="83"/>
      <c r="T756" s="83"/>
      <c r="U756" s="83"/>
      <c r="V756" s="83"/>
      <c r="W756" s="74"/>
      <c r="X756" s="74"/>
      <c r="Y756" s="74"/>
      <c r="Z756" s="66"/>
      <c r="AA756" s="72"/>
      <c r="AB756" s="66"/>
      <c r="AC756" s="72"/>
      <c r="AD756" s="72"/>
      <c r="AE756" s="72"/>
      <c r="AF756" s="62"/>
      <c r="AG756" s="113"/>
      <c r="AH756" s="114"/>
      <c r="AI756" s="30"/>
      <c r="AJ756" s="30"/>
      <c r="AK756" s="30"/>
      <c r="AL756" s="30"/>
      <c r="AM756" s="68"/>
      <c r="AN756" s="114"/>
      <c r="AO756" s="114"/>
      <c r="AP756" s="113"/>
      <c r="AQ756" s="113"/>
      <c r="AR756" s="31"/>
      <c r="AS756" s="73"/>
      <c r="AT756" s="73"/>
      <c r="AU756" s="68"/>
      <c r="AV756" s="67"/>
      <c r="AW756" s="67"/>
      <c r="AX756" s="67"/>
      <c r="AY756" s="67"/>
      <c r="AZ756" s="132"/>
      <c r="BA756" s="132"/>
      <c r="BB756" s="132"/>
      <c r="BC756" s="132"/>
      <c r="BD756" s="132"/>
      <c r="BE756" s="67"/>
    </row>
    <row r="757" spans="1:57" ht="25.5" customHeight="1" x14ac:dyDescent="0.25">
      <c r="A757" s="31"/>
      <c r="B757" s="31"/>
      <c r="C757" s="31"/>
      <c r="D757" s="33"/>
      <c r="E757" s="98"/>
      <c r="F757" s="31"/>
      <c r="G757" s="83"/>
      <c r="H757" s="83"/>
      <c r="I757" s="62"/>
      <c r="J757" s="31"/>
      <c r="K757" s="31"/>
      <c r="L757" s="83"/>
      <c r="M757" s="69"/>
      <c r="N757" s="69"/>
      <c r="O757" s="74"/>
      <c r="P757" s="74"/>
      <c r="Q757" s="75"/>
      <c r="R757" s="34"/>
      <c r="S757" s="83"/>
      <c r="T757" s="83"/>
      <c r="U757" s="83"/>
      <c r="V757" s="83"/>
      <c r="W757" s="74"/>
      <c r="X757" s="74"/>
      <c r="Y757" s="74"/>
      <c r="Z757" s="66"/>
      <c r="AA757" s="72"/>
      <c r="AB757" s="66"/>
      <c r="AC757" s="72"/>
      <c r="AD757" s="72"/>
      <c r="AE757" s="72"/>
      <c r="AF757" s="62"/>
      <c r="AG757" s="113"/>
      <c r="AH757" s="114"/>
      <c r="AI757" s="30"/>
      <c r="AJ757" s="30"/>
      <c r="AK757" s="30"/>
      <c r="AL757" s="30"/>
      <c r="AM757" s="68"/>
      <c r="AN757" s="114"/>
      <c r="AO757" s="114"/>
      <c r="AP757" s="113"/>
      <c r="AQ757" s="113"/>
      <c r="AR757" s="31"/>
      <c r="AS757" s="73"/>
      <c r="AT757" s="73"/>
      <c r="AU757" s="68"/>
      <c r="AV757" s="67"/>
      <c r="AW757" s="67"/>
      <c r="AX757" s="67"/>
      <c r="AY757" s="67"/>
      <c r="AZ757" s="132"/>
      <c r="BA757" s="132"/>
      <c r="BB757" s="132"/>
      <c r="BC757" s="132"/>
      <c r="BD757" s="132"/>
      <c r="BE757" s="67"/>
    </row>
    <row r="758" spans="1:57" ht="25.5" customHeight="1" x14ac:dyDescent="0.25">
      <c r="A758" s="31"/>
      <c r="B758" s="31"/>
      <c r="C758" s="31"/>
      <c r="D758" s="33"/>
      <c r="E758" s="98"/>
      <c r="F758" s="31"/>
      <c r="G758" s="83"/>
      <c r="H758" s="83"/>
      <c r="I758" s="62"/>
      <c r="J758" s="31"/>
      <c r="K758" s="31"/>
      <c r="L758" s="83"/>
      <c r="M758" s="69"/>
      <c r="N758" s="69"/>
      <c r="O758" s="74"/>
      <c r="P758" s="74"/>
      <c r="Q758" s="75"/>
      <c r="R758" s="34"/>
      <c r="S758" s="83"/>
      <c r="T758" s="83"/>
      <c r="U758" s="83"/>
      <c r="V758" s="83"/>
      <c r="W758" s="74"/>
      <c r="X758" s="74"/>
      <c r="Y758" s="74"/>
      <c r="Z758" s="66"/>
      <c r="AA758" s="72"/>
      <c r="AB758" s="66"/>
      <c r="AC758" s="72"/>
      <c r="AD758" s="72"/>
      <c r="AE758" s="72"/>
      <c r="AF758" s="62"/>
      <c r="AG758" s="113"/>
      <c r="AH758" s="114"/>
      <c r="AI758" s="30"/>
      <c r="AJ758" s="30"/>
      <c r="AK758" s="30"/>
      <c r="AL758" s="30"/>
      <c r="AM758" s="68"/>
      <c r="AN758" s="114"/>
      <c r="AO758" s="114"/>
      <c r="AP758" s="113"/>
      <c r="AQ758" s="113"/>
      <c r="AR758" s="31"/>
      <c r="AS758" s="73"/>
      <c r="AT758" s="73"/>
      <c r="AU758" s="68"/>
      <c r="AV758" s="67"/>
      <c r="AW758" s="67"/>
      <c r="AX758" s="67"/>
      <c r="AY758" s="67"/>
      <c r="AZ758" s="132"/>
      <c r="BA758" s="132"/>
      <c r="BB758" s="132"/>
      <c r="BC758" s="132"/>
      <c r="BD758" s="132"/>
      <c r="BE758" s="67"/>
    </row>
    <row r="759" spans="1:57" ht="25.5" customHeight="1" x14ac:dyDescent="0.25">
      <c r="A759" s="31"/>
      <c r="B759" s="31"/>
      <c r="C759" s="31"/>
      <c r="D759" s="33"/>
      <c r="E759" s="98"/>
      <c r="F759" s="31"/>
      <c r="G759" s="83"/>
      <c r="H759" s="83"/>
      <c r="I759" s="62"/>
      <c r="J759" s="31"/>
      <c r="K759" s="31"/>
      <c r="L759" s="83"/>
      <c r="M759" s="69"/>
      <c r="N759" s="69"/>
      <c r="O759" s="74"/>
      <c r="P759" s="74"/>
      <c r="Q759" s="75"/>
      <c r="R759" s="34"/>
      <c r="S759" s="83"/>
      <c r="T759" s="83"/>
      <c r="U759" s="83"/>
      <c r="V759" s="83"/>
      <c r="W759" s="74"/>
      <c r="X759" s="74"/>
      <c r="Y759" s="74"/>
      <c r="Z759" s="66"/>
      <c r="AA759" s="72"/>
      <c r="AB759" s="66"/>
      <c r="AC759" s="72"/>
      <c r="AD759" s="72"/>
      <c r="AE759" s="72"/>
      <c r="AF759" s="62"/>
      <c r="AG759" s="113"/>
      <c r="AH759" s="114"/>
      <c r="AI759" s="30"/>
      <c r="AJ759" s="30"/>
      <c r="AK759" s="30"/>
      <c r="AL759" s="30"/>
      <c r="AM759" s="68"/>
      <c r="AN759" s="114"/>
      <c r="AO759" s="114"/>
      <c r="AP759" s="113"/>
      <c r="AQ759" s="113"/>
      <c r="AR759" s="31"/>
      <c r="AS759" s="73"/>
      <c r="AT759" s="73"/>
      <c r="AU759" s="68"/>
      <c r="AV759" s="67"/>
      <c r="AW759" s="67"/>
      <c r="AX759" s="67"/>
      <c r="AY759" s="67"/>
      <c r="AZ759" s="132"/>
      <c r="BA759" s="132"/>
      <c r="BB759" s="132"/>
      <c r="BC759" s="132"/>
      <c r="BD759" s="132"/>
      <c r="BE759" s="67"/>
    </row>
    <row r="760" spans="1:57" ht="25.5" customHeight="1" x14ac:dyDescent="0.25">
      <c r="A760" s="31"/>
      <c r="B760" s="31"/>
      <c r="C760" s="31"/>
      <c r="D760" s="33"/>
      <c r="E760" s="98"/>
      <c r="F760" s="31"/>
      <c r="G760" s="83"/>
      <c r="H760" s="83"/>
      <c r="I760" s="62"/>
      <c r="J760" s="31"/>
      <c r="K760" s="31"/>
      <c r="L760" s="83"/>
      <c r="M760" s="69"/>
      <c r="N760" s="69"/>
      <c r="O760" s="74"/>
      <c r="P760" s="74"/>
      <c r="Q760" s="75"/>
      <c r="R760" s="34"/>
      <c r="S760" s="83"/>
      <c r="T760" s="83"/>
      <c r="U760" s="83"/>
      <c r="V760" s="83"/>
      <c r="W760" s="74"/>
      <c r="X760" s="74"/>
      <c r="Y760" s="74"/>
      <c r="Z760" s="66"/>
      <c r="AA760" s="72"/>
      <c r="AB760" s="66"/>
      <c r="AC760" s="72"/>
      <c r="AD760" s="72"/>
      <c r="AE760" s="72"/>
      <c r="AF760" s="62"/>
      <c r="AG760" s="113"/>
      <c r="AH760" s="114"/>
      <c r="AI760" s="30"/>
      <c r="AJ760" s="30"/>
      <c r="AK760" s="30"/>
      <c r="AL760" s="30"/>
      <c r="AM760" s="68"/>
      <c r="AN760" s="114"/>
      <c r="AO760" s="114"/>
      <c r="AP760" s="113"/>
      <c r="AQ760" s="113"/>
      <c r="AR760" s="31"/>
      <c r="AS760" s="73"/>
      <c r="AT760" s="73"/>
      <c r="AU760" s="68"/>
      <c r="AV760" s="67"/>
      <c r="AW760" s="67"/>
      <c r="AX760" s="67"/>
      <c r="AY760" s="67"/>
      <c r="AZ760" s="132"/>
      <c r="BA760" s="132"/>
      <c r="BB760" s="132"/>
      <c r="BC760" s="132"/>
      <c r="BD760" s="132"/>
      <c r="BE760" s="67"/>
    </row>
    <row r="761" spans="1:57" ht="25.5" customHeight="1" x14ac:dyDescent="0.25">
      <c r="A761" s="31"/>
      <c r="B761" s="31"/>
      <c r="C761" s="31"/>
      <c r="D761" s="33"/>
      <c r="E761" s="98"/>
      <c r="F761" s="31"/>
      <c r="G761" s="83"/>
      <c r="H761" s="83"/>
      <c r="I761" s="62"/>
      <c r="J761" s="31"/>
      <c r="K761" s="31"/>
      <c r="L761" s="83"/>
      <c r="M761" s="69"/>
      <c r="N761" s="69"/>
      <c r="O761" s="74"/>
      <c r="P761" s="74"/>
      <c r="Q761" s="75"/>
      <c r="R761" s="34"/>
      <c r="S761" s="83"/>
      <c r="T761" s="83"/>
      <c r="U761" s="83"/>
      <c r="V761" s="83"/>
      <c r="W761" s="74"/>
      <c r="X761" s="74"/>
      <c r="Y761" s="74"/>
      <c r="Z761" s="66"/>
      <c r="AA761" s="72"/>
      <c r="AB761" s="66"/>
      <c r="AC761" s="72"/>
      <c r="AD761" s="72"/>
      <c r="AE761" s="72"/>
      <c r="AF761" s="62"/>
      <c r="AG761" s="113"/>
      <c r="AH761" s="114"/>
      <c r="AI761" s="30"/>
      <c r="AJ761" s="30"/>
      <c r="AK761" s="30"/>
      <c r="AL761" s="30"/>
      <c r="AM761" s="68"/>
      <c r="AN761" s="114"/>
      <c r="AO761" s="114"/>
      <c r="AP761" s="113"/>
      <c r="AQ761" s="113"/>
      <c r="AR761" s="31"/>
      <c r="AS761" s="73"/>
      <c r="AT761" s="73"/>
      <c r="AU761" s="68"/>
      <c r="AV761" s="67"/>
      <c r="AW761" s="67"/>
      <c r="AX761" s="67"/>
      <c r="AY761" s="67"/>
      <c r="AZ761" s="132"/>
      <c r="BA761" s="132"/>
      <c r="BB761" s="132"/>
      <c r="BC761" s="132"/>
      <c r="BD761" s="132"/>
      <c r="BE761" s="67"/>
    </row>
    <row r="762" spans="1:57" ht="25.5" customHeight="1" x14ac:dyDescent="0.25">
      <c r="A762" s="31"/>
      <c r="B762" s="31"/>
      <c r="C762" s="31"/>
      <c r="D762" s="33"/>
      <c r="E762" s="98"/>
      <c r="F762" s="31"/>
      <c r="G762" s="83"/>
      <c r="H762" s="83"/>
      <c r="I762" s="62"/>
      <c r="J762" s="31"/>
      <c r="K762" s="31"/>
      <c r="L762" s="83"/>
      <c r="M762" s="69"/>
      <c r="N762" s="69"/>
      <c r="O762" s="74"/>
      <c r="P762" s="74"/>
      <c r="Q762" s="75"/>
      <c r="R762" s="34"/>
      <c r="S762" s="83"/>
      <c r="T762" s="83"/>
      <c r="U762" s="83"/>
      <c r="V762" s="83"/>
      <c r="W762" s="74"/>
      <c r="X762" s="74"/>
      <c r="Y762" s="74"/>
      <c r="Z762" s="66"/>
      <c r="AA762" s="72"/>
      <c r="AB762" s="66"/>
      <c r="AC762" s="72"/>
      <c r="AD762" s="72"/>
      <c r="AE762" s="72"/>
      <c r="AF762" s="62"/>
      <c r="AG762" s="113"/>
      <c r="AH762" s="114"/>
      <c r="AI762" s="30"/>
      <c r="AJ762" s="30"/>
      <c r="AK762" s="30"/>
      <c r="AL762" s="30"/>
      <c r="AM762" s="68"/>
      <c r="AN762" s="114"/>
      <c r="AO762" s="114"/>
      <c r="AP762" s="113"/>
      <c r="AQ762" s="113"/>
      <c r="AR762" s="31"/>
      <c r="AS762" s="73"/>
      <c r="AT762" s="73"/>
      <c r="AU762" s="68"/>
      <c r="AV762" s="67"/>
      <c r="AW762" s="67"/>
      <c r="AX762" s="67"/>
      <c r="AY762" s="67"/>
      <c r="AZ762" s="132"/>
      <c r="BA762" s="132"/>
      <c r="BB762" s="132"/>
      <c r="BC762" s="132"/>
      <c r="BD762" s="132"/>
      <c r="BE762" s="67"/>
    </row>
    <row r="763" spans="1:57" ht="25.5" customHeight="1" x14ac:dyDescent="0.25">
      <c r="A763" s="31"/>
      <c r="B763" s="31"/>
      <c r="C763" s="31"/>
      <c r="D763" s="33"/>
      <c r="E763" s="98"/>
      <c r="F763" s="31"/>
      <c r="G763" s="83"/>
      <c r="H763" s="83"/>
      <c r="I763" s="62"/>
      <c r="J763" s="31"/>
      <c r="K763" s="31"/>
      <c r="L763" s="83"/>
      <c r="M763" s="69"/>
      <c r="N763" s="69"/>
      <c r="O763" s="74"/>
      <c r="P763" s="74"/>
      <c r="Q763" s="75"/>
      <c r="R763" s="34"/>
      <c r="S763" s="83"/>
      <c r="T763" s="83"/>
      <c r="U763" s="83"/>
      <c r="V763" s="83"/>
      <c r="W763" s="74"/>
      <c r="X763" s="74"/>
      <c r="Y763" s="74"/>
      <c r="Z763" s="66"/>
      <c r="AA763" s="72"/>
      <c r="AB763" s="66"/>
      <c r="AC763" s="72"/>
      <c r="AD763" s="72"/>
      <c r="AE763" s="72"/>
      <c r="AF763" s="62"/>
      <c r="AG763" s="113"/>
      <c r="AH763" s="114"/>
      <c r="AI763" s="30"/>
      <c r="AJ763" s="30"/>
      <c r="AK763" s="30"/>
      <c r="AL763" s="30"/>
      <c r="AM763" s="68"/>
      <c r="AN763" s="114"/>
      <c r="AO763" s="114"/>
      <c r="AP763" s="113"/>
      <c r="AQ763" s="113"/>
      <c r="AR763" s="31"/>
      <c r="AS763" s="73"/>
      <c r="AT763" s="73"/>
      <c r="AU763" s="68"/>
      <c r="AV763" s="67"/>
      <c r="AW763" s="67"/>
      <c r="AX763" s="67"/>
      <c r="AY763" s="67"/>
      <c r="AZ763" s="132"/>
      <c r="BA763" s="132"/>
      <c r="BB763" s="132"/>
      <c r="BC763" s="132"/>
      <c r="BD763" s="132"/>
      <c r="BE763" s="67"/>
    </row>
    <row r="764" spans="1:57" ht="25.5" customHeight="1" x14ac:dyDescent="0.25">
      <c r="A764" s="31"/>
      <c r="B764" s="31"/>
      <c r="C764" s="31"/>
      <c r="D764" s="33"/>
      <c r="E764" s="98"/>
      <c r="F764" s="31"/>
      <c r="G764" s="83"/>
      <c r="H764" s="83"/>
      <c r="I764" s="62"/>
      <c r="J764" s="31"/>
      <c r="K764" s="31"/>
      <c r="L764" s="83"/>
      <c r="M764" s="69"/>
      <c r="N764" s="69"/>
      <c r="O764" s="74"/>
      <c r="P764" s="74"/>
      <c r="Q764" s="75"/>
      <c r="R764" s="34"/>
      <c r="S764" s="83"/>
      <c r="T764" s="83"/>
      <c r="U764" s="83"/>
      <c r="V764" s="83"/>
      <c r="W764" s="74"/>
      <c r="X764" s="74"/>
      <c r="Y764" s="74"/>
      <c r="Z764" s="66"/>
      <c r="AA764" s="72"/>
      <c r="AB764" s="66"/>
      <c r="AC764" s="72"/>
      <c r="AD764" s="72"/>
      <c r="AE764" s="72"/>
      <c r="AF764" s="62"/>
      <c r="AG764" s="113"/>
      <c r="AH764" s="114"/>
      <c r="AI764" s="30"/>
      <c r="AJ764" s="30"/>
      <c r="AK764" s="30"/>
      <c r="AL764" s="30"/>
      <c r="AM764" s="68"/>
      <c r="AN764" s="114"/>
      <c r="AO764" s="114"/>
      <c r="AP764" s="113"/>
      <c r="AQ764" s="113"/>
      <c r="AR764" s="31"/>
      <c r="AS764" s="73"/>
      <c r="AT764" s="73"/>
      <c r="AU764" s="68"/>
      <c r="AV764" s="67"/>
      <c r="AW764" s="67"/>
      <c r="AX764" s="67"/>
      <c r="AY764" s="67"/>
      <c r="AZ764" s="132"/>
      <c r="BA764" s="132"/>
      <c r="BB764" s="132"/>
      <c r="BC764" s="132"/>
      <c r="BD764" s="132"/>
      <c r="BE764" s="67"/>
    </row>
    <row r="765" spans="1:57" ht="25.5" customHeight="1" x14ac:dyDescent="0.25">
      <c r="A765" s="31"/>
      <c r="B765" s="31"/>
      <c r="C765" s="31"/>
      <c r="D765" s="33"/>
      <c r="E765" s="98"/>
      <c r="F765" s="31"/>
      <c r="G765" s="83"/>
      <c r="H765" s="83"/>
      <c r="I765" s="62"/>
      <c r="J765" s="31"/>
      <c r="K765" s="31"/>
      <c r="L765" s="83"/>
      <c r="M765" s="69"/>
      <c r="N765" s="69"/>
      <c r="O765" s="74"/>
      <c r="P765" s="74"/>
      <c r="Q765" s="75"/>
      <c r="R765" s="34"/>
      <c r="S765" s="83"/>
      <c r="T765" s="83"/>
      <c r="U765" s="83"/>
      <c r="V765" s="83"/>
      <c r="W765" s="74"/>
      <c r="X765" s="74"/>
      <c r="Y765" s="74"/>
      <c r="Z765" s="66"/>
      <c r="AA765" s="72"/>
      <c r="AB765" s="66"/>
      <c r="AC765" s="72"/>
      <c r="AD765" s="72"/>
      <c r="AE765" s="72"/>
      <c r="AF765" s="62"/>
      <c r="AG765" s="113"/>
      <c r="AH765" s="114"/>
      <c r="AI765" s="30"/>
      <c r="AJ765" s="30"/>
      <c r="AK765" s="30"/>
      <c r="AL765" s="30"/>
      <c r="AM765" s="68"/>
      <c r="AN765" s="114"/>
      <c r="AO765" s="114"/>
      <c r="AP765" s="113"/>
      <c r="AQ765" s="113"/>
      <c r="AR765" s="31"/>
      <c r="AS765" s="73"/>
      <c r="AT765" s="73"/>
      <c r="AU765" s="68"/>
      <c r="AV765" s="67"/>
      <c r="AW765" s="67"/>
      <c r="AX765" s="67"/>
      <c r="AY765" s="67"/>
      <c r="AZ765" s="132"/>
      <c r="BA765" s="132"/>
      <c r="BB765" s="132"/>
      <c r="BC765" s="132"/>
      <c r="BD765" s="132"/>
      <c r="BE765" s="67"/>
    </row>
    <row r="766" spans="1:57" ht="25.5" customHeight="1" x14ac:dyDescent="0.25">
      <c r="A766" s="31"/>
      <c r="B766" s="31"/>
      <c r="C766" s="31"/>
      <c r="D766" s="33"/>
      <c r="E766" s="98"/>
      <c r="F766" s="31"/>
      <c r="G766" s="83"/>
      <c r="H766" s="83"/>
      <c r="I766" s="62"/>
      <c r="J766" s="31"/>
      <c r="K766" s="31"/>
      <c r="L766" s="83"/>
      <c r="M766" s="69"/>
      <c r="N766" s="69"/>
      <c r="O766" s="74"/>
      <c r="P766" s="74"/>
      <c r="Q766" s="75"/>
      <c r="R766" s="34"/>
      <c r="S766" s="83"/>
      <c r="T766" s="83"/>
      <c r="U766" s="83"/>
      <c r="V766" s="83"/>
      <c r="W766" s="74"/>
      <c r="X766" s="74"/>
      <c r="Y766" s="74"/>
      <c r="Z766" s="66"/>
      <c r="AA766" s="72"/>
      <c r="AB766" s="66"/>
      <c r="AC766" s="72"/>
      <c r="AD766" s="72"/>
      <c r="AE766" s="72"/>
      <c r="AF766" s="62"/>
      <c r="AG766" s="113"/>
      <c r="AH766" s="114"/>
      <c r="AI766" s="30"/>
      <c r="AJ766" s="30"/>
      <c r="AK766" s="30"/>
      <c r="AL766" s="30"/>
      <c r="AM766" s="68"/>
      <c r="AN766" s="114"/>
      <c r="AO766" s="114"/>
      <c r="AP766" s="113"/>
      <c r="AQ766" s="113"/>
      <c r="AR766" s="31"/>
      <c r="AS766" s="73"/>
      <c r="AT766" s="73"/>
      <c r="AU766" s="68"/>
      <c r="AV766" s="67"/>
      <c r="AW766" s="67"/>
      <c r="AX766" s="67"/>
      <c r="AY766" s="67"/>
      <c r="AZ766" s="132"/>
      <c r="BA766" s="132"/>
      <c r="BB766" s="132"/>
      <c r="BC766" s="132"/>
      <c r="BD766" s="132"/>
      <c r="BE766" s="67"/>
    </row>
    <row r="767" spans="1:57" ht="25.5" customHeight="1" x14ac:dyDescent="0.25">
      <c r="A767" s="31"/>
      <c r="B767" s="31"/>
      <c r="C767" s="31"/>
      <c r="D767" s="33"/>
      <c r="E767" s="98"/>
      <c r="F767" s="31"/>
      <c r="G767" s="83"/>
      <c r="H767" s="83"/>
      <c r="I767" s="62"/>
      <c r="J767" s="31"/>
      <c r="K767" s="31"/>
      <c r="L767" s="83"/>
      <c r="M767" s="69"/>
      <c r="N767" s="69"/>
      <c r="O767" s="74"/>
      <c r="P767" s="74"/>
      <c r="Q767" s="75"/>
      <c r="R767" s="34"/>
      <c r="S767" s="83"/>
      <c r="T767" s="83"/>
      <c r="U767" s="83"/>
      <c r="V767" s="83"/>
      <c r="W767" s="74"/>
      <c r="X767" s="74"/>
      <c r="Y767" s="74"/>
      <c r="Z767" s="66"/>
      <c r="AA767" s="72"/>
      <c r="AB767" s="66"/>
      <c r="AC767" s="72"/>
      <c r="AD767" s="72"/>
      <c r="AE767" s="72"/>
      <c r="AF767" s="62"/>
      <c r="AG767" s="113"/>
      <c r="AH767" s="114"/>
      <c r="AI767" s="30"/>
      <c r="AJ767" s="30"/>
      <c r="AK767" s="30"/>
      <c r="AL767" s="30"/>
      <c r="AM767" s="68"/>
      <c r="AN767" s="114"/>
      <c r="AO767" s="114"/>
      <c r="AP767" s="113"/>
      <c r="AQ767" s="113"/>
      <c r="AR767" s="31"/>
      <c r="AS767" s="73"/>
      <c r="AT767" s="73"/>
      <c r="AU767" s="68"/>
      <c r="AV767" s="67"/>
      <c r="AW767" s="67"/>
      <c r="AX767" s="67"/>
      <c r="AY767" s="67"/>
      <c r="AZ767" s="132"/>
      <c r="BA767" s="132"/>
      <c r="BB767" s="132"/>
      <c r="BC767" s="132"/>
      <c r="BD767" s="132"/>
      <c r="BE767" s="67"/>
    </row>
    <row r="768" spans="1:57" ht="25.5" customHeight="1" x14ac:dyDescent="0.25">
      <c r="A768" s="31"/>
      <c r="B768" s="31"/>
      <c r="C768" s="31"/>
      <c r="D768" s="33"/>
      <c r="E768" s="98"/>
      <c r="F768" s="31"/>
      <c r="G768" s="83"/>
      <c r="H768" s="83"/>
      <c r="I768" s="62"/>
      <c r="J768" s="31"/>
      <c r="K768" s="31"/>
      <c r="L768" s="83"/>
      <c r="M768" s="69"/>
      <c r="N768" s="69"/>
      <c r="O768" s="74"/>
      <c r="P768" s="74"/>
      <c r="Q768" s="75"/>
      <c r="R768" s="34"/>
      <c r="S768" s="83"/>
      <c r="T768" s="83"/>
      <c r="U768" s="83"/>
      <c r="V768" s="83"/>
      <c r="W768" s="74"/>
      <c r="X768" s="74"/>
      <c r="Y768" s="74"/>
      <c r="Z768" s="66"/>
      <c r="AA768" s="72"/>
      <c r="AB768" s="66"/>
      <c r="AC768" s="72"/>
      <c r="AD768" s="72"/>
      <c r="AE768" s="72"/>
      <c r="AF768" s="62"/>
      <c r="AG768" s="113"/>
      <c r="AH768" s="114"/>
      <c r="AI768" s="30"/>
      <c r="AJ768" s="30"/>
      <c r="AK768" s="30"/>
      <c r="AL768" s="30"/>
      <c r="AM768" s="68"/>
      <c r="AN768" s="114"/>
      <c r="AO768" s="114"/>
      <c r="AP768" s="113"/>
      <c r="AQ768" s="113"/>
      <c r="AR768" s="31"/>
      <c r="AS768" s="73"/>
      <c r="AT768" s="73"/>
      <c r="AU768" s="68"/>
      <c r="AV768" s="67"/>
      <c r="AW768" s="67"/>
      <c r="AX768" s="67"/>
      <c r="AY768" s="67"/>
      <c r="AZ768" s="132"/>
      <c r="BA768" s="132"/>
      <c r="BB768" s="132"/>
      <c r="BC768" s="132"/>
      <c r="BD768" s="132"/>
      <c r="BE768" s="67"/>
    </row>
    <row r="769" spans="1:57" ht="25.5" customHeight="1" x14ac:dyDescent="0.25">
      <c r="A769" s="31"/>
      <c r="B769" s="31"/>
      <c r="C769" s="31"/>
      <c r="D769" s="33"/>
      <c r="E769" s="98"/>
      <c r="F769" s="31"/>
      <c r="G769" s="83"/>
      <c r="H769" s="83"/>
      <c r="I769" s="62"/>
      <c r="J769" s="31"/>
      <c r="K769" s="31"/>
      <c r="L769" s="83"/>
      <c r="M769" s="69"/>
      <c r="N769" s="69"/>
      <c r="O769" s="74"/>
      <c r="P769" s="74"/>
      <c r="Q769" s="75"/>
      <c r="R769" s="34"/>
      <c r="S769" s="83"/>
      <c r="T769" s="83"/>
      <c r="U769" s="83"/>
      <c r="V769" s="83"/>
      <c r="W769" s="74"/>
      <c r="X769" s="74"/>
      <c r="Y769" s="74"/>
      <c r="Z769" s="66"/>
      <c r="AA769" s="72"/>
      <c r="AB769" s="66"/>
      <c r="AC769" s="72"/>
      <c r="AD769" s="72"/>
      <c r="AE769" s="72"/>
      <c r="AF769" s="62"/>
      <c r="AG769" s="113"/>
      <c r="AH769" s="114"/>
      <c r="AI769" s="30"/>
      <c r="AJ769" s="30"/>
      <c r="AK769" s="30"/>
      <c r="AL769" s="30"/>
      <c r="AM769" s="68"/>
      <c r="AN769" s="114"/>
      <c r="AO769" s="114"/>
      <c r="AP769" s="113"/>
      <c r="AQ769" s="113"/>
      <c r="AR769" s="31"/>
      <c r="AS769" s="73"/>
      <c r="AT769" s="73"/>
      <c r="AU769" s="68"/>
      <c r="AV769" s="67"/>
      <c r="AW769" s="67"/>
      <c r="AX769" s="67"/>
      <c r="AY769" s="67"/>
      <c r="AZ769" s="132"/>
      <c r="BA769" s="132"/>
      <c r="BB769" s="132"/>
      <c r="BC769" s="132"/>
      <c r="BD769" s="132"/>
      <c r="BE769" s="67"/>
    </row>
    <row r="770" spans="1:57" ht="25.5" customHeight="1" x14ac:dyDescent="0.25">
      <c r="A770" s="31"/>
      <c r="B770" s="31"/>
      <c r="C770" s="31"/>
      <c r="D770" s="33"/>
      <c r="E770" s="98"/>
      <c r="F770" s="31"/>
      <c r="G770" s="83"/>
      <c r="H770" s="83"/>
      <c r="I770" s="62"/>
      <c r="J770" s="31"/>
      <c r="K770" s="31"/>
      <c r="L770" s="83"/>
      <c r="M770" s="69"/>
      <c r="N770" s="69"/>
      <c r="O770" s="74"/>
      <c r="P770" s="74"/>
      <c r="Q770" s="75"/>
      <c r="R770" s="34"/>
      <c r="S770" s="83"/>
      <c r="T770" s="83"/>
      <c r="U770" s="83"/>
      <c r="V770" s="83"/>
      <c r="W770" s="74"/>
      <c r="X770" s="74"/>
      <c r="Y770" s="74"/>
      <c r="Z770" s="66"/>
      <c r="AA770" s="72"/>
      <c r="AB770" s="66"/>
      <c r="AC770" s="72"/>
      <c r="AD770" s="72"/>
      <c r="AE770" s="72"/>
      <c r="AF770" s="62"/>
      <c r="AG770" s="113"/>
      <c r="AH770" s="114"/>
      <c r="AI770" s="30"/>
      <c r="AJ770" s="30"/>
      <c r="AK770" s="30"/>
      <c r="AL770" s="30"/>
      <c r="AM770" s="68"/>
      <c r="AN770" s="114"/>
      <c r="AO770" s="114"/>
      <c r="AP770" s="113"/>
      <c r="AQ770" s="113"/>
      <c r="AR770" s="31"/>
      <c r="AS770" s="73"/>
      <c r="AT770" s="73"/>
      <c r="AU770" s="68"/>
      <c r="AV770" s="67"/>
      <c r="AW770" s="67"/>
      <c r="AX770" s="67"/>
      <c r="AY770" s="67"/>
      <c r="AZ770" s="132"/>
      <c r="BA770" s="132"/>
      <c r="BB770" s="132"/>
      <c r="BC770" s="132"/>
      <c r="BD770" s="132"/>
      <c r="BE770" s="67"/>
    </row>
    <row r="771" spans="1:57" ht="25.5" customHeight="1" x14ac:dyDescent="0.25">
      <c r="A771" s="31"/>
      <c r="B771" s="31"/>
      <c r="C771" s="31"/>
      <c r="D771" s="33"/>
      <c r="E771" s="98"/>
      <c r="F771" s="31"/>
      <c r="G771" s="83"/>
      <c r="H771" s="83"/>
      <c r="I771" s="62"/>
      <c r="J771" s="31"/>
      <c r="K771" s="31"/>
      <c r="L771" s="83"/>
      <c r="M771" s="69"/>
      <c r="N771" s="69"/>
      <c r="O771" s="74"/>
      <c r="P771" s="74"/>
      <c r="Q771" s="75"/>
      <c r="R771" s="34"/>
      <c r="S771" s="83"/>
      <c r="T771" s="83"/>
      <c r="U771" s="83"/>
      <c r="V771" s="83"/>
      <c r="W771" s="74"/>
      <c r="X771" s="74"/>
      <c r="Y771" s="74"/>
      <c r="Z771" s="66"/>
      <c r="AA771" s="72"/>
      <c r="AB771" s="66"/>
      <c r="AC771" s="72"/>
      <c r="AD771" s="72"/>
      <c r="AE771" s="72"/>
      <c r="AF771" s="62"/>
      <c r="AG771" s="113"/>
      <c r="AH771" s="114"/>
      <c r="AI771" s="30"/>
      <c r="AJ771" s="30"/>
      <c r="AK771" s="30"/>
      <c r="AL771" s="30"/>
      <c r="AM771" s="68"/>
      <c r="AN771" s="114"/>
      <c r="AO771" s="114"/>
      <c r="AP771" s="113"/>
      <c r="AQ771" s="113"/>
      <c r="AR771" s="31"/>
      <c r="AS771" s="73"/>
      <c r="AT771" s="73"/>
      <c r="AU771" s="68"/>
      <c r="AV771" s="67"/>
      <c r="AW771" s="67"/>
      <c r="AX771" s="67"/>
      <c r="AY771" s="67"/>
      <c r="AZ771" s="132"/>
      <c r="BA771" s="132"/>
      <c r="BB771" s="132"/>
      <c r="BC771" s="132"/>
      <c r="BD771" s="132"/>
      <c r="BE771" s="67"/>
    </row>
    <row r="772" spans="1:57" ht="25.5" customHeight="1" x14ac:dyDescent="0.25">
      <c r="A772" s="31"/>
      <c r="B772" s="31"/>
      <c r="C772" s="31"/>
      <c r="D772" s="33"/>
      <c r="E772" s="98"/>
      <c r="F772" s="31"/>
      <c r="G772" s="83"/>
      <c r="H772" s="83"/>
      <c r="I772" s="62"/>
      <c r="J772" s="31"/>
      <c r="K772" s="31"/>
      <c r="L772" s="83"/>
      <c r="M772" s="69"/>
      <c r="N772" s="69"/>
      <c r="O772" s="74"/>
      <c r="P772" s="74"/>
      <c r="Q772" s="75"/>
      <c r="R772" s="34"/>
      <c r="S772" s="83"/>
      <c r="T772" s="83"/>
      <c r="U772" s="83"/>
      <c r="V772" s="83"/>
      <c r="W772" s="74"/>
      <c r="X772" s="74"/>
      <c r="Y772" s="74"/>
      <c r="Z772" s="66"/>
      <c r="AA772" s="72"/>
      <c r="AB772" s="66"/>
      <c r="AC772" s="72"/>
      <c r="AD772" s="72"/>
      <c r="AE772" s="72"/>
      <c r="AF772" s="62"/>
      <c r="AG772" s="113"/>
      <c r="AH772" s="114"/>
      <c r="AI772" s="30"/>
      <c r="AJ772" s="30"/>
      <c r="AK772" s="30"/>
      <c r="AL772" s="30"/>
      <c r="AM772" s="68"/>
      <c r="AN772" s="114"/>
      <c r="AO772" s="114"/>
      <c r="AP772" s="113"/>
      <c r="AQ772" s="113"/>
      <c r="AR772" s="31"/>
      <c r="AS772" s="73"/>
      <c r="AT772" s="73"/>
      <c r="AU772" s="68"/>
      <c r="AV772" s="67"/>
      <c r="AW772" s="67"/>
      <c r="AX772" s="67"/>
      <c r="AY772" s="67"/>
      <c r="AZ772" s="132"/>
      <c r="BA772" s="132"/>
      <c r="BB772" s="132"/>
      <c r="BC772" s="132"/>
      <c r="BD772" s="132"/>
      <c r="BE772" s="67"/>
    </row>
    <row r="773" spans="1:57" ht="25.5" customHeight="1" x14ac:dyDescent="0.25">
      <c r="A773" s="31"/>
      <c r="B773" s="31"/>
      <c r="C773" s="31"/>
      <c r="D773" s="33"/>
      <c r="E773" s="98"/>
      <c r="F773" s="31"/>
      <c r="G773" s="83"/>
      <c r="H773" s="83"/>
      <c r="I773" s="62"/>
      <c r="J773" s="31"/>
      <c r="K773" s="31"/>
      <c r="L773" s="83"/>
      <c r="M773" s="69"/>
      <c r="N773" s="69"/>
      <c r="O773" s="74"/>
      <c r="P773" s="74"/>
      <c r="Q773" s="75"/>
      <c r="R773" s="34"/>
      <c r="S773" s="83"/>
      <c r="T773" s="83"/>
      <c r="U773" s="83"/>
      <c r="V773" s="83"/>
      <c r="W773" s="74"/>
      <c r="X773" s="74"/>
      <c r="Y773" s="74"/>
      <c r="Z773" s="66"/>
      <c r="AA773" s="72"/>
      <c r="AB773" s="66"/>
      <c r="AC773" s="72"/>
      <c r="AD773" s="72"/>
      <c r="AE773" s="72"/>
      <c r="AF773" s="62"/>
      <c r="AG773" s="113"/>
      <c r="AH773" s="114"/>
      <c r="AI773" s="30"/>
      <c r="AJ773" s="30"/>
      <c r="AK773" s="30"/>
      <c r="AL773" s="30"/>
      <c r="AM773" s="68"/>
      <c r="AN773" s="114"/>
      <c r="AO773" s="114"/>
      <c r="AP773" s="113"/>
      <c r="AQ773" s="113"/>
      <c r="AR773" s="31"/>
      <c r="AS773" s="73"/>
      <c r="AT773" s="73"/>
      <c r="AU773" s="68"/>
      <c r="AV773" s="67"/>
      <c r="AW773" s="67"/>
      <c r="AX773" s="67"/>
      <c r="AY773" s="67"/>
      <c r="AZ773" s="132"/>
      <c r="BA773" s="132"/>
      <c r="BB773" s="132"/>
      <c r="BC773" s="132"/>
      <c r="BD773" s="132"/>
      <c r="BE773" s="67"/>
    </row>
    <row r="774" spans="1:57" ht="25.5" customHeight="1" x14ac:dyDescent="0.25">
      <c r="A774" s="31"/>
      <c r="B774" s="31"/>
      <c r="C774" s="31"/>
      <c r="D774" s="33"/>
      <c r="E774" s="98"/>
      <c r="F774" s="31"/>
      <c r="G774" s="83"/>
      <c r="H774" s="83"/>
      <c r="I774" s="62"/>
      <c r="J774" s="31"/>
      <c r="K774" s="31"/>
      <c r="L774" s="83"/>
      <c r="M774" s="69"/>
      <c r="N774" s="69"/>
      <c r="O774" s="74"/>
      <c r="P774" s="74"/>
      <c r="Q774" s="75"/>
      <c r="R774" s="34"/>
      <c r="S774" s="83"/>
      <c r="T774" s="83"/>
      <c r="U774" s="83"/>
      <c r="V774" s="83"/>
      <c r="W774" s="74"/>
      <c r="X774" s="74"/>
      <c r="Y774" s="74"/>
      <c r="Z774" s="66"/>
      <c r="AA774" s="72"/>
      <c r="AB774" s="66"/>
      <c r="AC774" s="72"/>
      <c r="AD774" s="72"/>
      <c r="AE774" s="72"/>
      <c r="AF774" s="62"/>
      <c r="AG774" s="113"/>
      <c r="AH774" s="114"/>
      <c r="AI774" s="30"/>
      <c r="AJ774" s="30"/>
      <c r="AK774" s="30"/>
      <c r="AL774" s="30"/>
      <c r="AM774" s="68"/>
      <c r="AN774" s="114"/>
      <c r="AO774" s="114"/>
      <c r="AP774" s="113"/>
      <c r="AQ774" s="113"/>
      <c r="AR774" s="31"/>
      <c r="AS774" s="73"/>
      <c r="AT774" s="73"/>
      <c r="AU774" s="68"/>
      <c r="AV774" s="67"/>
      <c r="AW774" s="67"/>
      <c r="AX774" s="67"/>
      <c r="AY774" s="67"/>
      <c r="AZ774" s="132"/>
      <c r="BA774" s="132"/>
      <c r="BB774" s="132"/>
      <c r="BC774" s="132"/>
      <c r="BD774" s="132"/>
      <c r="BE774" s="67"/>
    </row>
    <row r="775" spans="1:57" ht="25.5" customHeight="1" x14ac:dyDescent="0.25">
      <c r="A775" s="31"/>
      <c r="B775" s="31"/>
      <c r="C775" s="31"/>
      <c r="D775" s="33"/>
      <c r="E775" s="98"/>
      <c r="F775" s="31"/>
      <c r="G775" s="83"/>
      <c r="H775" s="83"/>
      <c r="I775" s="62"/>
      <c r="J775" s="31"/>
      <c r="K775" s="31"/>
      <c r="L775" s="83"/>
      <c r="M775" s="69"/>
      <c r="N775" s="69"/>
      <c r="O775" s="74"/>
      <c r="P775" s="74"/>
      <c r="Q775" s="75"/>
      <c r="R775" s="34"/>
      <c r="S775" s="83"/>
      <c r="T775" s="83"/>
      <c r="U775" s="83"/>
      <c r="V775" s="83"/>
      <c r="W775" s="74"/>
      <c r="X775" s="74"/>
      <c r="Y775" s="74"/>
      <c r="Z775" s="66"/>
      <c r="AA775" s="72"/>
      <c r="AB775" s="66"/>
      <c r="AC775" s="72"/>
      <c r="AD775" s="72"/>
      <c r="AE775" s="72"/>
      <c r="AF775" s="62"/>
      <c r="AG775" s="113"/>
      <c r="AH775" s="114"/>
      <c r="AI775" s="30"/>
      <c r="AJ775" s="30"/>
      <c r="AK775" s="30"/>
      <c r="AL775" s="30"/>
      <c r="AM775" s="68"/>
      <c r="AN775" s="114"/>
      <c r="AO775" s="114"/>
      <c r="AP775" s="113"/>
      <c r="AQ775" s="113"/>
      <c r="AR775" s="31"/>
      <c r="AS775" s="73"/>
      <c r="AT775" s="73"/>
      <c r="AU775" s="68"/>
      <c r="AV775" s="67"/>
      <c r="AW775" s="67"/>
      <c r="AX775" s="67"/>
      <c r="AY775" s="67"/>
      <c r="AZ775" s="132"/>
      <c r="BA775" s="132"/>
      <c r="BB775" s="132"/>
      <c r="BC775" s="132"/>
      <c r="BD775" s="132"/>
      <c r="BE775" s="67"/>
    </row>
    <row r="776" spans="1:57" ht="25.5" customHeight="1" x14ac:dyDescent="0.25">
      <c r="A776" s="31"/>
      <c r="B776" s="31"/>
      <c r="C776" s="31"/>
      <c r="D776" s="33"/>
      <c r="E776" s="98"/>
      <c r="F776" s="31"/>
      <c r="G776" s="83"/>
      <c r="H776" s="83"/>
      <c r="I776" s="62"/>
      <c r="J776" s="31"/>
      <c r="K776" s="31"/>
      <c r="L776" s="83"/>
      <c r="M776" s="69"/>
      <c r="N776" s="69"/>
      <c r="O776" s="74"/>
      <c r="P776" s="74"/>
      <c r="Q776" s="75"/>
      <c r="R776" s="34"/>
      <c r="S776" s="83"/>
      <c r="T776" s="83"/>
      <c r="U776" s="83"/>
      <c r="V776" s="83"/>
      <c r="W776" s="74"/>
      <c r="X776" s="74"/>
      <c r="Y776" s="74"/>
      <c r="Z776" s="66"/>
      <c r="AA776" s="72"/>
      <c r="AB776" s="66"/>
      <c r="AC776" s="72"/>
      <c r="AD776" s="72"/>
      <c r="AE776" s="72"/>
      <c r="AF776" s="62"/>
      <c r="AG776" s="113"/>
      <c r="AH776" s="114"/>
      <c r="AI776" s="30"/>
      <c r="AJ776" s="30"/>
      <c r="AK776" s="30"/>
      <c r="AL776" s="30"/>
      <c r="AM776" s="68"/>
      <c r="AN776" s="114"/>
      <c r="AO776" s="114"/>
      <c r="AP776" s="113"/>
      <c r="AQ776" s="113"/>
      <c r="AR776" s="31"/>
      <c r="AS776" s="73"/>
      <c r="AT776" s="73"/>
      <c r="AU776" s="68"/>
      <c r="AV776" s="67"/>
      <c r="AW776" s="67"/>
      <c r="AX776" s="67"/>
      <c r="AY776" s="67"/>
      <c r="AZ776" s="132"/>
      <c r="BA776" s="132"/>
      <c r="BB776" s="132"/>
      <c r="BC776" s="132"/>
      <c r="BD776" s="132"/>
      <c r="BE776" s="67"/>
    </row>
    <row r="777" spans="1:57" ht="25.5" customHeight="1" x14ac:dyDescent="0.25">
      <c r="A777" s="31"/>
      <c r="B777" s="31"/>
      <c r="C777" s="31"/>
      <c r="D777" s="33"/>
      <c r="E777" s="98"/>
      <c r="F777" s="31"/>
      <c r="G777" s="83"/>
      <c r="H777" s="83"/>
      <c r="I777" s="62"/>
      <c r="J777" s="31"/>
      <c r="K777" s="31"/>
      <c r="L777" s="83"/>
      <c r="M777" s="69"/>
      <c r="N777" s="69"/>
      <c r="O777" s="74"/>
      <c r="P777" s="74"/>
      <c r="Q777" s="75"/>
      <c r="R777" s="34"/>
      <c r="S777" s="83"/>
      <c r="T777" s="83"/>
      <c r="U777" s="83"/>
      <c r="V777" s="83"/>
      <c r="W777" s="74"/>
      <c r="X777" s="74"/>
      <c r="Y777" s="74"/>
      <c r="Z777" s="66"/>
      <c r="AA777" s="72"/>
      <c r="AB777" s="66"/>
      <c r="AC777" s="72"/>
      <c r="AD777" s="72"/>
      <c r="AE777" s="72"/>
      <c r="AF777" s="62"/>
      <c r="AG777" s="113"/>
      <c r="AH777" s="114"/>
      <c r="AI777" s="30"/>
      <c r="AJ777" s="30"/>
      <c r="AK777" s="30"/>
      <c r="AL777" s="30"/>
      <c r="AM777" s="68"/>
      <c r="AN777" s="114"/>
      <c r="AO777" s="114"/>
      <c r="AP777" s="113"/>
      <c r="AQ777" s="113"/>
      <c r="AR777" s="31"/>
      <c r="AS777" s="73"/>
      <c r="AT777" s="73"/>
      <c r="AU777" s="68"/>
      <c r="AV777" s="67"/>
      <c r="AW777" s="67"/>
      <c r="AX777" s="67"/>
      <c r="AY777" s="67"/>
      <c r="AZ777" s="132"/>
      <c r="BA777" s="132"/>
      <c r="BB777" s="132"/>
      <c r="BC777" s="132"/>
      <c r="BD777" s="132"/>
      <c r="BE777" s="67"/>
    </row>
    <row r="778" spans="1:57" ht="25.5" customHeight="1" x14ac:dyDescent="0.25">
      <c r="A778" s="31"/>
      <c r="B778" s="31"/>
      <c r="C778" s="31"/>
      <c r="D778" s="33"/>
      <c r="E778" s="98"/>
      <c r="F778" s="31"/>
      <c r="G778" s="83"/>
      <c r="H778" s="83"/>
      <c r="I778" s="62"/>
      <c r="J778" s="31"/>
      <c r="K778" s="31"/>
      <c r="L778" s="83"/>
      <c r="M778" s="69"/>
      <c r="N778" s="69"/>
      <c r="O778" s="74"/>
      <c r="P778" s="74"/>
      <c r="Q778" s="75"/>
      <c r="R778" s="34"/>
      <c r="S778" s="83"/>
      <c r="T778" s="83"/>
      <c r="U778" s="83"/>
      <c r="V778" s="83"/>
      <c r="W778" s="74"/>
      <c r="X778" s="74"/>
      <c r="Y778" s="74"/>
      <c r="Z778" s="66"/>
      <c r="AA778" s="72"/>
      <c r="AB778" s="66"/>
      <c r="AC778" s="72"/>
      <c r="AD778" s="72"/>
      <c r="AE778" s="72"/>
      <c r="AF778" s="62"/>
      <c r="AG778" s="113"/>
      <c r="AH778" s="114"/>
      <c r="AI778" s="30"/>
      <c r="AJ778" s="30"/>
      <c r="AK778" s="30"/>
      <c r="AL778" s="30"/>
      <c r="AM778" s="68"/>
      <c r="AN778" s="114"/>
      <c r="AO778" s="114"/>
      <c r="AP778" s="113"/>
      <c r="AQ778" s="113"/>
      <c r="AR778" s="31"/>
      <c r="AS778" s="73"/>
      <c r="AT778" s="73"/>
      <c r="AU778" s="68"/>
      <c r="AV778" s="67"/>
      <c r="AW778" s="67"/>
      <c r="AX778" s="67"/>
      <c r="AY778" s="67"/>
      <c r="AZ778" s="132"/>
      <c r="BA778" s="132"/>
      <c r="BB778" s="132"/>
      <c r="BC778" s="132"/>
      <c r="BD778" s="132"/>
      <c r="BE778" s="67"/>
    </row>
    <row r="779" spans="1:57" ht="25.5" customHeight="1" x14ac:dyDescent="0.25">
      <c r="A779" s="31"/>
      <c r="B779" s="31"/>
      <c r="C779" s="31"/>
      <c r="D779" s="33"/>
      <c r="E779" s="98"/>
      <c r="F779" s="31"/>
      <c r="G779" s="83"/>
      <c r="H779" s="83"/>
      <c r="I779" s="62"/>
      <c r="J779" s="31"/>
      <c r="K779" s="31"/>
      <c r="L779" s="83"/>
      <c r="M779" s="69"/>
      <c r="N779" s="69"/>
      <c r="O779" s="74"/>
      <c r="P779" s="74"/>
      <c r="Q779" s="75"/>
      <c r="R779" s="34"/>
      <c r="S779" s="83"/>
      <c r="T779" s="83"/>
      <c r="U779" s="83"/>
      <c r="V779" s="83"/>
      <c r="W779" s="74"/>
      <c r="X779" s="74"/>
      <c r="Y779" s="74"/>
      <c r="Z779" s="66"/>
      <c r="AA779" s="72"/>
      <c r="AB779" s="66"/>
      <c r="AC779" s="72"/>
      <c r="AD779" s="72"/>
      <c r="AE779" s="72"/>
      <c r="AF779" s="62"/>
      <c r="AG779" s="113"/>
      <c r="AH779" s="114"/>
      <c r="AI779" s="30"/>
      <c r="AJ779" s="30"/>
      <c r="AK779" s="30"/>
      <c r="AL779" s="30"/>
      <c r="AM779" s="68"/>
      <c r="AN779" s="114"/>
      <c r="AO779" s="114"/>
      <c r="AP779" s="113"/>
      <c r="AQ779" s="113"/>
      <c r="AR779" s="31"/>
      <c r="AS779" s="73"/>
      <c r="AT779" s="73"/>
      <c r="AU779" s="68"/>
      <c r="AV779" s="67"/>
      <c r="AW779" s="67"/>
      <c r="AX779" s="67"/>
      <c r="AY779" s="67"/>
      <c r="AZ779" s="132"/>
      <c r="BA779" s="132"/>
      <c r="BB779" s="132"/>
      <c r="BC779" s="132"/>
      <c r="BD779" s="132"/>
      <c r="BE779" s="67"/>
    </row>
    <row r="780" spans="1:57" ht="25.5" customHeight="1" x14ac:dyDescent="0.25">
      <c r="A780" s="31"/>
      <c r="B780" s="31"/>
      <c r="C780" s="31"/>
      <c r="D780" s="33"/>
      <c r="E780" s="98"/>
      <c r="F780" s="31"/>
      <c r="G780" s="83"/>
      <c r="H780" s="83"/>
      <c r="I780" s="62"/>
      <c r="J780" s="31"/>
      <c r="K780" s="31"/>
      <c r="L780" s="83"/>
      <c r="M780" s="69"/>
      <c r="N780" s="69"/>
      <c r="O780" s="74"/>
      <c r="P780" s="74"/>
      <c r="Q780" s="75"/>
      <c r="R780" s="34"/>
      <c r="S780" s="83"/>
      <c r="T780" s="83"/>
      <c r="U780" s="83"/>
      <c r="V780" s="83"/>
      <c r="W780" s="74"/>
      <c r="X780" s="74"/>
      <c r="Y780" s="74"/>
      <c r="Z780" s="66"/>
      <c r="AA780" s="72"/>
      <c r="AB780" s="66"/>
      <c r="AC780" s="72"/>
      <c r="AD780" s="72"/>
      <c r="AE780" s="72"/>
      <c r="AF780" s="62"/>
      <c r="AG780" s="113"/>
      <c r="AH780" s="114"/>
      <c r="AI780" s="30"/>
      <c r="AJ780" s="30"/>
      <c r="AK780" s="30"/>
      <c r="AL780" s="30"/>
      <c r="AM780" s="68"/>
      <c r="AN780" s="114"/>
      <c r="AO780" s="114"/>
      <c r="AP780" s="113"/>
      <c r="AQ780" s="113"/>
      <c r="AR780" s="31"/>
      <c r="AS780" s="73"/>
      <c r="AT780" s="73"/>
      <c r="AU780" s="68"/>
      <c r="AV780" s="67"/>
      <c r="AW780" s="67"/>
      <c r="AX780" s="67"/>
      <c r="AY780" s="67"/>
      <c r="AZ780" s="132"/>
      <c r="BA780" s="132"/>
      <c r="BB780" s="132"/>
      <c r="BC780" s="132"/>
      <c r="BD780" s="132"/>
      <c r="BE780" s="67"/>
    </row>
    <row r="781" spans="1:57" ht="25.5" customHeight="1" x14ac:dyDescent="0.25">
      <c r="A781" s="31"/>
      <c r="B781" s="31"/>
      <c r="C781" s="31"/>
      <c r="D781" s="33"/>
      <c r="E781" s="98"/>
      <c r="F781" s="31"/>
      <c r="G781" s="83"/>
      <c r="H781" s="83"/>
      <c r="I781" s="62"/>
      <c r="J781" s="31"/>
      <c r="K781" s="31"/>
      <c r="L781" s="83"/>
      <c r="M781" s="69"/>
      <c r="N781" s="69"/>
      <c r="O781" s="74"/>
      <c r="P781" s="74"/>
      <c r="Q781" s="75"/>
      <c r="R781" s="34"/>
      <c r="S781" s="83"/>
      <c r="T781" s="83"/>
      <c r="U781" s="83"/>
      <c r="V781" s="83"/>
      <c r="W781" s="74"/>
      <c r="X781" s="74"/>
      <c r="Y781" s="74"/>
      <c r="Z781" s="66"/>
      <c r="AA781" s="72"/>
      <c r="AB781" s="66"/>
      <c r="AC781" s="72"/>
      <c r="AD781" s="72"/>
      <c r="AE781" s="72"/>
      <c r="AF781" s="62"/>
      <c r="AG781" s="113"/>
      <c r="AH781" s="114"/>
      <c r="AI781" s="30"/>
      <c r="AJ781" s="30"/>
      <c r="AK781" s="30"/>
      <c r="AL781" s="30"/>
      <c r="AM781" s="68"/>
      <c r="AN781" s="114"/>
      <c r="AO781" s="114"/>
      <c r="AP781" s="113"/>
      <c r="AQ781" s="113"/>
      <c r="AR781" s="31"/>
      <c r="AS781" s="73"/>
      <c r="AT781" s="73"/>
      <c r="AU781" s="68"/>
      <c r="AV781" s="67"/>
      <c r="AW781" s="67"/>
      <c r="AX781" s="67"/>
      <c r="AY781" s="67"/>
      <c r="AZ781" s="132"/>
      <c r="BA781" s="132"/>
      <c r="BB781" s="132"/>
      <c r="BC781" s="132"/>
      <c r="BD781" s="132"/>
      <c r="BE781" s="67"/>
    </row>
    <row r="782" spans="1:57" ht="25.5" customHeight="1" x14ac:dyDescent="0.25">
      <c r="A782" s="31"/>
      <c r="B782" s="31"/>
      <c r="C782" s="31"/>
      <c r="D782" s="33"/>
      <c r="E782" s="98"/>
      <c r="F782" s="31"/>
      <c r="G782" s="83"/>
      <c r="H782" s="83"/>
      <c r="I782" s="62"/>
      <c r="J782" s="31"/>
      <c r="K782" s="31"/>
      <c r="L782" s="83"/>
      <c r="M782" s="69"/>
      <c r="N782" s="69"/>
      <c r="O782" s="74"/>
      <c r="P782" s="74"/>
      <c r="Q782" s="75"/>
      <c r="R782" s="34"/>
      <c r="S782" s="83"/>
      <c r="T782" s="83"/>
      <c r="U782" s="83"/>
      <c r="V782" s="83"/>
      <c r="W782" s="74"/>
      <c r="X782" s="74"/>
      <c r="Y782" s="74"/>
      <c r="Z782" s="66"/>
      <c r="AA782" s="72"/>
      <c r="AB782" s="66"/>
      <c r="AC782" s="72"/>
      <c r="AD782" s="72"/>
      <c r="AE782" s="72"/>
      <c r="AF782" s="62"/>
      <c r="AG782" s="113"/>
      <c r="AH782" s="114"/>
      <c r="AI782" s="30"/>
      <c r="AJ782" s="30"/>
      <c r="AK782" s="30"/>
      <c r="AL782" s="30"/>
      <c r="AM782" s="68"/>
      <c r="AN782" s="114"/>
      <c r="AO782" s="114"/>
      <c r="AP782" s="113"/>
      <c r="AQ782" s="113"/>
      <c r="AR782" s="31"/>
      <c r="AS782" s="73"/>
      <c r="AT782" s="73"/>
      <c r="AU782" s="68"/>
      <c r="AV782" s="67"/>
      <c r="AW782" s="67"/>
      <c r="AX782" s="67"/>
      <c r="AY782" s="67"/>
      <c r="AZ782" s="132"/>
      <c r="BA782" s="132"/>
      <c r="BB782" s="132"/>
      <c r="BC782" s="132"/>
      <c r="BD782" s="132"/>
      <c r="BE782" s="67"/>
    </row>
    <row r="783" spans="1:57" ht="25.5" customHeight="1" x14ac:dyDescent="0.25">
      <c r="A783" s="31"/>
      <c r="B783" s="31"/>
      <c r="C783" s="31"/>
      <c r="D783" s="33"/>
      <c r="E783" s="98"/>
      <c r="F783" s="31"/>
      <c r="G783" s="83"/>
      <c r="H783" s="83"/>
      <c r="I783" s="62"/>
      <c r="J783" s="31"/>
      <c r="K783" s="31"/>
      <c r="L783" s="83"/>
      <c r="M783" s="69"/>
      <c r="N783" s="69"/>
      <c r="O783" s="74"/>
      <c r="P783" s="74"/>
      <c r="Q783" s="75"/>
      <c r="R783" s="34"/>
      <c r="S783" s="83"/>
      <c r="T783" s="83"/>
      <c r="U783" s="83"/>
      <c r="V783" s="83"/>
      <c r="W783" s="74"/>
      <c r="X783" s="74"/>
      <c r="Y783" s="74"/>
      <c r="Z783" s="66"/>
      <c r="AA783" s="72"/>
      <c r="AB783" s="66"/>
      <c r="AC783" s="72"/>
      <c r="AD783" s="72"/>
      <c r="AE783" s="72"/>
      <c r="AF783" s="62"/>
      <c r="AG783" s="113"/>
      <c r="AH783" s="114"/>
      <c r="AI783" s="30"/>
      <c r="AJ783" s="30"/>
      <c r="AK783" s="30"/>
      <c r="AL783" s="30"/>
      <c r="AM783" s="68"/>
      <c r="AN783" s="114"/>
      <c r="AO783" s="114"/>
      <c r="AP783" s="113"/>
      <c r="AQ783" s="113"/>
      <c r="AR783" s="31"/>
      <c r="AS783" s="73"/>
      <c r="AT783" s="73"/>
      <c r="AU783" s="68"/>
      <c r="AV783" s="67"/>
      <c r="AW783" s="67"/>
      <c r="AX783" s="67"/>
      <c r="AY783" s="67"/>
      <c r="AZ783" s="132"/>
      <c r="BA783" s="132"/>
      <c r="BB783" s="132"/>
      <c r="BC783" s="132"/>
      <c r="BD783" s="132"/>
      <c r="BE783" s="67"/>
    </row>
    <row r="784" spans="1:57" ht="25.5" customHeight="1" x14ac:dyDescent="0.25">
      <c r="A784" s="31"/>
      <c r="B784" s="31"/>
      <c r="C784" s="31"/>
      <c r="D784" s="33"/>
      <c r="E784" s="98"/>
      <c r="F784" s="31"/>
      <c r="G784" s="83"/>
      <c r="H784" s="83"/>
      <c r="I784" s="62"/>
      <c r="J784" s="31"/>
      <c r="K784" s="31"/>
      <c r="L784" s="83"/>
      <c r="M784" s="69"/>
      <c r="N784" s="69"/>
      <c r="O784" s="74"/>
      <c r="P784" s="74"/>
      <c r="Q784" s="75"/>
      <c r="R784" s="34"/>
      <c r="S784" s="83"/>
      <c r="T784" s="83"/>
      <c r="U784" s="83"/>
      <c r="V784" s="83"/>
      <c r="W784" s="74"/>
      <c r="X784" s="74"/>
      <c r="Y784" s="74"/>
      <c r="Z784" s="66"/>
      <c r="AA784" s="72"/>
      <c r="AB784" s="66"/>
      <c r="AC784" s="72"/>
      <c r="AD784" s="72"/>
      <c r="AE784" s="72"/>
      <c r="AF784" s="62"/>
      <c r="AG784" s="113"/>
      <c r="AH784" s="114"/>
      <c r="AI784" s="30"/>
      <c r="AJ784" s="30"/>
      <c r="AK784" s="30"/>
      <c r="AL784" s="30"/>
      <c r="AM784" s="68"/>
      <c r="AN784" s="114"/>
      <c r="AO784" s="114"/>
      <c r="AP784" s="113"/>
      <c r="AQ784" s="113"/>
      <c r="AR784" s="31"/>
      <c r="AS784" s="73"/>
      <c r="AT784" s="73"/>
      <c r="AU784" s="68"/>
      <c r="AV784" s="67"/>
      <c r="AW784" s="67"/>
      <c r="AX784" s="67"/>
      <c r="AY784" s="67"/>
      <c r="AZ784" s="132"/>
      <c r="BA784" s="132"/>
      <c r="BB784" s="132"/>
      <c r="BC784" s="132"/>
      <c r="BD784" s="132"/>
      <c r="BE784" s="67"/>
    </row>
    <row r="785" spans="1:57" ht="25.5" customHeight="1" x14ac:dyDescent="0.25">
      <c r="A785" s="31"/>
      <c r="B785" s="31"/>
      <c r="C785" s="31"/>
      <c r="D785" s="33"/>
      <c r="E785" s="98"/>
      <c r="F785" s="31"/>
      <c r="G785" s="83"/>
      <c r="H785" s="83"/>
      <c r="I785" s="62"/>
      <c r="J785" s="31"/>
      <c r="K785" s="31"/>
      <c r="L785" s="83"/>
      <c r="M785" s="69"/>
      <c r="N785" s="69"/>
      <c r="O785" s="74"/>
      <c r="P785" s="74"/>
      <c r="Q785" s="75"/>
      <c r="R785" s="34"/>
      <c r="S785" s="83"/>
      <c r="T785" s="83"/>
      <c r="U785" s="83"/>
      <c r="V785" s="83"/>
      <c r="W785" s="74"/>
      <c r="X785" s="74"/>
      <c r="Y785" s="74"/>
      <c r="Z785" s="66"/>
      <c r="AA785" s="72"/>
      <c r="AB785" s="66"/>
      <c r="AC785" s="72"/>
      <c r="AD785" s="72"/>
      <c r="AE785" s="72"/>
      <c r="AF785" s="62"/>
      <c r="AG785" s="113"/>
      <c r="AH785" s="114"/>
      <c r="AI785" s="30"/>
      <c r="AJ785" s="30"/>
      <c r="AK785" s="30"/>
      <c r="AL785" s="30"/>
      <c r="AM785" s="68"/>
      <c r="AN785" s="114"/>
      <c r="AO785" s="114"/>
      <c r="AP785" s="113"/>
      <c r="AQ785" s="113"/>
      <c r="AR785" s="31"/>
      <c r="AS785" s="73"/>
      <c r="AT785" s="73"/>
      <c r="AU785" s="68"/>
      <c r="AV785" s="67"/>
      <c r="AW785" s="67"/>
      <c r="AX785" s="67"/>
      <c r="AY785" s="67"/>
      <c r="AZ785" s="132"/>
      <c r="BA785" s="132"/>
      <c r="BB785" s="132"/>
      <c r="BC785" s="132"/>
      <c r="BD785" s="132"/>
      <c r="BE785" s="67"/>
    </row>
    <row r="786" spans="1:57" ht="25.5" customHeight="1" x14ac:dyDescent="0.25">
      <c r="A786" s="31"/>
      <c r="B786" s="31"/>
      <c r="C786" s="31"/>
      <c r="D786" s="33"/>
      <c r="E786" s="98"/>
      <c r="F786" s="31"/>
      <c r="G786" s="83"/>
      <c r="H786" s="83"/>
      <c r="I786" s="62"/>
      <c r="J786" s="31"/>
      <c r="K786" s="31"/>
      <c r="L786" s="83"/>
      <c r="M786" s="69"/>
      <c r="N786" s="69"/>
      <c r="O786" s="74"/>
      <c r="P786" s="74"/>
      <c r="Q786" s="75"/>
      <c r="R786" s="34"/>
      <c r="S786" s="83"/>
      <c r="T786" s="83"/>
      <c r="U786" s="83"/>
      <c r="V786" s="83"/>
      <c r="W786" s="74"/>
      <c r="X786" s="74"/>
      <c r="Y786" s="74"/>
      <c r="Z786" s="66"/>
      <c r="AA786" s="72"/>
      <c r="AB786" s="66"/>
      <c r="AC786" s="72"/>
      <c r="AD786" s="72"/>
      <c r="AE786" s="72"/>
      <c r="AF786" s="62"/>
      <c r="AG786" s="113"/>
      <c r="AH786" s="114"/>
      <c r="AI786" s="30"/>
      <c r="AJ786" s="30"/>
      <c r="AK786" s="30"/>
      <c r="AL786" s="30"/>
      <c r="AM786" s="68"/>
      <c r="AN786" s="114"/>
      <c r="AO786" s="114"/>
      <c r="AP786" s="113"/>
      <c r="AQ786" s="113"/>
      <c r="AR786" s="31"/>
      <c r="AS786" s="73"/>
      <c r="AT786" s="73"/>
      <c r="AU786" s="68"/>
      <c r="AV786" s="67"/>
      <c r="AW786" s="67"/>
      <c r="AX786" s="67"/>
      <c r="AY786" s="67"/>
      <c r="AZ786" s="132"/>
      <c r="BA786" s="132"/>
      <c r="BB786" s="132"/>
      <c r="BC786" s="132"/>
      <c r="BD786" s="132"/>
      <c r="BE786" s="67"/>
    </row>
    <row r="787" spans="1:57" ht="25.5" customHeight="1" x14ac:dyDescent="0.25">
      <c r="A787" s="31"/>
      <c r="B787" s="31"/>
      <c r="C787" s="31"/>
      <c r="D787" s="33"/>
      <c r="E787" s="98"/>
      <c r="F787" s="31"/>
      <c r="G787" s="83"/>
      <c r="H787" s="83"/>
      <c r="I787" s="62"/>
      <c r="J787" s="31"/>
      <c r="K787" s="31"/>
      <c r="L787" s="83"/>
      <c r="M787" s="69"/>
      <c r="N787" s="69"/>
      <c r="O787" s="74"/>
      <c r="P787" s="74"/>
      <c r="Q787" s="75"/>
      <c r="R787" s="34"/>
      <c r="S787" s="83"/>
      <c r="T787" s="83"/>
      <c r="U787" s="83"/>
      <c r="V787" s="83"/>
      <c r="W787" s="74"/>
      <c r="X787" s="74"/>
      <c r="Y787" s="74"/>
      <c r="Z787" s="66"/>
      <c r="AA787" s="72"/>
      <c r="AB787" s="66"/>
      <c r="AC787" s="72"/>
      <c r="AD787" s="72"/>
      <c r="AE787" s="72"/>
      <c r="AF787" s="62"/>
      <c r="AG787" s="113"/>
      <c r="AH787" s="114"/>
      <c r="AI787" s="30"/>
      <c r="AJ787" s="30"/>
      <c r="AK787" s="30"/>
      <c r="AL787" s="30"/>
      <c r="AM787" s="68"/>
      <c r="AN787" s="114"/>
      <c r="AO787" s="114"/>
      <c r="AP787" s="113"/>
      <c r="AQ787" s="113"/>
      <c r="AR787" s="31"/>
      <c r="AS787" s="73"/>
      <c r="AT787" s="73"/>
      <c r="AU787" s="68"/>
      <c r="AV787" s="67"/>
      <c r="AW787" s="67"/>
      <c r="AX787" s="67"/>
      <c r="AY787" s="67"/>
      <c r="AZ787" s="132"/>
      <c r="BA787" s="132"/>
      <c r="BB787" s="132"/>
      <c r="BC787" s="132"/>
      <c r="BD787" s="132"/>
      <c r="BE787" s="67"/>
    </row>
    <row r="788" spans="1:57" ht="25.5" customHeight="1" x14ac:dyDescent="0.25">
      <c r="A788" s="31"/>
      <c r="B788" s="31"/>
      <c r="C788" s="31"/>
      <c r="D788" s="33"/>
      <c r="E788" s="98"/>
      <c r="F788" s="31"/>
      <c r="G788" s="83"/>
      <c r="H788" s="83"/>
      <c r="I788" s="62"/>
      <c r="J788" s="31"/>
      <c r="K788" s="31"/>
      <c r="L788" s="83"/>
      <c r="M788" s="69"/>
      <c r="N788" s="69"/>
      <c r="O788" s="74"/>
      <c r="P788" s="74"/>
      <c r="Q788" s="75"/>
      <c r="R788" s="34"/>
      <c r="S788" s="83"/>
      <c r="T788" s="83"/>
      <c r="U788" s="83"/>
      <c r="V788" s="83"/>
      <c r="W788" s="74"/>
      <c r="X788" s="74"/>
      <c r="Y788" s="74"/>
      <c r="Z788" s="66"/>
      <c r="AA788" s="72"/>
      <c r="AB788" s="66"/>
      <c r="AC788" s="72"/>
      <c r="AD788" s="72"/>
      <c r="AE788" s="72"/>
      <c r="AF788" s="62"/>
      <c r="AG788" s="113"/>
      <c r="AH788" s="114"/>
      <c r="AI788" s="30"/>
      <c r="AJ788" s="30"/>
      <c r="AK788" s="30"/>
      <c r="AL788" s="30"/>
      <c r="AM788" s="68"/>
      <c r="AN788" s="114"/>
      <c r="AO788" s="114"/>
      <c r="AP788" s="113"/>
      <c r="AQ788" s="113"/>
      <c r="AR788" s="31"/>
      <c r="AS788" s="73"/>
      <c r="AT788" s="73"/>
      <c r="AU788" s="68"/>
      <c r="AV788" s="67"/>
      <c r="AW788" s="67"/>
      <c r="AX788" s="67"/>
      <c r="AY788" s="67"/>
      <c r="AZ788" s="132"/>
      <c r="BA788" s="132"/>
      <c r="BB788" s="132"/>
      <c r="BC788" s="132"/>
      <c r="BD788" s="132"/>
      <c r="BE788" s="67"/>
    </row>
    <row r="789" spans="1:57" ht="25.5" customHeight="1" x14ac:dyDescent="0.25">
      <c r="A789" s="31"/>
      <c r="B789" s="31"/>
      <c r="C789" s="31"/>
      <c r="D789" s="33"/>
      <c r="E789" s="98"/>
      <c r="F789" s="31"/>
      <c r="G789" s="83"/>
      <c r="H789" s="83"/>
      <c r="I789" s="62"/>
      <c r="J789" s="31"/>
      <c r="K789" s="31"/>
      <c r="L789" s="83"/>
      <c r="M789" s="69"/>
      <c r="N789" s="69"/>
      <c r="O789" s="74"/>
      <c r="P789" s="74"/>
      <c r="Q789" s="75"/>
      <c r="R789" s="34"/>
      <c r="S789" s="83"/>
      <c r="T789" s="83"/>
      <c r="U789" s="83"/>
      <c r="V789" s="83"/>
      <c r="W789" s="74"/>
      <c r="X789" s="74"/>
      <c r="Y789" s="74"/>
      <c r="Z789" s="66"/>
      <c r="AA789" s="72"/>
      <c r="AB789" s="66"/>
      <c r="AC789" s="72"/>
      <c r="AD789" s="72"/>
      <c r="AE789" s="72"/>
      <c r="AF789" s="62"/>
      <c r="AG789" s="113"/>
      <c r="AH789" s="114"/>
      <c r="AI789" s="30"/>
      <c r="AJ789" s="30"/>
      <c r="AK789" s="30"/>
      <c r="AL789" s="30"/>
      <c r="AM789" s="68"/>
      <c r="AN789" s="114"/>
      <c r="AO789" s="114"/>
      <c r="AP789" s="113"/>
      <c r="AQ789" s="113"/>
      <c r="AR789" s="31"/>
      <c r="AS789" s="73"/>
      <c r="AT789" s="73"/>
      <c r="AU789" s="68"/>
      <c r="AV789" s="67"/>
      <c r="AW789" s="67"/>
      <c r="AX789" s="67"/>
      <c r="AY789" s="67"/>
      <c r="AZ789" s="132"/>
      <c r="BA789" s="132"/>
      <c r="BB789" s="132"/>
      <c r="BC789" s="132"/>
      <c r="BD789" s="132"/>
      <c r="BE789" s="67"/>
    </row>
    <row r="790" spans="1:57" ht="25.5" customHeight="1" x14ac:dyDescent="0.25">
      <c r="A790" s="31"/>
      <c r="B790" s="31"/>
      <c r="C790" s="31"/>
      <c r="D790" s="33"/>
      <c r="E790" s="98"/>
      <c r="F790" s="31"/>
      <c r="G790" s="83"/>
      <c r="H790" s="83"/>
      <c r="I790" s="62"/>
      <c r="J790" s="31"/>
      <c r="K790" s="31"/>
      <c r="L790" s="83"/>
      <c r="M790" s="69"/>
      <c r="N790" s="69"/>
      <c r="O790" s="74"/>
      <c r="P790" s="74"/>
      <c r="Q790" s="75"/>
      <c r="R790" s="34"/>
      <c r="S790" s="83"/>
      <c r="T790" s="83"/>
      <c r="U790" s="83"/>
      <c r="V790" s="83"/>
      <c r="W790" s="74"/>
      <c r="X790" s="74"/>
      <c r="Y790" s="74"/>
      <c r="Z790" s="66"/>
      <c r="AA790" s="72"/>
      <c r="AB790" s="66"/>
      <c r="AC790" s="72"/>
      <c r="AD790" s="72"/>
      <c r="AE790" s="72"/>
      <c r="AF790" s="62"/>
      <c r="AG790" s="113"/>
      <c r="AH790" s="114"/>
      <c r="AI790" s="30"/>
      <c r="AJ790" s="30"/>
      <c r="AK790" s="30"/>
      <c r="AL790" s="30"/>
      <c r="AM790" s="68"/>
      <c r="AN790" s="114"/>
      <c r="AO790" s="114"/>
      <c r="AP790" s="113"/>
      <c r="AQ790" s="113"/>
      <c r="AR790" s="31"/>
      <c r="AS790" s="73"/>
      <c r="AT790" s="73"/>
      <c r="AU790" s="68"/>
      <c r="AV790" s="67"/>
      <c r="AW790" s="67"/>
      <c r="AX790" s="67"/>
      <c r="AY790" s="67"/>
      <c r="AZ790" s="132"/>
      <c r="BA790" s="132"/>
      <c r="BB790" s="132"/>
      <c r="BC790" s="132"/>
      <c r="BD790" s="132"/>
      <c r="BE790" s="67"/>
    </row>
    <row r="791" spans="1:57" ht="25.5" customHeight="1" x14ac:dyDescent="0.25">
      <c r="A791" s="31"/>
      <c r="B791" s="31"/>
      <c r="C791" s="31"/>
      <c r="D791" s="33"/>
      <c r="E791" s="98"/>
      <c r="F791" s="31"/>
      <c r="G791" s="83"/>
      <c r="H791" s="83"/>
      <c r="I791" s="62"/>
      <c r="J791" s="31"/>
      <c r="K791" s="31"/>
      <c r="L791" s="83"/>
      <c r="M791" s="69"/>
      <c r="N791" s="69"/>
      <c r="O791" s="74"/>
      <c r="P791" s="74"/>
      <c r="Q791" s="75"/>
      <c r="R791" s="34"/>
      <c r="S791" s="83"/>
      <c r="T791" s="83"/>
      <c r="U791" s="83"/>
      <c r="V791" s="83"/>
      <c r="W791" s="74"/>
      <c r="X791" s="74"/>
      <c r="Y791" s="74"/>
      <c r="Z791" s="66"/>
      <c r="AA791" s="72"/>
      <c r="AB791" s="66"/>
      <c r="AC791" s="72"/>
      <c r="AD791" s="72"/>
      <c r="AE791" s="72"/>
      <c r="AF791" s="62"/>
      <c r="AG791" s="113"/>
      <c r="AH791" s="114"/>
      <c r="AI791" s="30"/>
      <c r="AJ791" s="30"/>
      <c r="AK791" s="30"/>
      <c r="AL791" s="30"/>
      <c r="AM791" s="68"/>
      <c r="AN791" s="114"/>
      <c r="AO791" s="114"/>
      <c r="AP791" s="113"/>
      <c r="AQ791" s="113"/>
      <c r="AR791" s="31"/>
      <c r="AS791" s="73"/>
      <c r="AT791" s="73"/>
      <c r="AU791" s="68"/>
      <c r="AV791" s="67"/>
      <c r="AW791" s="67"/>
      <c r="AX791" s="67"/>
      <c r="AY791" s="67"/>
      <c r="AZ791" s="132"/>
      <c r="BA791" s="132"/>
      <c r="BB791" s="132"/>
      <c r="BC791" s="132"/>
      <c r="BD791" s="132"/>
      <c r="BE791" s="67"/>
    </row>
    <row r="792" spans="1:57" ht="25.5" customHeight="1" x14ac:dyDescent="0.25">
      <c r="A792" s="31"/>
      <c r="B792" s="31"/>
      <c r="C792" s="31"/>
      <c r="D792" s="33"/>
      <c r="E792" s="98"/>
      <c r="F792" s="31"/>
      <c r="G792" s="83"/>
      <c r="H792" s="83"/>
      <c r="I792" s="62"/>
      <c r="J792" s="31"/>
      <c r="K792" s="31"/>
      <c r="L792" s="83"/>
      <c r="M792" s="69"/>
      <c r="N792" s="69"/>
      <c r="O792" s="74"/>
      <c r="P792" s="74"/>
      <c r="Q792" s="75"/>
      <c r="R792" s="34"/>
      <c r="S792" s="83"/>
      <c r="T792" s="83"/>
      <c r="U792" s="83"/>
      <c r="V792" s="83"/>
      <c r="W792" s="74"/>
      <c r="X792" s="74"/>
      <c r="Y792" s="74"/>
      <c r="Z792" s="66"/>
      <c r="AA792" s="72"/>
      <c r="AB792" s="66"/>
      <c r="AC792" s="72"/>
      <c r="AD792" s="72"/>
      <c r="AE792" s="72"/>
      <c r="AF792" s="62"/>
      <c r="AG792" s="113"/>
      <c r="AH792" s="114"/>
      <c r="AI792" s="30"/>
      <c r="AJ792" s="30"/>
      <c r="AK792" s="30"/>
      <c r="AL792" s="30"/>
      <c r="AM792" s="68"/>
      <c r="AN792" s="114"/>
      <c r="AO792" s="114"/>
      <c r="AP792" s="113"/>
      <c r="AQ792" s="113"/>
      <c r="AR792" s="31"/>
      <c r="AS792" s="73"/>
      <c r="AT792" s="73"/>
      <c r="AU792" s="68"/>
      <c r="AV792" s="67"/>
      <c r="AW792" s="67"/>
      <c r="AX792" s="67"/>
      <c r="AY792" s="67"/>
      <c r="AZ792" s="132"/>
      <c r="BA792" s="132"/>
      <c r="BB792" s="132"/>
      <c r="BC792" s="132"/>
      <c r="BD792" s="132"/>
      <c r="BE792" s="67"/>
    </row>
    <row r="793" spans="1:57" ht="25.5" customHeight="1" x14ac:dyDescent="0.25">
      <c r="A793" s="31"/>
      <c r="B793" s="31"/>
      <c r="C793" s="31"/>
      <c r="D793" s="33"/>
      <c r="E793" s="98"/>
      <c r="F793" s="31"/>
      <c r="G793" s="83"/>
      <c r="H793" s="83"/>
      <c r="I793" s="62"/>
      <c r="J793" s="31"/>
      <c r="K793" s="31"/>
      <c r="L793" s="83"/>
      <c r="M793" s="69"/>
      <c r="N793" s="69"/>
      <c r="O793" s="74"/>
      <c r="P793" s="74"/>
      <c r="Q793" s="75"/>
      <c r="R793" s="34"/>
      <c r="S793" s="83"/>
      <c r="T793" s="83"/>
      <c r="U793" s="83"/>
      <c r="V793" s="83"/>
      <c r="W793" s="74"/>
      <c r="X793" s="74"/>
      <c r="Y793" s="74"/>
      <c r="Z793" s="66"/>
      <c r="AA793" s="72"/>
      <c r="AB793" s="66"/>
      <c r="AC793" s="72"/>
      <c r="AD793" s="72"/>
      <c r="AE793" s="72"/>
      <c r="AF793" s="62"/>
      <c r="AG793" s="113"/>
      <c r="AH793" s="114"/>
      <c r="AI793" s="30"/>
      <c r="AJ793" s="30"/>
      <c r="AK793" s="30"/>
      <c r="AL793" s="30"/>
      <c r="AM793" s="68"/>
      <c r="AN793" s="114"/>
      <c r="AO793" s="114"/>
      <c r="AP793" s="113"/>
      <c r="AQ793" s="113"/>
      <c r="AR793" s="31"/>
      <c r="AS793" s="73"/>
      <c r="AT793" s="73"/>
      <c r="AU793" s="68"/>
      <c r="AV793" s="67"/>
      <c r="AW793" s="67"/>
      <c r="AX793" s="67"/>
      <c r="AY793" s="67"/>
      <c r="AZ793" s="132"/>
      <c r="BA793" s="132"/>
      <c r="BB793" s="132"/>
      <c r="BC793" s="132"/>
      <c r="BD793" s="132"/>
      <c r="BE793" s="67"/>
    </row>
    <row r="794" spans="1:57" ht="25.5" customHeight="1" x14ac:dyDescent="0.25">
      <c r="A794" s="31"/>
      <c r="B794" s="31"/>
      <c r="C794" s="31"/>
      <c r="D794" s="33"/>
      <c r="E794" s="98"/>
      <c r="F794" s="31"/>
      <c r="G794" s="83"/>
      <c r="H794" s="83"/>
      <c r="I794" s="62"/>
      <c r="J794" s="31"/>
      <c r="K794" s="31"/>
      <c r="L794" s="83"/>
      <c r="M794" s="69"/>
      <c r="N794" s="69"/>
      <c r="O794" s="74"/>
      <c r="P794" s="74"/>
      <c r="Q794" s="75"/>
      <c r="R794" s="34"/>
      <c r="S794" s="83"/>
      <c r="T794" s="83"/>
      <c r="U794" s="83"/>
      <c r="V794" s="83"/>
      <c r="W794" s="74"/>
      <c r="X794" s="74"/>
      <c r="Y794" s="74"/>
      <c r="Z794" s="66"/>
      <c r="AA794" s="72"/>
      <c r="AB794" s="66"/>
      <c r="AC794" s="72"/>
      <c r="AD794" s="72"/>
      <c r="AE794" s="72"/>
      <c r="AF794" s="62"/>
      <c r="AG794" s="113"/>
      <c r="AH794" s="114"/>
      <c r="AI794" s="30"/>
      <c r="AJ794" s="30"/>
      <c r="AK794" s="30"/>
      <c r="AL794" s="30"/>
      <c r="AM794" s="68"/>
      <c r="AN794" s="114"/>
      <c r="AO794" s="114"/>
      <c r="AP794" s="113"/>
      <c r="AQ794" s="113"/>
      <c r="AR794" s="31"/>
      <c r="AS794" s="73"/>
      <c r="AT794" s="73"/>
      <c r="AU794" s="68"/>
      <c r="AV794" s="67"/>
      <c r="AW794" s="67"/>
      <c r="AX794" s="67"/>
      <c r="AY794" s="67"/>
      <c r="AZ794" s="132"/>
      <c r="BA794" s="132"/>
      <c r="BB794" s="132"/>
      <c r="BC794" s="132"/>
      <c r="BD794" s="132"/>
      <c r="BE794" s="67"/>
    </row>
    <row r="795" spans="1:57" ht="25.5" customHeight="1" x14ac:dyDescent="0.25">
      <c r="A795" s="31"/>
      <c r="B795" s="31"/>
      <c r="C795" s="31"/>
      <c r="D795" s="33"/>
      <c r="E795" s="98"/>
      <c r="F795" s="31"/>
      <c r="G795" s="83"/>
      <c r="H795" s="83"/>
      <c r="I795" s="62"/>
      <c r="J795" s="31"/>
      <c r="K795" s="31"/>
      <c r="L795" s="83"/>
      <c r="M795" s="69"/>
      <c r="N795" s="69"/>
      <c r="O795" s="74"/>
      <c r="P795" s="74"/>
      <c r="Q795" s="75"/>
      <c r="R795" s="34"/>
      <c r="S795" s="83"/>
      <c r="T795" s="83"/>
      <c r="U795" s="83"/>
      <c r="V795" s="83"/>
      <c r="W795" s="74"/>
      <c r="X795" s="74"/>
      <c r="Y795" s="74"/>
      <c r="Z795" s="66"/>
      <c r="AA795" s="72"/>
      <c r="AB795" s="66"/>
      <c r="AC795" s="72"/>
      <c r="AD795" s="72"/>
      <c r="AE795" s="72"/>
      <c r="AF795" s="62"/>
      <c r="AG795" s="113"/>
      <c r="AH795" s="114"/>
      <c r="AI795" s="30"/>
      <c r="AJ795" s="30"/>
      <c r="AK795" s="30"/>
      <c r="AL795" s="30"/>
      <c r="AM795" s="68"/>
      <c r="AN795" s="114"/>
      <c r="AO795" s="114"/>
      <c r="AP795" s="113"/>
      <c r="AQ795" s="113"/>
      <c r="AR795" s="31"/>
      <c r="AS795" s="73"/>
      <c r="AT795" s="73"/>
      <c r="AU795" s="68"/>
      <c r="AV795" s="67"/>
      <c r="AW795" s="67"/>
      <c r="AX795" s="67"/>
      <c r="AY795" s="67"/>
      <c r="AZ795" s="132"/>
      <c r="BA795" s="132"/>
      <c r="BB795" s="132"/>
      <c r="BC795" s="132"/>
      <c r="BD795" s="132"/>
      <c r="BE795" s="67"/>
    </row>
    <row r="796" spans="1:57" ht="25.5" customHeight="1" x14ac:dyDescent="0.25">
      <c r="A796" s="31"/>
      <c r="B796" s="31"/>
      <c r="C796" s="31"/>
      <c r="D796" s="33"/>
      <c r="E796" s="98"/>
      <c r="F796" s="31"/>
      <c r="G796" s="83"/>
      <c r="H796" s="83"/>
      <c r="I796" s="62"/>
      <c r="J796" s="31"/>
      <c r="K796" s="31"/>
      <c r="L796" s="83"/>
      <c r="M796" s="69"/>
      <c r="N796" s="69"/>
      <c r="O796" s="74"/>
      <c r="P796" s="74"/>
      <c r="Q796" s="75"/>
      <c r="R796" s="34"/>
      <c r="S796" s="83"/>
      <c r="T796" s="83"/>
      <c r="U796" s="83"/>
      <c r="V796" s="83"/>
      <c r="W796" s="74"/>
      <c r="X796" s="74"/>
      <c r="Y796" s="74"/>
      <c r="Z796" s="66"/>
      <c r="AA796" s="72"/>
      <c r="AB796" s="66"/>
      <c r="AC796" s="72"/>
      <c r="AD796" s="72"/>
      <c r="AE796" s="72"/>
      <c r="AF796" s="62"/>
      <c r="AG796" s="113"/>
      <c r="AH796" s="114"/>
      <c r="AI796" s="30"/>
      <c r="AJ796" s="30"/>
      <c r="AK796" s="30"/>
      <c r="AL796" s="30"/>
      <c r="AM796" s="68"/>
      <c r="AN796" s="114"/>
      <c r="AO796" s="114"/>
      <c r="AP796" s="113"/>
      <c r="AQ796" s="113"/>
      <c r="AR796" s="31"/>
      <c r="AS796" s="73"/>
      <c r="AT796" s="73"/>
      <c r="AU796" s="68"/>
      <c r="AV796" s="67"/>
      <c r="AW796" s="67"/>
      <c r="AX796" s="67"/>
      <c r="AY796" s="67"/>
      <c r="AZ796" s="132"/>
      <c r="BA796" s="132"/>
      <c r="BB796" s="132"/>
      <c r="BC796" s="132"/>
      <c r="BD796" s="132"/>
      <c r="BE796" s="67"/>
    </row>
    <row r="797" spans="1:57" ht="25.5" customHeight="1" x14ac:dyDescent="0.25">
      <c r="A797" s="31"/>
      <c r="B797" s="31"/>
      <c r="C797" s="31"/>
      <c r="D797" s="33"/>
      <c r="E797" s="98"/>
      <c r="F797" s="31"/>
      <c r="G797" s="83"/>
      <c r="H797" s="83"/>
      <c r="I797" s="62"/>
      <c r="J797" s="31"/>
      <c r="K797" s="31"/>
      <c r="L797" s="83"/>
      <c r="M797" s="69"/>
      <c r="N797" s="69"/>
      <c r="O797" s="74"/>
      <c r="P797" s="74"/>
      <c r="Q797" s="75"/>
      <c r="R797" s="34"/>
      <c r="S797" s="83"/>
      <c r="T797" s="83"/>
      <c r="U797" s="83"/>
      <c r="V797" s="83"/>
      <c r="W797" s="74"/>
      <c r="X797" s="74"/>
      <c r="Y797" s="74"/>
      <c r="Z797" s="66"/>
      <c r="AA797" s="72"/>
      <c r="AB797" s="66"/>
      <c r="AC797" s="72"/>
      <c r="AD797" s="72"/>
      <c r="AE797" s="72"/>
      <c r="AF797" s="62"/>
      <c r="AG797" s="113"/>
      <c r="AH797" s="114"/>
      <c r="AI797" s="30"/>
      <c r="AJ797" s="30"/>
      <c r="AK797" s="30"/>
      <c r="AL797" s="30"/>
      <c r="AM797" s="68"/>
      <c r="AN797" s="114"/>
      <c r="AO797" s="114"/>
      <c r="AP797" s="113"/>
      <c r="AQ797" s="113"/>
      <c r="AR797" s="31"/>
      <c r="AS797" s="73"/>
      <c r="AT797" s="73"/>
      <c r="AU797" s="68"/>
      <c r="AV797" s="67"/>
      <c r="AW797" s="67"/>
      <c r="AX797" s="67"/>
      <c r="AY797" s="67"/>
      <c r="AZ797" s="132"/>
      <c r="BA797" s="132"/>
      <c r="BB797" s="132"/>
      <c r="BC797" s="132"/>
      <c r="BD797" s="132"/>
      <c r="BE797" s="67"/>
    </row>
    <row r="798" spans="1:57" ht="25.5" customHeight="1" x14ac:dyDescent="0.25">
      <c r="A798" s="31"/>
      <c r="B798" s="31"/>
      <c r="C798" s="31"/>
      <c r="D798" s="33"/>
      <c r="E798" s="98"/>
      <c r="F798" s="31"/>
      <c r="G798" s="83"/>
      <c r="H798" s="83"/>
      <c r="I798" s="62"/>
      <c r="J798" s="31"/>
      <c r="K798" s="31"/>
      <c r="L798" s="83"/>
      <c r="M798" s="69"/>
      <c r="N798" s="69"/>
      <c r="O798" s="74"/>
      <c r="P798" s="74"/>
      <c r="Q798" s="75"/>
      <c r="R798" s="34"/>
      <c r="S798" s="83"/>
      <c r="T798" s="83"/>
      <c r="U798" s="83"/>
      <c r="V798" s="83"/>
      <c r="W798" s="74"/>
      <c r="X798" s="74"/>
      <c r="Y798" s="74"/>
      <c r="Z798" s="66"/>
      <c r="AA798" s="72"/>
      <c r="AB798" s="66"/>
      <c r="AC798" s="72"/>
      <c r="AD798" s="72"/>
      <c r="AE798" s="72"/>
      <c r="AF798" s="62"/>
      <c r="AG798" s="113"/>
      <c r="AH798" s="114"/>
      <c r="AI798" s="30"/>
      <c r="AJ798" s="30"/>
      <c r="AK798" s="30"/>
      <c r="AL798" s="30"/>
      <c r="AM798" s="68"/>
      <c r="AN798" s="114"/>
      <c r="AO798" s="114"/>
      <c r="AP798" s="113"/>
      <c r="AQ798" s="113"/>
      <c r="AR798" s="31"/>
      <c r="AS798" s="73"/>
      <c r="AT798" s="73"/>
      <c r="AU798" s="68"/>
      <c r="AV798" s="67"/>
      <c r="AW798" s="67"/>
      <c r="AX798" s="67"/>
      <c r="AY798" s="67"/>
      <c r="AZ798" s="132"/>
      <c r="BA798" s="132"/>
      <c r="BB798" s="132"/>
      <c r="BC798" s="132"/>
      <c r="BD798" s="132"/>
      <c r="BE798" s="67"/>
    </row>
    <row r="799" spans="1:57" ht="25.5" customHeight="1" x14ac:dyDescent="0.25">
      <c r="A799" s="31"/>
      <c r="B799" s="31"/>
      <c r="C799" s="31"/>
      <c r="D799" s="33"/>
      <c r="E799" s="98"/>
      <c r="F799" s="31"/>
      <c r="G799" s="83"/>
      <c r="H799" s="83"/>
      <c r="I799" s="62"/>
      <c r="J799" s="31"/>
      <c r="K799" s="31"/>
      <c r="L799" s="83"/>
      <c r="M799" s="69"/>
      <c r="N799" s="69"/>
      <c r="O799" s="74"/>
      <c r="P799" s="74"/>
      <c r="Q799" s="75"/>
      <c r="R799" s="34"/>
      <c r="S799" s="83"/>
      <c r="T799" s="83"/>
      <c r="U799" s="83"/>
      <c r="V799" s="83"/>
      <c r="W799" s="74"/>
      <c r="X799" s="74"/>
      <c r="Y799" s="74"/>
      <c r="Z799" s="66"/>
      <c r="AA799" s="72"/>
      <c r="AB799" s="66"/>
      <c r="AC799" s="72"/>
      <c r="AD799" s="72"/>
      <c r="AE799" s="72"/>
      <c r="AF799" s="62"/>
      <c r="AG799" s="113"/>
      <c r="AH799" s="114"/>
      <c r="AI799" s="30"/>
      <c r="AJ799" s="30"/>
      <c r="AK799" s="30"/>
      <c r="AL799" s="30"/>
      <c r="AM799" s="68"/>
      <c r="AN799" s="114"/>
      <c r="AO799" s="114"/>
      <c r="AP799" s="113"/>
      <c r="AQ799" s="113"/>
      <c r="AR799" s="31"/>
      <c r="AS799" s="73"/>
      <c r="AT799" s="73"/>
      <c r="AU799" s="68"/>
      <c r="AV799" s="67"/>
      <c r="AW799" s="67"/>
      <c r="AX799" s="67"/>
      <c r="AY799" s="67"/>
      <c r="AZ799" s="132"/>
      <c r="BA799" s="132"/>
      <c r="BB799" s="132"/>
      <c r="BC799" s="132"/>
      <c r="BD799" s="132"/>
      <c r="BE799" s="67"/>
    </row>
    <row r="800" spans="1:57" ht="25.5" customHeight="1" x14ac:dyDescent="0.25">
      <c r="A800" s="31"/>
      <c r="B800" s="31"/>
      <c r="C800" s="31"/>
      <c r="D800" s="33"/>
      <c r="E800" s="98"/>
      <c r="F800" s="31"/>
      <c r="G800" s="83"/>
      <c r="H800" s="83"/>
      <c r="I800" s="62"/>
      <c r="J800" s="31"/>
      <c r="K800" s="31"/>
      <c r="L800" s="83"/>
      <c r="M800" s="69"/>
      <c r="N800" s="69"/>
      <c r="O800" s="74"/>
      <c r="P800" s="74"/>
      <c r="Q800" s="75"/>
      <c r="R800" s="34"/>
      <c r="S800" s="83"/>
      <c r="T800" s="83"/>
      <c r="U800" s="83"/>
      <c r="V800" s="83"/>
      <c r="W800" s="74"/>
      <c r="X800" s="74"/>
      <c r="Y800" s="74"/>
      <c r="Z800" s="66"/>
      <c r="AA800" s="72"/>
      <c r="AB800" s="66"/>
      <c r="AC800" s="72"/>
      <c r="AD800" s="72"/>
      <c r="AE800" s="72"/>
      <c r="AF800" s="62"/>
      <c r="AG800" s="113"/>
      <c r="AH800" s="114"/>
      <c r="AI800" s="30"/>
      <c r="AJ800" s="30"/>
      <c r="AK800" s="30"/>
      <c r="AL800" s="30"/>
      <c r="AM800" s="68"/>
      <c r="AN800" s="114"/>
      <c r="AO800" s="114"/>
      <c r="AP800" s="113"/>
      <c r="AQ800" s="113"/>
      <c r="AR800" s="31"/>
      <c r="AS800" s="73"/>
      <c r="AT800" s="73"/>
      <c r="AU800" s="68"/>
      <c r="AV800" s="67"/>
      <c r="AW800" s="67"/>
      <c r="AX800" s="67"/>
      <c r="AY800" s="67"/>
      <c r="AZ800" s="132"/>
      <c r="BA800" s="132"/>
      <c r="BB800" s="132"/>
      <c r="BC800" s="132"/>
      <c r="BD800" s="132"/>
      <c r="BE800" s="67"/>
    </row>
    <row r="801" spans="1:57" ht="25.5" customHeight="1" x14ac:dyDescent="0.25">
      <c r="A801" s="31"/>
      <c r="B801" s="31"/>
      <c r="C801" s="31"/>
      <c r="D801" s="33"/>
      <c r="E801" s="98"/>
      <c r="F801" s="31"/>
      <c r="G801" s="83"/>
      <c r="H801" s="83"/>
      <c r="I801" s="62"/>
      <c r="J801" s="31"/>
      <c r="K801" s="31"/>
      <c r="L801" s="83"/>
      <c r="M801" s="69"/>
      <c r="N801" s="69"/>
      <c r="O801" s="74"/>
      <c r="P801" s="74"/>
      <c r="Q801" s="75"/>
      <c r="R801" s="34"/>
      <c r="S801" s="83"/>
      <c r="T801" s="83"/>
      <c r="U801" s="83"/>
      <c r="V801" s="83"/>
      <c r="W801" s="74"/>
      <c r="X801" s="74"/>
      <c r="Y801" s="74"/>
      <c r="Z801" s="66"/>
      <c r="AA801" s="72"/>
      <c r="AB801" s="66"/>
      <c r="AC801" s="72"/>
      <c r="AD801" s="72"/>
      <c r="AE801" s="72"/>
      <c r="AF801" s="62"/>
      <c r="AG801" s="113"/>
      <c r="AH801" s="114"/>
      <c r="AI801" s="30"/>
      <c r="AJ801" s="30"/>
      <c r="AK801" s="30"/>
      <c r="AL801" s="30"/>
      <c r="AM801" s="68"/>
      <c r="AN801" s="114"/>
      <c r="AO801" s="114"/>
      <c r="AP801" s="113"/>
      <c r="AQ801" s="113"/>
      <c r="AR801" s="31"/>
      <c r="AS801" s="73"/>
      <c r="AT801" s="73"/>
      <c r="AU801" s="68"/>
      <c r="AV801" s="67"/>
      <c r="AW801" s="67"/>
      <c r="AX801" s="67"/>
      <c r="AY801" s="67"/>
      <c r="AZ801" s="132"/>
      <c r="BA801" s="132"/>
      <c r="BB801" s="132"/>
      <c r="BC801" s="132"/>
      <c r="BD801" s="132"/>
      <c r="BE801" s="67"/>
    </row>
    <row r="802" spans="1:57" ht="25.5" customHeight="1" x14ac:dyDescent="0.25">
      <c r="A802" s="31"/>
      <c r="B802" s="31"/>
      <c r="C802" s="31"/>
      <c r="D802" s="33"/>
      <c r="E802" s="98"/>
      <c r="F802" s="31"/>
      <c r="G802" s="83"/>
      <c r="H802" s="83"/>
      <c r="I802" s="62"/>
      <c r="J802" s="31"/>
      <c r="K802" s="31"/>
      <c r="L802" s="83"/>
      <c r="M802" s="69"/>
      <c r="N802" s="69"/>
      <c r="O802" s="74"/>
      <c r="P802" s="74"/>
      <c r="Q802" s="75"/>
      <c r="R802" s="34"/>
      <c r="S802" s="83"/>
      <c r="T802" s="83"/>
      <c r="U802" s="83"/>
      <c r="V802" s="83"/>
      <c r="W802" s="74"/>
      <c r="X802" s="74"/>
      <c r="Y802" s="74"/>
      <c r="Z802" s="66"/>
      <c r="AA802" s="72"/>
      <c r="AB802" s="66"/>
      <c r="AC802" s="72"/>
      <c r="AD802" s="72"/>
      <c r="AE802" s="72"/>
      <c r="AF802" s="62"/>
      <c r="AG802" s="113"/>
      <c r="AH802" s="114"/>
      <c r="AI802" s="30"/>
      <c r="AJ802" s="30"/>
      <c r="AK802" s="30"/>
      <c r="AL802" s="30"/>
      <c r="AM802" s="68"/>
      <c r="AN802" s="114"/>
      <c r="AO802" s="114"/>
      <c r="AP802" s="113"/>
      <c r="AQ802" s="113"/>
      <c r="AR802" s="31"/>
      <c r="AS802" s="73"/>
      <c r="AT802" s="73"/>
      <c r="AU802" s="68"/>
      <c r="AV802" s="67"/>
      <c r="AW802" s="67"/>
      <c r="AX802" s="67"/>
      <c r="AY802" s="67"/>
      <c r="AZ802" s="132"/>
      <c r="BA802" s="132"/>
      <c r="BB802" s="132"/>
      <c r="BC802" s="132"/>
      <c r="BD802" s="132"/>
      <c r="BE802" s="67"/>
    </row>
    <row r="803" spans="1:57" ht="25.5" customHeight="1" x14ac:dyDescent="0.25">
      <c r="A803" s="31"/>
      <c r="B803" s="31"/>
      <c r="C803" s="31"/>
      <c r="D803" s="33"/>
      <c r="E803" s="98"/>
      <c r="F803" s="31"/>
      <c r="G803" s="83"/>
      <c r="H803" s="83"/>
      <c r="I803" s="62"/>
      <c r="J803" s="31"/>
      <c r="K803" s="31"/>
      <c r="L803" s="83"/>
      <c r="M803" s="69"/>
      <c r="N803" s="69"/>
      <c r="O803" s="74"/>
      <c r="P803" s="74"/>
      <c r="Q803" s="75"/>
      <c r="R803" s="34"/>
      <c r="S803" s="83"/>
      <c r="T803" s="83"/>
      <c r="U803" s="83"/>
      <c r="V803" s="83"/>
      <c r="W803" s="74"/>
      <c r="X803" s="74"/>
      <c r="Y803" s="74"/>
      <c r="Z803" s="66"/>
      <c r="AA803" s="72"/>
      <c r="AB803" s="66"/>
      <c r="AC803" s="72"/>
      <c r="AD803" s="72"/>
      <c r="AE803" s="72"/>
      <c r="AF803" s="62"/>
      <c r="AG803" s="113"/>
      <c r="AH803" s="114"/>
      <c r="AI803" s="30"/>
      <c r="AJ803" s="30"/>
      <c r="AK803" s="30"/>
      <c r="AL803" s="30"/>
      <c r="AM803" s="68"/>
      <c r="AN803" s="114"/>
      <c r="AO803" s="114"/>
      <c r="AP803" s="113"/>
      <c r="AQ803" s="113"/>
      <c r="AR803" s="31"/>
      <c r="AS803" s="73"/>
      <c r="AT803" s="73"/>
      <c r="AU803" s="68"/>
      <c r="AV803" s="67"/>
      <c r="AW803" s="67"/>
      <c r="AX803" s="67"/>
      <c r="AY803" s="67"/>
      <c r="AZ803" s="132"/>
      <c r="BA803" s="132"/>
      <c r="BB803" s="132"/>
      <c r="BC803" s="132"/>
      <c r="BD803" s="132"/>
      <c r="BE803" s="67"/>
    </row>
    <row r="804" spans="1:57" ht="25.5" customHeight="1" x14ac:dyDescent="0.25">
      <c r="A804" s="31"/>
      <c r="B804" s="31"/>
      <c r="C804" s="31"/>
      <c r="D804" s="33"/>
      <c r="E804" s="98"/>
      <c r="F804" s="31"/>
      <c r="G804" s="83"/>
      <c r="H804" s="83"/>
      <c r="I804" s="62"/>
      <c r="J804" s="31"/>
      <c r="K804" s="31"/>
      <c r="L804" s="83"/>
      <c r="M804" s="69"/>
      <c r="N804" s="69"/>
      <c r="O804" s="74"/>
      <c r="P804" s="74"/>
      <c r="Q804" s="75"/>
      <c r="R804" s="34"/>
      <c r="S804" s="83"/>
      <c r="T804" s="83"/>
      <c r="U804" s="83"/>
      <c r="V804" s="83"/>
      <c r="W804" s="74"/>
      <c r="X804" s="74"/>
      <c r="Y804" s="74"/>
      <c r="Z804" s="66"/>
      <c r="AA804" s="72"/>
      <c r="AB804" s="66"/>
      <c r="AC804" s="72"/>
      <c r="AD804" s="72"/>
      <c r="AE804" s="72"/>
      <c r="AF804" s="62"/>
      <c r="AG804" s="113"/>
      <c r="AH804" s="114"/>
      <c r="AI804" s="30"/>
      <c r="AJ804" s="30"/>
      <c r="AK804" s="30"/>
      <c r="AL804" s="30"/>
      <c r="AM804" s="68"/>
      <c r="AN804" s="114"/>
      <c r="AO804" s="114"/>
      <c r="AP804" s="113"/>
      <c r="AQ804" s="113"/>
      <c r="AR804" s="31"/>
      <c r="AS804" s="73"/>
      <c r="AT804" s="73"/>
      <c r="AU804" s="68"/>
      <c r="AV804" s="67"/>
      <c r="AW804" s="67"/>
      <c r="AX804" s="67"/>
      <c r="AY804" s="67"/>
      <c r="AZ804" s="132"/>
      <c r="BA804" s="132"/>
      <c r="BB804" s="132"/>
      <c r="BC804" s="132"/>
      <c r="BD804" s="132"/>
      <c r="BE804" s="67"/>
    </row>
    <row r="805" spans="1:57" ht="25.5" customHeight="1" x14ac:dyDescent="0.25">
      <c r="A805" s="31"/>
      <c r="B805" s="31"/>
      <c r="C805" s="31"/>
      <c r="D805" s="33"/>
      <c r="E805" s="98"/>
      <c r="F805" s="31"/>
      <c r="G805" s="83"/>
      <c r="H805" s="83"/>
      <c r="I805" s="62"/>
      <c r="J805" s="31"/>
      <c r="K805" s="31"/>
      <c r="L805" s="83"/>
      <c r="M805" s="69"/>
      <c r="N805" s="69"/>
      <c r="O805" s="74"/>
      <c r="P805" s="74"/>
      <c r="Q805" s="75"/>
      <c r="R805" s="34"/>
      <c r="S805" s="83"/>
      <c r="T805" s="83"/>
      <c r="U805" s="83"/>
      <c r="V805" s="83"/>
      <c r="W805" s="74"/>
      <c r="X805" s="74"/>
      <c r="Y805" s="74"/>
      <c r="Z805" s="66"/>
      <c r="AA805" s="72"/>
      <c r="AB805" s="66"/>
      <c r="AC805" s="72"/>
      <c r="AD805" s="72"/>
      <c r="AE805" s="72"/>
      <c r="AF805" s="62"/>
      <c r="AG805" s="113"/>
      <c r="AH805" s="114"/>
      <c r="AI805" s="30"/>
      <c r="AJ805" s="30"/>
      <c r="AK805" s="30"/>
      <c r="AL805" s="30"/>
      <c r="AM805" s="68"/>
      <c r="AN805" s="114"/>
      <c r="AO805" s="114"/>
      <c r="AP805" s="113"/>
      <c r="AQ805" s="113"/>
      <c r="AR805" s="31"/>
      <c r="AS805" s="73"/>
      <c r="AT805" s="73"/>
      <c r="AU805" s="68"/>
      <c r="AV805" s="67"/>
      <c r="AW805" s="67"/>
      <c r="AX805" s="67"/>
      <c r="AY805" s="67"/>
      <c r="AZ805" s="132"/>
      <c r="BA805" s="132"/>
      <c r="BB805" s="132"/>
      <c r="BC805" s="132"/>
      <c r="BD805" s="132"/>
      <c r="BE805" s="67"/>
    </row>
    <row r="806" spans="1:57" ht="25.5" customHeight="1" x14ac:dyDescent="0.25">
      <c r="A806" s="31"/>
      <c r="B806" s="31"/>
      <c r="C806" s="31"/>
      <c r="D806" s="33"/>
      <c r="E806" s="98"/>
      <c r="F806" s="31"/>
      <c r="G806" s="83"/>
      <c r="H806" s="83"/>
      <c r="I806" s="62"/>
      <c r="J806" s="31"/>
      <c r="K806" s="31"/>
      <c r="L806" s="83"/>
      <c r="M806" s="69"/>
      <c r="N806" s="69"/>
      <c r="O806" s="74"/>
      <c r="P806" s="74"/>
      <c r="Q806" s="75"/>
      <c r="R806" s="34"/>
      <c r="S806" s="83"/>
      <c r="T806" s="83"/>
      <c r="U806" s="83"/>
      <c r="V806" s="83"/>
      <c r="W806" s="74"/>
      <c r="X806" s="74"/>
      <c r="Y806" s="74"/>
      <c r="Z806" s="66"/>
      <c r="AA806" s="72"/>
      <c r="AB806" s="66"/>
      <c r="AC806" s="72"/>
      <c r="AD806" s="72"/>
      <c r="AE806" s="72"/>
      <c r="AF806" s="62"/>
      <c r="AG806" s="113"/>
      <c r="AH806" s="114"/>
      <c r="AI806" s="30"/>
      <c r="AJ806" s="30"/>
      <c r="AK806" s="30"/>
      <c r="AL806" s="30"/>
      <c r="AM806" s="68"/>
      <c r="AN806" s="114"/>
      <c r="AO806" s="114"/>
      <c r="AP806" s="113"/>
      <c r="AQ806" s="113"/>
      <c r="AR806" s="31"/>
      <c r="AS806" s="73"/>
      <c r="AT806" s="73"/>
      <c r="AU806" s="68"/>
      <c r="AV806" s="67"/>
      <c r="AW806" s="67"/>
      <c r="AX806" s="67"/>
      <c r="AY806" s="67"/>
      <c r="AZ806" s="132"/>
      <c r="BA806" s="132"/>
      <c r="BB806" s="132"/>
      <c r="BC806" s="132"/>
      <c r="BD806" s="132"/>
      <c r="BE806" s="67"/>
    </row>
    <row r="807" spans="1:57" ht="25.5" customHeight="1" x14ac:dyDescent="0.25">
      <c r="A807" s="31"/>
      <c r="B807" s="31"/>
      <c r="C807" s="31"/>
      <c r="D807" s="33"/>
      <c r="E807" s="98"/>
      <c r="F807" s="31"/>
      <c r="G807" s="83"/>
      <c r="H807" s="83"/>
      <c r="I807" s="62"/>
      <c r="J807" s="31"/>
      <c r="K807" s="31"/>
      <c r="L807" s="83"/>
      <c r="M807" s="69"/>
      <c r="N807" s="69"/>
      <c r="O807" s="74"/>
      <c r="P807" s="74"/>
      <c r="Q807" s="75"/>
      <c r="R807" s="34"/>
      <c r="S807" s="83"/>
      <c r="T807" s="83"/>
      <c r="U807" s="83"/>
      <c r="V807" s="83"/>
      <c r="W807" s="74"/>
      <c r="X807" s="74"/>
      <c r="Y807" s="74"/>
      <c r="Z807" s="66"/>
      <c r="AA807" s="72"/>
      <c r="AB807" s="66"/>
      <c r="AC807" s="72"/>
      <c r="AD807" s="72"/>
      <c r="AE807" s="72"/>
      <c r="AF807" s="62"/>
      <c r="AG807" s="113"/>
      <c r="AH807" s="114"/>
      <c r="AI807" s="30"/>
      <c r="AJ807" s="30"/>
      <c r="AK807" s="30"/>
      <c r="AL807" s="30"/>
      <c r="AM807" s="68"/>
      <c r="AN807" s="114"/>
      <c r="AO807" s="114"/>
      <c r="AP807" s="113"/>
      <c r="AQ807" s="113"/>
      <c r="AR807" s="31"/>
      <c r="AS807" s="73"/>
      <c r="AT807" s="73"/>
      <c r="AU807" s="68"/>
      <c r="AV807" s="67"/>
      <c r="AW807" s="67"/>
      <c r="AX807" s="67"/>
      <c r="AY807" s="67"/>
      <c r="AZ807" s="132"/>
      <c r="BA807" s="132"/>
      <c r="BB807" s="132"/>
      <c r="BC807" s="132"/>
      <c r="BD807" s="132"/>
      <c r="BE807" s="67"/>
    </row>
    <row r="808" spans="1:57" ht="25.5" customHeight="1" x14ac:dyDescent="0.25">
      <c r="A808" s="31"/>
      <c r="B808" s="31"/>
      <c r="C808" s="31"/>
      <c r="D808" s="33"/>
      <c r="E808" s="98"/>
      <c r="F808" s="31"/>
      <c r="G808" s="83"/>
      <c r="H808" s="83"/>
      <c r="I808" s="62"/>
      <c r="J808" s="31"/>
      <c r="K808" s="31"/>
      <c r="L808" s="83"/>
      <c r="M808" s="69"/>
      <c r="N808" s="69"/>
      <c r="O808" s="74"/>
      <c r="P808" s="74"/>
      <c r="Q808" s="75"/>
      <c r="R808" s="34"/>
      <c r="S808" s="83"/>
      <c r="T808" s="83"/>
      <c r="U808" s="83"/>
      <c r="V808" s="83"/>
      <c r="W808" s="74"/>
      <c r="X808" s="74"/>
      <c r="Y808" s="74"/>
      <c r="Z808" s="66"/>
      <c r="AA808" s="72"/>
      <c r="AB808" s="66"/>
      <c r="AC808" s="72"/>
      <c r="AD808" s="72"/>
      <c r="AE808" s="72"/>
      <c r="AF808" s="62"/>
      <c r="AG808" s="113"/>
      <c r="AH808" s="114"/>
      <c r="AI808" s="30"/>
      <c r="AJ808" s="30"/>
      <c r="AK808" s="30"/>
      <c r="AL808" s="30"/>
      <c r="AM808" s="68"/>
      <c r="AN808" s="114"/>
      <c r="AO808" s="114"/>
      <c r="AP808" s="113"/>
      <c r="AQ808" s="113"/>
      <c r="AR808" s="31"/>
      <c r="AS808" s="73"/>
      <c r="AT808" s="73"/>
      <c r="AU808" s="68"/>
      <c r="AV808" s="67"/>
      <c r="AW808" s="67"/>
      <c r="AX808" s="67"/>
      <c r="AY808" s="67"/>
      <c r="AZ808" s="132"/>
      <c r="BA808" s="132"/>
      <c r="BB808" s="132"/>
      <c r="BC808" s="132"/>
      <c r="BD808" s="132"/>
      <c r="BE808" s="67"/>
    </row>
    <row r="809" spans="1:57" ht="25.5" customHeight="1" x14ac:dyDescent="0.25">
      <c r="A809" s="31"/>
      <c r="B809" s="31"/>
      <c r="C809" s="31"/>
      <c r="D809" s="33"/>
      <c r="E809" s="98"/>
      <c r="F809" s="31"/>
      <c r="G809" s="83"/>
      <c r="H809" s="83"/>
      <c r="I809" s="62"/>
      <c r="J809" s="31"/>
      <c r="K809" s="31"/>
      <c r="L809" s="83"/>
      <c r="M809" s="69"/>
      <c r="N809" s="69"/>
      <c r="O809" s="74"/>
      <c r="P809" s="74"/>
      <c r="Q809" s="75"/>
      <c r="R809" s="34"/>
      <c r="S809" s="83"/>
      <c r="T809" s="83"/>
      <c r="U809" s="83"/>
      <c r="V809" s="83"/>
      <c r="W809" s="74"/>
      <c r="X809" s="74"/>
      <c r="Y809" s="74"/>
      <c r="Z809" s="66"/>
      <c r="AA809" s="72"/>
      <c r="AB809" s="66"/>
      <c r="AC809" s="72"/>
      <c r="AD809" s="72"/>
      <c r="AE809" s="72"/>
      <c r="AF809" s="62"/>
      <c r="AG809" s="113"/>
      <c r="AH809" s="114"/>
      <c r="AI809" s="30"/>
      <c r="AJ809" s="30"/>
      <c r="AK809" s="30"/>
      <c r="AL809" s="30"/>
      <c r="AM809" s="68"/>
      <c r="AN809" s="114"/>
      <c r="AO809" s="114"/>
      <c r="AP809" s="113"/>
      <c r="AQ809" s="113"/>
      <c r="AR809" s="31"/>
      <c r="AS809" s="73"/>
      <c r="AT809" s="73"/>
      <c r="AU809" s="68"/>
      <c r="AV809" s="67"/>
      <c r="AW809" s="67"/>
      <c r="AX809" s="67"/>
      <c r="AY809" s="67"/>
      <c r="AZ809" s="132"/>
      <c r="BA809" s="132"/>
      <c r="BB809" s="132"/>
      <c r="BC809" s="132"/>
      <c r="BD809" s="132"/>
      <c r="BE809" s="67"/>
    </row>
    <row r="810" spans="1:57" ht="25.5" customHeight="1" x14ac:dyDescent="0.25">
      <c r="A810" s="31"/>
      <c r="B810" s="31"/>
      <c r="C810" s="31"/>
      <c r="D810" s="33"/>
      <c r="E810" s="98"/>
      <c r="F810" s="31"/>
      <c r="G810" s="83"/>
      <c r="H810" s="83"/>
      <c r="I810" s="62"/>
      <c r="J810" s="31"/>
      <c r="K810" s="31"/>
      <c r="L810" s="83"/>
      <c r="M810" s="69"/>
      <c r="N810" s="69"/>
      <c r="O810" s="74"/>
      <c r="P810" s="74"/>
      <c r="Q810" s="75"/>
      <c r="R810" s="34"/>
      <c r="S810" s="83"/>
      <c r="T810" s="83"/>
      <c r="U810" s="83"/>
      <c r="V810" s="83"/>
      <c r="W810" s="74"/>
      <c r="X810" s="74"/>
      <c r="Y810" s="74"/>
      <c r="Z810" s="66"/>
      <c r="AA810" s="72"/>
      <c r="AB810" s="66"/>
      <c r="AC810" s="72"/>
      <c r="AD810" s="72"/>
      <c r="AE810" s="72"/>
      <c r="AF810" s="62"/>
      <c r="AG810" s="113"/>
      <c r="AH810" s="114"/>
      <c r="AI810" s="30"/>
      <c r="AJ810" s="30"/>
      <c r="AK810" s="30"/>
      <c r="AL810" s="30"/>
      <c r="AM810" s="68"/>
      <c r="AN810" s="114"/>
      <c r="AO810" s="114"/>
      <c r="AP810" s="113"/>
      <c r="AQ810" s="113"/>
      <c r="AR810" s="31"/>
      <c r="AS810" s="73"/>
      <c r="AT810" s="73"/>
      <c r="AU810" s="68"/>
      <c r="AV810" s="67"/>
      <c r="AW810" s="67"/>
      <c r="AX810" s="67"/>
      <c r="AY810" s="67"/>
      <c r="AZ810" s="132"/>
      <c r="BA810" s="132"/>
      <c r="BB810" s="132"/>
      <c r="BC810" s="132"/>
      <c r="BD810" s="132"/>
      <c r="BE810" s="67"/>
    </row>
    <row r="811" spans="1:57" ht="25.5" customHeight="1" x14ac:dyDescent="0.25">
      <c r="A811" s="31"/>
      <c r="B811" s="31"/>
      <c r="C811" s="31"/>
      <c r="D811" s="33"/>
      <c r="E811" s="98"/>
      <c r="F811" s="31"/>
      <c r="G811" s="83"/>
      <c r="H811" s="83"/>
      <c r="I811" s="62"/>
      <c r="J811" s="31"/>
      <c r="K811" s="31"/>
      <c r="L811" s="83"/>
      <c r="M811" s="69"/>
      <c r="N811" s="69"/>
      <c r="O811" s="74"/>
      <c r="P811" s="74"/>
      <c r="Q811" s="75"/>
      <c r="R811" s="34"/>
      <c r="S811" s="83"/>
      <c r="T811" s="83"/>
      <c r="U811" s="83"/>
      <c r="V811" s="83"/>
      <c r="W811" s="74"/>
      <c r="X811" s="74"/>
      <c r="Y811" s="74"/>
      <c r="Z811" s="66"/>
      <c r="AA811" s="72"/>
      <c r="AB811" s="66"/>
      <c r="AC811" s="72"/>
      <c r="AD811" s="72"/>
      <c r="AE811" s="72"/>
      <c r="AF811" s="62"/>
      <c r="AG811" s="113"/>
      <c r="AH811" s="114"/>
      <c r="AI811" s="30"/>
      <c r="AJ811" s="30"/>
      <c r="AK811" s="30"/>
      <c r="AL811" s="30"/>
      <c r="AM811" s="68"/>
      <c r="AN811" s="114"/>
      <c r="AO811" s="114"/>
      <c r="AP811" s="113"/>
      <c r="AQ811" s="113"/>
      <c r="AR811" s="31"/>
      <c r="AS811" s="73"/>
      <c r="AT811" s="73"/>
      <c r="AU811" s="68"/>
      <c r="AV811" s="67"/>
      <c r="AW811" s="67"/>
      <c r="AX811" s="67"/>
      <c r="AY811" s="67"/>
      <c r="AZ811" s="132"/>
      <c r="BA811" s="132"/>
      <c r="BB811" s="132"/>
      <c r="BC811" s="132"/>
      <c r="BD811" s="132"/>
      <c r="BE811" s="67"/>
    </row>
    <row r="812" spans="1:57" ht="25.5" customHeight="1" x14ac:dyDescent="0.25">
      <c r="A812" s="31"/>
      <c r="B812" s="31"/>
      <c r="C812" s="31"/>
      <c r="D812" s="33"/>
      <c r="E812" s="98"/>
      <c r="F812" s="31"/>
      <c r="G812" s="83"/>
      <c r="H812" s="83"/>
      <c r="I812" s="62"/>
      <c r="J812" s="31"/>
      <c r="K812" s="31"/>
      <c r="L812" s="83"/>
      <c r="M812" s="69"/>
      <c r="N812" s="69"/>
      <c r="O812" s="74"/>
      <c r="P812" s="74"/>
      <c r="Q812" s="75"/>
      <c r="R812" s="34"/>
      <c r="S812" s="83"/>
      <c r="T812" s="83"/>
      <c r="U812" s="83"/>
      <c r="V812" s="83"/>
      <c r="W812" s="74"/>
      <c r="X812" s="74"/>
      <c r="Y812" s="74"/>
      <c r="Z812" s="66"/>
      <c r="AA812" s="72"/>
      <c r="AB812" s="66"/>
      <c r="AC812" s="72"/>
      <c r="AD812" s="72"/>
      <c r="AE812" s="72"/>
      <c r="AF812" s="62"/>
      <c r="AG812" s="113"/>
      <c r="AH812" s="114"/>
      <c r="AI812" s="30"/>
      <c r="AJ812" s="30"/>
      <c r="AK812" s="30"/>
      <c r="AL812" s="30"/>
      <c r="AM812" s="68"/>
      <c r="AN812" s="114"/>
      <c r="AO812" s="114"/>
      <c r="AP812" s="113"/>
      <c r="AQ812" s="113"/>
      <c r="AR812" s="31"/>
      <c r="AS812" s="73"/>
      <c r="AT812" s="73"/>
      <c r="AU812" s="68"/>
      <c r="AV812" s="67"/>
      <c r="AW812" s="67"/>
      <c r="AX812" s="67"/>
      <c r="AY812" s="67"/>
      <c r="AZ812" s="132"/>
      <c r="BA812" s="132"/>
      <c r="BB812" s="132"/>
      <c r="BC812" s="132"/>
      <c r="BD812" s="132"/>
      <c r="BE812" s="67"/>
    </row>
    <row r="813" spans="1:57" ht="25.5" customHeight="1" x14ac:dyDescent="0.25">
      <c r="A813" s="31"/>
      <c r="B813" s="31"/>
      <c r="C813" s="31"/>
      <c r="D813" s="33"/>
      <c r="E813" s="98"/>
      <c r="F813" s="31"/>
      <c r="G813" s="83"/>
      <c r="H813" s="83"/>
      <c r="I813" s="62"/>
      <c r="J813" s="31"/>
      <c r="K813" s="31"/>
      <c r="L813" s="83"/>
      <c r="M813" s="69"/>
      <c r="N813" s="69"/>
      <c r="O813" s="74"/>
      <c r="P813" s="74"/>
      <c r="Q813" s="75"/>
      <c r="R813" s="34"/>
      <c r="S813" s="83"/>
      <c r="T813" s="83"/>
      <c r="U813" s="83"/>
      <c r="V813" s="83"/>
      <c r="W813" s="74"/>
      <c r="X813" s="74"/>
      <c r="Y813" s="74"/>
      <c r="Z813" s="66"/>
      <c r="AA813" s="72"/>
      <c r="AB813" s="66"/>
      <c r="AC813" s="72"/>
      <c r="AD813" s="72"/>
      <c r="AE813" s="72"/>
      <c r="AF813" s="62"/>
      <c r="AG813" s="113"/>
      <c r="AH813" s="114"/>
      <c r="AI813" s="30"/>
      <c r="AJ813" s="30"/>
      <c r="AK813" s="30"/>
      <c r="AL813" s="30"/>
      <c r="AM813" s="68"/>
      <c r="AN813" s="114"/>
      <c r="AO813" s="114"/>
      <c r="AP813" s="113"/>
      <c r="AQ813" s="113"/>
      <c r="AR813" s="31"/>
      <c r="AS813" s="73"/>
      <c r="AT813" s="73"/>
      <c r="AU813" s="68"/>
      <c r="AV813" s="67"/>
      <c r="AW813" s="67"/>
      <c r="AX813" s="67"/>
      <c r="AY813" s="67"/>
      <c r="AZ813" s="132"/>
      <c r="BA813" s="132"/>
      <c r="BB813" s="132"/>
      <c r="BC813" s="132"/>
      <c r="BD813" s="132"/>
      <c r="BE813" s="67"/>
    </row>
    <row r="814" spans="1:57" ht="25.5" customHeight="1" x14ac:dyDescent="0.25">
      <c r="A814" s="31"/>
      <c r="B814" s="31"/>
      <c r="C814" s="31"/>
      <c r="D814" s="33"/>
      <c r="E814" s="98"/>
      <c r="F814" s="31"/>
      <c r="G814" s="83"/>
      <c r="H814" s="83"/>
      <c r="I814" s="62"/>
      <c r="J814" s="31"/>
      <c r="K814" s="31"/>
      <c r="L814" s="83"/>
      <c r="M814" s="69"/>
      <c r="N814" s="69"/>
      <c r="O814" s="74"/>
      <c r="P814" s="74"/>
      <c r="Q814" s="75"/>
      <c r="R814" s="34"/>
      <c r="S814" s="83"/>
      <c r="T814" s="83"/>
      <c r="U814" s="83"/>
      <c r="V814" s="83"/>
      <c r="W814" s="74"/>
      <c r="X814" s="74"/>
      <c r="Y814" s="74"/>
      <c r="Z814" s="66"/>
      <c r="AA814" s="72"/>
      <c r="AB814" s="66"/>
      <c r="AC814" s="72"/>
      <c r="AD814" s="72"/>
      <c r="AE814" s="72"/>
      <c r="AF814" s="62"/>
      <c r="AG814" s="113"/>
      <c r="AH814" s="114"/>
      <c r="AI814" s="30"/>
      <c r="AJ814" s="30"/>
      <c r="AK814" s="30"/>
      <c r="AL814" s="30"/>
      <c r="AM814" s="68"/>
      <c r="AN814" s="114"/>
      <c r="AO814" s="114"/>
      <c r="AP814" s="113"/>
      <c r="AQ814" s="113"/>
      <c r="AR814" s="31"/>
      <c r="AS814" s="73"/>
      <c r="AT814" s="73"/>
      <c r="AU814" s="68"/>
      <c r="AV814" s="67"/>
      <c r="AW814" s="67"/>
      <c r="AX814" s="67"/>
      <c r="AY814" s="67"/>
      <c r="AZ814" s="132"/>
      <c r="BA814" s="132"/>
      <c r="BB814" s="132"/>
      <c r="BC814" s="132"/>
      <c r="BD814" s="132"/>
      <c r="BE814" s="67"/>
    </row>
    <row r="815" spans="1:57" ht="25.5" customHeight="1" x14ac:dyDescent="0.25">
      <c r="A815" s="31"/>
      <c r="B815" s="31"/>
      <c r="C815" s="31"/>
      <c r="D815" s="33"/>
      <c r="E815" s="98"/>
      <c r="F815" s="31"/>
      <c r="G815" s="83"/>
      <c r="H815" s="83"/>
      <c r="I815" s="62"/>
      <c r="J815" s="31"/>
      <c r="K815" s="31"/>
      <c r="L815" s="83"/>
      <c r="M815" s="69"/>
      <c r="N815" s="69"/>
      <c r="O815" s="74"/>
      <c r="P815" s="74"/>
      <c r="Q815" s="75"/>
      <c r="R815" s="34"/>
      <c r="S815" s="83"/>
      <c r="T815" s="83"/>
      <c r="U815" s="83"/>
      <c r="V815" s="83"/>
      <c r="W815" s="74"/>
      <c r="X815" s="74"/>
      <c r="Y815" s="74"/>
      <c r="Z815" s="66"/>
      <c r="AA815" s="72"/>
      <c r="AB815" s="66"/>
      <c r="AC815" s="72"/>
      <c r="AD815" s="72"/>
      <c r="AE815" s="72"/>
      <c r="AF815" s="62"/>
      <c r="AG815" s="113"/>
      <c r="AH815" s="114"/>
      <c r="AI815" s="30"/>
      <c r="AJ815" s="30"/>
      <c r="AK815" s="30"/>
      <c r="AL815" s="30"/>
      <c r="AM815" s="68"/>
      <c r="AN815" s="114"/>
      <c r="AO815" s="114"/>
      <c r="AP815" s="113"/>
      <c r="AQ815" s="113"/>
      <c r="AR815" s="31"/>
      <c r="AS815" s="73"/>
      <c r="AT815" s="73"/>
      <c r="AU815" s="68"/>
      <c r="AV815" s="67"/>
      <c r="AW815" s="67"/>
      <c r="AX815" s="67"/>
      <c r="AY815" s="67"/>
      <c r="AZ815" s="132"/>
      <c r="BA815" s="132"/>
      <c r="BB815" s="132"/>
      <c r="BC815" s="132"/>
      <c r="BD815" s="132"/>
      <c r="BE815" s="67"/>
    </row>
    <row r="816" spans="1:57" ht="25.5" customHeight="1" x14ac:dyDescent="0.25">
      <c r="A816" s="31"/>
      <c r="B816" s="31"/>
      <c r="C816" s="31"/>
      <c r="D816" s="33"/>
      <c r="E816" s="98"/>
      <c r="F816" s="31"/>
      <c r="G816" s="83"/>
      <c r="H816" s="83"/>
      <c r="I816" s="62"/>
      <c r="J816" s="31"/>
      <c r="K816" s="31"/>
      <c r="L816" s="83"/>
      <c r="M816" s="69"/>
      <c r="N816" s="69"/>
      <c r="O816" s="74"/>
      <c r="P816" s="74"/>
      <c r="Q816" s="75"/>
      <c r="R816" s="34"/>
      <c r="S816" s="83"/>
      <c r="T816" s="83"/>
      <c r="U816" s="83"/>
      <c r="V816" s="83"/>
      <c r="W816" s="74"/>
      <c r="X816" s="74"/>
      <c r="Y816" s="74"/>
      <c r="Z816" s="66"/>
      <c r="AA816" s="72"/>
      <c r="AB816" s="66"/>
      <c r="AC816" s="72"/>
      <c r="AD816" s="72"/>
      <c r="AE816" s="72"/>
      <c r="AF816" s="62"/>
      <c r="AG816" s="113"/>
      <c r="AH816" s="114"/>
      <c r="AI816" s="30"/>
      <c r="AJ816" s="30"/>
      <c r="AK816" s="30"/>
      <c r="AL816" s="30"/>
      <c r="AM816" s="68"/>
      <c r="AN816" s="114"/>
      <c r="AO816" s="114"/>
      <c r="AP816" s="113"/>
      <c r="AQ816" s="113"/>
      <c r="AR816" s="31"/>
      <c r="AS816" s="73"/>
      <c r="AT816" s="73"/>
      <c r="AU816" s="68"/>
      <c r="AV816" s="67"/>
      <c r="AW816" s="67"/>
      <c r="AX816" s="67"/>
      <c r="AY816" s="67"/>
      <c r="AZ816" s="132"/>
      <c r="BA816" s="132"/>
      <c r="BB816" s="132"/>
      <c r="BC816" s="132"/>
      <c r="BD816" s="132"/>
      <c r="BE816" s="67"/>
    </row>
    <row r="817" spans="1:57" ht="25.5" customHeight="1" x14ac:dyDescent="0.25">
      <c r="A817" s="31"/>
      <c r="B817" s="31"/>
      <c r="C817" s="31"/>
      <c r="D817" s="33"/>
      <c r="E817" s="98"/>
      <c r="F817" s="31"/>
      <c r="G817" s="83"/>
      <c r="H817" s="83"/>
      <c r="I817" s="62"/>
      <c r="J817" s="31"/>
      <c r="K817" s="31"/>
      <c r="L817" s="83"/>
      <c r="M817" s="69"/>
      <c r="N817" s="69"/>
      <c r="O817" s="74"/>
      <c r="P817" s="74"/>
      <c r="Q817" s="75"/>
      <c r="R817" s="34"/>
      <c r="S817" s="83"/>
      <c r="T817" s="83"/>
      <c r="U817" s="83"/>
      <c r="V817" s="83"/>
      <c r="W817" s="74"/>
      <c r="X817" s="74"/>
      <c r="Y817" s="74"/>
      <c r="Z817" s="66"/>
      <c r="AA817" s="72"/>
      <c r="AB817" s="66"/>
      <c r="AC817" s="72"/>
      <c r="AD817" s="72"/>
      <c r="AE817" s="72"/>
      <c r="AF817" s="62"/>
      <c r="AG817" s="113"/>
      <c r="AH817" s="114"/>
      <c r="AI817" s="30"/>
      <c r="AJ817" s="30"/>
      <c r="AK817" s="30"/>
      <c r="AL817" s="30"/>
      <c r="AM817" s="68"/>
      <c r="AN817" s="114"/>
      <c r="AO817" s="114"/>
      <c r="AP817" s="113"/>
      <c r="AQ817" s="113"/>
      <c r="AR817" s="31"/>
      <c r="AS817" s="73"/>
      <c r="AT817" s="73"/>
      <c r="AU817" s="68"/>
      <c r="AV817" s="67"/>
      <c r="AW817" s="67"/>
      <c r="AX817" s="67"/>
      <c r="AY817" s="67"/>
      <c r="AZ817" s="132"/>
      <c r="BA817" s="132"/>
      <c r="BB817" s="132"/>
      <c r="BC817" s="132"/>
      <c r="BD817" s="132"/>
      <c r="BE817" s="67"/>
    </row>
    <row r="818" spans="1:57" ht="25.5" customHeight="1" x14ac:dyDescent="0.25">
      <c r="A818" s="31"/>
      <c r="B818" s="31"/>
      <c r="C818" s="31"/>
      <c r="D818" s="33"/>
      <c r="E818" s="98"/>
      <c r="F818" s="31"/>
      <c r="G818" s="83"/>
      <c r="H818" s="83"/>
      <c r="I818" s="62"/>
      <c r="J818" s="31"/>
      <c r="K818" s="31"/>
      <c r="L818" s="83"/>
      <c r="M818" s="69"/>
      <c r="N818" s="69"/>
      <c r="O818" s="74"/>
      <c r="P818" s="74"/>
      <c r="Q818" s="75"/>
      <c r="R818" s="34"/>
      <c r="S818" s="83"/>
      <c r="T818" s="83"/>
      <c r="U818" s="83"/>
      <c r="V818" s="83"/>
      <c r="W818" s="74"/>
      <c r="X818" s="74"/>
      <c r="Y818" s="74"/>
      <c r="Z818" s="66"/>
      <c r="AA818" s="72"/>
      <c r="AB818" s="66"/>
      <c r="AC818" s="72"/>
      <c r="AD818" s="72"/>
      <c r="AE818" s="72"/>
      <c r="AF818" s="62"/>
      <c r="AG818" s="113"/>
      <c r="AH818" s="114"/>
      <c r="AI818" s="30"/>
      <c r="AJ818" s="30"/>
      <c r="AK818" s="30"/>
      <c r="AL818" s="30"/>
      <c r="AM818" s="68"/>
      <c r="AN818" s="114"/>
      <c r="AO818" s="114"/>
      <c r="AP818" s="113"/>
      <c r="AQ818" s="113"/>
      <c r="AR818" s="31"/>
      <c r="AS818" s="73"/>
      <c r="AT818" s="73"/>
      <c r="AU818" s="68"/>
      <c r="AV818" s="67"/>
      <c r="AW818" s="67"/>
      <c r="AX818" s="67"/>
      <c r="AY818" s="67"/>
      <c r="AZ818" s="132"/>
      <c r="BA818" s="132"/>
      <c r="BB818" s="132"/>
      <c r="BC818" s="132"/>
      <c r="BD818" s="132"/>
      <c r="BE818" s="67"/>
    </row>
    <row r="819" spans="1:57" ht="25.5" customHeight="1" x14ac:dyDescent="0.25">
      <c r="A819" s="31"/>
      <c r="B819" s="31"/>
      <c r="C819" s="31"/>
      <c r="D819" s="33"/>
      <c r="E819" s="98"/>
      <c r="F819" s="31"/>
      <c r="G819" s="83"/>
      <c r="H819" s="83"/>
      <c r="I819" s="62"/>
      <c r="J819" s="31"/>
      <c r="K819" s="31"/>
      <c r="L819" s="83"/>
      <c r="M819" s="69"/>
      <c r="N819" s="69"/>
      <c r="O819" s="74"/>
      <c r="P819" s="74"/>
      <c r="Q819" s="75"/>
      <c r="R819" s="34"/>
      <c r="S819" s="83"/>
      <c r="T819" s="83"/>
      <c r="U819" s="83"/>
      <c r="V819" s="83"/>
      <c r="W819" s="74"/>
      <c r="X819" s="74"/>
      <c r="Y819" s="74"/>
      <c r="Z819" s="66"/>
      <c r="AA819" s="72"/>
      <c r="AB819" s="66"/>
      <c r="AC819" s="72"/>
      <c r="AD819" s="72"/>
      <c r="AE819" s="72"/>
      <c r="AF819" s="62"/>
      <c r="AG819" s="113"/>
      <c r="AH819" s="114"/>
      <c r="AI819" s="30"/>
      <c r="AJ819" s="30"/>
      <c r="AK819" s="30"/>
      <c r="AL819" s="30"/>
      <c r="AM819" s="68"/>
      <c r="AN819" s="114"/>
      <c r="AO819" s="114"/>
      <c r="AP819" s="113"/>
      <c r="AQ819" s="113"/>
      <c r="AR819" s="31"/>
      <c r="AS819" s="73"/>
      <c r="AT819" s="73"/>
      <c r="AU819" s="68"/>
      <c r="AV819" s="67"/>
      <c r="AW819" s="67"/>
      <c r="AX819" s="67"/>
      <c r="AY819" s="67"/>
      <c r="AZ819" s="132"/>
      <c r="BA819" s="132"/>
      <c r="BB819" s="132"/>
      <c r="BC819" s="132"/>
      <c r="BD819" s="132"/>
      <c r="BE819" s="67"/>
    </row>
    <row r="820" spans="1:57" ht="25.5" customHeight="1" x14ac:dyDescent="0.25">
      <c r="A820" s="31"/>
      <c r="B820" s="31"/>
      <c r="C820" s="31"/>
      <c r="D820" s="33"/>
      <c r="E820" s="98"/>
      <c r="F820" s="31"/>
      <c r="G820" s="83"/>
      <c r="H820" s="83"/>
      <c r="I820" s="62"/>
      <c r="J820" s="31"/>
      <c r="K820" s="31"/>
      <c r="L820" s="83"/>
      <c r="M820" s="69"/>
      <c r="N820" s="69"/>
      <c r="O820" s="74"/>
      <c r="P820" s="74"/>
      <c r="Q820" s="75"/>
      <c r="R820" s="34"/>
      <c r="S820" s="83"/>
      <c r="T820" s="83"/>
      <c r="U820" s="83"/>
      <c r="V820" s="83"/>
      <c r="W820" s="74"/>
      <c r="X820" s="74"/>
      <c r="Y820" s="74"/>
      <c r="Z820" s="66"/>
      <c r="AA820" s="72"/>
      <c r="AB820" s="66"/>
      <c r="AC820" s="72"/>
      <c r="AD820" s="72"/>
      <c r="AE820" s="72"/>
      <c r="AF820" s="62"/>
      <c r="AG820" s="113"/>
      <c r="AH820" s="114"/>
      <c r="AI820" s="30"/>
      <c r="AJ820" s="30"/>
      <c r="AK820" s="30"/>
      <c r="AL820" s="30"/>
      <c r="AM820" s="68"/>
      <c r="AN820" s="114"/>
      <c r="AO820" s="114"/>
      <c r="AP820" s="113"/>
      <c r="AQ820" s="113"/>
      <c r="AR820" s="31"/>
      <c r="AS820" s="73"/>
      <c r="AT820" s="73"/>
      <c r="AU820" s="68"/>
      <c r="AV820" s="67"/>
      <c r="AW820" s="67"/>
      <c r="AX820" s="67"/>
      <c r="AY820" s="67"/>
      <c r="AZ820" s="132"/>
      <c r="BA820" s="132"/>
      <c r="BB820" s="132"/>
      <c r="BC820" s="132"/>
      <c r="BD820" s="132"/>
      <c r="BE820" s="67"/>
    </row>
    <row r="821" spans="1:57" ht="25.5" customHeight="1" x14ac:dyDescent="0.25">
      <c r="A821" s="31"/>
      <c r="B821" s="31"/>
      <c r="C821" s="31"/>
      <c r="D821" s="33"/>
      <c r="E821" s="98"/>
      <c r="F821" s="31"/>
      <c r="G821" s="83"/>
      <c r="H821" s="83"/>
      <c r="I821" s="62"/>
      <c r="J821" s="31"/>
      <c r="K821" s="31"/>
      <c r="L821" s="83"/>
      <c r="M821" s="69"/>
      <c r="N821" s="69"/>
      <c r="O821" s="74"/>
      <c r="P821" s="74"/>
      <c r="Q821" s="75"/>
      <c r="R821" s="34"/>
      <c r="S821" s="83"/>
      <c r="T821" s="83"/>
      <c r="U821" s="83"/>
      <c r="V821" s="83"/>
      <c r="W821" s="74"/>
      <c r="X821" s="74"/>
      <c r="Y821" s="74"/>
      <c r="Z821" s="66"/>
      <c r="AA821" s="72"/>
      <c r="AB821" s="66"/>
      <c r="AC821" s="72"/>
      <c r="AD821" s="72"/>
      <c r="AE821" s="72"/>
      <c r="AF821" s="62"/>
      <c r="AG821" s="113"/>
      <c r="AH821" s="114"/>
      <c r="AI821" s="30"/>
      <c r="AJ821" s="30"/>
      <c r="AK821" s="30"/>
      <c r="AL821" s="30"/>
      <c r="AM821" s="68"/>
      <c r="AN821" s="114"/>
      <c r="AO821" s="114"/>
      <c r="AP821" s="113"/>
      <c r="AQ821" s="113"/>
      <c r="AR821" s="31"/>
      <c r="AS821" s="73"/>
      <c r="AT821" s="73"/>
      <c r="AU821" s="68"/>
      <c r="AV821" s="67"/>
      <c r="AW821" s="67"/>
      <c r="AX821" s="67"/>
      <c r="AY821" s="67"/>
      <c r="AZ821" s="132"/>
      <c r="BA821" s="132"/>
      <c r="BB821" s="132"/>
      <c r="BC821" s="132"/>
      <c r="BD821" s="132"/>
      <c r="BE821" s="67"/>
    </row>
    <row r="822" spans="1:57" ht="25.5" customHeight="1" x14ac:dyDescent="0.25">
      <c r="A822" s="31"/>
      <c r="B822" s="31"/>
      <c r="C822" s="31"/>
      <c r="D822" s="33"/>
      <c r="E822" s="98"/>
      <c r="F822" s="31"/>
      <c r="G822" s="83"/>
      <c r="H822" s="83"/>
      <c r="I822" s="62"/>
      <c r="J822" s="31"/>
      <c r="K822" s="31"/>
      <c r="L822" s="83"/>
      <c r="M822" s="69"/>
      <c r="N822" s="69"/>
      <c r="O822" s="74"/>
      <c r="P822" s="74"/>
      <c r="Q822" s="75"/>
      <c r="R822" s="34"/>
      <c r="S822" s="83"/>
      <c r="T822" s="83"/>
      <c r="U822" s="83"/>
      <c r="V822" s="83"/>
      <c r="W822" s="74"/>
      <c r="X822" s="74"/>
      <c r="Y822" s="74"/>
      <c r="Z822" s="66"/>
      <c r="AA822" s="72"/>
      <c r="AB822" s="66"/>
      <c r="AC822" s="72"/>
      <c r="AD822" s="72"/>
      <c r="AE822" s="72"/>
      <c r="AF822" s="62"/>
      <c r="AG822" s="113"/>
      <c r="AH822" s="114"/>
      <c r="AI822" s="30"/>
      <c r="AJ822" s="30"/>
      <c r="AK822" s="30"/>
      <c r="AL822" s="30"/>
      <c r="AM822" s="68"/>
      <c r="AN822" s="114"/>
      <c r="AO822" s="114"/>
      <c r="AP822" s="113"/>
      <c r="AQ822" s="113"/>
      <c r="AR822" s="31"/>
      <c r="AS822" s="73"/>
      <c r="AT822" s="73"/>
      <c r="AU822" s="68"/>
      <c r="AV822" s="67"/>
      <c r="AW822" s="67"/>
      <c r="AX822" s="67"/>
      <c r="AY822" s="67"/>
      <c r="AZ822" s="132"/>
      <c r="BA822" s="132"/>
      <c r="BB822" s="132"/>
      <c r="BC822" s="132"/>
      <c r="BD822" s="132"/>
      <c r="BE822" s="67"/>
    </row>
    <row r="823" spans="1:57" ht="25.5" customHeight="1" x14ac:dyDescent="0.25">
      <c r="A823" s="31"/>
      <c r="B823" s="31"/>
      <c r="C823" s="31"/>
      <c r="D823" s="33"/>
      <c r="E823" s="98"/>
      <c r="F823" s="31"/>
      <c r="G823" s="83"/>
      <c r="H823" s="83"/>
      <c r="I823" s="62"/>
      <c r="J823" s="31"/>
      <c r="K823" s="31"/>
      <c r="L823" s="83"/>
      <c r="M823" s="69"/>
      <c r="N823" s="69"/>
      <c r="O823" s="74"/>
      <c r="P823" s="74"/>
      <c r="Q823" s="75"/>
      <c r="R823" s="34"/>
      <c r="S823" s="83"/>
      <c r="T823" s="83"/>
      <c r="U823" s="83"/>
      <c r="V823" s="83"/>
      <c r="W823" s="74"/>
      <c r="X823" s="74"/>
      <c r="Y823" s="74"/>
      <c r="Z823" s="66"/>
      <c r="AA823" s="72"/>
      <c r="AB823" s="66"/>
      <c r="AC823" s="72"/>
      <c r="AD823" s="72"/>
      <c r="AE823" s="72"/>
      <c r="AF823" s="62"/>
      <c r="AG823" s="113"/>
      <c r="AH823" s="114"/>
      <c r="AI823" s="30"/>
      <c r="AJ823" s="30"/>
      <c r="AK823" s="30"/>
      <c r="AL823" s="30"/>
      <c r="AM823" s="68"/>
      <c r="AN823" s="114"/>
      <c r="AO823" s="114"/>
      <c r="AP823" s="113"/>
      <c r="AQ823" s="113"/>
      <c r="AR823" s="31"/>
      <c r="AS823" s="73"/>
      <c r="AT823" s="73"/>
      <c r="AU823" s="68"/>
      <c r="AV823" s="67"/>
      <c r="AW823" s="67"/>
      <c r="AX823" s="67"/>
      <c r="AY823" s="67"/>
      <c r="AZ823" s="132"/>
      <c r="BA823" s="132"/>
      <c r="BB823" s="132"/>
      <c r="BC823" s="132"/>
      <c r="BD823" s="132"/>
      <c r="BE823" s="67"/>
    </row>
    <row r="824" spans="1:57" ht="25.5" customHeight="1" x14ac:dyDescent="0.25">
      <c r="A824" s="31"/>
      <c r="B824" s="31"/>
      <c r="C824" s="31"/>
      <c r="D824" s="33"/>
      <c r="E824" s="98"/>
      <c r="F824" s="31"/>
      <c r="G824" s="83"/>
      <c r="H824" s="83"/>
      <c r="I824" s="62"/>
      <c r="J824" s="31"/>
      <c r="K824" s="31"/>
      <c r="L824" s="83"/>
      <c r="M824" s="69"/>
      <c r="N824" s="69"/>
      <c r="O824" s="74"/>
      <c r="P824" s="74"/>
      <c r="Q824" s="75"/>
      <c r="R824" s="34"/>
      <c r="S824" s="83"/>
      <c r="T824" s="83"/>
      <c r="U824" s="83"/>
      <c r="V824" s="83"/>
      <c r="W824" s="74"/>
      <c r="X824" s="74"/>
      <c r="Y824" s="74"/>
      <c r="Z824" s="66"/>
      <c r="AA824" s="72"/>
      <c r="AB824" s="66"/>
      <c r="AC824" s="72"/>
      <c r="AD824" s="72"/>
      <c r="AE824" s="72"/>
      <c r="AF824" s="62"/>
      <c r="AG824" s="113"/>
      <c r="AH824" s="114"/>
      <c r="AI824" s="30"/>
      <c r="AJ824" s="30"/>
      <c r="AK824" s="30"/>
      <c r="AL824" s="30"/>
      <c r="AM824" s="68"/>
      <c r="AN824" s="114"/>
      <c r="AO824" s="114"/>
      <c r="AP824" s="113"/>
      <c r="AQ824" s="113"/>
      <c r="AR824" s="31"/>
      <c r="AS824" s="73"/>
      <c r="AT824" s="73"/>
      <c r="AU824" s="68"/>
      <c r="AV824" s="67"/>
      <c r="AW824" s="67"/>
      <c r="AX824" s="67"/>
      <c r="AY824" s="67"/>
      <c r="AZ824" s="132"/>
      <c r="BA824" s="132"/>
      <c r="BB824" s="132"/>
      <c r="BC824" s="132"/>
      <c r="BD824" s="132"/>
      <c r="BE824" s="67"/>
    </row>
    <row r="825" spans="1:57" ht="25.5" customHeight="1" x14ac:dyDescent="0.25">
      <c r="A825" s="31"/>
      <c r="B825" s="31"/>
      <c r="C825" s="31"/>
      <c r="D825" s="33"/>
      <c r="E825" s="98"/>
      <c r="F825" s="31"/>
      <c r="G825" s="83"/>
      <c r="H825" s="83"/>
      <c r="I825" s="62"/>
      <c r="J825" s="31"/>
      <c r="K825" s="31"/>
      <c r="L825" s="83"/>
      <c r="M825" s="69"/>
      <c r="N825" s="69"/>
      <c r="O825" s="74"/>
      <c r="P825" s="74"/>
      <c r="Q825" s="75"/>
      <c r="R825" s="34"/>
      <c r="S825" s="83"/>
      <c r="T825" s="83"/>
      <c r="U825" s="83"/>
      <c r="V825" s="83"/>
      <c r="W825" s="74"/>
      <c r="X825" s="74"/>
      <c r="Y825" s="74"/>
      <c r="Z825" s="66"/>
      <c r="AA825" s="72"/>
      <c r="AB825" s="66"/>
      <c r="AC825" s="72"/>
      <c r="AD825" s="72"/>
      <c r="AE825" s="72"/>
      <c r="AF825" s="62"/>
      <c r="AG825" s="113"/>
      <c r="AH825" s="114"/>
      <c r="AI825" s="30"/>
      <c r="AJ825" s="30"/>
      <c r="AK825" s="30"/>
      <c r="AL825" s="30"/>
      <c r="AM825" s="68"/>
      <c r="AN825" s="114"/>
      <c r="AO825" s="114"/>
      <c r="AP825" s="113"/>
      <c r="AQ825" s="113"/>
      <c r="AR825" s="31"/>
      <c r="AS825" s="73"/>
      <c r="AT825" s="73"/>
      <c r="AU825" s="68"/>
      <c r="AV825" s="67"/>
      <c r="AW825" s="67"/>
      <c r="AX825" s="67"/>
      <c r="AY825" s="67"/>
      <c r="AZ825" s="132"/>
      <c r="BA825" s="132"/>
      <c r="BB825" s="132"/>
      <c r="BC825" s="132"/>
      <c r="BD825" s="132"/>
      <c r="BE825" s="67"/>
    </row>
    <row r="826" spans="1:57" ht="25.5" customHeight="1" x14ac:dyDescent="0.25">
      <c r="A826" s="31"/>
      <c r="B826" s="31"/>
      <c r="C826" s="31"/>
      <c r="D826" s="33"/>
      <c r="E826" s="98"/>
      <c r="F826" s="31"/>
      <c r="G826" s="83"/>
      <c r="H826" s="83"/>
      <c r="I826" s="62"/>
      <c r="J826" s="31"/>
      <c r="K826" s="31"/>
      <c r="L826" s="83"/>
      <c r="M826" s="69"/>
      <c r="N826" s="69"/>
      <c r="O826" s="74"/>
      <c r="P826" s="74"/>
      <c r="Q826" s="75"/>
      <c r="R826" s="34"/>
      <c r="S826" s="83"/>
      <c r="T826" s="83"/>
      <c r="U826" s="83"/>
      <c r="V826" s="83"/>
      <c r="W826" s="74"/>
      <c r="X826" s="74"/>
      <c r="Y826" s="74"/>
      <c r="Z826" s="66"/>
      <c r="AA826" s="72"/>
      <c r="AB826" s="66"/>
      <c r="AC826" s="72"/>
      <c r="AD826" s="72"/>
      <c r="AE826" s="72"/>
      <c r="AF826" s="62"/>
      <c r="AG826" s="113"/>
      <c r="AH826" s="114"/>
      <c r="AI826" s="30"/>
      <c r="AJ826" s="30"/>
      <c r="AK826" s="30"/>
      <c r="AL826" s="30"/>
      <c r="AM826" s="68"/>
      <c r="AN826" s="114"/>
      <c r="AO826" s="114"/>
      <c r="AP826" s="113"/>
      <c r="AQ826" s="113"/>
      <c r="AR826" s="31"/>
      <c r="AS826" s="73"/>
      <c r="AT826" s="73"/>
      <c r="AU826" s="68"/>
      <c r="AV826" s="67"/>
      <c r="AW826" s="67"/>
      <c r="AX826" s="67"/>
      <c r="AY826" s="67"/>
      <c r="AZ826" s="132"/>
      <c r="BA826" s="132"/>
      <c r="BB826" s="132"/>
      <c r="BC826" s="132"/>
      <c r="BD826" s="132"/>
      <c r="BE826" s="67"/>
    </row>
    <row r="827" spans="1:57" ht="25.5" customHeight="1" x14ac:dyDescent="0.25">
      <c r="A827" s="31"/>
      <c r="B827" s="31"/>
      <c r="C827" s="31"/>
      <c r="D827" s="33"/>
      <c r="E827" s="98"/>
      <c r="F827" s="31"/>
      <c r="G827" s="83"/>
      <c r="H827" s="83"/>
      <c r="I827" s="62"/>
      <c r="J827" s="31"/>
      <c r="K827" s="31"/>
      <c r="L827" s="83"/>
      <c r="M827" s="69"/>
      <c r="N827" s="69"/>
      <c r="O827" s="74"/>
      <c r="P827" s="74"/>
      <c r="Q827" s="75"/>
      <c r="R827" s="34"/>
      <c r="S827" s="83"/>
      <c r="T827" s="83"/>
      <c r="U827" s="83"/>
      <c r="V827" s="83"/>
      <c r="W827" s="74"/>
      <c r="X827" s="74"/>
      <c r="Y827" s="74"/>
      <c r="Z827" s="66"/>
      <c r="AA827" s="72"/>
      <c r="AB827" s="66"/>
      <c r="AC827" s="72"/>
      <c r="AD827" s="72"/>
      <c r="AE827" s="72"/>
      <c r="AF827" s="62"/>
      <c r="AG827" s="113"/>
      <c r="AH827" s="114"/>
      <c r="AI827" s="30"/>
      <c r="AJ827" s="30"/>
      <c r="AK827" s="30"/>
      <c r="AL827" s="30"/>
      <c r="AM827" s="68"/>
      <c r="AN827" s="114"/>
      <c r="AO827" s="114"/>
      <c r="AP827" s="113"/>
      <c r="AQ827" s="113"/>
      <c r="AR827" s="31"/>
      <c r="AS827" s="73"/>
      <c r="AT827" s="73"/>
      <c r="AU827" s="68"/>
      <c r="AV827" s="67"/>
      <c r="AW827" s="67"/>
      <c r="AX827" s="67"/>
      <c r="AY827" s="67"/>
      <c r="AZ827" s="132"/>
      <c r="BA827" s="132"/>
      <c r="BB827" s="132"/>
      <c r="BC827" s="132"/>
      <c r="BD827" s="132"/>
      <c r="BE827" s="67"/>
    </row>
    <row r="828" spans="1:57" ht="25.5" customHeight="1" x14ac:dyDescent="0.25">
      <c r="A828" s="31"/>
      <c r="B828" s="31"/>
      <c r="C828" s="31"/>
      <c r="D828" s="33"/>
      <c r="E828" s="98"/>
      <c r="F828" s="31"/>
      <c r="G828" s="83"/>
      <c r="H828" s="83"/>
      <c r="I828" s="62"/>
      <c r="J828" s="31"/>
      <c r="K828" s="31"/>
      <c r="L828" s="83"/>
      <c r="M828" s="69"/>
      <c r="N828" s="69"/>
      <c r="O828" s="74"/>
      <c r="P828" s="74"/>
      <c r="Q828" s="75"/>
      <c r="R828" s="34"/>
      <c r="S828" s="83"/>
      <c r="T828" s="83"/>
      <c r="U828" s="83"/>
      <c r="V828" s="83"/>
      <c r="W828" s="74"/>
      <c r="X828" s="74"/>
      <c r="Y828" s="74"/>
      <c r="Z828" s="66"/>
      <c r="AA828" s="72"/>
      <c r="AB828" s="66"/>
      <c r="AC828" s="72"/>
      <c r="AD828" s="72"/>
      <c r="AE828" s="72"/>
      <c r="AF828" s="62"/>
      <c r="AG828" s="113"/>
      <c r="AH828" s="114"/>
      <c r="AI828" s="30"/>
      <c r="AJ828" s="30"/>
      <c r="AK828" s="30"/>
      <c r="AL828" s="30"/>
      <c r="AM828" s="68"/>
      <c r="AN828" s="114"/>
      <c r="AO828" s="114"/>
      <c r="AP828" s="113"/>
      <c r="AQ828" s="113"/>
      <c r="AR828" s="31"/>
      <c r="AS828" s="73"/>
      <c r="AT828" s="73"/>
      <c r="AU828" s="68"/>
      <c r="AV828" s="67"/>
      <c r="AW828" s="67"/>
      <c r="AX828" s="67"/>
      <c r="AY828" s="67"/>
      <c r="AZ828" s="132"/>
      <c r="BA828" s="132"/>
      <c r="BB828" s="132"/>
      <c r="BC828" s="132"/>
      <c r="BD828" s="132"/>
      <c r="BE828" s="67"/>
    </row>
    <row r="829" spans="1:57" ht="25.5" customHeight="1" x14ac:dyDescent="0.25">
      <c r="A829" s="31"/>
      <c r="B829" s="31"/>
      <c r="C829" s="31"/>
      <c r="D829" s="33"/>
      <c r="E829" s="98"/>
      <c r="F829" s="31"/>
      <c r="G829" s="83"/>
      <c r="H829" s="83"/>
      <c r="I829" s="62"/>
      <c r="J829" s="31"/>
      <c r="K829" s="31"/>
      <c r="L829" s="83"/>
      <c r="M829" s="69"/>
      <c r="N829" s="69"/>
      <c r="O829" s="74"/>
      <c r="P829" s="74"/>
      <c r="Q829" s="75"/>
      <c r="R829" s="34"/>
      <c r="S829" s="83"/>
      <c r="T829" s="83"/>
      <c r="U829" s="83"/>
      <c r="V829" s="83"/>
      <c r="W829" s="74"/>
      <c r="X829" s="74"/>
      <c r="Y829" s="74"/>
      <c r="Z829" s="66"/>
      <c r="AA829" s="72"/>
      <c r="AB829" s="66"/>
      <c r="AC829" s="72"/>
      <c r="AD829" s="72"/>
      <c r="AE829" s="72"/>
      <c r="AF829" s="62"/>
      <c r="AG829" s="113"/>
      <c r="AH829" s="114"/>
      <c r="AI829" s="30"/>
      <c r="AJ829" s="30"/>
      <c r="AK829" s="30"/>
      <c r="AL829" s="30"/>
      <c r="AM829" s="68"/>
      <c r="AN829" s="114"/>
      <c r="AO829" s="114"/>
      <c r="AP829" s="113"/>
      <c r="AQ829" s="113"/>
      <c r="AR829" s="31"/>
      <c r="AS829" s="73"/>
      <c r="AT829" s="73"/>
      <c r="AU829" s="68"/>
      <c r="AV829" s="67"/>
      <c r="AW829" s="67"/>
      <c r="AX829" s="67"/>
      <c r="AY829" s="67"/>
      <c r="AZ829" s="132"/>
      <c r="BA829" s="132"/>
      <c r="BB829" s="132"/>
      <c r="BC829" s="132"/>
      <c r="BD829" s="132"/>
      <c r="BE829" s="67"/>
    </row>
    <row r="830" spans="1:57" ht="25.5" customHeight="1" x14ac:dyDescent="0.25">
      <c r="A830" s="31"/>
      <c r="B830" s="31"/>
      <c r="C830" s="31"/>
      <c r="D830" s="33"/>
      <c r="E830" s="98"/>
      <c r="F830" s="31"/>
      <c r="G830" s="83"/>
      <c r="H830" s="83"/>
      <c r="I830" s="62"/>
      <c r="J830" s="31"/>
      <c r="K830" s="31"/>
      <c r="L830" s="83"/>
      <c r="M830" s="69"/>
      <c r="N830" s="69"/>
      <c r="O830" s="74"/>
      <c r="P830" s="74"/>
      <c r="Q830" s="75"/>
      <c r="R830" s="34"/>
      <c r="S830" s="83"/>
      <c r="T830" s="83"/>
      <c r="U830" s="83"/>
      <c r="V830" s="83"/>
      <c r="W830" s="74"/>
      <c r="X830" s="74"/>
      <c r="Y830" s="74"/>
      <c r="Z830" s="66"/>
      <c r="AA830" s="72"/>
      <c r="AB830" s="66"/>
      <c r="AC830" s="72"/>
      <c r="AD830" s="72"/>
      <c r="AE830" s="72"/>
      <c r="AF830" s="62"/>
      <c r="AG830" s="113"/>
      <c r="AH830" s="114"/>
      <c r="AI830" s="30"/>
      <c r="AJ830" s="30"/>
      <c r="AK830" s="30"/>
      <c r="AL830" s="30"/>
      <c r="AM830" s="68"/>
      <c r="AN830" s="114"/>
      <c r="AO830" s="114"/>
      <c r="AP830" s="113"/>
      <c r="AQ830" s="113"/>
      <c r="AR830" s="31"/>
      <c r="AS830" s="73"/>
      <c r="AT830" s="73"/>
      <c r="AU830" s="68"/>
      <c r="AV830" s="67"/>
      <c r="AW830" s="67"/>
      <c r="AX830" s="67"/>
      <c r="AY830" s="67"/>
      <c r="AZ830" s="132"/>
      <c r="BA830" s="132"/>
      <c r="BB830" s="132"/>
      <c r="BC830" s="132"/>
      <c r="BD830" s="132"/>
      <c r="BE830" s="67"/>
    </row>
    <row r="831" spans="1:57" ht="25.5" customHeight="1" x14ac:dyDescent="0.25">
      <c r="A831" s="31"/>
      <c r="B831" s="31"/>
      <c r="C831" s="31"/>
      <c r="D831" s="33"/>
      <c r="E831" s="98"/>
      <c r="F831" s="31"/>
      <c r="G831" s="83"/>
      <c r="H831" s="83"/>
      <c r="I831" s="62"/>
      <c r="J831" s="31"/>
      <c r="K831" s="31"/>
      <c r="L831" s="83"/>
      <c r="M831" s="69"/>
      <c r="N831" s="69"/>
      <c r="O831" s="74"/>
      <c r="P831" s="74"/>
      <c r="Q831" s="75"/>
      <c r="R831" s="34"/>
      <c r="S831" s="83"/>
      <c r="T831" s="83"/>
      <c r="U831" s="83"/>
      <c r="V831" s="83"/>
      <c r="W831" s="74"/>
      <c r="X831" s="74"/>
      <c r="Y831" s="74"/>
      <c r="Z831" s="66"/>
      <c r="AA831" s="72"/>
      <c r="AB831" s="66"/>
      <c r="AC831" s="72"/>
      <c r="AD831" s="72"/>
      <c r="AE831" s="72"/>
      <c r="AF831" s="62"/>
      <c r="AG831" s="113"/>
      <c r="AH831" s="114"/>
      <c r="AI831" s="30"/>
      <c r="AJ831" s="30"/>
      <c r="AK831" s="30"/>
      <c r="AL831" s="30"/>
      <c r="AM831" s="68"/>
      <c r="AN831" s="114"/>
      <c r="AO831" s="114"/>
      <c r="AP831" s="113"/>
      <c r="AQ831" s="113"/>
      <c r="AR831" s="31"/>
      <c r="AS831" s="73"/>
      <c r="AT831" s="73"/>
      <c r="AU831" s="68"/>
      <c r="AV831" s="67"/>
      <c r="AW831" s="67"/>
      <c r="AX831" s="67"/>
      <c r="AY831" s="67"/>
      <c r="AZ831" s="132"/>
      <c r="BA831" s="132"/>
      <c r="BB831" s="132"/>
      <c r="BC831" s="132"/>
      <c r="BD831" s="132"/>
      <c r="BE831" s="67"/>
    </row>
    <row r="832" spans="1:57" ht="25.5" customHeight="1" x14ac:dyDescent="0.25">
      <c r="A832" s="31"/>
      <c r="B832" s="31"/>
      <c r="C832" s="31"/>
      <c r="D832" s="33"/>
      <c r="E832" s="98"/>
      <c r="F832" s="31"/>
      <c r="G832" s="83"/>
      <c r="H832" s="83"/>
      <c r="I832" s="62"/>
      <c r="J832" s="31"/>
      <c r="K832" s="31"/>
      <c r="L832" s="83"/>
      <c r="M832" s="69"/>
      <c r="N832" s="69"/>
      <c r="O832" s="74"/>
      <c r="P832" s="74"/>
      <c r="Q832" s="75"/>
      <c r="R832" s="34"/>
      <c r="S832" s="83"/>
      <c r="T832" s="83"/>
      <c r="U832" s="83"/>
      <c r="V832" s="83"/>
      <c r="W832" s="74"/>
      <c r="X832" s="74"/>
      <c r="Y832" s="74"/>
      <c r="Z832" s="66"/>
      <c r="AA832" s="72"/>
      <c r="AB832" s="66"/>
      <c r="AC832" s="72"/>
      <c r="AD832" s="72"/>
      <c r="AE832" s="72"/>
      <c r="AF832" s="62"/>
      <c r="AG832" s="113"/>
      <c r="AH832" s="114"/>
      <c r="AI832" s="30"/>
      <c r="AJ832" s="30"/>
      <c r="AK832" s="30"/>
      <c r="AL832" s="30"/>
      <c r="AM832" s="68"/>
      <c r="AN832" s="114"/>
      <c r="AO832" s="114"/>
      <c r="AP832" s="113"/>
      <c r="AQ832" s="113"/>
      <c r="AR832" s="31"/>
      <c r="AS832" s="73"/>
      <c r="AT832" s="73"/>
      <c r="AU832" s="68"/>
      <c r="AV832" s="67"/>
      <c r="AW832" s="67"/>
      <c r="AX832" s="67"/>
      <c r="AY832" s="67"/>
      <c r="AZ832" s="132"/>
      <c r="BA832" s="132"/>
      <c r="BB832" s="132"/>
      <c r="BC832" s="132"/>
      <c r="BD832" s="132"/>
      <c r="BE832" s="67"/>
    </row>
    <row r="833" spans="1:57" ht="25.5" customHeight="1" x14ac:dyDescent="0.25">
      <c r="A833" s="31"/>
      <c r="B833" s="31"/>
      <c r="C833" s="31"/>
      <c r="D833" s="33"/>
      <c r="E833" s="98"/>
      <c r="F833" s="31"/>
      <c r="G833" s="83"/>
      <c r="H833" s="83"/>
      <c r="I833" s="62"/>
      <c r="J833" s="31"/>
      <c r="K833" s="31"/>
      <c r="L833" s="83"/>
      <c r="M833" s="69"/>
      <c r="N833" s="69"/>
      <c r="O833" s="74"/>
      <c r="P833" s="74"/>
      <c r="Q833" s="75"/>
      <c r="R833" s="34"/>
      <c r="S833" s="83"/>
      <c r="T833" s="83"/>
      <c r="U833" s="83"/>
      <c r="V833" s="83"/>
      <c r="W833" s="74"/>
      <c r="X833" s="74"/>
      <c r="Y833" s="74"/>
      <c r="Z833" s="66"/>
      <c r="AA833" s="72"/>
      <c r="AB833" s="66"/>
      <c r="AC833" s="72"/>
      <c r="AD833" s="72"/>
      <c r="AE833" s="72"/>
      <c r="AF833" s="62"/>
      <c r="AG833" s="113"/>
      <c r="AH833" s="114"/>
      <c r="AI833" s="30"/>
      <c r="AJ833" s="30"/>
      <c r="AK833" s="30"/>
      <c r="AL833" s="30"/>
      <c r="AM833" s="68"/>
      <c r="AN833" s="114"/>
      <c r="AO833" s="114"/>
      <c r="AP833" s="113"/>
      <c r="AQ833" s="113"/>
      <c r="AR833" s="31"/>
      <c r="AS833" s="73"/>
      <c r="AT833" s="73"/>
      <c r="AU833" s="68"/>
      <c r="AV833" s="67"/>
      <c r="AW833" s="67"/>
      <c r="AX833" s="67"/>
      <c r="AY833" s="67"/>
      <c r="AZ833" s="132"/>
      <c r="BA833" s="132"/>
      <c r="BB833" s="132"/>
      <c r="BC833" s="132"/>
      <c r="BD833" s="132"/>
      <c r="BE833" s="67"/>
    </row>
    <row r="834" spans="1:57" ht="25.5" customHeight="1" x14ac:dyDescent="0.25">
      <c r="A834" s="31"/>
      <c r="B834" s="31"/>
      <c r="C834" s="31"/>
      <c r="D834" s="33"/>
      <c r="E834" s="98"/>
      <c r="F834" s="31"/>
      <c r="G834" s="83"/>
      <c r="H834" s="83"/>
      <c r="I834" s="62"/>
      <c r="J834" s="31"/>
      <c r="K834" s="31"/>
      <c r="L834" s="83"/>
      <c r="M834" s="69"/>
      <c r="N834" s="69"/>
      <c r="O834" s="74"/>
      <c r="P834" s="74"/>
      <c r="Q834" s="75"/>
      <c r="R834" s="34"/>
      <c r="S834" s="83"/>
      <c r="T834" s="83"/>
      <c r="U834" s="83"/>
      <c r="V834" s="83"/>
      <c r="W834" s="74"/>
      <c r="X834" s="74"/>
      <c r="Y834" s="74"/>
      <c r="Z834" s="66"/>
      <c r="AA834" s="72"/>
      <c r="AB834" s="66"/>
      <c r="AC834" s="72"/>
      <c r="AD834" s="72"/>
      <c r="AE834" s="72"/>
      <c r="AF834" s="62"/>
      <c r="AG834" s="113"/>
      <c r="AH834" s="114"/>
      <c r="AI834" s="30"/>
      <c r="AJ834" s="30"/>
      <c r="AK834" s="30"/>
      <c r="AL834" s="30"/>
      <c r="AM834" s="68"/>
      <c r="AN834" s="114"/>
      <c r="AO834" s="114"/>
      <c r="AP834" s="113"/>
      <c r="AQ834" s="113"/>
      <c r="AR834" s="31"/>
      <c r="AS834" s="73"/>
      <c r="AT834" s="73"/>
      <c r="AU834" s="68"/>
      <c r="AV834" s="67"/>
      <c r="AW834" s="67"/>
      <c r="AX834" s="67"/>
      <c r="AY834" s="67"/>
      <c r="AZ834" s="132"/>
      <c r="BA834" s="132"/>
      <c r="BB834" s="132"/>
      <c r="BC834" s="132"/>
      <c r="BD834" s="132"/>
      <c r="BE834" s="67"/>
    </row>
    <row r="835" spans="1:57" ht="25.5" customHeight="1" x14ac:dyDescent="0.25">
      <c r="A835" s="31"/>
      <c r="B835" s="31"/>
      <c r="C835" s="31"/>
      <c r="D835" s="33"/>
      <c r="E835" s="98"/>
      <c r="F835" s="31"/>
      <c r="G835" s="83"/>
      <c r="H835" s="83"/>
      <c r="I835" s="62"/>
      <c r="J835" s="31"/>
      <c r="K835" s="31"/>
      <c r="L835" s="83"/>
      <c r="M835" s="69"/>
      <c r="N835" s="69"/>
      <c r="O835" s="74"/>
      <c r="P835" s="74"/>
      <c r="Q835" s="75"/>
      <c r="R835" s="34"/>
      <c r="S835" s="83"/>
      <c r="T835" s="83"/>
      <c r="U835" s="83"/>
      <c r="V835" s="83"/>
      <c r="W835" s="74"/>
      <c r="X835" s="74"/>
      <c r="Y835" s="74"/>
      <c r="Z835" s="66"/>
      <c r="AA835" s="72"/>
      <c r="AB835" s="66"/>
      <c r="AC835" s="72"/>
      <c r="AD835" s="72"/>
      <c r="AE835" s="72"/>
      <c r="AF835" s="62"/>
      <c r="AG835" s="113"/>
      <c r="AH835" s="114"/>
      <c r="AI835" s="30"/>
      <c r="AJ835" s="30"/>
      <c r="AK835" s="30"/>
      <c r="AL835" s="30"/>
      <c r="AM835" s="68"/>
      <c r="AN835" s="114"/>
      <c r="AO835" s="114"/>
      <c r="AP835" s="113"/>
      <c r="AQ835" s="113"/>
      <c r="AR835" s="31"/>
      <c r="AS835" s="73"/>
      <c r="AT835" s="73"/>
      <c r="AU835" s="68"/>
      <c r="AV835" s="67"/>
      <c r="AW835" s="67"/>
      <c r="AX835" s="67"/>
      <c r="AY835" s="67"/>
      <c r="AZ835" s="132"/>
      <c r="BA835" s="132"/>
      <c r="BB835" s="132"/>
      <c r="BC835" s="132"/>
      <c r="BD835" s="132"/>
      <c r="BE835" s="67"/>
    </row>
    <row r="836" spans="1:57" ht="25.5" customHeight="1" x14ac:dyDescent="0.25">
      <c r="A836" s="31"/>
      <c r="B836" s="31"/>
      <c r="C836" s="31"/>
      <c r="D836" s="33"/>
      <c r="E836" s="98"/>
      <c r="F836" s="31"/>
      <c r="G836" s="83"/>
      <c r="H836" s="83"/>
      <c r="I836" s="62"/>
      <c r="J836" s="31"/>
      <c r="K836" s="31"/>
      <c r="L836" s="83"/>
      <c r="M836" s="69"/>
      <c r="N836" s="69"/>
      <c r="O836" s="74"/>
      <c r="P836" s="74"/>
      <c r="Q836" s="75"/>
      <c r="R836" s="34"/>
      <c r="S836" s="83"/>
      <c r="T836" s="83"/>
      <c r="U836" s="83"/>
      <c r="V836" s="83"/>
      <c r="W836" s="74"/>
      <c r="X836" s="74"/>
      <c r="Y836" s="74"/>
      <c r="Z836" s="66"/>
      <c r="AA836" s="72"/>
      <c r="AB836" s="66"/>
      <c r="AC836" s="72"/>
      <c r="AD836" s="72"/>
      <c r="AE836" s="72"/>
      <c r="AF836" s="62"/>
      <c r="AG836" s="113"/>
      <c r="AH836" s="114"/>
      <c r="AI836" s="30"/>
      <c r="AJ836" s="30"/>
      <c r="AK836" s="30"/>
      <c r="AL836" s="30"/>
      <c r="AM836" s="68"/>
      <c r="AN836" s="114"/>
      <c r="AO836" s="114"/>
      <c r="AP836" s="113"/>
      <c r="AQ836" s="113"/>
      <c r="AR836" s="31"/>
      <c r="AS836" s="73"/>
      <c r="AT836" s="73"/>
      <c r="AU836" s="68"/>
      <c r="AV836" s="67"/>
      <c r="AW836" s="67"/>
      <c r="AX836" s="67"/>
      <c r="AY836" s="67"/>
      <c r="AZ836" s="132"/>
      <c r="BA836" s="132"/>
      <c r="BB836" s="132"/>
      <c r="BC836" s="132"/>
      <c r="BD836" s="132"/>
      <c r="BE836" s="67"/>
    </row>
    <row r="837" spans="1:57" ht="25.5" customHeight="1" x14ac:dyDescent="0.25">
      <c r="A837" s="31"/>
      <c r="B837" s="31"/>
      <c r="C837" s="31"/>
      <c r="D837" s="33"/>
      <c r="E837" s="98"/>
      <c r="F837" s="31"/>
      <c r="G837" s="83"/>
      <c r="H837" s="83"/>
      <c r="I837" s="62"/>
      <c r="J837" s="31"/>
      <c r="K837" s="31"/>
      <c r="L837" s="83"/>
      <c r="M837" s="69"/>
      <c r="N837" s="69"/>
      <c r="O837" s="74"/>
      <c r="P837" s="74"/>
      <c r="Q837" s="75"/>
      <c r="R837" s="34"/>
      <c r="S837" s="83"/>
      <c r="T837" s="83"/>
      <c r="U837" s="83"/>
      <c r="V837" s="83"/>
      <c r="W837" s="74"/>
      <c r="X837" s="74"/>
      <c r="Y837" s="74"/>
      <c r="Z837" s="66"/>
      <c r="AA837" s="72"/>
      <c r="AB837" s="66"/>
      <c r="AC837" s="72"/>
      <c r="AD837" s="72"/>
      <c r="AE837" s="72"/>
      <c r="AF837" s="62"/>
      <c r="AG837" s="113"/>
      <c r="AH837" s="114"/>
      <c r="AI837" s="30"/>
      <c r="AJ837" s="30"/>
      <c r="AK837" s="30"/>
      <c r="AL837" s="30"/>
      <c r="AM837" s="68"/>
      <c r="AN837" s="114"/>
      <c r="AO837" s="114"/>
      <c r="AP837" s="113"/>
      <c r="AQ837" s="113"/>
      <c r="AR837" s="31"/>
      <c r="AS837" s="73"/>
      <c r="AT837" s="73"/>
      <c r="AU837" s="68"/>
      <c r="AV837" s="67"/>
      <c r="AW837" s="67"/>
      <c r="AX837" s="67"/>
      <c r="AY837" s="67"/>
      <c r="AZ837" s="132"/>
      <c r="BA837" s="132"/>
      <c r="BB837" s="132"/>
      <c r="BC837" s="132"/>
      <c r="BD837" s="132"/>
      <c r="BE837" s="67"/>
    </row>
    <row r="838" spans="1:57" ht="25.5" customHeight="1" x14ac:dyDescent="0.25">
      <c r="A838" s="31"/>
      <c r="B838" s="31"/>
      <c r="C838" s="31"/>
      <c r="D838" s="33"/>
      <c r="E838" s="98"/>
      <c r="F838" s="31"/>
      <c r="G838" s="83"/>
      <c r="H838" s="83"/>
      <c r="I838" s="62"/>
      <c r="J838" s="31"/>
      <c r="K838" s="31"/>
      <c r="L838" s="83"/>
      <c r="M838" s="69"/>
      <c r="N838" s="69"/>
      <c r="O838" s="74"/>
      <c r="P838" s="74"/>
      <c r="Q838" s="75"/>
      <c r="R838" s="34"/>
      <c r="S838" s="83"/>
      <c r="T838" s="83"/>
      <c r="U838" s="83"/>
      <c r="V838" s="83"/>
      <c r="W838" s="74"/>
      <c r="X838" s="74"/>
      <c r="Y838" s="74"/>
      <c r="Z838" s="66"/>
      <c r="AA838" s="72"/>
      <c r="AB838" s="66"/>
      <c r="AC838" s="72"/>
      <c r="AD838" s="72"/>
      <c r="AE838" s="72"/>
      <c r="AF838" s="62"/>
      <c r="AG838" s="113"/>
      <c r="AH838" s="114"/>
      <c r="AI838" s="30"/>
      <c r="AJ838" s="30"/>
      <c r="AK838" s="30"/>
      <c r="AL838" s="30"/>
      <c r="AM838" s="68"/>
      <c r="AN838" s="114"/>
      <c r="AO838" s="114"/>
      <c r="AP838" s="113"/>
      <c r="AQ838" s="113"/>
      <c r="AR838" s="31"/>
      <c r="AS838" s="73"/>
      <c r="AT838" s="73"/>
      <c r="AU838" s="68"/>
      <c r="AV838" s="67"/>
      <c r="AW838" s="67"/>
      <c r="AX838" s="67"/>
      <c r="AY838" s="67"/>
      <c r="AZ838" s="132"/>
      <c r="BA838" s="132"/>
      <c r="BB838" s="132"/>
      <c r="BC838" s="132"/>
      <c r="BD838" s="132"/>
      <c r="BE838" s="67"/>
    </row>
    <row r="839" spans="1:57" ht="25.5" customHeight="1" x14ac:dyDescent="0.25">
      <c r="A839" s="31"/>
      <c r="B839" s="31"/>
      <c r="C839" s="31"/>
      <c r="D839" s="33"/>
      <c r="E839" s="98"/>
      <c r="F839" s="31"/>
      <c r="G839" s="83"/>
      <c r="H839" s="83"/>
      <c r="I839" s="62"/>
      <c r="J839" s="31"/>
      <c r="K839" s="31"/>
      <c r="L839" s="83"/>
      <c r="M839" s="69"/>
      <c r="N839" s="69"/>
      <c r="O839" s="74"/>
      <c r="P839" s="74"/>
      <c r="Q839" s="75"/>
      <c r="R839" s="34"/>
      <c r="S839" s="83"/>
      <c r="T839" s="83"/>
      <c r="U839" s="83"/>
      <c r="V839" s="83"/>
      <c r="W839" s="74"/>
      <c r="X839" s="74"/>
      <c r="Y839" s="74"/>
      <c r="Z839" s="66"/>
      <c r="AA839" s="72"/>
      <c r="AB839" s="66"/>
      <c r="AC839" s="72"/>
      <c r="AD839" s="72"/>
      <c r="AE839" s="72"/>
      <c r="AF839" s="62"/>
      <c r="AG839" s="113"/>
      <c r="AH839" s="114"/>
      <c r="AI839" s="30"/>
      <c r="AJ839" s="30"/>
      <c r="AK839" s="30"/>
      <c r="AL839" s="30"/>
      <c r="AM839" s="68"/>
      <c r="AN839" s="114"/>
      <c r="AO839" s="114"/>
      <c r="AP839" s="113"/>
      <c r="AQ839" s="113"/>
      <c r="AR839" s="31"/>
      <c r="AS839" s="73"/>
      <c r="AT839" s="73"/>
      <c r="AU839" s="68"/>
      <c r="AV839" s="67"/>
      <c r="AW839" s="67"/>
      <c r="AX839" s="67"/>
      <c r="AY839" s="67"/>
      <c r="AZ839" s="132"/>
      <c r="BA839" s="132"/>
      <c r="BB839" s="132"/>
      <c r="BC839" s="132"/>
      <c r="BD839" s="132"/>
      <c r="BE839" s="67"/>
    </row>
    <row r="840" spans="1:57" ht="25.5" customHeight="1" x14ac:dyDescent="0.25">
      <c r="A840" s="31"/>
      <c r="B840" s="31"/>
      <c r="C840" s="31"/>
      <c r="D840" s="33"/>
      <c r="E840" s="98"/>
      <c r="F840" s="31"/>
      <c r="G840" s="83"/>
      <c r="H840" s="83"/>
      <c r="I840" s="62"/>
      <c r="J840" s="31"/>
      <c r="K840" s="31"/>
      <c r="L840" s="83"/>
      <c r="M840" s="69"/>
      <c r="N840" s="69"/>
      <c r="O840" s="74"/>
      <c r="P840" s="74"/>
      <c r="Q840" s="75"/>
      <c r="R840" s="34"/>
      <c r="S840" s="83"/>
      <c r="T840" s="83"/>
      <c r="U840" s="83"/>
      <c r="V840" s="83"/>
      <c r="W840" s="74"/>
      <c r="X840" s="74"/>
      <c r="Y840" s="74"/>
      <c r="Z840" s="66"/>
      <c r="AA840" s="72"/>
      <c r="AB840" s="66"/>
      <c r="AC840" s="72"/>
      <c r="AD840" s="72"/>
      <c r="AE840" s="72"/>
      <c r="AF840" s="62"/>
      <c r="AG840" s="113"/>
      <c r="AH840" s="114"/>
      <c r="AI840" s="30"/>
      <c r="AJ840" s="30"/>
      <c r="AK840" s="30"/>
      <c r="AL840" s="30"/>
      <c r="AM840" s="68"/>
      <c r="AN840" s="114"/>
      <c r="AO840" s="114"/>
      <c r="AP840" s="113"/>
      <c r="AQ840" s="113"/>
      <c r="AR840" s="31"/>
      <c r="AS840" s="73"/>
      <c r="AT840" s="73"/>
      <c r="AU840" s="68"/>
      <c r="AV840" s="67"/>
      <c r="AW840" s="67"/>
      <c r="AX840" s="67"/>
      <c r="AY840" s="67"/>
      <c r="AZ840" s="132"/>
      <c r="BA840" s="132"/>
      <c r="BB840" s="132"/>
      <c r="BC840" s="132"/>
      <c r="BD840" s="132"/>
      <c r="BE840" s="67"/>
    </row>
    <row r="841" spans="1:57" ht="25.5" customHeight="1" x14ac:dyDescent="0.25">
      <c r="A841" s="31"/>
      <c r="B841" s="31"/>
      <c r="C841" s="31"/>
      <c r="D841" s="33"/>
      <c r="E841" s="98"/>
      <c r="F841" s="31"/>
      <c r="G841" s="83"/>
      <c r="H841" s="83"/>
      <c r="I841" s="62"/>
      <c r="J841" s="31"/>
      <c r="K841" s="31"/>
      <c r="L841" s="83"/>
      <c r="M841" s="69"/>
      <c r="N841" s="69"/>
      <c r="O841" s="74"/>
      <c r="P841" s="74"/>
      <c r="Q841" s="75"/>
      <c r="R841" s="34"/>
      <c r="S841" s="83"/>
      <c r="T841" s="83"/>
      <c r="U841" s="83"/>
      <c r="V841" s="83"/>
      <c r="W841" s="74"/>
      <c r="X841" s="74"/>
      <c r="Y841" s="74"/>
      <c r="Z841" s="66"/>
      <c r="AA841" s="72"/>
      <c r="AB841" s="66"/>
      <c r="AC841" s="72"/>
      <c r="AD841" s="72"/>
      <c r="AE841" s="72"/>
      <c r="AF841" s="62"/>
      <c r="AG841" s="113"/>
      <c r="AH841" s="114"/>
      <c r="AI841" s="30"/>
      <c r="AJ841" s="30"/>
      <c r="AK841" s="30"/>
      <c r="AL841" s="30"/>
      <c r="AM841" s="68"/>
      <c r="AN841" s="114"/>
      <c r="AO841" s="114"/>
      <c r="AP841" s="113"/>
      <c r="AQ841" s="113"/>
      <c r="AR841" s="31"/>
      <c r="AS841" s="73"/>
      <c r="AT841" s="73"/>
      <c r="AU841" s="68"/>
      <c r="AV841" s="67"/>
      <c r="AW841" s="67"/>
      <c r="AX841" s="67"/>
      <c r="AY841" s="67"/>
      <c r="AZ841" s="132"/>
      <c r="BA841" s="132"/>
      <c r="BB841" s="132"/>
      <c r="BC841" s="132"/>
      <c r="BD841" s="132"/>
      <c r="BE841" s="67"/>
    </row>
    <row r="842" spans="1:57" ht="25.5" customHeight="1" x14ac:dyDescent="0.25">
      <c r="A842" s="31"/>
      <c r="B842" s="31"/>
      <c r="C842" s="31"/>
      <c r="D842" s="33"/>
      <c r="E842" s="98"/>
      <c r="F842" s="31"/>
      <c r="G842" s="83"/>
      <c r="H842" s="83"/>
      <c r="I842" s="62"/>
      <c r="J842" s="31"/>
      <c r="K842" s="31"/>
      <c r="L842" s="83"/>
      <c r="M842" s="69"/>
      <c r="N842" s="69"/>
      <c r="O842" s="74"/>
      <c r="P842" s="74"/>
      <c r="Q842" s="75"/>
      <c r="R842" s="34"/>
      <c r="S842" s="83"/>
      <c r="T842" s="83"/>
      <c r="U842" s="83"/>
      <c r="V842" s="83"/>
      <c r="W842" s="74"/>
      <c r="X842" s="74"/>
      <c r="Y842" s="74"/>
      <c r="Z842" s="66"/>
      <c r="AA842" s="72"/>
      <c r="AB842" s="66"/>
      <c r="AC842" s="72"/>
      <c r="AD842" s="72"/>
      <c r="AE842" s="72"/>
      <c r="AF842" s="62"/>
      <c r="AG842" s="113"/>
      <c r="AH842" s="114"/>
      <c r="AI842" s="30"/>
      <c r="AJ842" s="30"/>
      <c r="AK842" s="30"/>
      <c r="AL842" s="30"/>
      <c r="AM842" s="68"/>
      <c r="AN842" s="114"/>
      <c r="AO842" s="114"/>
      <c r="AP842" s="113"/>
      <c r="AQ842" s="113"/>
      <c r="AR842" s="31"/>
      <c r="AS842" s="73"/>
      <c r="AT842" s="73"/>
      <c r="AU842" s="68"/>
      <c r="AV842" s="67"/>
      <c r="AW842" s="67"/>
      <c r="AX842" s="67"/>
      <c r="AY842" s="67"/>
      <c r="AZ842" s="132"/>
      <c r="BA842" s="132"/>
      <c r="BB842" s="132"/>
      <c r="BC842" s="132"/>
      <c r="BD842" s="132"/>
      <c r="BE842" s="67"/>
    </row>
    <row r="843" spans="1:57" ht="25.5" customHeight="1" x14ac:dyDescent="0.25">
      <c r="A843" s="31"/>
      <c r="B843" s="31"/>
      <c r="C843" s="31"/>
      <c r="D843" s="33"/>
      <c r="E843" s="98"/>
      <c r="F843" s="31"/>
      <c r="G843" s="83"/>
      <c r="H843" s="83"/>
      <c r="I843" s="62"/>
      <c r="J843" s="31"/>
      <c r="K843" s="31"/>
      <c r="L843" s="83"/>
      <c r="M843" s="69"/>
      <c r="N843" s="69"/>
      <c r="O843" s="74"/>
      <c r="P843" s="74"/>
      <c r="Q843" s="75"/>
      <c r="R843" s="34"/>
      <c r="S843" s="83"/>
      <c r="T843" s="83"/>
      <c r="U843" s="83"/>
      <c r="V843" s="83"/>
      <c r="W843" s="74"/>
      <c r="X843" s="74"/>
      <c r="Y843" s="74"/>
      <c r="Z843" s="66"/>
      <c r="AA843" s="72"/>
      <c r="AB843" s="66"/>
      <c r="AC843" s="72"/>
      <c r="AD843" s="72"/>
      <c r="AE843" s="72"/>
      <c r="AF843" s="62"/>
      <c r="AG843" s="113"/>
      <c r="AH843" s="114"/>
      <c r="AI843" s="30"/>
      <c r="AJ843" s="30"/>
      <c r="AK843" s="30"/>
      <c r="AL843" s="30"/>
      <c r="AM843" s="68"/>
      <c r="AN843" s="114"/>
      <c r="AO843" s="114"/>
      <c r="AP843" s="113"/>
      <c r="AQ843" s="113"/>
      <c r="AR843" s="31"/>
      <c r="AS843" s="73"/>
      <c r="AT843" s="73"/>
      <c r="AU843" s="68"/>
      <c r="AV843" s="67"/>
      <c r="AW843" s="67"/>
      <c r="AX843" s="67"/>
      <c r="AY843" s="67"/>
      <c r="AZ843" s="132"/>
      <c r="BA843" s="132"/>
      <c r="BB843" s="132"/>
      <c r="BC843" s="132"/>
      <c r="BD843" s="132"/>
      <c r="BE843" s="67"/>
    </row>
    <row r="844" spans="1:57" ht="25.5" customHeight="1" x14ac:dyDescent="0.25">
      <c r="A844" s="31"/>
      <c r="B844" s="31"/>
      <c r="C844" s="31"/>
      <c r="D844" s="33"/>
      <c r="E844" s="98"/>
      <c r="F844" s="31"/>
      <c r="G844" s="83"/>
      <c r="H844" s="83"/>
      <c r="I844" s="62"/>
      <c r="J844" s="31"/>
      <c r="K844" s="31"/>
      <c r="L844" s="83"/>
      <c r="M844" s="69"/>
      <c r="N844" s="69"/>
      <c r="O844" s="74"/>
      <c r="P844" s="74"/>
      <c r="Q844" s="75"/>
      <c r="R844" s="34"/>
      <c r="S844" s="83"/>
      <c r="T844" s="83"/>
      <c r="U844" s="83"/>
      <c r="V844" s="83"/>
      <c r="W844" s="74"/>
      <c r="X844" s="74"/>
      <c r="Y844" s="74"/>
      <c r="Z844" s="66"/>
      <c r="AA844" s="72"/>
      <c r="AB844" s="66"/>
      <c r="AC844" s="72"/>
      <c r="AD844" s="72"/>
      <c r="AE844" s="72"/>
      <c r="AF844" s="62"/>
      <c r="AG844" s="113"/>
      <c r="AH844" s="114"/>
      <c r="AI844" s="30"/>
      <c r="AJ844" s="30"/>
      <c r="AK844" s="30"/>
      <c r="AL844" s="30"/>
      <c r="AM844" s="68"/>
      <c r="AN844" s="114"/>
      <c r="AO844" s="114"/>
      <c r="AP844" s="113"/>
      <c r="AQ844" s="113"/>
      <c r="AR844" s="31"/>
      <c r="AS844" s="73"/>
      <c r="AT844" s="73"/>
      <c r="AU844" s="68"/>
      <c r="AV844" s="67"/>
      <c r="AW844" s="67"/>
      <c r="AX844" s="67"/>
      <c r="AY844" s="67"/>
      <c r="AZ844" s="132"/>
      <c r="BA844" s="132"/>
      <c r="BB844" s="132"/>
      <c r="BC844" s="132"/>
      <c r="BD844" s="132"/>
      <c r="BE844" s="67"/>
    </row>
    <row r="845" spans="1:57" ht="25.5" customHeight="1" x14ac:dyDescent="0.25">
      <c r="A845" s="31"/>
      <c r="B845" s="31"/>
      <c r="C845" s="31"/>
      <c r="D845" s="33"/>
      <c r="E845" s="98"/>
      <c r="F845" s="31"/>
      <c r="G845" s="83"/>
      <c r="H845" s="83"/>
      <c r="I845" s="62"/>
      <c r="J845" s="31"/>
      <c r="K845" s="31"/>
      <c r="L845" s="83"/>
      <c r="M845" s="69"/>
      <c r="N845" s="69"/>
      <c r="O845" s="74"/>
      <c r="P845" s="74"/>
      <c r="Q845" s="75"/>
      <c r="R845" s="34"/>
      <c r="S845" s="83"/>
      <c r="T845" s="83"/>
      <c r="U845" s="83"/>
      <c r="V845" s="83"/>
      <c r="W845" s="74"/>
      <c r="X845" s="74"/>
      <c r="Y845" s="74"/>
      <c r="Z845" s="66"/>
      <c r="AA845" s="72"/>
      <c r="AB845" s="66"/>
      <c r="AC845" s="72"/>
      <c r="AD845" s="72"/>
      <c r="AE845" s="72"/>
      <c r="AF845" s="62"/>
      <c r="AG845" s="113"/>
      <c r="AH845" s="114"/>
      <c r="AI845" s="30"/>
      <c r="AJ845" s="30"/>
      <c r="AK845" s="30"/>
      <c r="AL845" s="30"/>
      <c r="AM845" s="68"/>
      <c r="AN845" s="114"/>
      <c r="AO845" s="114"/>
      <c r="AP845" s="113"/>
      <c r="AQ845" s="113"/>
      <c r="AR845" s="31"/>
      <c r="AS845" s="73"/>
      <c r="AT845" s="73"/>
      <c r="AU845" s="68"/>
      <c r="AV845" s="67"/>
      <c r="AW845" s="67"/>
      <c r="AX845" s="67"/>
      <c r="AY845" s="67"/>
      <c r="AZ845" s="132"/>
      <c r="BA845" s="132"/>
      <c r="BB845" s="132"/>
      <c r="BC845" s="132"/>
      <c r="BD845" s="132"/>
      <c r="BE845" s="67"/>
    </row>
    <row r="846" spans="1:57" ht="25.5" customHeight="1" x14ac:dyDescent="0.25">
      <c r="A846" s="31"/>
      <c r="B846" s="31"/>
      <c r="C846" s="31"/>
      <c r="D846" s="33"/>
      <c r="E846" s="98"/>
      <c r="F846" s="31"/>
      <c r="G846" s="83"/>
      <c r="H846" s="83"/>
      <c r="I846" s="62"/>
      <c r="J846" s="31"/>
      <c r="K846" s="31"/>
      <c r="L846" s="83"/>
      <c r="M846" s="69"/>
      <c r="N846" s="69"/>
      <c r="O846" s="74"/>
      <c r="P846" s="74"/>
      <c r="Q846" s="75"/>
      <c r="R846" s="34"/>
      <c r="S846" s="83"/>
      <c r="T846" s="83"/>
      <c r="U846" s="83"/>
      <c r="V846" s="83"/>
      <c r="W846" s="74"/>
      <c r="X846" s="74"/>
      <c r="Y846" s="74"/>
      <c r="Z846" s="66"/>
      <c r="AA846" s="72"/>
      <c r="AB846" s="66"/>
      <c r="AC846" s="72"/>
      <c r="AD846" s="72"/>
      <c r="AE846" s="72"/>
      <c r="AF846" s="62"/>
      <c r="AG846" s="113"/>
      <c r="AH846" s="114"/>
      <c r="AI846" s="30"/>
      <c r="AJ846" s="30"/>
      <c r="AK846" s="30"/>
      <c r="AL846" s="30"/>
      <c r="AM846" s="68"/>
      <c r="AN846" s="114"/>
      <c r="AO846" s="114"/>
      <c r="AP846" s="113"/>
      <c r="AQ846" s="113"/>
      <c r="AR846" s="31"/>
      <c r="AS846" s="73"/>
      <c r="AT846" s="73"/>
      <c r="AU846" s="68"/>
      <c r="AV846" s="67"/>
      <c r="AW846" s="67"/>
      <c r="AX846" s="67"/>
      <c r="AY846" s="67"/>
      <c r="AZ846" s="132"/>
      <c r="BA846" s="132"/>
      <c r="BB846" s="132"/>
      <c r="BC846" s="132"/>
      <c r="BD846" s="132"/>
      <c r="BE846" s="67"/>
    </row>
    <row r="847" spans="1:57" ht="25.5" customHeight="1" x14ac:dyDescent="0.25">
      <c r="A847" s="31"/>
      <c r="B847" s="31"/>
      <c r="C847" s="31"/>
      <c r="D847" s="33"/>
      <c r="E847" s="98"/>
      <c r="F847" s="31"/>
      <c r="G847" s="83"/>
      <c r="H847" s="83"/>
      <c r="I847" s="62"/>
      <c r="J847" s="31"/>
      <c r="K847" s="31"/>
      <c r="L847" s="83"/>
      <c r="M847" s="69"/>
      <c r="N847" s="69"/>
      <c r="O847" s="74"/>
      <c r="P847" s="74"/>
      <c r="Q847" s="75"/>
      <c r="R847" s="34"/>
      <c r="S847" s="83"/>
      <c r="T847" s="83"/>
      <c r="U847" s="83"/>
      <c r="V847" s="83"/>
      <c r="W847" s="74"/>
      <c r="X847" s="74"/>
      <c r="Y847" s="74"/>
      <c r="Z847" s="66"/>
      <c r="AA847" s="72"/>
      <c r="AB847" s="66"/>
      <c r="AC847" s="72"/>
      <c r="AD847" s="72"/>
      <c r="AE847" s="72"/>
      <c r="AF847" s="62"/>
      <c r="AG847" s="113"/>
      <c r="AH847" s="114"/>
      <c r="AI847" s="30"/>
      <c r="AJ847" s="30"/>
      <c r="AK847" s="30"/>
      <c r="AL847" s="30"/>
      <c r="AM847" s="68"/>
      <c r="AN847" s="114"/>
      <c r="AO847" s="114"/>
      <c r="AP847" s="113"/>
      <c r="AQ847" s="113"/>
      <c r="AR847" s="31"/>
      <c r="AS847" s="73"/>
      <c r="AT847" s="73"/>
      <c r="AU847" s="68"/>
      <c r="AV847" s="67"/>
      <c r="AW847" s="67"/>
      <c r="AX847" s="67"/>
      <c r="AY847" s="67"/>
      <c r="AZ847" s="132"/>
      <c r="BA847" s="132"/>
      <c r="BB847" s="132"/>
      <c r="BC847" s="132"/>
      <c r="BD847" s="132"/>
      <c r="BE847" s="67"/>
    </row>
    <row r="848" spans="1:57" ht="25.5" customHeight="1" x14ac:dyDescent="0.25">
      <c r="A848" s="31"/>
      <c r="B848" s="31"/>
      <c r="C848" s="31"/>
      <c r="D848" s="33"/>
      <c r="E848" s="98"/>
      <c r="F848" s="31"/>
      <c r="G848" s="83"/>
      <c r="H848" s="83"/>
      <c r="I848" s="62"/>
      <c r="J848" s="31"/>
      <c r="K848" s="31"/>
      <c r="L848" s="83"/>
      <c r="M848" s="69"/>
      <c r="N848" s="69"/>
      <c r="O848" s="74"/>
      <c r="P848" s="74"/>
      <c r="Q848" s="75"/>
      <c r="R848" s="34"/>
      <c r="S848" s="83"/>
      <c r="T848" s="83"/>
      <c r="U848" s="83"/>
      <c r="V848" s="83"/>
      <c r="W848" s="74"/>
      <c r="X848" s="74"/>
      <c r="Y848" s="74"/>
      <c r="Z848" s="66"/>
      <c r="AA848" s="72"/>
      <c r="AB848" s="66"/>
      <c r="AC848" s="72"/>
      <c r="AD848" s="72"/>
      <c r="AE848" s="72"/>
      <c r="AF848" s="62"/>
      <c r="AG848" s="113"/>
      <c r="AH848" s="114"/>
      <c r="AI848" s="30"/>
      <c r="AJ848" s="30"/>
      <c r="AK848" s="30"/>
      <c r="AL848" s="30"/>
      <c r="AM848" s="68"/>
      <c r="AN848" s="114"/>
      <c r="AO848" s="114"/>
      <c r="AP848" s="113"/>
      <c r="AQ848" s="113"/>
      <c r="AR848" s="31"/>
      <c r="AS848" s="73"/>
      <c r="AT848" s="73"/>
      <c r="AU848" s="68"/>
      <c r="AV848" s="67"/>
      <c r="AW848" s="67"/>
      <c r="AX848" s="67"/>
      <c r="AY848" s="67"/>
      <c r="AZ848" s="132"/>
      <c r="BA848" s="132"/>
      <c r="BB848" s="132"/>
      <c r="BC848" s="132"/>
      <c r="BD848" s="132"/>
      <c r="BE848" s="67"/>
    </row>
    <row r="849" spans="1:57" ht="25.5" customHeight="1" x14ac:dyDescent="0.25">
      <c r="A849" s="31"/>
      <c r="B849" s="31"/>
      <c r="C849" s="31"/>
      <c r="D849" s="33"/>
      <c r="E849" s="98"/>
      <c r="F849" s="31"/>
      <c r="G849" s="83"/>
      <c r="H849" s="83"/>
      <c r="I849" s="62"/>
      <c r="J849" s="31"/>
      <c r="K849" s="31"/>
      <c r="L849" s="83"/>
      <c r="M849" s="69"/>
      <c r="N849" s="69"/>
      <c r="O849" s="74"/>
      <c r="P849" s="74"/>
      <c r="Q849" s="75"/>
      <c r="R849" s="34"/>
      <c r="S849" s="83"/>
      <c r="T849" s="83"/>
      <c r="U849" s="83"/>
      <c r="V849" s="83"/>
      <c r="W849" s="74"/>
      <c r="X849" s="74"/>
      <c r="Y849" s="74"/>
      <c r="Z849" s="66"/>
      <c r="AA849" s="72"/>
      <c r="AB849" s="66"/>
      <c r="AC849" s="72"/>
      <c r="AD849" s="72"/>
      <c r="AE849" s="72"/>
      <c r="AF849" s="62"/>
      <c r="AG849" s="113"/>
      <c r="AH849" s="114"/>
      <c r="AI849" s="30"/>
      <c r="AJ849" s="30"/>
      <c r="AK849" s="30"/>
      <c r="AL849" s="30"/>
      <c r="AM849" s="68"/>
      <c r="AN849" s="114"/>
      <c r="AO849" s="114"/>
      <c r="AP849" s="113"/>
      <c r="AQ849" s="113"/>
      <c r="AR849" s="31"/>
      <c r="AS849" s="73"/>
      <c r="AT849" s="73"/>
      <c r="AU849" s="68"/>
      <c r="AV849" s="67"/>
      <c r="AW849" s="67"/>
      <c r="AX849" s="67"/>
      <c r="AY849" s="67"/>
      <c r="AZ849" s="132"/>
      <c r="BA849" s="132"/>
      <c r="BB849" s="132"/>
      <c r="BC849" s="132"/>
      <c r="BD849" s="132"/>
      <c r="BE849" s="67"/>
    </row>
    <row r="850" spans="1:57" ht="25.5" customHeight="1" x14ac:dyDescent="0.25">
      <c r="A850" s="31"/>
      <c r="B850" s="31"/>
      <c r="C850" s="31"/>
      <c r="D850" s="33"/>
      <c r="E850" s="98"/>
      <c r="F850" s="31"/>
      <c r="G850" s="83"/>
      <c r="H850" s="83"/>
      <c r="I850" s="62"/>
      <c r="J850" s="31"/>
      <c r="K850" s="31"/>
      <c r="L850" s="83"/>
      <c r="M850" s="69"/>
      <c r="N850" s="69"/>
      <c r="O850" s="74"/>
      <c r="P850" s="74"/>
      <c r="Q850" s="75"/>
      <c r="R850" s="34"/>
      <c r="S850" s="83"/>
      <c r="T850" s="83"/>
      <c r="U850" s="83"/>
      <c r="V850" s="83"/>
      <c r="W850" s="74"/>
      <c r="X850" s="74"/>
      <c r="Y850" s="74"/>
      <c r="Z850" s="66"/>
      <c r="AA850" s="72"/>
      <c r="AB850" s="66"/>
      <c r="AC850" s="72"/>
      <c r="AD850" s="72"/>
      <c r="AE850" s="72"/>
      <c r="AF850" s="62"/>
      <c r="AG850" s="113"/>
      <c r="AH850" s="114"/>
      <c r="AI850" s="30"/>
      <c r="AJ850" s="30"/>
      <c r="AK850" s="30"/>
      <c r="AL850" s="30"/>
      <c r="AM850" s="68"/>
      <c r="AN850" s="114"/>
      <c r="AO850" s="114"/>
      <c r="AP850" s="113"/>
      <c r="AQ850" s="113"/>
      <c r="AR850" s="31"/>
      <c r="AS850" s="73"/>
      <c r="AT850" s="73"/>
      <c r="AU850" s="68"/>
      <c r="AV850" s="67"/>
      <c r="AW850" s="67"/>
      <c r="AX850" s="67"/>
      <c r="AY850" s="67"/>
      <c r="AZ850" s="132"/>
      <c r="BA850" s="132"/>
      <c r="BB850" s="132"/>
      <c r="BC850" s="132"/>
      <c r="BD850" s="132"/>
      <c r="BE850" s="67"/>
    </row>
    <row r="851" spans="1:57" ht="25.5" customHeight="1" x14ac:dyDescent="0.25">
      <c r="A851" s="31"/>
      <c r="B851" s="31"/>
      <c r="C851" s="31"/>
      <c r="D851" s="33"/>
      <c r="E851" s="98"/>
      <c r="F851" s="31"/>
      <c r="G851" s="83"/>
      <c r="H851" s="83"/>
      <c r="I851" s="62"/>
      <c r="J851" s="31"/>
      <c r="K851" s="31"/>
      <c r="L851" s="83"/>
      <c r="M851" s="69"/>
      <c r="N851" s="69"/>
      <c r="O851" s="74"/>
      <c r="P851" s="74"/>
      <c r="Q851" s="75"/>
      <c r="R851" s="34"/>
      <c r="S851" s="83"/>
      <c r="T851" s="83"/>
      <c r="U851" s="83"/>
      <c r="V851" s="83"/>
      <c r="W851" s="74"/>
      <c r="X851" s="74"/>
      <c r="Y851" s="74"/>
      <c r="Z851" s="66"/>
      <c r="AA851" s="72"/>
      <c r="AB851" s="66"/>
      <c r="AC851" s="72"/>
      <c r="AD851" s="72"/>
      <c r="AE851" s="72"/>
      <c r="AF851" s="62"/>
      <c r="AG851" s="113"/>
      <c r="AH851" s="114"/>
      <c r="AI851" s="30"/>
      <c r="AJ851" s="30"/>
      <c r="AK851" s="30"/>
      <c r="AL851" s="30"/>
      <c r="AM851" s="68"/>
      <c r="AN851" s="114"/>
      <c r="AO851" s="114"/>
      <c r="AP851" s="113"/>
      <c r="AQ851" s="113"/>
      <c r="AR851" s="31"/>
      <c r="AS851" s="73"/>
      <c r="AT851" s="73"/>
      <c r="AU851" s="68"/>
      <c r="AV851" s="67"/>
      <c r="AW851" s="67"/>
      <c r="AX851" s="67"/>
      <c r="AY851" s="67"/>
      <c r="AZ851" s="132"/>
      <c r="BA851" s="132"/>
      <c r="BB851" s="132"/>
      <c r="BC851" s="132"/>
      <c r="BD851" s="132"/>
      <c r="BE851" s="67"/>
    </row>
    <row r="852" spans="1:57" ht="25.5" customHeight="1" x14ac:dyDescent="0.25">
      <c r="A852" s="31"/>
      <c r="B852" s="31"/>
      <c r="C852" s="31"/>
      <c r="D852" s="33"/>
      <c r="E852" s="98"/>
      <c r="F852" s="31"/>
      <c r="G852" s="83"/>
      <c r="H852" s="83"/>
      <c r="I852" s="62"/>
      <c r="J852" s="31"/>
      <c r="K852" s="31"/>
      <c r="L852" s="83"/>
      <c r="M852" s="69"/>
      <c r="N852" s="69"/>
      <c r="O852" s="74"/>
      <c r="P852" s="74"/>
      <c r="Q852" s="75"/>
      <c r="R852" s="34"/>
      <c r="S852" s="83"/>
      <c r="T852" s="83"/>
      <c r="U852" s="83"/>
      <c r="V852" s="83"/>
      <c r="W852" s="74"/>
      <c r="X852" s="74"/>
      <c r="Y852" s="74"/>
      <c r="Z852" s="66"/>
      <c r="AA852" s="72"/>
      <c r="AB852" s="66"/>
      <c r="AC852" s="72"/>
      <c r="AD852" s="72"/>
      <c r="AE852" s="72"/>
      <c r="AF852" s="62"/>
      <c r="AG852" s="113"/>
      <c r="AH852" s="114"/>
      <c r="AI852" s="30"/>
      <c r="AJ852" s="30"/>
      <c r="AK852" s="30"/>
      <c r="AL852" s="30"/>
      <c r="AM852" s="68"/>
      <c r="AN852" s="114"/>
      <c r="AO852" s="114"/>
      <c r="AP852" s="113"/>
      <c r="AQ852" s="113"/>
      <c r="AR852" s="31"/>
      <c r="AS852" s="73"/>
      <c r="AT852" s="73"/>
      <c r="AU852" s="68"/>
      <c r="AV852" s="67"/>
      <c r="AW852" s="67"/>
      <c r="AX852" s="67"/>
      <c r="AY852" s="67"/>
      <c r="AZ852" s="132"/>
      <c r="BA852" s="132"/>
      <c r="BB852" s="132"/>
      <c r="BC852" s="132"/>
      <c r="BD852" s="132"/>
      <c r="BE852" s="67"/>
    </row>
    <row r="853" spans="1:57" ht="25.5" customHeight="1" x14ac:dyDescent="0.25">
      <c r="A853" s="31"/>
      <c r="B853" s="31"/>
      <c r="C853" s="31"/>
      <c r="D853" s="33"/>
      <c r="E853" s="98"/>
      <c r="F853" s="31"/>
      <c r="G853" s="83"/>
      <c r="H853" s="83"/>
      <c r="I853" s="62"/>
      <c r="J853" s="31"/>
      <c r="K853" s="31"/>
      <c r="L853" s="83"/>
      <c r="M853" s="69"/>
      <c r="N853" s="69"/>
      <c r="O853" s="74"/>
      <c r="P853" s="74"/>
      <c r="Q853" s="75"/>
      <c r="R853" s="34"/>
      <c r="S853" s="83"/>
      <c r="T853" s="83"/>
      <c r="U853" s="83"/>
      <c r="V853" s="83"/>
      <c r="W853" s="74"/>
      <c r="X853" s="74"/>
      <c r="Y853" s="74"/>
      <c r="Z853" s="66"/>
      <c r="AA853" s="72"/>
      <c r="AB853" s="66"/>
      <c r="AC853" s="72"/>
      <c r="AD853" s="72"/>
      <c r="AE853" s="72"/>
      <c r="AF853" s="62"/>
      <c r="AG853" s="113"/>
      <c r="AH853" s="114"/>
      <c r="AI853" s="30"/>
      <c r="AJ853" s="30"/>
      <c r="AK853" s="30"/>
      <c r="AL853" s="30"/>
      <c r="AM853" s="68"/>
      <c r="AN853" s="114"/>
      <c r="AO853" s="114"/>
      <c r="AP853" s="113"/>
      <c r="AQ853" s="113"/>
      <c r="AR853" s="31"/>
      <c r="AS853" s="73"/>
      <c r="AT853" s="73"/>
      <c r="AU853" s="68"/>
      <c r="AV853" s="67"/>
      <c r="AW853" s="67"/>
      <c r="AX853" s="67"/>
      <c r="AY853" s="67"/>
      <c r="AZ853" s="132"/>
      <c r="BA853" s="132"/>
      <c r="BB853" s="132"/>
      <c r="BC853" s="132"/>
      <c r="BD853" s="132"/>
      <c r="BE853" s="67"/>
    </row>
    <row r="854" spans="1:57" ht="25.5" customHeight="1" x14ac:dyDescent="0.25">
      <c r="A854" s="31"/>
      <c r="B854" s="31"/>
      <c r="C854" s="31"/>
      <c r="D854" s="33"/>
      <c r="E854" s="98"/>
      <c r="F854" s="31"/>
      <c r="G854" s="83"/>
      <c r="H854" s="83"/>
      <c r="I854" s="62"/>
      <c r="J854" s="31"/>
      <c r="K854" s="31"/>
      <c r="L854" s="83"/>
      <c r="M854" s="69"/>
      <c r="N854" s="69"/>
      <c r="O854" s="74"/>
      <c r="P854" s="74"/>
      <c r="Q854" s="75"/>
      <c r="R854" s="34"/>
      <c r="S854" s="83"/>
      <c r="T854" s="83"/>
      <c r="U854" s="83"/>
      <c r="V854" s="83"/>
      <c r="W854" s="74"/>
      <c r="X854" s="74"/>
      <c r="Y854" s="74"/>
      <c r="Z854" s="66"/>
      <c r="AA854" s="72"/>
      <c r="AB854" s="66"/>
      <c r="AC854" s="72"/>
      <c r="AD854" s="72"/>
      <c r="AE854" s="72"/>
      <c r="AF854" s="62"/>
      <c r="AG854" s="113"/>
      <c r="AH854" s="114"/>
      <c r="AI854" s="30"/>
      <c r="AJ854" s="30"/>
      <c r="AK854" s="30"/>
      <c r="AL854" s="30"/>
      <c r="AM854" s="68"/>
      <c r="AN854" s="114"/>
      <c r="AO854" s="114"/>
      <c r="AP854" s="113"/>
      <c r="AQ854" s="113"/>
      <c r="AR854" s="31"/>
      <c r="AS854" s="73"/>
      <c r="AT854" s="73"/>
      <c r="AU854" s="68"/>
      <c r="AV854" s="67"/>
      <c r="AW854" s="67"/>
      <c r="AX854" s="67"/>
      <c r="AY854" s="67"/>
      <c r="AZ854" s="132"/>
      <c r="BA854" s="132"/>
      <c r="BB854" s="132"/>
      <c r="BC854" s="132"/>
      <c r="BD854" s="132"/>
      <c r="BE854" s="67"/>
    </row>
    <row r="855" spans="1:57" ht="25.5" customHeight="1" x14ac:dyDescent="0.25">
      <c r="A855" s="31"/>
      <c r="B855" s="31"/>
      <c r="C855" s="31"/>
      <c r="D855" s="33"/>
      <c r="E855" s="98"/>
      <c r="F855" s="31"/>
      <c r="G855" s="83"/>
      <c r="H855" s="83"/>
      <c r="I855" s="62"/>
      <c r="J855" s="31"/>
      <c r="K855" s="31"/>
      <c r="L855" s="83"/>
      <c r="M855" s="69"/>
      <c r="N855" s="69"/>
      <c r="O855" s="74"/>
      <c r="P855" s="74"/>
      <c r="Q855" s="75"/>
      <c r="R855" s="34"/>
      <c r="S855" s="83"/>
      <c r="T855" s="83"/>
      <c r="U855" s="83"/>
      <c r="V855" s="83"/>
      <c r="W855" s="74"/>
      <c r="X855" s="74"/>
      <c r="Y855" s="74"/>
      <c r="Z855" s="66"/>
      <c r="AA855" s="72"/>
      <c r="AB855" s="66"/>
      <c r="AC855" s="72"/>
      <c r="AD855" s="72"/>
      <c r="AE855" s="72"/>
      <c r="AF855" s="62"/>
      <c r="AG855" s="113"/>
      <c r="AH855" s="114"/>
      <c r="AI855" s="30"/>
      <c r="AJ855" s="30"/>
      <c r="AK855" s="30"/>
      <c r="AL855" s="30"/>
      <c r="AM855" s="68"/>
      <c r="AN855" s="114"/>
      <c r="AO855" s="114"/>
      <c r="AP855" s="113"/>
      <c r="AQ855" s="113"/>
      <c r="AR855" s="31"/>
      <c r="AS855" s="73"/>
      <c r="AT855" s="73"/>
      <c r="AU855" s="68"/>
      <c r="AV855" s="67"/>
      <c r="AW855" s="67"/>
      <c r="AX855" s="67"/>
      <c r="AY855" s="67"/>
      <c r="AZ855" s="132"/>
      <c r="BA855" s="132"/>
      <c r="BB855" s="132"/>
      <c r="BC855" s="132"/>
      <c r="BD855" s="132"/>
      <c r="BE855" s="67"/>
    </row>
    <row r="856" spans="1:57" ht="25.5" customHeight="1" x14ac:dyDescent="0.25">
      <c r="A856" s="31"/>
      <c r="B856" s="31"/>
      <c r="C856" s="31"/>
      <c r="D856" s="33"/>
      <c r="E856" s="98"/>
      <c r="F856" s="31"/>
      <c r="G856" s="83"/>
      <c r="H856" s="83"/>
      <c r="I856" s="62"/>
      <c r="J856" s="31"/>
      <c r="K856" s="31"/>
      <c r="L856" s="83"/>
      <c r="M856" s="69"/>
      <c r="N856" s="69"/>
      <c r="O856" s="74"/>
      <c r="P856" s="74"/>
      <c r="Q856" s="75"/>
      <c r="R856" s="34"/>
      <c r="S856" s="83"/>
      <c r="T856" s="83"/>
      <c r="U856" s="83"/>
      <c r="V856" s="83"/>
      <c r="W856" s="74"/>
      <c r="X856" s="74"/>
      <c r="Y856" s="74"/>
      <c r="Z856" s="66"/>
      <c r="AA856" s="72"/>
      <c r="AB856" s="66"/>
      <c r="AC856" s="72"/>
      <c r="AD856" s="72"/>
      <c r="AE856" s="72"/>
      <c r="AF856" s="62"/>
      <c r="AG856" s="113"/>
      <c r="AH856" s="114"/>
      <c r="AI856" s="30"/>
      <c r="AJ856" s="30"/>
      <c r="AK856" s="30"/>
      <c r="AL856" s="30"/>
      <c r="AM856" s="68"/>
      <c r="AN856" s="114"/>
      <c r="AO856" s="114"/>
      <c r="AP856" s="113"/>
      <c r="AQ856" s="113"/>
      <c r="AR856" s="31"/>
      <c r="AS856" s="73"/>
      <c r="AT856" s="73"/>
      <c r="AU856" s="68"/>
      <c r="AV856" s="67"/>
      <c r="AW856" s="67"/>
      <c r="AX856" s="67"/>
      <c r="AY856" s="67"/>
      <c r="AZ856" s="132"/>
      <c r="BA856" s="132"/>
      <c r="BB856" s="132"/>
      <c r="BC856" s="132"/>
      <c r="BD856" s="132"/>
      <c r="BE856" s="67"/>
    </row>
    <row r="857" spans="1:57" ht="25.5" customHeight="1" x14ac:dyDescent="0.25">
      <c r="A857" s="31"/>
      <c r="B857" s="31"/>
      <c r="C857" s="31"/>
      <c r="D857" s="33"/>
      <c r="E857" s="98"/>
      <c r="F857" s="31"/>
      <c r="G857" s="83"/>
      <c r="H857" s="83"/>
      <c r="I857" s="62"/>
      <c r="J857" s="31"/>
      <c r="K857" s="31"/>
      <c r="L857" s="83"/>
      <c r="M857" s="69"/>
      <c r="N857" s="69"/>
      <c r="O857" s="74"/>
      <c r="P857" s="74"/>
      <c r="Q857" s="75"/>
      <c r="R857" s="34"/>
      <c r="S857" s="83"/>
      <c r="T857" s="83"/>
      <c r="U857" s="83"/>
      <c r="V857" s="83"/>
      <c r="W857" s="74"/>
      <c r="X857" s="74"/>
      <c r="Y857" s="74"/>
      <c r="Z857" s="66"/>
      <c r="AA857" s="72"/>
      <c r="AB857" s="66"/>
      <c r="AC857" s="72"/>
      <c r="AD857" s="72"/>
      <c r="AE857" s="72"/>
      <c r="AF857" s="62"/>
      <c r="AG857" s="113"/>
      <c r="AH857" s="114"/>
      <c r="AI857" s="30"/>
      <c r="AJ857" s="30"/>
      <c r="AK857" s="30"/>
      <c r="AL857" s="30"/>
      <c r="AM857" s="68"/>
      <c r="AN857" s="114"/>
      <c r="AO857" s="114"/>
      <c r="AP857" s="113"/>
      <c r="AQ857" s="113"/>
      <c r="AR857" s="31"/>
      <c r="AS857" s="73"/>
      <c r="AT857" s="73"/>
      <c r="AU857" s="68"/>
      <c r="AV857" s="67"/>
      <c r="AW857" s="67"/>
      <c r="AX857" s="67"/>
      <c r="AY857" s="67"/>
      <c r="AZ857" s="132"/>
      <c r="BA857" s="132"/>
      <c r="BB857" s="132"/>
      <c r="BC857" s="132"/>
      <c r="BD857" s="132"/>
      <c r="BE857" s="67"/>
    </row>
    <row r="858" spans="1:57" ht="25.5" customHeight="1" x14ac:dyDescent="0.25">
      <c r="A858" s="31"/>
      <c r="B858" s="31"/>
      <c r="C858" s="31"/>
      <c r="D858" s="33"/>
      <c r="E858" s="98"/>
      <c r="F858" s="31"/>
      <c r="G858" s="83"/>
      <c r="H858" s="83"/>
      <c r="I858" s="62"/>
      <c r="J858" s="31"/>
      <c r="K858" s="31"/>
      <c r="L858" s="83"/>
      <c r="M858" s="69"/>
      <c r="N858" s="69"/>
      <c r="O858" s="74"/>
      <c r="P858" s="74"/>
      <c r="Q858" s="75"/>
      <c r="R858" s="34"/>
      <c r="S858" s="83"/>
      <c r="T858" s="83"/>
      <c r="U858" s="83"/>
      <c r="V858" s="83"/>
      <c r="W858" s="74"/>
      <c r="X858" s="74"/>
      <c r="Y858" s="74"/>
      <c r="Z858" s="66"/>
      <c r="AA858" s="72"/>
      <c r="AB858" s="66"/>
      <c r="AC858" s="72"/>
      <c r="AD858" s="72"/>
      <c r="AE858" s="72"/>
      <c r="AF858" s="62"/>
      <c r="AG858" s="113"/>
      <c r="AH858" s="114"/>
      <c r="AI858" s="30"/>
      <c r="AJ858" s="30"/>
      <c r="AK858" s="30"/>
      <c r="AL858" s="30"/>
      <c r="AM858" s="68"/>
      <c r="AN858" s="114"/>
      <c r="AO858" s="114"/>
      <c r="AP858" s="113"/>
      <c r="AQ858" s="113"/>
      <c r="AR858" s="31"/>
      <c r="AS858" s="73"/>
      <c r="AT858" s="73"/>
      <c r="AU858" s="68"/>
      <c r="AV858" s="67"/>
      <c r="AW858" s="67"/>
      <c r="AX858" s="67"/>
      <c r="AY858" s="67"/>
      <c r="AZ858" s="132"/>
      <c r="BA858" s="132"/>
      <c r="BB858" s="132"/>
      <c r="BC858" s="132"/>
      <c r="BD858" s="132"/>
      <c r="BE858" s="67"/>
    </row>
    <row r="859" spans="1:57" ht="25.5" customHeight="1" x14ac:dyDescent="0.25">
      <c r="A859" s="31"/>
      <c r="B859" s="31"/>
      <c r="C859" s="31"/>
      <c r="D859" s="33"/>
      <c r="E859" s="98"/>
      <c r="F859" s="31"/>
      <c r="G859" s="83"/>
      <c r="H859" s="83"/>
      <c r="I859" s="62"/>
      <c r="J859" s="31"/>
      <c r="K859" s="31"/>
      <c r="L859" s="83"/>
      <c r="M859" s="69"/>
      <c r="N859" s="69"/>
      <c r="O859" s="74"/>
      <c r="P859" s="74"/>
      <c r="Q859" s="75"/>
      <c r="R859" s="34"/>
      <c r="S859" s="83"/>
      <c r="T859" s="83"/>
      <c r="U859" s="83"/>
      <c r="V859" s="83"/>
      <c r="W859" s="74"/>
      <c r="X859" s="74"/>
      <c r="Y859" s="74"/>
      <c r="Z859" s="66"/>
      <c r="AA859" s="72"/>
      <c r="AB859" s="66"/>
      <c r="AC859" s="72"/>
      <c r="AD859" s="72"/>
      <c r="AE859" s="72"/>
      <c r="AF859" s="62"/>
      <c r="AG859" s="113"/>
      <c r="AH859" s="114"/>
      <c r="AI859" s="30"/>
      <c r="AJ859" s="30"/>
      <c r="AK859" s="30"/>
      <c r="AL859" s="30"/>
      <c r="AM859" s="68"/>
      <c r="AN859" s="114"/>
      <c r="AO859" s="114"/>
      <c r="AP859" s="113"/>
      <c r="AQ859" s="113"/>
      <c r="AR859" s="31"/>
      <c r="AS859" s="73"/>
      <c r="AT859" s="73"/>
      <c r="AU859" s="68"/>
      <c r="AV859" s="67"/>
      <c r="AW859" s="67"/>
      <c r="AX859" s="67"/>
      <c r="AY859" s="67"/>
      <c r="AZ859" s="132"/>
      <c r="BA859" s="132"/>
      <c r="BB859" s="132"/>
      <c r="BC859" s="132"/>
      <c r="BD859" s="132"/>
      <c r="BE859" s="67"/>
    </row>
    <row r="860" spans="1:57" ht="25.5" customHeight="1" x14ac:dyDescent="0.25">
      <c r="A860" s="31"/>
      <c r="B860" s="31"/>
      <c r="C860" s="31"/>
      <c r="D860" s="33"/>
      <c r="E860" s="98"/>
      <c r="F860" s="31"/>
      <c r="G860" s="83"/>
      <c r="H860" s="83"/>
      <c r="I860" s="62"/>
      <c r="J860" s="31"/>
      <c r="K860" s="31"/>
      <c r="L860" s="83"/>
      <c r="M860" s="69"/>
      <c r="N860" s="69"/>
      <c r="O860" s="74"/>
      <c r="P860" s="74"/>
      <c r="Q860" s="75"/>
      <c r="R860" s="34"/>
      <c r="S860" s="83"/>
      <c r="T860" s="83"/>
      <c r="U860" s="83"/>
      <c r="V860" s="83"/>
      <c r="W860" s="74"/>
      <c r="X860" s="74"/>
      <c r="Y860" s="74"/>
      <c r="Z860" s="66"/>
      <c r="AA860" s="72"/>
      <c r="AB860" s="66"/>
      <c r="AC860" s="72"/>
      <c r="AD860" s="72"/>
      <c r="AE860" s="72"/>
      <c r="AF860" s="62"/>
      <c r="AG860" s="113"/>
      <c r="AH860" s="114"/>
      <c r="AI860" s="30"/>
      <c r="AJ860" s="30"/>
      <c r="AK860" s="30"/>
      <c r="AL860" s="30"/>
      <c r="AM860" s="68"/>
      <c r="AN860" s="114"/>
      <c r="AO860" s="114"/>
      <c r="AP860" s="113"/>
      <c r="AQ860" s="113"/>
      <c r="AR860" s="31"/>
      <c r="AS860" s="73"/>
      <c r="AT860" s="73"/>
      <c r="AU860" s="68"/>
      <c r="AV860" s="67"/>
      <c r="AW860" s="67"/>
      <c r="AX860" s="67"/>
      <c r="AY860" s="67"/>
      <c r="AZ860" s="132"/>
      <c r="BA860" s="132"/>
      <c r="BB860" s="132"/>
      <c r="BC860" s="132"/>
      <c r="BD860" s="132"/>
      <c r="BE860" s="67"/>
    </row>
    <row r="861" spans="1:57" ht="25.5" customHeight="1" x14ac:dyDescent="0.25">
      <c r="A861" s="31"/>
      <c r="B861" s="31"/>
      <c r="C861" s="31"/>
      <c r="D861" s="33"/>
      <c r="E861" s="98"/>
      <c r="F861" s="31"/>
      <c r="G861" s="83"/>
      <c r="H861" s="83"/>
      <c r="I861" s="62"/>
      <c r="J861" s="31"/>
      <c r="K861" s="31"/>
      <c r="L861" s="83"/>
      <c r="M861" s="69"/>
      <c r="N861" s="69"/>
      <c r="O861" s="74"/>
      <c r="P861" s="74"/>
      <c r="Q861" s="75"/>
      <c r="R861" s="34"/>
      <c r="S861" s="83"/>
      <c r="T861" s="83"/>
      <c r="U861" s="83"/>
      <c r="V861" s="83"/>
      <c r="W861" s="74"/>
      <c r="X861" s="74"/>
      <c r="Y861" s="74"/>
      <c r="Z861" s="66"/>
      <c r="AA861" s="72"/>
      <c r="AB861" s="66"/>
      <c r="AC861" s="72"/>
      <c r="AD861" s="72"/>
      <c r="AE861" s="72"/>
      <c r="AF861" s="62"/>
      <c r="AG861" s="113"/>
      <c r="AH861" s="114"/>
      <c r="AI861" s="30"/>
      <c r="AJ861" s="30"/>
      <c r="AK861" s="30"/>
      <c r="AL861" s="30"/>
      <c r="AM861" s="68"/>
      <c r="AN861" s="114"/>
      <c r="AO861" s="114"/>
      <c r="AP861" s="113"/>
      <c r="AQ861" s="113"/>
      <c r="AR861" s="31"/>
      <c r="AS861" s="73"/>
      <c r="AT861" s="73"/>
      <c r="AU861" s="68"/>
      <c r="AV861" s="67"/>
      <c r="AW861" s="67"/>
      <c r="AX861" s="67"/>
      <c r="AY861" s="67"/>
      <c r="AZ861" s="132"/>
      <c r="BA861" s="132"/>
      <c r="BB861" s="132"/>
      <c r="BC861" s="132"/>
      <c r="BD861" s="132"/>
      <c r="BE861" s="67"/>
    </row>
    <row r="862" spans="1:57" ht="25.5" customHeight="1" x14ac:dyDescent="0.25">
      <c r="A862" s="31"/>
      <c r="B862" s="31"/>
      <c r="C862" s="31"/>
      <c r="D862" s="33"/>
      <c r="E862" s="98"/>
      <c r="F862" s="31"/>
      <c r="G862" s="83"/>
      <c r="H862" s="83"/>
      <c r="I862" s="62"/>
      <c r="J862" s="31"/>
      <c r="K862" s="31"/>
      <c r="L862" s="83"/>
      <c r="M862" s="69"/>
      <c r="N862" s="69"/>
      <c r="O862" s="74"/>
      <c r="P862" s="74"/>
      <c r="Q862" s="75"/>
      <c r="R862" s="34"/>
      <c r="S862" s="83"/>
      <c r="T862" s="83"/>
      <c r="U862" s="83"/>
      <c r="V862" s="83"/>
      <c r="W862" s="74"/>
      <c r="X862" s="74"/>
      <c r="Y862" s="74"/>
      <c r="Z862" s="66"/>
      <c r="AA862" s="72"/>
      <c r="AB862" s="66"/>
      <c r="AC862" s="72"/>
      <c r="AD862" s="72"/>
      <c r="AE862" s="72"/>
      <c r="AF862" s="62"/>
      <c r="AG862" s="113"/>
      <c r="AH862" s="114"/>
      <c r="AI862" s="30"/>
      <c r="AJ862" s="30"/>
      <c r="AK862" s="30"/>
      <c r="AL862" s="30"/>
      <c r="AM862" s="68"/>
      <c r="AN862" s="114"/>
      <c r="AO862" s="114"/>
      <c r="AP862" s="113"/>
      <c r="AQ862" s="113"/>
      <c r="AR862" s="31"/>
      <c r="AS862" s="73"/>
      <c r="AT862" s="73"/>
      <c r="AU862" s="68"/>
      <c r="AV862" s="67"/>
      <c r="AW862" s="67"/>
      <c r="AX862" s="67"/>
      <c r="AY862" s="67"/>
      <c r="AZ862" s="132"/>
      <c r="BA862" s="132"/>
      <c r="BB862" s="132"/>
      <c r="BC862" s="132"/>
      <c r="BD862" s="132"/>
      <c r="BE862" s="67"/>
    </row>
    <row r="863" spans="1:57" ht="25.5" customHeight="1" x14ac:dyDescent="0.25">
      <c r="A863" s="31"/>
      <c r="B863" s="31"/>
      <c r="C863" s="31"/>
      <c r="D863" s="33"/>
      <c r="E863" s="98"/>
      <c r="F863" s="31"/>
      <c r="G863" s="83"/>
      <c r="H863" s="83"/>
      <c r="I863" s="62"/>
      <c r="J863" s="31"/>
      <c r="K863" s="31"/>
      <c r="L863" s="83"/>
      <c r="M863" s="69"/>
      <c r="N863" s="69"/>
      <c r="O863" s="74"/>
      <c r="P863" s="74"/>
      <c r="Q863" s="75"/>
      <c r="R863" s="34"/>
      <c r="S863" s="83"/>
      <c r="T863" s="83"/>
      <c r="U863" s="83"/>
      <c r="V863" s="83"/>
      <c r="W863" s="74"/>
      <c r="X863" s="74"/>
      <c r="Y863" s="74"/>
      <c r="Z863" s="66"/>
      <c r="AA863" s="72"/>
      <c r="AB863" s="66"/>
      <c r="AC863" s="72"/>
      <c r="AD863" s="72"/>
      <c r="AE863" s="72"/>
      <c r="AF863" s="62"/>
      <c r="AG863" s="113"/>
      <c r="AH863" s="114"/>
      <c r="AI863" s="30"/>
      <c r="AJ863" s="30"/>
      <c r="AK863" s="30"/>
      <c r="AL863" s="30"/>
      <c r="AM863" s="68"/>
      <c r="AN863" s="114"/>
      <c r="AO863" s="114"/>
      <c r="AP863" s="113"/>
      <c r="AQ863" s="113"/>
      <c r="AR863" s="31"/>
      <c r="AS863" s="73"/>
      <c r="AT863" s="73"/>
      <c r="AU863" s="68"/>
      <c r="AV863" s="67"/>
      <c r="AW863" s="67"/>
      <c r="AX863" s="67"/>
      <c r="AY863" s="67"/>
      <c r="AZ863" s="132"/>
      <c r="BA863" s="132"/>
      <c r="BB863" s="132"/>
      <c r="BC863" s="132"/>
      <c r="BD863" s="132"/>
      <c r="BE863" s="67"/>
    </row>
    <row r="864" spans="1:57" ht="25.5" customHeight="1" x14ac:dyDescent="0.25">
      <c r="A864" s="31"/>
      <c r="B864" s="31"/>
      <c r="C864" s="31"/>
      <c r="D864" s="33"/>
      <c r="E864" s="98"/>
      <c r="F864" s="31"/>
      <c r="G864" s="83"/>
      <c r="H864" s="83"/>
      <c r="I864" s="62"/>
      <c r="J864" s="31"/>
      <c r="K864" s="31"/>
      <c r="L864" s="83"/>
      <c r="M864" s="69"/>
      <c r="N864" s="69"/>
      <c r="O864" s="74"/>
      <c r="P864" s="74"/>
      <c r="Q864" s="75"/>
      <c r="R864" s="34"/>
      <c r="S864" s="83"/>
      <c r="T864" s="83"/>
      <c r="U864" s="83"/>
      <c r="V864" s="83"/>
      <c r="W864" s="74"/>
      <c r="X864" s="74"/>
      <c r="Y864" s="74"/>
      <c r="Z864" s="66"/>
      <c r="AA864" s="72"/>
      <c r="AB864" s="66"/>
      <c r="AC864" s="72"/>
      <c r="AD864" s="72"/>
      <c r="AE864" s="72"/>
      <c r="AF864" s="62"/>
      <c r="AG864" s="113"/>
      <c r="AH864" s="114"/>
      <c r="AI864" s="30"/>
      <c r="AJ864" s="30"/>
      <c r="AK864" s="30"/>
      <c r="AL864" s="30"/>
      <c r="AM864" s="68"/>
      <c r="AN864" s="114"/>
      <c r="AO864" s="114"/>
      <c r="AP864" s="113"/>
      <c r="AQ864" s="113"/>
      <c r="AR864" s="31"/>
      <c r="AS864" s="73"/>
      <c r="AT864" s="73"/>
      <c r="AU864" s="68"/>
      <c r="AV864" s="67"/>
      <c r="AW864" s="67"/>
      <c r="AX864" s="67"/>
      <c r="AY864" s="67"/>
      <c r="AZ864" s="132"/>
      <c r="BA864" s="132"/>
      <c r="BB864" s="132"/>
      <c r="BC864" s="132"/>
      <c r="BD864" s="132"/>
      <c r="BE864" s="67"/>
    </row>
    <row r="865" spans="1:57" ht="25.5" customHeight="1" x14ac:dyDescent="0.25">
      <c r="A865" s="31"/>
      <c r="B865" s="31"/>
      <c r="C865" s="31"/>
      <c r="D865" s="33"/>
      <c r="E865" s="98"/>
      <c r="F865" s="31"/>
      <c r="G865" s="83"/>
      <c r="H865" s="83"/>
      <c r="I865" s="62"/>
      <c r="J865" s="31"/>
      <c r="K865" s="31"/>
      <c r="L865" s="83"/>
      <c r="M865" s="69"/>
      <c r="N865" s="69"/>
      <c r="O865" s="74"/>
      <c r="P865" s="74"/>
      <c r="Q865" s="75"/>
      <c r="R865" s="34"/>
      <c r="S865" s="83"/>
      <c r="T865" s="83"/>
      <c r="U865" s="83"/>
      <c r="V865" s="83"/>
      <c r="W865" s="74"/>
      <c r="X865" s="74"/>
      <c r="Y865" s="74"/>
      <c r="Z865" s="66"/>
      <c r="AA865" s="72"/>
      <c r="AB865" s="66"/>
      <c r="AC865" s="72"/>
      <c r="AD865" s="72"/>
      <c r="AE865" s="72"/>
      <c r="AF865" s="62"/>
      <c r="AG865" s="113"/>
      <c r="AH865" s="114"/>
      <c r="AI865" s="30"/>
      <c r="AJ865" s="30"/>
      <c r="AK865" s="30"/>
      <c r="AL865" s="30"/>
      <c r="AM865" s="68"/>
      <c r="AN865" s="114"/>
      <c r="AO865" s="114"/>
      <c r="AP865" s="113"/>
      <c r="AQ865" s="113"/>
      <c r="AR865" s="31"/>
      <c r="AS865" s="73"/>
      <c r="AT865" s="73"/>
      <c r="AU865" s="68"/>
      <c r="AV865" s="67"/>
      <c r="AW865" s="67"/>
      <c r="AX865" s="67"/>
      <c r="AY865" s="67"/>
      <c r="AZ865" s="132"/>
      <c r="BA865" s="132"/>
      <c r="BB865" s="132"/>
      <c r="BC865" s="132"/>
      <c r="BD865" s="132"/>
      <c r="BE865" s="67"/>
    </row>
    <row r="866" spans="1:57" ht="25.5" customHeight="1" x14ac:dyDescent="0.25">
      <c r="A866" s="31"/>
      <c r="B866" s="31"/>
      <c r="C866" s="31"/>
      <c r="D866" s="33"/>
      <c r="E866" s="98"/>
      <c r="F866" s="31"/>
      <c r="G866" s="83"/>
      <c r="H866" s="83"/>
      <c r="I866" s="62"/>
      <c r="J866" s="31"/>
      <c r="K866" s="31"/>
      <c r="L866" s="83"/>
      <c r="M866" s="69"/>
      <c r="N866" s="69"/>
      <c r="O866" s="74"/>
      <c r="P866" s="74"/>
      <c r="Q866" s="75"/>
      <c r="R866" s="34"/>
      <c r="S866" s="83"/>
      <c r="T866" s="83"/>
      <c r="U866" s="83"/>
      <c r="V866" s="83"/>
      <c r="W866" s="74"/>
      <c r="X866" s="74"/>
      <c r="Y866" s="74"/>
      <c r="Z866" s="66"/>
      <c r="AA866" s="72"/>
      <c r="AB866" s="66"/>
      <c r="AC866" s="72"/>
      <c r="AD866" s="72"/>
      <c r="AE866" s="72"/>
      <c r="AF866" s="62"/>
      <c r="AG866" s="113"/>
      <c r="AH866" s="114"/>
      <c r="AI866" s="30"/>
      <c r="AJ866" s="30"/>
      <c r="AK866" s="30"/>
      <c r="AL866" s="30"/>
      <c r="AM866" s="68"/>
      <c r="AN866" s="114"/>
      <c r="AO866" s="114"/>
      <c r="AP866" s="113"/>
      <c r="AQ866" s="113"/>
      <c r="AR866" s="31"/>
      <c r="AS866" s="73"/>
      <c r="AT866" s="73"/>
      <c r="AU866" s="68"/>
      <c r="AV866" s="67"/>
      <c r="AW866" s="67"/>
      <c r="AX866" s="67"/>
      <c r="AY866" s="67"/>
      <c r="AZ866" s="132"/>
      <c r="BA866" s="132"/>
      <c r="BB866" s="132"/>
      <c r="BC866" s="132"/>
      <c r="BD866" s="132"/>
      <c r="BE866" s="67"/>
    </row>
    <row r="867" spans="1:57" ht="25.5" customHeight="1" x14ac:dyDescent="0.25">
      <c r="A867" s="31"/>
      <c r="B867" s="31"/>
      <c r="C867" s="31"/>
      <c r="D867" s="33"/>
      <c r="E867" s="98"/>
      <c r="F867" s="31"/>
      <c r="G867" s="83"/>
      <c r="H867" s="83"/>
      <c r="I867" s="62"/>
      <c r="J867" s="31"/>
      <c r="K867" s="31"/>
      <c r="L867" s="83"/>
      <c r="M867" s="69"/>
      <c r="N867" s="69"/>
      <c r="O867" s="74"/>
      <c r="P867" s="74"/>
      <c r="Q867" s="75"/>
      <c r="R867" s="34"/>
      <c r="S867" s="83"/>
      <c r="T867" s="83"/>
      <c r="U867" s="83"/>
      <c r="V867" s="83"/>
      <c r="W867" s="74"/>
      <c r="X867" s="74"/>
      <c r="Y867" s="74"/>
      <c r="Z867" s="66"/>
      <c r="AA867" s="72"/>
      <c r="AB867" s="66"/>
      <c r="AC867" s="72"/>
      <c r="AD867" s="72"/>
      <c r="AE867" s="72"/>
      <c r="AF867" s="62"/>
      <c r="AG867" s="113"/>
      <c r="AH867" s="114"/>
      <c r="AI867" s="30"/>
      <c r="AJ867" s="30"/>
      <c r="AK867" s="30"/>
      <c r="AL867" s="30"/>
      <c r="AM867" s="68"/>
      <c r="AN867" s="114"/>
      <c r="AO867" s="114"/>
      <c r="AP867" s="113"/>
      <c r="AQ867" s="113"/>
      <c r="AR867" s="31"/>
      <c r="AS867" s="73"/>
      <c r="AT867" s="73"/>
      <c r="AU867" s="68"/>
      <c r="AV867" s="67"/>
      <c r="AW867" s="67"/>
      <c r="AX867" s="67"/>
      <c r="AY867" s="67"/>
      <c r="AZ867" s="132"/>
      <c r="BA867" s="132"/>
      <c r="BB867" s="132"/>
      <c r="BC867" s="132"/>
      <c r="BD867" s="132"/>
      <c r="BE867" s="67"/>
    </row>
    <row r="868" spans="1:57" ht="25.5" customHeight="1" x14ac:dyDescent="0.25">
      <c r="A868" s="31"/>
      <c r="B868" s="31"/>
      <c r="C868" s="31"/>
      <c r="D868" s="33"/>
      <c r="E868" s="98"/>
      <c r="F868" s="31"/>
      <c r="G868" s="83"/>
      <c r="H868" s="83"/>
      <c r="I868" s="62"/>
      <c r="J868" s="31"/>
      <c r="K868" s="31"/>
      <c r="L868" s="83"/>
      <c r="M868" s="69"/>
      <c r="N868" s="69"/>
      <c r="O868" s="74"/>
      <c r="P868" s="74"/>
      <c r="Q868" s="75"/>
      <c r="R868" s="34"/>
      <c r="S868" s="83"/>
      <c r="T868" s="83"/>
      <c r="U868" s="83"/>
      <c r="V868" s="83"/>
      <c r="W868" s="74"/>
      <c r="X868" s="74"/>
      <c r="Y868" s="74"/>
      <c r="Z868" s="66"/>
      <c r="AA868" s="72"/>
      <c r="AB868" s="66"/>
      <c r="AC868" s="72"/>
      <c r="AD868" s="72"/>
      <c r="AE868" s="72"/>
      <c r="AF868" s="62"/>
      <c r="AG868" s="113"/>
      <c r="AH868" s="114"/>
      <c r="AI868" s="30"/>
      <c r="AJ868" s="30"/>
      <c r="AK868" s="30"/>
      <c r="AL868" s="30"/>
      <c r="AM868" s="68"/>
      <c r="AN868" s="114"/>
      <c r="AO868" s="114"/>
      <c r="AP868" s="113"/>
      <c r="AQ868" s="113"/>
      <c r="AR868" s="31"/>
      <c r="AS868" s="73"/>
      <c r="AT868" s="73"/>
      <c r="AU868" s="68"/>
      <c r="AV868" s="67"/>
      <c r="AW868" s="67"/>
      <c r="AX868" s="67"/>
      <c r="AY868" s="67"/>
      <c r="AZ868" s="132"/>
      <c r="BA868" s="132"/>
      <c r="BB868" s="132"/>
      <c r="BC868" s="132"/>
      <c r="BD868" s="132"/>
      <c r="BE868" s="67"/>
    </row>
    <row r="869" spans="1:57" ht="25.5" customHeight="1" x14ac:dyDescent="0.25">
      <c r="A869" s="31"/>
      <c r="B869" s="31"/>
      <c r="C869" s="31"/>
      <c r="D869" s="33"/>
      <c r="E869" s="98"/>
      <c r="F869" s="31"/>
      <c r="G869" s="83"/>
      <c r="H869" s="83"/>
      <c r="I869" s="62"/>
      <c r="J869" s="31"/>
      <c r="K869" s="31"/>
      <c r="L869" s="83"/>
      <c r="M869" s="69"/>
      <c r="N869" s="69"/>
      <c r="O869" s="74"/>
      <c r="P869" s="74"/>
      <c r="Q869" s="75"/>
      <c r="R869" s="34"/>
      <c r="S869" s="83"/>
      <c r="T869" s="83"/>
      <c r="U869" s="83"/>
      <c r="V869" s="83"/>
      <c r="W869" s="74"/>
      <c r="X869" s="74"/>
      <c r="Y869" s="74"/>
      <c r="Z869" s="66"/>
      <c r="AA869" s="72"/>
      <c r="AB869" s="66"/>
      <c r="AC869" s="72"/>
      <c r="AD869" s="72"/>
      <c r="AE869" s="72"/>
      <c r="AF869" s="62"/>
      <c r="AG869" s="113"/>
      <c r="AH869" s="114"/>
      <c r="AI869" s="30"/>
      <c r="AJ869" s="30"/>
      <c r="AK869" s="30"/>
      <c r="AL869" s="30"/>
      <c r="AM869" s="68"/>
      <c r="AN869" s="114"/>
      <c r="AO869" s="114"/>
      <c r="AP869" s="113"/>
      <c r="AQ869" s="113"/>
      <c r="AR869" s="31"/>
      <c r="AS869" s="73"/>
      <c r="AT869" s="73"/>
      <c r="AU869" s="68"/>
      <c r="AV869" s="67"/>
      <c r="AW869" s="67"/>
      <c r="AX869" s="67"/>
      <c r="AY869" s="67"/>
      <c r="AZ869" s="132"/>
      <c r="BA869" s="132"/>
      <c r="BB869" s="132"/>
      <c r="BC869" s="132"/>
      <c r="BD869" s="132"/>
      <c r="BE869" s="67"/>
    </row>
    <row r="870" spans="1:57" ht="25.5" customHeight="1" x14ac:dyDescent="0.25">
      <c r="A870" s="31"/>
      <c r="B870" s="31"/>
      <c r="C870" s="31"/>
      <c r="D870" s="33"/>
      <c r="E870" s="98"/>
      <c r="F870" s="31"/>
      <c r="G870" s="83"/>
      <c r="H870" s="83"/>
      <c r="I870" s="62"/>
      <c r="J870" s="31"/>
      <c r="K870" s="31"/>
      <c r="L870" s="83"/>
      <c r="M870" s="69"/>
      <c r="N870" s="69"/>
      <c r="O870" s="74"/>
      <c r="P870" s="74"/>
      <c r="Q870" s="75"/>
      <c r="R870" s="34"/>
      <c r="S870" s="83"/>
      <c r="T870" s="83"/>
      <c r="U870" s="83"/>
      <c r="V870" s="83"/>
      <c r="W870" s="74"/>
      <c r="X870" s="74"/>
      <c r="Y870" s="74"/>
      <c r="Z870" s="66"/>
      <c r="AA870" s="72"/>
      <c r="AB870" s="66"/>
      <c r="AC870" s="72"/>
      <c r="AD870" s="72"/>
      <c r="AE870" s="72"/>
      <c r="AF870" s="62"/>
      <c r="AG870" s="113"/>
      <c r="AH870" s="114"/>
      <c r="AI870" s="30"/>
      <c r="AJ870" s="30"/>
      <c r="AK870" s="30"/>
      <c r="AL870" s="30"/>
      <c r="AM870" s="68"/>
      <c r="AN870" s="114"/>
      <c r="AO870" s="114"/>
      <c r="AP870" s="113"/>
      <c r="AQ870" s="113"/>
      <c r="AR870" s="31"/>
      <c r="AS870" s="73"/>
      <c r="AT870" s="73"/>
      <c r="AU870" s="68"/>
      <c r="AV870" s="67"/>
      <c r="AW870" s="67"/>
      <c r="AX870" s="67"/>
      <c r="AY870" s="67"/>
      <c r="AZ870" s="132"/>
      <c r="BA870" s="132"/>
      <c r="BB870" s="132"/>
      <c r="BC870" s="132"/>
      <c r="BD870" s="132"/>
      <c r="BE870" s="67"/>
    </row>
    <row r="871" spans="1:57" ht="25.5" customHeight="1" x14ac:dyDescent="0.25">
      <c r="A871" s="31"/>
      <c r="B871" s="31"/>
      <c r="C871" s="31"/>
      <c r="D871" s="33"/>
      <c r="E871" s="98"/>
      <c r="F871" s="31"/>
      <c r="G871" s="83"/>
      <c r="H871" s="83"/>
      <c r="I871" s="62"/>
      <c r="J871" s="31"/>
      <c r="K871" s="31"/>
      <c r="L871" s="83"/>
      <c r="M871" s="69"/>
      <c r="N871" s="69"/>
      <c r="O871" s="74"/>
      <c r="P871" s="74"/>
      <c r="Q871" s="75"/>
      <c r="R871" s="34"/>
      <c r="S871" s="83"/>
      <c r="T871" s="83"/>
      <c r="U871" s="83"/>
      <c r="V871" s="83"/>
      <c r="W871" s="74"/>
      <c r="X871" s="74"/>
      <c r="Y871" s="74"/>
      <c r="Z871" s="66"/>
      <c r="AA871" s="72"/>
      <c r="AB871" s="66"/>
      <c r="AC871" s="72"/>
      <c r="AD871" s="72"/>
      <c r="AE871" s="72"/>
      <c r="AF871" s="62"/>
      <c r="AG871" s="113"/>
      <c r="AH871" s="114"/>
      <c r="AI871" s="30"/>
      <c r="AJ871" s="30"/>
      <c r="AK871" s="30"/>
      <c r="AL871" s="30"/>
      <c r="AM871" s="68"/>
      <c r="AN871" s="114"/>
      <c r="AO871" s="114"/>
      <c r="AP871" s="113"/>
      <c r="AQ871" s="113"/>
      <c r="AR871" s="31"/>
      <c r="AS871" s="73"/>
      <c r="AT871" s="73"/>
      <c r="AU871" s="68"/>
      <c r="AV871" s="67"/>
      <c r="AW871" s="67"/>
      <c r="AX871" s="67"/>
      <c r="AY871" s="67"/>
      <c r="AZ871" s="132"/>
      <c r="BA871" s="132"/>
      <c r="BB871" s="132"/>
      <c r="BC871" s="132"/>
      <c r="BD871" s="132"/>
      <c r="BE871" s="67"/>
    </row>
    <row r="872" spans="1:57" ht="25.5" customHeight="1" x14ac:dyDescent="0.25">
      <c r="A872" s="31"/>
      <c r="B872" s="31"/>
      <c r="C872" s="31"/>
      <c r="D872" s="33"/>
      <c r="E872" s="98"/>
      <c r="F872" s="31"/>
      <c r="G872" s="83"/>
      <c r="H872" s="83"/>
      <c r="I872" s="62"/>
      <c r="J872" s="31"/>
      <c r="K872" s="31"/>
      <c r="L872" s="83"/>
      <c r="M872" s="69"/>
      <c r="N872" s="69"/>
      <c r="O872" s="74"/>
      <c r="P872" s="74"/>
      <c r="Q872" s="75"/>
      <c r="R872" s="34"/>
      <c r="S872" s="83"/>
      <c r="T872" s="83"/>
      <c r="U872" s="83"/>
      <c r="V872" s="83"/>
      <c r="W872" s="74"/>
      <c r="X872" s="74"/>
      <c r="Y872" s="74"/>
      <c r="Z872" s="66"/>
      <c r="AA872" s="72"/>
      <c r="AB872" s="66"/>
      <c r="AC872" s="72"/>
      <c r="AD872" s="72"/>
      <c r="AE872" s="72"/>
      <c r="AF872" s="62"/>
      <c r="AG872" s="113"/>
      <c r="AH872" s="114"/>
      <c r="AI872" s="30"/>
      <c r="AJ872" s="30"/>
      <c r="AK872" s="30"/>
      <c r="AL872" s="30"/>
      <c r="AM872" s="68"/>
      <c r="AN872" s="114"/>
      <c r="AO872" s="114"/>
      <c r="AP872" s="113"/>
      <c r="AQ872" s="113"/>
      <c r="AR872" s="31"/>
      <c r="AS872" s="73"/>
      <c r="AT872" s="73"/>
      <c r="AU872" s="68"/>
      <c r="AV872" s="67"/>
      <c r="AW872" s="67"/>
      <c r="AX872" s="67"/>
      <c r="AY872" s="67"/>
      <c r="AZ872" s="132"/>
      <c r="BA872" s="132"/>
      <c r="BB872" s="132"/>
      <c r="BC872" s="132"/>
      <c r="BD872" s="132"/>
      <c r="BE872" s="67"/>
    </row>
    <row r="873" spans="1:57" ht="25.5" customHeight="1" x14ac:dyDescent="0.25">
      <c r="A873" s="31"/>
      <c r="B873" s="31"/>
      <c r="C873" s="31"/>
      <c r="D873" s="33"/>
      <c r="E873" s="98"/>
      <c r="F873" s="31"/>
      <c r="G873" s="83"/>
      <c r="H873" s="83"/>
      <c r="I873" s="62"/>
      <c r="J873" s="31"/>
      <c r="K873" s="31"/>
      <c r="L873" s="83"/>
      <c r="M873" s="69"/>
      <c r="N873" s="69"/>
      <c r="O873" s="74"/>
      <c r="P873" s="74"/>
      <c r="Q873" s="75"/>
      <c r="R873" s="34"/>
      <c r="S873" s="83"/>
      <c r="T873" s="83"/>
      <c r="U873" s="83"/>
      <c r="V873" s="83"/>
      <c r="W873" s="74"/>
      <c r="X873" s="74"/>
      <c r="Y873" s="74"/>
      <c r="Z873" s="66"/>
      <c r="AA873" s="72"/>
      <c r="AB873" s="66"/>
      <c r="AC873" s="72"/>
      <c r="AD873" s="72"/>
      <c r="AE873" s="72"/>
      <c r="AF873" s="62"/>
      <c r="AG873" s="113"/>
      <c r="AH873" s="114"/>
      <c r="AI873" s="30"/>
      <c r="AJ873" s="30"/>
      <c r="AK873" s="30"/>
      <c r="AL873" s="30"/>
      <c r="AM873" s="68"/>
      <c r="AN873" s="114"/>
      <c r="AO873" s="114"/>
      <c r="AP873" s="113"/>
      <c r="AQ873" s="113"/>
      <c r="AR873" s="31"/>
      <c r="AS873" s="73"/>
      <c r="AT873" s="73"/>
      <c r="AU873" s="68"/>
      <c r="AV873" s="67"/>
      <c r="AW873" s="67"/>
      <c r="AX873" s="67"/>
      <c r="AY873" s="67"/>
      <c r="AZ873" s="132"/>
      <c r="BA873" s="132"/>
      <c r="BB873" s="132"/>
      <c r="BC873" s="132"/>
      <c r="BD873" s="132"/>
      <c r="BE873" s="67"/>
    </row>
    <row r="874" spans="1:57" ht="25.5" customHeight="1" x14ac:dyDescent="0.25">
      <c r="A874" s="31"/>
      <c r="B874" s="31"/>
      <c r="C874" s="31"/>
      <c r="D874" s="33"/>
      <c r="E874" s="98"/>
      <c r="F874" s="31"/>
      <c r="G874" s="83"/>
      <c r="H874" s="83"/>
      <c r="I874" s="62"/>
      <c r="J874" s="31"/>
      <c r="K874" s="31"/>
      <c r="L874" s="83"/>
      <c r="M874" s="69"/>
      <c r="N874" s="69"/>
      <c r="O874" s="74"/>
      <c r="P874" s="74"/>
      <c r="Q874" s="75"/>
      <c r="R874" s="34"/>
      <c r="S874" s="83"/>
      <c r="T874" s="83"/>
      <c r="U874" s="83"/>
      <c r="V874" s="83"/>
      <c r="W874" s="74"/>
      <c r="X874" s="74"/>
      <c r="Y874" s="74"/>
      <c r="Z874" s="66"/>
      <c r="AA874" s="72"/>
      <c r="AB874" s="66"/>
      <c r="AC874" s="72"/>
      <c r="AD874" s="72"/>
      <c r="AE874" s="72"/>
      <c r="AF874" s="62"/>
      <c r="AG874" s="113"/>
      <c r="AH874" s="114"/>
      <c r="AI874" s="30"/>
      <c r="AJ874" s="30"/>
      <c r="AK874" s="30"/>
      <c r="AL874" s="30"/>
      <c r="AM874" s="68"/>
      <c r="AN874" s="114"/>
      <c r="AO874" s="114"/>
      <c r="AP874" s="113"/>
      <c r="AQ874" s="113"/>
      <c r="AR874" s="31"/>
      <c r="AS874" s="73"/>
      <c r="AT874" s="73"/>
      <c r="AU874" s="68"/>
      <c r="AV874" s="67"/>
      <c r="AW874" s="67"/>
      <c r="AX874" s="67"/>
      <c r="AY874" s="67"/>
      <c r="AZ874" s="132"/>
      <c r="BA874" s="132"/>
      <c r="BB874" s="132"/>
      <c r="BC874" s="132"/>
      <c r="BD874" s="132"/>
      <c r="BE874" s="67"/>
    </row>
    <row r="875" spans="1:57" ht="25.5" customHeight="1" x14ac:dyDescent="0.25">
      <c r="A875" s="31"/>
      <c r="B875" s="31"/>
      <c r="C875" s="31"/>
      <c r="D875" s="33"/>
      <c r="E875" s="98"/>
      <c r="F875" s="31"/>
      <c r="G875" s="83"/>
      <c r="H875" s="83"/>
      <c r="I875" s="62"/>
      <c r="J875" s="31"/>
      <c r="K875" s="31"/>
      <c r="L875" s="83"/>
      <c r="M875" s="69"/>
      <c r="N875" s="69"/>
      <c r="O875" s="74"/>
      <c r="P875" s="74"/>
      <c r="Q875" s="75"/>
      <c r="R875" s="34"/>
      <c r="S875" s="83"/>
      <c r="T875" s="83"/>
      <c r="U875" s="83"/>
      <c r="V875" s="83"/>
      <c r="W875" s="74"/>
      <c r="X875" s="74"/>
      <c r="Y875" s="74"/>
      <c r="Z875" s="66"/>
      <c r="AA875" s="72"/>
      <c r="AB875" s="66"/>
      <c r="AC875" s="72"/>
      <c r="AD875" s="72"/>
      <c r="AE875" s="72"/>
      <c r="AF875" s="62"/>
      <c r="AG875" s="113"/>
      <c r="AH875" s="114"/>
      <c r="AI875" s="30"/>
      <c r="AJ875" s="30"/>
      <c r="AK875" s="30"/>
      <c r="AL875" s="30"/>
      <c r="AM875" s="68"/>
      <c r="AN875" s="114"/>
      <c r="AO875" s="114"/>
      <c r="AP875" s="113"/>
      <c r="AQ875" s="113"/>
      <c r="AR875" s="31"/>
      <c r="AS875" s="73"/>
      <c r="AT875" s="73"/>
      <c r="AU875" s="68"/>
      <c r="AV875" s="67"/>
      <c r="AW875" s="67"/>
      <c r="AX875" s="67"/>
      <c r="AY875" s="67"/>
      <c r="AZ875" s="132"/>
      <c r="BA875" s="132"/>
      <c r="BB875" s="132"/>
      <c r="BC875" s="132"/>
      <c r="BD875" s="132"/>
      <c r="BE875" s="67"/>
    </row>
    <row r="876" spans="1:57" ht="25.5" customHeight="1" x14ac:dyDescent="0.25">
      <c r="A876" s="31"/>
      <c r="B876" s="31"/>
      <c r="C876" s="31"/>
      <c r="D876" s="33"/>
      <c r="E876" s="98"/>
      <c r="F876" s="31"/>
      <c r="G876" s="83"/>
      <c r="H876" s="83"/>
      <c r="I876" s="62"/>
      <c r="J876" s="31"/>
      <c r="K876" s="31"/>
      <c r="L876" s="83"/>
      <c r="M876" s="69"/>
      <c r="N876" s="69"/>
      <c r="O876" s="74"/>
      <c r="P876" s="74"/>
      <c r="Q876" s="75"/>
      <c r="R876" s="34"/>
      <c r="S876" s="83"/>
      <c r="T876" s="83"/>
      <c r="U876" s="83"/>
      <c r="V876" s="83"/>
      <c r="W876" s="74"/>
      <c r="X876" s="74"/>
      <c r="Y876" s="74"/>
      <c r="Z876" s="66"/>
      <c r="AA876" s="72"/>
      <c r="AB876" s="66"/>
      <c r="AC876" s="72"/>
      <c r="AD876" s="72"/>
      <c r="AE876" s="72"/>
      <c r="AF876" s="62"/>
      <c r="AG876" s="113"/>
      <c r="AH876" s="114"/>
      <c r="AI876" s="30"/>
      <c r="AJ876" s="30"/>
      <c r="AK876" s="30"/>
      <c r="AL876" s="30"/>
      <c r="AM876" s="68"/>
      <c r="AN876" s="114"/>
      <c r="AO876" s="114"/>
      <c r="AP876" s="113"/>
      <c r="AQ876" s="113"/>
      <c r="AR876" s="31"/>
      <c r="AS876" s="73"/>
      <c r="AT876" s="73"/>
      <c r="AU876" s="68"/>
      <c r="AV876" s="67"/>
      <c r="AW876" s="67"/>
      <c r="AX876" s="67"/>
      <c r="AY876" s="67"/>
      <c r="AZ876" s="132"/>
      <c r="BA876" s="132"/>
      <c r="BB876" s="132"/>
      <c r="BC876" s="132"/>
      <c r="BD876" s="132"/>
      <c r="BE876" s="67"/>
    </row>
    <row r="877" spans="1:57" ht="25.5" customHeight="1" x14ac:dyDescent="0.25">
      <c r="A877" s="31"/>
      <c r="B877" s="31"/>
      <c r="C877" s="31"/>
      <c r="D877" s="33"/>
      <c r="E877" s="98"/>
      <c r="F877" s="31"/>
      <c r="G877" s="83"/>
      <c r="H877" s="83"/>
      <c r="I877" s="62"/>
      <c r="J877" s="31"/>
      <c r="K877" s="31"/>
      <c r="L877" s="83"/>
      <c r="M877" s="69"/>
      <c r="N877" s="69"/>
      <c r="O877" s="74"/>
      <c r="P877" s="74"/>
      <c r="Q877" s="75"/>
      <c r="R877" s="34"/>
      <c r="S877" s="83"/>
      <c r="T877" s="83"/>
      <c r="U877" s="83"/>
      <c r="V877" s="83"/>
      <c r="W877" s="74"/>
      <c r="X877" s="74"/>
      <c r="Y877" s="74"/>
      <c r="Z877" s="66"/>
      <c r="AA877" s="72"/>
      <c r="AB877" s="66"/>
      <c r="AC877" s="72"/>
      <c r="AD877" s="72"/>
      <c r="AE877" s="72"/>
      <c r="AF877" s="62"/>
      <c r="AG877" s="113"/>
      <c r="AH877" s="114"/>
      <c r="AI877" s="30"/>
      <c r="AJ877" s="30"/>
      <c r="AK877" s="30"/>
      <c r="AL877" s="30"/>
      <c r="AM877" s="68"/>
      <c r="AN877" s="114"/>
      <c r="AO877" s="114"/>
      <c r="AP877" s="113"/>
      <c r="AQ877" s="113"/>
      <c r="AR877" s="31"/>
      <c r="AS877" s="73"/>
      <c r="AT877" s="73"/>
      <c r="AU877" s="68"/>
      <c r="AV877" s="67"/>
      <c r="AW877" s="67"/>
      <c r="AX877" s="67"/>
      <c r="AY877" s="67"/>
      <c r="AZ877" s="132"/>
      <c r="BA877" s="132"/>
      <c r="BB877" s="132"/>
      <c r="BC877" s="132"/>
      <c r="BD877" s="132"/>
      <c r="BE877" s="67"/>
    </row>
    <row r="878" spans="1:57" ht="25.5" customHeight="1" x14ac:dyDescent="0.25">
      <c r="A878" s="31"/>
      <c r="B878" s="31"/>
      <c r="C878" s="31"/>
      <c r="D878" s="33"/>
      <c r="E878" s="98"/>
      <c r="F878" s="31"/>
      <c r="G878" s="83"/>
      <c r="H878" s="83"/>
      <c r="I878" s="62"/>
      <c r="J878" s="31"/>
      <c r="K878" s="31"/>
      <c r="L878" s="83"/>
      <c r="M878" s="69"/>
      <c r="N878" s="69"/>
      <c r="O878" s="74"/>
      <c r="P878" s="74"/>
      <c r="Q878" s="75"/>
      <c r="R878" s="34"/>
      <c r="S878" s="83"/>
      <c r="T878" s="83"/>
      <c r="U878" s="83"/>
      <c r="V878" s="83"/>
      <c r="W878" s="74"/>
      <c r="X878" s="74"/>
      <c r="Y878" s="74"/>
      <c r="Z878" s="66"/>
      <c r="AA878" s="72"/>
      <c r="AB878" s="66"/>
      <c r="AC878" s="72"/>
      <c r="AD878" s="72"/>
      <c r="AE878" s="72"/>
      <c r="AF878" s="62"/>
      <c r="AG878" s="113"/>
      <c r="AH878" s="114"/>
      <c r="AI878" s="30"/>
      <c r="AJ878" s="30"/>
      <c r="AK878" s="30"/>
      <c r="AL878" s="30"/>
      <c r="AM878" s="68"/>
      <c r="AN878" s="114"/>
      <c r="AO878" s="114"/>
      <c r="AP878" s="113"/>
      <c r="AQ878" s="113"/>
      <c r="AR878" s="31"/>
      <c r="AS878" s="73"/>
      <c r="AT878" s="73"/>
      <c r="AU878" s="68"/>
      <c r="AV878" s="67"/>
      <c r="AW878" s="67"/>
      <c r="AX878" s="67"/>
      <c r="AY878" s="67"/>
      <c r="AZ878" s="132"/>
      <c r="BA878" s="132"/>
      <c r="BB878" s="132"/>
      <c r="BC878" s="132"/>
      <c r="BD878" s="132"/>
      <c r="BE878" s="67"/>
    </row>
    <row r="879" spans="1:57" ht="25.5" customHeight="1" x14ac:dyDescent="0.25">
      <c r="A879" s="31"/>
      <c r="B879" s="31"/>
      <c r="C879" s="31"/>
      <c r="D879" s="33"/>
      <c r="E879" s="98"/>
      <c r="F879" s="31"/>
      <c r="G879" s="83"/>
      <c r="H879" s="83"/>
      <c r="I879" s="62"/>
      <c r="J879" s="31"/>
      <c r="K879" s="31"/>
      <c r="L879" s="83"/>
      <c r="M879" s="69"/>
      <c r="N879" s="69"/>
      <c r="O879" s="74"/>
      <c r="P879" s="74"/>
      <c r="Q879" s="75"/>
      <c r="R879" s="34"/>
      <c r="S879" s="83"/>
      <c r="T879" s="83"/>
      <c r="U879" s="83"/>
      <c r="V879" s="83"/>
      <c r="W879" s="74"/>
      <c r="X879" s="74"/>
      <c r="Y879" s="74"/>
      <c r="Z879" s="66"/>
      <c r="AA879" s="72"/>
      <c r="AB879" s="66"/>
      <c r="AC879" s="72"/>
      <c r="AD879" s="72"/>
      <c r="AE879" s="72"/>
      <c r="AF879" s="62"/>
      <c r="AG879" s="113"/>
      <c r="AH879" s="114"/>
      <c r="AI879" s="30"/>
      <c r="AJ879" s="30"/>
      <c r="AK879" s="30"/>
      <c r="AL879" s="30"/>
      <c r="AM879" s="68"/>
      <c r="AN879" s="114"/>
      <c r="AO879" s="114"/>
      <c r="AP879" s="113"/>
      <c r="AQ879" s="113"/>
      <c r="AR879" s="31"/>
      <c r="AS879" s="73"/>
      <c r="AT879" s="73"/>
      <c r="AU879" s="68"/>
      <c r="AV879" s="67"/>
      <c r="AW879" s="67"/>
      <c r="AX879" s="67"/>
      <c r="AY879" s="67"/>
      <c r="AZ879" s="132"/>
      <c r="BA879" s="132"/>
      <c r="BB879" s="132"/>
      <c r="BC879" s="132"/>
      <c r="BD879" s="132"/>
      <c r="BE879" s="67"/>
    </row>
    <row r="880" spans="1:57" ht="25.5" customHeight="1" x14ac:dyDescent="0.25">
      <c r="A880" s="31"/>
      <c r="B880" s="31"/>
      <c r="C880" s="31"/>
      <c r="D880" s="33"/>
      <c r="E880" s="98"/>
      <c r="F880" s="31"/>
      <c r="G880" s="83"/>
      <c r="H880" s="83"/>
      <c r="I880" s="62"/>
      <c r="J880" s="31"/>
      <c r="K880" s="31"/>
      <c r="L880" s="83"/>
      <c r="M880" s="69"/>
      <c r="N880" s="69"/>
      <c r="O880" s="74"/>
      <c r="P880" s="74"/>
      <c r="Q880" s="75"/>
      <c r="R880" s="34"/>
      <c r="S880" s="83"/>
      <c r="T880" s="83"/>
      <c r="U880" s="83"/>
      <c r="V880" s="83"/>
      <c r="W880" s="74"/>
      <c r="X880" s="74"/>
      <c r="Y880" s="74"/>
      <c r="Z880" s="66"/>
      <c r="AA880" s="72"/>
      <c r="AB880" s="66"/>
      <c r="AC880" s="72"/>
      <c r="AD880" s="72"/>
      <c r="AE880" s="72"/>
      <c r="AF880" s="62"/>
      <c r="AG880" s="113"/>
      <c r="AH880" s="114"/>
      <c r="AI880" s="30"/>
      <c r="AJ880" s="30"/>
      <c r="AK880" s="30"/>
      <c r="AL880" s="30"/>
      <c r="AM880" s="68"/>
      <c r="AN880" s="114"/>
      <c r="AO880" s="114"/>
      <c r="AP880" s="113"/>
      <c r="AQ880" s="113"/>
      <c r="AR880" s="31"/>
      <c r="AS880" s="73"/>
      <c r="AT880" s="73"/>
      <c r="AU880" s="68"/>
      <c r="AV880" s="67"/>
      <c r="AW880" s="67"/>
      <c r="AX880" s="67"/>
      <c r="AY880" s="67"/>
      <c r="AZ880" s="132"/>
      <c r="BA880" s="132"/>
      <c r="BB880" s="132"/>
      <c r="BC880" s="132"/>
      <c r="BD880" s="132"/>
      <c r="BE880" s="67"/>
    </row>
    <row r="881" spans="1:57" ht="25.5" customHeight="1" x14ac:dyDescent="0.25">
      <c r="A881" s="31"/>
      <c r="B881" s="31"/>
      <c r="C881" s="31"/>
      <c r="D881" s="33"/>
      <c r="E881" s="98"/>
      <c r="F881" s="31"/>
      <c r="G881" s="83"/>
      <c r="H881" s="83"/>
      <c r="I881" s="62"/>
      <c r="J881" s="31"/>
      <c r="K881" s="31"/>
      <c r="L881" s="83"/>
      <c r="M881" s="69"/>
      <c r="N881" s="69"/>
      <c r="O881" s="74"/>
      <c r="P881" s="74"/>
      <c r="Q881" s="75"/>
      <c r="R881" s="34"/>
      <c r="S881" s="83"/>
      <c r="T881" s="83"/>
      <c r="U881" s="83"/>
      <c r="V881" s="83"/>
      <c r="W881" s="74"/>
      <c r="X881" s="74"/>
      <c r="Y881" s="74"/>
      <c r="Z881" s="66"/>
      <c r="AA881" s="72"/>
      <c r="AB881" s="66"/>
      <c r="AC881" s="72"/>
      <c r="AD881" s="72"/>
      <c r="AE881" s="72"/>
      <c r="AF881" s="62"/>
      <c r="AG881" s="113"/>
      <c r="AH881" s="114"/>
      <c r="AI881" s="30"/>
      <c r="AJ881" s="30"/>
      <c r="AK881" s="30"/>
      <c r="AL881" s="30"/>
      <c r="AM881" s="68"/>
      <c r="AN881" s="114"/>
      <c r="AO881" s="114"/>
      <c r="AP881" s="113"/>
      <c r="AQ881" s="113"/>
      <c r="AR881" s="31"/>
      <c r="AS881" s="73"/>
      <c r="AT881" s="73"/>
      <c r="AU881" s="68"/>
      <c r="AV881" s="67"/>
      <c r="AW881" s="67"/>
      <c r="AX881" s="67"/>
      <c r="AY881" s="67"/>
      <c r="AZ881" s="132"/>
      <c r="BA881" s="132"/>
      <c r="BB881" s="132"/>
      <c r="BC881" s="132"/>
      <c r="BD881" s="132"/>
      <c r="BE881" s="67"/>
    </row>
    <row r="882" spans="1:57" ht="25.5" customHeight="1" x14ac:dyDescent="0.25">
      <c r="A882" s="31"/>
      <c r="B882" s="31"/>
      <c r="C882" s="31"/>
      <c r="D882" s="33"/>
      <c r="E882" s="98"/>
      <c r="F882" s="31"/>
      <c r="G882" s="83"/>
      <c r="H882" s="83"/>
      <c r="I882" s="62"/>
      <c r="J882" s="31"/>
      <c r="K882" s="31"/>
      <c r="L882" s="83"/>
      <c r="M882" s="69"/>
      <c r="N882" s="69"/>
      <c r="O882" s="74"/>
      <c r="P882" s="74"/>
      <c r="Q882" s="75"/>
      <c r="R882" s="34"/>
      <c r="S882" s="83"/>
      <c r="T882" s="83"/>
      <c r="U882" s="83"/>
      <c r="V882" s="83"/>
      <c r="W882" s="74"/>
      <c r="X882" s="74"/>
      <c r="Y882" s="74"/>
      <c r="Z882" s="66"/>
      <c r="AA882" s="72"/>
      <c r="AB882" s="66"/>
      <c r="AC882" s="72"/>
      <c r="AD882" s="72"/>
      <c r="AE882" s="72"/>
      <c r="AF882" s="62"/>
      <c r="AG882" s="113"/>
      <c r="AH882" s="114"/>
      <c r="AI882" s="30"/>
      <c r="AJ882" s="30"/>
      <c r="AK882" s="30"/>
      <c r="AL882" s="30"/>
      <c r="AM882" s="68"/>
      <c r="AN882" s="114"/>
      <c r="AO882" s="114"/>
      <c r="AP882" s="113"/>
      <c r="AQ882" s="113"/>
      <c r="AR882" s="31"/>
      <c r="AS882" s="73"/>
      <c r="AT882" s="73"/>
      <c r="AU882" s="68"/>
      <c r="AV882" s="67"/>
      <c r="AW882" s="67"/>
      <c r="AX882" s="67"/>
      <c r="AY882" s="67"/>
      <c r="AZ882" s="132"/>
      <c r="BA882" s="132"/>
      <c r="BB882" s="132"/>
      <c r="BC882" s="132"/>
      <c r="BD882" s="132"/>
      <c r="BE882" s="67"/>
    </row>
    <row r="883" spans="1:57" ht="25.5" customHeight="1" x14ac:dyDescent="0.25">
      <c r="A883" s="31"/>
      <c r="B883" s="31"/>
      <c r="C883" s="31"/>
      <c r="D883" s="33"/>
      <c r="E883" s="98"/>
      <c r="F883" s="31"/>
      <c r="G883" s="83"/>
      <c r="H883" s="83"/>
      <c r="I883" s="62"/>
      <c r="J883" s="31"/>
      <c r="K883" s="31"/>
      <c r="L883" s="83"/>
      <c r="M883" s="69"/>
      <c r="N883" s="69"/>
      <c r="O883" s="74"/>
      <c r="P883" s="74"/>
      <c r="Q883" s="75"/>
      <c r="R883" s="34"/>
      <c r="S883" s="83"/>
      <c r="T883" s="83"/>
      <c r="U883" s="83"/>
      <c r="V883" s="83"/>
      <c r="W883" s="74"/>
      <c r="X883" s="74"/>
      <c r="Y883" s="74"/>
      <c r="Z883" s="66"/>
      <c r="AA883" s="72"/>
      <c r="AB883" s="66"/>
      <c r="AC883" s="72"/>
      <c r="AD883" s="72"/>
      <c r="AE883" s="72"/>
      <c r="AF883" s="62"/>
      <c r="AG883" s="113"/>
      <c r="AH883" s="114"/>
      <c r="AI883" s="30"/>
      <c r="AJ883" s="30"/>
      <c r="AK883" s="30"/>
      <c r="AL883" s="30"/>
      <c r="AM883" s="68"/>
      <c r="AN883" s="114"/>
      <c r="AO883" s="114"/>
      <c r="AP883" s="113"/>
      <c r="AQ883" s="113"/>
      <c r="AR883" s="31"/>
      <c r="AS883" s="73"/>
      <c r="AT883" s="73"/>
      <c r="AU883" s="68"/>
      <c r="AV883" s="67"/>
      <c r="AW883" s="67"/>
      <c r="AX883" s="67"/>
      <c r="AY883" s="67"/>
      <c r="AZ883" s="132"/>
      <c r="BA883" s="132"/>
      <c r="BB883" s="132"/>
      <c r="BC883" s="132"/>
      <c r="BD883" s="132"/>
      <c r="BE883" s="67"/>
    </row>
    <row r="884" spans="1:57" ht="25.5" customHeight="1" x14ac:dyDescent="0.25">
      <c r="A884" s="31"/>
      <c r="B884" s="31"/>
      <c r="C884" s="31"/>
      <c r="D884" s="33"/>
      <c r="E884" s="98"/>
      <c r="F884" s="31"/>
      <c r="G884" s="83"/>
      <c r="H884" s="83"/>
      <c r="I884" s="62"/>
      <c r="J884" s="31"/>
      <c r="K884" s="31"/>
      <c r="L884" s="83"/>
      <c r="M884" s="69"/>
      <c r="N884" s="69"/>
      <c r="O884" s="74"/>
      <c r="P884" s="74"/>
      <c r="Q884" s="75"/>
      <c r="R884" s="34"/>
      <c r="S884" s="83"/>
      <c r="T884" s="83"/>
      <c r="U884" s="83"/>
      <c r="V884" s="83"/>
      <c r="W884" s="74"/>
      <c r="X884" s="74"/>
      <c r="Y884" s="74"/>
      <c r="Z884" s="66"/>
      <c r="AA884" s="72"/>
      <c r="AB884" s="66"/>
      <c r="AC884" s="72"/>
      <c r="AD884" s="72"/>
      <c r="AE884" s="72"/>
      <c r="AF884" s="62"/>
      <c r="AG884" s="113"/>
      <c r="AH884" s="114"/>
      <c r="AI884" s="30"/>
      <c r="AJ884" s="30"/>
      <c r="AK884" s="30"/>
      <c r="AL884" s="30"/>
      <c r="AM884" s="68"/>
      <c r="AN884" s="114"/>
      <c r="AO884" s="114"/>
      <c r="AP884" s="113"/>
      <c r="AQ884" s="113"/>
      <c r="AR884" s="31"/>
      <c r="AS884" s="73"/>
      <c r="AT884" s="73"/>
      <c r="AU884" s="68"/>
      <c r="AV884" s="67"/>
      <c r="AW884" s="67"/>
      <c r="AX884" s="67"/>
      <c r="AY884" s="67"/>
      <c r="AZ884" s="132"/>
      <c r="BA884" s="132"/>
      <c r="BB884" s="132"/>
      <c r="BC884" s="132"/>
      <c r="BD884" s="132"/>
      <c r="BE884" s="67"/>
    </row>
    <row r="885" spans="1:57" ht="25.5" customHeight="1" x14ac:dyDescent="0.25">
      <c r="A885" s="31"/>
      <c r="B885" s="31"/>
      <c r="C885" s="31"/>
      <c r="D885" s="33"/>
      <c r="E885" s="98"/>
      <c r="F885" s="31"/>
      <c r="G885" s="83"/>
      <c r="H885" s="83"/>
      <c r="I885" s="62"/>
      <c r="J885" s="31"/>
      <c r="K885" s="31"/>
      <c r="L885" s="83"/>
      <c r="M885" s="69"/>
      <c r="N885" s="69"/>
      <c r="O885" s="74"/>
      <c r="P885" s="74"/>
      <c r="Q885" s="75"/>
      <c r="R885" s="34"/>
      <c r="S885" s="83"/>
      <c r="T885" s="83"/>
      <c r="U885" s="83"/>
      <c r="V885" s="83"/>
      <c r="W885" s="74"/>
      <c r="X885" s="74"/>
      <c r="Y885" s="74"/>
      <c r="Z885" s="66"/>
      <c r="AA885" s="72"/>
      <c r="AB885" s="66"/>
      <c r="AC885" s="72"/>
      <c r="AD885" s="72"/>
      <c r="AE885" s="72"/>
      <c r="AF885" s="62"/>
      <c r="AG885" s="113"/>
      <c r="AH885" s="114"/>
      <c r="AI885" s="30"/>
      <c r="AJ885" s="30"/>
      <c r="AK885" s="30"/>
      <c r="AL885" s="30"/>
      <c r="AM885" s="68"/>
      <c r="AN885" s="114"/>
      <c r="AO885" s="114"/>
      <c r="AP885" s="113"/>
      <c r="AQ885" s="113"/>
      <c r="AR885" s="31"/>
      <c r="AS885" s="73"/>
      <c r="AT885" s="73"/>
      <c r="AU885" s="68"/>
      <c r="AV885" s="67"/>
      <c r="AW885" s="67"/>
      <c r="AX885" s="67"/>
      <c r="AY885" s="67"/>
      <c r="AZ885" s="132"/>
      <c r="BA885" s="132"/>
      <c r="BB885" s="132"/>
      <c r="BC885" s="132"/>
      <c r="BD885" s="132"/>
      <c r="BE885" s="67"/>
    </row>
    <row r="886" spans="1:57" ht="25.5" customHeight="1" x14ac:dyDescent="0.25">
      <c r="A886" s="31"/>
      <c r="B886" s="31"/>
      <c r="C886" s="31"/>
      <c r="D886" s="33"/>
      <c r="E886" s="98"/>
      <c r="F886" s="31"/>
      <c r="G886" s="83"/>
      <c r="H886" s="83"/>
      <c r="I886" s="62"/>
      <c r="J886" s="31"/>
      <c r="K886" s="31"/>
      <c r="L886" s="83"/>
      <c r="M886" s="69"/>
      <c r="N886" s="69"/>
      <c r="O886" s="74"/>
      <c r="P886" s="74"/>
      <c r="Q886" s="75"/>
      <c r="R886" s="34"/>
      <c r="S886" s="83"/>
      <c r="T886" s="83"/>
      <c r="U886" s="83"/>
      <c r="V886" s="83"/>
      <c r="W886" s="74"/>
      <c r="X886" s="74"/>
      <c r="Y886" s="74"/>
      <c r="Z886" s="66"/>
      <c r="AA886" s="72"/>
      <c r="AB886" s="66"/>
      <c r="AC886" s="72"/>
      <c r="AD886" s="72"/>
      <c r="AE886" s="72"/>
      <c r="AF886" s="62"/>
      <c r="AG886" s="113"/>
      <c r="AH886" s="114"/>
      <c r="AI886" s="30"/>
      <c r="AJ886" s="30"/>
      <c r="AK886" s="30"/>
      <c r="AL886" s="30"/>
      <c r="AM886" s="68"/>
      <c r="AN886" s="114"/>
      <c r="AO886" s="114"/>
      <c r="AP886" s="113"/>
      <c r="AQ886" s="113"/>
      <c r="AR886" s="31"/>
      <c r="AS886" s="73"/>
      <c r="AT886" s="73"/>
      <c r="AU886" s="68"/>
      <c r="AV886" s="67"/>
      <c r="AW886" s="67"/>
      <c r="AX886" s="67"/>
      <c r="AY886" s="67"/>
      <c r="AZ886" s="132"/>
      <c r="BA886" s="132"/>
      <c r="BB886" s="132"/>
      <c r="BC886" s="132"/>
      <c r="BD886" s="132"/>
      <c r="BE886" s="67"/>
    </row>
    <row r="887" spans="1:57" ht="25.5" customHeight="1" x14ac:dyDescent="0.25">
      <c r="A887" s="31"/>
      <c r="B887" s="31"/>
      <c r="C887" s="31"/>
      <c r="D887" s="33"/>
      <c r="E887" s="98"/>
      <c r="F887" s="31"/>
      <c r="G887" s="83"/>
      <c r="H887" s="83"/>
      <c r="I887" s="62"/>
      <c r="J887" s="31"/>
      <c r="K887" s="31"/>
      <c r="L887" s="83"/>
      <c r="M887" s="69"/>
      <c r="N887" s="69"/>
      <c r="O887" s="74"/>
      <c r="P887" s="74"/>
      <c r="Q887" s="75"/>
      <c r="R887" s="34"/>
      <c r="S887" s="83"/>
      <c r="T887" s="83"/>
      <c r="U887" s="83"/>
      <c r="V887" s="83"/>
      <c r="W887" s="74"/>
      <c r="X887" s="74"/>
      <c r="Y887" s="74"/>
      <c r="Z887" s="66"/>
      <c r="AA887" s="72"/>
      <c r="AB887" s="66"/>
      <c r="AC887" s="72"/>
      <c r="AD887" s="72"/>
      <c r="AE887" s="72"/>
      <c r="AF887" s="62"/>
      <c r="AG887" s="113"/>
      <c r="AH887" s="114"/>
      <c r="AI887" s="30"/>
      <c r="AJ887" s="30"/>
      <c r="AK887" s="30"/>
      <c r="AL887" s="30"/>
      <c r="AM887" s="68"/>
      <c r="AN887" s="114"/>
      <c r="AO887" s="114"/>
      <c r="AP887" s="113"/>
      <c r="AQ887" s="113"/>
      <c r="AR887" s="31"/>
      <c r="AS887" s="73"/>
      <c r="AT887" s="73"/>
      <c r="AU887" s="68"/>
      <c r="AV887" s="67"/>
      <c r="AW887" s="67"/>
      <c r="AX887" s="67"/>
      <c r="AY887" s="67"/>
      <c r="AZ887" s="132"/>
      <c r="BA887" s="132"/>
      <c r="BB887" s="132"/>
      <c r="BC887" s="132"/>
      <c r="BD887" s="132"/>
      <c r="BE887" s="67"/>
    </row>
    <row r="888" spans="1:57" ht="25.5" customHeight="1" x14ac:dyDescent="0.25">
      <c r="A888" s="31"/>
      <c r="B888" s="31"/>
      <c r="C888" s="31"/>
      <c r="D888" s="33"/>
      <c r="E888" s="98"/>
      <c r="F888" s="31"/>
      <c r="G888" s="83"/>
      <c r="H888" s="83"/>
      <c r="I888" s="62"/>
      <c r="J888" s="31"/>
      <c r="K888" s="31"/>
      <c r="L888" s="83"/>
      <c r="M888" s="69"/>
      <c r="N888" s="69"/>
      <c r="O888" s="74"/>
      <c r="P888" s="74"/>
      <c r="Q888" s="75"/>
      <c r="R888" s="34"/>
      <c r="S888" s="83"/>
      <c r="T888" s="83"/>
      <c r="U888" s="83"/>
      <c r="V888" s="83"/>
      <c r="W888" s="74"/>
      <c r="X888" s="74"/>
      <c r="Y888" s="74"/>
      <c r="Z888" s="66"/>
      <c r="AA888" s="72"/>
      <c r="AB888" s="66"/>
      <c r="AC888" s="72"/>
      <c r="AD888" s="72"/>
      <c r="AE888" s="72"/>
      <c r="AF888" s="62"/>
      <c r="AG888" s="113"/>
      <c r="AH888" s="114"/>
      <c r="AI888" s="30"/>
      <c r="AJ888" s="30"/>
      <c r="AK888" s="30"/>
      <c r="AL888" s="30"/>
      <c r="AM888" s="68"/>
      <c r="AN888" s="114"/>
      <c r="AO888" s="114"/>
      <c r="AP888" s="113"/>
      <c r="AQ888" s="113"/>
      <c r="AR888" s="31"/>
      <c r="AS888" s="73"/>
      <c r="AT888" s="73"/>
      <c r="AU888" s="68"/>
      <c r="AV888" s="67"/>
      <c r="AW888" s="67"/>
      <c r="AX888" s="67"/>
      <c r="AY888" s="67"/>
      <c r="AZ888" s="132"/>
      <c r="BA888" s="132"/>
      <c r="BB888" s="132"/>
      <c r="BC888" s="132"/>
      <c r="BD888" s="132"/>
      <c r="BE888" s="67"/>
    </row>
    <row r="889" spans="1:57" ht="25.5" customHeight="1" x14ac:dyDescent="0.25">
      <c r="A889" s="31"/>
      <c r="B889" s="31"/>
      <c r="C889" s="31"/>
      <c r="D889" s="33"/>
      <c r="E889" s="98"/>
      <c r="F889" s="31"/>
      <c r="G889" s="83"/>
      <c r="H889" s="83"/>
      <c r="I889" s="62"/>
      <c r="J889" s="31"/>
      <c r="K889" s="31"/>
      <c r="L889" s="83"/>
      <c r="M889" s="69"/>
      <c r="N889" s="69"/>
      <c r="O889" s="74"/>
      <c r="P889" s="74"/>
      <c r="Q889" s="75"/>
      <c r="R889" s="34"/>
      <c r="S889" s="83"/>
      <c r="T889" s="83"/>
      <c r="U889" s="83"/>
      <c r="V889" s="83"/>
      <c r="W889" s="74"/>
      <c r="X889" s="74"/>
      <c r="Y889" s="74"/>
      <c r="Z889" s="66"/>
      <c r="AA889" s="72"/>
      <c r="AB889" s="66"/>
      <c r="AC889" s="72"/>
      <c r="AD889" s="72"/>
      <c r="AE889" s="72"/>
      <c r="AF889" s="62"/>
      <c r="AG889" s="113"/>
      <c r="AH889" s="114"/>
      <c r="AI889" s="30"/>
      <c r="AJ889" s="30"/>
      <c r="AK889" s="30"/>
      <c r="AL889" s="30"/>
      <c r="AM889" s="68"/>
      <c r="AN889" s="114"/>
      <c r="AO889" s="114"/>
      <c r="AP889" s="113"/>
      <c r="AQ889" s="113"/>
      <c r="AR889" s="31"/>
      <c r="AS889" s="73"/>
      <c r="AT889" s="73"/>
      <c r="AU889" s="68"/>
      <c r="AV889" s="67"/>
      <c r="AW889" s="67"/>
      <c r="AX889" s="67"/>
      <c r="AY889" s="67"/>
      <c r="AZ889" s="132"/>
      <c r="BA889" s="132"/>
      <c r="BB889" s="132"/>
      <c r="BC889" s="132"/>
      <c r="BD889" s="132"/>
      <c r="BE889" s="67"/>
    </row>
    <row r="890" spans="1:57" ht="25.5" customHeight="1" x14ac:dyDescent="0.25">
      <c r="A890" s="31"/>
      <c r="B890" s="31"/>
      <c r="C890" s="31"/>
      <c r="D890" s="33"/>
      <c r="E890" s="98"/>
      <c r="F890" s="31"/>
      <c r="G890" s="83"/>
      <c r="H890" s="83"/>
      <c r="I890" s="62"/>
      <c r="J890" s="31"/>
      <c r="K890" s="31"/>
      <c r="L890" s="83"/>
      <c r="M890" s="69"/>
      <c r="N890" s="69"/>
      <c r="O890" s="74"/>
      <c r="P890" s="74"/>
      <c r="Q890" s="75"/>
      <c r="R890" s="34"/>
      <c r="S890" s="83"/>
      <c r="T890" s="83"/>
      <c r="U890" s="83"/>
      <c r="V890" s="83"/>
      <c r="W890" s="74"/>
      <c r="X890" s="74"/>
      <c r="Y890" s="74"/>
      <c r="Z890" s="66"/>
      <c r="AA890" s="72"/>
      <c r="AB890" s="66"/>
      <c r="AC890" s="72"/>
      <c r="AD890" s="72"/>
      <c r="AE890" s="72"/>
      <c r="AF890" s="62"/>
      <c r="AG890" s="113"/>
      <c r="AH890" s="114"/>
      <c r="AI890" s="30"/>
      <c r="AJ890" s="30"/>
      <c r="AK890" s="30"/>
      <c r="AL890" s="30"/>
      <c r="AM890" s="68"/>
      <c r="AN890" s="114"/>
      <c r="AO890" s="114"/>
      <c r="AP890" s="113"/>
      <c r="AQ890" s="113"/>
      <c r="AR890" s="31"/>
      <c r="AS890" s="73"/>
      <c r="AT890" s="73"/>
      <c r="AU890" s="68"/>
      <c r="AV890" s="67"/>
      <c r="AW890" s="67"/>
      <c r="AX890" s="67"/>
      <c r="AY890" s="67"/>
      <c r="AZ890" s="132"/>
      <c r="BA890" s="132"/>
      <c r="BB890" s="132"/>
      <c r="BC890" s="132"/>
      <c r="BD890" s="132"/>
      <c r="BE890" s="67"/>
    </row>
    <row r="891" spans="1:57" ht="25.5" customHeight="1" x14ac:dyDescent="0.25">
      <c r="A891" s="31"/>
      <c r="B891" s="31"/>
      <c r="C891" s="31"/>
      <c r="D891" s="33"/>
      <c r="E891" s="98"/>
      <c r="F891" s="31"/>
      <c r="G891" s="83"/>
      <c r="H891" s="83"/>
      <c r="I891" s="62"/>
      <c r="J891" s="31"/>
      <c r="K891" s="31"/>
      <c r="L891" s="83"/>
      <c r="M891" s="69"/>
      <c r="N891" s="69"/>
      <c r="O891" s="74"/>
      <c r="P891" s="74"/>
      <c r="Q891" s="75"/>
      <c r="R891" s="34"/>
      <c r="S891" s="83"/>
      <c r="T891" s="83"/>
      <c r="U891" s="83"/>
      <c r="V891" s="83"/>
      <c r="W891" s="74"/>
      <c r="X891" s="74"/>
      <c r="Y891" s="74"/>
      <c r="Z891" s="66"/>
      <c r="AA891" s="72"/>
      <c r="AB891" s="66"/>
      <c r="AC891" s="72"/>
      <c r="AD891" s="72"/>
      <c r="AE891" s="72"/>
      <c r="AF891" s="62"/>
      <c r="AG891" s="113"/>
      <c r="AH891" s="114"/>
      <c r="AI891" s="30"/>
      <c r="AJ891" s="30"/>
      <c r="AK891" s="30"/>
      <c r="AL891" s="30"/>
      <c r="AM891" s="68"/>
      <c r="AN891" s="114"/>
      <c r="AO891" s="114"/>
      <c r="AP891" s="113"/>
      <c r="AQ891" s="113"/>
      <c r="AR891" s="31"/>
      <c r="AS891" s="73"/>
      <c r="AT891" s="73"/>
      <c r="AU891" s="68"/>
      <c r="AV891" s="67"/>
      <c r="AW891" s="67"/>
      <c r="AX891" s="67"/>
      <c r="AY891" s="67"/>
      <c r="AZ891" s="132"/>
      <c r="BA891" s="132"/>
      <c r="BB891" s="132"/>
      <c r="BC891" s="132"/>
      <c r="BD891" s="132"/>
      <c r="BE891" s="67"/>
    </row>
    <row r="892" spans="1:57" ht="25.5" customHeight="1" x14ac:dyDescent="0.25">
      <c r="A892" s="31"/>
      <c r="B892" s="31"/>
      <c r="C892" s="31"/>
      <c r="D892" s="33"/>
      <c r="E892" s="98"/>
      <c r="F892" s="31"/>
      <c r="G892" s="83"/>
      <c r="H892" s="83"/>
      <c r="I892" s="62"/>
      <c r="J892" s="31"/>
      <c r="K892" s="31"/>
      <c r="L892" s="83"/>
      <c r="M892" s="69"/>
      <c r="N892" s="69"/>
      <c r="O892" s="74"/>
      <c r="P892" s="74"/>
      <c r="Q892" s="75"/>
      <c r="R892" s="34"/>
      <c r="S892" s="83"/>
      <c r="T892" s="83"/>
      <c r="U892" s="83"/>
      <c r="V892" s="83"/>
      <c r="W892" s="74"/>
      <c r="X892" s="74"/>
      <c r="Y892" s="74"/>
      <c r="Z892" s="66"/>
      <c r="AA892" s="72"/>
      <c r="AB892" s="66"/>
      <c r="AC892" s="72"/>
      <c r="AD892" s="72"/>
      <c r="AE892" s="72"/>
      <c r="AF892" s="62"/>
      <c r="AG892" s="113"/>
      <c r="AH892" s="114"/>
      <c r="AI892" s="30"/>
      <c r="AJ892" s="30"/>
      <c r="AK892" s="30"/>
      <c r="AL892" s="30"/>
      <c r="AM892" s="68"/>
      <c r="AN892" s="114"/>
      <c r="AO892" s="114"/>
      <c r="AP892" s="113"/>
      <c r="AQ892" s="113"/>
      <c r="AR892" s="31"/>
      <c r="AS892" s="73"/>
      <c r="AT892" s="73"/>
      <c r="AU892" s="68"/>
      <c r="AV892" s="67"/>
      <c r="AW892" s="67"/>
      <c r="AX892" s="67"/>
      <c r="AY892" s="67"/>
      <c r="AZ892" s="132"/>
      <c r="BA892" s="132"/>
      <c r="BB892" s="132"/>
      <c r="BC892" s="132"/>
      <c r="BD892" s="132"/>
      <c r="BE892" s="67"/>
    </row>
    <row r="893" spans="1:57" ht="25.5" customHeight="1" x14ac:dyDescent="0.25">
      <c r="A893" s="31"/>
      <c r="B893" s="31"/>
      <c r="C893" s="31"/>
      <c r="D893" s="33"/>
      <c r="E893" s="98"/>
      <c r="F893" s="31"/>
      <c r="G893" s="83"/>
      <c r="H893" s="83"/>
      <c r="I893" s="62"/>
      <c r="J893" s="31"/>
      <c r="K893" s="31"/>
      <c r="L893" s="83"/>
      <c r="M893" s="69"/>
      <c r="N893" s="69"/>
      <c r="O893" s="74"/>
      <c r="P893" s="74"/>
      <c r="Q893" s="75"/>
      <c r="R893" s="34"/>
      <c r="S893" s="83"/>
      <c r="T893" s="83"/>
      <c r="U893" s="83"/>
      <c r="V893" s="83"/>
      <c r="W893" s="74"/>
      <c r="X893" s="74"/>
      <c r="Y893" s="74"/>
      <c r="Z893" s="66"/>
      <c r="AA893" s="72"/>
      <c r="AB893" s="66"/>
      <c r="AC893" s="72"/>
      <c r="AD893" s="72"/>
      <c r="AE893" s="72"/>
      <c r="AF893" s="62"/>
      <c r="AG893" s="113"/>
      <c r="AH893" s="114"/>
      <c r="AI893" s="30"/>
      <c r="AJ893" s="30"/>
      <c r="AK893" s="30"/>
      <c r="AL893" s="30"/>
      <c r="AM893" s="68"/>
      <c r="AN893" s="114"/>
      <c r="AO893" s="114"/>
      <c r="AP893" s="113"/>
      <c r="AQ893" s="113"/>
      <c r="AR893" s="31"/>
      <c r="AS893" s="73"/>
      <c r="AT893" s="73"/>
      <c r="AU893" s="68"/>
      <c r="AV893" s="67"/>
      <c r="AW893" s="67"/>
      <c r="AX893" s="67"/>
      <c r="AY893" s="67"/>
      <c r="AZ893" s="132"/>
      <c r="BA893" s="132"/>
      <c r="BB893" s="132"/>
      <c r="BC893" s="132"/>
      <c r="BD893" s="132"/>
      <c r="BE893" s="67"/>
    </row>
    <row r="894" spans="1:57" ht="25.5" customHeight="1" x14ac:dyDescent="0.25">
      <c r="A894" s="31"/>
      <c r="B894" s="31"/>
      <c r="C894" s="31"/>
      <c r="D894" s="33"/>
      <c r="E894" s="98"/>
      <c r="F894" s="31"/>
      <c r="G894" s="83"/>
      <c r="H894" s="83"/>
      <c r="I894" s="62"/>
      <c r="J894" s="31"/>
      <c r="K894" s="31"/>
      <c r="L894" s="83"/>
      <c r="M894" s="69"/>
      <c r="N894" s="69"/>
      <c r="O894" s="74"/>
      <c r="P894" s="74"/>
      <c r="Q894" s="75"/>
      <c r="R894" s="34"/>
      <c r="S894" s="83"/>
      <c r="T894" s="83"/>
      <c r="U894" s="83"/>
      <c r="V894" s="83"/>
      <c r="W894" s="74"/>
      <c r="X894" s="74"/>
      <c r="Y894" s="74"/>
      <c r="Z894" s="66"/>
      <c r="AA894" s="72"/>
      <c r="AB894" s="66"/>
      <c r="AC894" s="72"/>
      <c r="AD894" s="72"/>
      <c r="AE894" s="72"/>
      <c r="AF894" s="62"/>
      <c r="AG894" s="113"/>
      <c r="AH894" s="114"/>
      <c r="AI894" s="30"/>
      <c r="AJ894" s="30"/>
      <c r="AK894" s="30"/>
      <c r="AL894" s="30"/>
      <c r="AM894" s="68"/>
      <c r="AN894" s="114"/>
      <c r="AO894" s="114"/>
      <c r="AP894" s="113"/>
      <c r="AQ894" s="113"/>
      <c r="AR894" s="31"/>
      <c r="AS894" s="73"/>
      <c r="AT894" s="73"/>
      <c r="AU894" s="68"/>
      <c r="AV894" s="67"/>
      <c r="AW894" s="67"/>
      <c r="AX894" s="67"/>
      <c r="AY894" s="67"/>
      <c r="AZ894" s="132"/>
      <c r="BA894" s="132"/>
      <c r="BB894" s="132"/>
      <c r="BC894" s="132"/>
      <c r="BD894" s="132"/>
      <c r="BE894" s="67"/>
    </row>
    <row r="895" spans="1:57" ht="25.5" customHeight="1" x14ac:dyDescent="0.25">
      <c r="A895" s="31"/>
      <c r="B895" s="31"/>
      <c r="C895" s="31"/>
      <c r="D895" s="33"/>
      <c r="E895" s="98"/>
      <c r="F895" s="31"/>
      <c r="G895" s="83"/>
      <c r="H895" s="83"/>
      <c r="I895" s="62"/>
      <c r="J895" s="31"/>
      <c r="K895" s="31"/>
      <c r="L895" s="83"/>
      <c r="M895" s="69"/>
      <c r="N895" s="69"/>
      <c r="O895" s="74"/>
      <c r="P895" s="74"/>
      <c r="Q895" s="75"/>
      <c r="R895" s="34"/>
      <c r="S895" s="83"/>
      <c r="T895" s="83"/>
      <c r="U895" s="83"/>
      <c r="V895" s="83"/>
      <c r="W895" s="74"/>
      <c r="X895" s="74"/>
      <c r="Y895" s="74"/>
      <c r="Z895" s="66"/>
      <c r="AA895" s="72"/>
      <c r="AB895" s="66"/>
      <c r="AC895" s="72"/>
      <c r="AD895" s="72"/>
      <c r="AE895" s="72"/>
      <c r="AF895" s="62"/>
      <c r="AG895" s="113"/>
      <c r="AH895" s="114"/>
      <c r="AI895" s="30"/>
      <c r="AJ895" s="30"/>
      <c r="AK895" s="30"/>
      <c r="AL895" s="30"/>
      <c r="AM895" s="68"/>
      <c r="AN895" s="114"/>
      <c r="AO895" s="114"/>
      <c r="AP895" s="113"/>
      <c r="AQ895" s="113"/>
      <c r="AR895" s="31"/>
      <c r="AS895" s="73"/>
      <c r="AT895" s="73"/>
      <c r="AU895" s="68"/>
      <c r="AV895" s="67"/>
      <c r="AW895" s="67"/>
      <c r="AX895" s="67"/>
      <c r="AY895" s="67"/>
      <c r="AZ895" s="132"/>
      <c r="BA895" s="132"/>
      <c r="BB895" s="132"/>
      <c r="BC895" s="132"/>
      <c r="BD895" s="132"/>
      <c r="BE895" s="67"/>
    </row>
    <row r="896" spans="1:57" ht="25.5" customHeight="1" x14ac:dyDescent="0.25">
      <c r="A896" s="31"/>
      <c r="B896" s="31"/>
      <c r="C896" s="31"/>
      <c r="D896" s="33"/>
      <c r="E896" s="98"/>
      <c r="F896" s="31"/>
      <c r="G896" s="83"/>
      <c r="H896" s="83"/>
      <c r="I896" s="62"/>
      <c r="J896" s="31"/>
      <c r="K896" s="31"/>
      <c r="L896" s="83"/>
      <c r="M896" s="69"/>
      <c r="N896" s="69"/>
      <c r="O896" s="74"/>
      <c r="P896" s="74"/>
      <c r="Q896" s="75"/>
      <c r="R896" s="34"/>
      <c r="S896" s="83"/>
      <c r="T896" s="83"/>
      <c r="U896" s="83"/>
      <c r="V896" s="83"/>
      <c r="W896" s="74"/>
      <c r="X896" s="74"/>
      <c r="Y896" s="74"/>
      <c r="Z896" s="66"/>
      <c r="AA896" s="72"/>
      <c r="AB896" s="66"/>
      <c r="AC896" s="72"/>
      <c r="AD896" s="72"/>
      <c r="AE896" s="72"/>
      <c r="AF896" s="62"/>
      <c r="AG896" s="113"/>
      <c r="AH896" s="114"/>
      <c r="AI896" s="30"/>
      <c r="AJ896" s="30"/>
      <c r="AK896" s="30"/>
      <c r="AL896" s="30"/>
      <c r="AM896" s="68"/>
      <c r="AN896" s="114"/>
      <c r="AO896" s="114"/>
      <c r="AP896" s="113"/>
      <c r="AQ896" s="113"/>
      <c r="AR896" s="31"/>
      <c r="AS896" s="73"/>
      <c r="AT896" s="73"/>
      <c r="AU896" s="68"/>
      <c r="AV896" s="67"/>
      <c r="AW896" s="67"/>
      <c r="AX896" s="67"/>
      <c r="AY896" s="67"/>
      <c r="AZ896" s="132"/>
      <c r="BA896" s="132"/>
      <c r="BB896" s="132"/>
      <c r="BC896" s="132"/>
      <c r="BD896" s="132"/>
      <c r="BE896" s="67"/>
    </row>
    <row r="897" spans="1:57" ht="25.5" customHeight="1" x14ac:dyDescent="0.25">
      <c r="A897" s="31"/>
      <c r="B897" s="31"/>
      <c r="C897" s="31"/>
      <c r="D897" s="33"/>
      <c r="E897" s="98"/>
      <c r="F897" s="31"/>
      <c r="G897" s="83"/>
      <c r="H897" s="83"/>
      <c r="I897" s="62"/>
      <c r="J897" s="31"/>
      <c r="K897" s="31"/>
      <c r="L897" s="83"/>
      <c r="M897" s="69"/>
      <c r="N897" s="69"/>
      <c r="O897" s="74"/>
      <c r="P897" s="74"/>
      <c r="Q897" s="75"/>
      <c r="R897" s="34"/>
      <c r="S897" s="83"/>
      <c r="T897" s="83"/>
      <c r="U897" s="83"/>
      <c r="V897" s="83"/>
      <c r="W897" s="74"/>
      <c r="X897" s="74"/>
      <c r="Y897" s="74"/>
      <c r="Z897" s="66"/>
      <c r="AA897" s="72"/>
      <c r="AB897" s="66"/>
      <c r="AC897" s="72"/>
      <c r="AD897" s="72"/>
      <c r="AE897" s="72"/>
      <c r="AF897" s="62"/>
      <c r="AG897" s="113"/>
      <c r="AH897" s="114"/>
      <c r="AI897" s="30"/>
      <c r="AJ897" s="30"/>
      <c r="AK897" s="30"/>
      <c r="AL897" s="30"/>
      <c r="AM897" s="68"/>
      <c r="AN897" s="114"/>
      <c r="AO897" s="114"/>
      <c r="AP897" s="113"/>
      <c r="AQ897" s="113"/>
      <c r="AR897" s="31"/>
      <c r="AS897" s="73"/>
      <c r="AT897" s="73"/>
      <c r="AU897" s="68"/>
      <c r="AV897" s="67"/>
      <c r="AW897" s="67"/>
      <c r="AX897" s="67"/>
      <c r="AY897" s="67"/>
      <c r="AZ897" s="132"/>
      <c r="BA897" s="132"/>
      <c r="BB897" s="132"/>
      <c r="BC897" s="132"/>
      <c r="BD897" s="132"/>
      <c r="BE897" s="67"/>
    </row>
    <row r="898" spans="1:57" ht="25.5" customHeight="1" x14ac:dyDescent="0.25">
      <c r="A898" s="31"/>
      <c r="B898" s="31"/>
      <c r="C898" s="31"/>
      <c r="D898" s="33"/>
      <c r="E898" s="98"/>
      <c r="F898" s="31"/>
      <c r="G898" s="83"/>
      <c r="H898" s="83"/>
      <c r="I898" s="62"/>
      <c r="J898" s="31"/>
      <c r="K898" s="31"/>
      <c r="L898" s="83"/>
      <c r="M898" s="69"/>
      <c r="N898" s="69"/>
      <c r="O898" s="74"/>
      <c r="P898" s="74"/>
      <c r="Q898" s="75"/>
      <c r="R898" s="34"/>
      <c r="S898" s="83"/>
      <c r="T898" s="83"/>
      <c r="U898" s="83"/>
      <c r="V898" s="83"/>
      <c r="W898" s="74"/>
      <c r="X898" s="74"/>
      <c r="Y898" s="74"/>
      <c r="Z898" s="66"/>
      <c r="AA898" s="72"/>
      <c r="AB898" s="66"/>
      <c r="AC898" s="72"/>
      <c r="AD898" s="72"/>
      <c r="AE898" s="72"/>
      <c r="AF898" s="62"/>
      <c r="AG898" s="113"/>
      <c r="AH898" s="114"/>
      <c r="AI898" s="30"/>
      <c r="AJ898" s="30"/>
      <c r="AK898" s="30"/>
      <c r="AL898" s="30"/>
      <c r="AM898" s="68"/>
      <c r="AN898" s="114"/>
      <c r="AO898" s="114"/>
      <c r="AP898" s="113"/>
      <c r="AQ898" s="113"/>
      <c r="AR898" s="31"/>
      <c r="AS898" s="73"/>
      <c r="AT898" s="73"/>
      <c r="AU898" s="68"/>
      <c r="AV898" s="67"/>
      <c r="AW898" s="67"/>
      <c r="AX898" s="67"/>
      <c r="AY898" s="67"/>
      <c r="AZ898" s="132"/>
      <c r="BA898" s="132"/>
      <c r="BB898" s="132"/>
      <c r="BC898" s="132"/>
      <c r="BD898" s="132"/>
      <c r="BE898" s="67"/>
    </row>
    <row r="899" spans="1:57" ht="25.5" customHeight="1" x14ac:dyDescent="0.25">
      <c r="A899" s="31"/>
      <c r="B899" s="31"/>
      <c r="C899" s="31"/>
      <c r="D899" s="33"/>
      <c r="E899" s="98"/>
      <c r="F899" s="31"/>
      <c r="G899" s="83"/>
      <c r="H899" s="83"/>
      <c r="I899" s="62"/>
      <c r="J899" s="31"/>
      <c r="K899" s="31"/>
      <c r="L899" s="83"/>
      <c r="M899" s="69"/>
      <c r="N899" s="69"/>
      <c r="O899" s="74"/>
      <c r="P899" s="74"/>
      <c r="Q899" s="75"/>
      <c r="R899" s="34"/>
      <c r="S899" s="83"/>
      <c r="T899" s="83"/>
      <c r="U899" s="83"/>
      <c r="V899" s="83"/>
      <c r="W899" s="74"/>
      <c r="X899" s="74"/>
      <c r="Y899" s="74"/>
      <c r="Z899" s="66"/>
      <c r="AA899" s="72"/>
      <c r="AB899" s="66"/>
      <c r="AC899" s="72"/>
      <c r="AD899" s="72"/>
      <c r="AE899" s="72"/>
      <c r="AF899" s="62"/>
      <c r="AG899" s="113"/>
      <c r="AH899" s="114"/>
      <c r="AI899" s="30"/>
      <c r="AJ899" s="30"/>
      <c r="AK899" s="30"/>
      <c r="AL899" s="30"/>
      <c r="AM899" s="68"/>
      <c r="AN899" s="114"/>
      <c r="AO899" s="114"/>
      <c r="AP899" s="113"/>
      <c r="AQ899" s="113"/>
      <c r="AR899" s="31"/>
      <c r="AS899" s="73"/>
      <c r="AT899" s="73"/>
      <c r="AU899" s="68"/>
      <c r="AV899" s="67"/>
      <c r="AW899" s="67"/>
      <c r="AX899" s="67"/>
      <c r="AY899" s="67"/>
      <c r="AZ899" s="132"/>
      <c r="BA899" s="132"/>
      <c r="BB899" s="132"/>
      <c r="BC899" s="132"/>
      <c r="BD899" s="132"/>
      <c r="BE899" s="67"/>
    </row>
    <row r="900" spans="1:57" ht="25.5" customHeight="1" x14ac:dyDescent="0.25">
      <c r="A900" s="31"/>
      <c r="B900" s="31"/>
      <c r="C900" s="31"/>
      <c r="D900" s="33"/>
      <c r="E900" s="98"/>
      <c r="F900" s="31"/>
      <c r="G900" s="83"/>
      <c r="H900" s="83"/>
      <c r="I900" s="62"/>
      <c r="J900" s="31"/>
      <c r="K900" s="31"/>
      <c r="L900" s="83"/>
      <c r="M900" s="69"/>
      <c r="N900" s="69"/>
      <c r="O900" s="74"/>
      <c r="P900" s="74"/>
      <c r="Q900" s="75"/>
      <c r="R900" s="34"/>
      <c r="S900" s="83"/>
      <c r="T900" s="83"/>
      <c r="U900" s="83"/>
      <c r="V900" s="83"/>
      <c r="W900" s="74"/>
      <c r="X900" s="74"/>
      <c r="Y900" s="74"/>
      <c r="Z900" s="66"/>
      <c r="AA900" s="72"/>
      <c r="AB900" s="66"/>
      <c r="AC900" s="72"/>
      <c r="AD900" s="72"/>
      <c r="AE900" s="72"/>
      <c r="AF900" s="62"/>
      <c r="AG900" s="113"/>
      <c r="AH900" s="114"/>
      <c r="AI900" s="30"/>
      <c r="AJ900" s="30"/>
      <c r="AK900" s="30"/>
      <c r="AL900" s="30"/>
      <c r="AM900" s="68"/>
      <c r="AN900" s="114"/>
      <c r="AO900" s="114"/>
      <c r="AP900" s="113"/>
      <c r="AQ900" s="113"/>
      <c r="AR900" s="31"/>
      <c r="AS900" s="73"/>
      <c r="AT900" s="73"/>
      <c r="AU900" s="68"/>
      <c r="AV900" s="67"/>
      <c r="AW900" s="67"/>
      <c r="AX900" s="67"/>
      <c r="AY900" s="67"/>
      <c r="AZ900" s="132"/>
      <c r="BA900" s="132"/>
      <c r="BB900" s="132"/>
      <c r="BC900" s="132"/>
      <c r="BD900" s="132"/>
      <c r="BE900" s="67"/>
    </row>
    <row r="901" spans="1:57" ht="25.5" customHeight="1" x14ac:dyDescent="0.25">
      <c r="A901" s="31"/>
      <c r="B901" s="31"/>
      <c r="C901" s="31"/>
      <c r="D901" s="33"/>
      <c r="E901" s="98"/>
      <c r="F901" s="31"/>
      <c r="G901" s="83"/>
      <c r="H901" s="83"/>
      <c r="I901" s="62"/>
      <c r="J901" s="31"/>
      <c r="K901" s="31"/>
      <c r="L901" s="83"/>
      <c r="M901" s="69"/>
      <c r="N901" s="69"/>
      <c r="O901" s="74"/>
      <c r="P901" s="74"/>
      <c r="Q901" s="75"/>
      <c r="R901" s="34"/>
      <c r="S901" s="83"/>
      <c r="T901" s="83"/>
      <c r="U901" s="83"/>
      <c r="V901" s="83"/>
      <c r="W901" s="74"/>
      <c r="X901" s="74"/>
      <c r="Y901" s="74"/>
      <c r="Z901" s="66"/>
      <c r="AA901" s="72"/>
      <c r="AB901" s="66"/>
      <c r="AC901" s="72"/>
      <c r="AD901" s="72"/>
      <c r="AE901" s="72"/>
      <c r="AF901" s="62"/>
      <c r="AG901" s="113"/>
      <c r="AH901" s="114"/>
      <c r="AI901" s="30"/>
      <c r="AJ901" s="30"/>
      <c r="AK901" s="30"/>
      <c r="AL901" s="30"/>
      <c r="AM901" s="68"/>
      <c r="AN901" s="114"/>
      <c r="AO901" s="114"/>
      <c r="AP901" s="113"/>
      <c r="AQ901" s="113"/>
      <c r="AR901" s="31"/>
      <c r="AS901" s="73"/>
      <c r="AT901" s="73"/>
      <c r="AU901" s="68"/>
      <c r="AV901" s="67"/>
      <c r="AW901" s="67"/>
      <c r="AX901" s="67"/>
      <c r="AY901" s="67"/>
      <c r="AZ901" s="132"/>
      <c r="BA901" s="132"/>
      <c r="BB901" s="132"/>
      <c r="BC901" s="132"/>
      <c r="BD901" s="132"/>
      <c r="BE901" s="67"/>
    </row>
    <row r="902" spans="1:57" ht="25.5" customHeight="1" x14ac:dyDescent="0.25">
      <c r="A902" s="31"/>
      <c r="B902" s="31"/>
      <c r="C902" s="31"/>
      <c r="D902" s="33"/>
      <c r="E902" s="98"/>
      <c r="F902" s="31"/>
      <c r="G902" s="83"/>
      <c r="H902" s="83"/>
      <c r="I902" s="62"/>
      <c r="J902" s="31"/>
      <c r="K902" s="31"/>
      <c r="L902" s="83"/>
      <c r="M902" s="69"/>
      <c r="N902" s="69"/>
      <c r="O902" s="74"/>
      <c r="P902" s="74"/>
      <c r="Q902" s="75"/>
      <c r="R902" s="34"/>
      <c r="S902" s="83"/>
      <c r="T902" s="83"/>
      <c r="U902" s="83"/>
      <c r="V902" s="83"/>
      <c r="W902" s="74"/>
      <c r="X902" s="74"/>
      <c r="Y902" s="74"/>
      <c r="Z902" s="66"/>
      <c r="AA902" s="72"/>
      <c r="AB902" s="66"/>
      <c r="AC902" s="72"/>
      <c r="AD902" s="72"/>
      <c r="AE902" s="72"/>
      <c r="AF902" s="62"/>
      <c r="AG902" s="113"/>
      <c r="AH902" s="114"/>
      <c r="AI902" s="30"/>
      <c r="AJ902" s="30"/>
      <c r="AK902" s="30"/>
      <c r="AL902" s="30"/>
      <c r="AM902" s="68"/>
      <c r="AN902" s="114"/>
      <c r="AO902" s="114"/>
      <c r="AP902" s="113"/>
      <c r="AQ902" s="113"/>
      <c r="AR902" s="31"/>
      <c r="AS902" s="73"/>
      <c r="AT902" s="73"/>
      <c r="AU902" s="68"/>
      <c r="AV902" s="67"/>
      <c r="AW902" s="67"/>
      <c r="AX902" s="67"/>
      <c r="AY902" s="67"/>
      <c r="AZ902" s="132"/>
      <c r="BA902" s="132"/>
      <c r="BB902" s="132"/>
      <c r="BC902" s="132"/>
      <c r="BD902" s="132"/>
      <c r="BE902" s="67"/>
    </row>
    <row r="903" spans="1:57" ht="25.5" customHeight="1" x14ac:dyDescent="0.25">
      <c r="A903" s="31"/>
      <c r="B903" s="31"/>
      <c r="C903" s="31"/>
      <c r="D903" s="33"/>
      <c r="E903" s="98"/>
      <c r="F903" s="31"/>
      <c r="G903" s="83"/>
      <c r="H903" s="83"/>
      <c r="I903" s="62"/>
      <c r="J903" s="31"/>
      <c r="K903" s="31"/>
      <c r="L903" s="83"/>
      <c r="M903" s="69"/>
      <c r="N903" s="69"/>
      <c r="O903" s="74"/>
      <c r="P903" s="74"/>
      <c r="Q903" s="75"/>
      <c r="R903" s="34"/>
      <c r="S903" s="83"/>
      <c r="T903" s="83"/>
      <c r="U903" s="83"/>
      <c r="V903" s="83"/>
      <c r="W903" s="74"/>
      <c r="X903" s="74"/>
      <c r="Y903" s="74"/>
      <c r="Z903" s="66"/>
      <c r="AA903" s="72"/>
      <c r="AB903" s="66"/>
      <c r="AC903" s="72"/>
      <c r="AD903" s="72"/>
      <c r="AE903" s="72"/>
      <c r="AF903" s="62"/>
      <c r="AG903" s="113"/>
      <c r="AH903" s="114"/>
      <c r="AI903" s="30"/>
      <c r="AJ903" s="30"/>
      <c r="AK903" s="30"/>
      <c r="AL903" s="30"/>
      <c r="AM903" s="68"/>
      <c r="AN903" s="114"/>
      <c r="AO903" s="114"/>
      <c r="AP903" s="113"/>
      <c r="AQ903" s="113"/>
      <c r="AR903" s="31"/>
      <c r="AS903" s="73"/>
      <c r="AT903" s="73"/>
      <c r="AU903" s="68"/>
      <c r="AV903" s="67"/>
      <c r="AW903" s="67"/>
      <c r="AX903" s="67"/>
      <c r="AY903" s="67"/>
      <c r="AZ903" s="132"/>
      <c r="BA903" s="132"/>
      <c r="BB903" s="132"/>
      <c r="BC903" s="132"/>
      <c r="BD903" s="132"/>
      <c r="BE903" s="67"/>
    </row>
    <row r="904" spans="1:57" ht="25.5" customHeight="1" x14ac:dyDescent="0.25">
      <c r="A904" s="31"/>
      <c r="B904" s="31"/>
      <c r="C904" s="31"/>
      <c r="D904" s="33"/>
      <c r="E904" s="98"/>
      <c r="F904" s="31"/>
      <c r="G904" s="83"/>
      <c r="H904" s="83"/>
      <c r="I904" s="62"/>
      <c r="J904" s="31"/>
      <c r="K904" s="31"/>
      <c r="L904" s="83"/>
      <c r="M904" s="69"/>
      <c r="N904" s="69"/>
      <c r="O904" s="74"/>
      <c r="P904" s="74"/>
      <c r="Q904" s="75"/>
      <c r="R904" s="34"/>
      <c r="S904" s="83"/>
      <c r="T904" s="83"/>
      <c r="U904" s="83"/>
      <c r="V904" s="83"/>
      <c r="W904" s="74"/>
      <c r="X904" s="74"/>
      <c r="Y904" s="74"/>
      <c r="Z904" s="66"/>
      <c r="AA904" s="72"/>
      <c r="AB904" s="66"/>
      <c r="AC904" s="72"/>
      <c r="AD904" s="72"/>
      <c r="AE904" s="72"/>
      <c r="AF904" s="62"/>
      <c r="AG904" s="113"/>
      <c r="AH904" s="114"/>
      <c r="AI904" s="30"/>
      <c r="AJ904" s="30"/>
      <c r="AK904" s="30"/>
      <c r="AL904" s="30"/>
      <c r="AM904" s="68"/>
      <c r="AN904" s="114"/>
      <c r="AO904" s="114"/>
      <c r="AP904" s="113"/>
      <c r="AQ904" s="113"/>
      <c r="AR904" s="31"/>
      <c r="AS904" s="73"/>
      <c r="AT904" s="73"/>
      <c r="AU904" s="68"/>
      <c r="AV904" s="67"/>
      <c r="AW904" s="67"/>
      <c r="AX904" s="67"/>
      <c r="AY904" s="67"/>
      <c r="AZ904" s="132"/>
      <c r="BA904" s="132"/>
      <c r="BB904" s="132"/>
      <c r="BC904" s="132"/>
      <c r="BD904" s="132"/>
      <c r="BE904" s="67"/>
    </row>
    <row r="905" spans="1:57" ht="25.5" customHeight="1" x14ac:dyDescent="0.25">
      <c r="A905" s="31"/>
      <c r="B905" s="31"/>
      <c r="C905" s="31"/>
      <c r="D905" s="33"/>
      <c r="E905" s="98"/>
      <c r="F905" s="31"/>
      <c r="G905" s="83"/>
      <c r="H905" s="83"/>
      <c r="I905" s="62"/>
      <c r="J905" s="31"/>
      <c r="K905" s="31"/>
      <c r="L905" s="83"/>
      <c r="M905" s="69"/>
      <c r="N905" s="69"/>
      <c r="O905" s="74"/>
      <c r="P905" s="74"/>
      <c r="Q905" s="75"/>
      <c r="R905" s="34"/>
      <c r="S905" s="83"/>
      <c r="T905" s="83"/>
      <c r="U905" s="83"/>
      <c r="V905" s="83"/>
      <c r="W905" s="74"/>
      <c r="X905" s="74"/>
      <c r="Y905" s="74"/>
      <c r="Z905" s="66"/>
      <c r="AA905" s="72"/>
      <c r="AB905" s="66"/>
      <c r="AC905" s="72"/>
      <c r="AD905" s="72"/>
      <c r="AE905" s="72"/>
      <c r="AF905" s="62"/>
      <c r="AG905" s="113"/>
      <c r="AH905" s="114"/>
      <c r="AI905" s="30"/>
      <c r="AJ905" s="30"/>
      <c r="AK905" s="30"/>
      <c r="AL905" s="30"/>
      <c r="AM905" s="68"/>
      <c r="AN905" s="114"/>
      <c r="AO905" s="114"/>
      <c r="AP905" s="113"/>
      <c r="AQ905" s="113"/>
      <c r="AR905" s="31"/>
      <c r="AS905" s="73"/>
      <c r="AT905" s="73"/>
      <c r="AU905" s="68"/>
      <c r="AV905" s="67"/>
      <c r="AW905" s="67"/>
      <c r="AX905" s="67"/>
      <c r="AY905" s="67"/>
      <c r="AZ905" s="132"/>
      <c r="BA905" s="132"/>
      <c r="BB905" s="132"/>
      <c r="BC905" s="132"/>
      <c r="BD905" s="132"/>
      <c r="BE905" s="67"/>
    </row>
    <row r="906" spans="1:57" ht="25.5" customHeight="1" x14ac:dyDescent="0.25">
      <c r="A906" s="31"/>
      <c r="B906" s="31"/>
      <c r="C906" s="31"/>
      <c r="D906" s="33"/>
      <c r="E906" s="98"/>
      <c r="F906" s="31"/>
      <c r="G906" s="83"/>
      <c r="H906" s="83"/>
      <c r="I906" s="62"/>
      <c r="J906" s="31"/>
      <c r="K906" s="31"/>
      <c r="L906" s="83"/>
      <c r="M906" s="69"/>
      <c r="N906" s="69"/>
      <c r="O906" s="74"/>
      <c r="P906" s="74"/>
      <c r="Q906" s="75"/>
      <c r="R906" s="34"/>
      <c r="S906" s="83"/>
      <c r="T906" s="83"/>
      <c r="U906" s="83"/>
      <c r="V906" s="83"/>
      <c r="W906" s="74"/>
      <c r="X906" s="74"/>
      <c r="Y906" s="74"/>
      <c r="Z906" s="66"/>
      <c r="AA906" s="72"/>
      <c r="AB906" s="66"/>
      <c r="AC906" s="72"/>
      <c r="AD906" s="72"/>
      <c r="AE906" s="72"/>
      <c r="AF906" s="62"/>
      <c r="AG906" s="113"/>
      <c r="AH906" s="114"/>
      <c r="AI906" s="30"/>
      <c r="AJ906" s="30"/>
      <c r="AK906" s="30"/>
      <c r="AL906" s="30"/>
      <c r="AM906" s="68"/>
      <c r="AN906" s="114"/>
      <c r="AO906" s="114"/>
      <c r="AP906" s="113"/>
      <c r="AQ906" s="113"/>
      <c r="AR906" s="31"/>
      <c r="AS906" s="73"/>
      <c r="AT906" s="73"/>
      <c r="AU906" s="68"/>
      <c r="AV906" s="67"/>
      <c r="AW906" s="67"/>
      <c r="AX906" s="67"/>
      <c r="AY906" s="67"/>
      <c r="AZ906" s="132"/>
      <c r="BA906" s="132"/>
      <c r="BB906" s="132"/>
      <c r="BC906" s="132"/>
      <c r="BD906" s="132"/>
      <c r="BE906" s="67"/>
    </row>
    <row r="907" spans="1:57" ht="25.5" customHeight="1" x14ac:dyDescent="0.25">
      <c r="A907" s="31"/>
      <c r="B907" s="31"/>
      <c r="C907" s="31"/>
      <c r="D907" s="33"/>
      <c r="E907" s="98"/>
      <c r="F907" s="31"/>
      <c r="G907" s="83"/>
      <c r="H907" s="83"/>
      <c r="I907" s="62"/>
      <c r="J907" s="31"/>
      <c r="K907" s="31"/>
      <c r="L907" s="83"/>
      <c r="M907" s="69"/>
      <c r="N907" s="69"/>
      <c r="O907" s="74"/>
      <c r="P907" s="74"/>
      <c r="Q907" s="75"/>
      <c r="R907" s="34"/>
      <c r="S907" s="83"/>
      <c r="T907" s="83"/>
      <c r="U907" s="83"/>
      <c r="V907" s="83"/>
      <c r="W907" s="74"/>
      <c r="X907" s="74"/>
      <c r="Y907" s="74"/>
      <c r="Z907" s="66"/>
      <c r="AA907" s="72"/>
      <c r="AB907" s="66"/>
      <c r="AC907" s="72"/>
      <c r="AD907" s="72"/>
      <c r="AE907" s="72"/>
      <c r="AF907" s="62"/>
      <c r="AG907" s="113"/>
      <c r="AH907" s="114"/>
      <c r="AI907" s="30"/>
      <c r="AJ907" s="30"/>
      <c r="AK907" s="30"/>
      <c r="AL907" s="30"/>
      <c r="AM907" s="68"/>
      <c r="AN907" s="114"/>
      <c r="AO907" s="114"/>
      <c r="AP907" s="113"/>
      <c r="AQ907" s="113"/>
      <c r="AR907" s="31"/>
      <c r="AS907" s="73"/>
      <c r="AT907" s="73"/>
      <c r="AU907" s="68"/>
      <c r="AV907" s="67"/>
      <c r="AW907" s="67"/>
      <c r="AX907" s="67"/>
      <c r="AY907" s="67"/>
      <c r="AZ907" s="132"/>
      <c r="BA907" s="132"/>
      <c r="BB907" s="132"/>
      <c r="BC907" s="132"/>
      <c r="BD907" s="132"/>
      <c r="BE907" s="67"/>
    </row>
    <row r="908" spans="1:57" ht="25.5" customHeight="1" x14ac:dyDescent="0.25">
      <c r="A908" s="31"/>
      <c r="B908" s="31"/>
      <c r="C908" s="31"/>
      <c r="D908" s="33"/>
      <c r="E908" s="98"/>
      <c r="F908" s="31"/>
      <c r="G908" s="83"/>
      <c r="H908" s="83"/>
      <c r="I908" s="62"/>
      <c r="J908" s="31"/>
      <c r="K908" s="31"/>
      <c r="L908" s="83"/>
      <c r="M908" s="69"/>
      <c r="N908" s="69"/>
      <c r="O908" s="74"/>
      <c r="P908" s="74"/>
      <c r="Q908" s="75"/>
      <c r="R908" s="34"/>
      <c r="S908" s="83"/>
      <c r="T908" s="83"/>
      <c r="U908" s="83"/>
      <c r="V908" s="83"/>
      <c r="W908" s="74"/>
      <c r="X908" s="74"/>
      <c r="Y908" s="74"/>
      <c r="Z908" s="66"/>
      <c r="AA908" s="72"/>
      <c r="AB908" s="66"/>
      <c r="AC908" s="72"/>
      <c r="AD908" s="72"/>
      <c r="AE908" s="72"/>
      <c r="AF908" s="62"/>
      <c r="AG908" s="113"/>
      <c r="AH908" s="114"/>
      <c r="AI908" s="30"/>
      <c r="AJ908" s="30"/>
      <c r="AK908" s="30"/>
      <c r="AL908" s="30"/>
      <c r="AM908" s="68"/>
      <c r="AN908" s="114"/>
      <c r="AO908" s="114"/>
      <c r="AP908" s="113"/>
      <c r="AQ908" s="113"/>
      <c r="AR908" s="31"/>
      <c r="AS908" s="73"/>
      <c r="AT908" s="73"/>
      <c r="AU908" s="68"/>
      <c r="AV908" s="67"/>
      <c r="AW908" s="67"/>
      <c r="AX908" s="67"/>
      <c r="AY908" s="67"/>
      <c r="AZ908" s="132"/>
      <c r="BA908" s="132"/>
      <c r="BB908" s="132"/>
      <c r="BC908" s="132"/>
      <c r="BD908" s="132"/>
      <c r="BE908" s="67"/>
    </row>
    <row r="909" spans="1:57" ht="25.5" customHeight="1" x14ac:dyDescent="0.25">
      <c r="A909" s="31"/>
      <c r="B909" s="31"/>
      <c r="C909" s="31"/>
      <c r="D909" s="33"/>
      <c r="E909" s="98"/>
      <c r="F909" s="31"/>
      <c r="G909" s="83"/>
      <c r="H909" s="83"/>
      <c r="I909" s="62"/>
      <c r="J909" s="31"/>
      <c r="K909" s="31"/>
      <c r="L909" s="83"/>
      <c r="M909" s="69"/>
      <c r="N909" s="69"/>
      <c r="O909" s="74"/>
      <c r="P909" s="74"/>
      <c r="Q909" s="75"/>
      <c r="R909" s="34"/>
      <c r="S909" s="83"/>
      <c r="T909" s="83"/>
      <c r="U909" s="83"/>
      <c r="V909" s="83"/>
      <c r="W909" s="74"/>
      <c r="X909" s="74"/>
      <c r="Y909" s="74"/>
      <c r="Z909" s="66"/>
      <c r="AA909" s="72"/>
      <c r="AB909" s="66"/>
      <c r="AC909" s="72"/>
      <c r="AD909" s="72"/>
      <c r="AE909" s="72"/>
      <c r="AF909" s="62"/>
      <c r="AG909" s="113"/>
      <c r="AH909" s="114"/>
      <c r="AI909" s="30"/>
      <c r="AJ909" s="30"/>
      <c r="AK909" s="30"/>
      <c r="AL909" s="30"/>
      <c r="AM909" s="68"/>
      <c r="AN909" s="114"/>
      <c r="AO909" s="114"/>
      <c r="AP909" s="113"/>
      <c r="AQ909" s="113"/>
      <c r="AR909" s="31"/>
      <c r="AS909" s="73"/>
      <c r="AT909" s="73"/>
      <c r="AU909" s="68"/>
      <c r="AV909" s="67"/>
      <c r="AW909" s="67"/>
      <c r="AX909" s="67"/>
      <c r="AY909" s="67"/>
      <c r="AZ909" s="132"/>
      <c r="BA909" s="132"/>
      <c r="BB909" s="132"/>
      <c r="BC909" s="132"/>
      <c r="BD909" s="132"/>
      <c r="BE909" s="67"/>
    </row>
    <row r="910" spans="1:57" ht="25.5" customHeight="1" x14ac:dyDescent="0.25">
      <c r="A910" s="31"/>
      <c r="B910" s="31"/>
      <c r="C910" s="31"/>
      <c r="D910" s="33"/>
      <c r="E910" s="98"/>
      <c r="F910" s="31"/>
      <c r="G910" s="83"/>
      <c r="H910" s="83"/>
      <c r="I910" s="62"/>
      <c r="J910" s="31"/>
      <c r="K910" s="31"/>
      <c r="L910" s="83"/>
      <c r="M910" s="69"/>
      <c r="N910" s="69"/>
      <c r="O910" s="74"/>
      <c r="P910" s="74"/>
      <c r="Q910" s="75"/>
      <c r="R910" s="34"/>
      <c r="S910" s="83"/>
      <c r="T910" s="83"/>
      <c r="U910" s="83"/>
      <c r="V910" s="83"/>
      <c r="W910" s="74"/>
      <c r="X910" s="74"/>
      <c r="Y910" s="74"/>
      <c r="Z910" s="66"/>
      <c r="AA910" s="72"/>
      <c r="AB910" s="66"/>
      <c r="AC910" s="72"/>
      <c r="AD910" s="72"/>
      <c r="AE910" s="72"/>
      <c r="AF910" s="62"/>
      <c r="AG910" s="113"/>
      <c r="AH910" s="114"/>
      <c r="AI910" s="30"/>
      <c r="AJ910" s="30"/>
      <c r="AK910" s="30"/>
      <c r="AL910" s="30"/>
      <c r="AM910" s="68"/>
      <c r="AN910" s="114"/>
      <c r="AO910" s="114"/>
      <c r="AP910" s="113"/>
      <c r="AQ910" s="113"/>
      <c r="AR910" s="31"/>
      <c r="AS910" s="73"/>
      <c r="AT910" s="73"/>
      <c r="AU910" s="68"/>
      <c r="AV910" s="67"/>
      <c r="AW910" s="67"/>
      <c r="AX910" s="67"/>
      <c r="AY910" s="67"/>
      <c r="AZ910" s="132"/>
      <c r="BA910" s="132"/>
      <c r="BB910" s="132"/>
      <c r="BC910" s="132"/>
      <c r="BD910" s="132"/>
      <c r="BE910" s="67"/>
    </row>
    <row r="911" spans="1:57" ht="25.5" customHeight="1" x14ac:dyDescent="0.25">
      <c r="A911" s="31"/>
      <c r="B911" s="31"/>
      <c r="C911" s="31"/>
      <c r="D911" s="33"/>
      <c r="E911" s="98"/>
      <c r="F911" s="31"/>
      <c r="G911" s="83"/>
      <c r="H911" s="83"/>
      <c r="I911" s="62"/>
      <c r="J911" s="31"/>
      <c r="K911" s="31"/>
      <c r="L911" s="83"/>
      <c r="M911" s="69"/>
      <c r="N911" s="69"/>
      <c r="O911" s="74"/>
      <c r="P911" s="74"/>
      <c r="Q911" s="75"/>
      <c r="R911" s="34"/>
      <c r="S911" s="83"/>
      <c r="T911" s="83"/>
      <c r="U911" s="83"/>
      <c r="V911" s="83"/>
      <c r="W911" s="74"/>
      <c r="X911" s="74"/>
      <c r="Y911" s="74"/>
      <c r="Z911" s="66"/>
      <c r="AA911" s="72"/>
      <c r="AB911" s="66"/>
      <c r="AC911" s="72"/>
      <c r="AD911" s="72"/>
      <c r="AE911" s="72"/>
      <c r="AF911" s="62"/>
      <c r="AG911" s="113"/>
      <c r="AH911" s="114"/>
      <c r="AI911" s="30"/>
      <c r="AJ911" s="30"/>
      <c r="AK911" s="30"/>
      <c r="AL911" s="30"/>
      <c r="AM911" s="68"/>
      <c r="AN911" s="114"/>
      <c r="AO911" s="114"/>
      <c r="AP911" s="113"/>
      <c r="AQ911" s="113"/>
      <c r="AR911" s="31"/>
      <c r="AS911" s="73"/>
      <c r="AT911" s="73"/>
      <c r="AU911" s="68"/>
      <c r="AV911" s="67"/>
      <c r="AW911" s="67"/>
      <c r="AX911" s="67"/>
      <c r="AY911" s="67"/>
      <c r="AZ911" s="132"/>
      <c r="BA911" s="132"/>
      <c r="BB911" s="132"/>
      <c r="BC911" s="132"/>
      <c r="BD911" s="132"/>
      <c r="BE911" s="67"/>
    </row>
    <row r="912" spans="1:57" ht="25.5" customHeight="1" x14ac:dyDescent="0.25">
      <c r="A912" s="31"/>
      <c r="B912" s="31"/>
      <c r="C912" s="31"/>
      <c r="D912" s="33"/>
      <c r="E912" s="98"/>
      <c r="F912" s="31"/>
      <c r="G912" s="83"/>
      <c r="H912" s="83"/>
      <c r="I912" s="62"/>
      <c r="J912" s="31"/>
      <c r="K912" s="31"/>
      <c r="L912" s="83"/>
      <c r="M912" s="69"/>
      <c r="N912" s="69"/>
      <c r="O912" s="74"/>
      <c r="P912" s="74"/>
      <c r="Q912" s="75"/>
      <c r="R912" s="34"/>
      <c r="S912" s="83"/>
      <c r="T912" s="83"/>
      <c r="U912" s="83"/>
      <c r="V912" s="83"/>
      <c r="W912" s="74"/>
      <c r="X912" s="74"/>
      <c r="Y912" s="74"/>
      <c r="Z912" s="66"/>
      <c r="AA912" s="72"/>
      <c r="AB912" s="66"/>
      <c r="AC912" s="72"/>
      <c r="AD912" s="72"/>
      <c r="AE912" s="72"/>
      <c r="AF912" s="62"/>
      <c r="AG912" s="113"/>
      <c r="AH912" s="114"/>
      <c r="AI912" s="30"/>
      <c r="AJ912" s="30"/>
      <c r="AK912" s="30"/>
      <c r="AL912" s="30"/>
      <c r="AM912" s="68"/>
      <c r="AN912" s="114"/>
      <c r="AO912" s="114"/>
      <c r="AP912" s="113"/>
      <c r="AQ912" s="113"/>
      <c r="AR912" s="31"/>
      <c r="AS912" s="73"/>
      <c r="AT912" s="73"/>
      <c r="AU912" s="68"/>
      <c r="AV912" s="67"/>
      <c r="AW912" s="67"/>
      <c r="AX912" s="67"/>
      <c r="AY912" s="67"/>
      <c r="AZ912" s="132"/>
      <c r="BA912" s="132"/>
      <c r="BB912" s="132"/>
      <c r="BC912" s="132"/>
      <c r="BD912" s="132"/>
      <c r="BE912" s="67"/>
    </row>
    <row r="913" spans="1:57" ht="25.5" customHeight="1" x14ac:dyDescent="0.25">
      <c r="A913" s="31"/>
      <c r="B913" s="31"/>
      <c r="C913" s="31"/>
      <c r="D913" s="33"/>
      <c r="E913" s="98"/>
      <c r="F913" s="31"/>
      <c r="G913" s="83"/>
      <c r="H913" s="83"/>
      <c r="I913" s="62"/>
      <c r="J913" s="31"/>
      <c r="K913" s="31"/>
      <c r="L913" s="83"/>
      <c r="M913" s="69"/>
      <c r="N913" s="69"/>
      <c r="O913" s="74"/>
      <c r="P913" s="74"/>
      <c r="Q913" s="75"/>
      <c r="R913" s="34"/>
      <c r="S913" s="83"/>
      <c r="T913" s="83"/>
      <c r="U913" s="83"/>
      <c r="V913" s="83"/>
      <c r="W913" s="74"/>
      <c r="X913" s="74"/>
      <c r="Y913" s="74"/>
      <c r="Z913" s="66"/>
      <c r="AA913" s="72"/>
      <c r="AB913" s="66"/>
      <c r="AC913" s="72"/>
      <c r="AD913" s="72"/>
      <c r="AE913" s="72"/>
      <c r="AF913" s="62"/>
      <c r="AG913" s="113"/>
      <c r="AH913" s="114"/>
      <c r="AI913" s="30"/>
      <c r="AJ913" s="30"/>
      <c r="AK913" s="30"/>
      <c r="AL913" s="30"/>
      <c r="AM913" s="68"/>
      <c r="AN913" s="114"/>
      <c r="AO913" s="114"/>
      <c r="AP913" s="113"/>
      <c r="AQ913" s="113"/>
      <c r="AR913" s="31"/>
      <c r="AS913" s="73"/>
      <c r="AT913" s="73"/>
      <c r="AU913" s="68"/>
      <c r="AV913" s="67"/>
      <c r="AW913" s="67"/>
      <c r="AX913" s="67"/>
      <c r="AY913" s="67"/>
      <c r="AZ913" s="132"/>
      <c r="BA913" s="132"/>
      <c r="BB913" s="132"/>
      <c r="BC913" s="132"/>
      <c r="BD913" s="132"/>
      <c r="BE913" s="67"/>
    </row>
    <row r="914" spans="1:57" ht="25.5" customHeight="1" x14ac:dyDescent="0.25">
      <c r="A914" s="31"/>
      <c r="B914" s="31"/>
      <c r="C914" s="31"/>
      <c r="D914" s="33"/>
      <c r="E914" s="98"/>
      <c r="F914" s="31"/>
      <c r="G914" s="83"/>
      <c r="H914" s="83"/>
      <c r="I914" s="62"/>
      <c r="J914" s="31"/>
      <c r="K914" s="31"/>
      <c r="L914" s="83"/>
      <c r="M914" s="69"/>
      <c r="N914" s="69"/>
      <c r="O914" s="74"/>
      <c r="P914" s="74"/>
      <c r="Q914" s="75"/>
      <c r="R914" s="34"/>
      <c r="S914" s="83"/>
      <c r="T914" s="83"/>
      <c r="U914" s="83"/>
      <c r="V914" s="83"/>
      <c r="W914" s="74"/>
      <c r="X914" s="74"/>
      <c r="Y914" s="74"/>
      <c r="Z914" s="66"/>
      <c r="AA914" s="72"/>
      <c r="AB914" s="66"/>
      <c r="AC914" s="72"/>
      <c r="AD914" s="72"/>
      <c r="AE914" s="72"/>
      <c r="AF914" s="62"/>
      <c r="AG914" s="113"/>
      <c r="AH914" s="114"/>
      <c r="AI914" s="30"/>
      <c r="AJ914" s="30"/>
      <c r="AK914" s="30"/>
      <c r="AL914" s="30"/>
      <c r="AM914" s="68"/>
      <c r="AN914" s="114"/>
      <c r="AO914" s="114"/>
      <c r="AP914" s="113"/>
      <c r="AQ914" s="113"/>
      <c r="AR914" s="31"/>
      <c r="AS914" s="73"/>
      <c r="AT914" s="73"/>
      <c r="AU914" s="68"/>
      <c r="AV914" s="67"/>
      <c r="AW914" s="67"/>
      <c r="AX914" s="67"/>
      <c r="AY914" s="67"/>
      <c r="AZ914" s="132"/>
      <c r="BA914" s="132"/>
      <c r="BB914" s="132"/>
      <c r="BC914" s="132"/>
      <c r="BD914" s="132"/>
      <c r="BE914" s="67"/>
    </row>
    <row r="915" spans="1:57" ht="25.5" customHeight="1" x14ac:dyDescent="0.25">
      <c r="A915" s="31"/>
      <c r="B915" s="31"/>
      <c r="C915" s="31"/>
      <c r="D915" s="33"/>
      <c r="E915" s="98"/>
      <c r="F915" s="31"/>
      <c r="G915" s="83"/>
      <c r="H915" s="83"/>
      <c r="I915" s="62"/>
      <c r="J915" s="31"/>
      <c r="K915" s="31"/>
      <c r="L915" s="83"/>
      <c r="M915" s="69"/>
      <c r="N915" s="69"/>
      <c r="O915" s="74"/>
      <c r="P915" s="74"/>
      <c r="Q915" s="75"/>
      <c r="R915" s="34"/>
      <c r="S915" s="83"/>
      <c r="T915" s="83"/>
      <c r="U915" s="83"/>
      <c r="V915" s="83"/>
      <c r="W915" s="74"/>
      <c r="X915" s="74"/>
      <c r="Y915" s="74"/>
      <c r="Z915" s="66"/>
      <c r="AA915" s="72"/>
      <c r="AB915" s="66"/>
      <c r="AC915" s="72"/>
      <c r="AD915" s="72"/>
      <c r="AE915" s="72"/>
      <c r="AF915" s="62"/>
      <c r="AG915" s="113"/>
      <c r="AH915" s="114"/>
      <c r="AI915" s="30"/>
      <c r="AJ915" s="30"/>
      <c r="AK915" s="30"/>
      <c r="AL915" s="30"/>
      <c r="AM915" s="68"/>
      <c r="AN915" s="114"/>
      <c r="AO915" s="114"/>
      <c r="AP915" s="113"/>
      <c r="AQ915" s="113"/>
      <c r="AR915" s="31"/>
      <c r="AS915" s="73"/>
      <c r="AT915" s="73"/>
      <c r="AU915" s="68"/>
      <c r="AV915" s="67"/>
      <c r="AW915" s="67"/>
      <c r="AX915" s="67"/>
      <c r="AY915" s="67"/>
      <c r="AZ915" s="132"/>
      <c r="BA915" s="132"/>
      <c r="BB915" s="132"/>
      <c r="BC915" s="132"/>
      <c r="BD915" s="132"/>
      <c r="BE915" s="67"/>
    </row>
    <row r="916" spans="1:57" ht="25.5" customHeight="1" x14ac:dyDescent="0.25">
      <c r="A916" s="31"/>
      <c r="B916" s="31"/>
      <c r="C916" s="31"/>
      <c r="D916" s="33"/>
      <c r="E916" s="98"/>
      <c r="F916" s="31"/>
      <c r="G916" s="83"/>
      <c r="H916" s="83"/>
      <c r="I916" s="62"/>
      <c r="J916" s="31"/>
      <c r="K916" s="31"/>
      <c r="L916" s="83"/>
      <c r="M916" s="69"/>
      <c r="N916" s="69"/>
      <c r="O916" s="74"/>
      <c r="P916" s="74"/>
      <c r="Q916" s="75"/>
      <c r="R916" s="34"/>
      <c r="S916" s="83"/>
      <c r="T916" s="83"/>
      <c r="U916" s="83"/>
      <c r="V916" s="83"/>
      <c r="W916" s="74"/>
      <c r="X916" s="74"/>
      <c r="Y916" s="74"/>
      <c r="Z916" s="66"/>
      <c r="AA916" s="72"/>
      <c r="AB916" s="66"/>
      <c r="AC916" s="72"/>
      <c r="AD916" s="72"/>
      <c r="AE916" s="72"/>
      <c r="AF916" s="62"/>
      <c r="AG916" s="113"/>
      <c r="AH916" s="114"/>
      <c r="AI916" s="30"/>
      <c r="AJ916" s="30"/>
      <c r="AK916" s="30"/>
      <c r="AL916" s="30"/>
      <c r="AM916" s="68"/>
      <c r="AN916" s="114"/>
      <c r="AO916" s="114"/>
      <c r="AP916" s="113"/>
      <c r="AQ916" s="113"/>
      <c r="AR916" s="31"/>
      <c r="AS916" s="73"/>
      <c r="AT916" s="73"/>
      <c r="AU916" s="68"/>
      <c r="AV916" s="67"/>
      <c r="AW916" s="67"/>
      <c r="AX916" s="67"/>
      <c r="AY916" s="67"/>
      <c r="AZ916" s="132"/>
      <c r="BA916" s="132"/>
      <c r="BB916" s="132"/>
      <c r="BC916" s="132"/>
      <c r="BD916" s="132"/>
      <c r="BE916" s="67"/>
    </row>
    <row r="917" spans="1:57" ht="25.5" customHeight="1" x14ac:dyDescent="0.25">
      <c r="A917" s="31"/>
      <c r="B917" s="31"/>
      <c r="C917" s="31"/>
      <c r="D917" s="33"/>
      <c r="E917" s="98"/>
      <c r="F917" s="31"/>
      <c r="G917" s="83"/>
      <c r="H917" s="83"/>
      <c r="I917" s="62"/>
      <c r="J917" s="31"/>
      <c r="K917" s="31"/>
      <c r="L917" s="83"/>
      <c r="M917" s="69"/>
      <c r="N917" s="69"/>
      <c r="O917" s="74"/>
      <c r="P917" s="74"/>
      <c r="Q917" s="75"/>
      <c r="R917" s="34"/>
      <c r="S917" s="83"/>
      <c r="T917" s="83"/>
      <c r="U917" s="83"/>
      <c r="V917" s="83"/>
      <c r="W917" s="74"/>
      <c r="X917" s="74"/>
      <c r="Y917" s="74"/>
      <c r="Z917" s="66"/>
      <c r="AA917" s="72"/>
      <c r="AB917" s="66"/>
      <c r="AC917" s="72"/>
      <c r="AD917" s="72"/>
      <c r="AE917" s="72"/>
      <c r="AF917" s="62"/>
      <c r="AG917" s="113"/>
      <c r="AH917" s="114"/>
      <c r="AI917" s="30"/>
      <c r="AJ917" s="30"/>
      <c r="AK917" s="30"/>
      <c r="AL917" s="30"/>
      <c r="AM917" s="68"/>
      <c r="AN917" s="114"/>
      <c r="AO917" s="114"/>
      <c r="AP917" s="113"/>
      <c r="AQ917" s="113"/>
      <c r="AR917" s="31"/>
      <c r="AS917" s="73"/>
      <c r="AT917" s="73"/>
      <c r="AU917" s="68"/>
      <c r="AV917" s="67"/>
      <c r="AW917" s="67"/>
      <c r="AX917" s="67"/>
      <c r="AY917" s="67"/>
      <c r="AZ917" s="132"/>
      <c r="BA917" s="132"/>
      <c r="BB917" s="132"/>
      <c r="BC917" s="132"/>
      <c r="BD917" s="132"/>
      <c r="BE917" s="67"/>
    </row>
    <row r="918" spans="1:57" ht="25.5" customHeight="1" x14ac:dyDescent="0.25">
      <c r="A918" s="31"/>
      <c r="B918" s="31"/>
      <c r="C918" s="31"/>
      <c r="D918" s="33"/>
      <c r="E918" s="98"/>
      <c r="F918" s="31"/>
      <c r="G918" s="83"/>
      <c r="H918" s="83"/>
      <c r="I918" s="62"/>
      <c r="J918" s="31"/>
      <c r="K918" s="31"/>
      <c r="L918" s="83"/>
      <c r="M918" s="69"/>
      <c r="N918" s="69"/>
      <c r="O918" s="74"/>
      <c r="P918" s="74"/>
      <c r="Q918" s="75"/>
      <c r="R918" s="34"/>
      <c r="S918" s="83"/>
      <c r="T918" s="83"/>
      <c r="U918" s="83"/>
      <c r="V918" s="83"/>
      <c r="W918" s="74"/>
      <c r="X918" s="74"/>
      <c r="Y918" s="74"/>
      <c r="Z918" s="66"/>
      <c r="AA918" s="72"/>
      <c r="AB918" s="66"/>
      <c r="AC918" s="72"/>
      <c r="AD918" s="72"/>
      <c r="AE918" s="72"/>
      <c r="AF918" s="62"/>
      <c r="AG918" s="113"/>
      <c r="AH918" s="114"/>
      <c r="AI918" s="30"/>
      <c r="AJ918" s="30"/>
      <c r="AK918" s="30"/>
      <c r="AL918" s="30"/>
      <c r="AM918" s="68"/>
      <c r="AN918" s="114"/>
      <c r="AO918" s="114"/>
      <c r="AP918" s="113"/>
      <c r="AQ918" s="113"/>
      <c r="AR918" s="31"/>
      <c r="AS918" s="73"/>
      <c r="AT918" s="73"/>
      <c r="AU918" s="68"/>
      <c r="AV918" s="67"/>
      <c r="AW918" s="67"/>
      <c r="AX918" s="67"/>
      <c r="AY918" s="67"/>
      <c r="AZ918" s="132"/>
      <c r="BA918" s="132"/>
      <c r="BB918" s="132"/>
      <c r="BC918" s="132"/>
      <c r="BD918" s="132"/>
      <c r="BE918" s="67"/>
    </row>
    <row r="919" spans="1:57" ht="25.5" customHeight="1" x14ac:dyDescent="0.25">
      <c r="A919" s="31"/>
      <c r="B919" s="31"/>
      <c r="C919" s="31"/>
      <c r="D919" s="33"/>
      <c r="E919" s="98"/>
      <c r="F919" s="31"/>
      <c r="G919" s="83"/>
      <c r="H919" s="83"/>
      <c r="I919" s="62"/>
      <c r="J919" s="31"/>
      <c r="K919" s="31"/>
      <c r="L919" s="83"/>
      <c r="M919" s="69"/>
      <c r="N919" s="69"/>
      <c r="O919" s="74"/>
      <c r="P919" s="74"/>
      <c r="Q919" s="75"/>
      <c r="R919" s="34"/>
      <c r="S919" s="83"/>
      <c r="T919" s="83"/>
      <c r="U919" s="83"/>
      <c r="V919" s="83"/>
      <c r="W919" s="74"/>
      <c r="X919" s="74"/>
      <c r="Y919" s="74"/>
      <c r="Z919" s="66"/>
      <c r="AA919" s="72"/>
      <c r="AB919" s="66"/>
      <c r="AC919" s="72"/>
      <c r="AD919" s="72"/>
      <c r="AE919" s="72"/>
      <c r="AF919" s="62"/>
      <c r="AG919" s="113"/>
      <c r="AH919" s="114"/>
      <c r="AI919" s="30"/>
      <c r="AJ919" s="30"/>
      <c r="AK919" s="30"/>
      <c r="AL919" s="30"/>
      <c r="AM919" s="68"/>
      <c r="AN919" s="114"/>
      <c r="AO919" s="114"/>
      <c r="AP919" s="113"/>
      <c r="AQ919" s="113"/>
      <c r="AR919" s="31"/>
      <c r="AS919" s="73"/>
      <c r="AT919" s="73"/>
      <c r="AU919" s="68"/>
      <c r="AV919" s="67"/>
      <c r="AW919" s="67"/>
      <c r="AX919" s="67"/>
      <c r="AY919" s="67"/>
      <c r="AZ919" s="132"/>
      <c r="BA919" s="132"/>
      <c r="BB919" s="132"/>
      <c r="BC919" s="132"/>
      <c r="BD919" s="132"/>
      <c r="BE919" s="67"/>
    </row>
    <row r="920" spans="1:57" ht="25.5" customHeight="1" x14ac:dyDescent="0.25">
      <c r="A920" s="31"/>
      <c r="B920" s="31"/>
      <c r="C920" s="31"/>
      <c r="D920" s="33"/>
      <c r="E920" s="98"/>
      <c r="F920" s="31"/>
      <c r="G920" s="83"/>
      <c r="H920" s="83"/>
      <c r="I920" s="62"/>
      <c r="J920" s="31"/>
      <c r="K920" s="31"/>
      <c r="L920" s="83"/>
      <c r="M920" s="69"/>
      <c r="N920" s="69"/>
      <c r="O920" s="74"/>
      <c r="P920" s="74"/>
      <c r="Q920" s="75"/>
      <c r="R920" s="34"/>
      <c r="S920" s="83"/>
      <c r="T920" s="83"/>
      <c r="U920" s="83"/>
      <c r="V920" s="83"/>
      <c r="W920" s="74"/>
      <c r="X920" s="74"/>
      <c r="Y920" s="74"/>
      <c r="Z920" s="66"/>
      <c r="AA920" s="72"/>
      <c r="AB920" s="66"/>
      <c r="AC920" s="72"/>
      <c r="AD920" s="72"/>
      <c r="AE920" s="72"/>
      <c r="AF920" s="62"/>
      <c r="AG920" s="113"/>
      <c r="AH920" s="114"/>
      <c r="AI920" s="30"/>
      <c r="AJ920" s="30"/>
      <c r="AK920" s="30"/>
      <c r="AL920" s="30"/>
      <c r="AM920" s="68"/>
      <c r="AN920" s="114"/>
      <c r="AO920" s="114"/>
      <c r="AP920" s="113"/>
      <c r="AQ920" s="113"/>
      <c r="AR920" s="31"/>
      <c r="AS920" s="73"/>
      <c r="AT920" s="73"/>
      <c r="AU920" s="68"/>
      <c r="AV920" s="67"/>
      <c r="AW920" s="67"/>
      <c r="AX920" s="67"/>
      <c r="AY920" s="67"/>
      <c r="AZ920" s="132"/>
      <c r="BA920" s="132"/>
      <c r="BB920" s="132"/>
      <c r="BC920" s="132"/>
      <c r="BD920" s="132"/>
      <c r="BE920" s="67"/>
    </row>
    <row r="921" spans="1:57" ht="25.5" customHeight="1" x14ac:dyDescent="0.25">
      <c r="A921" s="31"/>
      <c r="B921" s="31"/>
      <c r="C921" s="31"/>
      <c r="D921" s="33"/>
      <c r="E921" s="98"/>
      <c r="F921" s="31"/>
      <c r="G921" s="83"/>
      <c r="H921" s="83"/>
      <c r="I921" s="62"/>
      <c r="J921" s="31"/>
      <c r="K921" s="31"/>
      <c r="L921" s="83"/>
      <c r="M921" s="69"/>
      <c r="N921" s="69"/>
      <c r="O921" s="74"/>
      <c r="P921" s="74"/>
      <c r="Q921" s="75"/>
      <c r="R921" s="34"/>
      <c r="S921" s="83"/>
      <c r="T921" s="83"/>
      <c r="U921" s="83"/>
      <c r="V921" s="83"/>
      <c r="W921" s="74"/>
      <c r="X921" s="74"/>
      <c r="Y921" s="74"/>
      <c r="Z921" s="66"/>
      <c r="AA921" s="72"/>
      <c r="AB921" s="66"/>
      <c r="AC921" s="72"/>
      <c r="AD921" s="72"/>
      <c r="AE921" s="72"/>
      <c r="AF921" s="62"/>
      <c r="AG921" s="113"/>
      <c r="AH921" s="114"/>
      <c r="AI921" s="30"/>
      <c r="AJ921" s="30"/>
      <c r="AK921" s="30"/>
      <c r="AL921" s="30"/>
      <c r="AM921" s="68"/>
      <c r="AN921" s="114"/>
      <c r="AO921" s="114"/>
      <c r="AP921" s="113"/>
      <c r="AQ921" s="113"/>
      <c r="AR921" s="31"/>
      <c r="AS921" s="73"/>
      <c r="AT921" s="73"/>
      <c r="AU921" s="68"/>
      <c r="AV921" s="67"/>
      <c r="AW921" s="67"/>
      <c r="AX921" s="67"/>
      <c r="AY921" s="67"/>
      <c r="AZ921" s="132"/>
      <c r="BA921" s="132"/>
      <c r="BB921" s="132"/>
      <c r="BC921" s="132"/>
      <c r="BD921" s="132"/>
      <c r="BE921" s="67"/>
    </row>
    <row r="922" spans="1:57" ht="25.5" customHeight="1" x14ac:dyDescent="0.25">
      <c r="A922" s="31"/>
      <c r="B922" s="31"/>
      <c r="C922" s="31"/>
      <c r="D922" s="33"/>
      <c r="E922" s="98"/>
      <c r="F922" s="31"/>
      <c r="G922" s="83"/>
      <c r="H922" s="83"/>
      <c r="I922" s="62"/>
      <c r="J922" s="31"/>
      <c r="K922" s="31"/>
      <c r="L922" s="83"/>
      <c r="M922" s="69"/>
      <c r="N922" s="69"/>
      <c r="O922" s="74"/>
      <c r="P922" s="74"/>
      <c r="Q922" s="75"/>
      <c r="R922" s="34"/>
      <c r="S922" s="83"/>
      <c r="T922" s="83"/>
      <c r="U922" s="83"/>
      <c r="V922" s="83"/>
      <c r="W922" s="74"/>
      <c r="X922" s="74"/>
      <c r="Y922" s="74"/>
      <c r="Z922" s="66"/>
      <c r="AA922" s="72"/>
      <c r="AB922" s="66"/>
      <c r="AC922" s="72"/>
      <c r="AD922" s="72"/>
      <c r="AE922" s="72"/>
      <c r="AF922" s="62"/>
      <c r="AG922" s="113"/>
      <c r="AH922" s="114"/>
      <c r="AI922" s="30"/>
      <c r="AJ922" s="30"/>
      <c r="AK922" s="30"/>
      <c r="AL922" s="30"/>
      <c r="AM922" s="68"/>
      <c r="AN922" s="114"/>
      <c r="AO922" s="114"/>
      <c r="AP922" s="113"/>
      <c r="AQ922" s="113"/>
      <c r="AR922" s="31"/>
      <c r="AS922" s="73"/>
      <c r="AT922" s="73"/>
      <c r="AU922" s="68"/>
      <c r="AV922" s="67"/>
      <c r="AW922" s="67"/>
      <c r="AX922" s="67"/>
      <c r="AY922" s="67"/>
      <c r="AZ922" s="132"/>
      <c r="BA922" s="132"/>
      <c r="BB922" s="132"/>
      <c r="BC922" s="132"/>
      <c r="BD922" s="132"/>
      <c r="BE922" s="67"/>
    </row>
    <row r="923" spans="1:57" ht="25.5" customHeight="1" x14ac:dyDescent="0.25">
      <c r="A923" s="31"/>
      <c r="B923" s="31"/>
      <c r="C923" s="31"/>
      <c r="D923" s="33"/>
      <c r="E923" s="98"/>
      <c r="F923" s="31"/>
      <c r="G923" s="83"/>
      <c r="H923" s="83"/>
      <c r="I923" s="62"/>
      <c r="J923" s="31"/>
      <c r="K923" s="31"/>
      <c r="L923" s="83"/>
      <c r="M923" s="69"/>
      <c r="N923" s="69"/>
      <c r="O923" s="74"/>
      <c r="P923" s="74"/>
      <c r="Q923" s="75"/>
      <c r="R923" s="34"/>
      <c r="S923" s="83"/>
      <c r="T923" s="83"/>
      <c r="U923" s="83"/>
      <c r="V923" s="83"/>
      <c r="W923" s="74"/>
      <c r="X923" s="74"/>
      <c r="Y923" s="74"/>
      <c r="Z923" s="66"/>
      <c r="AA923" s="72"/>
      <c r="AB923" s="66"/>
      <c r="AC923" s="72"/>
      <c r="AD923" s="72"/>
      <c r="AE923" s="72"/>
      <c r="AF923" s="62"/>
      <c r="AG923" s="113"/>
      <c r="AH923" s="114"/>
      <c r="AI923" s="30"/>
      <c r="AJ923" s="30"/>
      <c r="AK923" s="30"/>
      <c r="AL923" s="30"/>
      <c r="AM923" s="68"/>
      <c r="AN923" s="114"/>
      <c r="AO923" s="114"/>
      <c r="AP923" s="113"/>
      <c r="AQ923" s="113"/>
      <c r="AR923" s="31"/>
      <c r="AS923" s="73"/>
      <c r="AT923" s="73"/>
      <c r="AU923" s="68"/>
      <c r="AV923" s="67"/>
      <c r="AW923" s="67"/>
      <c r="AX923" s="67"/>
      <c r="AY923" s="67"/>
      <c r="AZ923" s="132"/>
      <c r="BA923" s="132"/>
      <c r="BB923" s="132"/>
      <c r="BC923" s="132"/>
      <c r="BD923" s="132"/>
      <c r="BE923" s="67"/>
    </row>
    <row r="924" spans="1:57" ht="25.5" customHeight="1" x14ac:dyDescent="0.25">
      <c r="A924" s="31"/>
      <c r="B924" s="31"/>
      <c r="C924" s="31"/>
      <c r="D924" s="33"/>
      <c r="E924" s="98"/>
      <c r="F924" s="31"/>
      <c r="G924" s="83"/>
      <c r="H924" s="83"/>
      <c r="I924" s="62"/>
      <c r="J924" s="31"/>
      <c r="K924" s="31"/>
      <c r="L924" s="83"/>
      <c r="M924" s="69"/>
      <c r="N924" s="69"/>
      <c r="O924" s="74"/>
      <c r="P924" s="74"/>
      <c r="Q924" s="75"/>
      <c r="R924" s="34"/>
      <c r="S924" s="83"/>
      <c r="T924" s="83"/>
      <c r="U924" s="83"/>
      <c r="V924" s="83"/>
      <c r="W924" s="74"/>
      <c r="X924" s="74"/>
      <c r="Y924" s="74"/>
      <c r="Z924" s="66"/>
      <c r="AA924" s="72"/>
      <c r="AB924" s="66"/>
      <c r="AC924" s="72"/>
      <c r="AD924" s="72"/>
      <c r="AE924" s="72"/>
      <c r="AF924" s="62"/>
      <c r="AG924" s="113"/>
      <c r="AH924" s="114"/>
      <c r="AI924" s="30"/>
      <c r="AJ924" s="30"/>
      <c r="AK924" s="30"/>
      <c r="AL924" s="30"/>
      <c r="AM924" s="68"/>
      <c r="AN924" s="114"/>
      <c r="AO924" s="114"/>
      <c r="AP924" s="113"/>
      <c r="AQ924" s="113"/>
      <c r="AR924" s="31"/>
      <c r="AS924" s="73"/>
      <c r="AT924" s="73"/>
      <c r="AU924" s="68"/>
      <c r="AV924" s="67"/>
      <c r="AW924" s="67"/>
      <c r="AX924" s="67"/>
      <c r="AY924" s="67"/>
      <c r="AZ924" s="132"/>
      <c r="BA924" s="132"/>
      <c r="BB924" s="132"/>
      <c r="BC924" s="132"/>
      <c r="BD924" s="132"/>
      <c r="BE924" s="67"/>
    </row>
    <row r="925" spans="1:57" ht="25.5" customHeight="1" x14ac:dyDescent="0.25">
      <c r="A925" s="31"/>
      <c r="B925" s="31"/>
      <c r="C925" s="31"/>
      <c r="D925" s="33"/>
      <c r="E925" s="98"/>
      <c r="F925" s="31"/>
      <c r="G925" s="83"/>
      <c r="H925" s="83"/>
      <c r="I925" s="62"/>
      <c r="J925" s="31"/>
      <c r="K925" s="31"/>
      <c r="L925" s="83"/>
      <c r="M925" s="69"/>
      <c r="N925" s="69"/>
      <c r="O925" s="74"/>
      <c r="P925" s="74"/>
      <c r="Q925" s="75"/>
      <c r="R925" s="34"/>
      <c r="S925" s="83"/>
      <c r="T925" s="83"/>
      <c r="U925" s="83"/>
      <c r="V925" s="83"/>
      <c r="W925" s="74"/>
      <c r="X925" s="74"/>
      <c r="Y925" s="74"/>
      <c r="Z925" s="66"/>
      <c r="AA925" s="72"/>
      <c r="AB925" s="66"/>
      <c r="AC925" s="72"/>
      <c r="AD925" s="72"/>
      <c r="AE925" s="72"/>
      <c r="AF925" s="62"/>
      <c r="AG925" s="113"/>
      <c r="AH925" s="114"/>
      <c r="AI925" s="30"/>
      <c r="AJ925" s="30"/>
      <c r="AK925" s="30"/>
      <c r="AL925" s="30"/>
      <c r="AM925" s="68"/>
      <c r="AN925" s="114"/>
      <c r="AO925" s="114"/>
      <c r="AP925" s="113"/>
      <c r="AQ925" s="113"/>
      <c r="AR925" s="31"/>
      <c r="AS925" s="73"/>
      <c r="AT925" s="73"/>
      <c r="AU925" s="68"/>
      <c r="AV925" s="67"/>
      <c r="AW925" s="67"/>
      <c r="AX925" s="67"/>
      <c r="AY925" s="67"/>
      <c r="AZ925" s="132"/>
      <c r="BA925" s="132"/>
      <c r="BB925" s="132"/>
      <c r="BC925" s="132"/>
      <c r="BD925" s="132"/>
      <c r="BE925" s="67"/>
    </row>
    <row r="926" spans="1:57" ht="25.5" customHeight="1" x14ac:dyDescent="0.25">
      <c r="A926" s="31"/>
      <c r="B926" s="31"/>
      <c r="C926" s="31"/>
      <c r="D926" s="33"/>
      <c r="E926" s="98"/>
      <c r="F926" s="31"/>
      <c r="G926" s="83"/>
      <c r="H926" s="83"/>
      <c r="I926" s="62"/>
      <c r="J926" s="31"/>
      <c r="K926" s="31"/>
      <c r="L926" s="83"/>
      <c r="M926" s="69"/>
      <c r="N926" s="69"/>
      <c r="O926" s="74"/>
      <c r="P926" s="74"/>
      <c r="Q926" s="75"/>
      <c r="R926" s="34"/>
      <c r="S926" s="83"/>
      <c r="T926" s="83"/>
      <c r="U926" s="83"/>
      <c r="V926" s="83"/>
      <c r="W926" s="74"/>
      <c r="X926" s="74"/>
      <c r="Y926" s="74"/>
      <c r="Z926" s="66"/>
      <c r="AA926" s="72"/>
      <c r="AB926" s="66"/>
      <c r="AC926" s="72"/>
      <c r="AD926" s="72"/>
      <c r="AE926" s="72"/>
      <c r="AF926" s="62"/>
      <c r="AG926" s="113"/>
      <c r="AH926" s="114"/>
      <c r="AI926" s="30"/>
      <c r="AJ926" s="30"/>
      <c r="AK926" s="30"/>
      <c r="AL926" s="30"/>
      <c r="AM926" s="68"/>
      <c r="AN926" s="114"/>
      <c r="AO926" s="114"/>
      <c r="AP926" s="113"/>
      <c r="AQ926" s="113"/>
      <c r="AR926" s="31"/>
      <c r="AS926" s="73"/>
      <c r="AT926" s="73"/>
      <c r="AU926" s="68"/>
      <c r="AV926" s="67"/>
      <c r="AW926" s="67"/>
      <c r="AX926" s="67"/>
      <c r="AY926" s="67"/>
      <c r="AZ926" s="132"/>
      <c r="BA926" s="132"/>
      <c r="BB926" s="132"/>
      <c r="BC926" s="132"/>
      <c r="BD926" s="132"/>
      <c r="BE926" s="67"/>
    </row>
    <row r="927" spans="1:57" ht="25.5" customHeight="1" x14ac:dyDescent="0.25">
      <c r="A927" s="31"/>
      <c r="B927" s="31"/>
      <c r="C927" s="31"/>
      <c r="D927" s="33"/>
      <c r="E927" s="98"/>
      <c r="F927" s="31"/>
      <c r="G927" s="83"/>
      <c r="H927" s="83"/>
      <c r="I927" s="62"/>
      <c r="J927" s="31"/>
      <c r="K927" s="31"/>
      <c r="L927" s="83"/>
      <c r="M927" s="69"/>
      <c r="N927" s="69"/>
      <c r="O927" s="74"/>
      <c r="P927" s="74"/>
      <c r="Q927" s="75"/>
      <c r="R927" s="34"/>
      <c r="S927" s="83"/>
      <c r="T927" s="83"/>
      <c r="U927" s="83"/>
      <c r="V927" s="83"/>
      <c r="W927" s="74"/>
      <c r="X927" s="74"/>
      <c r="Y927" s="74"/>
      <c r="Z927" s="66"/>
      <c r="AA927" s="72"/>
      <c r="AB927" s="66"/>
      <c r="AC927" s="72"/>
      <c r="AD927" s="72"/>
      <c r="AE927" s="72"/>
      <c r="AF927" s="62"/>
      <c r="AG927" s="113"/>
      <c r="AH927" s="114"/>
      <c r="AI927" s="30"/>
      <c r="AJ927" s="30"/>
      <c r="AK927" s="30"/>
      <c r="AL927" s="30"/>
      <c r="AM927" s="68"/>
      <c r="AN927" s="114"/>
      <c r="AO927" s="114"/>
      <c r="AP927" s="113"/>
      <c r="AQ927" s="113"/>
      <c r="AR927" s="31"/>
      <c r="AS927" s="73"/>
      <c r="AT927" s="73"/>
      <c r="AU927" s="68"/>
      <c r="AV927" s="67"/>
      <c r="AW927" s="67"/>
      <c r="AX927" s="67"/>
      <c r="AY927" s="67"/>
      <c r="AZ927" s="132"/>
      <c r="BA927" s="132"/>
      <c r="BB927" s="132"/>
      <c r="BC927" s="132"/>
      <c r="BD927" s="132"/>
      <c r="BE927" s="67"/>
    </row>
    <row r="928" spans="1:57" ht="25.5" customHeight="1" x14ac:dyDescent="0.25">
      <c r="A928" s="31"/>
      <c r="B928" s="31"/>
      <c r="C928" s="31"/>
      <c r="D928" s="33"/>
      <c r="E928" s="98"/>
      <c r="F928" s="31"/>
      <c r="G928" s="83"/>
      <c r="H928" s="83"/>
      <c r="I928" s="62"/>
      <c r="J928" s="31"/>
      <c r="K928" s="31"/>
      <c r="L928" s="83"/>
      <c r="M928" s="69"/>
      <c r="N928" s="69"/>
      <c r="O928" s="74"/>
      <c r="P928" s="74"/>
      <c r="Q928" s="75"/>
      <c r="R928" s="34"/>
      <c r="S928" s="83"/>
      <c r="T928" s="83"/>
      <c r="U928" s="83"/>
      <c r="V928" s="83"/>
      <c r="W928" s="74"/>
      <c r="X928" s="74"/>
      <c r="Y928" s="74"/>
      <c r="Z928" s="66"/>
      <c r="AA928" s="72"/>
      <c r="AB928" s="66"/>
      <c r="AC928" s="72"/>
      <c r="AD928" s="72"/>
      <c r="AE928" s="72"/>
      <c r="AF928" s="62"/>
      <c r="AG928" s="113"/>
      <c r="AH928" s="114"/>
      <c r="AI928" s="30"/>
      <c r="AJ928" s="30"/>
      <c r="AK928" s="30"/>
      <c r="AL928" s="30"/>
      <c r="AM928" s="68"/>
      <c r="AN928" s="114"/>
      <c r="AO928" s="114"/>
      <c r="AP928" s="113"/>
      <c r="AQ928" s="113"/>
      <c r="AR928" s="31"/>
      <c r="AS928" s="73"/>
      <c r="AT928" s="73"/>
      <c r="AU928" s="68"/>
      <c r="AV928" s="67"/>
      <c r="AW928" s="67"/>
      <c r="AX928" s="67"/>
      <c r="AY928" s="67"/>
      <c r="AZ928" s="132"/>
      <c r="BA928" s="132"/>
      <c r="BB928" s="132"/>
      <c r="BC928" s="132"/>
      <c r="BD928" s="132"/>
      <c r="BE928" s="67"/>
    </row>
    <row r="929" spans="1:57" ht="25.5" customHeight="1" x14ac:dyDescent="0.25">
      <c r="A929" s="31"/>
      <c r="B929" s="31"/>
      <c r="C929" s="31"/>
      <c r="D929" s="33"/>
      <c r="E929" s="98"/>
      <c r="F929" s="31"/>
      <c r="G929" s="83"/>
      <c r="H929" s="83"/>
      <c r="I929" s="62"/>
      <c r="J929" s="31"/>
      <c r="K929" s="31"/>
      <c r="L929" s="83"/>
      <c r="M929" s="69"/>
      <c r="N929" s="69"/>
      <c r="O929" s="74"/>
      <c r="P929" s="74"/>
      <c r="Q929" s="75"/>
      <c r="R929" s="34"/>
      <c r="S929" s="83"/>
      <c r="T929" s="83"/>
      <c r="U929" s="83"/>
      <c r="V929" s="83"/>
      <c r="W929" s="74"/>
      <c r="X929" s="74"/>
      <c r="Y929" s="74"/>
      <c r="Z929" s="66"/>
      <c r="AA929" s="72"/>
      <c r="AB929" s="66"/>
      <c r="AC929" s="72"/>
      <c r="AD929" s="72"/>
      <c r="AE929" s="72"/>
      <c r="AF929" s="62"/>
      <c r="AG929" s="113"/>
      <c r="AH929" s="114"/>
      <c r="AI929" s="30"/>
      <c r="AJ929" s="30"/>
      <c r="AK929" s="30"/>
      <c r="AL929" s="30"/>
      <c r="AM929" s="68"/>
      <c r="AN929" s="114"/>
      <c r="AO929" s="114"/>
      <c r="AP929" s="113"/>
      <c r="AQ929" s="113"/>
      <c r="AR929" s="31"/>
      <c r="AS929" s="73"/>
      <c r="AT929" s="73"/>
      <c r="AU929" s="68"/>
      <c r="AV929" s="67"/>
      <c r="AW929" s="67"/>
      <c r="AX929" s="67"/>
      <c r="AY929" s="67"/>
      <c r="AZ929" s="132"/>
      <c r="BA929" s="132"/>
      <c r="BB929" s="132"/>
      <c r="BC929" s="132"/>
      <c r="BD929" s="132"/>
      <c r="BE929" s="67"/>
    </row>
    <row r="930" spans="1:57" ht="25.5" customHeight="1" x14ac:dyDescent="0.25">
      <c r="A930" s="31"/>
      <c r="B930" s="31"/>
      <c r="C930" s="31"/>
      <c r="D930" s="33"/>
      <c r="E930" s="98"/>
      <c r="F930" s="31"/>
      <c r="G930" s="83"/>
      <c r="H930" s="83"/>
      <c r="I930" s="62"/>
      <c r="J930" s="31"/>
      <c r="K930" s="31"/>
      <c r="L930" s="83"/>
      <c r="M930" s="69"/>
      <c r="N930" s="69"/>
      <c r="O930" s="74"/>
      <c r="P930" s="74"/>
      <c r="Q930" s="75"/>
      <c r="R930" s="34"/>
      <c r="S930" s="83"/>
      <c r="T930" s="83"/>
      <c r="U930" s="83"/>
      <c r="V930" s="83"/>
      <c r="W930" s="74"/>
      <c r="X930" s="74"/>
      <c r="Y930" s="74"/>
      <c r="Z930" s="66"/>
      <c r="AA930" s="72"/>
      <c r="AB930" s="66"/>
      <c r="AC930" s="72"/>
      <c r="AD930" s="72"/>
      <c r="AE930" s="72"/>
      <c r="AF930" s="62"/>
      <c r="AG930" s="113"/>
      <c r="AH930" s="114"/>
      <c r="AI930" s="30"/>
      <c r="AJ930" s="30"/>
      <c r="AK930" s="30"/>
      <c r="AL930" s="30"/>
      <c r="AM930" s="68"/>
      <c r="AN930" s="114"/>
      <c r="AO930" s="114"/>
      <c r="AP930" s="113"/>
      <c r="AQ930" s="113"/>
      <c r="AR930" s="31"/>
      <c r="AS930" s="73"/>
      <c r="AT930" s="73"/>
      <c r="AU930" s="68"/>
      <c r="AV930" s="67"/>
      <c r="AW930" s="67"/>
      <c r="AX930" s="67"/>
      <c r="AY930" s="67"/>
      <c r="AZ930" s="132"/>
      <c r="BA930" s="132"/>
      <c r="BB930" s="132"/>
      <c r="BC930" s="132"/>
      <c r="BD930" s="132"/>
      <c r="BE930" s="67"/>
    </row>
    <row r="931" spans="1:57" ht="25.5" customHeight="1" x14ac:dyDescent="0.25">
      <c r="A931" s="31"/>
      <c r="B931" s="31"/>
      <c r="C931" s="31"/>
      <c r="D931" s="33"/>
      <c r="E931" s="98"/>
      <c r="F931" s="31"/>
      <c r="G931" s="83"/>
      <c r="H931" s="83"/>
      <c r="I931" s="62"/>
      <c r="J931" s="31"/>
      <c r="K931" s="31"/>
      <c r="L931" s="83"/>
      <c r="M931" s="69"/>
      <c r="N931" s="69"/>
      <c r="O931" s="74"/>
      <c r="P931" s="74"/>
      <c r="Q931" s="75"/>
      <c r="R931" s="34"/>
      <c r="S931" s="83"/>
      <c r="T931" s="83"/>
      <c r="U931" s="83"/>
      <c r="V931" s="83"/>
      <c r="W931" s="74"/>
      <c r="X931" s="74"/>
      <c r="Y931" s="74"/>
      <c r="Z931" s="66"/>
      <c r="AA931" s="72"/>
      <c r="AB931" s="66"/>
      <c r="AC931" s="72"/>
      <c r="AD931" s="72"/>
      <c r="AE931" s="72"/>
      <c r="AF931" s="62"/>
      <c r="AG931" s="113"/>
      <c r="AH931" s="114"/>
      <c r="AI931" s="30"/>
      <c r="AJ931" s="30"/>
      <c r="AK931" s="30"/>
      <c r="AL931" s="30"/>
      <c r="AM931" s="68"/>
      <c r="AN931" s="114"/>
      <c r="AO931" s="114"/>
      <c r="AP931" s="113"/>
      <c r="AQ931" s="113"/>
      <c r="AR931" s="31"/>
      <c r="AS931" s="73"/>
      <c r="AT931" s="73"/>
      <c r="AU931" s="68"/>
      <c r="AV931" s="67"/>
      <c r="AW931" s="67"/>
      <c r="AX931" s="67"/>
      <c r="AY931" s="67"/>
      <c r="AZ931" s="132"/>
      <c r="BA931" s="132"/>
      <c r="BB931" s="132"/>
      <c r="BC931" s="132"/>
      <c r="BD931" s="132"/>
      <c r="BE931" s="67"/>
    </row>
    <row r="932" spans="1:57" ht="25.5" customHeight="1" x14ac:dyDescent="0.25">
      <c r="A932" s="31"/>
      <c r="B932" s="31"/>
      <c r="C932" s="31"/>
      <c r="D932" s="33"/>
      <c r="E932" s="98"/>
      <c r="F932" s="31"/>
      <c r="G932" s="83"/>
      <c r="H932" s="83"/>
      <c r="I932" s="62"/>
      <c r="J932" s="31"/>
      <c r="K932" s="31"/>
      <c r="L932" s="83"/>
      <c r="M932" s="69"/>
      <c r="N932" s="69"/>
      <c r="O932" s="74"/>
      <c r="P932" s="74"/>
      <c r="Q932" s="75"/>
      <c r="R932" s="34"/>
      <c r="S932" s="83"/>
      <c r="T932" s="83"/>
      <c r="U932" s="83"/>
      <c r="V932" s="83"/>
      <c r="W932" s="74"/>
      <c r="X932" s="74"/>
      <c r="Y932" s="74"/>
      <c r="Z932" s="66"/>
      <c r="AA932" s="72"/>
      <c r="AB932" s="66"/>
      <c r="AC932" s="72"/>
      <c r="AD932" s="72"/>
      <c r="AE932" s="72"/>
      <c r="AF932" s="62"/>
      <c r="AG932" s="113"/>
      <c r="AH932" s="114"/>
      <c r="AI932" s="30"/>
      <c r="AJ932" s="30"/>
      <c r="AK932" s="30"/>
      <c r="AL932" s="30"/>
      <c r="AM932" s="68"/>
      <c r="AN932" s="114"/>
      <c r="AO932" s="114"/>
      <c r="AP932" s="113"/>
      <c r="AQ932" s="113"/>
      <c r="AR932" s="31"/>
      <c r="AS932" s="73"/>
      <c r="AT932" s="73"/>
      <c r="AU932" s="68"/>
      <c r="AV932" s="67"/>
      <c r="AW932" s="67"/>
      <c r="AX932" s="67"/>
      <c r="AY932" s="67"/>
      <c r="AZ932" s="132"/>
      <c r="BA932" s="132"/>
      <c r="BB932" s="132"/>
      <c r="BC932" s="132"/>
      <c r="BD932" s="132"/>
      <c r="BE932" s="67"/>
    </row>
    <row r="933" spans="1:57" ht="25.5" customHeight="1" x14ac:dyDescent="0.25">
      <c r="A933" s="31"/>
      <c r="B933" s="31"/>
      <c r="C933" s="31"/>
      <c r="D933" s="33"/>
      <c r="E933" s="98"/>
      <c r="F933" s="31"/>
      <c r="G933" s="83"/>
      <c r="H933" s="83"/>
      <c r="I933" s="62"/>
      <c r="J933" s="31"/>
      <c r="K933" s="31"/>
      <c r="L933" s="83"/>
      <c r="M933" s="69"/>
      <c r="N933" s="69"/>
      <c r="O933" s="74"/>
      <c r="P933" s="74"/>
      <c r="Q933" s="75"/>
      <c r="R933" s="34"/>
      <c r="S933" s="83"/>
      <c r="T933" s="83"/>
      <c r="U933" s="83"/>
      <c r="V933" s="83"/>
      <c r="W933" s="74"/>
      <c r="X933" s="74"/>
      <c r="Y933" s="74"/>
      <c r="Z933" s="66"/>
      <c r="AA933" s="72"/>
      <c r="AB933" s="66"/>
      <c r="AC933" s="72"/>
      <c r="AD933" s="72"/>
      <c r="AE933" s="72"/>
      <c r="AF933" s="62"/>
      <c r="AG933" s="113"/>
      <c r="AH933" s="114"/>
      <c r="AI933" s="30"/>
      <c r="AJ933" s="30"/>
      <c r="AK933" s="30"/>
      <c r="AL933" s="30"/>
      <c r="AM933" s="68"/>
      <c r="AN933" s="114"/>
      <c r="AO933" s="114"/>
      <c r="AP933" s="113"/>
      <c r="AQ933" s="113"/>
      <c r="AR933" s="31"/>
      <c r="AS933" s="73"/>
      <c r="AT933" s="73"/>
      <c r="AU933" s="68"/>
      <c r="AV933" s="67"/>
      <c r="AW933" s="67"/>
      <c r="AX933" s="67"/>
      <c r="AY933" s="67"/>
      <c r="AZ933" s="132"/>
      <c r="BA933" s="132"/>
      <c r="BB933" s="132"/>
      <c r="BC933" s="132"/>
      <c r="BD933" s="132"/>
      <c r="BE933" s="67"/>
    </row>
    <row r="934" spans="1:57" ht="25.5" customHeight="1" x14ac:dyDescent="0.25">
      <c r="A934" s="31"/>
      <c r="B934" s="31"/>
      <c r="C934" s="31"/>
      <c r="D934" s="33"/>
      <c r="E934" s="98"/>
      <c r="F934" s="31"/>
      <c r="G934" s="83"/>
      <c r="H934" s="83"/>
      <c r="I934" s="62"/>
      <c r="J934" s="31"/>
      <c r="K934" s="31"/>
      <c r="L934" s="83"/>
      <c r="M934" s="69"/>
      <c r="N934" s="69"/>
      <c r="O934" s="74"/>
      <c r="P934" s="74"/>
      <c r="Q934" s="75"/>
      <c r="R934" s="34"/>
      <c r="S934" s="83"/>
      <c r="T934" s="83"/>
      <c r="U934" s="83"/>
      <c r="V934" s="83"/>
      <c r="W934" s="74"/>
      <c r="X934" s="74"/>
      <c r="Y934" s="74"/>
      <c r="Z934" s="66"/>
      <c r="AA934" s="72"/>
      <c r="AB934" s="66"/>
      <c r="AC934" s="72"/>
      <c r="AD934" s="72"/>
      <c r="AE934" s="72"/>
      <c r="AF934" s="62"/>
      <c r="AG934" s="113"/>
      <c r="AH934" s="114"/>
      <c r="AI934" s="30"/>
      <c r="AJ934" s="30"/>
      <c r="AK934" s="30"/>
      <c r="AL934" s="30"/>
      <c r="AM934" s="68"/>
      <c r="AN934" s="114"/>
      <c r="AO934" s="114"/>
      <c r="AP934" s="113"/>
      <c r="AQ934" s="113"/>
      <c r="AR934" s="31"/>
      <c r="AS934" s="73"/>
      <c r="AT934" s="73"/>
      <c r="AU934" s="68"/>
      <c r="AV934" s="67"/>
      <c r="AW934" s="67"/>
      <c r="AX934" s="67"/>
      <c r="AY934" s="67"/>
      <c r="AZ934" s="132"/>
      <c r="BA934" s="132"/>
      <c r="BB934" s="132"/>
      <c r="BC934" s="132"/>
      <c r="BD934" s="132"/>
      <c r="BE934" s="67"/>
    </row>
    <row r="935" spans="1:57" ht="25.5" customHeight="1" x14ac:dyDescent="0.25">
      <c r="A935" s="31"/>
      <c r="B935" s="31"/>
      <c r="C935" s="31"/>
      <c r="D935" s="33"/>
      <c r="E935" s="98"/>
      <c r="F935" s="31"/>
      <c r="G935" s="83"/>
      <c r="H935" s="83"/>
      <c r="I935" s="62"/>
      <c r="J935" s="31"/>
      <c r="K935" s="31"/>
      <c r="L935" s="83"/>
      <c r="M935" s="69"/>
      <c r="N935" s="69"/>
      <c r="O935" s="74"/>
      <c r="P935" s="74"/>
      <c r="Q935" s="75"/>
      <c r="R935" s="34"/>
      <c r="S935" s="83"/>
      <c r="T935" s="83"/>
      <c r="U935" s="83"/>
      <c r="V935" s="83"/>
      <c r="W935" s="74"/>
      <c r="X935" s="74"/>
      <c r="Y935" s="74"/>
      <c r="Z935" s="66"/>
      <c r="AA935" s="72"/>
      <c r="AB935" s="66"/>
      <c r="AC935" s="72"/>
      <c r="AD935" s="72"/>
      <c r="AE935" s="72"/>
      <c r="AF935" s="62"/>
      <c r="AG935" s="113"/>
      <c r="AH935" s="114"/>
      <c r="AI935" s="30"/>
      <c r="AJ935" s="30"/>
      <c r="AK935" s="30"/>
      <c r="AL935" s="30"/>
      <c r="AM935" s="68"/>
      <c r="AN935" s="114"/>
      <c r="AO935" s="114"/>
      <c r="AP935" s="113"/>
      <c r="AQ935" s="113"/>
      <c r="AR935" s="31"/>
      <c r="AS935" s="73"/>
      <c r="AT935" s="73"/>
      <c r="AU935" s="68"/>
      <c r="AV935" s="67"/>
      <c r="AW935" s="67"/>
      <c r="AX935" s="67"/>
      <c r="AY935" s="67"/>
      <c r="AZ935" s="132"/>
      <c r="BA935" s="132"/>
      <c r="BB935" s="132"/>
      <c r="BC935" s="132"/>
      <c r="BD935" s="132"/>
      <c r="BE935" s="67"/>
    </row>
    <row r="936" spans="1:57" ht="25.5" customHeight="1" x14ac:dyDescent="0.25">
      <c r="A936" s="31"/>
      <c r="B936" s="31"/>
      <c r="C936" s="31"/>
      <c r="D936" s="33"/>
      <c r="E936" s="98"/>
      <c r="F936" s="31"/>
      <c r="G936" s="83"/>
      <c r="H936" s="83"/>
      <c r="I936" s="62"/>
      <c r="J936" s="31"/>
      <c r="K936" s="31"/>
      <c r="L936" s="83"/>
      <c r="M936" s="69"/>
      <c r="N936" s="69"/>
      <c r="O936" s="74"/>
      <c r="P936" s="74"/>
      <c r="Q936" s="75"/>
      <c r="R936" s="34"/>
      <c r="S936" s="83"/>
      <c r="T936" s="83"/>
      <c r="U936" s="83"/>
      <c r="V936" s="83"/>
      <c r="W936" s="74"/>
      <c r="X936" s="74"/>
      <c r="Y936" s="74"/>
      <c r="Z936" s="66"/>
      <c r="AA936" s="72"/>
      <c r="AB936" s="66"/>
      <c r="AC936" s="72"/>
      <c r="AD936" s="72"/>
      <c r="AE936" s="72"/>
      <c r="AF936" s="62"/>
      <c r="AG936" s="113"/>
      <c r="AH936" s="114"/>
      <c r="AI936" s="30"/>
      <c r="AJ936" s="30"/>
      <c r="AK936" s="30"/>
      <c r="AL936" s="30"/>
      <c r="AM936" s="68"/>
      <c r="AN936" s="114"/>
      <c r="AO936" s="114"/>
      <c r="AP936" s="113"/>
      <c r="AQ936" s="113"/>
      <c r="AR936" s="31"/>
      <c r="AS936" s="73"/>
      <c r="AT936" s="73"/>
      <c r="AU936" s="68"/>
      <c r="AV936" s="67"/>
      <c r="AW936" s="67"/>
      <c r="AX936" s="67"/>
      <c r="AY936" s="67"/>
      <c r="AZ936" s="132"/>
      <c r="BA936" s="132"/>
      <c r="BB936" s="132"/>
      <c r="BC936" s="132"/>
      <c r="BD936" s="132"/>
      <c r="BE936" s="67"/>
    </row>
    <row r="937" spans="1:57" ht="25.5" customHeight="1" x14ac:dyDescent="0.25">
      <c r="A937" s="31"/>
      <c r="B937" s="31"/>
      <c r="C937" s="31"/>
      <c r="D937" s="33"/>
      <c r="E937" s="98"/>
      <c r="F937" s="31"/>
      <c r="G937" s="83"/>
      <c r="H937" s="83"/>
      <c r="I937" s="62"/>
      <c r="J937" s="31"/>
      <c r="K937" s="31"/>
      <c r="L937" s="83"/>
      <c r="M937" s="69"/>
      <c r="N937" s="69"/>
      <c r="O937" s="74"/>
      <c r="P937" s="74"/>
      <c r="Q937" s="75"/>
      <c r="R937" s="34"/>
      <c r="S937" s="83"/>
      <c r="T937" s="83"/>
      <c r="U937" s="83"/>
      <c r="V937" s="83"/>
      <c r="W937" s="74"/>
      <c r="X937" s="74"/>
      <c r="Y937" s="74"/>
      <c r="Z937" s="66"/>
      <c r="AA937" s="72"/>
      <c r="AB937" s="66"/>
      <c r="AC937" s="72"/>
      <c r="AD937" s="72"/>
      <c r="AE937" s="72"/>
      <c r="AF937" s="62"/>
      <c r="AG937" s="113"/>
      <c r="AH937" s="114"/>
      <c r="AI937" s="30"/>
      <c r="AJ937" s="30"/>
      <c r="AK937" s="30"/>
      <c r="AL937" s="30"/>
      <c r="AM937" s="68"/>
      <c r="AN937" s="114"/>
      <c r="AO937" s="114"/>
      <c r="AP937" s="113"/>
      <c r="AQ937" s="113"/>
      <c r="AR937" s="31"/>
      <c r="AS937" s="73"/>
      <c r="AT937" s="73"/>
      <c r="AU937" s="68"/>
      <c r="AV937" s="67"/>
      <c r="AW937" s="67"/>
      <c r="AX937" s="67"/>
      <c r="AY937" s="67"/>
      <c r="AZ937" s="132"/>
      <c r="BA937" s="132"/>
      <c r="BB937" s="132"/>
      <c r="BC937" s="132"/>
      <c r="BD937" s="132"/>
      <c r="BE937" s="67"/>
    </row>
    <row r="938" spans="1:57" ht="25.5" customHeight="1" x14ac:dyDescent="0.25">
      <c r="A938" s="31"/>
      <c r="B938" s="31"/>
      <c r="C938" s="31"/>
      <c r="D938" s="33"/>
      <c r="E938" s="98"/>
      <c r="F938" s="31"/>
      <c r="G938" s="83"/>
      <c r="H938" s="83"/>
      <c r="I938" s="62"/>
      <c r="J938" s="31"/>
      <c r="K938" s="31"/>
      <c r="L938" s="83"/>
      <c r="M938" s="69"/>
      <c r="N938" s="69"/>
      <c r="O938" s="74"/>
      <c r="P938" s="74"/>
      <c r="Q938" s="75"/>
      <c r="R938" s="34"/>
      <c r="S938" s="83"/>
      <c r="T938" s="83"/>
      <c r="U938" s="83"/>
      <c r="V938" s="83"/>
      <c r="W938" s="74"/>
      <c r="X938" s="74"/>
      <c r="Y938" s="74"/>
      <c r="Z938" s="66"/>
      <c r="AA938" s="72"/>
      <c r="AB938" s="66"/>
      <c r="AC938" s="72"/>
      <c r="AD938" s="72"/>
      <c r="AE938" s="72"/>
      <c r="AF938" s="62"/>
      <c r="AG938" s="113"/>
      <c r="AH938" s="114"/>
      <c r="AI938" s="30"/>
      <c r="AJ938" s="30"/>
      <c r="AK938" s="30"/>
      <c r="AL938" s="30"/>
      <c r="AM938" s="68"/>
      <c r="AN938" s="114"/>
      <c r="AO938" s="114"/>
      <c r="AP938" s="113"/>
      <c r="AQ938" s="113"/>
      <c r="AR938" s="31"/>
      <c r="AS938" s="73"/>
      <c r="AT938" s="73"/>
      <c r="AU938" s="68"/>
      <c r="AV938" s="67"/>
      <c r="AW938" s="67"/>
      <c r="AX938" s="67"/>
      <c r="AY938" s="67"/>
      <c r="AZ938" s="132"/>
      <c r="BA938" s="132"/>
      <c r="BB938" s="132"/>
      <c r="BC938" s="132"/>
      <c r="BD938" s="132"/>
      <c r="BE938" s="67"/>
    </row>
    <row r="939" spans="1:57" ht="25.5" customHeight="1" x14ac:dyDescent="0.25">
      <c r="A939" s="31"/>
      <c r="B939" s="31"/>
      <c r="C939" s="31"/>
      <c r="D939" s="33"/>
      <c r="E939" s="98"/>
      <c r="F939" s="31"/>
      <c r="G939" s="83"/>
      <c r="H939" s="83"/>
      <c r="I939" s="62"/>
      <c r="J939" s="31"/>
      <c r="K939" s="31"/>
      <c r="L939" s="83"/>
      <c r="M939" s="69"/>
      <c r="N939" s="69"/>
      <c r="O939" s="74"/>
      <c r="P939" s="74"/>
      <c r="Q939" s="75"/>
      <c r="R939" s="34"/>
      <c r="S939" s="83"/>
      <c r="T939" s="83"/>
      <c r="U939" s="83"/>
      <c r="V939" s="83"/>
      <c r="W939" s="74"/>
      <c r="X939" s="74"/>
      <c r="Y939" s="74"/>
      <c r="Z939" s="66"/>
      <c r="AA939" s="72"/>
      <c r="AB939" s="66"/>
      <c r="AC939" s="72"/>
      <c r="AD939" s="72"/>
      <c r="AE939" s="72"/>
      <c r="AF939" s="62"/>
      <c r="AG939" s="113"/>
      <c r="AH939" s="114"/>
      <c r="AI939" s="30"/>
      <c r="AJ939" s="30"/>
      <c r="AK939" s="30"/>
      <c r="AL939" s="30"/>
      <c r="AM939" s="68"/>
      <c r="AN939" s="114"/>
      <c r="AO939" s="114"/>
      <c r="AP939" s="113"/>
      <c r="AQ939" s="113"/>
      <c r="AR939" s="31"/>
      <c r="AS939" s="73"/>
      <c r="AT939" s="73"/>
      <c r="AU939" s="68"/>
      <c r="AV939" s="67"/>
      <c r="AW939" s="67"/>
      <c r="AX939" s="67"/>
      <c r="AY939" s="67"/>
      <c r="AZ939" s="132"/>
      <c r="BA939" s="132"/>
      <c r="BB939" s="132"/>
      <c r="BC939" s="132"/>
      <c r="BD939" s="132"/>
      <c r="BE939" s="67"/>
    </row>
    <row r="940" spans="1:57" ht="25.5" customHeight="1" x14ac:dyDescent="0.25">
      <c r="A940" s="31"/>
      <c r="B940" s="31"/>
      <c r="C940" s="31"/>
      <c r="D940" s="33"/>
      <c r="E940" s="98"/>
      <c r="F940" s="31"/>
      <c r="G940" s="83"/>
      <c r="H940" s="83"/>
      <c r="I940" s="62"/>
      <c r="J940" s="31"/>
      <c r="K940" s="31"/>
      <c r="L940" s="83"/>
      <c r="M940" s="69"/>
      <c r="N940" s="69"/>
      <c r="O940" s="74"/>
      <c r="P940" s="74"/>
      <c r="Q940" s="75"/>
      <c r="R940" s="34"/>
      <c r="S940" s="83"/>
      <c r="T940" s="83"/>
      <c r="U940" s="83"/>
      <c r="V940" s="83"/>
      <c r="W940" s="74"/>
      <c r="X940" s="74"/>
      <c r="Y940" s="74"/>
      <c r="Z940" s="66"/>
      <c r="AA940" s="72"/>
      <c r="AB940" s="66"/>
      <c r="AC940" s="72"/>
      <c r="AD940" s="72"/>
      <c r="AE940" s="72"/>
      <c r="AF940" s="62"/>
      <c r="AG940" s="113"/>
      <c r="AH940" s="114"/>
      <c r="AI940" s="30"/>
      <c r="AJ940" s="30"/>
      <c r="AK940" s="30"/>
      <c r="AL940" s="30"/>
      <c r="AM940" s="68"/>
      <c r="AN940" s="114"/>
      <c r="AO940" s="114"/>
      <c r="AP940" s="113"/>
      <c r="AQ940" s="113"/>
      <c r="AR940" s="31"/>
      <c r="AS940" s="73"/>
      <c r="AT940" s="73"/>
      <c r="AU940" s="68"/>
      <c r="AV940" s="67"/>
      <c r="AW940" s="67"/>
      <c r="AX940" s="67"/>
      <c r="AY940" s="67"/>
      <c r="AZ940" s="132"/>
      <c r="BA940" s="132"/>
      <c r="BB940" s="132"/>
      <c r="BC940" s="132"/>
      <c r="BD940" s="132"/>
      <c r="BE940" s="67"/>
    </row>
    <row r="941" spans="1:57" ht="25.5" customHeight="1" x14ac:dyDescent="0.25">
      <c r="A941" s="31"/>
      <c r="B941" s="31"/>
      <c r="C941" s="31"/>
      <c r="D941" s="33"/>
      <c r="E941" s="98"/>
      <c r="F941" s="31"/>
      <c r="G941" s="83"/>
      <c r="H941" s="83"/>
      <c r="I941" s="62"/>
      <c r="J941" s="31"/>
      <c r="K941" s="31"/>
      <c r="L941" s="83"/>
      <c r="M941" s="69"/>
      <c r="N941" s="69"/>
      <c r="O941" s="74"/>
      <c r="P941" s="74"/>
      <c r="Q941" s="75"/>
      <c r="R941" s="34"/>
      <c r="S941" s="83"/>
      <c r="T941" s="83"/>
      <c r="U941" s="83"/>
      <c r="V941" s="83"/>
      <c r="W941" s="74"/>
      <c r="X941" s="74"/>
      <c r="Y941" s="74"/>
      <c r="Z941" s="66"/>
      <c r="AA941" s="72"/>
      <c r="AB941" s="66"/>
      <c r="AC941" s="72"/>
      <c r="AD941" s="72"/>
      <c r="AE941" s="72"/>
      <c r="AF941" s="62"/>
      <c r="AG941" s="113"/>
      <c r="AH941" s="114"/>
      <c r="AI941" s="30"/>
      <c r="AJ941" s="30"/>
      <c r="AK941" s="30"/>
      <c r="AL941" s="30"/>
      <c r="AM941" s="68"/>
      <c r="AN941" s="114"/>
      <c r="AO941" s="114"/>
      <c r="AP941" s="113"/>
      <c r="AQ941" s="113"/>
      <c r="AR941" s="31"/>
      <c r="AS941" s="73"/>
      <c r="AT941" s="73"/>
      <c r="AU941" s="68"/>
      <c r="AV941" s="67"/>
      <c r="AW941" s="67"/>
      <c r="AX941" s="67"/>
      <c r="AY941" s="67"/>
      <c r="AZ941" s="132"/>
      <c r="BA941" s="132"/>
      <c r="BB941" s="132"/>
      <c r="BC941" s="132"/>
      <c r="BD941" s="132"/>
      <c r="BE941" s="67"/>
    </row>
    <row r="942" spans="1:57" ht="25.5" customHeight="1" x14ac:dyDescent="0.25">
      <c r="A942" s="31"/>
      <c r="B942" s="31"/>
      <c r="C942" s="31"/>
      <c r="D942" s="33"/>
      <c r="E942" s="98"/>
      <c r="F942" s="31"/>
      <c r="G942" s="83"/>
      <c r="H942" s="83"/>
      <c r="I942" s="62"/>
      <c r="J942" s="31"/>
      <c r="K942" s="31"/>
      <c r="L942" s="83"/>
      <c r="M942" s="69"/>
      <c r="N942" s="69"/>
      <c r="O942" s="74"/>
      <c r="P942" s="74"/>
      <c r="Q942" s="75"/>
      <c r="R942" s="34"/>
      <c r="S942" s="83"/>
      <c r="T942" s="83"/>
      <c r="U942" s="83"/>
      <c r="V942" s="83"/>
      <c r="W942" s="74"/>
      <c r="X942" s="74"/>
      <c r="Y942" s="74"/>
      <c r="Z942" s="66"/>
      <c r="AA942" s="72"/>
      <c r="AB942" s="66"/>
      <c r="AC942" s="72"/>
      <c r="AD942" s="72"/>
      <c r="AE942" s="72"/>
      <c r="AF942" s="62"/>
      <c r="AG942" s="113"/>
      <c r="AH942" s="114"/>
      <c r="AI942" s="30"/>
      <c r="AJ942" s="30"/>
      <c r="AK942" s="30"/>
      <c r="AL942" s="30"/>
      <c r="AM942" s="68"/>
      <c r="AN942" s="114"/>
      <c r="AO942" s="114"/>
      <c r="AP942" s="113"/>
      <c r="AQ942" s="113"/>
      <c r="AR942" s="31"/>
      <c r="AS942" s="73"/>
      <c r="AT942" s="73"/>
      <c r="AU942" s="68"/>
      <c r="AV942" s="67"/>
      <c r="AW942" s="67"/>
      <c r="AX942" s="67"/>
      <c r="AY942" s="67"/>
      <c r="AZ942" s="132"/>
      <c r="BA942" s="132"/>
      <c r="BB942" s="132"/>
      <c r="BC942" s="132"/>
      <c r="BD942" s="132"/>
      <c r="BE942" s="67"/>
    </row>
    <row r="943" spans="1:57" ht="25.5" customHeight="1" x14ac:dyDescent="0.25">
      <c r="A943" s="31"/>
      <c r="B943" s="31"/>
      <c r="C943" s="31"/>
      <c r="D943" s="33"/>
      <c r="E943" s="98"/>
      <c r="F943" s="31"/>
      <c r="G943" s="83"/>
      <c r="H943" s="83"/>
      <c r="I943" s="62"/>
      <c r="J943" s="31"/>
      <c r="K943" s="31"/>
      <c r="L943" s="83"/>
      <c r="M943" s="69"/>
      <c r="N943" s="69"/>
      <c r="O943" s="74"/>
      <c r="P943" s="74"/>
      <c r="Q943" s="75"/>
      <c r="R943" s="34"/>
      <c r="S943" s="83"/>
      <c r="T943" s="83"/>
      <c r="U943" s="83"/>
      <c r="V943" s="83"/>
      <c r="W943" s="74"/>
      <c r="X943" s="74"/>
      <c r="Y943" s="74"/>
      <c r="Z943" s="66"/>
      <c r="AA943" s="72"/>
      <c r="AB943" s="66"/>
      <c r="AC943" s="72"/>
      <c r="AD943" s="72"/>
      <c r="AE943" s="72"/>
      <c r="AF943" s="62"/>
      <c r="AG943" s="113"/>
      <c r="AH943" s="114"/>
      <c r="AI943" s="30"/>
      <c r="AJ943" s="30"/>
      <c r="AK943" s="30"/>
      <c r="AL943" s="30"/>
      <c r="AM943" s="68"/>
      <c r="AN943" s="114"/>
      <c r="AO943" s="114"/>
      <c r="AP943" s="113"/>
      <c r="AQ943" s="113"/>
      <c r="AR943" s="31"/>
      <c r="AS943" s="73"/>
      <c r="AT943" s="73"/>
      <c r="AU943" s="68"/>
      <c r="AV943" s="67"/>
      <c r="AW943" s="67"/>
      <c r="AX943" s="67"/>
      <c r="AY943" s="67"/>
      <c r="AZ943" s="132"/>
      <c r="BA943" s="132"/>
      <c r="BB943" s="132"/>
      <c r="BC943" s="132"/>
      <c r="BD943" s="132"/>
      <c r="BE943" s="67"/>
    </row>
    <row r="944" spans="1:57" ht="25.5" customHeight="1" x14ac:dyDescent="0.25">
      <c r="A944" s="31"/>
      <c r="B944" s="31"/>
      <c r="C944" s="31"/>
      <c r="D944" s="33"/>
      <c r="E944" s="98"/>
      <c r="F944" s="31"/>
      <c r="G944" s="83"/>
      <c r="H944" s="83"/>
      <c r="I944" s="62"/>
      <c r="J944" s="31"/>
      <c r="K944" s="31"/>
      <c r="L944" s="83"/>
      <c r="M944" s="69"/>
      <c r="N944" s="69"/>
      <c r="O944" s="74"/>
      <c r="P944" s="74"/>
      <c r="Q944" s="75"/>
      <c r="R944" s="34"/>
      <c r="S944" s="83"/>
      <c r="T944" s="83"/>
      <c r="U944" s="83"/>
      <c r="V944" s="83"/>
      <c r="W944" s="74"/>
      <c r="X944" s="74"/>
      <c r="Y944" s="74"/>
      <c r="Z944" s="66"/>
      <c r="AA944" s="72"/>
      <c r="AB944" s="66"/>
      <c r="AC944" s="72"/>
      <c r="AD944" s="72"/>
      <c r="AE944" s="72"/>
      <c r="AF944" s="62"/>
      <c r="AG944" s="113"/>
      <c r="AH944" s="114"/>
      <c r="AI944" s="30"/>
      <c r="AJ944" s="30"/>
      <c r="AK944" s="30"/>
      <c r="AL944" s="30"/>
      <c r="AM944" s="68"/>
      <c r="AN944" s="114"/>
      <c r="AO944" s="114"/>
      <c r="AP944" s="113"/>
      <c r="AQ944" s="113"/>
      <c r="AR944" s="31"/>
      <c r="AS944" s="73"/>
      <c r="AT944" s="73"/>
      <c r="AU944" s="68"/>
      <c r="AV944" s="67"/>
      <c r="AW944" s="67"/>
      <c r="AX944" s="67"/>
      <c r="AY944" s="67"/>
      <c r="AZ944" s="132"/>
      <c r="BA944" s="132"/>
      <c r="BB944" s="132"/>
      <c r="BC944" s="132"/>
      <c r="BD944" s="132"/>
      <c r="BE944" s="67"/>
    </row>
    <row r="945" spans="1:57" ht="25.5" customHeight="1" x14ac:dyDescent="0.25">
      <c r="A945" s="31"/>
      <c r="B945" s="31"/>
      <c r="C945" s="31"/>
      <c r="D945" s="33"/>
      <c r="E945" s="98"/>
      <c r="F945" s="31"/>
      <c r="G945" s="83"/>
      <c r="H945" s="83"/>
      <c r="I945" s="62"/>
      <c r="J945" s="31"/>
      <c r="K945" s="31"/>
      <c r="L945" s="83"/>
      <c r="M945" s="69"/>
      <c r="N945" s="69"/>
      <c r="O945" s="74"/>
      <c r="P945" s="74"/>
      <c r="Q945" s="75"/>
      <c r="R945" s="34"/>
      <c r="S945" s="83"/>
      <c r="T945" s="83"/>
      <c r="U945" s="83"/>
      <c r="V945" s="83"/>
      <c r="W945" s="74"/>
      <c r="X945" s="74"/>
      <c r="Y945" s="74"/>
      <c r="Z945" s="66"/>
      <c r="AA945" s="72"/>
      <c r="AB945" s="66"/>
      <c r="AC945" s="72"/>
      <c r="AD945" s="72"/>
      <c r="AE945" s="72"/>
      <c r="AF945" s="62"/>
      <c r="AG945" s="113"/>
      <c r="AH945" s="114"/>
      <c r="AI945" s="30"/>
      <c r="AJ945" s="30"/>
      <c r="AK945" s="30"/>
      <c r="AL945" s="30"/>
      <c r="AM945" s="68"/>
      <c r="AN945" s="114"/>
      <c r="AO945" s="114"/>
      <c r="AP945" s="113"/>
      <c r="AQ945" s="113"/>
      <c r="AR945" s="31"/>
      <c r="AS945" s="73"/>
      <c r="AT945" s="73"/>
      <c r="AU945" s="68"/>
      <c r="AV945" s="67"/>
      <c r="AW945" s="67"/>
      <c r="AX945" s="67"/>
      <c r="AY945" s="67"/>
      <c r="AZ945" s="132"/>
      <c r="BA945" s="132"/>
      <c r="BB945" s="132"/>
      <c r="BC945" s="132"/>
      <c r="BD945" s="132"/>
      <c r="BE945" s="67"/>
    </row>
    <row r="946" spans="1:57" ht="25.5" customHeight="1" x14ac:dyDescent="0.25">
      <c r="A946" s="31"/>
      <c r="B946" s="31"/>
      <c r="C946" s="31"/>
      <c r="D946" s="33"/>
      <c r="E946" s="98"/>
      <c r="F946" s="31"/>
      <c r="G946" s="83"/>
      <c r="H946" s="83"/>
      <c r="I946" s="62"/>
      <c r="J946" s="31"/>
      <c r="K946" s="31"/>
      <c r="L946" s="83"/>
      <c r="M946" s="69"/>
      <c r="N946" s="69"/>
      <c r="O946" s="74"/>
      <c r="P946" s="74"/>
      <c r="Q946" s="75"/>
      <c r="R946" s="34"/>
      <c r="S946" s="83"/>
      <c r="T946" s="83"/>
      <c r="U946" s="83"/>
      <c r="V946" s="83"/>
      <c r="W946" s="74"/>
      <c r="X946" s="74"/>
      <c r="Y946" s="74"/>
      <c r="Z946" s="66"/>
      <c r="AA946" s="72"/>
      <c r="AB946" s="66"/>
      <c r="AC946" s="72"/>
      <c r="AD946" s="72"/>
      <c r="AE946" s="72"/>
      <c r="AF946" s="62"/>
      <c r="AG946" s="113"/>
      <c r="AH946" s="114"/>
      <c r="AI946" s="30"/>
      <c r="AJ946" s="30"/>
      <c r="AK946" s="30"/>
      <c r="AL946" s="30"/>
      <c r="AM946" s="68"/>
      <c r="AN946" s="114"/>
      <c r="AO946" s="114"/>
      <c r="AP946" s="113"/>
      <c r="AQ946" s="113"/>
      <c r="AR946" s="31"/>
      <c r="AS946" s="73"/>
      <c r="AT946" s="73"/>
      <c r="AU946" s="68"/>
      <c r="AV946" s="67"/>
      <c r="AW946" s="67"/>
      <c r="AX946" s="67"/>
      <c r="AY946" s="67"/>
      <c r="AZ946" s="132"/>
      <c r="BA946" s="132"/>
      <c r="BB946" s="132"/>
      <c r="BC946" s="132"/>
      <c r="BD946" s="132"/>
      <c r="BE946" s="67"/>
    </row>
    <row r="947" spans="1:57" ht="25.5" customHeight="1" x14ac:dyDescent="0.25">
      <c r="A947" s="31"/>
      <c r="B947" s="31"/>
      <c r="C947" s="31"/>
      <c r="D947" s="33"/>
      <c r="E947" s="98"/>
      <c r="F947" s="31"/>
      <c r="G947" s="83"/>
      <c r="H947" s="83"/>
      <c r="I947" s="62"/>
      <c r="J947" s="31"/>
      <c r="K947" s="31"/>
      <c r="L947" s="83"/>
      <c r="M947" s="69"/>
      <c r="N947" s="69"/>
      <c r="O947" s="74"/>
      <c r="P947" s="74"/>
      <c r="Q947" s="75"/>
      <c r="R947" s="34"/>
      <c r="S947" s="83"/>
      <c r="T947" s="83"/>
      <c r="U947" s="83"/>
      <c r="V947" s="83"/>
      <c r="W947" s="74"/>
      <c r="X947" s="74"/>
      <c r="Y947" s="74"/>
      <c r="Z947" s="66"/>
      <c r="AA947" s="72"/>
      <c r="AB947" s="66"/>
      <c r="AC947" s="72"/>
      <c r="AD947" s="72"/>
      <c r="AE947" s="72"/>
      <c r="AF947" s="62"/>
      <c r="AG947" s="113"/>
      <c r="AH947" s="114"/>
      <c r="AI947" s="30"/>
      <c r="AJ947" s="30"/>
      <c r="AK947" s="30"/>
      <c r="AL947" s="30"/>
      <c r="AM947" s="68"/>
      <c r="AN947" s="114"/>
      <c r="AO947" s="114"/>
      <c r="AP947" s="113"/>
      <c r="AQ947" s="113"/>
      <c r="AR947" s="31"/>
      <c r="AS947" s="73"/>
      <c r="AT947" s="73"/>
      <c r="AU947" s="68"/>
      <c r="AV947" s="67"/>
      <c r="AW947" s="67"/>
      <c r="AX947" s="67"/>
      <c r="AY947" s="67"/>
      <c r="AZ947" s="132"/>
      <c r="BA947" s="132"/>
      <c r="BB947" s="132"/>
      <c r="BC947" s="132"/>
      <c r="BD947" s="132"/>
      <c r="BE947" s="67"/>
    </row>
    <row r="948" spans="1:57" ht="25.5" customHeight="1" x14ac:dyDescent="0.25">
      <c r="A948" s="31"/>
      <c r="B948" s="31"/>
      <c r="C948" s="31"/>
      <c r="D948" s="33"/>
      <c r="E948" s="98"/>
      <c r="F948" s="31"/>
      <c r="G948" s="83"/>
      <c r="H948" s="83"/>
      <c r="I948" s="62"/>
      <c r="J948" s="31"/>
      <c r="K948" s="31"/>
      <c r="L948" s="83"/>
      <c r="M948" s="69"/>
      <c r="N948" s="69"/>
      <c r="O948" s="74"/>
      <c r="P948" s="74"/>
      <c r="Q948" s="75"/>
      <c r="R948" s="34"/>
      <c r="S948" s="83"/>
      <c r="T948" s="83"/>
      <c r="U948" s="83"/>
      <c r="V948" s="83"/>
      <c r="W948" s="74"/>
      <c r="X948" s="74"/>
      <c r="Y948" s="74"/>
      <c r="Z948" s="66"/>
      <c r="AA948" s="72"/>
      <c r="AB948" s="66"/>
      <c r="AC948" s="72"/>
      <c r="AD948" s="72"/>
      <c r="AE948" s="72"/>
      <c r="AF948" s="62"/>
      <c r="AG948" s="113"/>
      <c r="AH948" s="114"/>
      <c r="AI948" s="30"/>
      <c r="AJ948" s="30"/>
      <c r="AK948" s="30"/>
      <c r="AL948" s="30"/>
      <c r="AM948" s="68"/>
      <c r="AN948" s="114"/>
      <c r="AO948" s="114"/>
      <c r="AP948" s="113"/>
      <c r="AQ948" s="113"/>
      <c r="AR948" s="31"/>
      <c r="AS948" s="73"/>
      <c r="AT948" s="73"/>
      <c r="AU948" s="68"/>
      <c r="AV948" s="67"/>
      <c r="AW948" s="67"/>
      <c r="AX948" s="67"/>
      <c r="AY948" s="67"/>
      <c r="AZ948" s="132"/>
      <c r="BA948" s="132"/>
      <c r="BB948" s="132"/>
      <c r="BC948" s="132"/>
      <c r="BD948" s="132"/>
      <c r="BE948" s="67"/>
    </row>
    <row r="949" spans="1:57" ht="25.5" customHeight="1" x14ac:dyDescent="0.25">
      <c r="A949" s="31"/>
      <c r="B949" s="31"/>
      <c r="C949" s="31"/>
      <c r="D949" s="33"/>
      <c r="E949" s="98"/>
      <c r="F949" s="31"/>
      <c r="G949" s="83"/>
      <c r="H949" s="83"/>
      <c r="I949" s="62"/>
      <c r="J949" s="31"/>
      <c r="K949" s="31"/>
      <c r="L949" s="83"/>
      <c r="M949" s="69"/>
      <c r="N949" s="69"/>
      <c r="O949" s="74"/>
      <c r="P949" s="74"/>
      <c r="Q949" s="75"/>
      <c r="R949" s="34"/>
      <c r="S949" s="83"/>
      <c r="T949" s="83"/>
      <c r="U949" s="83"/>
      <c r="V949" s="83"/>
      <c r="W949" s="74"/>
      <c r="X949" s="74"/>
      <c r="Y949" s="74"/>
      <c r="Z949" s="66"/>
      <c r="AA949" s="72"/>
      <c r="AB949" s="66"/>
      <c r="AC949" s="72"/>
      <c r="AD949" s="72"/>
      <c r="AE949" s="72"/>
      <c r="AF949" s="62"/>
      <c r="AG949" s="113"/>
      <c r="AH949" s="114"/>
      <c r="AI949" s="30"/>
      <c r="AJ949" s="30"/>
      <c r="AK949" s="30"/>
      <c r="AL949" s="30"/>
      <c r="AM949" s="68"/>
      <c r="AN949" s="114"/>
      <c r="AO949" s="114"/>
      <c r="AP949" s="113"/>
      <c r="AQ949" s="113"/>
      <c r="AR949" s="31"/>
      <c r="AS949" s="73"/>
      <c r="AT949" s="73"/>
      <c r="AU949" s="68"/>
      <c r="AV949" s="67"/>
      <c r="AW949" s="67"/>
      <c r="AX949" s="67"/>
      <c r="AY949" s="67"/>
      <c r="AZ949" s="132"/>
      <c r="BA949" s="132"/>
      <c r="BB949" s="132"/>
      <c r="BC949" s="132"/>
      <c r="BD949" s="132"/>
      <c r="BE949" s="67"/>
    </row>
    <row r="950" spans="1:57" ht="25.5" customHeight="1" x14ac:dyDescent="0.25">
      <c r="A950" s="31"/>
      <c r="B950" s="31"/>
      <c r="C950" s="31"/>
      <c r="D950" s="33"/>
      <c r="E950" s="98"/>
      <c r="F950" s="31"/>
      <c r="G950" s="83"/>
      <c r="H950" s="83"/>
      <c r="I950" s="62"/>
      <c r="J950" s="31"/>
      <c r="K950" s="31"/>
      <c r="L950" s="83"/>
      <c r="M950" s="69"/>
      <c r="N950" s="69"/>
      <c r="O950" s="74"/>
      <c r="P950" s="74"/>
      <c r="Q950" s="75"/>
      <c r="R950" s="34"/>
      <c r="S950" s="83"/>
      <c r="T950" s="83"/>
      <c r="U950" s="83"/>
      <c r="V950" s="83"/>
      <c r="W950" s="74"/>
      <c r="X950" s="74"/>
      <c r="Y950" s="74"/>
      <c r="Z950" s="66"/>
      <c r="AA950" s="72"/>
      <c r="AB950" s="66"/>
      <c r="AC950" s="72"/>
      <c r="AD950" s="72"/>
      <c r="AE950" s="72"/>
      <c r="AF950" s="62"/>
      <c r="AG950" s="113"/>
      <c r="AH950" s="114"/>
      <c r="AI950" s="30"/>
      <c r="AJ950" s="30"/>
      <c r="AK950" s="30"/>
      <c r="AL950" s="30"/>
      <c r="AM950" s="68"/>
      <c r="AN950" s="114"/>
      <c r="AO950" s="114"/>
      <c r="AP950" s="113"/>
      <c r="AQ950" s="113"/>
      <c r="AR950" s="31"/>
      <c r="AS950" s="73"/>
      <c r="AT950" s="73"/>
      <c r="AU950" s="68"/>
      <c r="AV950" s="67"/>
      <c r="AW950" s="67"/>
      <c r="AX950" s="67"/>
      <c r="AY950" s="67"/>
      <c r="AZ950" s="132"/>
      <c r="BA950" s="132"/>
      <c r="BB950" s="132"/>
      <c r="BC950" s="132"/>
      <c r="BD950" s="132"/>
      <c r="BE950" s="67"/>
    </row>
    <row r="951" spans="1:57" ht="25.5" customHeight="1" x14ac:dyDescent="0.25">
      <c r="A951" s="31"/>
      <c r="B951" s="31"/>
      <c r="C951" s="31"/>
      <c r="D951" s="33"/>
      <c r="E951" s="98"/>
      <c r="F951" s="31"/>
      <c r="G951" s="83"/>
      <c r="H951" s="83"/>
      <c r="I951" s="62"/>
      <c r="J951" s="31"/>
      <c r="K951" s="31"/>
      <c r="L951" s="83"/>
      <c r="M951" s="69"/>
      <c r="N951" s="69"/>
      <c r="O951" s="74"/>
      <c r="P951" s="74"/>
      <c r="Q951" s="75"/>
      <c r="R951" s="34"/>
      <c r="S951" s="83"/>
      <c r="T951" s="83"/>
      <c r="U951" s="83"/>
      <c r="V951" s="83"/>
      <c r="W951" s="74"/>
      <c r="X951" s="74"/>
      <c r="Y951" s="74"/>
      <c r="Z951" s="66"/>
      <c r="AA951" s="72"/>
      <c r="AB951" s="66"/>
      <c r="AC951" s="72"/>
      <c r="AD951" s="72"/>
      <c r="AE951" s="72"/>
      <c r="AF951" s="62"/>
      <c r="AG951" s="113"/>
      <c r="AH951" s="114"/>
      <c r="AI951" s="30"/>
      <c r="AJ951" s="30"/>
      <c r="AK951" s="30"/>
      <c r="AL951" s="30"/>
      <c r="AM951" s="68"/>
      <c r="AN951" s="114"/>
      <c r="AO951" s="114"/>
      <c r="AP951" s="113"/>
      <c r="AQ951" s="113"/>
      <c r="AR951" s="31"/>
      <c r="AS951" s="73"/>
      <c r="AT951" s="73"/>
      <c r="AU951" s="68"/>
      <c r="AV951" s="67"/>
      <c r="AW951" s="67"/>
      <c r="AX951" s="67"/>
      <c r="AY951" s="67"/>
      <c r="AZ951" s="132"/>
      <c r="BA951" s="132"/>
      <c r="BB951" s="132"/>
      <c r="BC951" s="132"/>
      <c r="BD951" s="132"/>
      <c r="BE951" s="67"/>
    </row>
    <row r="952" spans="1:57" ht="25.5" customHeight="1" x14ac:dyDescent="0.25">
      <c r="A952" s="31"/>
      <c r="B952" s="31"/>
      <c r="C952" s="31"/>
      <c r="D952" s="33"/>
      <c r="E952" s="98"/>
      <c r="F952" s="31"/>
      <c r="G952" s="83"/>
      <c r="H952" s="83"/>
      <c r="I952" s="62"/>
      <c r="J952" s="31"/>
      <c r="K952" s="31"/>
      <c r="L952" s="83"/>
      <c r="M952" s="69"/>
      <c r="N952" s="69"/>
      <c r="O952" s="74"/>
      <c r="P952" s="74"/>
      <c r="Q952" s="75"/>
      <c r="R952" s="34"/>
      <c r="S952" s="83"/>
      <c r="T952" s="83"/>
      <c r="U952" s="83"/>
      <c r="V952" s="83"/>
      <c r="W952" s="74"/>
      <c r="X952" s="74"/>
      <c r="Y952" s="74"/>
      <c r="Z952" s="66"/>
      <c r="AA952" s="72"/>
      <c r="AB952" s="66"/>
      <c r="AC952" s="72"/>
      <c r="AD952" s="72"/>
      <c r="AE952" s="72"/>
      <c r="AF952" s="62"/>
      <c r="AG952" s="113"/>
      <c r="AH952" s="114"/>
      <c r="AI952" s="30"/>
      <c r="AJ952" s="30"/>
      <c r="AK952" s="30"/>
      <c r="AL952" s="30"/>
      <c r="AM952" s="68"/>
      <c r="AN952" s="114"/>
      <c r="AO952" s="114"/>
      <c r="AP952" s="113"/>
      <c r="AQ952" s="113"/>
      <c r="AR952" s="31"/>
      <c r="AS952" s="73"/>
      <c r="AT952" s="73"/>
      <c r="AU952" s="68"/>
      <c r="AV952" s="67"/>
      <c r="AW952" s="67"/>
      <c r="AX952" s="67"/>
      <c r="AY952" s="67"/>
      <c r="AZ952" s="132"/>
      <c r="BA952" s="132"/>
      <c r="BB952" s="132"/>
      <c r="BC952" s="132"/>
      <c r="BD952" s="132"/>
      <c r="BE952" s="67"/>
    </row>
    <row r="953" spans="1:57" ht="25.5" customHeight="1" x14ac:dyDescent="0.25">
      <c r="A953" s="31"/>
      <c r="B953" s="31"/>
      <c r="C953" s="31"/>
      <c r="D953" s="33"/>
      <c r="E953" s="98"/>
      <c r="F953" s="31"/>
      <c r="G953" s="83"/>
      <c r="H953" s="83"/>
      <c r="I953" s="62"/>
      <c r="J953" s="31"/>
      <c r="K953" s="31"/>
      <c r="L953" s="83"/>
      <c r="M953" s="69"/>
      <c r="N953" s="69"/>
      <c r="O953" s="74"/>
      <c r="P953" s="74"/>
      <c r="Q953" s="75"/>
      <c r="R953" s="34"/>
      <c r="S953" s="83"/>
      <c r="T953" s="83"/>
      <c r="U953" s="83"/>
      <c r="V953" s="83"/>
      <c r="W953" s="74"/>
      <c r="X953" s="74"/>
      <c r="Y953" s="74"/>
      <c r="Z953" s="66"/>
      <c r="AA953" s="72"/>
      <c r="AB953" s="66"/>
      <c r="AC953" s="72"/>
      <c r="AD953" s="72"/>
      <c r="AE953" s="72"/>
      <c r="AF953" s="62"/>
      <c r="AG953" s="113"/>
      <c r="AH953" s="114"/>
      <c r="AI953" s="30"/>
      <c r="AJ953" s="30"/>
      <c r="AK953" s="30"/>
      <c r="AL953" s="30"/>
      <c r="AM953" s="68"/>
      <c r="AN953" s="114"/>
      <c r="AO953" s="114"/>
      <c r="AP953" s="113"/>
      <c r="AQ953" s="113"/>
      <c r="AR953" s="31"/>
      <c r="AS953" s="73"/>
      <c r="AT953" s="73"/>
      <c r="AU953" s="68"/>
      <c r="AV953" s="67"/>
      <c r="AW953" s="67"/>
      <c r="AX953" s="67"/>
      <c r="AY953" s="67"/>
      <c r="AZ953" s="132"/>
      <c r="BA953" s="132"/>
      <c r="BB953" s="132"/>
      <c r="BC953" s="132"/>
      <c r="BD953" s="132"/>
      <c r="BE953" s="67"/>
    </row>
    <row r="954" spans="1:57" ht="25.5" customHeight="1" x14ac:dyDescent="0.25">
      <c r="A954" s="31"/>
      <c r="B954" s="31"/>
      <c r="C954" s="31"/>
      <c r="D954" s="33"/>
      <c r="E954" s="98"/>
      <c r="F954" s="31"/>
      <c r="G954" s="83"/>
      <c r="H954" s="83"/>
      <c r="I954" s="62"/>
      <c r="J954" s="31"/>
      <c r="K954" s="31"/>
      <c r="L954" s="83"/>
      <c r="M954" s="69"/>
      <c r="N954" s="69"/>
      <c r="O954" s="74"/>
      <c r="P954" s="74"/>
      <c r="Q954" s="75"/>
      <c r="R954" s="34"/>
      <c r="S954" s="83"/>
      <c r="T954" s="83"/>
      <c r="U954" s="83"/>
      <c r="V954" s="83"/>
      <c r="W954" s="74"/>
      <c r="X954" s="74"/>
      <c r="Y954" s="74"/>
      <c r="Z954" s="66"/>
      <c r="AA954" s="72"/>
      <c r="AB954" s="66"/>
      <c r="AC954" s="72"/>
      <c r="AD954" s="72"/>
      <c r="AE954" s="72"/>
      <c r="AF954" s="62"/>
      <c r="AG954" s="113"/>
      <c r="AH954" s="114"/>
      <c r="AI954" s="30"/>
      <c r="AJ954" s="30"/>
      <c r="AK954" s="30"/>
      <c r="AL954" s="30"/>
      <c r="AM954" s="68"/>
      <c r="AN954" s="114"/>
      <c r="AO954" s="114"/>
      <c r="AP954" s="113"/>
      <c r="AQ954" s="113"/>
      <c r="AR954" s="31"/>
      <c r="AS954" s="73"/>
      <c r="AT954" s="73"/>
      <c r="AU954" s="68"/>
      <c r="AV954" s="67"/>
      <c r="AW954" s="67"/>
      <c r="AX954" s="67"/>
      <c r="AY954" s="67"/>
      <c r="AZ954" s="132"/>
      <c r="BA954" s="132"/>
      <c r="BB954" s="132"/>
      <c r="BC954" s="132"/>
      <c r="BD954" s="132"/>
      <c r="BE954" s="67"/>
    </row>
    <row r="955" spans="1:57" ht="25.5" customHeight="1" x14ac:dyDescent="0.25">
      <c r="A955" s="31"/>
      <c r="B955" s="31"/>
      <c r="C955" s="31"/>
      <c r="D955" s="33"/>
      <c r="E955" s="98"/>
      <c r="F955" s="31"/>
      <c r="G955" s="83"/>
      <c r="H955" s="83"/>
      <c r="I955" s="62"/>
      <c r="J955" s="31"/>
      <c r="K955" s="31"/>
      <c r="L955" s="83"/>
      <c r="M955" s="69"/>
      <c r="N955" s="69"/>
      <c r="O955" s="74"/>
      <c r="P955" s="74"/>
      <c r="Q955" s="75"/>
      <c r="R955" s="34"/>
      <c r="S955" s="83"/>
      <c r="T955" s="83"/>
      <c r="U955" s="83"/>
      <c r="V955" s="83"/>
      <c r="W955" s="74"/>
      <c r="X955" s="74"/>
      <c r="Y955" s="74"/>
      <c r="Z955" s="66"/>
      <c r="AA955" s="72"/>
      <c r="AB955" s="66"/>
      <c r="AC955" s="72"/>
      <c r="AD955" s="72"/>
      <c r="AE955" s="72"/>
      <c r="AF955" s="62"/>
      <c r="AG955" s="113"/>
      <c r="AH955" s="114"/>
      <c r="AI955" s="30"/>
      <c r="AJ955" s="30"/>
      <c r="AK955" s="30"/>
      <c r="AL955" s="30"/>
      <c r="AM955" s="68"/>
      <c r="AN955" s="114"/>
      <c r="AO955" s="114"/>
      <c r="AP955" s="113"/>
      <c r="AQ955" s="113"/>
      <c r="AR955" s="31"/>
      <c r="AS955" s="73"/>
      <c r="AT955" s="73"/>
      <c r="AU955" s="68"/>
      <c r="AV955" s="67"/>
      <c r="AW955" s="67"/>
      <c r="AX955" s="67"/>
      <c r="AY955" s="67"/>
      <c r="AZ955" s="132"/>
      <c r="BA955" s="132"/>
      <c r="BB955" s="132"/>
      <c r="BC955" s="132"/>
      <c r="BD955" s="132"/>
      <c r="BE955" s="67"/>
    </row>
    <row r="956" spans="1:57" ht="25.5" customHeight="1" x14ac:dyDescent="0.25">
      <c r="A956" s="31"/>
      <c r="B956" s="31"/>
      <c r="C956" s="31"/>
      <c r="D956" s="33"/>
      <c r="E956" s="98"/>
      <c r="F956" s="31"/>
      <c r="G956" s="83"/>
      <c r="H956" s="83"/>
      <c r="I956" s="62"/>
      <c r="J956" s="31"/>
      <c r="K956" s="31"/>
      <c r="L956" s="83"/>
      <c r="M956" s="69"/>
      <c r="N956" s="69"/>
      <c r="O956" s="74"/>
      <c r="P956" s="74"/>
      <c r="Q956" s="75"/>
      <c r="R956" s="34"/>
      <c r="S956" s="83"/>
      <c r="T956" s="83"/>
      <c r="U956" s="83"/>
      <c r="V956" s="83"/>
      <c r="W956" s="74"/>
      <c r="X956" s="74"/>
      <c r="Y956" s="74"/>
      <c r="Z956" s="66"/>
      <c r="AA956" s="72"/>
      <c r="AB956" s="66"/>
      <c r="AC956" s="72"/>
      <c r="AD956" s="72"/>
      <c r="AE956" s="72"/>
      <c r="AF956" s="62"/>
      <c r="AG956" s="113"/>
      <c r="AH956" s="114"/>
      <c r="AI956" s="30"/>
      <c r="AJ956" s="30"/>
      <c r="AK956" s="30"/>
      <c r="AL956" s="30"/>
      <c r="AM956" s="68"/>
      <c r="AN956" s="114"/>
      <c r="AO956" s="114"/>
      <c r="AP956" s="113"/>
      <c r="AQ956" s="113"/>
      <c r="AR956" s="31"/>
      <c r="AS956" s="73"/>
      <c r="AT956" s="73"/>
      <c r="AU956" s="68"/>
      <c r="AV956" s="67"/>
      <c r="AW956" s="67"/>
      <c r="AX956" s="67"/>
      <c r="AY956" s="67"/>
      <c r="AZ956" s="132"/>
      <c r="BA956" s="132"/>
      <c r="BB956" s="132"/>
      <c r="BC956" s="132"/>
      <c r="BD956" s="132"/>
      <c r="BE956" s="67"/>
    </row>
    <row r="957" spans="1:57" ht="25.5" customHeight="1" x14ac:dyDescent="0.25">
      <c r="A957" s="31"/>
      <c r="B957" s="31"/>
      <c r="C957" s="31"/>
      <c r="D957" s="33"/>
      <c r="E957" s="98"/>
      <c r="F957" s="31"/>
      <c r="G957" s="83"/>
      <c r="H957" s="83"/>
      <c r="I957" s="62"/>
      <c r="J957" s="31"/>
      <c r="K957" s="31"/>
      <c r="L957" s="83"/>
      <c r="M957" s="69"/>
      <c r="N957" s="69"/>
      <c r="O957" s="74"/>
      <c r="P957" s="74"/>
      <c r="Q957" s="75"/>
      <c r="R957" s="34"/>
      <c r="S957" s="83"/>
      <c r="T957" s="83"/>
      <c r="U957" s="83"/>
      <c r="V957" s="83"/>
      <c r="W957" s="74"/>
      <c r="X957" s="74"/>
      <c r="Y957" s="74"/>
      <c r="Z957" s="66"/>
      <c r="AA957" s="72"/>
      <c r="AB957" s="66"/>
      <c r="AC957" s="72"/>
      <c r="AD957" s="72"/>
      <c r="AE957" s="72"/>
      <c r="AF957" s="62"/>
      <c r="AG957" s="113"/>
      <c r="AH957" s="114"/>
      <c r="AI957" s="30"/>
      <c r="AJ957" s="30"/>
      <c r="AK957" s="30"/>
      <c r="AL957" s="30"/>
      <c r="AM957" s="68"/>
      <c r="AN957" s="114"/>
      <c r="AO957" s="114"/>
      <c r="AP957" s="113"/>
      <c r="AQ957" s="113"/>
      <c r="AR957" s="31"/>
      <c r="AS957" s="73"/>
      <c r="AT957" s="73"/>
      <c r="AU957" s="68"/>
      <c r="AV957" s="67"/>
      <c r="AW957" s="67"/>
      <c r="AX957" s="67"/>
      <c r="AY957" s="67"/>
      <c r="AZ957" s="132"/>
      <c r="BA957" s="132"/>
      <c r="BB957" s="132"/>
      <c r="BC957" s="132"/>
      <c r="BD957" s="132"/>
      <c r="BE957" s="67"/>
    </row>
    <row r="958" spans="1:57" ht="25.5" customHeight="1" x14ac:dyDescent="0.25">
      <c r="A958" s="31"/>
      <c r="B958" s="31"/>
      <c r="C958" s="31"/>
      <c r="D958" s="33"/>
      <c r="E958" s="98"/>
      <c r="F958" s="31"/>
      <c r="G958" s="83"/>
      <c r="H958" s="83"/>
      <c r="I958" s="62"/>
      <c r="J958" s="31"/>
      <c r="K958" s="31"/>
      <c r="L958" s="83"/>
      <c r="M958" s="69"/>
      <c r="N958" s="69"/>
      <c r="O958" s="74"/>
      <c r="P958" s="74"/>
      <c r="Q958" s="75"/>
      <c r="R958" s="34"/>
      <c r="S958" s="83"/>
      <c r="T958" s="83"/>
      <c r="U958" s="83"/>
      <c r="V958" s="83"/>
      <c r="W958" s="74"/>
      <c r="X958" s="74"/>
      <c r="Y958" s="74"/>
      <c r="Z958" s="66"/>
      <c r="AA958" s="72"/>
      <c r="AB958" s="66"/>
      <c r="AC958" s="72"/>
      <c r="AD958" s="72"/>
      <c r="AE958" s="72"/>
      <c r="AF958" s="62"/>
      <c r="AG958" s="113"/>
      <c r="AH958" s="114"/>
      <c r="AI958" s="30"/>
      <c r="AJ958" s="30"/>
      <c r="AK958" s="30"/>
      <c r="AL958" s="30"/>
      <c r="AM958" s="68"/>
      <c r="AN958" s="114"/>
      <c r="AO958" s="114"/>
      <c r="AP958" s="113"/>
      <c r="AQ958" s="113"/>
      <c r="AR958" s="31"/>
      <c r="AS958" s="73"/>
      <c r="AT958" s="73"/>
      <c r="AU958" s="68"/>
      <c r="AV958" s="67"/>
      <c r="AW958" s="67"/>
      <c r="AX958" s="67"/>
      <c r="AY958" s="67"/>
      <c r="AZ958" s="132"/>
      <c r="BA958" s="132"/>
      <c r="BB958" s="132"/>
      <c r="BC958" s="132"/>
      <c r="BD958" s="132"/>
      <c r="BE958" s="67"/>
    </row>
    <row r="959" spans="1:57" ht="25.5" customHeight="1" x14ac:dyDescent="0.25">
      <c r="A959" s="31"/>
      <c r="B959" s="31"/>
      <c r="C959" s="31"/>
      <c r="D959" s="33"/>
      <c r="E959" s="98"/>
      <c r="F959" s="31"/>
      <c r="G959" s="83"/>
      <c r="H959" s="83"/>
      <c r="I959" s="62"/>
      <c r="J959" s="31"/>
      <c r="K959" s="31"/>
      <c r="L959" s="83"/>
      <c r="M959" s="69"/>
      <c r="N959" s="69"/>
      <c r="O959" s="74"/>
      <c r="P959" s="74"/>
      <c r="Q959" s="75"/>
      <c r="R959" s="34"/>
      <c r="S959" s="83"/>
      <c r="T959" s="83"/>
      <c r="U959" s="83"/>
      <c r="V959" s="83"/>
      <c r="W959" s="74"/>
      <c r="X959" s="74"/>
      <c r="Y959" s="74"/>
      <c r="Z959" s="66"/>
      <c r="AA959" s="72"/>
      <c r="AB959" s="66"/>
      <c r="AC959" s="72"/>
      <c r="AD959" s="72"/>
      <c r="AE959" s="72"/>
      <c r="AF959" s="62"/>
      <c r="AG959" s="113"/>
      <c r="AH959" s="114"/>
      <c r="AI959" s="30"/>
      <c r="AJ959" s="30"/>
      <c r="AK959" s="30"/>
      <c r="AL959" s="30"/>
      <c r="AM959" s="68"/>
      <c r="AN959" s="114"/>
      <c r="AO959" s="114"/>
      <c r="AP959" s="113"/>
      <c r="AQ959" s="113"/>
      <c r="AR959" s="31"/>
      <c r="AS959" s="73"/>
      <c r="AT959" s="73"/>
      <c r="AU959" s="68"/>
      <c r="AV959" s="67"/>
      <c r="AW959" s="67"/>
      <c r="AX959" s="67"/>
      <c r="AY959" s="67"/>
      <c r="AZ959" s="132"/>
      <c r="BA959" s="132"/>
      <c r="BB959" s="132"/>
      <c r="BC959" s="132"/>
      <c r="BD959" s="132"/>
      <c r="BE959" s="67"/>
    </row>
    <row r="960" spans="1:57" ht="25.5" customHeight="1" x14ac:dyDescent="0.25">
      <c r="A960" s="31"/>
      <c r="B960" s="31"/>
      <c r="C960" s="31"/>
      <c r="D960" s="33"/>
      <c r="E960" s="98"/>
      <c r="F960" s="31"/>
      <c r="G960" s="83"/>
      <c r="H960" s="83"/>
      <c r="I960" s="62"/>
      <c r="J960" s="31"/>
      <c r="K960" s="31"/>
      <c r="L960" s="83"/>
      <c r="M960" s="69"/>
      <c r="N960" s="69"/>
      <c r="O960" s="74"/>
      <c r="P960" s="74"/>
      <c r="Q960" s="75"/>
      <c r="R960" s="34"/>
      <c r="S960" s="83"/>
      <c r="T960" s="83"/>
      <c r="U960" s="83"/>
      <c r="V960" s="83"/>
      <c r="W960" s="74"/>
      <c r="X960" s="74"/>
      <c r="Y960" s="74"/>
      <c r="Z960" s="66"/>
      <c r="AA960" s="72"/>
      <c r="AB960" s="66"/>
      <c r="AC960" s="72"/>
      <c r="AD960" s="72"/>
      <c r="AE960" s="72"/>
      <c r="AF960" s="62"/>
      <c r="AG960" s="113"/>
      <c r="AH960" s="114"/>
      <c r="AI960" s="30"/>
      <c r="AJ960" s="30"/>
      <c r="AK960" s="30"/>
      <c r="AL960" s="30"/>
      <c r="AM960" s="68"/>
      <c r="AN960" s="114"/>
      <c r="AO960" s="114"/>
      <c r="AP960" s="113"/>
      <c r="AQ960" s="113"/>
      <c r="AR960" s="31"/>
      <c r="AS960" s="73"/>
      <c r="AT960" s="73"/>
      <c r="AU960" s="68"/>
      <c r="AV960" s="67"/>
      <c r="AW960" s="67"/>
      <c r="AX960" s="67"/>
      <c r="AY960" s="67"/>
      <c r="AZ960" s="132"/>
      <c r="BA960" s="132"/>
      <c r="BB960" s="132"/>
      <c r="BC960" s="132"/>
      <c r="BD960" s="132"/>
      <c r="BE960" s="67"/>
    </row>
    <row r="961" spans="1:57" ht="25.5" customHeight="1" x14ac:dyDescent="0.25">
      <c r="A961" s="31"/>
      <c r="B961" s="31"/>
      <c r="C961" s="31"/>
      <c r="D961" s="33"/>
      <c r="E961" s="98"/>
      <c r="F961" s="31"/>
      <c r="G961" s="83"/>
      <c r="H961" s="83"/>
      <c r="I961" s="62"/>
      <c r="J961" s="31"/>
      <c r="K961" s="31"/>
      <c r="L961" s="83"/>
      <c r="M961" s="69"/>
      <c r="N961" s="69"/>
      <c r="O961" s="74"/>
      <c r="P961" s="74"/>
      <c r="Q961" s="75"/>
      <c r="R961" s="34"/>
      <c r="S961" s="83"/>
      <c r="T961" s="83"/>
      <c r="U961" s="83"/>
      <c r="V961" s="83"/>
      <c r="W961" s="74"/>
      <c r="X961" s="74"/>
      <c r="Y961" s="74"/>
      <c r="Z961" s="66"/>
      <c r="AA961" s="72"/>
      <c r="AB961" s="66"/>
      <c r="AC961" s="72"/>
      <c r="AD961" s="72"/>
      <c r="AE961" s="72"/>
      <c r="AF961" s="62"/>
      <c r="AG961" s="113"/>
      <c r="AH961" s="114"/>
      <c r="AI961" s="30"/>
      <c r="AJ961" s="30"/>
      <c r="AK961" s="30"/>
      <c r="AL961" s="30"/>
      <c r="AM961" s="68"/>
      <c r="AN961" s="114"/>
      <c r="AO961" s="114"/>
      <c r="AP961" s="113"/>
      <c r="AQ961" s="113"/>
      <c r="AR961" s="31"/>
      <c r="AS961" s="73"/>
      <c r="AT961" s="73"/>
      <c r="AU961" s="68"/>
      <c r="AV961" s="67"/>
      <c r="AW961" s="67"/>
      <c r="AX961" s="67"/>
      <c r="AY961" s="67"/>
      <c r="AZ961" s="132"/>
      <c r="BA961" s="132"/>
      <c r="BB961" s="132"/>
      <c r="BC961" s="132"/>
      <c r="BD961" s="132"/>
      <c r="BE961" s="67"/>
    </row>
    <row r="962" spans="1:57" ht="25.5" customHeight="1" x14ac:dyDescent="0.25">
      <c r="A962" s="31"/>
      <c r="B962" s="31"/>
      <c r="C962" s="31"/>
      <c r="D962" s="33"/>
      <c r="E962" s="98"/>
      <c r="F962" s="31"/>
      <c r="G962" s="83"/>
      <c r="H962" s="83"/>
      <c r="I962" s="62"/>
      <c r="J962" s="31"/>
      <c r="K962" s="31"/>
      <c r="L962" s="83"/>
      <c r="M962" s="69"/>
      <c r="N962" s="69"/>
      <c r="O962" s="74"/>
      <c r="P962" s="74"/>
      <c r="Q962" s="75"/>
      <c r="R962" s="34"/>
      <c r="S962" s="83"/>
      <c r="T962" s="83"/>
      <c r="U962" s="83"/>
      <c r="V962" s="83"/>
      <c r="W962" s="74"/>
      <c r="X962" s="74"/>
      <c r="Y962" s="74"/>
      <c r="Z962" s="66"/>
      <c r="AA962" s="72"/>
      <c r="AB962" s="66"/>
      <c r="AC962" s="72"/>
      <c r="AD962" s="72"/>
      <c r="AE962" s="72"/>
      <c r="AF962" s="62"/>
      <c r="AG962" s="113"/>
      <c r="AH962" s="114"/>
      <c r="AI962" s="30"/>
      <c r="AJ962" s="30"/>
      <c r="AK962" s="30"/>
      <c r="AL962" s="30"/>
      <c r="AM962" s="68"/>
      <c r="AN962" s="114"/>
      <c r="AO962" s="114"/>
      <c r="AP962" s="113"/>
      <c r="AQ962" s="113"/>
      <c r="AR962" s="31"/>
      <c r="AS962" s="73"/>
      <c r="AT962" s="73"/>
      <c r="AU962" s="68"/>
      <c r="AV962" s="67"/>
      <c r="AW962" s="67"/>
      <c r="AX962" s="67"/>
      <c r="AY962" s="67"/>
      <c r="AZ962" s="132"/>
      <c r="BA962" s="132"/>
      <c r="BB962" s="132"/>
      <c r="BC962" s="132"/>
      <c r="BD962" s="132"/>
      <c r="BE962" s="67"/>
    </row>
    <row r="963" spans="1:57" ht="25.5" customHeight="1" x14ac:dyDescent="0.25">
      <c r="A963" s="31"/>
      <c r="B963" s="31"/>
      <c r="C963" s="31"/>
      <c r="D963" s="33"/>
      <c r="E963" s="98"/>
      <c r="F963" s="31"/>
      <c r="G963" s="83"/>
      <c r="H963" s="83"/>
      <c r="I963" s="62"/>
      <c r="J963" s="31"/>
      <c r="K963" s="31"/>
      <c r="L963" s="83"/>
      <c r="M963" s="69"/>
      <c r="N963" s="69"/>
      <c r="O963" s="74"/>
      <c r="P963" s="74"/>
      <c r="Q963" s="75"/>
      <c r="R963" s="34"/>
      <c r="S963" s="83"/>
      <c r="T963" s="83"/>
      <c r="U963" s="83"/>
      <c r="V963" s="83"/>
      <c r="W963" s="74"/>
      <c r="X963" s="74"/>
      <c r="Y963" s="74"/>
      <c r="Z963" s="66"/>
      <c r="AA963" s="72"/>
      <c r="AB963" s="66"/>
      <c r="AC963" s="72"/>
      <c r="AD963" s="72"/>
      <c r="AE963" s="72"/>
      <c r="AF963" s="62"/>
      <c r="AG963" s="113"/>
      <c r="AH963" s="114"/>
      <c r="AI963" s="30"/>
      <c r="AJ963" s="30"/>
      <c r="AK963" s="30"/>
      <c r="AL963" s="30"/>
      <c r="AM963" s="68"/>
      <c r="AN963" s="114"/>
      <c r="AO963" s="114"/>
      <c r="AP963" s="113"/>
      <c r="AQ963" s="113"/>
      <c r="AR963" s="31"/>
      <c r="AS963" s="73"/>
      <c r="AT963" s="73"/>
      <c r="AU963" s="68"/>
      <c r="AV963" s="67"/>
      <c r="AW963" s="67"/>
      <c r="AX963" s="67"/>
      <c r="AY963" s="67"/>
      <c r="AZ963" s="132"/>
      <c r="BA963" s="132"/>
      <c r="BB963" s="132"/>
      <c r="BC963" s="132"/>
      <c r="BD963" s="132"/>
      <c r="BE963" s="67"/>
    </row>
    <row r="964" spans="1:57" ht="25.5" customHeight="1" x14ac:dyDescent="0.25">
      <c r="A964" s="31"/>
      <c r="B964" s="31"/>
      <c r="C964" s="31"/>
      <c r="D964" s="33"/>
      <c r="E964" s="98"/>
      <c r="F964" s="31"/>
      <c r="G964" s="83"/>
      <c r="H964" s="83"/>
      <c r="I964" s="62"/>
      <c r="J964" s="31"/>
      <c r="K964" s="31"/>
      <c r="L964" s="83"/>
      <c r="M964" s="69"/>
      <c r="N964" s="69"/>
      <c r="O964" s="74"/>
      <c r="P964" s="74"/>
      <c r="Q964" s="75"/>
      <c r="R964" s="34"/>
      <c r="S964" s="83"/>
      <c r="T964" s="83"/>
      <c r="U964" s="83"/>
      <c r="V964" s="83"/>
      <c r="W964" s="74"/>
      <c r="X964" s="74"/>
      <c r="Y964" s="74"/>
      <c r="Z964" s="66"/>
      <c r="AA964" s="72"/>
      <c r="AB964" s="66"/>
      <c r="AC964" s="72"/>
      <c r="AD964" s="72"/>
      <c r="AE964" s="72"/>
      <c r="AF964" s="62"/>
      <c r="AG964" s="113"/>
      <c r="AH964" s="114"/>
      <c r="AI964" s="30"/>
      <c r="AJ964" s="30"/>
      <c r="AK964" s="30"/>
      <c r="AL964" s="30"/>
      <c r="AM964" s="68"/>
      <c r="AN964" s="114"/>
      <c r="AO964" s="114"/>
      <c r="AP964" s="113"/>
      <c r="AQ964" s="113"/>
      <c r="AR964" s="31"/>
      <c r="AS964" s="73"/>
      <c r="AT964" s="73"/>
      <c r="AU964" s="68"/>
      <c r="AV964" s="67"/>
      <c r="AW964" s="67"/>
      <c r="AX964" s="67"/>
      <c r="AY964" s="67"/>
      <c r="AZ964" s="132"/>
      <c r="BA964" s="132"/>
      <c r="BB964" s="132"/>
      <c r="BC964" s="132"/>
      <c r="BD964" s="132"/>
      <c r="BE964" s="67"/>
    </row>
    <row r="965" spans="1:57" ht="25.5" customHeight="1" x14ac:dyDescent="0.25">
      <c r="A965" s="31"/>
      <c r="B965" s="31"/>
      <c r="C965" s="31"/>
      <c r="D965" s="33"/>
      <c r="E965" s="98"/>
      <c r="F965" s="31"/>
      <c r="G965" s="83"/>
      <c r="H965" s="83"/>
      <c r="I965" s="62"/>
      <c r="J965" s="31"/>
      <c r="K965" s="31"/>
      <c r="L965" s="83"/>
      <c r="M965" s="69"/>
      <c r="N965" s="69"/>
      <c r="O965" s="74"/>
      <c r="P965" s="74"/>
      <c r="Q965" s="75"/>
      <c r="R965" s="34"/>
      <c r="S965" s="83"/>
      <c r="T965" s="83"/>
      <c r="U965" s="83"/>
      <c r="V965" s="83"/>
      <c r="W965" s="74"/>
      <c r="X965" s="74"/>
      <c r="Y965" s="74"/>
      <c r="Z965" s="66"/>
      <c r="AA965" s="72"/>
      <c r="AB965" s="66"/>
      <c r="AC965" s="72"/>
      <c r="AD965" s="72"/>
      <c r="AE965" s="72"/>
      <c r="AF965" s="62"/>
      <c r="AG965" s="113"/>
      <c r="AH965" s="114"/>
      <c r="AI965" s="30"/>
      <c r="AJ965" s="30"/>
      <c r="AK965" s="30"/>
      <c r="AL965" s="30"/>
      <c r="AM965" s="68"/>
      <c r="AN965" s="114"/>
      <c r="AO965" s="114"/>
      <c r="AP965" s="113"/>
      <c r="AQ965" s="113"/>
      <c r="AR965" s="31"/>
      <c r="AS965" s="73"/>
      <c r="AT965" s="73"/>
      <c r="AU965" s="68"/>
      <c r="AV965" s="67"/>
      <c r="AW965" s="67"/>
      <c r="AX965" s="67"/>
      <c r="AY965" s="67"/>
      <c r="AZ965" s="132"/>
      <c r="BA965" s="132"/>
      <c r="BB965" s="132"/>
      <c r="BC965" s="132"/>
      <c r="BD965" s="132"/>
      <c r="BE965" s="67"/>
    </row>
    <row r="966" spans="1:57" ht="25.5" customHeight="1" x14ac:dyDescent="0.25">
      <c r="A966" s="31"/>
      <c r="B966" s="31"/>
      <c r="C966" s="31"/>
      <c r="D966" s="33"/>
      <c r="E966" s="98"/>
      <c r="F966" s="31"/>
      <c r="G966" s="83"/>
      <c r="H966" s="83"/>
      <c r="I966" s="62"/>
      <c r="J966" s="31"/>
      <c r="K966" s="31"/>
      <c r="L966" s="83"/>
      <c r="M966" s="69"/>
      <c r="N966" s="69"/>
      <c r="O966" s="74"/>
      <c r="P966" s="74"/>
      <c r="Q966" s="75"/>
      <c r="R966" s="34"/>
      <c r="S966" s="83"/>
      <c r="T966" s="83"/>
      <c r="U966" s="83"/>
      <c r="V966" s="83"/>
      <c r="W966" s="74"/>
      <c r="X966" s="74"/>
      <c r="Y966" s="74"/>
      <c r="Z966" s="66"/>
      <c r="AA966" s="72"/>
      <c r="AB966" s="66"/>
      <c r="AC966" s="72"/>
      <c r="AD966" s="72"/>
      <c r="AE966" s="72"/>
      <c r="AF966" s="62"/>
      <c r="AG966" s="113"/>
      <c r="AH966" s="114"/>
      <c r="AI966" s="30"/>
      <c r="AJ966" s="30"/>
      <c r="AK966" s="30"/>
      <c r="AL966" s="30"/>
      <c r="AM966" s="68"/>
      <c r="AN966" s="114"/>
      <c r="AO966" s="114"/>
      <c r="AP966" s="113"/>
      <c r="AQ966" s="113"/>
      <c r="AR966" s="31"/>
      <c r="AS966" s="73"/>
      <c r="AT966" s="73"/>
      <c r="AU966" s="68"/>
      <c r="AV966" s="67"/>
      <c r="AW966" s="67"/>
      <c r="AX966" s="67"/>
      <c r="AY966" s="67"/>
      <c r="AZ966" s="132"/>
      <c r="BA966" s="132"/>
      <c r="BB966" s="132"/>
      <c r="BC966" s="132"/>
      <c r="BD966" s="132"/>
      <c r="BE966" s="67"/>
    </row>
    <row r="967" spans="1:57" ht="25.5" customHeight="1" x14ac:dyDescent="0.25">
      <c r="A967" s="31"/>
      <c r="B967" s="31"/>
      <c r="C967" s="31"/>
      <c r="D967" s="33"/>
      <c r="E967" s="98"/>
      <c r="F967" s="31"/>
      <c r="G967" s="83"/>
      <c r="H967" s="83"/>
      <c r="I967" s="62"/>
      <c r="J967" s="31"/>
      <c r="K967" s="31"/>
      <c r="L967" s="83"/>
      <c r="M967" s="69"/>
      <c r="N967" s="69"/>
      <c r="O967" s="74"/>
      <c r="P967" s="74"/>
      <c r="Q967" s="75"/>
      <c r="R967" s="34"/>
      <c r="S967" s="83"/>
      <c r="T967" s="83"/>
      <c r="U967" s="83"/>
      <c r="V967" s="83"/>
      <c r="W967" s="74"/>
      <c r="X967" s="74"/>
      <c r="Y967" s="74"/>
      <c r="Z967" s="66"/>
      <c r="AA967" s="72"/>
      <c r="AB967" s="66"/>
      <c r="AC967" s="72"/>
      <c r="AD967" s="72"/>
      <c r="AE967" s="72"/>
      <c r="AF967" s="62"/>
      <c r="AG967" s="113"/>
      <c r="AH967" s="114"/>
      <c r="AI967" s="30"/>
      <c r="AJ967" s="30"/>
      <c r="AK967" s="30"/>
      <c r="AL967" s="30"/>
      <c r="AM967" s="68"/>
      <c r="AN967" s="114"/>
      <c r="AO967" s="114"/>
      <c r="AP967" s="113"/>
      <c r="AQ967" s="113"/>
      <c r="AR967" s="31"/>
      <c r="AS967" s="73"/>
      <c r="AT967" s="73"/>
      <c r="AU967" s="68"/>
      <c r="AV967" s="67"/>
      <c r="AW967" s="67"/>
      <c r="AX967" s="67"/>
      <c r="AY967" s="67"/>
      <c r="AZ967" s="132"/>
      <c r="BA967" s="132"/>
      <c r="BB967" s="132"/>
      <c r="BC967" s="132"/>
      <c r="BD967" s="132"/>
      <c r="BE967" s="67"/>
    </row>
    <row r="968" spans="1:57" ht="25.5" customHeight="1" x14ac:dyDescent="0.25">
      <c r="A968" s="31"/>
      <c r="B968" s="31"/>
      <c r="C968" s="31"/>
      <c r="D968" s="33"/>
      <c r="E968" s="98"/>
      <c r="F968" s="31"/>
      <c r="G968" s="83"/>
      <c r="H968" s="83"/>
      <c r="I968" s="62"/>
      <c r="J968" s="31"/>
      <c r="K968" s="31"/>
      <c r="L968" s="83"/>
      <c r="M968" s="69"/>
      <c r="N968" s="69"/>
      <c r="O968" s="74"/>
      <c r="P968" s="74"/>
      <c r="Q968" s="75"/>
      <c r="R968" s="34"/>
      <c r="S968" s="83"/>
      <c r="T968" s="83"/>
      <c r="U968" s="83"/>
      <c r="V968" s="83"/>
      <c r="W968" s="74"/>
      <c r="X968" s="74"/>
      <c r="Y968" s="74"/>
      <c r="Z968" s="66"/>
      <c r="AA968" s="72"/>
      <c r="AB968" s="66"/>
      <c r="AC968" s="72"/>
      <c r="AD968" s="72"/>
      <c r="AE968" s="72"/>
      <c r="AF968" s="62"/>
      <c r="AG968" s="113"/>
      <c r="AH968" s="114"/>
      <c r="AI968" s="30"/>
      <c r="AJ968" s="30"/>
      <c r="AK968" s="30"/>
      <c r="AL968" s="30"/>
      <c r="AM968" s="68"/>
      <c r="AN968" s="114"/>
      <c r="AO968" s="114"/>
      <c r="AP968" s="113"/>
      <c r="AQ968" s="113"/>
      <c r="AR968" s="31"/>
      <c r="AS968" s="73"/>
      <c r="AT968" s="73"/>
      <c r="AU968" s="68"/>
      <c r="AV968" s="67"/>
      <c r="AW968" s="67"/>
      <c r="AX968" s="67"/>
      <c r="AY968" s="67"/>
      <c r="AZ968" s="132"/>
      <c r="BA968" s="132"/>
      <c r="BB968" s="132"/>
      <c r="BC968" s="132"/>
      <c r="BD968" s="132"/>
      <c r="BE968" s="67"/>
    </row>
    <row r="969" spans="1:57" ht="25.5" customHeight="1" x14ac:dyDescent="0.25">
      <c r="A969" s="31"/>
      <c r="B969" s="31"/>
      <c r="C969" s="31"/>
      <c r="D969" s="33"/>
      <c r="E969" s="98"/>
      <c r="F969" s="31"/>
      <c r="G969" s="83"/>
      <c r="H969" s="83"/>
      <c r="I969" s="62"/>
      <c r="J969" s="31"/>
      <c r="K969" s="31"/>
      <c r="L969" s="83"/>
      <c r="M969" s="69"/>
      <c r="N969" s="69"/>
      <c r="O969" s="74"/>
      <c r="P969" s="74"/>
      <c r="Q969" s="75"/>
      <c r="R969" s="34"/>
      <c r="S969" s="83"/>
      <c r="T969" s="83"/>
      <c r="U969" s="83"/>
      <c r="V969" s="83"/>
      <c r="W969" s="74"/>
      <c r="X969" s="74"/>
      <c r="Y969" s="74"/>
      <c r="Z969" s="66"/>
      <c r="AA969" s="72"/>
      <c r="AB969" s="66"/>
      <c r="AC969" s="72"/>
      <c r="AD969" s="72"/>
      <c r="AE969" s="72"/>
      <c r="AF969" s="62"/>
      <c r="AG969" s="113"/>
      <c r="AH969" s="114"/>
      <c r="AI969" s="30"/>
      <c r="AJ969" s="30"/>
      <c r="AK969" s="30"/>
      <c r="AL969" s="30"/>
      <c r="AM969" s="68"/>
      <c r="AN969" s="114"/>
      <c r="AO969" s="114"/>
      <c r="AP969" s="113"/>
      <c r="AQ969" s="113"/>
      <c r="AR969" s="31"/>
      <c r="AS969" s="73"/>
      <c r="AT969" s="73"/>
      <c r="AU969" s="68"/>
      <c r="AV969" s="67"/>
      <c r="AW969" s="67"/>
      <c r="AX969" s="67"/>
      <c r="AY969" s="67"/>
      <c r="AZ969" s="132"/>
      <c r="BA969" s="132"/>
      <c r="BB969" s="132"/>
      <c r="BC969" s="132"/>
      <c r="BD969" s="132"/>
      <c r="BE969" s="67"/>
    </row>
    <row r="970" spans="1:57" ht="25.5" customHeight="1" x14ac:dyDescent="0.25">
      <c r="A970" s="31"/>
      <c r="B970" s="31"/>
      <c r="C970" s="31"/>
      <c r="D970" s="33"/>
      <c r="E970" s="98"/>
      <c r="F970" s="31"/>
      <c r="G970" s="83"/>
      <c r="H970" s="83"/>
      <c r="I970" s="62"/>
      <c r="J970" s="31"/>
      <c r="K970" s="31"/>
      <c r="L970" s="83"/>
      <c r="M970" s="69"/>
      <c r="N970" s="69"/>
      <c r="O970" s="74"/>
      <c r="P970" s="74"/>
      <c r="Q970" s="75"/>
      <c r="R970" s="34"/>
      <c r="S970" s="83"/>
      <c r="T970" s="83"/>
      <c r="U970" s="83"/>
      <c r="V970" s="83"/>
      <c r="W970" s="74"/>
      <c r="X970" s="74"/>
      <c r="Y970" s="74"/>
      <c r="Z970" s="66"/>
      <c r="AA970" s="72"/>
      <c r="AB970" s="66"/>
      <c r="AC970" s="72"/>
      <c r="AD970" s="72"/>
      <c r="AE970" s="72"/>
      <c r="AF970" s="62"/>
      <c r="AG970" s="113"/>
      <c r="AH970" s="114"/>
      <c r="AI970" s="30"/>
      <c r="AJ970" s="30"/>
      <c r="AK970" s="30"/>
      <c r="AL970" s="30"/>
      <c r="AM970" s="68"/>
      <c r="AN970" s="114"/>
      <c r="AO970" s="114"/>
      <c r="AP970" s="113"/>
      <c r="AQ970" s="113"/>
      <c r="AR970" s="31"/>
      <c r="AS970" s="73"/>
      <c r="AT970" s="73"/>
      <c r="AU970" s="68"/>
      <c r="AV970" s="67"/>
      <c r="AW970" s="67"/>
      <c r="AX970" s="67"/>
      <c r="AY970" s="67"/>
      <c r="AZ970" s="132"/>
      <c r="BA970" s="132"/>
      <c r="BB970" s="132"/>
      <c r="BC970" s="132"/>
      <c r="BD970" s="132"/>
      <c r="BE970" s="67"/>
    </row>
    <row r="971" spans="1:57" ht="25.5" customHeight="1" x14ac:dyDescent="0.25">
      <c r="A971" s="31"/>
      <c r="B971" s="31"/>
      <c r="C971" s="31"/>
      <c r="D971" s="33"/>
      <c r="E971" s="98"/>
      <c r="F971" s="31"/>
      <c r="G971" s="83"/>
      <c r="H971" s="83"/>
      <c r="I971" s="62"/>
      <c r="J971" s="31"/>
      <c r="K971" s="31"/>
      <c r="L971" s="83"/>
      <c r="M971" s="69"/>
      <c r="N971" s="69"/>
      <c r="O971" s="74"/>
      <c r="P971" s="74"/>
      <c r="Q971" s="75"/>
      <c r="R971" s="34"/>
      <c r="S971" s="83"/>
      <c r="T971" s="83"/>
      <c r="U971" s="83"/>
      <c r="V971" s="83"/>
      <c r="W971" s="74"/>
      <c r="X971" s="74"/>
      <c r="Y971" s="74"/>
      <c r="Z971" s="66"/>
      <c r="AA971" s="72"/>
      <c r="AB971" s="66"/>
      <c r="AC971" s="72"/>
      <c r="AD971" s="72"/>
      <c r="AE971" s="72"/>
      <c r="AF971" s="62"/>
      <c r="AG971" s="113"/>
      <c r="AH971" s="114"/>
      <c r="AI971" s="30"/>
      <c r="AJ971" s="30"/>
      <c r="AK971" s="30"/>
      <c r="AL971" s="30"/>
      <c r="AM971" s="68"/>
      <c r="AN971" s="114"/>
      <c r="AO971" s="114"/>
      <c r="AP971" s="113"/>
      <c r="AQ971" s="113"/>
      <c r="AR971" s="31"/>
      <c r="AS971" s="73"/>
      <c r="AT971" s="73"/>
      <c r="AU971" s="68"/>
      <c r="AV971" s="67"/>
      <c r="AW971" s="67"/>
      <c r="AX971" s="67"/>
      <c r="AY971" s="67"/>
      <c r="AZ971" s="132"/>
      <c r="BA971" s="132"/>
      <c r="BB971" s="132"/>
      <c r="BC971" s="132"/>
      <c r="BD971" s="132"/>
      <c r="BE971" s="67"/>
    </row>
    <row r="972" spans="1:57" ht="25.5" customHeight="1" x14ac:dyDescent="0.25">
      <c r="A972" s="31"/>
      <c r="B972" s="31"/>
      <c r="C972" s="31"/>
      <c r="D972" s="33"/>
      <c r="E972" s="98"/>
      <c r="F972" s="31"/>
      <c r="G972" s="83"/>
      <c r="H972" s="83"/>
      <c r="I972" s="62"/>
      <c r="J972" s="31"/>
      <c r="K972" s="31"/>
      <c r="L972" s="83"/>
      <c r="M972" s="69"/>
      <c r="N972" s="69"/>
      <c r="O972" s="74"/>
      <c r="P972" s="74"/>
      <c r="Q972" s="75"/>
      <c r="R972" s="34"/>
      <c r="S972" s="83"/>
      <c r="T972" s="83"/>
      <c r="U972" s="83"/>
      <c r="V972" s="83"/>
      <c r="W972" s="74"/>
      <c r="X972" s="74"/>
      <c r="Y972" s="74"/>
      <c r="Z972" s="66"/>
      <c r="AA972" s="72"/>
      <c r="AB972" s="66"/>
      <c r="AC972" s="72"/>
      <c r="AD972" s="72"/>
      <c r="AE972" s="72"/>
      <c r="AF972" s="62"/>
      <c r="AG972" s="113"/>
      <c r="AH972" s="114"/>
      <c r="AI972" s="30"/>
      <c r="AJ972" s="30"/>
      <c r="AK972" s="30"/>
      <c r="AL972" s="30"/>
      <c r="AM972" s="68"/>
      <c r="AN972" s="114"/>
      <c r="AO972" s="114"/>
      <c r="AP972" s="113"/>
      <c r="AQ972" s="113"/>
      <c r="AR972" s="31"/>
      <c r="AS972" s="73"/>
      <c r="AT972" s="73"/>
      <c r="AU972" s="68"/>
      <c r="AV972" s="67"/>
      <c r="AW972" s="67"/>
      <c r="AX972" s="67"/>
      <c r="AY972" s="67"/>
      <c r="AZ972" s="132"/>
      <c r="BA972" s="132"/>
      <c r="BB972" s="132"/>
      <c r="BC972" s="132"/>
      <c r="BD972" s="132"/>
      <c r="BE972" s="67"/>
    </row>
    <row r="973" spans="1:57" ht="25.5" customHeight="1" x14ac:dyDescent="0.25">
      <c r="A973" s="31"/>
      <c r="B973" s="31"/>
      <c r="C973" s="31"/>
      <c r="D973" s="33"/>
      <c r="E973" s="98"/>
      <c r="F973" s="31"/>
      <c r="G973" s="83"/>
      <c r="H973" s="83"/>
      <c r="I973" s="62"/>
      <c r="J973" s="31"/>
      <c r="K973" s="31"/>
      <c r="L973" s="83"/>
      <c r="M973" s="69"/>
      <c r="N973" s="69"/>
      <c r="O973" s="74"/>
      <c r="P973" s="74"/>
      <c r="Q973" s="75"/>
      <c r="R973" s="34"/>
      <c r="S973" s="83"/>
      <c r="T973" s="83"/>
      <c r="U973" s="83"/>
      <c r="V973" s="83"/>
      <c r="W973" s="74"/>
      <c r="X973" s="74"/>
      <c r="Y973" s="74"/>
      <c r="Z973" s="66"/>
      <c r="AA973" s="72"/>
      <c r="AB973" s="66"/>
      <c r="AC973" s="72"/>
      <c r="AD973" s="72"/>
      <c r="AE973" s="72"/>
      <c r="AF973" s="62"/>
      <c r="AG973" s="113"/>
      <c r="AH973" s="114"/>
      <c r="AI973" s="30"/>
      <c r="AJ973" s="30"/>
      <c r="AK973" s="30"/>
      <c r="AL973" s="30"/>
      <c r="AM973" s="68"/>
      <c r="AN973" s="114"/>
      <c r="AO973" s="114"/>
      <c r="AP973" s="113"/>
      <c r="AQ973" s="113"/>
      <c r="AR973" s="31"/>
      <c r="AS973" s="73"/>
      <c r="AT973" s="73"/>
      <c r="AU973" s="68"/>
      <c r="AV973" s="67"/>
      <c r="AW973" s="67"/>
      <c r="AX973" s="67"/>
      <c r="AY973" s="67"/>
      <c r="AZ973" s="132"/>
      <c r="BA973" s="132"/>
      <c r="BB973" s="132"/>
      <c r="BC973" s="132"/>
      <c r="BD973" s="132"/>
      <c r="BE973" s="67"/>
    </row>
    <row r="974" spans="1:57" ht="25.5" customHeight="1" x14ac:dyDescent="0.25">
      <c r="A974" s="31"/>
      <c r="B974" s="31"/>
      <c r="C974" s="31"/>
      <c r="D974" s="33"/>
      <c r="E974" s="98"/>
      <c r="F974" s="31"/>
      <c r="G974" s="83"/>
      <c r="H974" s="83"/>
      <c r="I974" s="62"/>
      <c r="J974" s="31"/>
      <c r="K974" s="31"/>
      <c r="L974" s="83"/>
      <c r="M974" s="69"/>
      <c r="N974" s="69"/>
      <c r="O974" s="74"/>
      <c r="P974" s="74"/>
      <c r="Q974" s="75"/>
      <c r="R974" s="34"/>
      <c r="S974" s="83"/>
      <c r="T974" s="83"/>
      <c r="U974" s="83"/>
      <c r="V974" s="83"/>
      <c r="W974" s="74"/>
      <c r="X974" s="74"/>
      <c r="Y974" s="74"/>
      <c r="Z974" s="66"/>
      <c r="AA974" s="72"/>
      <c r="AB974" s="66"/>
      <c r="AC974" s="72"/>
      <c r="AD974" s="72"/>
      <c r="AE974" s="72"/>
      <c r="AF974" s="62"/>
      <c r="AG974" s="113"/>
      <c r="AH974" s="114"/>
      <c r="AI974" s="30"/>
      <c r="AJ974" s="30"/>
      <c r="AK974" s="30"/>
      <c r="AL974" s="30"/>
      <c r="AM974" s="68"/>
      <c r="AN974" s="114"/>
      <c r="AO974" s="114"/>
      <c r="AP974" s="113"/>
      <c r="AQ974" s="113"/>
      <c r="AR974" s="31"/>
      <c r="AS974" s="73"/>
      <c r="AT974" s="73"/>
      <c r="AU974" s="68"/>
      <c r="AV974" s="67"/>
      <c r="AW974" s="67"/>
      <c r="AX974" s="67"/>
      <c r="AY974" s="67"/>
      <c r="AZ974" s="132"/>
      <c r="BA974" s="132"/>
      <c r="BB974" s="132"/>
      <c r="BC974" s="132"/>
      <c r="BD974" s="132"/>
      <c r="BE974" s="67"/>
    </row>
    <row r="975" spans="1:57" ht="25.5" customHeight="1" x14ac:dyDescent="0.25">
      <c r="A975" s="31"/>
      <c r="B975" s="31"/>
      <c r="C975" s="31"/>
      <c r="D975" s="33"/>
      <c r="E975" s="98"/>
      <c r="F975" s="31"/>
      <c r="G975" s="83"/>
      <c r="H975" s="83"/>
      <c r="I975" s="62"/>
      <c r="J975" s="31"/>
      <c r="K975" s="31"/>
      <c r="L975" s="83"/>
      <c r="M975" s="69"/>
      <c r="N975" s="69"/>
      <c r="O975" s="74"/>
      <c r="P975" s="74"/>
      <c r="Q975" s="75"/>
      <c r="R975" s="34"/>
      <c r="S975" s="83"/>
      <c r="T975" s="83"/>
      <c r="U975" s="83"/>
      <c r="V975" s="83"/>
      <c r="W975" s="74"/>
      <c r="X975" s="74"/>
      <c r="Y975" s="74"/>
      <c r="Z975" s="66"/>
      <c r="AA975" s="72"/>
      <c r="AB975" s="66"/>
      <c r="AC975" s="72"/>
      <c r="AD975" s="72"/>
      <c r="AE975" s="72"/>
      <c r="AF975" s="62"/>
      <c r="AG975" s="113"/>
      <c r="AH975" s="114"/>
      <c r="AI975" s="30"/>
      <c r="AJ975" s="30"/>
      <c r="AK975" s="30"/>
      <c r="AL975" s="30"/>
      <c r="AM975" s="68"/>
      <c r="AN975" s="114"/>
      <c r="AO975" s="114"/>
      <c r="AP975" s="113"/>
      <c r="AQ975" s="113"/>
      <c r="AR975" s="31"/>
      <c r="AS975" s="73"/>
      <c r="AT975" s="73"/>
      <c r="AU975" s="68"/>
      <c r="AV975" s="67"/>
      <c r="AW975" s="67"/>
      <c r="AX975" s="67"/>
      <c r="AY975" s="67"/>
      <c r="AZ975" s="132"/>
      <c r="BA975" s="132"/>
      <c r="BB975" s="132"/>
      <c r="BC975" s="132"/>
      <c r="BD975" s="132"/>
      <c r="BE975" s="67"/>
    </row>
    <row r="976" spans="1:57" ht="25.5" customHeight="1" x14ac:dyDescent="0.25">
      <c r="A976" s="31"/>
      <c r="B976" s="31"/>
      <c r="C976" s="31"/>
      <c r="D976" s="33"/>
      <c r="E976" s="98"/>
      <c r="F976" s="31"/>
      <c r="G976" s="83"/>
      <c r="H976" s="83"/>
      <c r="I976" s="62"/>
      <c r="J976" s="31"/>
      <c r="K976" s="31"/>
      <c r="L976" s="83"/>
      <c r="M976" s="69"/>
      <c r="N976" s="69"/>
      <c r="O976" s="74"/>
      <c r="P976" s="74"/>
      <c r="Q976" s="75"/>
      <c r="R976" s="34"/>
      <c r="S976" s="83"/>
      <c r="T976" s="83"/>
      <c r="U976" s="83"/>
      <c r="V976" s="83"/>
      <c r="W976" s="74"/>
      <c r="X976" s="74"/>
      <c r="Y976" s="74"/>
      <c r="Z976" s="66"/>
      <c r="AA976" s="72"/>
      <c r="AB976" s="66"/>
      <c r="AC976" s="72"/>
      <c r="AD976" s="72"/>
      <c r="AE976" s="72"/>
      <c r="AF976" s="62"/>
      <c r="AG976" s="113"/>
      <c r="AH976" s="114"/>
      <c r="AI976" s="30"/>
      <c r="AJ976" s="30"/>
      <c r="AK976" s="30"/>
      <c r="AL976" s="30"/>
      <c r="AM976" s="68"/>
      <c r="AN976" s="114"/>
      <c r="AO976" s="114"/>
      <c r="AP976" s="113"/>
      <c r="AQ976" s="113"/>
      <c r="AR976" s="31"/>
      <c r="AS976" s="73"/>
      <c r="AT976" s="73"/>
      <c r="AU976" s="68"/>
      <c r="AV976" s="67"/>
      <c r="AW976" s="67"/>
      <c r="AX976" s="67"/>
      <c r="AY976" s="67"/>
      <c r="AZ976" s="132"/>
      <c r="BA976" s="132"/>
      <c r="BB976" s="132"/>
      <c r="BC976" s="132"/>
      <c r="BD976" s="132"/>
      <c r="BE976" s="67"/>
    </row>
    <row r="977" spans="1:57" ht="25.5" customHeight="1" x14ac:dyDescent="0.25">
      <c r="A977" s="31"/>
      <c r="B977" s="31"/>
      <c r="C977" s="31"/>
      <c r="D977" s="33"/>
      <c r="E977" s="98"/>
      <c r="F977" s="31"/>
      <c r="G977" s="83"/>
      <c r="H977" s="83"/>
      <c r="I977" s="62"/>
      <c r="J977" s="31"/>
      <c r="K977" s="31"/>
      <c r="L977" s="83"/>
      <c r="M977" s="69"/>
      <c r="N977" s="69"/>
      <c r="O977" s="74"/>
      <c r="P977" s="74"/>
      <c r="Q977" s="75"/>
      <c r="R977" s="34"/>
      <c r="S977" s="83"/>
      <c r="T977" s="83"/>
      <c r="U977" s="83"/>
      <c r="V977" s="83"/>
      <c r="W977" s="74"/>
      <c r="X977" s="74"/>
      <c r="Y977" s="74"/>
      <c r="Z977" s="66"/>
      <c r="AA977" s="72"/>
      <c r="AB977" s="66"/>
      <c r="AC977" s="72"/>
      <c r="AD977" s="72"/>
      <c r="AE977" s="72"/>
      <c r="AF977" s="62"/>
      <c r="AG977" s="113"/>
      <c r="AH977" s="114"/>
      <c r="AI977" s="30"/>
      <c r="AJ977" s="30"/>
      <c r="AK977" s="30"/>
      <c r="AL977" s="30"/>
      <c r="AM977" s="68"/>
      <c r="AN977" s="114"/>
      <c r="AO977" s="114"/>
      <c r="AP977" s="113"/>
      <c r="AQ977" s="113"/>
      <c r="AR977" s="31"/>
      <c r="AS977" s="73"/>
      <c r="AT977" s="73"/>
      <c r="AU977" s="68"/>
      <c r="AV977" s="67"/>
      <c r="AW977" s="67"/>
      <c r="AX977" s="67"/>
      <c r="AY977" s="67"/>
      <c r="AZ977" s="132"/>
      <c r="BA977" s="132"/>
      <c r="BB977" s="132"/>
      <c r="BC977" s="132"/>
      <c r="BD977" s="132"/>
      <c r="BE977" s="67"/>
    </row>
    <row r="978" spans="1:57" ht="25.5" customHeight="1" x14ac:dyDescent="0.25">
      <c r="A978" s="31"/>
      <c r="B978" s="31"/>
      <c r="C978" s="31"/>
      <c r="D978" s="33"/>
      <c r="E978" s="98"/>
      <c r="F978" s="31"/>
      <c r="G978" s="83"/>
      <c r="H978" s="83"/>
      <c r="I978" s="62"/>
      <c r="J978" s="31"/>
      <c r="K978" s="31"/>
      <c r="L978" s="83"/>
      <c r="M978" s="69"/>
      <c r="N978" s="69"/>
      <c r="O978" s="74"/>
      <c r="P978" s="74"/>
      <c r="Q978" s="75"/>
      <c r="R978" s="34"/>
      <c r="S978" s="83"/>
      <c r="T978" s="83"/>
      <c r="U978" s="83"/>
      <c r="V978" s="83"/>
      <c r="W978" s="74"/>
      <c r="X978" s="74"/>
      <c r="Y978" s="74"/>
      <c r="Z978" s="66"/>
      <c r="AA978" s="72"/>
      <c r="AB978" s="66"/>
      <c r="AC978" s="72"/>
      <c r="AD978" s="72"/>
      <c r="AE978" s="72"/>
      <c r="AF978" s="62"/>
      <c r="AG978" s="113"/>
      <c r="AH978" s="114"/>
      <c r="AI978" s="30"/>
      <c r="AJ978" s="30"/>
      <c r="AK978" s="30"/>
      <c r="AL978" s="30"/>
      <c r="AM978" s="68"/>
      <c r="AN978" s="114"/>
      <c r="AO978" s="114"/>
      <c r="AP978" s="113"/>
      <c r="AQ978" s="113"/>
      <c r="AR978" s="31"/>
      <c r="AS978" s="73"/>
      <c r="AT978" s="73"/>
      <c r="AU978" s="68"/>
      <c r="AV978" s="67"/>
      <c r="AW978" s="67"/>
      <c r="AX978" s="67"/>
      <c r="AY978" s="67"/>
      <c r="AZ978" s="132"/>
      <c r="BA978" s="132"/>
      <c r="BB978" s="132"/>
      <c r="BC978" s="132"/>
      <c r="BD978" s="132"/>
      <c r="BE978" s="67"/>
    </row>
    <row r="979" spans="1:57" ht="25.5" customHeight="1" x14ac:dyDescent="0.25">
      <c r="A979" s="31"/>
      <c r="B979" s="31"/>
      <c r="C979" s="31"/>
      <c r="D979" s="33"/>
      <c r="E979" s="98"/>
      <c r="F979" s="31"/>
      <c r="G979" s="83"/>
      <c r="H979" s="83"/>
      <c r="I979" s="62"/>
      <c r="J979" s="31"/>
      <c r="K979" s="31"/>
      <c r="L979" s="83"/>
      <c r="M979" s="69"/>
      <c r="N979" s="69"/>
      <c r="O979" s="74"/>
      <c r="P979" s="74"/>
      <c r="Q979" s="75"/>
      <c r="R979" s="34"/>
      <c r="S979" s="83"/>
      <c r="T979" s="83"/>
      <c r="U979" s="83"/>
      <c r="V979" s="83"/>
      <c r="W979" s="74"/>
      <c r="X979" s="74"/>
      <c r="Y979" s="74"/>
      <c r="Z979" s="66"/>
      <c r="AA979" s="72"/>
      <c r="AB979" s="66"/>
      <c r="AC979" s="72"/>
      <c r="AD979" s="72"/>
      <c r="AE979" s="72"/>
      <c r="AF979" s="62"/>
      <c r="AG979" s="113"/>
      <c r="AH979" s="114"/>
      <c r="AI979" s="30"/>
      <c r="AJ979" s="30"/>
      <c r="AK979" s="30"/>
      <c r="AL979" s="30"/>
      <c r="AM979" s="68"/>
      <c r="AN979" s="114"/>
      <c r="AO979" s="114"/>
      <c r="AP979" s="113"/>
      <c r="AQ979" s="113"/>
      <c r="AR979" s="31"/>
      <c r="AS979" s="73"/>
      <c r="AT979" s="73"/>
      <c r="AU979" s="68"/>
      <c r="AV979" s="67"/>
      <c r="AW979" s="67"/>
      <c r="AX979" s="67"/>
      <c r="AY979" s="67"/>
      <c r="AZ979" s="132"/>
      <c r="BA979" s="132"/>
      <c r="BB979" s="132"/>
      <c r="BC979" s="132"/>
      <c r="BD979" s="132"/>
      <c r="BE979" s="67"/>
    </row>
    <row r="980" spans="1:57" ht="25.5" customHeight="1" x14ac:dyDescent="0.25">
      <c r="A980" s="31"/>
      <c r="B980" s="31"/>
      <c r="C980" s="31"/>
      <c r="D980" s="33"/>
      <c r="E980" s="98"/>
      <c r="F980" s="31"/>
      <c r="G980" s="83"/>
      <c r="H980" s="83"/>
      <c r="I980" s="62"/>
      <c r="J980" s="31"/>
      <c r="K980" s="31"/>
      <c r="L980" s="83"/>
      <c r="M980" s="69"/>
      <c r="N980" s="69"/>
      <c r="O980" s="74"/>
      <c r="P980" s="74"/>
      <c r="Q980" s="75"/>
      <c r="R980" s="34"/>
      <c r="S980" s="83"/>
      <c r="T980" s="83"/>
      <c r="U980" s="83"/>
      <c r="V980" s="83"/>
      <c r="W980" s="74"/>
      <c r="X980" s="74"/>
      <c r="Y980" s="74"/>
      <c r="Z980" s="66"/>
      <c r="AA980" s="72"/>
      <c r="AB980" s="66"/>
      <c r="AC980" s="72"/>
      <c r="AD980" s="72"/>
      <c r="AE980" s="72"/>
      <c r="AF980" s="62"/>
      <c r="AG980" s="113"/>
      <c r="AH980" s="114"/>
      <c r="AI980" s="30"/>
      <c r="AJ980" s="30"/>
      <c r="AK980" s="30"/>
      <c r="AL980" s="30"/>
      <c r="AM980" s="68"/>
      <c r="AN980" s="114"/>
      <c r="AO980" s="114"/>
      <c r="AP980" s="113"/>
      <c r="AQ980" s="113"/>
      <c r="AR980" s="31"/>
      <c r="AS980" s="73"/>
      <c r="AT980" s="73"/>
      <c r="AU980" s="68"/>
      <c r="AV980" s="67"/>
      <c r="AW980" s="67"/>
      <c r="AX980" s="67"/>
      <c r="AY980" s="67"/>
      <c r="AZ980" s="132"/>
      <c r="BA980" s="132"/>
      <c r="BB980" s="132"/>
      <c r="BC980" s="132"/>
      <c r="BD980" s="132"/>
      <c r="BE980" s="67"/>
    </row>
    <row r="981" spans="1:57" ht="25.5" customHeight="1" x14ac:dyDescent="0.25">
      <c r="A981" s="31"/>
      <c r="B981" s="31"/>
      <c r="C981" s="31"/>
      <c r="D981" s="33"/>
      <c r="E981" s="98"/>
      <c r="F981" s="31"/>
      <c r="G981" s="83"/>
      <c r="H981" s="83"/>
      <c r="I981" s="62"/>
      <c r="J981" s="31"/>
      <c r="K981" s="31"/>
      <c r="L981" s="83"/>
      <c r="M981" s="69"/>
      <c r="N981" s="69"/>
      <c r="O981" s="74"/>
      <c r="P981" s="74"/>
      <c r="Q981" s="75"/>
      <c r="R981" s="34"/>
      <c r="S981" s="83"/>
      <c r="T981" s="83"/>
      <c r="U981" s="83"/>
      <c r="V981" s="83"/>
      <c r="W981" s="74"/>
      <c r="X981" s="74"/>
      <c r="Y981" s="74"/>
      <c r="Z981" s="66"/>
      <c r="AA981" s="72"/>
      <c r="AB981" s="66"/>
      <c r="AC981" s="72"/>
      <c r="AD981" s="72"/>
      <c r="AE981" s="72"/>
      <c r="AF981" s="62"/>
      <c r="AG981" s="113"/>
      <c r="AH981" s="114"/>
      <c r="AI981" s="30"/>
      <c r="AJ981" s="30"/>
      <c r="AK981" s="30"/>
      <c r="AL981" s="30"/>
      <c r="AM981" s="68"/>
      <c r="AN981" s="114"/>
      <c r="AO981" s="114"/>
      <c r="AP981" s="113"/>
      <c r="AQ981" s="113"/>
      <c r="AR981" s="31"/>
      <c r="AS981" s="73"/>
      <c r="AT981" s="73"/>
      <c r="AU981" s="68"/>
      <c r="AV981" s="67"/>
      <c r="AW981" s="67"/>
      <c r="AX981" s="67"/>
      <c r="AY981" s="67"/>
      <c r="AZ981" s="132"/>
      <c r="BA981" s="132"/>
      <c r="BB981" s="132"/>
      <c r="BC981" s="132"/>
      <c r="BD981" s="132"/>
      <c r="BE981" s="67"/>
    </row>
    <row r="982" spans="1:57" ht="25.5" customHeight="1" x14ac:dyDescent="0.25">
      <c r="A982" s="31"/>
      <c r="B982" s="31"/>
      <c r="C982" s="31"/>
      <c r="D982" s="33"/>
      <c r="E982" s="98"/>
      <c r="F982" s="31"/>
      <c r="G982" s="83"/>
      <c r="H982" s="83"/>
      <c r="I982" s="62"/>
      <c r="J982" s="31"/>
      <c r="K982" s="31"/>
      <c r="L982" s="83"/>
      <c r="M982" s="69"/>
      <c r="N982" s="69"/>
      <c r="O982" s="74"/>
      <c r="P982" s="74"/>
      <c r="Q982" s="75"/>
      <c r="R982" s="34"/>
      <c r="S982" s="83"/>
      <c r="T982" s="83"/>
      <c r="U982" s="83"/>
      <c r="V982" s="83"/>
      <c r="W982" s="74"/>
      <c r="X982" s="74"/>
      <c r="Y982" s="74"/>
      <c r="Z982" s="66"/>
      <c r="AA982" s="72"/>
      <c r="AB982" s="66"/>
      <c r="AC982" s="72"/>
      <c r="AD982" s="72"/>
      <c r="AE982" s="72"/>
      <c r="AF982" s="62"/>
      <c r="AG982" s="113"/>
      <c r="AH982" s="114"/>
      <c r="AI982" s="30"/>
      <c r="AJ982" s="30"/>
      <c r="AK982" s="30"/>
      <c r="AL982" s="30"/>
      <c r="AM982" s="68"/>
      <c r="AN982" s="114"/>
      <c r="AO982" s="114"/>
      <c r="AP982" s="113"/>
      <c r="AQ982" s="113"/>
      <c r="AR982" s="31"/>
      <c r="AS982" s="73"/>
      <c r="AT982" s="73"/>
      <c r="AU982" s="68"/>
      <c r="AV982" s="67"/>
      <c r="AW982" s="67"/>
      <c r="AX982" s="67"/>
      <c r="AY982" s="67"/>
      <c r="AZ982" s="132"/>
      <c r="BA982" s="132"/>
      <c r="BB982" s="132"/>
      <c r="BC982" s="132"/>
      <c r="BD982" s="132"/>
      <c r="BE982" s="67"/>
    </row>
    <row r="983" spans="1:57" ht="25.5" customHeight="1" x14ac:dyDescent="0.25">
      <c r="A983" s="31"/>
      <c r="B983" s="31"/>
      <c r="C983" s="31"/>
      <c r="D983" s="33"/>
      <c r="E983" s="98"/>
      <c r="F983" s="31"/>
      <c r="G983" s="83"/>
      <c r="H983" s="83"/>
      <c r="I983" s="62"/>
      <c r="J983" s="31"/>
      <c r="K983" s="31"/>
      <c r="L983" s="83"/>
      <c r="M983" s="69"/>
      <c r="N983" s="69"/>
      <c r="O983" s="74"/>
      <c r="P983" s="74"/>
      <c r="Q983" s="75"/>
      <c r="R983" s="34"/>
      <c r="S983" s="83"/>
      <c r="T983" s="83"/>
      <c r="U983" s="83"/>
      <c r="V983" s="83"/>
      <c r="W983" s="74"/>
      <c r="X983" s="74"/>
      <c r="Y983" s="74"/>
      <c r="Z983" s="66"/>
      <c r="AA983" s="72"/>
      <c r="AB983" s="66"/>
      <c r="AC983" s="72"/>
      <c r="AD983" s="72"/>
      <c r="AE983" s="72"/>
      <c r="AF983" s="62"/>
      <c r="AG983" s="113"/>
      <c r="AH983" s="114"/>
      <c r="AI983" s="30"/>
      <c r="AJ983" s="30"/>
      <c r="AK983" s="30"/>
      <c r="AL983" s="30"/>
      <c r="AM983" s="68"/>
      <c r="AN983" s="114"/>
      <c r="AO983" s="114"/>
      <c r="AP983" s="113"/>
      <c r="AQ983" s="113"/>
      <c r="AR983" s="31"/>
      <c r="AS983" s="73"/>
      <c r="AT983" s="73"/>
      <c r="AU983" s="68"/>
      <c r="AV983" s="67"/>
      <c r="AW983" s="67"/>
      <c r="AX983" s="67"/>
      <c r="AY983" s="67"/>
      <c r="AZ983" s="132"/>
      <c r="BA983" s="132"/>
      <c r="BB983" s="132"/>
      <c r="BC983" s="132"/>
      <c r="BD983" s="132"/>
      <c r="BE983" s="67"/>
    </row>
    <row r="984" spans="1:57" ht="25.5" customHeight="1" x14ac:dyDescent="0.25">
      <c r="A984" s="31"/>
      <c r="B984" s="31"/>
      <c r="C984" s="31"/>
      <c r="D984" s="33"/>
      <c r="E984" s="98"/>
      <c r="F984" s="31"/>
      <c r="G984" s="83"/>
      <c r="H984" s="83"/>
      <c r="I984" s="62"/>
      <c r="J984" s="31"/>
      <c r="K984" s="31"/>
      <c r="L984" s="83"/>
      <c r="M984" s="69"/>
      <c r="N984" s="69"/>
      <c r="O984" s="74"/>
      <c r="P984" s="74"/>
      <c r="Q984" s="75"/>
      <c r="R984" s="34"/>
      <c r="S984" s="83"/>
      <c r="T984" s="83"/>
      <c r="U984" s="83"/>
      <c r="V984" s="83"/>
      <c r="W984" s="74"/>
      <c r="X984" s="74"/>
      <c r="Y984" s="74"/>
      <c r="Z984" s="66"/>
      <c r="AA984" s="72"/>
      <c r="AB984" s="66"/>
      <c r="AC984" s="72"/>
      <c r="AD984" s="72"/>
      <c r="AE984" s="72"/>
      <c r="AF984" s="62"/>
      <c r="AG984" s="113"/>
      <c r="AH984" s="114"/>
      <c r="AI984" s="30"/>
      <c r="AJ984" s="30"/>
      <c r="AK984" s="30"/>
      <c r="AL984" s="30"/>
      <c r="AM984" s="68"/>
      <c r="AN984" s="114"/>
      <c r="AO984" s="114"/>
      <c r="AP984" s="113"/>
      <c r="AQ984" s="113"/>
      <c r="AR984" s="31"/>
      <c r="AS984" s="73"/>
      <c r="AT984" s="73"/>
      <c r="AU984" s="68"/>
      <c r="AV984" s="67"/>
      <c r="AW984" s="67"/>
      <c r="AX984" s="67"/>
      <c r="AY984" s="67"/>
      <c r="AZ984" s="132"/>
      <c r="BA984" s="132"/>
      <c r="BB984" s="132"/>
      <c r="BC984" s="132"/>
      <c r="BD984" s="132"/>
      <c r="BE984" s="67"/>
    </row>
    <row r="985" spans="1:57" ht="25.5" customHeight="1" x14ac:dyDescent="0.25">
      <c r="A985" s="31"/>
      <c r="B985" s="31"/>
      <c r="C985" s="31"/>
      <c r="D985" s="33"/>
      <c r="E985" s="98"/>
      <c r="F985" s="31"/>
      <c r="G985" s="83"/>
      <c r="H985" s="83"/>
      <c r="I985" s="62"/>
      <c r="J985" s="31"/>
      <c r="K985" s="31"/>
      <c r="L985" s="83"/>
      <c r="M985" s="69"/>
      <c r="N985" s="69"/>
      <c r="O985" s="74"/>
      <c r="P985" s="74"/>
      <c r="Q985" s="75"/>
      <c r="R985" s="34"/>
      <c r="S985" s="83"/>
      <c r="T985" s="83"/>
      <c r="U985" s="83"/>
      <c r="V985" s="83"/>
      <c r="W985" s="74"/>
      <c r="X985" s="74"/>
      <c r="Y985" s="74"/>
      <c r="Z985" s="66"/>
      <c r="AA985" s="72"/>
      <c r="AB985" s="66"/>
      <c r="AC985" s="72"/>
      <c r="AD985" s="72"/>
      <c r="AE985" s="72"/>
      <c r="AF985" s="62"/>
      <c r="AG985" s="113"/>
      <c r="AH985" s="114"/>
      <c r="AI985" s="30"/>
      <c r="AJ985" s="30"/>
      <c r="AK985" s="30"/>
      <c r="AL985" s="30"/>
      <c r="AM985" s="68"/>
      <c r="AN985" s="114"/>
      <c r="AO985" s="114"/>
      <c r="AP985" s="113"/>
      <c r="AQ985" s="113"/>
      <c r="AR985" s="31"/>
      <c r="AS985" s="73"/>
      <c r="AT985" s="73"/>
      <c r="AU985" s="68"/>
      <c r="AV985" s="67"/>
      <c r="AW985" s="67"/>
      <c r="AX985" s="67"/>
      <c r="AY985" s="67"/>
      <c r="AZ985" s="132"/>
      <c r="BA985" s="132"/>
      <c r="BB985" s="132"/>
      <c r="BC985" s="132"/>
      <c r="BD985" s="132"/>
      <c r="BE985" s="67"/>
    </row>
    <row r="986" spans="1:57" ht="25.5" customHeight="1" x14ac:dyDescent="0.25">
      <c r="A986" s="31"/>
      <c r="B986" s="31"/>
      <c r="C986" s="31"/>
      <c r="D986" s="33"/>
      <c r="E986" s="98"/>
      <c r="F986" s="31"/>
      <c r="G986" s="83"/>
      <c r="H986" s="83"/>
      <c r="I986" s="62"/>
      <c r="J986" s="31"/>
      <c r="K986" s="31"/>
      <c r="L986" s="83"/>
      <c r="M986" s="69"/>
      <c r="N986" s="69"/>
      <c r="O986" s="74"/>
      <c r="P986" s="74"/>
      <c r="Q986" s="75"/>
      <c r="R986" s="34"/>
      <c r="S986" s="83"/>
      <c r="T986" s="83"/>
      <c r="U986" s="83"/>
      <c r="V986" s="83"/>
      <c r="W986" s="74"/>
      <c r="X986" s="74"/>
      <c r="Y986" s="74"/>
      <c r="Z986" s="66"/>
      <c r="AA986" s="72"/>
      <c r="AB986" s="66"/>
      <c r="AC986" s="72"/>
      <c r="AD986" s="72"/>
      <c r="AE986" s="72"/>
      <c r="AF986" s="62"/>
      <c r="AG986" s="113"/>
      <c r="AH986" s="114"/>
      <c r="AI986" s="30"/>
      <c r="AJ986" s="30"/>
      <c r="AK986" s="30"/>
      <c r="AL986" s="30"/>
      <c r="AM986" s="68"/>
      <c r="AN986" s="114"/>
      <c r="AO986" s="114"/>
      <c r="AP986" s="113"/>
      <c r="AQ986" s="113"/>
      <c r="AR986" s="31"/>
      <c r="AS986" s="73"/>
      <c r="AT986" s="73"/>
      <c r="AU986" s="68"/>
      <c r="AV986" s="67"/>
      <c r="AW986" s="67"/>
      <c r="AX986" s="67"/>
      <c r="AY986" s="67"/>
      <c r="AZ986" s="132"/>
      <c r="BA986" s="132"/>
      <c r="BB986" s="132"/>
      <c r="BC986" s="132"/>
      <c r="BD986" s="132"/>
      <c r="BE986" s="67"/>
    </row>
    <row r="987" spans="1:57" ht="25.5" customHeight="1" x14ac:dyDescent="0.25">
      <c r="A987" s="31"/>
      <c r="B987" s="31"/>
      <c r="C987" s="31"/>
      <c r="D987" s="33"/>
      <c r="E987" s="98"/>
      <c r="F987" s="31"/>
      <c r="G987" s="83"/>
      <c r="H987" s="83"/>
      <c r="I987" s="62"/>
      <c r="J987" s="31"/>
      <c r="K987" s="31"/>
      <c r="L987" s="83"/>
      <c r="M987" s="69"/>
      <c r="N987" s="69"/>
      <c r="O987" s="74"/>
      <c r="P987" s="74"/>
      <c r="Q987" s="75"/>
      <c r="R987" s="34"/>
      <c r="S987" s="83"/>
      <c r="T987" s="83"/>
      <c r="U987" s="83"/>
      <c r="V987" s="83"/>
      <c r="W987" s="74"/>
      <c r="X987" s="74"/>
      <c r="Y987" s="74"/>
      <c r="Z987" s="66"/>
      <c r="AA987" s="72"/>
      <c r="AB987" s="66"/>
      <c r="AC987" s="72"/>
      <c r="AD987" s="72"/>
      <c r="AE987" s="72"/>
      <c r="AF987" s="62"/>
      <c r="AG987" s="113"/>
      <c r="AH987" s="114"/>
      <c r="AI987" s="30"/>
      <c r="AJ987" s="30"/>
      <c r="AK987" s="30"/>
      <c r="AL987" s="30"/>
      <c r="AM987" s="68"/>
      <c r="AN987" s="114"/>
      <c r="AO987" s="114"/>
      <c r="AP987" s="113"/>
      <c r="AQ987" s="113"/>
      <c r="AR987" s="31"/>
      <c r="AS987" s="73"/>
      <c r="AT987" s="73"/>
      <c r="AU987" s="68"/>
      <c r="AV987" s="67"/>
      <c r="AW987" s="67"/>
      <c r="AX987" s="67"/>
      <c r="AY987" s="67"/>
      <c r="AZ987" s="132"/>
      <c r="BA987" s="132"/>
      <c r="BB987" s="132"/>
      <c r="BC987" s="132"/>
      <c r="BD987" s="132"/>
      <c r="BE987" s="67"/>
    </row>
    <row r="988" spans="1:57" ht="25.5" customHeight="1" x14ac:dyDescent="0.25">
      <c r="A988" s="31"/>
      <c r="B988" s="31"/>
      <c r="C988" s="31"/>
      <c r="D988" s="33"/>
      <c r="E988" s="98"/>
      <c r="F988" s="31"/>
      <c r="G988" s="83"/>
      <c r="H988" s="83"/>
      <c r="I988" s="62"/>
      <c r="J988" s="31"/>
      <c r="K988" s="31"/>
      <c r="L988" s="83"/>
      <c r="M988" s="69"/>
      <c r="N988" s="69"/>
      <c r="O988" s="74"/>
      <c r="P988" s="74"/>
      <c r="Q988" s="75"/>
      <c r="R988" s="34"/>
      <c r="S988" s="83"/>
      <c r="T988" s="83"/>
      <c r="U988" s="83"/>
      <c r="V988" s="83"/>
      <c r="W988" s="74"/>
      <c r="X988" s="74"/>
      <c r="Y988" s="74"/>
      <c r="Z988" s="66"/>
      <c r="AA988" s="72"/>
      <c r="AB988" s="66"/>
      <c r="AC988" s="72"/>
      <c r="AD988" s="72"/>
      <c r="AE988" s="72"/>
      <c r="AF988" s="62"/>
      <c r="AG988" s="113"/>
      <c r="AH988" s="114"/>
      <c r="AI988" s="30"/>
      <c r="AJ988" s="30"/>
      <c r="AK988" s="30"/>
      <c r="AL988" s="30"/>
      <c r="AM988" s="68"/>
      <c r="AN988" s="114"/>
      <c r="AO988" s="114"/>
      <c r="AP988" s="113"/>
      <c r="AQ988" s="113"/>
      <c r="AR988" s="31"/>
      <c r="AS988" s="73"/>
      <c r="AT988" s="73"/>
      <c r="AU988" s="68"/>
      <c r="AV988" s="67"/>
      <c r="AW988" s="67"/>
      <c r="AX988" s="67"/>
      <c r="AY988" s="67"/>
      <c r="AZ988" s="132"/>
      <c r="BA988" s="132"/>
      <c r="BB988" s="132"/>
      <c r="BC988" s="132"/>
      <c r="BD988" s="132"/>
      <c r="BE988" s="67"/>
    </row>
    <row r="989" spans="1:57" ht="25.5" customHeight="1" x14ac:dyDescent="0.25">
      <c r="A989" s="31"/>
      <c r="B989" s="31"/>
      <c r="C989" s="31"/>
      <c r="D989" s="33"/>
      <c r="E989" s="98"/>
      <c r="F989" s="31"/>
      <c r="G989" s="83"/>
      <c r="H989" s="83"/>
      <c r="I989" s="62"/>
      <c r="J989" s="31"/>
      <c r="K989" s="31"/>
      <c r="L989" s="83"/>
      <c r="M989" s="69"/>
      <c r="N989" s="69"/>
      <c r="O989" s="74"/>
      <c r="P989" s="74"/>
      <c r="Q989" s="75"/>
      <c r="R989" s="34"/>
      <c r="S989" s="83"/>
      <c r="T989" s="83"/>
      <c r="U989" s="83"/>
      <c r="V989" s="83"/>
      <c r="W989" s="74"/>
      <c r="X989" s="74"/>
      <c r="Y989" s="74"/>
      <c r="Z989" s="66"/>
      <c r="AA989" s="72"/>
      <c r="AB989" s="66"/>
      <c r="AC989" s="72"/>
      <c r="AD989" s="72"/>
      <c r="AE989" s="72"/>
      <c r="AF989" s="62"/>
      <c r="AG989" s="113"/>
      <c r="AH989" s="114"/>
      <c r="AI989" s="30"/>
      <c r="AJ989" s="30"/>
      <c r="AK989" s="30"/>
      <c r="AL989" s="30"/>
      <c r="AM989" s="68"/>
      <c r="AN989" s="114"/>
      <c r="AO989" s="114"/>
      <c r="AP989" s="113"/>
      <c r="AQ989" s="113"/>
      <c r="AR989" s="31"/>
      <c r="AS989" s="73"/>
      <c r="AT989" s="73"/>
      <c r="AU989" s="68"/>
      <c r="AV989" s="67"/>
      <c r="AW989" s="67"/>
      <c r="AX989" s="67"/>
      <c r="AY989" s="67"/>
      <c r="AZ989" s="132"/>
      <c r="BA989" s="132"/>
      <c r="BB989" s="132"/>
      <c r="BC989" s="132"/>
      <c r="BD989" s="132"/>
      <c r="BE989" s="67"/>
    </row>
    <row r="990" spans="1:57" ht="25.5" customHeight="1" x14ac:dyDescent="0.25">
      <c r="A990" s="31"/>
      <c r="B990" s="31"/>
      <c r="C990" s="31"/>
      <c r="D990" s="33"/>
      <c r="E990" s="98"/>
      <c r="F990" s="31"/>
      <c r="G990" s="83"/>
      <c r="H990" s="83"/>
      <c r="I990" s="62"/>
      <c r="J990" s="31"/>
      <c r="K990" s="31"/>
      <c r="L990" s="83"/>
      <c r="M990" s="69"/>
      <c r="N990" s="69"/>
      <c r="O990" s="74"/>
      <c r="P990" s="74"/>
      <c r="Q990" s="75"/>
      <c r="R990" s="34"/>
      <c r="S990" s="83"/>
      <c r="T990" s="83"/>
      <c r="U990" s="83"/>
      <c r="V990" s="83"/>
      <c r="W990" s="74"/>
      <c r="X990" s="74"/>
      <c r="Y990" s="74"/>
      <c r="Z990" s="66"/>
      <c r="AA990" s="72"/>
      <c r="AB990" s="66"/>
      <c r="AC990" s="72"/>
      <c r="AD990" s="72"/>
      <c r="AE990" s="72"/>
      <c r="AF990" s="62"/>
      <c r="AG990" s="113"/>
      <c r="AH990" s="114"/>
      <c r="AI990" s="30"/>
      <c r="AJ990" s="30"/>
      <c r="AK990" s="30"/>
      <c r="AL990" s="30"/>
      <c r="AM990" s="68"/>
      <c r="AN990" s="114"/>
      <c r="AO990" s="114"/>
      <c r="AP990" s="113"/>
      <c r="AQ990" s="113"/>
      <c r="AR990" s="31"/>
      <c r="AS990" s="73"/>
      <c r="AT990" s="73"/>
      <c r="AU990" s="68"/>
      <c r="AV990" s="67"/>
      <c r="AW990" s="67"/>
      <c r="AX990" s="67"/>
      <c r="AY990" s="67"/>
      <c r="AZ990" s="132"/>
      <c r="BA990" s="132"/>
      <c r="BB990" s="132"/>
      <c r="BC990" s="132"/>
      <c r="BD990" s="132"/>
      <c r="BE990" s="67"/>
    </row>
    <row r="991" spans="1:57" ht="25.5" customHeight="1" x14ac:dyDescent="0.25">
      <c r="A991" s="31"/>
      <c r="B991" s="31"/>
      <c r="C991" s="31"/>
      <c r="D991" s="33"/>
      <c r="E991" s="98"/>
      <c r="F991" s="31"/>
      <c r="G991" s="83"/>
      <c r="H991" s="83"/>
      <c r="I991" s="62"/>
      <c r="J991" s="31"/>
      <c r="K991" s="31"/>
      <c r="L991" s="83"/>
      <c r="M991" s="69"/>
      <c r="N991" s="69"/>
      <c r="O991" s="74"/>
      <c r="P991" s="74"/>
      <c r="Q991" s="75"/>
      <c r="R991" s="34"/>
      <c r="S991" s="83"/>
      <c r="T991" s="83"/>
      <c r="U991" s="83"/>
      <c r="V991" s="83"/>
      <c r="W991" s="74"/>
      <c r="X991" s="74"/>
      <c r="Y991" s="74"/>
      <c r="Z991" s="66"/>
      <c r="AA991" s="72"/>
      <c r="AB991" s="66"/>
      <c r="AC991" s="72"/>
      <c r="AD991" s="72"/>
      <c r="AE991" s="72"/>
      <c r="AF991" s="62"/>
      <c r="AG991" s="113"/>
      <c r="AH991" s="114"/>
      <c r="AI991" s="30"/>
      <c r="AJ991" s="30"/>
      <c r="AK991" s="30"/>
      <c r="AL991" s="30"/>
      <c r="AM991" s="68"/>
      <c r="AN991" s="114"/>
      <c r="AO991" s="114"/>
      <c r="AP991" s="113"/>
      <c r="AQ991" s="113"/>
      <c r="AR991" s="31"/>
      <c r="AS991" s="73"/>
      <c r="AT991" s="73"/>
      <c r="AU991" s="68"/>
      <c r="AV991" s="67"/>
      <c r="AW991" s="67"/>
      <c r="AX991" s="67"/>
      <c r="AY991" s="67"/>
      <c r="AZ991" s="132"/>
      <c r="BA991" s="132"/>
      <c r="BB991" s="132"/>
      <c r="BC991" s="132"/>
      <c r="BD991" s="132"/>
      <c r="BE991" s="67"/>
    </row>
    <row r="992" spans="1:57" ht="25.5" customHeight="1" x14ac:dyDescent="0.25">
      <c r="A992" s="31"/>
      <c r="B992" s="31"/>
      <c r="C992" s="31"/>
      <c r="D992" s="33"/>
      <c r="E992" s="98"/>
      <c r="F992" s="31"/>
      <c r="G992" s="83"/>
      <c r="H992" s="83"/>
      <c r="I992" s="62"/>
      <c r="J992" s="31"/>
      <c r="K992" s="31"/>
      <c r="L992" s="83"/>
      <c r="M992" s="69"/>
      <c r="N992" s="69"/>
      <c r="O992" s="74"/>
      <c r="P992" s="74"/>
      <c r="Q992" s="75"/>
      <c r="R992" s="34"/>
      <c r="S992" s="83"/>
      <c r="T992" s="83"/>
      <c r="U992" s="83"/>
      <c r="V992" s="83"/>
      <c r="W992" s="74"/>
      <c r="X992" s="74"/>
      <c r="Y992" s="74"/>
      <c r="Z992" s="66"/>
      <c r="AA992" s="72"/>
      <c r="AB992" s="66"/>
      <c r="AC992" s="72"/>
      <c r="AD992" s="72"/>
      <c r="AE992" s="72"/>
      <c r="AF992" s="62"/>
      <c r="AG992" s="113"/>
      <c r="AH992" s="114"/>
      <c r="AI992" s="30"/>
      <c r="AJ992" s="30"/>
      <c r="AK992" s="30"/>
      <c r="AL992" s="30"/>
      <c r="AM992" s="68"/>
      <c r="AN992" s="114"/>
      <c r="AO992" s="114"/>
      <c r="AP992" s="113"/>
      <c r="AQ992" s="113"/>
      <c r="AR992" s="31"/>
      <c r="AS992" s="73"/>
      <c r="AT992" s="73"/>
      <c r="AU992" s="68"/>
      <c r="AV992" s="67"/>
      <c r="AW992" s="67"/>
      <c r="AX992" s="67"/>
      <c r="AY992" s="67"/>
      <c r="AZ992" s="132"/>
      <c r="BA992" s="132"/>
      <c r="BB992" s="132"/>
      <c r="BC992" s="132"/>
      <c r="BD992" s="132"/>
      <c r="BE992" s="67"/>
    </row>
    <row r="993" spans="1:57" ht="25.5" customHeight="1" x14ac:dyDescent="0.25">
      <c r="A993" s="31"/>
      <c r="B993" s="31"/>
      <c r="C993" s="31"/>
      <c r="D993" s="33"/>
      <c r="E993" s="98"/>
      <c r="F993" s="31"/>
      <c r="G993" s="83"/>
      <c r="H993" s="83"/>
      <c r="I993" s="62"/>
      <c r="J993" s="31"/>
      <c r="K993" s="31"/>
      <c r="L993" s="83"/>
      <c r="M993" s="69"/>
      <c r="N993" s="69"/>
      <c r="O993" s="74"/>
      <c r="P993" s="74"/>
      <c r="Q993" s="75"/>
      <c r="R993" s="34"/>
      <c r="S993" s="83"/>
      <c r="T993" s="83"/>
      <c r="U993" s="83"/>
      <c r="V993" s="83"/>
      <c r="W993" s="74"/>
      <c r="X993" s="74"/>
      <c r="Y993" s="74"/>
      <c r="Z993" s="66"/>
      <c r="AA993" s="72"/>
      <c r="AB993" s="66"/>
      <c r="AC993" s="72"/>
      <c r="AD993" s="72"/>
      <c r="AE993" s="72"/>
      <c r="AF993" s="62"/>
      <c r="AG993" s="113"/>
      <c r="AH993" s="114"/>
      <c r="AI993" s="30"/>
      <c r="AJ993" s="30"/>
      <c r="AK993" s="30"/>
      <c r="AL993" s="30"/>
      <c r="AM993" s="68"/>
      <c r="AN993" s="114"/>
      <c r="AO993" s="114"/>
      <c r="AP993" s="113"/>
      <c r="AQ993" s="113"/>
      <c r="AR993" s="31"/>
      <c r="AS993" s="73"/>
      <c r="AT993" s="73"/>
      <c r="AU993" s="68"/>
      <c r="AV993" s="67"/>
      <c r="AW993" s="67"/>
      <c r="AX993" s="67"/>
      <c r="AY993" s="67"/>
      <c r="AZ993" s="132"/>
      <c r="BA993" s="132"/>
      <c r="BB993" s="132"/>
      <c r="BC993" s="132"/>
      <c r="BD993" s="132"/>
      <c r="BE993" s="67"/>
    </row>
    <row r="994" spans="1:57" ht="25.5" customHeight="1" x14ac:dyDescent="0.25">
      <c r="A994" s="31"/>
      <c r="B994" s="31"/>
      <c r="C994" s="31"/>
      <c r="D994" s="33"/>
      <c r="E994" s="98"/>
      <c r="F994" s="31"/>
      <c r="G994" s="83"/>
      <c r="H994" s="83"/>
      <c r="I994" s="62"/>
      <c r="J994" s="31"/>
      <c r="K994" s="31"/>
      <c r="L994" s="83"/>
      <c r="M994" s="69"/>
      <c r="N994" s="69"/>
      <c r="O994" s="74"/>
      <c r="P994" s="74"/>
      <c r="Q994" s="75"/>
      <c r="R994" s="34"/>
      <c r="S994" s="83"/>
      <c r="T994" s="83"/>
      <c r="U994" s="83"/>
      <c r="V994" s="83"/>
      <c r="W994" s="74"/>
      <c r="X994" s="74"/>
      <c r="Y994" s="74"/>
      <c r="Z994" s="66"/>
      <c r="AA994" s="72"/>
      <c r="AB994" s="66"/>
      <c r="AC994" s="72"/>
      <c r="AD994" s="72"/>
      <c r="AE994" s="72"/>
      <c r="AF994" s="62"/>
      <c r="AG994" s="113"/>
      <c r="AH994" s="114"/>
      <c r="AI994" s="30"/>
      <c r="AJ994" s="30"/>
      <c r="AK994" s="30"/>
      <c r="AL994" s="30"/>
      <c r="AM994" s="68"/>
      <c r="AN994" s="114"/>
      <c r="AO994" s="114"/>
      <c r="AP994" s="113"/>
      <c r="AQ994" s="113"/>
      <c r="AR994" s="31"/>
      <c r="AS994" s="73"/>
      <c r="AT994" s="73"/>
      <c r="AU994" s="68"/>
      <c r="AV994" s="67"/>
      <c r="AW994" s="67"/>
      <c r="AX994" s="67"/>
      <c r="AY994" s="67"/>
      <c r="AZ994" s="132"/>
      <c r="BA994" s="132"/>
      <c r="BB994" s="132"/>
      <c r="BC994" s="132"/>
      <c r="BD994" s="132"/>
      <c r="BE994" s="67"/>
    </row>
    <row r="995" spans="1:57" ht="25.5" customHeight="1" x14ac:dyDescent="0.25">
      <c r="A995" s="31"/>
      <c r="B995" s="31"/>
      <c r="C995" s="31"/>
      <c r="D995" s="33"/>
      <c r="E995" s="98"/>
      <c r="F995" s="31"/>
      <c r="G995" s="83"/>
      <c r="H995" s="83"/>
      <c r="I995" s="62"/>
      <c r="J995" s="31"/>
      <c r="K995" s="31"/>
      <c r="L995" s="83"/>
      <c r="M995" s="69"/>
      <c r="N995" s="69"/>
      <c r="O995" s="74"/>
      <c r="P995" s="74"/>
      <c r="Q995" s="75"/>
      <c r="R995" s="34"/>
      <c r="S995" s="83"/>
      <c r="T995" s="83"/>
      <c r="U995" s="83"/>
      <c r="V995" s="83"/>
      <c r="W995" s="74"/>
      <c r="X995" s="74"/>
      <c r="Y995" s="74"/>
      <c r="Z995" s="66"/>
      <c r="AA995" s="72"/>
      <c r="AB995" s="66"/>
      <c r="AC995" s="72"/>
      <c r="AD995" s="72"/>
      <c r="AE995" s="72"/>
      <c r="AF995" s="62"/>
      <c r="AG995" s="113"/>
      <c r="AH995" s="114"/>
      <c r="AI995" s="30"/>
      <c r="AJ995" s="30"/>
      <c r="AK995" s="30"/>
      <c r="AL995" s="30"/>
      <c r="AM995" s="68"/>
      <c r="AN995" s="114"/>
      <c r="AO995" s="114"/>
      <c r="AP995" s="113"/>
      <c r="AQ995" s="113"/>
      <c r="AR995" s="31"/>
      <c r="AS995" s="73"/>
      <c r="AT995" s="73"/>
      <c r="AU995" s="68"/>
      <c r="AV995" s="67"/>
      <c r="AW995" s="67"/>
      <c r="AX995" s="67"/>
      <c r="AY995" s="67"/>
      <c r="AZ995" s="132"/>
      <c r="BA995" s="132"/>
      <c r="BB995" s="132"/>
      <c r="BC995" s="132"/>
      <c r="BD995" s="132"/>
      <c r="BE995" s="67"/>
    </row>
    <row r="996" spans="1:57" ht="25.5" customHeight="1" x14ac:dyDescent="0.25">
      <c r="A996" s="31"/>
      <c r="B996" s="31"/>
      <c r="C996" s="31"/>
      <c r="D996" s="33"/>
      <c r="E996" s="98"/>
      <c r="F996" s="31"/>
      <c r="G996" s="83"/>
      <c r="H996" s="83"/>
      <c r="I996" s="62"/>
      <c r="J996" s="31"/>
      <c r="K996" s="31"/>
      <c r="L996" s="83"/>
      <c r="M996" s="69"/>
      <c r="N996" s="69"/>
      <c r="O996" s="74"/>
      <c r="P996" s="74"/>
      <c r="Q996" s="75"/>
      <c r="R996" s="34"/>
      <c r="S996" s="83"/>
      <c r="T996" s="83"/>
      <c r="U996" s="83"/>
      <c r="V996" s="83"/>
      <c r="W996" s="74"/>
      <c r="X996" s="74"/>
      <c r="Y996" s="74"/>
      <c r="Z996" s="66"/>
      <c r="AA996" s="72"/>
      <c r="AB996" s="66"/>
      <c r="AC996" s="72"/>
      <c r="AD996" s="72"/>
      <c r="AE996" s="72"/>
      <c r="AF996" s="62"/>
      <c r="AG996" s="113"/>
      <c r="AH996" s="114"/>
      <c r="AI996" s="30"/>
      <c r="AJ996" s="30"/>
      <c r="AK996" s="30"/>
      <c r="AL996" s="30"/>
      <c r="AM996" s="68"/>
      <c r="AN996" s="114"/>
      <c r="AO996" s="114"/>
      <c r="AP996" s="113"/>
      <c r="AQ996" s="113"/>
      <c r="AR996" s="31"/>
      <c r="AS996" s="73"/>
      <c r="AT996" s="73"/>
      <c r="AU996" s="68"/>
      <c r="AV996" s="67"/>
      <c r="AW996" s="67"/>
      <c r="AX996" s="67"/>
      <c r="AY996" s="67"/>
      <c r="AZ996" s="132"/>
      <c r="BA996" s="132"/>
      <c r="BB996" s="132"/>
      <c r="BC996" s="132"/>
      <c r="BD996" s="132"/>
      <c r="BE996" s="67"/>
    </row>
    <row r="997" spans="1:57" ht="25.5" customHeight="1" x14ac:dyDescent="0.25">
      <c r="A997" s="31"/>
      <c r="B997" s="31"/>
      <c r="C997" s="31"/>
      <c r="D997" s="33"/>
      <c r="E997" s="98"/>
      <c r="F997" s="31"/>
      <c r="G997" s="83"/>
      <c r="H997" s="83"/>
      <c r="I997" s="62"/>
      <c r="J997" s="31"/>
      <c r="K997" s="31"/>
      <c r="L997" s="83"/>
      <c r="M997" s="69"/>
      <c r="N997" s="69"/>
      <c r="O997" s="74"/>
      <c r="P997" s="74"/>
      <c r="Q997" s="75"/>
      <c r="R997" s="34"/>
      <c r="S997" s="83"/>
      <c r="T997" s="83"/>
      <c r="U997" s="83"/>
      <c r="V997" s="83"/>
      <c r="W997" s="74"/>
      <c r="X997" s="74"/>
      <c r="Y997" s="74"/>
      <c r="Z997" s="66"/>
      <c r="AA997" s="72"/>
      <c r="AB997" s="66"/>
      <c r="AC997" s="72"/>
      <c r="AD997" s="72"/>
      <c r="AE997" s="72"/>
      <c r="AF997" s="62"/>
      <c r="AG997" s="113"/>
      <c r="AH997" s="114"/>
      <c r="AI997" s="30"/>
      <c r="AJ997" s="30"/>
      <c r="AK997" s="30"/>
      <c r="AL997" s="30"/>
      <c r="AM997" s="68"/>
      <c r="AN997" s="114"/>
      <c r="AO997" s="114"/>
      <c r="AP997" s="113"/>
      <c r="AQ997" s="113"/>
      <c r="AR997" s="31"/>
      <c r="AS997" s="73"/>
      <c r="AT997" s="73"/>
      <c r="AU997" s="68"/>
      <c r="AV997" s="67"/>
      <c r="AW997" s="67"/>
      <c r="AX997" s="67"/>
      <c r="AY997" s="67"/>
      <c r="AZ997" s="132"/>
      <c r="BA997" s="132"/>
      <c r="BB997" s="132"/>
      <c r="BC997" s="132"/>
      <c r="BD997" s="132"/>
      <c r="BE997" s="67"/>
    </row>
    <row r="998" spans="1:57" ht="25.5" customHeight="1" x14ac:dyDescent="0.25">
      <c r="A998" s="31"/>
      <c r="B998" s="31"/>
      <c r="C998" s="31"/>
      <c r="D998" s="33"/>
      <c r="E998" s="98"/>
      <c r="F998" s="31"/>
      <c r="G998" s="83"/>
      <c r="H998" s="83"/>
      <c r="I998" s="62"/>
      <c r="J998" s="31"/>
      <c r="K998" s="31"/>
      <c r="L998" s="83"/>
      <c r="M998" s="69"/>
      <c r="N998" s="69"/>
      <c r="O998" s="74"/>
      <c r="P998" s="74"/>
      <c r="Q998" s="75"/>
      <c r="R998" s="34"/>
      <c r="S998" s="83"/>
      <c r="T998" s="83"/>
      <c r="U998" s="83"/>
      <c r="V998" s="83"/>
      <c r="W998" s="74"/>
      <c r="X998" s="74"/>
      <c r="Y998" s="74"/>
      <c r="Z998" s="66"/>
      <c r="AA998" s="72"/>
      <c r="AB998" s="66"/>
      <c r="AC998" s="72"/>
      <c r="AD998" s="72"/>
      <c r="AE998" s="72"/>
      <c r="AF998" s="62"/>
      <c r="AG998" s="113"/>
      <c r="AH998" s="114"/>
      <c r="AI998" s="30"/>
      <c r="AJ998" s="30"/>
      <c r="AK998" s="30"/>
      <c r="AL998" s="30"/>
      <c r="AM998" s="68"/>
      <c r="AN998" s="114"/>
      <c r="AO998" s="114"/>
      <c r="AP998" s="113"/>
      <c r="AQ998" s="113"/>
      <c r="AR998" s="31"/>
      <c r="AS998" s="73"/>
      <c r="AT998" s="73"/>
      <c r="AU998" s="68"/>
      <c r="AV998" s="67"/>
      <c r="AW998" s="67"/>
      <c r="AX998" s="67"/>
      <c r="AY998" s="67"/>
      <c r="AZ998" s="132"/>
      <c r="BA998" s="132"/>
      <c r="BB998" s="132"/>
      <c r="BC998" s="132"/>
      <c r="BD998" s="132"/>
      <c r="BE998" s="67"/>
    </row>
    <row r="999" spans="1:57" ht="25.5" customHeight="1" x14ac:dyDescent="0.25">
      <c r="A999" s="31"/>
      <c r="B999" s="31"/>
      <c r="C999" s="31"/>
      <c r="D999" s="33"/>
      <c r="E999" s="98"/>
      <c r="F999" s="31"/>
      <c r="G999" s="83"/>
      <c r="H999" s="83"/>
      <c r="I999" s="62"/>
      <c r="J999" s="31"/>
      <c r="K999" s="31"/>
      <c r="L999" s="83"/>
      <c r="M999" s="69"/>
      <c r="N999" s="69"/>
      <c r="O999" s="74"/>
      <c r="P999" s="74"/>
      <c r="Q999" s="75"/>
      <c r="R999" s="34"/>
      <c r="S999" s="83"/>
      <c r="T999" s="83"/>
      <c r="U999" s="83"/>
      <c r="V999" s="83"/>
      <c r="W999" s="74"/>
      <c r="X999" s="74"/>
      <c r="Y999" s="74"/>
      <c r="Z999" s="66"/>
      <c r="AA999" s="72"/>
      <c r="AB999" s="66"/>
      <c r="AC999" s="72"/>
      <c r="AD999" s="72"/>
      <c r="AE999" s="72"/>
      <c r="AF999" s="62"/>
      <c r="AG999" s="113"/>
      <c r="AH999" s="114"/>
      <c r="AI999" s="30"/>
      <c r="AJ999" s="30"/>
      <c r="AK999" s="30"/>
      <c r="AL999" s="30"/>
      <c r="AM999" s="68"/>
      <c r="AN999" s="114"/>
      <c r="AO999" s="114"/>
      <c r="AP999" s="113"/>
      <c r="AQ999" s="113"/>
      <c r="AR999" s="31"/>
      <c r="AS999" s="73"/>
      <c r="AT999" s="73"/>
      <c r="AU999" s="68"/>
      <c r="AV999" s="67"/>
      <c r="AW999" s="67"/>
      <c r="AX999" s="67"/>
      <c r="AY999" s="67"/>
      <c r="AZ999" s="132"/>
      <c r="BA999" s="132"/>
      <c r="BB999" s="132"/>
      <c r="BC999" s="132"/>
      <c r="BD999" s="132"/>
      <c r="BE999" s="67"/>
    </row>
    <row r="1000" spans="1:57" ht="25.5" customHeight="1" x14ac:dyDescent="0.25">
      <c r="A1000" s="31"/>
      <c r="B1000" s="31"/>
      <c r="C1000" s="31"/>
      <c r="D1000" s="33"/>
      <c r="E1000" s="98"/>
      <c r="F1000" s="31"/>
      <c r="G1000" s="83"/>
      <c r="H1000" s="83"/>
      <c r="I1000" s="62"/>
      <c r="J1000" s="31"/>
      <c r="K1000" s="31"/>
      <c r="L1000" s="83"/>
      <c r="M1000" s="69"/>
      <c r="N1000" s="69"/>
      <c r="O1000" s="74"/>
      <c r="P1000" s="74"/>
      <c r="Q1000" s="75"/>
      <c r="R1000" s="34"/>
      <c r="S1000" s="83"/>
      <c r="T1000" s="83"/>
      <c r="U1000" s="83"/>
      <c r="V1000" s="83"/>
      <c r="W1000" s="74"/>
      <c r="X1000" s="74"/>
      <c r="Y1000" s="74"/>
      <c r="Z1000" s="66"/>
      <c r="AA1000" s="72"/>
      <c r="AB1000" s="66"/>
      <c r="AC1000" s="72"/>
      <c r="AD1000" s="72"/>
      <c r="AE1000" s="72"/>
      <c r="AF1000" s="62"/>
      <c r="AG1000" s="113"/>
      <c r="AH1000" s="114"/>
      <c r="AI1000" s="30"/>
      <c r="AJ1000" s="30"/>
      <c r="AK1000" s="30"/>
      <c r="AL1000" s="30"/>
      <c r="AM1000" s="68"/>
      <c r="AN1000" s="114"/>
      <c r="AO1000" s="114"/>
      <c r="AP1000" s="113"/>
      <c r="AQ1000" s="113"/>
      <c r="AR1000" s="31"/>
      <c r="AS1000" s="73"/>
      <c r="AT1000" s="73"/>
      <c r="AU1000" s="68"/>
      <c r="AV1000" s="67"/>
      <c r="AW1000" s="67"/>
      <c r="AX1000" s="67"/>
      <c r="AY1000" s="67"/>
      <c r="AZ1000" s="132"/>
      <c r="BA1000" s="132"/>
      <c r="BB1000" s="132"/>
      <c r="BC1000" s="132"/>
      <c r="BD1000" s="132"/>
      <c r="BE1000" s="67"/>
    </row>
    <row r="1001" spans="1:57" ht="25.5" customHeight="1" x14ac:dyDescent="0.25">
      <c r="A1001" s="31"/>
      <c r="B1001" s="31"/>
      <c r="C1001" s="31"/>
      <c r="D1001" s="33"/>
      <c r="E1001" s="98"/>
      <c r="F1001" s="31"/>
      <c r="G1001" s="83"/>
      <c r="H1001" s="83"/>
      <c r="I1001" s="62"/>
      <c r="J1001" s="31"/>
      <c r="K1001" s="31"/>
      <c r="L1001" s="83"/>
      <c r="M1001" s="69"/>
      <c r="N1001" s="69"/>
      <c r="O1001" s="74"/>
      <c r="P1001" s="74"/>
      <c r="Q1001" s="75"/>
      <c r="R1001" s="34"/>
      <c r="S1001" s="83"/>
      <c r="T1001" s="83"/>
      <c r="U1001" s="83"/>
      <c r="V1001" s="83"/>
      <c r="W1001" s="74"/>
      <c r="X1001" s="74"/>
      <c r="Y1001" s="74"/>
      <c r="Z1001" s="66"/>
      <c r="AA1001" s="72"/>
      <c r="AB1001" s="66"/>
      <c r="AC1001" s="72"/>
      <c r="AD1001" s="72"/>
      <c r="AE1001" s="72"/>
      <c r="AF1001" s="62"/>
      <c r="AG1001" s="113"/>
      <c r="AH1001" s="114"/>
      <c r="AI1001" s="30"/>
      <c r="AJ1001" s="30"/>
      <c r="AK1001" s="30"/>
      <c r="AL1001" s="30"/>
      <c r="AM1001" s="68"/>
      <c r="AN1001" s="114"/>
      <c r="AO1001" s="114"/>
      <c r="AP1001" s="113"/>
      <c r="AQ1001" s="113"/>
      <c r="AR1001" s="31"/>
      <c r="AS1001" s="73"/>
      <c r="AT1001" s="73"/>
      <c r="AU1001" s="68"/>
      <c r="AV1001" s="67"/>
      <c r="AW1001" s="67"/>
      <c r="AX1001" s="67"/>
      <c r="AY1001" s="67"/>
      <c r="AZ1001" s="132"/>
      <c r="BA1001" s="132"/>
      <c r="BB1001" s="132"/>
      <c r="BC1001" s="132"/>
      <c r="BD1001" s="132"/>
      <c r="BE1001" s="67"/>
    </row>
    <row r="1002" spans="1:57" ht="25.5" customHeight="1" x14ac:dyDescent="0.25">
      <c r="A1002" s="31"/>
      <c r="B1002" s="31"/>
      <c r="C1002" s="31"/>
      <c r="D1002" s="33"/>
      <c r="E1002" s="98"/>
      <c r="F1002" s="31"/>
      <c r="G1002" s="83"/>
      <c r="H1002" s="83"/>
      <c r="I1002" s="62"/>
      <c r="J1002" s="31"/>
      <c r="K1002" s="31"/>
      <c r="L1002" s="83"/>
      <c r="M1002" s="69"/>
      <c r="N1002" s="69"/>
      <c r="O1002" s="74"/>
      <c r="P1002" s="74"/>
      <c r="Q1002" s="75"/>
      <c r="R1002" s="34"/>
      <c r="S1002" s="83"/>
      <c r="T1002" s="83"/>
      <c r="U1002" s="83"/>
      <c r="V1002" s="83"/>
      <c r="W1002" s="74"/>
      <c r="X1002" s="74"/>
      <c r="Y1002" s="74"/>
      <c r="Z1002" s="66"/>
      <c r="AA1002" s="72"/>
      <c r="AB1002" s="66"/>
      <c r="AC1002" s="72"/>
      <c r="AD1002" s="72"/>
      <c r="AE1002" s="72"/>
      <c r="AF1002" s="62"/>
      <c r="AG1002" s="113"/>
      <c r="AH1002" s="114"/>
      <c r="AI1002" s="30"/>
      <c r="AJ1002" s="30"/>
      <c r="AK1002" s="30"/>
      <c r="AL1002" s="30"/>
      <c r="AM1002" s="68"/>
      <c r="AN1002" s="114"/>
      <c r="AO1002" s="114"/>
      <c r="AP1002" s="113"/>
      <c r="AQ1002" s="113"/>
      <c r="AR1002" s="31"/>
      <c r="AS1002" s="73"/>
      <c r="AT1002" s="73"/>
      <c r="AU1002" s="68"/>
      <c r="AV1002" s="67"/>
      <c r="AW1002" s="67"/>
      <c r="AX1002" s="67"/>
      <c r="AY1002" s="67"/>
      <c r="AZ1002" s="132"/>
      <c r="BA1002" s="132"/>
      <c r="BB1002" s="132"/>
      <c r="BC1002" s="132"/>
      <c r="BD1002" s="132"/>
      <c r="BE1002" s="67"/>
    </row>
    <row r="1003" spans="1:57" ht="25.5" customHeight="1" x14ac:dyDescent="0.25">
      <c r="A1003" s="31"/>
      <c r="B1003" s="31"/>
      <c r="C1003" s="31"/>
      <c r="D1003" s="33"/>
      <c r="E1003" s="98"/>
      <c r="F1003" s="31"/>
      <c r="G1003" s="83"/>
      <c r="H1003" s="83"/>
      <c r="I1003" s="62"/>
      <c r="J1003" s="31"/>
      <c r="K1003" s="31"/>
      <c r="L1003" s="83"/>
      <c r="M1003" s="69"/>
      <c r="N1003" s="69"/>
      <c r="O1003" s="74"/>
      <c r="P1003" s="74"/>
      <c r="Q1003" s="75"/>
      <c r="R1003" s="34"/>
      <c r="S1003" s="83"/>
      <c r="T1003" s="83"/>
      <c r="U1003" s="83"/>
      <c r="V1003" s="83"/>
      <c r="W1003" s="74"/>
      <c r="X1003" s="74"/>
      <c r="Y1003" s="74"/>
      <c r="Z1003" s="66"/>
      <c r="AA1003" s="72"/>
      <c r="AB1003" s="66"/>
      <c r="AC1003" s="72"/>
      <c r="AD1003" s="72"/>
      <c r="AE1003" s="72"/>
      <c r="AF1003" s="62"/>
      <c r="AG1003" s="113"/>
      <c r="AH1003" s="114"/>
      <c r="AI1003" s="30"/>
      <c r="AJ1003" s="30"/>
      <c r="AK1003" s="30"/>
      <c r="AL1003" s="30"/>
      <c r="AM1003" s="68"/>
      <c r="AN1003" s="114"/>
      <c r="AO1003" s="114"/>
      <c r="AP1003" s="113"/>
      <c r="AQ1003" s="113"/>
      <c r="AR1003" s="31"/>
      <c r="AS1003" s="73"/>
      <c r="AT1003" s="73"/>
      <c r="AU1003" s="68"/>
      <c r="AV1003" s="67"/>
      <c r="AW1003" s="67"/>
      <c r="AX1003" s="67"/>
      <c r="AY1003" s="67"/>
      <c r="AZ1003" s="132"/>
      <c r="BA1003" s="132"/>
      <c r="BB1003" s="132"/>
      <c r="BC1003" s="132"/>
      <c r="BD1003" s="132"/>
      <c r="BE1003" s="67"/>
    </row>
    <row r="1004" spans="1:57" ht="25.5" customHeight="1" x14ac:dyDescent="0.25">
      <c r="A1004" s="31"/>
      <c r="B1004" s="31"/>
      <c r="C1004" s="31"/>
      <c r="D1004" s="33"/>
      <c r="E1004" s="98"/>
      <c r="F1004" s="31"/>
      <c r="G1004" s="83"/>
      <c r="H1004" s="83"/>
      <c r="I1004" s="62"/>
      <c r="J1004" s="31"/>
      <c r="K1004" s="31"/>
      <c r="L1004" s="83"/>
      <c r="M1004" s="69"/>
      <c r="N1004" s="69"/>
      <c r="O1004" s="74"/>
      <c r="P1004" s="74"/>
      <c r="Q1004" s="75"/>
      <c r="R1004" s="34"/>
      <c r="S1004" s="83"/>
      <c r="T1004" s="83"/>
      <c r="U1004" s="83"/>
      <c r="V1004" s="83"/>
      <c r="W1004" s="74"/>
      <c r="X1004" s="74"/>
      <c r="Y1004" s="74"/>
      <c r="Z1004" s="66"/>
      <c r="AA1004" s="72"/>
      <c r="AB1004" s="66"/>
      <c r="AC1004" s="72"/>
      <c r="AD1004" s="72"/>
      <c r="AE1004" s="72"/>
      <c r="AF1004" s="62"/>
      <c r="AG1004" s="113"/>
      <c r="AH1004" s="114"/>
      <c r="AI1004" s="30"/>
      <c r="AJ1004" s="30"/>
      <c r="AK1004" s="30"/>
      <c r="AL1004" s="30"/>
      <c r="AM1004" s="68"/>
      <c r="AN1004" s="114"/>
      <c r="AO1004" s="114"/>
      <c r="AP1004" s="113"/>
      <c r="AQ1004" s="113"/>
      <c r="AR1004" s="31"/>
      <c r="AS1004" s="73"/>
      <c r="AT1004" s="73"/>
      <c r="AU1004" s="68"/>
      <c r="AV1004" s="67"/>
      <c r="AW1004" s="67"/>
      <c r="AX1004" s="67"/>
      <c r="AY1004" s="67"/>
      <c r="AZ1004" s="132"/>
      <c r="BA1004" s="132"/>
      <c r="BB1004" s="132"/>
      <c r="BC1004" s="132"/>
      <c r="BD1004" s="132"/>
      <c r="BE1004" s="67"/>
    </row>
    <row r="1005" spans="1:57" ht="25.5" customHeight="1" x14ac:dyDescent="0.25">
      <c r="A1005" s="31"/>
      <c r="B1005" s="31"/>
      <c r="C1005" s="31"/>
      <c r="D1005" s="33"/>
      <c r="E1005" s="98"/>
      <c r="F1005" s="31"/>
      <c r="G1005" s="83"/>
      <c r="H1005" s="83"/>
      <c r="I1005" s="62"/>
      <c r="J1005" s="31"/>
      <c r="K1005" s="31"/>
      <c r="L1005" s="83"/>
      <c r="M1005" s="69"/>
      <c r="N1005" s="69"/>
      <c r="O1005" s="74"/>
      <c r="P1005" s="74"/>
      <c r="Q1005" s="75"/>
      <c r="R1005" s="34"/>
      <c r="S1005" s="83"/>
      <c r="T1005" s="83"/>
      <c r="U1005" s="83"/>
      <c r="V1005" s="83"/>
      <c r="W1005" s="74"/>
      <c r="X1005" s="74"/>
      <c r="Y1005" s="74"/>
      <c r="Z1005" s="66"/>
      <c r="AA1005" s="72"/>
      <c r="AB1005" s="66"/>
      <c r="AC1005" s="72"/>
      <c r="AD1005" s="72"/>
      <c r="AE1005" s="72"/>
      <c r="AF1005" s="62"/>
      <c r="AG1005" s="113"/>
      <c r="AH1005" s="114"/>
      <c r="AI1005" s="30"/>
      <c r="AJ1005" s="30"/>
      <c r="AK1005" s="30"/>
      <c r="AL1005" s="30"/>
      <c r="AM1005" s="68"/>
      <c r="AN1005" s="114"/>
      <c r="AO1005" s="114"/>
      <c r="AP1005" s="113"/>
      <c r="AQ1005" s="113"/>
      <c r="AR1005" s="31"/>
      <c r="AS1005" s="73"/>
      <c r="AT1005" s="73"/>
      <c r="AU1005" s="68"/>
      <c r="AV1005" s="67"/>
      <c r="AW1005" s="67"/>
      <c r="AX1005" s="67"/>
      <c r="AY1005" s="67"/>
      <c r="AZ1005" s="132"/>
      <c r="BA1005" s="132"/>
      <c r="BB1005" s="132"/>
      <c r="BC1005" s="132"/>
      <c r="BD1005" s="132"/>
      <c r="BE1005" s="67"/>
    </row>
    <row r="1006" spans="1:57" ht="25.5" customHeight="1" x14ac:dyDescent="0.25">
      <c r="A1006" s="31"/>
      <c r="B1006" s="31"/>
      <c r="C1006" s="31"/>
      <c r="D1006" s="33"/>
      <c r="E1006" s="98"/>
      <c r="F1006" s="31"/>
      <c r="G1006" s="83"/>
      <c r="H1006" s="83"/>
      <c r="I1006" s="62"/>
      <c r="J1006" s="31"/>
      <c r="K1006" s="31"/>
      <c r="L1006" s="83"/>
      <c r="M1006" s="69"/>
      <c r="N1006" s="69"/>
      <c r="O1006" s="74"/>
      <c r="P1006" s="74"/>
      <c r="Q1006" s="75"/>
      <c r="R1006" s="34"/>
      <c r="S1006" s="83"/>
      <c r="T1006" s="83"/>
      <c r="U1006" s="83"/>
      <c r="V1006" s="83"/>
      <c r="W1006" s="74"/>
      <c r="X1006" s="74"/>
      <c r="Y1006" s="74"/>
      <c r="Z1006" s="66"/>
      <c r="AA1006" s="72"/>
      <c r="AB1006" s="66"/>
      <c r="AC1006" s="72"/>
      <c r="AD1006" s="72"/>
      <c r="AE1006" s="72"/>
      <c r="AF1006" s="62"/>
      <c r="AG1006" s="113"/>
      <c r="AH1006" s="114"/>
      <c r="AI1006" s="30"/>
      <c r="AJ1006" s="30"/>
      <c r="AK1006" s="30"/>
      <c r="AL1006" s="30"/>
      <c r="AM1006" s="68"/>
      <c r="AN1006" s="114"/>
      <c r="AO1006" s="114"/>
      <c r="AP1006" s="113"/>
      <c r="AQ1006" s="113"/>
      <c r="AR1006" s="31"/>
      <c r="AS1006" s="73"/>
      <c r="AT1006" s="73"/>
      <c r="AU1006" s="68"/>
      <c r="AV1006" s="67"/>
      <c r="AW1006" s="67"/>
      <c r="AX1006" s="67"/>
      <c r="AY1006" s="67"/>
      <c r="AZ1006" s="132"/>
      <c r="BA1006" s="132"/>
      <c r="BB1006" s="132"/>
      <c r="BC1006" s="132"/>
      <c r="BD1006" s="132"/>
      <c r="BE1006" s="67"/>
    </row>
    <row r="1007" spans="1:57" ht="25.5" customHeight="1" x14ac:dyDescent="0.25">
      <c r="A1007" s="31"/>
      <c r="B1007" s="31"/>
      <c r="C1007" s="31"/>
      <c r="D1007" s="33"/>
      <c r="E1007" s="98"/>
      <c r="F1007" s="31"/>
      <c r="G1007" s="83"/>
      <c r="H1007" s="83"/>
      <c r="I1007" s="62"/>
      <c r="J1007" s="31"/>
      <c r="K1007" s="31"/>
      <c r="L1007" s="83"/>
      <c r="M1007" s="69"/>
      <c r="N1007" s="69"/>
      <c r="O1007" s="74"/>
      <c r="P1007" s="74"/>
      <c r="Q1007" s="75"/>
      <c r="R1007" s="34"/>
      <c r="S1007" s="83"/>
      <c r="T1007" s="83"/>
      <c r="U1007" s="83"/>
      <c r="V1007" s="83"/>
      <c r="W1007" s="74"/>
      <c r="X1007" s="74"/>
      <c r="Y1007" s="74"/>
      <c r="Z1007" s="66"/>
      <c r="AA1007" s="72"/>
      <c r="AB1007" s="66"/>
      <c r="AC1007" s="72"/>
      <c r="AD1007" s="72"/>
      <c r="AE1007" s="72"/>
      <c r="AF1007" s="62"/>
      <c r="AG1007" s="113"/>
      <c r="AH1007" s="114"/>
      <c r="AI1007" s="30"/>
      <c r="AJ1007" s="30"/>
      <c r="AK1007" s="30"/>
      <c r="AL1007" s="30"/>
      <c r="AM1007" s="68"/>
      <c r="AN1007" s="114"/>
      <c r="AO1007" s="114"/>
      <c r="AP1007" s="113"/>
      <c r="AQ1007" s="113"/>
      <c r="AR1007" s="31"/>
      <c r="AS1007" s="73"/>
      <c r="AT1007" s="73"/>
      <c r="AU1007" s="68"/>
      <c r="AV1007" s="67"/>
      <c r="AW1007" s="67"/>
      <c r="AX1007" s="67"/>
      <c r="AY1007" s="67"/>
      <c r="AZ1007" s="132"/>
      <c r="BA1007" s="132"/>
      <c r="BB1007" s="132"/>
      <c r="BC1007" s="132"/>
      <c r="BD1007" s="132"/>
      <c r="BE1007" s="67"/>
    </row>
    <row r="1008" spans="1:57" ht="25.5" customHeight="1" x14ac:dyDescent="0.25">
      <c r="A1008" s="31"/>
      <c r="B1008" s="31"/>
      <c r="C1008" s="31"/>
      <c r="D1008" s="33"/>
      <c r="E1008" s="98"/>
      <c r="F1008" s="31"/>
      <c r="G1008" s="83"/>
      <c r="H1008" s="83"/>
      <c r="I1008" s="62"/>
      <c r="J1008" s="31"/>
      <c r="K1008" s="31"/>
      <c r="L1008" s="83"/>
      <c r="M1008" s="69"/>
      <c r="N1008" s="69"/>
      <c r="O1008" s="74"/>
      <c r="P1008" s="74"/>
      <c r="Q1008" s="75"/>
      <c r="R1008" s="34"/>
      <c r="S1008" s="83"/>
      <c r="T1008" s="83"/>
      <c r="U1008" s="83"/>
      <c r="V1008" s="83"/>
      <c r="W1008" s="74"/>
      <c r="X1008" s="74"/>
      <c r="Y1008" s="74"/>
      <c r="Z1008" s="66"/>
      <c r="AA1008" s="72"/>
      <c r="AB1008" s="66"/>
      <c r="AC1008" s="72"/>
      <c r="AD1008" s="72"/>
      <c r="AE1008" s="72"/>
      <c r="AF1008" s="62"/>
      <c r="AG1008" s="113"/>
      <c r="AH1008" s="114"/>
      <c r="AI1008" s="30"/>
      <c r="AJ1008" s="30"/>
      <c r="AK1008" s="30"/>
      <c r="AL1008" s="30"/>
      <c r="AM1008" s="68"/>
      <c r="AN1008" s="114"/>
      <c r="AO1008" s="114"/>
      <c r="AP1008" s="113"/>
      <c r="AQ1008" s="113"/>
      <c r="AR1008" s="31"/>
      <c r="AS1008" s="73"/>
      <c r="AT1008" s="73"/>
      <c r="AU1008" s="68"/>
      <c r="AV1008" s="67"/>
      <c r="AW1008" s="67"/>
      <c r="AX1008" s="67"/>
      <c r="AY1008" s="67"/>
      <c r="AZ1008" s="132"/>
      <c r="BA1008" s="132"/>
      <c r="BB1008" s="132"/>
      <c r="BC1008" s="132"/>
      <c r="BD1008" s="132"/>
      <c r="BE1008" s="67"/>
    </row>
    <row r="1009" spans="1:57" ht="25.5" customHeight="1" x14ac:dyDescent="0.25">
      <c r="A1009" s="31"/>
      <c r="B1009" s="31"/>
      <c r="C1009" s="31"/>
      <c r="D1009" s="33"/>
      <c r="E1009" s="98"/>
      <c r="F1009" s="31"/>
      <c r="G1009" s="83"/>
      <c r="H1009" s="83"/>
      <c r="I1009" s="62"/>
      <c r="J1009" s="31"/>
      <c r="K1009" s="31"/>
      <c r="L1009" s="83"/>
      <c r="M1009" s="69"/>
      <c r="N1009" s="69"/>
      <c r="O1009" s="74"/>
      <c r="P1009" s="74"/>
      <c r="Q1009" s="75"/>
      <c r="R1009" s="34"/>
      <c r="S1009" s="83"/>
      <c r="T1009" s="83"/>
      <c r="U1009" s="83"/>
      <c r="V1009" s="83"/>
      <c r="W1009" s="74"/>
      <c r="X1009" s="74"/>
      <c r="Y1009" s="74"/>
      <c r="Z1009" s="66"/>
      <c r="AA1009" s="72"/>
      <c r="AB1009" s="66"/>
      <c r="AC1009" s="72"/>
      <c r="AD1009" s="72"/>
      <c r="AE1009" s="72"/>
      <c r="AF1009" s="62"/>
      <c r="AG1009" s="113"/>
      <c r="AH1009" s="114"/>
      <c r="AI1009" s="30"/>
      <c r="AJ1009" s="30"/>
      <c r="AK1009" s="30"/>
      <c r="AL1009" s="30"/>
      <c r="AM1009" s="68"/>
      <c r="AN1009" s="114"/>
      <c r="AO1009" s="114"/>
      <c r="AP1009" s="113"/>
      <c r="AQ1009" s="113"/>
      <c r="AR1009" s="31"/>
      <c r="AS1009" s="73"/>
      <c r="AT1009" s="73"/>
      <c r="AU1009" s="68"/>
      <c r="AV1009" s="67"/>
      <c r="AW1009" s="67"/>
      <c r="AX1009" s="67"/>
      <c r="AY1009" s="67"/>
      <c r="AZ1009" s="132"/>
      <c r="BA1009" s="132"/>
      <c r="BB1009" s="132"/>
      <c r="BC1009" s="132"/>
      <c r="BD1009" s="132"/>
      <c r="BE1009" s="67"/>
    </row>
    <row r="1010" spans="1:57" ht="25.5" customHeight="1" x14ac:dyDescent="0.25">
      <c r="A1010" s="31"/>
      <c r="B1010" s="31"/>
      <c r="C1010" s="31"/>
      <c r="D1010" s="33"/>
      <c r="E1010" s="98"/>
      <c r="F1010" s="31"/>
      <c r="G1010" s="83"/>
      <c r="H1010" s="83"/>
      <c r="I1010" s="62"/>
      <c r="J1010" s="31"/>
      <c r="K1010" s="31"/>
      <c r="L1010" s="83"/>
      <c r="M1010" s="69"/>
      <c r="N1010" s="69"/>
      <c r="O1010" s="74"/>
      <c r="P1010" s="74"/>
      <c r="Q1010" s="75"/>
      <c r="R1010" s="34"/>
      <c r="S1010" s="83"/>
      <c r="T1010" s="83"/>
      <c r="U1010" s="83"/>
      <c r="V1010" s="83"/>
      <c r="W1010" s="74"/>
      <c r="X1010" s="74"/>
      <c r="Y1010" s="74"/>
      <c r="Z1010" s="66"/>
      <c r="AA1010" s="72"/>
      <c r="AB1010" s="66"/>
      <c r="AC1010" s="72"/>
      <c r="AD1010" s="72"/>
      <c r="AE1010" s="72"/>
      <c r="AF1010" s="62"/>
      <c r="AG1010" s="113"/>
      <c r="AH1010" s="114"/>
      <c r="AI1010" s="30"/>
      <c r="AJ1010" s="30"/>
      <c r="AK1010" s="30"/>
      <c r="AL1010" s="30"/>
      <c r="AM1010" s="68"/>
      <c r="AN1010" s="114"/>
      <c r="AO1010" s="114"/>
      <c r="AP1010" s="113"/>
      <c r="AQ1010" s="113"/>
      <c r="AR1010" s="31"/>
      <c r="AS1010" s="73"/>
      <c r="AT1010" s="73"/>
      <c r="AU1010" s="68"/>
      <c r="AV1010" s="67"/>
      <c r="AW1010" s="67"/>
      <c r="AX1010" s="67"/>
      <c r="AY1010" s="67"/>
      <c r="AZ1010" s="132"/>
      <c r="BA1010" s="132"/>
      <c r="BB1010" s="132"/>
      <c r="BC1010" s="132"/>
      <c r="BD1010" s="132"/>
      <c r="BE1010" s="67"/>
    </row>
    <row r="1011" spans="1:57" ht="25.5" customHeight="1" x14ac:dyDescent="0.25">
      <c r="A1011" s="31"/>
      <c r="B1011" s="31"/>
      <c r="C1011" s="31"/>
      <c r="D1011" s="33"/>
      <c r="E1011" s="98"/>
      <c r="F1011" s="31"/>
      <c r="G1011" s="83"/>
      <c r="H1011" s="83"/>
      <c r="I1011" s="62"/>
      <c r="J1011" s="31"/>
      <c r="K1011" s="31"/>
      <c r="L1011" s="83"/>
      <c r="M1011" s="69"/>
      <c r="N1011" s="69"/>
      <c r="O1011" s="74"/>
      <c r="P1011" s="74"/>
      <c r="Q1011" s="75"/>
      <c r="R1011" s="34"/>
      <c r="S1011" s="83"/>
      <c r="T1011" s="83"/>
      <c r="U1011" s="83"/>
      <c r="V1011" s="83"/>
      <c r="W1011" s="74"/>
      <c r="X1011" s="74"/>
      <c r="Y1011" s="74"/>
      <c r="Z1011" s="66"/>
      <c r="AA1011" s="72"/>
      <c r="AB1011" s="66"/>
      <c r="AC1011" s="72"/>
      <c r="AD1011" s="72"/>
      <c r="AE1011" s="72"/>
      <c r="AF1011" s="62"/>
      <c r="AG1011" s="113"/>
      <c r="AH1011" s="114"/>
      <c r="AI1011" s="30"/>
      <c r="AJ1011" s="30"/>
      <c r="AK1011" s="30"/>
      <c r="AL1011" s="30"/>
      <c r="AM1011" s="68"/>
      <c r="AN1011" s="114"/>
      <c r="AO1011" s="114"/>
      <c r="AP1011" s="113"/>
      <c r="AQ1011" s="113"/>
      <c r="AR1011" s="31"/>
      <c r="AS1011" s="73"/>
      <c r="AT1011" s="73"/>
      <c r="AU1011" s="68"/>
      <c r="AV1011" s="67"/>
      <c r="AW1011" s="67"/>
      <c r="AX1011" s="67"/>
      <c r="AY1011" s="67"/>
      <c r="AZ1011" s="132"/>
      <c r="BA1011" s="132"/>
      <c r="BB1011" s="132"/>
      <c r="BC1011" s="132"/>
      <c r="BD1011" s="132"/>
      <c r="BE1011" s="67"/>
    </row>
    <row r="1012" spans="1:57" ht="25.5" customHeight="1" x14ac:dyDescent="0.25">
      <c r="A1012" s="31"/>
      <c r="B1012" s="31"/>
      <c r="C1012" s="31"/>
      <c r="D1012" s="33"/>
      <c r="E1012" s="98"/>
      <c r="F1012" s="31"/>
      <c r="G1012" s="83"/>
      <c r="H1012" s="83"/>
      <c r="I1012" s="62"/>
      <c r="J1012" s="31"/>
      <c r="K1012" s="31"/>
      <c r="L1012" s="83"/>
      <c r="M1012" s="69"/>
      <c r="N1012" s="69"/>
      <c r="O1012" s="74"/>
      <c r="P1012" s="74"/>
      <c r="Q1012" s="75"/>
      <c r="R1012" s="34"/>
      <c r="S1012" s="83"/>
      <c r="T1012" s="83"/>
      <c r="U1012" s="83"/>
      <c r="V1012" s="83"/>
      <c r="W1012" s="74"/>
      <c r="X1012" s="74"/>
      <c r="Y1012" s="74"/>
      <c r="Z1012" s="66"/>
      <c r="AA1012" s="72"/>
      <c r="AB1012" s="66"/>
      <c r="AC1012" s="72"/>
      <c r="AD1012" s="72"/>
      <c r="AE1012" s="72"/>
      <c r="AF1012" s="62"/>
      <c r="AG1012" s="113"/>
      <c r="AH1012" s="114"/>
      <c r="AI1012" s="30"/>
      <c r="AJ1012" s="30"/>
      <c r="AK1012" s="30"/>
      <c r="AL1012" s="30"/>
      <c r="AM1012" s="68"/>
      <c r="AN1012" s="114"/>
      <c r="AO1012" s="114"/>
      <c r="AP1012" s="113"/>
      <c r="AQ1012" s="113"/>
      <c r="AR1012" s="31"/>
      <c r="AS1012" s="73"/>
      <c r="AT1012" s="73"/>
      <c r="AU1012" s="68"/>
      <c r="AV1012" s="67"/>
      <c r="AW1012" s="67"/>
      <c r="AX1012" s="67"/>
      <c r="AY1012" s="67"/>
      <c r="AZ1012" s="132"/>
      <c r="BA1012" s="132"/>
      <c r="BB1012" s="132"/>
      <c r="BC1012" s="132"/>
      <c r="BD1012" s="132"/>
      <c r="BE1012" s="67"/>
    </row>
    <row r="1013" spans="1:57" ht="25.5" customHeight="1" x14ac:dyDescent="0.25">
      <c r="A1013" s="31"/>
      <c r="B1013" s="31"/>
      <c r="C1013" s="31"/>
      <c r="D1013" s="33"/>
      <c r="E1013" s="98"/>
      <c r="F1013" s="31"/>
      <c r="G1013" s="83"/>
      <c r="H1013" s="83"/>
      <c r="I1013" s="62"/>
      <c r="J1013" s="31"/>
      <c r="K1013" s="31"/>
      <c r="L1013" s="83"/>
      <c r="M1013" s="69"/>
      <c r="N1013" s="69"/>
      <c r="O1013" s="74"/>
      <c r="P1013" s="74"/>
      <c r="Q1013" s="75"/>
      <c r="R1013" s="34"/>
      <c r="S1013" s="83"/>
      <c r="T1013" s="83"/>
      <c r="U1013" s="83"/>
      <c r="V1013" s="83"/>
      <c r="W1013" s="74"/>
      <c r="X1013" s="74"/>
      <c r="Y1013" s="74"/>
      <c r="Z1013" s="66"/>
      <c r="AA1013" s="72"/>
      <c r="AB1013" s="66"/>
      <c r="AC1013" s="72"/>
      <c r="AD1013" s="72"/>
      <c r="AE1013" s="72"/>
      <c r="AF1013" s="62"/>
      <c r="AG1013" s="113"/>
      <c r="AH1013" s="114"/>
      <c r="AI1013" s="30"/>
      <c r="AJ1013" s="30"/>
      <c r="AK1013" s="30"/>
      <c r="AL1013" s="30"/>
      <c r="AM1013" s="68"/>
      <c r="AN1013" s="114"/>
      <c r="AO1013" s="114"/>
      <c r="AP1013" s="113"/>
      <c r="AQ1013" s="113"/>
      <c r="AR1013" s="31"/>
      <c r="AS1013" s="73"/>
      <c r="AT1013" s="73"/>
      <c r="AU1013" s="68"/>
      <c r="AV1013" s="67"/>
      <c r="AW1013" s="67"/>
      <c r="AX1013" s="67"/>
      <c r="AY1013" s="67"/>
      <c r="AZ1013" s="132"/>
      <c r="BA1013" s="132"/>
      <c r="BB1013" s="132"/>
      <c r="BC1013" s="132"/>
      <c r="BD1013" s="132"/>
      <c r="BE1013" s="67"/>
    </row>
    <row r="1014" spans="1:57" ht="25.5" customHeight="1" x14ac:dyDescent="0.25">
      <c r="A1014" s="31"/>
      <c r="B1014" s="31"/>
      <c r="C1014" s="31"/>
      <c r="D1014" s="33"/>
      <c r="E1014" s="98"/>
      <c r="F1014" s="31"/>
      <c r="G1014" s="83"/>
      <c r="H1014" s="83"/>
      <c r="I1014" s="62"/>
      <c r="J1014" s="31"/>
      <c r="K1014" s="31"/>
      <c r="L1014" s="83"/>
      <c r="M1014" s="69"/>
      <c r="N1014" s="69"/>
      <c r="O1014" s="74"/>
      <c r="P1014" s="74"/>
      <c r="Q1014" s="75"/>
      <c r="R1014" s="34"/>
      <c r="S1014" s="83"/>
      <c r="T1014" s="83"/>
      <c r="U1014" s="83"/>
      <c r="V1014" s="83"/>
      <c r="W1014" s="74"/>
      <c r="X1014" s="74"/>
      <c r="Y1014" s="74"/>
      <c r="Z1014" s="66"/>
      <c r="AA1014" s="72"/>
      <c r="AB1014" s="66"/>
      <c r="AC1014" s="72"/>
      <c r="AD1014" s="72"/>
      <c r="AE1014" s="72"/>
      <c r="AF1014" s="62"/>
      <c r="AG1014" s="113"/>
      <c r="AH1014" s="114"/>
      <c r="AI1014" s="30"/>
      <c r="AJ1014" s="30"/>
      <c r="AK1014" s="30"/>
      <c r="AL1014" s="30"/>
      <c r="AM1014" s="68"/>
      <c r="AN1014" s="114"/>
      <c r="AO1014" s="114"/>
      <c r="AP1014" s="113"/>
      <c r="AQ1014" s="113"/>
      <c r="AR1014" s="31"/>
      <c r="AS1014" s="73"/>
      <c r="AT1014" s="73"/>
      <c r="AU1014" s="68"/>
      <c r="AV1014" s="67"/>
      <c r="AW1014" s="67"/>
      <c r="AX1014" s="67"/>
      <c r="AY1014" s="67"/>
      <c r="AZ1014" s="132"/>
      <c r="BA1014" s="132"/>
      <c r="BB1014" s="132"/>
      <c r="BC1014" s="132"/>
      <c r="BD1014" s="132"/>
      <c r="BE1014" s="67"/>
    </row>
    <row r="1015" spans="1:57" ht="25.5" customHeight="1" x14ac:dyDescent="0.25">
      <c r="A1015" s="31"/>
      <c r="B1015" s="31"/>
      <c r="C1015" s="31"/>
      <c r="D1015" s="33"/>
      <c r="E1015" s="98"/>
      <c r="F1015" s="31"/>
      <c r="G1015" s="83"/>
      <c r="H1015" s="83"/>
      <c r="I1015" s="62"/>
      <c r="J1015" s="31"/>
      <c r="K1015" s="31"/>
      <c r="L1015" s="83"/>
      <c r="M1015" s="69"/>
      <c r="N1015" s="69"/>
      <c r="O1015" s="74"/>
      <c r="P1015" s="74"/>
      <c r="Q1015" s="75"/>
      <c r="R1015" s="34"/>
      <c r="S1015" s="83"/>
      <c r="T1015" s="83"/>
      <c r="U1015" s="83"/>
      <c r="V1015" s="83"/>
      <c r="W1015" s="74"/>
      <c r="X1015" s="74"/>
      <c r="Y1015" s="74"/>
      <c r="Z1015" s="66"/>
      <c r="AA1015" s="72"/>
      <c r="AB1015" s="66"/>
      <c r="AC1015" s="72"/>
      <c r="AD1015" s="72"/>
      <c r="AE1015" s="72"/>
      <c r="AF1015" s="62"/>
      <c r="AG1015" s="113"/>
      <c r="AH1015" s="114"/>
      <c r="AI1015" s="30"/>
      <c r="AJ1015" s="30"/>
      <c r="AK1015" s="30"/>
      <c r="AL1015" s="30"/>
      <c r="AM1015" s="68"/>
      <c r="AN1015" s="114"/>
      <c r="AO1015" s="114"/>
      <c r="AP1015" s="113"/>
      <c r="AQ1015" s="113"/>
      <c r="AR1015" s="31"/>
      <c r="AS1015" s="73"/>
      <c r="AT1015" s="73"/>
      <c r="AU1015" s="68"/>
      <c r="AV1015" s="67"/>
      <c r="AW1015" s="67"/>
      <c r="AX1015" s="67"/>
      <c r="AY1015" s="67"/>
      <c r="AZ1015" s="132"/>
      <c r="BA1015" s="132"/>
      <c r="BB1015" s="132"/>
      <c r="BC1015" s="132"/>
      <c r="BD1015" s="132"/>
      <c r="BE1015" s="67"/>
    </row>
    <row r="1016" spans="1:57" ht="25.5" customHeight="1" x14ac:dyDescent="0.25">
      <c r="A1016" s="31"/>
      <c r="B1016" s="31"/>
      <c r="C1016" s="31"/>
      <c r="D1016" s="33"/>
      <c r="E1016" s="98"/>
      <c r="F1016" s="31"/>
      <c r="G1016" s="83"/>
      <c r="H1016" s="83"/>
      <c r="I1016" s="62"/>
      <c r="J1016" s="31"/>
      <c r="K1016" s="31"/>
      <c r="L1016" s="83"/>
      <c r="M1016" s="69"/>
      <c r="N1016" s="69"/>
      <c r="O1016" s="74"/>
      <c r="P1016" s="74"/>
      <c r="Q1016" s="75"/>
      <c r="R1016" s="34"/>
      <c r="S1016" s="83"/>
      <c r="T1016" s="83"/>
      <c r="U1016" s="83"/>
      <c r="V1016" s="83"/>
      <c r="W1016" s="74"/>
      <c r="X1016" s="74"/>
      <c r="Y1016" s="74"/>
      <c r="Z1016" s="66"/>
      <c r="AA1016" s="72"/>
      <c r="AB1016" s="66"/>
      <c r="AC1016" s="72"/>
      <c r="AD1016" s="72"/>
      <c r="AE1016" s="72"/>
      <c r="AF1016" s="62"/>
      <c r="AG1016" s="113"/>
      <c r="AH1016" s="114"/>
      <c r="AI1016" s="30"/>
      <c r="AJ1016" s="30"/>
      <c r="AK1016" s="30"/>
      <c r="AL1016" s="30"/>
      <c r="AM1016" s="68"/>
      <c r="AN1016" s="114"/>
      <c r="AO1016" s="114"/>
      <c r="AP1016" s="113"/>
      <c r="AQ1016" s="113"/>
      <c r="AR1016" s="31"/>
      <c r="AS1016" s="73"/>
      <c r="AT1016" s="73"/>
      <c r="AU1016" s="68"/>
      <c r="AV1016" s="67"/>
      <c r="AW1016" s="67"/>
      <c r="AX1016" s="67"/>
      <c r="AY1016" s="67"/>
      <c r="AZ1016" s="132"/>
      <c r="BA1016" s="132"/>
      <c r="BB1016" s="132"/>
      <c r="BC1016" s="132"/>
      <c r="BD1016" s="132"/>
      <c r="BE1016" s="67"/>
    </row>
    <row r="1017" spans="1:57" ht="25.5" customHeight="1" x14ac:dyDescent="0.25">
      <c r="A1017" s="31"/>
      <c r="B1017" s="31"/>
      <c r="C1017" s="31"/>
      <c r="D1017" s="33"/>
      <c r="E1017" s="98"/>
      <c r="F1017" s="31"/>
      <c r="G1017" s="83"/>
      <c r="H1017" s="83"/>
      <c r="I1017" s="62"/>
      <c r="J1017" s="31"/>
      <c r="K1017" s="31"/>
      <c r="L1017" s="83"/>
      <c r="M1017" s="69"/>
      <c r="N1017" s="69"/>
      <c r="O1017" s="74"/>
      <c r="P1017" s="74"/>
      <c r="Q1017" s="75"/>
      <c r="R1017" s="34"/>
      <c r="S1017" s="83"/>
      <c r="T1017" s="83"/>
      <c r="U1017" s="83"/>
      <c r="V1017" s="83"/>
      <c r="W1017" s="74"/>
      <c r="X1017" s="74"/>
      <c r="Y1017" s="74"/>
      <c r="Z1017" s="66"/>
      <c r="AA1017" s="72"/>
      <c r="AB1017" s="66"/>
      <c r="AC1017" s="72"/>
      <c r="AD1017" s="72"/>
      <c r="AE1017" s="72"/>
      <c r="AF1017" s="62"/>
      <c r="AG1017" s="113"/>
      <c r="AH1017" s="114"/>
      <c r="AI1017" s="30"/>
      <c r="AJ1017" s="30"/>
      <c r="AK1017" s="30"/>
      <c r="AL1017" s="30"/>
      <c r="AM1017" s="68"/>
      <c r="AN1017" s="114"/>
      <c r="AO1017" s="114"/>
      <c r="AP1017" s="113"/>
      <c r="AQ1017" s="113"/>
      <c r="AR1017" s="31"/>
      <c r="AS1017" s="73"/>
      <c r="AT1017" s="73"/>
      <c r="AU1017" s="68"/>
      <c r="AV1017" s="67"/>
      <c r="AW1017" s="67"/>
      <c r="AX1017" s="67"/>
      <c r="AY1017" s="67"/>
      <c r="AZ1017" s="132"/>
      <c r="BA1017" s="132"/>
      <c r="BB1017" s="132"/>
      <c r="BC1017" s="132"/>
      <c r="BD1017" s="132"/>
      <c r="BE1017" s="67"/>
    </row>
    <row r="1018" spans="1:57" ht="25.5" customHeight="1" x14ac:dyDescent="0.25">
      <c r="A1018" s="31"/>
      <c r="B1018" s="31"/>
      <c r="C1018" s="31"/>
      <c r="D1018" s="33"/>
      <c r="E1018" s="98"/>
      <c r="F1018" s="31"/>
      <c r="G1018" s="83"/>
      <c r="H1018" s="83"/>
      <c r="I1018" s="62"/>
      <c r="J1018" s="31"/>
      <c r="K1018" s="31"/>
      <c r="L1018" s="83"/>
      <c r="M1018" s="69"/>
      <c r="N1018" s="69"/>
      <c r="O1018" s="74"/>
      <c r="P1018" s="74"/>
      <c r="Q1018" s="75"/>
      <c r="R1018" s="34"/>
      <c r="S1018" s="83"/>
      <c r="T1018" s="83"/>
      <c r="U1018" s="83"/>
      <c r="V1018" s="83"/>
      <c r="W1018" s="74"/>
      <c r="X1018" s="74"/>
      <c r="Y1018" s="74"/>
      <c r="Z1018" s="66"/>
      <c r="AA1018" s="72"/>
      <c r="AB1018" s="66"/>
      <c r="AC1018" s="72"/>
      <c r="AD1018" s="72"/>
      <c r="AE1018" s="72"/>
      <c r="AF1018" s="62"/>
      <c r="AG1018" s="113"/>
      <c r="AH1018" s="114"/>
      <c r="AI1018" s="30"/>
      <c r="AJ1018" s="30"/>
      <c r="AK1018" s="30"/>
      <c r="AL1018" s="30"/>
      <c r="AM1018" s="68"/>
      <c r="AN1018" s="114"/>
      <c r="AO1018" s="114"/>
      <c r="AP1018" s="113"/>
      <c r="AQ1018" s="113"/>
      <c r="AR1018" s="31"/>
      <c r="AS1018" s="73"/>
      <c r="AT1018" s="73"/>
      <c r="AU1018" s="68"/>
      <c r="AV1018" s="67"/>
      <c r="AW1018" s="67"/>
      <c r="AX1018" s="67"/>
      <c r="AY1018" s="67"/>
      <c r="AZ1018" s="132"/>
      <c r="BA1018" s="132"/>
      <c r="BB1018" s="132"/>
      <c r="BC1018" s="132"/>
      <c r="BD1018" s="132"/>
      <c r="BE1018" s="67"/>
    </row>
    <row r="1019" spans="1:57" ht="25.5" customHeight="1" x14ac:dyDescent="0.25">
      <c r="A1019" s="31"/>
      <c r="B1019" s="31"/>
      <c r="C1019" s="31"/>
      <c r="D1019" s="33"/>
      <c r="E1019" s="98"/>
      <c r="F1019" s="31"/>
      <c r="G1019" s="83"/>
      <c r="H1019" s="83"/>
      <c r="I1019" s="62"/>
      <c r="J1019" s="31"/>
      <c r="K1019" s="31"/>
      <c r="L1019" s="83"/>
      <c r="M1019" s="69"/>
      <c r="N1019" s="69"/>
      <c r="O1019" s="74"/>
      <c r="P1019" s="74"/>
      <c r="Q1019" s="75"/>
      <c r="R1019" s="34"/>
      <c r="S1019" s="83"/>
      <c r="T1019" s="83"/>
      <c r="U1019" s="83"/>
      <c r="V1019" s="83"/>
      <c r="W1019" s="74"/>
      <c r="X1019" s="74"/>
      <c r="Y1019" s="74"/>
      <c r="Z1019" s="66"/>
      <c r="AA1019" s="72"/>
      <c r="AB1019" s="66"/>
      <c r="AC1019" s="72"/>
      <c r="AD1019" s="72"/>
      <c r="AE1019" s="72"/>
      <c r="AF1019" s="62"/>
      <c r="AG1019" s="113"/>
      <c r="AH1019" s="114"/>
      <c r="AI1019" s="30"/>
      <c r="AJ1019" s="30"/>
      <c r="AK1019" s="30"/>
      <c r="AL1019" s="30"/>
      <c r="AM1019" s="68"/>
      <c r="AN1019" s="114"/>
      <c r="AO1019" s="114"/>
      <c r="AP1019" s="113"/>
      <c r="AQ1019" s="113"/>
      <c r="AR1019" s="31"/>
      <c r="AS1019" s="73"/>
      <c r="AT1019" s="73"/>
      <c r="AU1019" s="68"/>
      <c r="AV1019" s="67"/>
      <c r="AW1019" s="67"/>
      <c r="AX1019" s="67"/>
      <c r="AY1019" s="67"/>
      <c r="AZ1019" s="132"/>
      <c r="BA1019" s="132"/>
      <c r="BB1019" s="132"/>
      <c r="BC1019" s="132"/>
      <c r="BD1019" s="132"/>
      <c r="BE1019" s="67"/>
    </row>
    <row r="1020" spans="1:57" ht="25.5" customHeight="1" x14ac:dyDescent="0.25">
      <c r="A1020" s="31"/>
      <c r="B1020" s="31"/>
      <c r="C1020" s="31"/>
      <c r="D1020" s="33"/>
      <c r="E1020" s="98"/>
      <c r="F1020" s="31"/>
      <c r="G1020" s="83"/>
      <c r="H1020" s="83"/>
      <c r="I1020" s="62"/>
      <c r="J1020" s="31"/>
      <c r="K1020" s="31"/>
      <c r="L1020" s="83"/>
      <c r="M1020" s="69"/>
      <c r="N1020" s="69"/>
      <c r="O1020" s="74"/>
      <c r="P1020" s="74"/>
      <c r="Q1020" s="75"/>
      <c r="R1020" s="34"/>
      <c r="S1020" s="83"/>
      <c r="T1020" s="83"/>
      <c r="U1020" s="83"/>
      <c r="V1020" s="83"/>
      <c r="W1020" s="74"/>
      <c r="X1020" s="74"/>
      <c r="Y1020" s="74"/>
      <c r="Z1020" s="66"/>
      <c r="AA1020" s="72"/>
      <c r="AB1020" s="66"/>
      <c r="AC1020" s="72"/>
      <c r="AD1020" s="72"/>
      <c r="AE1020" s="72"/>
      <c r="AF1020" s="62"/>
      <c r="AG1020" s="113"/>
      <c r="AH1020" s="114"/>
      <c r="AI1020" s="30"/>
      <c r="AJ1020" s="30"/>
      <c r="AK1020" s="30"/>
      <c r="AL1020" s="30"/>
      <c r="AM1020" s="68"/>
      <c r="AN1020" s="114"/>
      <c r="AO1020" s="114"/>
      <c r="AP1020" s="113"/>
      <c r="AQ1020" s="113"/>
      <c r="AR1020" s="31"/>
      <c r="AS1020" s="73"/>
      <c r="AT1020" s="73"/>
      <c r="AU1020" s="68"/>
      <c r="AV1020" s="67"/>
      <c r="AW1020" s="67"/>
      <c r="AX1020" s="67"/>
      <c r="AY1020" s="67"/>
      <c r="AZ1020" s="132"/>
      <c r="BA1020" s="132"/>
      <c r="BB1020" s="132"/>
      <c r="BC1020" s="132"/>
      <c r="BD1020" s="132"/>
      <c r="BE1020" s="67"/>
    </row>
    <row r="1021" spans="1:57" ht="25.5" customHeight="1" x14ac:dyDescent="0.25">
      <c r="A1021" s="31"/>
      <c r="B1021" s="31"/>
      <c r="C1021" s="31"/>
      <c r="D1021" s="33"/>
      <c r="E1021" s="98"/>
      <c r="F1021" s="31"/>
      <c r="G1021" s="83"/>
      <c r="H1021" s="83"/>
      <c r="I1021" s="62"/>
      <c r="J1021" s="31"/>
      <c r="K1021" s="31"/>
      <c r="L1021" s="83"/>
      <c r="M1021" s="69"/>
      <c r="N1021" s="69"/>
      <c r="O1021" s="74"/>
      <c r="P1021" s="74"/>
      <c r="Q1021" s="75"/>
      <c r="R1021" s="34"/>
      <c r="S1021" s="83"/>
      <c r="T1021" s="83"/>
      <c r="U1021" s="83"/>
      <c r="V1021" s="83"/>
      <c r="W1021" s="74"/>
      <c r="X1021" s="74"/>
      <c r="Y1021" s="74"/>
      <c r="Z1021" s="66"/>
      <c r="AA1021" s="72"/>
      <c r="AB1021" s="66"/>
      <c r="AC1021" s="72"/>
      <c r="AD1021" s="72"/>
      <c r="AE1021" s="72"/>
      <c r="AF1021" s="62"/>
      <c r="AG1021" s="113"/>
      <c r="AH1021" s="114"/>
      <c r="AI1021" s="30"/>
      <c r="AJ1021" s="30"/>
      <c r="AK1021" s="30"/>
      <c r="AL1021" s="30"/>
      <c r="AM1021" s="68"/>
      <c r="AN1021" s="114"/>
      <c r="AO1021" s="114"/>
      <c r="AP1021" s="113"/>
      <c r="AQ1021" s="113"/>
      <c r="AR1021" s="31"/>
      <c r="AS1021" s="73"/>
      <c r="AT1021" s="73"/>
      <c r="AU1021" s="68"/>
      <c r="AV1021" s="67"/>
      <c r="AW1021" s="67"/>
      <c r="AX1021" s="67"/>
      <c r="AY1021" s="67"/>
      <c r="AZ1021" s="132"/>
      <c r="BA1021" s="132"/>
      <c r="BB1021" s="132"/>
      <c r="BC1021" s="132"/>
      <c r="BD1021" s="132"/>
      <c r="BE1021" s="67"/>
    </row>
    <row r="1022" spans="1:57" ht="25.5" customHeight="1" x14ac:dyDescent="0.25">
      <c r="A1022" s="31"/>
      <c r="B1022" s="31"/>
      <c r="C1022" s="31"/>
      <c r="D1022" s="33"/>
      <c r="E1022" s="98"/>
      <c r="F1022" s="31"/>
      <c r="G1022" s="83"/>
      <c r="H1022" s="83"/>
      <c r="I1022" s="62"/>
      <c r="J1022" s="31"/>
      <c r="K1022" s="31"/>
      <c r="L1022" s="83"/>
      <c r="M1022" s="69"/>
      <c r="N1022" s="69"/>
      <c r="O1022" s="74"/>
      <c r="P1022" s="74"/>
      <c r="Q1022" s="75"/>
      <c r="R1022" s="34"/>
      <c r="S1022" s="83"/>
      <c r="T1022" s="83"/>
      <c r="U1022" s="83"/>
      <c r="V1022" s="83"/>
      <c r="W1022" s="74"/>
      <c r="X1022" s="74"/>
      <c r="Y1022" s="74"/>
      <c r="Z1022" s="66"/>
      <c r="AA1022" s="72"/>
      <c r="AB1022" s="66"/>
      <c r="AC1022" s="72"/>
      <c r="AD1022" s="72"/>
      <c r="AE1022" s="72"/>
      <c r="AF1022" s="62"/>
      <c r="AG1022" s="113"/>
      <c r="AH1022" s="114"/>
      <c r="AI1022" s="30"/>
      <c r="AJ1022" s="30"/>
      <c r="AK1022" s="30"/>
      <c r="AL1022" s="30"/>
      <c r="AM1022" s="68"/>
      <c r="AN1022" s="114"/>
      <c r="AO1022" s="114"/>
      <c r="AP1022" s="113"/>
      <c r="AQ1022" s="113"/>
      <c r="AR1022" s="31"/>
      <c r="AS1022" s="73"/>
      <c r="AT1022" s="73"/>
      <c r="AU1022" s="68"/>
      <c r="AV1022" s="67"/>
      <c r="AW1022" s="67"/>
      <c r="AX1022" s="67"/>
      <c r="AY1022" s="67"/>
      <c r="AZ1022" s="132"/>
      <c r="BA1022" s="132"/>
      <c r="BB1022" s="132"/>
      <c r="BC1022" s="132"/>
      <c r="BD1022" s="132"/>
      <c r="BE1022" s="67"/>
    </row>
    <row r="1023" spans="1:57" ht="25.5" customHeight="1" x14ac:dyDescent="0.25">
      <c r="A1023" s="31"/>
      <c r="B1023" s="31"/>
      <c r="C1023" s="31"/>
      <c r="D1023" s="33"/>
      <c r="E1023" s="98"/>
      <c r="F1023" s="31"/>
      <c r="G1023" s="83"/>
      <c r="H1023" s="83"/>
      <c r="I1023" s="62"/>
      <c r="J1023" s="31"/>
      <c r="K1023" s="31"/>
      <c r="L1023" s="83"/>
      <c r="M1023" s="69"/>
      <c r="N1023" s="69"/>
      <c r="O1023" s="74"/>
      <c r="P1023" s="74"/>
      <c r="Q1023" s="75"/>
      <c r="R1023" s="34"/>
      <c r="S1023" s="83"/>
      <c r="T1023" s="83"/>
      <c r="U1023" s="83"/>
      <c r="V1023" s="83"/>
      <c r="W1023" s="74"/>
      <c r="X1023" s="74"/>
      <c r="Y1023" s="74"/>
      <c r="Z1023" s="66"/>
      <c r="AA1023" s="72"/>
      <c r="AB1023" s="66"/>
      <c r="AC1023" s="72"/>
      <c r="AD1023" s="72"/>
      <c r="AE1023" s="72"/>
      <c r="AF1023" s="62"/>
      <c r="AG1023" s="113"/>
      <c r="AH1023" s="114"/>
      <c r="AI1023" s="30"/>
      <c r="AJ1023" s="30"/>
      <c r="AK1023" s="30"/>
      <c r="AL1023" s="30"/>
      <c r="AM1023" s="68"/>
      <c r="AN1023" s="114"/>
      <c r="AO1023" s="114"/>
      <c r="AP1023" s="113"/>
      <c r="AQ1023" s="113"/>
      <c r="AR1023" s="31"/>
      <c r="AS1023" s="73"/>
      <c r="AT1023" s="73"/>
      <c r="AU1023" s="68"/>
      <c r="AV1023" s="67"/>
      <c r="AW1023" s="67"/>
      <c r="AX1023" s="67"/>
      <c r="AY1023" s="67"/>
      <c r="AZ1023" s="132"/>
      <c r="BA1023" s="132"/>
      <c r="BB1023" s="132"/>
      <c r="BC1023" s="132"/>
      <c r="BD1023" s="132"/>
      <c r="BE1023" s="67"/>
    </row>
    <row r="1024" spans="1:57" ht="25.5" customHeight="1" x14ac:dyDescent="0.25">
      <c r="A1024" s="31"/>
      <c r="B1024" s="31"/>
      <c r="C1024" s="31"/>
      <c r="D1024" s="33"/>
      <c r="E1024" s="98"/>
      <c r="F1024" s="31"/>
      <c r="G1024" s="83"/>
      <c r="H1024" s="83"/>
      <c r="I1024" s="62"/>
      <c r="J1024" s="31"/>
      <c r="K1024" s="31"/>
      <c r="L1024" s="83"/>
      <c r="M1024" s="69"/>
      <c r="N1024" s="69"/>
      <c r="O1024" s="74"/>
      <c r="P1024" s="74"/>
      <c r="Q1024" s="75"/>
      <c r="R1024" s="34"/>
      <c r="S1024" s="83"/>
      <c r="T1024" s="83"/>
      <c r="U1024" s="83"/>
      <c r="V1024" s="83"/>
      <c r="W1024" s="74"/>
      <c r="X1024" s="74"/>
      <c r="Y1024" s="74"/>
      <c r="Z1024" s="66"/>
      <c r="AA1024" s="72"/>
      <c r="AB1024" s="66"/>
      <c r="AC1024" s="72"/>
      <c r="AD1024" s="72"/>
      <c r="AE1024" s="72"/>
      <c r="AF1024" s="62"/>
      <c r="AG1024" s="113"/>
      <c r="AH1024" s="114"/>
      <c r="AI1024" s="30"/>
      <c r="AJ1024" s="30"/>
      <c r="AK1024" s="30"/>
      <c r="AL1024" s="30"/>
      <c r="AM1024" s="68"/>
      <c r="AN1024" s="114"/>
      <c r="AO1024" s="114"/>
      <c r="AP1024" s="113"/>
      <c r="AQ1024" s="113"/>
      <c r="AR1024" s="31"/>
      <c r="AS1024" s="73"/>
      <c r="AT1024" s="73"/>
      <c r="AU1024" s="68"/>
      <c r="AV1024" s="67"/>
      <c r="AW1024" s="67"/>
      <c r="AX1024" s="67"/>
      <c r="AY1024" s="67"/>
      <c r="AZ1024" s="132"/>
      <c r="BA1024" s="132"/>
      <c r="BB1024" s="132"/>
      <c r="BC1024" s="132"/>
      <c r="BD1024" s="132"/>
      <c r="BE1024" s="67"/>
    </row>
    <row r="1025" spans="1:57" ht="25.5" customHeight="1" x14ac:dyDescent="0.25">
      <c r="A1025" s="31"/>
      <c r="B1025" s="31"/>
      <c r="C1025" s="31"/>
      <c r="D1025" s="33"/>
      <c r="E1025" s="98"/>
      <c r="F1025" s="31"/>
      <c r="G1025" s="83"/>
      <c r="H1025" s="83"/>
      <c r="I1025" s="62"/>
      <c r="J1025" s="31"/>
      <c r="K1025" s="31"/>
      <c r="L1025" s="83"/>
      <c r="M1025" s="69"/>
      <c r="N1025" s="69"/>
      <c r="O1025" s="74"/>
      <c r="P1025" s="74"/>
      <c r="Q1025" s="75"/>
      <c r="R1025" s="34"/>
      <c r="S1025" s="83"/>
      <c r="T1025" s="83"/>
      <c r="U1025" s="83"/>
      <c r="V1025" s="83"/>
      <c r="W1025" s="74"/>
      <c r="X1025" s="74"/>
      <c r="Y1025" s="74"/>
      <c r="Z1025" s="66"/>
      <c r="AA1025" s="72"/>
      <c r="AB1025" s="66"/>
      <c r="AC1025" s="72"/>
      <c r="AD1025" s="72"/>
      <c r="AE1025" s="72"/>
      <c r="AF1025" s="62"/>
      <c r="AG1025" s="113"/>
      <c r="AH1025" s="114"/>
      <c r="AI1025" s="30"/>
      <c r="AJ1025" s="30"/>
      <c r="AK1025" s="30"/>
      <c r="AL1025" s="30"/>
      <c r="AM1025" s="68"/>
      <c r="AN1025" s="114"/>
      <c r="AO1025" s="114"/>
      <c r="AP1025" s="113"/>
      <c r="AQ1025" s="113"/>
      <c r="AR1025" s="31"/>
      <c r="AS1025" s="73"/>
      <c r="AT1025" s="73"/>
      <c r="AU1025" s="68"/>
      <c r="AV1025" s="67"/>
      <c r="AW1025" s="67"/>
      <c r="AX1025" s="67"/>
      <c r="AY1025" s="67"/>
      <c r="AZ1025" s="132"/>
      <c r="BA1025" s="132"/>
      <c r="BB1025" s="132"/>
      <c r="BC1025" s="132"/>
      <c r="BD1025" s="132"/>
      <c r="BE1025" s="67"/>
    </row>
    <row r="1026" spans="1:57" ht="25.5" customHeight="1" x14ac:dyDescent="0.25">
      <c r="A1026" s="31"/>
      <c r="B1026" s="31"/>
      <c r="C1026" s="31"/>
      <c r="D1026" s="33"/>
      <c r="E1026" s="98"/>
      <c r="F1026" s="31"/>
      <c r="G1026" s="83"/>
      <c r="H1026" s="83"/>
      <c r="I1026" s="62"/>
      <c r="J1026" s="31"/>
      <c r="K1026" s="31"/>
      <c r="L1026" s="83"/>
      <c r="M1026" s="69"/>
      <c r="N1026" s="69"/>
      <c r="O1026" s="74"/>
      <c r="P1026" s="74"/>
      <c r="Q1026" s="75"/>
      <c r="R1026" s="34"/>
      <c r="S1026" s="83"/>
      <c r="T1026" s="83"/>
      <c r="U1026" s="83"/>
      <c r="V1026" s="83"/>
      <c r="W1026" s="74"/>
      <c r="X1026" s="74"/>
      <c r="Y1026" s="74"/>
      <c r="Z1026" s="66"/>
      <c r="AA1026" s="72"/>
      <c r="AB1026" s="66"/>
      <c r="AC1026" s="72"/>
      <c r="AD1026" s="72"/>
      <c r="AE1026" s="72"/>
      <c r="AF1026" s="62"/>
      <c r="AG1026" s="113"/>
      <c r="AH1026" s="114"/>
      <c r="AI1026" s="30"/>
      <c r="AJ1026" s="30"/>
      <c r="AK1026" s="30"/>
      <c r="AL1026" s="30"/>
      <c r="AM1026" s="68"/>
      <c r="AN1026" s="114"/>
      <c r="AO1026" s="114"/>
      <c r="AP1026" s="113"/>
      <c r="AQ1026" s="113"/>
      <c r="AR1026" s="31"/>
      <c r="AS1026" s="73"/>
      <c r="AT1026" s="73"/>
      <c r="AU1026" s="68"/>
      <c r="AV1026" s="67"/>
      <c r="AW1026" s="67"/>
      <c r="AX1026" s="67"/>
      <c r="AY1026" s="67"/>
      <c r="AZ1026" s="132"/>
      <c r="BA1026" s="132"/>
      <c r="BB1026" s="132"/>
      <c r="BC1026" s="132"/>
      <c r="BD1026" s="132"/>
      <c r="BE1026" s="67"/>
    </row>
    <row r="1027" spans="1:57" ht="25.5" customHeight="1" x14ac:dyDescent="0.25">
      <c r="A1027" s="31"/>
      <c r="B1027" s="31"/>
      <c r="C1027" s="31"/>
      <c r="D1027" s="33"/>
      <c r="E1027" s="98"/>
      <c r="F1027" s="31"/>
      <c r="G1027" s="83"/>
      <c r="H1027" s="83"/>
      <c r="I1027" s="62"/>
      <c r="J1027" s="31"/>
      <c r="K1027" s="31"/>
      <c r="L1027" s="83"/>
      <c r="M1027" s="69"/>
      <c r="N1027" s="69"/>
      <c r="O1027" s="74"/>
      <c r="P1027" s="74"/>
      <c r="Q1027" s="75"/>
      <c r="R1027" s="34"/>
      <c r="S1027" s="83"/>
      <c r="T1027" s="83"/>
      <c r="U1027" s="83"/>
      <c r="V1027" s="83"/>
      <c r="W1027" s="74"/>
      <c r="X1027" s="74"/>
      <c r="Y1027" s="74"/>
      <c r="Z1027" s="66"/>
      <c r="AA1027" s="72"/>
      <c r="AB1027" s="66"/>
      <c r="AC1027" s="72"/>
      <c r="AD1027" s="72"/>
      <c r="AE1027" s="72"/>
      <c r="AF1027" s="62"/>
      <c r="AG1027" s="113"/>
      <c r="AH1027" s="114"/>
      <c r="AI1027" s="30"/>
      <c r="AJ1027" s="30"/>
      <c r="AK1027" s="30"/>
      <c r="AL1027" s="30"/>
      <c r="AM1027" s="68"/>
      <c r="AN1027" s="114"/>
      <c r="AO1027" s="114"/>
      <c r="AP1027" s="113"/>
      <c r="AQ1027" s="113"/>
      <c r="AR1027" s="31"/>
      <c r="AS1027" s="73"/>
      <c r="AT1027" s="73"/>
      <c r="AU1027" s="68"/>
      <c r="AV1027" s="67"/>
      <c r="AW1027" s="67"/>
      <c r="AX1027" s="67"/>
      <c r="AY1027" s="67"/>
      <c r="AZ1027" s="132"/>
      <c r="BA1027" s="132"/>
      <c r="BB1027" s="132"/>
      <c r="BC1027" s="132"/>
      <c r="BD1027" s="132"/>
      <c r="BE1027" s="67"/>
    </row>
    <row r="1028" spans="1:57" ht="25.5" customHeight="1" x14ac:dyDescent="0.25">
      <c r="A1028" s="31"/>
      <c r="B1028" s="31"/>
      <c r="C1028" s="31"/>
      <c r="D1028" s="33"/>
      <c r="E1028" s="98"/>
      <c r="F1028" s="31"/>
      <c r="G1028" s="83"/>
      <c r="H1028" s="83"/>
      <c r="I1028" s="62"/>
      <c r="J1028" s="31"/>
      <c r="K1028" s="31"/>
      <c r="L1028" s="83"/>
      <c r="M1028" s="69"/>
      <c r="N1028" s="69"/>
      <c r="O1028" s="74"/>
      <c r="P1028" s="74"/>
      <c r="Q1028" s="75"/>
      <c r="R1028" s="34"/>
      <c r="S1028" s="83"/>
      <c r="T1028" s="83"/>
      <c r="U1028" s="83"/>
      <c r="V1028" s="83"/>
      <c r="W1028" s="74"/>
      <c r="X1028" s="74"/>
      <c r="Y1028" s="74"/>
      <c r="Z1028" s="66"/>
      <c r="AA1028" s="72"/>
      <c r="AB1028" s="66"/>
      <c r="AC1028" s="72"/>
      <c r="AD1028" s="72"/>
      <c r="AE1028" s="72"/>
      <c r="AF1028" s="62"/>
      <c r="AG1028" s="113"/>
      <c r="AH1028" s="114"/>
      <c r="AI1028" s="30"/>
      <c r="AJ1028" s="30"/>
      <c r="AK1028" s="30"/>
      <c r="AL1028" s="30"/>
      <c r="AM1028" s="68"/>
      <c r="AN1028" s="114"/>
      <c r="AO1028" s="114"/>
      <c r="AP1028" s="113"/>
      <c r="AQ1028" s="113"/>
      <c r="AR1028" s="31"/>
      <c r="AS1028" s="73"/>
      <c r="AT1028" s="73"/>
      <c r="AU1028" s="68"/>
      <c r="AV1028" s="67"/>
      <c r="AW1028" s="67"/>
      <c r="AX1028" s="67"/>
      <c r="AY1028" s="67"/>
      <c r="AZ1028" s="132"/>
      <c r="BA1028" s="132"/>
      <c r="BB1028" s="132"/>
      <c r="BC1028" s="132"/>
      <c r="BD1028" s="132"/>
      <c r="BE1028" s="67"/>
    </row>
    <row r="1029" spans="1:57" ht="25.5" customHeight="1" x14ac:dyDescent="0.25">
      <c r="A1029" s="31"/>
      <c r="B1029" s="31"/>
      <c r="C1029" s="31"/>
      <c r="D1029" s="33"/>
      <c r="E1029" s="98"/>
      <c r="F1029" s="31"/>
      <c r="G1029" s="83"/>
      <c r="H1029" s="83"/>
      <c r="I1029" s="62"/>
      <c r="J1029" s="31"/>
      <c r="K1029" s="31"/>
      <c r="L1029" s="83"/>
      <c r="M1029" s="69"/>
      <c r="N1029" s="69"/>
      <c r="O1029" s="74"/>
      <c r="P1029" s="74"/>
      <c r="Q1029" s="75"/>
      <c r="R1029" s="34"/>
      <c r="S1029" s="83"/>
      <c r="T1029" s="83"/>
      <c r="U1029" s="83"/>
      <c r="V1029" s="83"/>
      <c r="W1029" s="74"/>
      <c r="X1029" s="74"/>
      <c r="Y1029" s="74"/>
      <c r="Z1029" s="66"/>
      <c r="AA1029" s="72"/>
      <c r="AB1029" s="66"/>
      <c r="AC1029" s="72"/>
      <c r="AD1029" s="72"/>
      <c r="AE1029" s="72"/>
      <c r="AF1029" s="62"/>
      <c r="AG1029" s="113"/>
      <c r="AH1029" s="114"/>
      <c r="AI1029" s="30"/>
      <c r="AJ1029" s="30"/>
      <c r="AK1029" s="30"/>
      <c r="AL1029" s="30"/>
      <c r="AM1029" s="68"/>
      <c r="AN1029" s="114"/>
      <c r="AO1029" s="114"/>
      <c r="AP1029" s="113"/>
      <c r="AQ1029" s="113"/>
      <c r="AR1029" s="31"/>
      <c r="AS1029" s="73"/>
      <c r="AT1029" s="73"/>
      <c r="AU1029" s="68"/>
      <c r="AV1029" s="67"/>
      <c r="AW1029" s="67"/>
      <c r="AX1029" s="67"/>
      <c r="AY1029" s="67"/>
      <c r="AZ1029" s="132"/>
      <c r="BA1029" s="132"/>
      <c r="BB1029" s="132"/>
      <c r="BC1029" s="132"/>
      <c r="BD1029" s="132"/>
      <c r="BE1029" s="67"/>
    </row>
    <row r="1030" spans="1:57" ht="25.5" customHeight="1" x14ac:dyDescent="0.25">
      <c r="A1030" s="31"/>
      <c r="B1030" s="31"/>
      <c r="C1030" s="31"/>
      <c r="D1030" s="33"/>
      <c r="E1030" s="98"/>
      <c r="F1030" s="31"/>
      <c r="G1030" s="83"/>
      <c r="H1030" s="83"/>
      <c r="I1030" s="62"/>
      <c r="J1030" s="31"/>
      <c r="K1030" s="31"/>
      <c r="L1030" s="83"/>
      <c r="M1030" s="69"/>
      <c r="N1030" s="69"/>
      <c r="O1030" s="74"/>
      <c r="P1030" s="74"/>
      <c r="Q1030" s="75"/>
      <c r="R1030" s="34"/>
      <c r="S1030" s="83"/>
      <c r="T1030" s="83"/>
      <c r="U1030" s="83"/>
      <c r="V1030" s="83"/>
      <c r="W1030" s="74"/>
      <c r="X1030" s="74"/>
      <c r="Y1030" s="74"/>
      <c r="Z1030" s="66"/>
      <c r="AA1030" s="72"/>
      <c r="AB1030" s="66"/>
      <c r="AC1030" s="72"/>
      <c r="AD1030" s="72"/>
      <c r="AE1030" s="72"/>
      <c r="AF1030" s="62"/>
      <c r="AG1030" s="113"/>
      <c r="AH1030" s="114"/>
      <c r="AI1030" s="30"/>
      <c r="AJ1030" s="30"/>
      <c r="AK1030" s="30"/>
      <c r="AL1030" s="30"/>
      <c r="AM1030" s="68"/>
      <c r="AN1030" s="114"/>
      <c r="AO1030" s="114"/>
      <c r="AP1030" s="113"/>
      <c r="AQ1030" s="113"/>
      <c r="AR1030" s="31"/>
      <c r="AS1030" s="73"/>
      <c r="AT1030" s="73"/>
      <c r="AU1030" s="68"/>
      <c r="AV1030" s="67"/>
      <c r="AW1030" s="67"/>
      <c r="AX1030" s="67"/>
      <c r="AY1030" s="67"/>
      <c r="AZ1030" s="132"/>
      <c r="BA1030" s="132"/>
      <c r="BB1030" s="132"/>
      <c r="BC1030" s="132"/>
      <c r="BD1030" s="132"/>
      <c r="BE1030" s="67"/>
    </row>
    <row r="1031" spans="1:57" ht="25.5" customHeight="1" x14ac:dyDescent="0.25">
      <c r="A1031" s="31"/>
      <c r="B1031" s="31"/>
      <c r="C1031" s="31"/>
      <c r="D1031" s="33"/>
      <c r="E1031" s="98"/>
      <c r="F1031" s="31"/>
      <c r="G1031" s="83"/>
      <c r="H1031" s="83"/>
      <c r="I1031" s="62"/>
      <c r="J1031" s="31"/>
      <c r="K1031" s="31"/>
      <c r="L1031" s="83"/>
      <c r="M1031" s="69"/>
      <c r="N1031" s="69"/>
      <c r="O1031" s="74"/>
      <c r="P1031" s="74"/>
      <c r="Q1031" s="75"/>
      <c r="R1031" s="34"/>
      <c r="S1031" s="83"/>
      <c r="T1031" s="83"/>
      <c r="U1031" s="83"/>
      <c r="V1031" s="83"/>
      <c r="W1031" s="74"/>
      <c r="X1031" s="74"/>
      <c r="Y1031" s="74"/>
      <c r="Z1031" s="66"/>
      <c r="AA1031" s="72"/>
      <c r="AB1031" s="66"/>
      <c r="AC1031" s="72"/>
      <c r="AD1031" s="72"/>
      <c r="AE1031" s="72"/>
      <c r="AF1031" s="62"/>
      <c r="AG1031" s="113"/>
      <c r="AH1031" s="114"/>
      <c r="AI1031" s="30"/>
      <c r="AJ1031" s="30"/>
      <c r="AK1031" s="30"/>
      <c r="AL1031" s="30"/>
      <c r="AM1031" s="68"/>
      <c r="AN1031" s="114"/>
      <c r="AO1031" s="114"/>
      <c r="AP1031" s="113"/>
      <c r="AQ1031" s="113"/>
      <c r="AR1031" s="31"/>
      <c r="AS1031" s="73"/>
      <c r="AT1031" s="73"/>
      <c r="AU1031" s="68"/>
      <c r="AV1031" s="67"/>
      <c r="AW1031" s="67"/>
      <c r="AX1031" s="67"/>
      <c r="AY1031" s="67"/>
      <c r="AZ1031" s="132"/>
      <c r="BA1031" s="132"/>
      <c r="BB1031" s="132"/>
      <c r="BC1031" s="132"/>
      <c r="BD1031" s="132"/>
      <c r="BE1031" s="67"/>
    </row>
    <row r="1032" spans="1:57" ht="25.5" customHeight="1" x14ac:dyDescent="0.25">
      <c r="A1032" s="31"/>
      <c r="B1032" s="31"/>
      <c r="C1032" s="31"/>
      <c r="D1032" s="33"/>
      <c r="E1032" s="98"/>
      <c r="F1032" s="31"/>
      <c r="G1032" s="83"/>
      <c r="H1032" s="83"/>
      <c r="I1032" s="62"/>
      <c r="J1032" s="31"/>
      <c r="K1032" s="31"/>
      <c r="L1032" s="83"/>
      <c r="M1032" s="69"/>
      <c r="N1032" s="69"/>
      <c r="O1032" s="74"/>
      <c r="P1032" s="74"/>
      <c r="Q1032" s="75"/>
      <c r="R1032" s="34"/>
      <c r="S1032" s="83"/>
      <c r="T1032" s="83"/>
      <c r="U1032" s="83"/>
      <c r="V1032" s="83"/>
      <c r="W1032" s="74"/>
      <c r="X1032" s="74"/>
      <c r="Y1032" s="74"/>
      <c r="Z1032" s="66"/>
      <c r="AA1032" s="72"/>
      <c r="AB1032" s="66"/>
      <c r="AC1032" s="72"/>
      <c r="AD1032" s="72"/>
      <c r="AE1032" s="72"/>
      <c r="AF1032" s="62"/>
      <c r="AG1032" s="113"/>
      <c r="AH1032" s="114"/>
      <c r="AI1032" s="30"/>
      <c r="AJ1032" s="30"/>
      <c r="AK1032" s="30"/>
      <c r="AL1032" s="30"/>
      <c r="AM1032" s="68"/>
      <c r="AN1032" s="114"/>
      <c r="AO1032" s="114"/>
      <c r="AP1032" s="113"/>
      <c r="AQ1032" s="113"/>
      <c r="AR1032" s="31"/>
      <c r="AS1032" s="73"/>
      <c r="AT1032" s="73"/>
      <c r="AU1032" s="68"/>
      <c r="AV1032" s="67"/>
      <c r="AW1032" s="67"/>
      <c r="AX1032" s="67"/>
      <c r="AY1032" s="67"/>
      <c r="AZ1032" s="132"/>
      <c r="BA1032" s="132"/>
      <c r="BB1032" s="132"/>
      <c r="BC1032" s="132"/>
      <c r="BD1032" s="132"/>
      <c r="BE1032" s="67"/>
    </row>
    <row r="1033" spans="1:57" ht="25.5" customHeight="1" x14ac:dyDescent="0.25">
      <c r="A1033" s="31"/>
      <c r="B1033" s="31"/>
      <c r="C1033" s="31"/>
      <c r="D1033" s="33"/>
      <c r="E1033" s="98"/>
      <c r="F1033" s="31"/>
      <c r="G1033" s="83"/>
      <c r="H1033" s="83"/>
      <c r="I1033" s="62"/>
      <c r="J1033" s="31"/>
      <c r="K1033" s="31"/>
      <c r="L1033" s="83"/>
      <c r="M1033" s="69"/>
      <c r="N1033" s="69"/>
      <c r="O1033" s="74"/>
      <c r="P1033" s="74"/>
      <c r="Q1033" s="75"/>
      <c r="R1033" s="34"/>
      <c r="S1033" s="83"/>
      <c r="T1033" s="83"/>
      <c r="U1033" s="83"/>
      <c r="V1033" s="83"/>
      <c r="W1033" s="74"/>
      <c r="X1033" s="74"/>
      <c r="Y1033" s="74"/>
      <c r="Z1033" s="66"/>
      <c r="AA1033" s="72"/>
      <c r="AB1033" s="66"/>
      <c r="AC1033" s="72"/>
      <c r="AD1033" s="72"/>
      <c r="AE1033" s="72"/>
      <c r="AF1033" s="62"/>
      <c r="AG1033" s="113"/>
      <c r="AH1033" s="114"/>
      <c r="AI1033" s="30"/>
      <c r="AJ1033" s="30"/>
      <c r="AK1033" s="30"/>
      <c r="AL1033" s="30"/>
      <c r="AM1033" s="68"/>
      <c r="AN1033" s="114"/>
      <c r="AO1033" s="114"/>
      <c r="AP1033" s="113"/>
      <c r="AQ1033" s="113"/>
      <c r="AR1033" s="31"/>
      <c r="AS1033" s="73"/>
      <c r="AT1033" s="73"/>
      <c r="AU1033" s="68"/>
      <c r="AV1033" s="67"/>
      <c r="AW1033" s="67"/>
      <c r="AX1033" s="67"/>
      <c r="AY1033" s="67"/>
      <c r="AZ1033" s="132"/>
      <c r="BA1033" s="132"/>
      <c r="BB1033" s="132"/>
      <c r="BC1033" s="132"/>
      <c r="BD1033" s="132"/>
      <c r="BE1033" s="67"/>
    </row>
    <row r="1034" spans="1:57" ht="25.5" customHeight="1" x14ac:dyDescent="0.25">
      <c r="A1034" s="31"/>
      <c r="B1034" s="31"/>
      <c r="C1034" s="31"/>
      <c r="D1034" s="33"/>
      <c r="E1034" s="98"/>
      <c r="F1034" s="31"/>
      <c r="G1034" s="83"/>
      <c r="H1034" s="83"/>
      <c r="I1034" s="62"/>
      <c r="J1034" s="31"/>
      <c r="K1034" s="31"/>
      <c r="L1034" s="83"/>
      <c r="M1034" s="69"/>
      <c r="N1034" s="69"/>
      <c r="O1034" s="74"/>
      <c r="P1034" s="74"/>
      <c r="Q1034" s="75"/>
      <c r="R1034" s="34"/>
      <c r="S1034" s="83"/>
      <c r="T1034" s="83"/>
      <c r="U1034" s="83"/>
      <c r="V1034" s="83"/>
      <c r="W1034" s="74"/>
      <c r="X1034" s="74"/>
      <c r="Y1034" s="74"/>
      <c r="Z1034" s="66"/>
      <c r="AA1034" s="72"/>
      <c r="AB1034" s="66"/>
      <c r="AC1034" s="72"/>
      <c r="AD1034" s="72"/>
      <c r="AE1034" s="72"/>
      <c r="AF1034" s="62"/>
      <c r="AG1034" s="113"/>
      <c r="AH1034" s="114"/>
      <c r="AI1034" s="30"/>
      <c r="AJ1034" s="30"/>
      <c r="AK1034" s="30"/>
      <c r="AL1034" s="30"/>
      <c r="AM1034" s="68"/>
      <c r="AN1034" s="114"/>
      <c r="AO1034" s="114"/>
      <c r="AP1034" s="113"/>
      <c r="AQ1034" s="113"/>
      <c r="AR1034" s="31"/>
      <c r="AS1034" s="73"/>
      <c r="AT1034" s="73"/>
      <c r="AU1034" s="68"/>
      <c r="AV1034" s="67"/>
      <c r="AW1034" s="67"/>
      <c r="AX1034" s="67"/>
      <c r="AY1034" s="67"/>
      <c r="AZ1034" s="132"/>
      <c r="BA1034" s="132"/>
      <c r="BB1034" s="132"/>
      <c r="BC1034" s="132"/>
      <c r="BD1034" s="132"/>
      <c r="BE1034" s="67"/>
    </row>
    <row r="1035" spans="1:57" ht="25.5" customHeight="1" x14ac:dyDescent="0.25">
      <c r="A1035" s="31"/>
      <c r="B1035" s="31"/>
      <c r="C1035" s="31"/>
      <c r="D1035" s="33"/>
      <c r="E1035" s="98"/>
      <c r="F1035" s="31"/>
      <c r="G1035" s="83"/>
      <c r="H1035" s="83"/>
      <c r="I1035" s="62"/>
      <c r="J1035" s="31"/>
      <c r="K1035" s="31"/>
      <c r="L1035" s="83"/>
      <c r="M1035" s="69"/>
      <c r="N1035" s="69"/>
      <c r="O1035" s="74"/>
      <c r="P1035" s="74"/>
      <c r="Q1035" s="75"/>
      <c r="R1035" s="34"/>
      <c r="S1035" s="83"/>
      <c r="T1035" s="83"/>
      <c r="U1035" s="83"/>
      <c r="V1035" s="83"/>
      <c r="W1035" s="74"/>
      <c r="X1035" s="74"/>
      <c r="Y1035" s="74"/>
      <c r="Z1035" s="66"/>
      <c r="AA1035" s="72"/>
      <c r="AB1035" s="66"/>
      <c r="AC1035" s="72"/>
      <c r="AD1035" s="72"/>
      <c r="AE1035" s="72"/>
      <c r="AF1035" s="62"/>
      <c r="AG1035" s="113"/>
      <c r="AH1035" s="114"/>
      <c r="AI1035" s="30"/>
      <c r="AJ1035" s="30"/>
      <c r="AK1035" s="30"/>
      <c r="AL1035" s="30"/>
      <c r="AM1035" s="68"/>
      <c r="AN1035" s="114"/>
      <c r="AO1035" s="114"/>
      <c r="AP1035" s="113"/>
      <c r="AQ1035" s="113"/>
      <c r="AR1035" s="31"/>
      <c r="AS1035" s="73"/>
      <c r="AT1035" s="73"/>
      <c r="AU1035" s="68"/>
      <c r="AV1035" s="67"/>
      <c r="AW1035" s="67"/>
      <c r="AX1035" s="67"/>
      <c r="AY1035" s="67"/>
      <c r="AZ1035" s="132"/>
      <c r="BA1035" s="132"/>
      <c r="BB1035" s="132"/>
      <c r="BC1035" s="132"/>
      <c r="BD1035" s="132"/>
      <c r="BE1035" s="67"/>
    </row>
    <row r="1036" spans="1:57" ht="25.5" customHeight="1" x14ac:dyDescent="0.25">
      <c r="A1036" s="31"/>
      <c r="B1036" s="31"/>
      <c r="C1036" s="31"/>
      <c r="D1036" s="33"/>
      <c r="E1036" s="98"/>
      <c r="F1036" s="31"/>
      <c r="G1036" s="83"/>
      <c r="H1036" s="83"/>
      <c r="I1036" s="62"/>
      <c r="J1036" s="31"/>
      <c r="K1036" s="31"/>
      <c r="L1036" s="83"/>
      <c r="M1036" s="69"/>
      <c r="N1036" s="69"/>
      <c r="O1036" s="74"/>
      <c r="P1036" s="74"/>
      <c r="Q1036" s="75"/>
      <c r="R1036" s="34"/>
      <c r="S1036" s="83"/>
      <c r="T1036" s="83"/>
      <c r="U1036" s="83"/>
      <c r="V1036" s="83"/>
      <c r="W1036" s="74"/>
      <c r="X1036" s="74"/>
      <c r="Y1036" s="74"/>
      <c r="Z1036" s="66"/>
      <c r="AA1036" s="72"/>
      <c r="AB1036" s="66"/>
      <c r="AC1036" s="72"/>
      <c r="AD1036" s="72"/>
      <c r="AE1036" s="72"/>
      <c r="AF1036" s="62"/>
      <c r="AG1036" s="113"/>
      <c r="AH1036" s="114"/>
      <c r="AI1036" s="30"/>
      <c r="AJ1036" s="30"/>
      <c r="AK1036" s="30"/>
      <c r="AL1036" s="30"/>
      <c r="AM1036" s="68"/>
      <c r="AN1036" s="114"/>
      <c r="AO1036" s="114"/>
      <c r="AP1036" s="113"/>
      <c r="AQ1036" s="113"/>
      <c r="AR1036" s="31"/>
      <c r="AS1036" s="73"/>
      <c r="AT1036" s="73"/>
      <c r="AU1036" s="68"/>
      <c r="AV1036" s="67"/>
      <c r="AW1036" s="67"/>
      <c r="AX1036" s="67"/>
      <c r="AY1036" s="67"/>
      <c r="AZ1036" s="132"/>
      <c r="BA1036" s="132"/>
      <c r="BB1036" s="132"/>
      <c r="BC1036" s="132"/>
      <c r="BD1036" s="132"/>
      <c r="BE1036" s="67"/>
    </row>
    <row r="1037" spans="1:57" ht="25.5" customHeight="1" x14ac:dyDescent="0.25">
      <c r="A1037" s="31"/>
      <c r="B1037" s="31"/>
      <c r="C1037" s="31"/>
      <c r="D1037" s="33"/>
      <c r="E1037" s="98"/>
      <c r="F1037" s="31"/>
      <c r="G1037" s="83"/>
      <c r="H1037" s="83"/>
      <c r="I1037" s="62"/>
      <c r="J1037" s="31"/>
      <c r="K1037" s="31"/>
      <c r="L1037" s="83"/>
      <c r="M1037" s="69"/>
      <c r="N1037" s="69"/>
      <c r="O1037" s="74"/>
      <c r="P1037" s="74"/>
      <c r="Q1037" s="75"/>
      <c r="R1037" s="34"/>
      <c r="S1037" s="83"/>
      <c r="T1037" s="83"/>
      <c r="U1037" s="83"/>
      <c r="V1037" s="83"/>
      <c r="W1037" s="74"/>
      <c r="X1037" s="74"/>
      <c r="Y1037" s="74"/>
      <c r="Z1037" s="66"/>
      <c r="AA1037" s="72"/>
      <c r="AB1037" s="66"/>
      <c r="AC1037" s="72"/>
      <c r="AD1037" s="72"/>
      <c r="AE1037" s="72"/>
      <c r="AF1037" s="62"/>
      <c r="AG1037" s="113"/>
      <c r="AH1037" s="114"/>
      <c r="AI1037" s="30"/>
      <c r="AJ1037" s="30"/>
      <c r="AK1037" s="30"/>
      <c r="AL1037" s="30"/>
      <c r="AM1037" s="68"/>
      <c r="AN1037" s="114"/>
      <c r="AO1037" s="114"/>
      <c r="AP1037" s="113"/>
      <c r="AQ1037" s="113"/>
      <c r="AR1037" s="31"/>
      <c r="AS1037" s="73"/>
      <c r="AT1037" s="73"/>
      <c r="AU1037" s="68"/>
      <c r="AV1037" s="67"/>
      <c r="AW1037" s="67"/>
      <c r="AX1037" s="67"/>
      <c r="AY1037" s="67"/>
      <c r="AZ1037" s="132"/>
      <c r="BA1037" s="132"/>
      <c r="BB1037" s="132"/>
      <c r="BC1037" s="132"/>
      <c r="BD1037" s="132"/>
      <c r="BE1037" s="67"/>
    </row>
    <row r="1038" spans="1:57" ht="25.5" customHeight="1" x14ac:dyDescent="0.25">
      <c r="A1038" s="31"/>
      <c r="B1038" s="31"/>
      <c r="C1038" s="31"/>
      <c r="D1038" s="33"/>
      <c r="E1038" s="98"/>
      <c r="F1038" s="31"/>
      <c r="G1038" s="83"/>
      <c r="H1038" s="83"/>
      <c r="I1038" s="62"/>
      <c r="J1038" s="31"/>
      <c r="K1038" s="31"/>
      <c r="L1038" s="83"/>
      <c r="M1038" s="69"/>
      <c r="N1038" s="69"/>
      <c r="O1038" s="74"/>
      <c r="P1038" s="74"/>
      <c r="Q1038" s="75"/>
      <c r="R1038" s="34"/>
      <c r="S1038" s="83"/>
      <c r="T1038" s="83"/>
      <c r="U1038" s="83"/>
      <c r="V1038" s="83"/>
      <c r="W1038" s="74"/>
      <c r="X1038" s="74"/>
      <c r="Y1038" s="74"/>
      <c r="Z1038" s="66"/>
      <c r="AA1038" s="72"/>
      <c r="AB1038" s="66"/>
      <c r="AC1038" s="72"/>
      <c r="AD1038" s="72"/>
      <c r="AE1038" s="72"/>
      <c r="AF1038" s="62"/>
      <c r="AG1038" s="113"/>
      <c r="AH1038" s="114"/>
      <c r="AI1038" s="30"/>
      <c r="AJ1038" s="30"/>
      <c r="AK1038" s="30"/>
      <c r="AL1038" s="30"/>
      <c r="AM1038" s="68"/>
      <c r="AN1038" s="114"/>
      <c r="AO1038" s="114"/>
      <c r="AP1038" s="113"/>
      <c r="AQ1038" s="113"/>
      <c r="AR1038" s="31"/>
      <c r="AS1038" s="73"/>
      <c r="AT1038" s="73"/>
      <c r="AU1038" s="68"/>
      <c r="AV1038" s="67"/>
      <c r="AW1038" s="67"/>
      <c r="AX1038" s="67"/>
      <c r="AY1038" s="67"/>
      <c r="AZ1038" s="132"/>
      <c r="BA1038" s="132"/>
      <c r="BB1038" s="132"/>
      <c r="BC1038" s="132"/>
      <c r="BD1038" s="132"/>
      <c r="BE1038" s="67"/>
    </row>
    <row r="1039" spans="1:57" ht="25.5" customHeight="1" x14ac:dyDescent="0.25">
      <c r="A1039" s="31"/>
      <c r="B1039" s="31"/>
      <c r="C1039" s="31"/>
      <c r="D1039" s="33"/>
      <c r="E1039" s="98"/>
      <c r="F1039" s="31"/>
      <c r="G1039" s="83"/>
      <c r="H1039" s="83"/>
      <c r="I1039" s="62"/>
      <c r="J1039" s="31"/>
      <c r="K1039" s="31"/>
      <c r="L1039" s="83"/>
      <c r="M1039" s="69"/>
      <c r="N1039" s="69"/>
      <c r="O1039" s="74"/>
      <c r="P1039" s="74"/>
      <c r="Q1039" s="75"/>
      <c r="R1039" s="34"/>
      <c r="S1039" s="83"/>
      <c r="T1039" s="83"/>
      <c r="U1039" s="83"/>
      <c r="V1039" s="83"/>
      <c r="W1039" s="74"/>
      <c r="X1039" s="74"/>
      <c r="Y1039" s="74"/>
      <c r="Z1039" s="66"/>
      <c r="AA1039" s="72"/>
      <c r="AB1039" s="66"/>
      <c r="AC1039" s="72"/>
      <c r="AD1039" s="72"/>
      <c r="AE1039" s="72"/>
      <c r="AF1039" s="62"/>
      <c r="AG1039" s="113"/>
      <c r="AH1039" s="114"/>
      <c r="AI1039" s="30"/>
      <c r="AJ1039" s="30"/>
      <c r="AK1039" s="30"/>
      <c r="AL1039" s="30"/>
      <c r="AM1039" s="68"/>
      <c r="AN1039" s="114"/>
      <c r="AO1039" s="114"/>
      <c r="AP1039" s="113"/>
      <c r="AQ1039" s="113"/>
      <c r="AR1039" s="31"/>
      <c r="AS1039" s="73"/>
      <c r="AT1039" s="73"/>
      <c r="AU1039" s="68"/>
      <c r="AV1039" s="67"/>
      <c r="AW1039" s="67"/>
      <c r="AX1039" s="67"/>
      <c r="AY1039" s="67"/>
      <c r="AZ1039" s="132"/>
      <c r="BA1039" s="132"/>
      <c r="BB1039" s="132"/>
      <c r="BC1039" s="132"/>
      <c r="BD1039" s="132"/>
      <c r="BE1039" s="67"/>
    </row>
    <row r="1040" spans="1:57" ht="25.5" customHeight="1" x14ac:dyDescent="0.25">
      <c r="A1040" s="31"/>
      <c r="B1040" s="31"/>
      <c r="C1040" s="31"/>
      <c r="D1040" s="33"/>
      <c r="E1040" s="98"/>
      <c r="F1040" s="31"/>
      <c r="G1040" s="83"/>
      <c r="H1040" s="83"/>
      <c r="I1040" s="62"/>
      <c r="J1040" s="31"/>
      <c r="K1040" s="31"/>
      <c r="L1040" s="83"/>
      <c r="M1040" s="69"/>
      <c r="N1040" s="69"/>
      <c r="O1040" s="74"/>
      <c r="P1040" s="74"/>
      <c r="Q1040" s="75"/>
      <c r="R1040" s="34"/>
      <c r="S1040" s="83"/>
      <c r="T1040" s="83"/>
      <c r="U1040" s="83"/>
      <c r="V1040" s="83"/>
      <c r="W1040" s="74"/>
      <c r="X1040" s="74"/>
      <c r="Y1040" s="74"/>
      <c r="Z1040" s="66"/>
      <c r="AA1040" s="72"/>
      <c r="AB1040" s="66"/>
      <c r="AC1040" s="72"/>
      <c r="AD1040" s="72"/>
      <c r="AE1040" s="72"/>
      <c r="AF1040" s="62"/>
      <c r="AG1040" s="113"/>
      <c r="AH1040" s="114"/>
      <c r="AI1040" s="30"/>
      <c r="AJ1040" s="30"/>
      <c r="AK1040" s="30"/>
      <c r="AL1040" s="30"/>
      <c r="AM1040" s="68"/>
      <c r="AN1040" s="114"/>
      <c r="AO1040" s="114"/>
      <c r="AP1040" s="113"/>
      <c r="AQ1040" s="113"/>
      <c r="AR1040" s="31"/>
      <c r="AS1040" s="73"/>
      <c r="AT1040" s="73"/>
      <c r="AU1040" s="68"/>
      <c r="AV1040" s="67"/>
      <c r="AW1040" s="67"/>
      <c r="AX1040" s="67"/>
      <c r="AY1040" s="67"/>
      <c r="AZ1040" s="132"/>
      <c r="BA1040" s="132"/>
      <c r="BB1040" s="132"/>
      <c r="BC1040" s="132"/>
      <c r="BD1040" s="132"/>
      <c r="BE1040" s="67"/>
    </row>
    <row r="1041" spans="1:57" ht="25.5" customHeight="1" x14ac:dyDescent="0.25">
      <c r="A1041" s="31"/>
      <c r="B1041" s="31"/>
      <c r="C1041" s="31"/>
      <c r="D1041" s="33"/>
      <c r="E1041" s="98"/>
      <c r="F1041" s="31"/>
      <c r="G1041" s="83"/>
      <c r="H1041" s="83"/>
      <c r="I1041" s="62"/>
      <c r="J1041" s="31"/>
      <c r="K1041" s="31"/>
      <c r="L1041" s="83"/>
      <c r="M1041" s="69"/>
      <c r="N1041" s="69"/>
      <c r="O1041" s="74"/>
      <c r="P1041" s="74"/>
      <c r="Q1041" s="75"/>
      <c r="R1041" s="34"/>
      <c r="S1041" s="83"/>
      <c r="T1041" s="83"/>
      <c r="U1041" s="83"/>
      <c r="V1041" s="83"/>
      <c r="W1041" s="74"/>
      <c r="X1041" s="74"/>
      <c r="Y1041" s="74"/>
      <c r="Z1041" s="66"/>
      <c r="AA1041" s="72"/>
      <c r="AB1041" s="66"/>
      <c r="AC1041" s="72"/>
      <c r="AD1041" s="72"/>
      <c r="AE1041" s="72"/>
      <c r="AF1041" s="62"/>
      <c r="AG1041" s="113"/>
      <c r="AH1041" s="114"/>
      <c r="AI1041" s="30"/>
      <c r="AJ1041" s="30"/>
      <c r="AK1041" s="30"/>
      <c r="AL1041" s="30"/>
      <c r="AM1041" s="68"/>
      <c r="AN1041" s="114"/>
      <c r="AO1041" s="114"/>
      <c r="AP1041" s="113"/>
      <c r="AQ1041" s="113"/>
      <c r="AR1041" s="31"/>
      <c r="AS1041" s="73"/>
      <c r="AT1041" s="73"/>
      <c r="AU1041" s="68"/>
      <c r="AV1041" s="67"/>
      <c r="AW1041" s="67"/>
      <c r="AX1041" s="67"/>
      <c r="AY1041" s="67"/>
      <c r="AZ1041" s="132"/>
      <c r="BA1041" s="132"/>
      <c r="BB1041" s="132"/>
      <c r="BC1041" s="132"/>
      <c r="BD1041" s="132"/>
      <c r="BE1041" s="67"/>
    </row>
    <row r="1042" spans="1:57" ht="25.5" customHeight="1" x14ac:dyDescent="0.25">
      <c r="A1042" s="31"/>
      <c r="B1042" s="31"/>
      <c r="C1042" s="31"/>
      <c r="D1042" s="33"/>
      <c r="E1042" s="98"/>
      <c r="F1042" s="31"/>
      <c r="G1042" s="83"/>
      <c r="H1042" s="83"/>
      <c r="I1042" s="62"/>
      <c r="J1042" s="31"/>
      <c r="K1042" s="31"/>
      <c r="L1042" s="83"/>
      <c r="M1042" s="69"/>
      <c r="N1042" s="69"/>
      <c r="O1042" s="74"/>
      <c r="P1042" s="74"/>
      <c r="Q1042" s="75"/>
      <c r="R1042" s="34"/>
      <c r="S1042" s="83"/>
      <c r="T1042" s="83"/>
      <c r="U1042" s="83"/>
      <c r="V1042" s="83"/>
      <c r="W1042" s="74"/>
      <c r="X1042" s="74"/>
      <c r="Y1042" s="74"/>
      <c r="Z1042" s="66"/>
      <c r="AA1042" s="72"/>
      <c r="AB1042" s="66"/>
      <c r="AC1042" s="72"/>
      <c r="AD1042" s="72"/>
      <c r="AE1042" s="72"/>
      <c r="AF1042" s="62"/>
      <c r="AG1042" s="113"/>
      <c r="AH1042" s="114"/>
      <c r="AI1042" s="30"/>
      <c r="AJ1042" s="30"/>
      <c r="AK1042" s="30"/>
      <c r="AL1042" s="30"/>
      <c r="AM1042" s="68"/>
      <c r="AN1042" s="114"/>
      <c r="AO1042" s="114"/>
      <c r="AP1042" s="113"/>
      <c r="AQ1042" s="113"/>
      <c r="AR1042" s="31"/>
      <c r="AS1042" s="73"/>
      <c r="AT1042" s="73"/>
      <c r="AU1042" s="68"/>
      <c r="AV1042" s="67"/>
      <c r="AW1042" s="67"/>
      <c r="AX1042" s="67"/>
      <c r="AY1042" s="67"/>
      <c r="AZ1042" s="132"/>
      <c r="BA1042" s="132"/>
      <c r="BB1042" s="132"/>
      <c r="BC1042" s="132"/>
      <c r="BD1042" s="132"/>
      <c r="BE1042" s="67"/>
    </row>
    <row r="1043" spans="1:57" ht="25.5" customHeight="1" x14ac:dyDescent="0.25">
      <c r="A1043" s="31"/>
      <c r="B1043" s="31"/>
      <c r="C1043" s="31"/>
      <c r="D1043" s="33"/>
      <c r="E1043" s="98"/>
      <c r="F1043" s="31"/>
      <c r="G1043" s="83"/>
      <c r="H1043" s="83"/>
      <c r="I1043" s="62"/>
      <c r="J1043" s="31"/>
      <c r="K1043" s="31"/>
      <c r="L1043" s="83"/>
      <c r="M1043" s="69"/>
      <c r="N1043" s="69"/>
      <c r="O1043" s="74"/>
      <c r="P1043" s="74"/>
      <c r="Q1043" s="75"/>
      <c r="R1043" s="34"/>
      <c r="S1043" s="83"/>
      <c r="T1043" s="83"/>
      <c r="U1043" s="83"/>
      <c r="V1043" s="83"/>
      <c r="W1043" s="74"/>
      <c r="X1043" s="74"/>
      <c r="Y1043" s="74"/>
      <c r="Z1043" s="66"/>
      <c r="AA1043" s="72"/>
      <c r="AB1043" s="66"/>
      <c r="AC1043" s="72"/>
      <c r="AD1043" s="72"/>
      <c r="AE1043" s="72"/>
      <c r="AF1043" s="62"/>
      <c r="AG1043" s="113"/>
      <c r="AH1043" s="114"/>
      <c r="AI1043" s="30"/>
      <c r="AJ1043" s="30"/>
      <c r="AK1043" s="30"/>
      <c r="AL1043" s="30"/>
      <c r="AM1043" s="68"/>
      <c r="AN1043" s="114"/>
      <c r="AO1043" s="114"/>
      <c r="AP1043" s="113"/>
      <c r="AQ1043" s="113"/>
      <c r="AR1043" s="31"/>
      <c r="AS1043" s="73"/>
      <c r="AT1043" s="73"/>
      <c r="AU1043" s="68"/>
      <c r="AV1043" s="67"/>
      <c r="AW1043" s="67"/>
      <c r="AX1043" s="67"/>
      <c r="AY1043" s="67"/>
      <c r="AZ1043" s="132"/>
      <c r="BA1043" s="132"/>
      <c r="BB1043" s="132"/>
      <c r="BC1043" s="132"/>
      <c r="BD1043" s="132"/>
      <c r="BE1043" s="67"/>
    </row>
    <row r="1044" spans="1:57" ht="25.5" customHeight="1" x14ac:dyDescent="0.25">
      <c r="A1044" s="31"/>
      <c r="B1044" s="31"/>
      <c r="C1044" s="31"/>
      <c r="D1044" s="33"/>
      <c r="E1044" s="98"/>
      <c r="F1044" s="31"/>
      <c r="G1044" s="83"/>
      <c r="H1044" s="83"/>
      <c r="I1044" s="62"/>
      <c r="J1044" s="31"/>
      <c r="K1044" s="31"/>
      <c r="L1044" s="83"/>
      <c r="M1044" s="69"/>
      <c r="N1044" s="69"/>
      <c r="O1044" s="74"/>
      <c r="P1044" s="74"/>
      <c r="Q1044" s="75"/>
      <c r="R1044" s="34"/>
      <c r="S1044" s="83"/>
      <c r="T1044" s="83"/>
      <c r="U1044" s="83"/>
      <c r="V1044" s="83"/>
      <c r="W1044" s="74"/>
      <c r="X1044" s="74"/>
      <c r="Y1044" s="74"/>
      <c r="Z1044" s="66"/>
      <c r="AA1044" s="72"/>
      <c r="AB1044" s="66"/>
      <c r="AC1044" s="72"/>
      <c r="AD1044" s="72"/>
      <c r="AE1044" s="72"/>
      <c r="AF1044" s="62"/>
      <c r="AG1044" s="113"/>
      <c r="AH1044" s="114"/>
      <c r="AI1044" s="30"/>
      <c r="AJ1044" s="30"/>
      <c r="AK1044" s="30"/>
      <c r="AL1044" s="30"/>
      <c r="AM1044" s="68"/>
      <c r="AN1044" s="114"/>
      <c r="AO1044" s="114"/>
      <c r="AP1044" s="113"/>
      <c r="AQ1044" s="113"/>
      <c r="AR1044" s="31"/>
      <c r="AS1044" s="73"/>
      <c r="AT1044" s="73"/>
      <c r="AU1044" s="68"/>
      <c r="AV1044" s="67"/>
      <c r="AW1044" s="67"/>
      <c r="AX1044" s="67"/>
      <c r="AY1044" s="67"/>
      <c r="AZ1044" s="132"/>
      <c r="BA1044" s="132"/>
      <c r="BB1044" s="132"/>
      <c r="BC1044" s="132"/>
      <c r="BD1044" s="132"/>
      <c r="BE1044" s="67"/>
    </row>
    <row r="1045" spans="1:57" ht="25.5" customHeight="1" x14ac:dyDescent="0.25">
      <c r="A1045" s="31"/>
      <c r="B1045" s="31"/>
      <c r="C1045" s="31"/>
      <c r="D1045" s="33"/>
      <c r="E1045" s="98"/>
      <c r="F1045" s="31"/>
      <c r="G1045" s="83"/>
      <c r="H1045" s="83"/>
      <c r="I1045" s="62"/>
      <c r="J1045" s="31"/>
      <c r="K1045" s="31"/>
      <c r="L1045" s="83"/>
      <c r="M1045" s="69"/>
      <c r="N1045" s="69"/>
      <c r="O1045" s="74"/>
      <c r="P1045" s="74"/>
      <c r="Q1045" s="75"/>
      <c r="R1045" s="34"/>
      <c r="S1045" s="83"/>
      <c r="T1045" s="83"/>
      <c r="U1045" s="83"/>
      <c r="V1045" s="83"/>
      <c r="W1045" s="74"/>
      <c r="X1045" s="74"/>
      <c r="Y1045" s="74"/>
      <c r="Z1045" s="66"/>
      <c r="AA1045" s="72"/>
      <c r="AB1045" s="66"/>
      <c r="AC1045" s="72"/>
      <c r="AD1045" s="72"/>
      <c r="AE1045" s="72"/>
      <c r="AF1045" s="62"/>
      <c r="AG1045" s="113"/>
      <c r="AH1045" s="114"/>
      <c r="AI1045" s="30"/>
      <c r="AJ1045" s="30"/>
      <c r="AK1045" s="30"/>
      <c r="AL1045" s="30"/>
      <c r="AM1045" s="68"/>
      <c r="AN1045" s="114"/>
      <c r="AO1045" s="114"/>
      <c r="AP1045" s="113"/>
      <c r="AQ1045" s="113"/>
      <c r="AR1045" s="31"/>
      <c r="AS1045" s="73"/>
      <c r="AT1045" s="73"/>
      <c r="AU1045" s="68"/>
      <c r="AV1045" s="67"/>
      <c r="AW1045" s="67"/>
      <c r="AX1045" s="67"/>
      <c r="AY1045" s="67"/>
      <c r="AZ1045" s="132"/>
      <c r="BA1045" s="132"/>
      <c r="BB1045" s="132"/>
      <c r="BC1045" s="132"/>
      <c r="BD1045" s="132"/>
      <c r="BE1045" s="67"/>
    </row>
    <row r="1046" spans="1:57" ht="25.5" customHeight="1" x14ac:dyDescent="0.25">
      <c r="A1046" s="31"/>
      <c r="B1046" s="31"/>
      <c r="C1046" s="31"/>
      <c r="D1046" s="33"/>
      <c r="E1046" s="98"/>
      <c r="F1046" s="31"/>
      <c r="G1046" s="83"/>
      <c r="H1046" s="83"/>
      <c r="I1046" s="62"/>
      <c r="J1046" s="31"/>
      <c r="K1046" s="31"/>
      <c r="L1046" s="83"/>
      <c r="M1046" s="69"/>
      <c r="N1046" s="69"/>
      <c r="O1046" s="74"/>
      <c r="P1046" s="74"/>
      <c r="Q1046" s="75"/>
      <c r="R1046" s="34"/>
      <c r="S1046" s="83"/>
      <c r="T1046" s="83"/>
      <c r="U1046" s="83"/>
      <c r="V1046" s="83"/>
      <c r="W1046" s="74"/>
      <c r="X1046" s="74"/>
      <c r="Y1046" s="74"/>
      <c r="Z1046" s="66"/>
      <c r="AA1046" s="72"/>
      <c r="AB1046" s="66"/>
      <c r="AC1046" s="72"/>
      <c r="AD1046" s="72"/>
      <c r="AE1046" s="72"/>
      <c r="AF1046" s="62"/>
      <c r="AG1046" s="113"/>
      <c r="AH1046" s="114"/>
      <c r="AI1046" s="30"/>
      <c r="AJ1046" s="30"/>
      <c r="AK1046" s="30"/>
      <c r="AL1046" s="30"/>
      <c r="AM1046" s="68"/>
      <c r="AN1046" s="114"/>
      <c r="AO1046" s="114"/>
      <c r="AP1046" s="113"/>
      <c r="AQ1046" s="113"/>
      <c r="AR1046" s="31"/>
      <c r="AS1046" s="73"/>
      <c r="AT1046" s="73"/>
      <c r="AU1046" s="68"/>
      <c r="AV1046" s="67"/>
      <c r="AW1046" s="67"/>
      <c r="AX1046" s="67"/>
      <c r="AY1046" s="67"/>
      <c r="AZ1046" s="132"/>
      <c r="BA1046" s="132"/>
      <c r="BB1046" s="132"/>
      <c r="BC1046" s="132"/>
      <c r="BD1046" s="132"/>
      <c r="BE1046" s="67"/>
    </row>
    <row r="1047" spans="1:57" ht="25.5" customHeight="1" x14ac:dyDescent="0.25">
      <c r="A1047" s="31"/>
      <c r="B1047" s="31"/>
      <c r="C1047" s="31"/>
      <c r="D1047" s="33"/>
      <c r="E1047" s="98"/>
      <c r="F1047" s="31"/>
      <c r="G1047" s="83"/>
      <c r="H1047" s="83"/>
      <c r="I1047" s="62"/>
      <c r="J1047" s="31"/>
      <c r="K1047" s="31"/>
      <c r="L1047" s="83"/>
      <c r="M1047" s="69"/>
      <c r="N1047" s="69"/>
      <c r="O1047" s="74"/>
      <c r="P1047" s="74"/>
      <c r="Q1047" s="75"/>
      <c r="R1047" s="34"/>
      <c r="S1047" s="83"/>
      <c r="T1047" s="83"/>
      <c r="U1047" s="83"/>
      <c r="V1047" s="83"/>
      <c r="W1047" s="74"/>
      <c r="X1047" s="74"/>
      <c r="Y1047" s="74"/>
      <c r="Z1047" s="66"/>
      <c r="AA1047" s="72"/>
      <c r="AB1047" s="66"/>
      <c r="AC1047" s="72"/>
      <c r="AD1047" s="72"/>
      <c r="AE1047" s="72"/>
      <c r="AF1047" s="62"/>
      <c r="AG1047" s="113"/>
      <c r="AH1047" s="114"/>
      <c r="AI1047" s="30"/>
      <c r="AJ1047" s="30"/>
      <c r="AK1047" s="30"/>
      <c r="AL1047" s="30"/>
      <c r="AM1047" s="68"/>
      <c r="AN1047" s="114"/>
      <c r="AO1047" s="114"/>
      <c r="AP1047" s="113"/>
      <c r="AQ1047" s="113"/>
      <c r="AR1047" s="31"/>
      <c r="AS1047" s="73"/>
      <c r="AT1047" s="73"/>
      <c r="AU1047" s="68"/>
      <c r="AV1047" s="67"/>
      <c r="AW1047" s="67"/>
      <c r="AX1047" s="67"/>
      <c r="AY1047" s="67"/>
      <c r="AZ1047" s="132"/>
      <c r="BA1047" s="132"/>
      <c r="BB1047" s="132"/>
      <c r="BC1047" s="132"/>
      <c r="BD1047" s="132"/>
      <c r="BE1047" s="67"/>
    </row>
    <row r="1048" spans="1:57" ht="25.5" customHeight="1" x14ac:dyDescent="0.25">
      <c r="A1048" s="31"/>
      <c r="B1048" s="31"/>
      <c r="C1048" s="31"/>
      <c r="D1048" s="33"/>
      <c r="E1048" s="98"/>
      <c r="F1048" s="31"/>
      <c r="G1048" s="83"/>
      <c r="H1048" s="83"/>
      <c r="I1048" s="62"/>
      <c r="J1048" s="31"/>
      <c r="K1048" s="31"/>
      <c r="L1048" s="83"/>
      <c r="M1048" s="69"/>
      <c r="N1048" s="69"/>
      <c r="O1048" s="74"/>
      <c r="P1048" s="74"/>
      <c r="Q1048" s="75"/>
      <c r="R1048" s="34"/>
      <c r="S1048" s="83"/>
      <c r="T1048" s="83"/>
      <c r="U1048" s="83"/>
      <c r="V1048" s="83"/>
      <c r="W1048" s="74"/>
      <c r="X1048" s="74"/>
      <c r="Y1048" s="74"/>
      <c r="Z1048" s="66"/>
      <c r="AA1048" s="72"/>
      <c r="AB1048" s="66"/>
      <c r="AC1048" s="72"/>
      <c r="AD1048" s="72"/>
      <c r="AE1048" s="72"/>
      <c r="AF1048" s="62"/>
      <c r="AG1048" s="113"/>
      <c r="AH1048" s="114"/>
      <c r="AI1048" s="30"/>
      <c r="AJ1048" s="30"/>
      <c r="AK1048" s="30"/>
      <c r="AL1048" s="30"/>
      <c r="AM1048" s="68"/>
      <c r="AN1048" s="114"/>
      <c r="AO1048" s="114"/>
      <c r="AP1048" s="113"/>
      <c r="AQ1048" s="113"/>
      <c r="AR1048" s="31"/>
      <c r="AS1048" s="73"/>
      <c r="AT1048" s="73"/>
      <c r="AU1048" s="68"/>
      <c r="AV1048" s="67"/>
      <c r="AW1048" s="67"/>
      <c r="AX1048" s="67"/>
      <c r="AY1048" s="67"/>
      <c r="AZ1048" s="132"/>
      <c r="BA1048" s="132"/>
      <c r="BB1048" s="132"/>
      <c r="BC1048" s="132"/>
      <c r="BD1048" s="132"/>
      <c r="BE1048" s="67"/>
    </row>
    <row r="1049" spans="1:57" ht="25.5" customHeight="1" x14ac:dyDescent="0.25">
      <c r="A1049" s="31"/>
      <c r="B1049" s="31"/>
      <c r="C1049" s="31"/>
      <c r="D1049" s="33"/>
      <c r="E1049" s="98"/>
      <c r="F1049" s="31"/>
      <c r="G1049" s="83"/>
      <c r="H1049" s="83"/>
      <c r="I1049" s="62"/>
      <c r="J1049" s="31"/>
      <c r="K1049" s="31"/>
      <c r="L1049" s="83"/>
      <c r="M1049" s="69"/>
      <c r="N1049" s="69"/>
      <c r="O1049" s="74"/>
      <c r="P1049" s="74"/>
      <c r="Q1049" s="75"/>
      <c r="R1049" s="34"/>
      <c r="S1049" s="83"/>
      <c r="T1049" s="83"/>
      <c r="U1049" s="83"/>
      <c r="V1049" s="83"/>
      <c r="W1049" s="74"/>
      <c r="X1049" s="74"/>
      <c r="Y1049" s="74"/>
      <c r="Z1049" s="66"/>
      <c r="AA1049" s="72"/>
      <c r="AB1049" s="66"/>
      <c r="AC1049" s="72"/>
      <c r="AD1049" s="72"/>
      <c r="AE1049" s="72"/>
      <c r="AF1049" s="62"/>
      <c r="AG1049" s="113"/>
      <c r="AH1049" s="114"/>
      <c r="AI1049" s="30"/>
      <c r="AJ1049" s="30"/>
      <c r="AK1049" s="30"/>
      <c r="AL1049" s="30"/>
      <c r="AM1049" s="68"/>
      <c r="AN1049" s="114"/>
      <c r="AO1049" s="114"/>
      <c r="AP1049" s="113"/>
      <c r="AQ1049" s="113"/>
      <c r="AR1049" s="31"/>
      <c r="AS1049" s="73"/>
      <c r="AT1049" s="73"/>
      <c r="AU1049" s="68"/>
      <c r="AV1049" s="67"/>
      <c r="AW1049" s="67"/>
      <c r="AX1049" s="67"/>
      <c r="AY1049" s="67"/>
      <c r="AZ1049" s="132"/>
      <c r="BA1049" s="132"/>
      <c r="BB1049" s="132"/>
      <c r="BC1049" s="132"/>
      <c r="BD1049" s="132"/>
      <c r="BE1049" s="67"/>
    </row>
    <row r="1050" spans="1:57" ht="25.5" customHeight="1" x14ac:dyDescent="0.25">
      <c r="A1050" s="31"/>
      <c r="B1050" s="31"/>
      <c r="C1050" s="31"/>
      <c r="D1050" s="33"/>
      <c r="E1050" s="98"/>
      <c r="F1050" s="31"/>
      <c r="G1050" s="83"/>
      <c r="H1050" s="83"/>
      <c r="I1050" s="62"/>
      <c r="J1050" s="31"/>
      <c r="K1050" s="31"/>
      <c r="L1050" s="83"/>
      <c r="M1050" s="69"/>
      <c r="N1050" s="69"/>
      <c r="O1050" s="74"/>
      <c r="P1050" s="74"/>
      <c r="Q1050" s="75"/>
      <c r="R1050" s="34"/>
      <c r="S1050" s="83"/>
      <c r="T1050" s="83"/>
      <c r="U1050" s="83"/>
      <c r="V1050" s="83"/>
      <c r="W1050" s="74"/>
      <c r="X1050" s="74"/>
      <c r="Y1050" s="74"/>
      <c r="Z1050" s="66"/>
      <c r="AA1050" s="72"/>
      <c r="AB1050" s="66"/>
      <c r="AC1050" s="72"/>
      <c r="AD1050" s="72"/>
      <c r="AE1050" s="72"/>
      <c r="AF1050" s="62"/>
      <c r="AG1050" s="113"/>
      <c r="AH1050" s="114"/>
      <c r="AI1050" s="30"/>
      <c r="AJ1050" s="30"/>
      <c r="AK1050" s="30"/>
      <c r="AL1050" s="30"/>
      <c r="AM1050" s="68"/>
      <c r="AN1050" s="114"/>
      <c r="AO1050" s="114"/>
      <c r="AP1050" s="113"/>
      <c r="AQ1050" s="113"/>
      <c r="AR1050" s="31"/>
      <c r="AS1050" s="73"/>
      <c r="AT1050" s="73"/>
      <c r="AU1050" s="68"/>
      <c r="AV1050" s="67"/>
      <c r="AW1050" s="67"/>
      <c r="AX1050" s="67"/>
      <c r="AY1050" s="67"/>
      <c r="AZ1050" s="132"/>
      <c r="BA1050" s="132"/>
      <c r="BB1050" s="132"/>
      <c r="BC1050" s="132"/>
      <c r="BD1050" s="132"/>
      <c r="BE1050" s="67"/>
    </row>
    <row r="1051" spans="1:57" ht="25.5" customHeight="1" x14ac:dyDescent="0.25">
      <c r="A1051" s="31"/>
      <c r="B1051" s="31"/>
      <c r="C1051" s="31"/>
      <c r="D1051" s="33"/>
      <c r="E1051" s="98"/>
      <c r="F1051" s="31"/>
      <c r="G1051" s="83"/>
      <c r="H1051" s="83"/>
      <c r="I1051" s="62"/>
      <c r="J1051" s="31"/>
      <c r="K1051" s="31"/>
      <c r="L1051" s="83"/>
      <c r="M1051" s="69"/>
      <c r="N1051" s="69"/>
      <c r="O1051" s="74"/>
      <c r="P1051" s="74"/>
      <c r="Q1051" s="75"/>
      <c r="R1051" s="34"/>
      <c r="S1051" s="83"/>
      <c r="T1051" s="83"/>
      <c r="U1051" s="83"/>
      <c r="V1051" s="83"/>
      <c r="W1051" s="74"/>
      <c r="X1051" s="74"/>
      <c r="Y1051" s="74"/>
      <c r="Z1051" s="66"/>
      <c r="AA1051" s="72"/>
      <c r="AB1051" s="66"/>
      <c r="AC1051" s="72"/>
      <c r="AD1051" s="72"/>
      <c r="AE1051" s="72"/>
      <c r="AF1051" s="62"/>
      <c r="AG1051" s="113"/>
      <c r="AH1051" s="114"/>
      <c r="AI1051" s="30"/>
      <c r="AJ1051" s="30"/>
      <c r="AK1051" s="30"/>
      <c r="AL1051" s="30"/>
      <c r="AM1051" s="68"/>
      <c r="AN1051" s="114"/>
      <c r="AO1051" s="114"/>
      <c r="AP1051" s="113"/>
      <c r="AQ1051" s="113"/>
      <c r="AR1051" s="31"/>
      <c r="AS1051" s="73"/>
      <c r="AT1051" s="73"/>
      <c r="AU1051" s="68"/>
      <c r="AV1051" s="67"/>
      <c r="AW1051" s="67"/>
      <c r="AX1051" s="67"/>
      <c r="AY1051" s="67"/>
      <c r="AZ1051" s="132"/>
      <c r="BA1051" s="132"/>
      <c r="BB1051" s="132"/>
      <c r="BC1051" s="132"/>
      <c r="BD1051" s="132"/>
      <c r="BE1051" s="67"/>
    </row>
    <row r="1052" spans="1:57" ht="25.5" customHeight="1" x14ac:dyDescent="0.25">
      <c r="A1052" s="31"/>
      <c r="B1052" s="31"/>
      <c r="C1052" s="31"/>
      <c r="D1052" s="33"/>
      <c r="E1052" s="98"/>
      <c r="F1052" s="31"/>
      <c r="G1052" s="83"/>
      <c r="H1052" s="83"/>
      <c r="I1052" s="62"/>
      <c r="J1052" s="31"/>
      <c r="K1052" s="31"/>
      <c r="L1052" s="83"/>
      <c r="M1052" s="69"/>
      <c r="N1052" s="69"/>
      <c r="O1052" s="74"/>
      <c r="P1052" s="74"/>
      <c r="Q1052" s="75"/>
      <c r="R1052" s="34"/>
      <c r="S1052" s="83"/>
      <c r="T1052" s="83"/>
      <c r="U1052" s="83"/>
      <c r="V1052" s="83"/>
      <c r="W1052" s="74"/>
      <c r="X1052" s="74"/>
      <c r="Y1052" s="74"/>
      <c r="Z1052" s="66"/>
      <c r="AA1052" s="72"/>
      <c r="AB1052" s="66"/>
      <c r="AC1052" s="72"/>
      <c r="AD1052" s="72"/>
      <c r="AE1052" s="72"/>
      <c r="AF1052" s="62"/>
      <c r="AG1052" s="113"/>
      <c r="AH1052" s="114"/>
      <c r="AI1052" s="30"/>
      <c r="AJ1052" s="30"/>
      <c r="AK1052" s="30"/>
      <c r="AL1052" s="30"/>
      <c r="AM1052" s="68"/>
      <c r="AN1052" s="114"/>
      <c r="AO1052" s="114"/>
      <c r="AP1052" s="113"/>
      <c r="AQ1052" s="113"/>
      <c r="AR1052" s="31"/>
      <c r="AS1052" s="73"/>
      <c r="AT1052" s="73"/>
      <c r="AU1052" s="68"/>
      <c r="AV1052" s="67"/>
      <c r="AW1052" s="67"/>
      <c r="AX1052" s="67"/>
      <c r="AY1052" s="67"/>
      <c r="AZ1052" s="132"/>
      <c r="BA1052" s="132"/>
      <c r="BB1052" s="132"/>
      <c r="BC1052" s="132"/>
      <c r="BD1052" s="132"/>
      <c r="BE1052" s="67"/>
    </row>
    <row r="1053" spans="1:57" ht="25.5" customHeight="1" x14ac:dyDescent="0.25">
      <c r="A1053" s="31"/>
      <c r="B1053" s="31"/>
      <c r="C1053" s="31"/>
      <c r="D1053" s="33"/>
      <c r="E1053" s="98"/>
      <c r="F1053" s="31"/>
      <c r="G1053" s="83"/>
      <c r="H1053" s="83"/>
      <c r="I1053" s="62"/>
      <c r="J1053" s="31"/>
      <c r="K1053" s="31"/>
      <c r="L1053" s="83"/>
      <c r="M1053" s="69"/>
      <c r="N1053" s="69"/>
      <c r="O1053" s="74"/>
      <c r="P1053" s="74"/>
      <c r="Q1053" s="75"/>
      <c r="R1053" s="34"/>
      <c r="S1053" s="83"/>
      <c r="T1053" s="83"/>
      <c r="U1053" s="83"/>
      <c r="V1053" s="83"/>
      <c r="W1053" s="74"/>
      <c r="X1053" s="74"/>
      <c r="Y1053" s="74"/>
      <c r="Z1053" s="66"/>
      <c r="AA1053" s="72"/>
      <c r="AB1053" s="66"/>
      <c r="AC1053" s="72"/>
      <c r="AD1053" s="72"/>
      <c r="AE1053" s="72"/>
      <c r="AF1053" s="62"/>
      <c r="AG1053" s="113"/>
      <c r="AH1053" s="114"/>
      <c r="AI1053" s="30"/>
      <c r="AJ1053" s="30"/>
      <c r="AK1053" s="30"/>
      <c r="AL1053" s="30"/>
      <c r="AM1053" s="68"/>
      <c r="AN1053" s="114"/>
      <c r="AO1053" s="114"/>
      <c r="AP1053" s="113"/>
      <c r="AQ1053" s="113"/>
      <c r="AR1053" s="31"/>
      <c r="AS1053" s="73"/>
      <c r="AT1053" s="73"/>
      <c r="AU1053" s="68"/>
      <c r="AV1053" s="67"/>
      <c r="AW1053" s="67"/>
      <c r="AX1053" s="67"/>
      <c r="AY1053" s="67"/>
      <c r="AZ1053" s="132"/>
      <c r="BA1053" s="132"/>
      <c r="BB1053" s="132"/>
      <c r="BC1053" s="132"/>
      <c r="BD1053" s="132"/>
      <c r="BE1053" s="67"/>
    </row>
    <row r="1054" spans="1:57" ht="25.5" customHeight="1" x14ac:dyDescent="0.25">
      <c r="A1054" s="31"/>
      <c r="B1054" s="31"/>
      <c r="C1054" s="31"/>
      <c r="D1054" s="33"/>
      <c r="E1054" s="98"/>
      <c r="F1054" s="31"/>
      <c r="G1054" s="83"/>
      <c r="H1054" s="83"/>
      <c r="I1054" s="62"/>
      <c r="J1054" s="31"/>
      <c r="K1054" s="31"/>
      <c r="L1054" s="83"/>
      <c r="M1054" s="69"/>
      <c r="N1054" s="69"/>
      <c r="O1054" s="74"/>
      <c r="P1054" s="74"/>
      <c r="Q1054" s="75"/>
      <c r="R1054" s="34"/>
      <c r="S1054" s="83"/>
      <c r="T1054" s="83"/>
      <c r="U1054" s="83"/>
      <c r="V1054" s="83"/>
      <c r="W1054" s="74"/>
      <c r="X1054" s="74"/>
      <c r="Y1054" s="74"/>
      <c r="Z1054" s="66"/>
      <c r="AA1054" s="72"/>
      <c r="AB1054" s="66"/>
      <c r="AC1054" s="72"/>
      <c r="AD1054" s="72"/>
      <c r="AE1054" s="72"/>
      <c r="AF1054" s="62"/>
      <c r="AG1054" s="113"/>
      <c r="AH1054" s="114"/>
      <c r="AI1054" s="30"/>
      <c r="AJ1054" s="30"/>
      <c r="AK1054" s="30"/>
      <c r="AL1054" s="30"/>
      <c r="AM1054" s="68"/>
      <c r="AN1054" s="114"/>
      <c r="AO1054" s="114"/>
      <c r="AP1054" s="113"/>
      <c r="AQ1054" s="113"/>
      <c r="AR1054" s="31"/>
      <c r="AS1054" s="73"/>
      <c r="AT1054" s="73"/>
      <c r="AU1054" s="68"/>
      <c r="AV1054" s="67"/>
      <c r="AW1054" s="67"/>
      <c r="AX1054" s="67"/>
      <c r="AY1054" s="67"/>
      <c r="AZ1054" s="132"/>
      <c r="BA1054" s="132"/>
      <c r="BB1054" s="132"/>
      <c r="BC1054" s="132"/>
      <c r="BD1054" s="132"/>
      <c r="BE1054" s="67"/>
    </row>
    <row r="1055" spans="1:57" ht="25.5" customHeight="1" x14ac:dyDescent="0.25">
      <c r="A1055" s="31"/>
      <c r="B1055" s="31"/>
      <c r="C1055" s="31"/>
      <c r="D1055" s="33"/>
      <c r="E1055" s="98"/>
      <c r="F1055" s="31"/>
      <c r="G1055" s="83"/>
      <c r="H1055" s="83"/>
      <c r="I1055" s="62"/>
      <c r="J1055" s="31"/>
      <c r="K1055" s="31"/>
      <c r="L1055" s="83"/>
      <c r="M1055" s="69"/>
      <c r="N1055" s="69"/>
      <c r="O1055" s="74"/>
      <c r="P1055" s="74"/>
      <c r="Q1055" s="75"/>
      <c r="R1055" s="34"/>
      <c r="S1055" s="83"/>
      <c r="T1055" s="83"/>
      <c r="U1055" s="83"/>
      <c r="V1055" s="83"/>
      <c r="W1055" s="74"/>
      <c r="X1055" s="74"/>
      <c r="Y1055" s="74"/>
      <c r="Z1055" s="66"/>
      <c r="AA1055" s="72"/>
      <c r="AB1055" s="66"/>
      <c r="AC1055" s="72"/>
      <c r="AD1055" s="72"/>
      <c r="AE1055" s="72"/>
      <c r="AF1055" s="62"/>
      <c r="AG1055" s="113"/>
      <c r="AH1055" s="114"/>
      <c r="AI1055" s="30"/>
      <c r="AJ1055" s="30"/>
      <c r="AK1055" s="30"/>
      <c r="AL1055" s="30"/>
      <c r="AM1055" s="68"/>
      <c r="AN1055" s="114"/>
      <c r="AO1055" s="114"/>
      <c r="AP1055" s="113"/>
      <c r="AQ1055" s="113"/>
      <c r="AR1055" s="31"/>
      <c r="AS1055" s="73"/>
      <c r="AT1055" s="73"/>
      <c r="AU1055" s="68"/>
      <c r="AV1055" s="67"/>
      <c r="AW1055" s="67"/>
      <c r="AX1055" s="67"/>
      <c r="AY1055" s="67"/>
      <c r="AZ1055" s="132"/>
      <c r="BA1055" s="132"/>
      <c r="BB1055" s="132"/>
      <c r="BC1055" s="132"/>
      <c r="BD1055" s="132"/>
      <c r="BE1055" s="67"/>
    </row>
    <row r="1056" spans="1:57" ht="25.5" customHeight="1" x14ac:dyDescent="0.25">
      <c r="A1056" s="31"/>
      <c r="B1056" s="31"/>
      <c r="C1056" s="31"/>
      <c r="D1056" s="33"/>
      <c r="E1056" s="98"/>
      <c r="F1056" s="31"/>
      <c r="G1056" s="83"/>
      <c r="H1056" s="83"/>
      <c r="I1056" s="62"/>
      <c r="J1056" s="31"/>
      <c r="K1056" s="31"/>
      <c r="L1056" s="83"/>
      <c r="M1056" s="69"/>
      <c r="N1056" s="69"/>
      <c r="O1056" s="74"/>
      <c r="P1056" s="74"/>
      <c r="Q1056" s="75"/>
      <c r="R1056" s="34"/>
      <c r="S1056" s="83"/>
      <c r="T1056" s="83"/>
      <c r="U1056" s="83"/>
      <c r="V1056" s="83"/>
      <c r="W1056" s="74"/>
      <c r="X1056" s="74"/>
      <c r="Y1056" s="74"/>
      <c r="Z1056" s="66"/>
      <c r="AA1056" s="72"/>
      <c r="AB1056" s="66"/>
      <c r="AC1056" s="72"/>
      <c r="AD1056" s="72"/>
      <c r="AE1056" s="72"/>
      <c r="AF1056" s="62"/>
      <c r="AG1056" s="113"/>
      <c r="AH1056" s="114"/>
      <c r="AI1056" s="30"/>
      <c r="AJ1056" s="30"/>
      <c r="AK1056" s="30"/>
      <c r="AL1056" s="30"/>
      <c r="AM1056" s="68"/>
      <c r="AN1056" s="114"/>
      <c r="AO1056" s="114"/>
      <c r="AP1056" s="113"/>
      <c r="AQ1056" s="113"/>
      <c r="AR1056" s="31"/>
      <c r="AS1056" s="73"/>
      <c r="AT1056" s="73"/>
      <c r="AU1056" s="68"/>
      <c r="AV1056" s="67"/>
      <c r="AW1056" s="67"/>
      <c r="AX1056" s="67"/>
      <c r="AY1056" s="67"/>
      <c r="AZ1056" s="132"/>
      <c r="BA1056" s="132"/>
      <c r="BB1056" s="132"/>
      <c r="BC1056" s="132"/>
      <c r="BD1056" s="132"/>
      <c r="BE1056" s="67"/>
    </row>
    <row r="1057" spans="1:57" ht="25.5" customHeight="1" x14ac:dyDescent="0.25">
      <c r="A1057" s="31"/>
      <c r="B1057" s="31"/>
      <c r="C1057" s="31"/>
      <c r="D1057" s="33"/>
      <c r="E1057" s="98"/>
      <c r="F1057" s="31"/>
      <c r="G1057" s="83"/>
      <c r="H1057" s="83"/>
      <c r="I1057" s="62"/>
      <c r="J1057" s="31"/>
      <c r="K1057" s="31"/>
      <c r="L1057" s="83"/>
      <c r="M1057" s="69"/>
      <c r="N1057" s="69"/>
      <c r="O1057" s="74"/>
      <c r="P1057" s="74"/>
      <c r="Q1057" s="75"/>
      <c r="R1057" s="34"/>
      <c r="S1057" s="83"/>
      <c r="T1057" s="83"/>
      <c r="U1057" s="83"/>
      <c r="V1057" s="83"/>
      <c r="W1057" s="74"/>
      <c r="X1057" s="74"/>
      <c r="Y1057" s="74"/>
      <c r="Z1057" s="66"/>
      <c r="AA1057" s="72"/>
      <c r="AB1057" s="66"/>
      <c r="AC1057" s="72"/>
      <c r="AD1057" s="72"/>
      <c r="AE1057" s="72"/>
      <c r="AF1057" s="62"/>
      <c r="AG1057" s="113"/>
      <c r="AH1057" s="114"/>
      <c r="AI1057" s="30"/>
      <c r="AJ1057" s="30"/>
      <c r="AK1057" s="30"/>
      <c r="AL1057" s="30"/>
      <c r="AM1057" s="68"/>
      <c r="AN1057" s="114"/>
      <c r="AO1057" s="114"/>
      <c r="AP1057" s="113"/>
      <c r="AQ1057" s="113"/>
      <c r="AR1057" s="31"/>
      <c r="AS1057" s="73"/>
      <c r="AT1057" s="73"/>
      <c r="AU1057" s="68"/>
      <c r="AV1057" s="67"/>
      <c r="AW1057" s="67"/>
      <c r="AX1057" s="67"/>
      <c r="AY1057" s="67"/>
      <c r="AZ1057" s="132"/>
      <c r="BA1057" s="132"/>
      <c r="BB1057" s="132"/>
      <c r="BC1057" s="132"/>
      <c r="BD1057" s="132"/>
      <c r="BE1057" s="67"/>
    </row>
    <row r="1058" spans="1:57" ht="25.5" customHeight="1" x14ac:dyDescent="0.25">
      <c r="A1058" s="31"/>
      <c r="B1058" s="31"/>
      <c r="C1058" s="31"/>
      <c r="D1058" s="33"/>
      <c r="E1058" s="98"/>
      <c r="F1058" s="31"/>
      <c r="G1058" s="83"/>
      <c r="H1058" s="83"/>
      <c r="I1058" s="62"/>
      <c r="J1058" s="31"/>
      <c r="K1058" s="31"/>
      <c r="L1058" s="83"/>
      <c r="M1058" s="69"/>
      <c r="N1058" s="69"/>
      <c r="O1058" s="74"/>
      <c r="P1058" s="74"/>
      <c r="Q1058" s="75"/>
      <c r="R1058" s="34"/>
      <c r="S1058" s="83"/>
      <c r="T1058" s="83"/>
      <c r="U1058" s="83"/>
      <c r="V1058" s="83"/>
      <c r="W1058" s="74"/>
      <c r="X1058" s="74"/>
      <c r="Y1058" s="74"/>
      <c r="Z1058" s="66"/>
      <c r="AA1058" s="72"/>
      <c r="AB1058" s="66"/>
      <c r="AC1058" s="72"/>
      <c r="AD1058" s="72"/>
      <c r="AE1058" s="72"/>
      <c r="AF1058" s="62"/>
      <c r="AG1058" s="113"/>
      <c r="AH1058" s="114"/>
      <c r="AI1058" s="30"/>
      <c r="AJ1058" s="30"/>
      <c r="AK1058" s="30"/>
      <c r="AL1058" s="30"/>
      <c r="AM1058" s="68"/>
      <c r="AN1058" s="114"/>
      <c r="AO1058" s="114"/>
      <c r="AP1058" s="113"/>
      <c r="AQ1058" s="113"/>
      <c r="AR1058" s="31"/>
      <c r="AS1058" s="73"/>
      <c r="AT1058" s="73"/>
      <c r="AU1058" s="68"/>
      <c r="AV1058" s="67"/>
      <c r="AW1058" s="67"/>
      <c r="AX1058" s="67"/>
      <c r="AY1058" s="67"/>
      <c r="AZ1058" s="132"/>
      <c r="BA1058" s="132"/>
      <c r="BB1058" s="132"/>
      <c r="BC1058" s="132"/>
      <c r="BD1058" s="132"/>
      <c r="BE1058" s="67"/>
    </row>
    <row r="1059" spans="1:57" ht="25.5" customHeight="1" x14ac:dyDescent="0.25">
      <c r="A1059" s="31"/>
      <c r="B1059" s="31"/>
      <c r="C1059" s="31"/>
      <c r="D1059" s="33"/>
      <c r="E1059" s="98"/>
      <c r="F1059" s="31"/>
      <c r="G1059" s="83"/>
      <c r="H1059" s="83"/>
      <c r="I1059" s="62"/>
      <c r="J1059" s="31"/>
      <c r="K1059" s="31"/>
      <c r="L1059" s="83"/>
      <c r="M1059" s="69"/>
      <c r="N1059" s="69"/>
      <c r="O1059" s="74"/>
      <c r="P1059" s="74"/>
      <c r="Q1059" s="75"/>
      <c r="R1059" s="34"/>
      <c r="S1059" s="83"/>
      <c r="T1059" s="83"/>
      <c r="U1059" s="83"/>
      <c r="V1059" s="83"/>
      <c r="W1059" s="74"/>
      <c r="X1059" s="74"/>
      <c r="Y1059" s="74"/>
      <c r="Z1059" s="66"/>
      <c r="AA1059" s="72"/>
      <c r="AB1059" s="66"/>
      <c r="AC1059" s="72"/>
      <c r="AD1059" s="72"/>
      <c r="AE1059" s="72"/>
      <c r="AF1059" s="62"/>
      <c r="AG1059" s="113"/>
      <c r="AH1059" s="114"/>
      <c r="AI1059" s="30"/>
      <c r="AJ1059" s="30"/>
      <c r="AK1059" s="30"/>
      <c r="AL1059" s="30"/>
      <c r="AM1059" s="68"/>
      <c r="AN1059" s="114"/>
      <c r="AO1059" s="114"/>
      <c r="AP1059" s="113"/>
      <c r="AQ1059" s="113"/>
      <c r="AR1059" s="31"/>
      <c r="AS1059" s="73"/>
      <c r="AT1059" s="73"/>
      <c r="AU1059" s="68"/>
      <c r="AV1059" s="67"/>
      <c r="AW1059" s="67"/>
      <c r="AX1059" s="67"/>
      <c r="AY1059" s="67"/>
      <c r="AZ1059" s="132"/>
      <c r="BA1059" s="132"/>
      <c r="BB1059" s="132"/>
      <c r="BC1059" s="132"/>
      <c r="BD1059" s="132"/>
      <c r="BE1059" s="67"/>
    </row>
    <row r="1060" spans="1:57" ht="25.5" customHeight="1" x14ac:dyDescent="0.25">
      <c r="A1060" s="31"/>
      <c r="B1060" s="31"/>
      <c r="C1060" s="31"/>
      <c r="D1060" s="33"/>
      <c r="E1060" s="98"/>
      <c r="F1060" s="31"/>
      <c r="G1060" s="83"/>
      <c r="H1060" s="83"/>
      <c r="I1060" s="62"/>
      <c r="J1060" s="31"/>
      <c r="K1060" s="31"/>
      <c r="L1060" s="83"/>
      <c r="M1060" s="69"/>
      <c r="N1060" s="69"/>
      <c r="O1060" s="74"/>
      <c r="P1060" s="74"/>
      <c r="Q1060" s="75"/>
      <c r="R1060" s="34"/>
      <c r="S1060" s="83"/>
      <c r="T1060" s="83"/>
      <c r="U1060" s="83"/>
      <c r="V1060" s="83"/>
      <c r="W1060" s="74"/>
      <c r="X1060" s="74"/>
      <c r="Y1060" s="74"/>
      <c r="Z1060" s="66"/>
      <c r="AA1060" s="72"/>
      <c r="AB1060" s="66"/>
      <c r="AC1060" s="72"/>
      <c r="AD1060" s="72"/>
      <c r="AE1060" s="72"/>
      <c r="AF1060" s="62"/>
      <c r="AG1060" s="113"/>
      <c r="AH1060" s="114"/>
      <c r="AI1060" s="30"/>
      <c r="AJ1060" s="30"/>
      <c r="AK1060" s="30"/>
      <c r="AL1060" s="30"/>
      <c r="AM1060" s="68"/>
      <c r="AN1060" s="114"/>
      <c r="AO1060" s="114"/>
      <c r="AP1060" s="113"/>
      <c r="AQ1060" s="113"/>
      <c r="AR1060" s="31"/>
      <c r="AS1060" s="73"/>
      <c r="AT1060" s="73"/>
      <c r="AU1060" s="68"/>
      <c r="AV1060" s="67"/>
      <c r="AW1060" s="67"/>
      <c r="AX1060" s="67"/>
      <c r="AY1060" s="67"/>
      <c r="AZ1060" s="132"/>
      <c r="BA1060" s="132"/>
      <c r="BB1060" s="132"/>
      <c r="BC1060" s="132"/>
      <c r="BD1060" s="132"/>
      <c r="BE1060" s="67"/>
    </row>
    <row r="1061" spans="1:57" ht="25.5" customHeight="1" x14ac:dyDescent="0.25">
      <c r="A1061" s="31"/>
      <c r="B1061" s="31"/>
      <c r="C1061" s="31"/>
      <c r="D1061" s="33"/>
      <c r="E1061" s="98"/>
      <c r="F1061" s="31"/>
      <c r="G1061" s="83"/>
      <c r="H1061" s="83"/>
      <c r="I1061" s="62"/>
      <c r="J1061" s="31"/>
      <c r="K1061" s="31"/>
      <c r="L1061" s="83"/>
      <c r="M1061" s="69"/>
      <c r="N1061" s="69"/>
      <c r="O1061" s="74"/>
      <c r="P1061" s="74"/>
      <c r="Q1061" s="75"/>
      <c r="R1061" s="34"/>
      <c r="S1061" s="83"/>
      <c r="T1061" s="83"/>
      <c r="U1061" s="83"/>
      <c r="V1061" s="83"/>
      <c r="W1061" s="74"/>
      <c r="X1061" s="74"/>
      <c r="Y1061" s="74"/>
      <c r="Z1061" s="66"/>
      <c r="AA1061" s="72"/>
      <c r="AB1061" s="66"/>
      <c r="AC1061" s="72"/>
      <c r="AD1061" s="72"/>
      <c r="AE1061" s="72"/>
      <c r="AF1061" s="62"/>
      <c r="AG1061" s="113"/>
      <c r="AH1061" s="114"/>
      <c r="AI1061" s="30"/>
      <c r="AJ1061" s="30"/>
      <c r="AK1061" s="30"/>
      <c r="AL1061" s="30"/>
      <c r="AM1061" s="68"/>
      <c r="AN1061" s="114"/>
      <c r="AO1061" s="114"/>
      <c r="AP1061" s="113"/>
      <c r="AQ1061" s="113"/>
      <c r="AR1061" s="31"/>
      <c r="AS1061" s="73"/>
      <c r="AT1061" s="73"/>
      <c r="AU1061" s="68"/>
      <c r="AV1061" s="67"/>
      <c r="AW1061" s="67"/>
      <c r="AX1061" s="67"/>
      <c r="AY1061" s="67"/>
      <c r="AZ1061" s="132"/>
      <c r="BA1061" s="132"/>
      <c r="BB1061" s="132"/>
      <c r="BC1061" s="132"/>
      <c r="BD1061" s="132"/>
      <c r="BE1061" s="67"/>
    </row>
    <row r="1062" spans="1:57" ht="25.5" customHeight="1" x14ac:dyDescent="0.25">
      <c r="A1062" s="31"/>
      <c r="B1062" s="31"/>
      <c r="C1062" s="31"/>
      <c r="D1062" s="33"/>
      <c r="E1062" s="98"/>
      <c r="F1062" s="31"/>
      <c r="G1062" s="83"/>
      <c r="H1062" s="83"/>
      <c r="I1062" s="62"/>
      <c r="J1062" s="31"/>
      <c r="K1062" s="31"/>
      <c r="L1062" s="83"/>
      <c r="M1062" s="69"/>
      <c r="N1062" s="69"/>
      <c r="O1062" s="74"/>
      <c r="P1062" s="74"/>
      <c r="Q1062" s="75"/>
      <c r="R1062" s="34"/>
      <c r="S1062" s="83"/>
      <c r="T1062" s="83"/>
      <c r="U1062" s="83"/>
      <c r="V1062" s="83"/>
      <c r="W1062" s="74"/>
      <c r="X1062" s="74"/>
      <c r="Y1062" s="74"/>
      <c r="Z1062" s="66"/>
      <c r="AA1062" s="72"/>
      <c r="AB1062" s="66"/>
      <c r="AC1062" s="72"/>
      <c r="AD1062" s="72"/>
      <c r="AE1062" s="72"/>
      <c r="AF1062" s="62"/>
      <c r="AG1062" s="113"/>
      <c r="AH1062" s="114"/>
      <c r="AI1062" s="30"/>
      <c r="AJ1062" s="30"/>
      <c r="AK1062" s="30"/>
      <c r="AL1062" s="30"/>
      <c r="AM1062" s="68"/>
      <c r="AN1062" s="114"/>
      <c r="AO1062" s="114"/>
      <c r="AP1062" s="113"/>
      <c r="AQ1062" s="113"/>
      <c r="AR1062" s="31"/>
      <c r="AS1062" s="73"/>
      <c r="AT1062" s="73"/>
      <c r="AU1062" s="68"/>
      <c r="AV1062" s="67"/>
      <c r="AW1062" s="67"/>
      <c r="AX1062" s="67"/>
      <c r="AY1062" s="67"/>
      <c r="AZ1062" s="132"/>
      <c r="BA1062" s="132"/>
      <c r="BB1062" s="132"/>
      <c r="BC1062" s="132"/>
      <c r="BD1062" s="132"/>
      <c r="BE1062" s="67"/>
    </row>
    <row r="1063" spans="1:57" ht="25.5" customHeight="1" x14ac:dyDescent="0.25">
      <c r="A1063" s="31"/>
      <c r="B1063" s="31"/>
      <c r="C1063" s="31"/>
      <c r="D1063" s="33"/>
      <c r="E1063" s="98"/>
      <c r="F1063" s="31"/>
      <c r="G1063" s="83"/>
      <c r="H1063" s="83"/>
      <c r="I1063" s="62"/>
      <c r="J1063" s="31"/>
      <c r="K1063" s="31"/>
      <c r="L1063" s="83"/>
      <c r="M1063" s="69"/>
      <c r="N1063" s="69"/>
      <c r="O1063" s="74"/>
      <c r="P1063" s="74"/>
      <c r="Q1063" s="75"/>
      <c r="R1063" s="34"/>
      <c r="S1063" s="83"/>
      <c r="T1063" s="83"/>
      <c r="U1063" s="83"/>
      <c r="V1063" s="83"/>
      <c r="W1063" s="74"/>
      <c r="X1063" s="74"/>
      <c r="Y1063" s="74"/>
      <c r="Z1063" s="66"/>
      <c r="AA1063" s="72"/>
      <c r="AB1063" s="66"/>
      <c r="AC1063" s="72"/>
      <c r="AD1063" s="72"/>
      <c r="AE1063" s="72"/>
      <c r="AF1063" s="62"/>
      <c r="AG1063" s="113"/>
      <c r="AH1063" s="114"/>
      <c r="AI1063" s="30"/>
      <c r="AJ1063" s="30"/>
      <c r="AK1063" s="30"/>
      <c r="AL1063" s="30"/>
      <c r="AM1063" s="68"/>
      <c r="AN1063" s="114"/>
      <c r="AO1063" s="114"/>
      <c r="AP1063" s="113"/>
      <c r="AQ1063" s="113"/>
      <c r="AR1063" s="31"/>
      <c r="AS1063" s="73"/>
      <c r="AT1063" s="73"/>
      <c r="AU1063" s="68"/>
      <c r="AV1063" s="67"/>
      <c r="AW1063" s="67"/>
      <c r="AX1063" s="67"/>
      <c r="AY1063" s="67"/>
      <c r="AZ1063" s="132"/>
      <c r="BA1063" s="132"/>
      <c r="BB1063" s="132"/>
      <c r="BC1063" s="132"/>
      <c r="BD1063" s="132"/>
      <c r="BE1063" s="67"/>
    </row>
    <row r="1064" spans="1:57" ht="25.5" customHeight="1" x14ac:dyDescent="0.25">
      <c r="A1064" s="31"/>
      <c r="B1064" s="31"/>
      <c r="C1064" s="31"/>
      <c r="D1064" s="33"/>
      <c r="E1064" s="98"/>
      <c r="F1064" s="31"/>
      <c r="G1064" s="83"/>
      <c r="H1064" s="83"/>
      <c r="I1064" s="62"/>
      <c r="J1064" s="31"/>
      <c r="K1064" s="31"/>
      <c r="L1064" s="83"/>
      <c r="M1064" s="69"/>
      <c r="N1064" s="69"/>
      <c r="O1064" s="74"/>
      <c r="P1064" s="74"/>
      <c r="Q1064" s="75"/>
      <c r="R1064" s="34"/>
      <c r="S1064" s="83"/>
      <c r="T1064" s="83"/>
      <c r="U1064" s="83"/>
      <c r="V1064" s="83"/>
      <c r="W1064" s="74"/>
      <c r="X1064" s="74"/>
      <c r="Y1064" s="74"/>
      <c r="Z1064" s="66"/>
      <c r="AA1064" s="72"/>
      <c r="AB1064" s="66"/>
      <c r="AC1064" s="72"/>
      <c r="AD1064" s="72"/>
      <c r="AE1064" s="72"/>
      <c r="AF1064" s="62"/>
      <c r="AG1064" s="113"/>
      <c r="AH1064" s="114"/>
      <c r="AI1064" s="30"/>
      <c r="AJ1064" s="30"/>
      <c r="AK1064" s="30"/>
      <c r="AL1064" s="30"/>
      <c r="AM1064" s="68"/>
      <c r="AN1064" s="114"/>
      <c r="AO1064" s="114"/>
      <c r="AP1064" s="113"/>
      <c r="AQ1064" s="113"/>
      <c r="AR1064" s="31"/>
      <c r="AS1064" s="73"/>
      <c r="AT1064" s="73"/>
      <c r="AU1064" s="68"/>
      <c r="AV1064" s="67"/>
      <c r="AW1064" s="67"/>
      <c r="AX1064" s="67"/>
      <c r="AY1064" s="67"/>
      <c r="AZ1064" s="132"/>
      <c r="BA1064" s="132"/>
      <c r="BB1064" s="132"/>
      <c r="BC1064" s="132"/>
      <c r="BD1064" s="132"/>
      <c r="BE1064" s="67"/>
    </row>
    <row r="1065" spans="1:57" ht="25.5" customHeight="1" x14ac:dyDescent="0.25">
      <c r="A1065" s="31"/>
      <c r="B1065" s="31"/>
      <c r="C1065" s="31"/>
      <c r="D1065" s="33"/>
      <c r="E1065" s="98"/>
      <c r="F1065" s="31"/>
      <c r="G1065" s="83"/>
      <c r="H1065" s="83"/>
      <c r="I1065" s="62"/>
      <c r="J1065" s="31"/>
      <c r="K1065" s="31"/>
      <c r="L1065" s="83"/>
      <c r="M1065" s="69"/>
      <c r="N1065" s="69"/>
      <c r="O1065" s="74"/>
      <c r="P1065" s="74"/>
      <c r="Q1065" s="75"/>
      <c r="R1065" s="34"/>
      <c r="S1065" s="83"/>
      <c r="T1065" s="83"/>
      <c r="U1065" s="83"/>
      <c r="V1065" s="83"/>
      <c r="W1065" s="74"/>
      <c r="X1065" s="74"/>
      <c r="Y1065" s="74"/>
      <c r="Z1065" s="66"/>
      <c r="AA1065" s="72"/>
      <c r="AB1065" s="66"/>
      <c r="AC1065" s="72"/>
      <c r="AD1065" s="72"/>
      <c r="AE1065" s="72"/>
      <c r="AF1065" s="62"/>
      <c r="AG1065" s="113"/>
      <c r="AH1065" s="114"/>
      <c r="AI1065" s="30"/>
      <c r="AJ1065" s="30"/>
      <c r="AK1065" s="30"/>
      <c r="AL1065" s="30"/>
      <c r="AM1065" s="68"/>
      <c r="AN1065" s="114"/>
      <c r="AO1065" s="114"/>
      <c r="AP1065" s="113"/>
      <c r="AQ1065" s="113"/>
      <c r="AR1065" s="31"/>
      <c r="AS1065" s="73"/>
      <c r="AT1065" s="73"/>
      <c r="AU1065" s="68"/>
      <c r="AV1065" s="67"/>
      <c r="AW1065" s="67"/>
      <c r="AX1065" s="67"/>
      <c r="AY1065" s="67"/>
      <c r="AZ1065" s="132"/>
      <c r="BA1065" s="132"/>
      <c r="BB1065" s="132"/>
      <c r="BC1065" s="132"/>
      <c r="BD1065" s="132"/>
      <c r="BE1065" s="67"/>
    </row>
    <row r="1066" spans="1:57" ht="25.5" customHeight="1" x14ac:dyDescent="0.25">
      <c r="A1066" s="31"/>
      <c r="B1066" s="31"/>
      <c r="C1066" s="31"/>
      <c r="D1066" s="33"/>
      <c r="E1066" s="98"/>
      <c r="F1066" s="31"/>
      <c r="G1066" s="83"/>
      <c r="H1066" s="83"/>
      <c r="I1066" s="62"/>
      <c r="J1066" s="31"/>
      <c r="K1066" s="31"/>
      <c r="L1066" s="83"/>
      <c r="M1066" s="69"/>
      <c r="N1066" s="69"/>
      <c r="O1066" s="74"/>
      <c r="P1066" s="74"/>
      <c r="Q1066" s="75"/>
      <c r="R1066" s="34"/>
      <c r="S1066" s="83"/>
      <c r="T1066" s="83"/>
      <c r="U1066" s="83"/>
      <c r="V1066" s="83"/>
      <c r="W1066" s="74"/>
      <c r="X1066" s="74"/>
      <c r="Y1066" s="74"/>
      <c r="Z1066" s="66"/>
      <c r="AA1066" s="72"/>
      <c r="AB1066" s="66"/>
      <c r="AC1066" s="72"/>
      <c r="AD1066" s="72"/>
      <c r="AE1066" s="72"/>
      <c r="AF1066" s="62"/>
      <c r="AG1066" s="113"/>
      <c r="AH1066" s="114"/>
      <c r="AI1066" s="30"/>
      <c r="AJ1066" s="30"/>
      <c r="AK1066" s="30"/>
      <c r="AL1066" s="30"/>
      <c r="AM1066" s="68"/>
      <c r="AN1066" s="114"/>
      <c r="AO1066" s="114"/>
      <c r="AP1066" s="113"/>
      <c r="AQ1066" s="113"/>
      <c r="AR1066" s="31"/>
      <c r="AS1066" s="73"/>
      <c r="AT1066" s="73"/>
      <c r="AU1066" s="68"/>
      <c r="AV1066" s="67"/>
      <c r="AW1066" s="67"/>
      <c r="AX1066" s="67"/>
      <c r="AY1066" s="67"/>
      <c r="AZ1066" s="132"/>
      <c r="BA1066" s="132"/>
      <c r="BB1066" s="132"/>
      <c r="BC1066" s="132"/>
      <c r="BD1066" s="132"/>
      <c r="BE1066" s="67"/>
    </row>
    <row r="1067" spans="1:57" ht="25.5" customHeight="1" x14ac:dyDescent="0.25">
      <c r="A1067" s="31"/>
      <c r="B1067" s="31"/>
      <c r="C1067" s="31"/>
      <c r="D1067" s="33"/>
      <c r="E1067" s="98"/>
      <c r="F1067" s="31"/>
      <c r="G1067" s="83"/>
      <c r="H1067" s="83"/>
      <c r="I1067" s="62"/>
      <c r="J1067" s="31"/>
      <c r="K1067" s="31"/>
      <c r="L1067" s="83"/>
      <c r="M1067" s="69"/>
      <c r="N1067" s="69"/>
      <c r="O1067" s="74"/>
      <c r="P1067" s="74"/>
      <c r="Q1067" s="75"/>
      <c r="R1067" s="34"/>
      <c r="S1067" s="83"/>
      <c r="T1067" s="83"/>
      <c r="U1067" s="83"/>
      <c r="V1067" s="83"/>
      <c r="W1067" s="74"/>
      <c r="X1067" s="74"/>
      <c r="Y1067" s="74"/>
      <c r="Z1067" s="66"/>
      <c r="AA1067" s="72"/>
      <c r="AB1067" s="66"/>
      <c r="AC1067" s="72"/>
      <c r="AD1067" s="72"/>
      <c r="AE1067" s="72"/>
      <c r="AF1067" s="62"/>
      <c r="AG1067" s="113"/>
      <c r="AH1067" s="114"/>
      <c r="AI1067" s="30"/>
      <c r="AJ1067" s="30"/>
      <c r="AK1067" s="30"/>
      <c r="AL1067" s="30"/>
      <c r="AM1067" s="68"/>
      <c r="AN1067" s="114"/>
      <c r="AO1067" s="114"/>
      <c r="AP1067" s="113"/>
      <c r="AQ1067" s="113"/>
      <c r="AR1067" s="31"/>
      <c r="AS1067" s="73"/>
      <c r="AT1067" s="73"/>
      <c r="AU1067" s="68"/>
      <c r="AV1067" s="67"/>
      <c r="AW1067" s="67"/>
      <c r="AX1067" s="67"/>
      <c r="AY1067" s="67"/>
      <c r="AZ1067" s="132"/>
      <c r="BA1067" s="132"/>
      <c r="BB1067" s="132"/>
      <c r="BC1067" s="132"/>
      <c r="BD1067" s="132"/>
      <c r="BE1067" s="67"/>
    </row>
    <row r="1068" spans="1:57" ht="25.5" customHeight="1" x14ac:dyDescent="0.25">
      <c r="A1068" s="31"/>
      <c r="B1068" s="31"/>
      <c r="C1068" s="31"/>
      <c r="D1068" s="33"/>
      <c r="E1068" s="98"/>
      <c r="F1068" s="31"/>
      <c r="G1068" s="83"/>
      <c r="H1068" s="83"/>
      <c r="I1068" s="62"/>
      <c r="J1068" s="31"/>
      <c r="K1068" s="31"/>
      <c r="L1068" s="83"/>
      <c r="M1068" s="69"/>
      <c r="N1068" s="69"/>
      <c r="O1068" s="74"/>
      <c r="P1068" s="74"/>
      <c r="Q1068" s="75"/>
      <c r="R1068" s="34"/>
      <c r="S1068" s="83"/>
      <c r="T1068" s="83"/>
      <c r="U1068" s="83"/>
      <c r="V1068" s="83"/>
      <c r="W1068" s="74"/>
      <c r="X1068" s="74"/>
      <c r="Y1068" s="74"/>
      <c r="Z1068" s="66"/>
      <c r="AA1068" s="72"/>
      <c r="AB1068" s="66"/>
      <c r="AC1068" s="72"/>
      <c r="AD1068" s="72"/>
      <c r="AE1068" s="72"/>
      <c r="AF1068" s="62"/>
      <c r="AG1068" s="113"/>
      <c r="AH1068" s="114"/>
      <c r="AI1068" s="30"/>
      <c r="AJ1068" s="30"/>
      <c r="AK1068" s="30"/>
      <c r="AL1068" s="30"/>
      <c r="AM1068" s="68"/>
      <c r="AN1068" s="114"/>
      <c r="AO1068" s="114"/>
      <c r="AP1068" s="113"/>
      <c r="AQ1068" s="113"/>
      <c r="AR1068" s="31"/>
      <c r="AS1068" s="73"/>
      <c r="AT1068" s="73"/>
      <c r="AU1068" s="68"/>
      <c r="AV1068" s="67"/>
      <c r="AW1068" s="67"/>
      <c r="AX1068" s="67"/>
      <c r="AY1068" s="67"/>
      <c r="AZ1068" s="132"/>
      <c r="BA1068" s="132"/>
      <c r="BB1068" s="132"/>
      <c r="BC1068" s="132"/>
      <c r="BD1068" s="132"/>
      <c r="BE1068" s="67"/>
    </row>
    <row r="1069" spans="1:57" ht="25.5" customHeight="1" x14ac:dyDescent="0.25">
      <c r="A1069" s="31"/>
      <c r="B1069" s="31"/>
      <c r="C1069" s="31"/>
      <c r="D1069" s="33"/>
      <c r="E1069" s="98"/>
      <c r="F1069" s="31"/>
      <c r="G1069" s="83"/>
      <c r="H1069" s="83"/>
      <c r="I1069" s="62"/>
      <c r="J1069" s="31"/>
      <c r="K1069" s="31"/>
      <c r="L1069" s="83"/>
      <c r="M1069" s="69"/>
      <c r="N1069" s="69"/>
      <c r="O1069" s="74"/>
      <c r="P1069" s="74"/>
      <c r="Q1069" s="75"/>
      <c r="R1069" s="34"/>
      <c r="S1069" s="83"/>
      <c r="T1069" s="83"/>
      <c r="U1069" s="83"/>
      <c r="V1069" s="83"/>
      <c r="W1069" s="74"/>
      <c r="X1069" s="74"/>
      <c r="Y1069" s="74"/>
      <c r="Z1069" s="66"/>
      <c r="AA1069" s="72"/>
      <c r="AB1069" s="66"/>
      <c r="AC1069" s="72"/>
      <c r="AD1069" s="72"/>
      <c r="AE1069" s="72"/>
      <c r="AF1069" s="62"/>
      <c r="AG1069" s="113"/>
      <c r="AH1069" s="114"/>
      <c r="AI1069" s="30"/>
      <c r="AJ1069" s="30"/>
      <c r="AK1069" s="30"/>
      <c r="AL1069" s="30"/>
      <c r="AM1069" s="68"/>
      <c r="AN1069" s="114"/>
      <c r="AO1069" s="114"/>
      <c r="AP1069" s="113"/>
      <c r="AQ1069" s="113"/>
      <c r="AR1069" s="31"/>
      <c r="AS1069" s="73"/>
      <c r="AT1069" s="73"/>
      <c r="AU1069" s="68"/>
      <c r="AV1069" s="67"/>
      <c r="AW1069" s="67"/>
      <c r="AX1069" s="67"/>
      <c r="AY1069" s="67"/>
      <c r="AZ1069" s="132"/>
      <c r="BA1069" s="132"/>
      <c r="BB1069" s="132"/>
      <c r="BC1069" s="132"/>
      <c r="BD1069" s="132"/>
      <c r="BE1069" s="67"/>
    </row>
    <row r="1070" spans="1:57" ht="25.5" customHeight="1" x14ac:dyDescent="0.25">
      <c r="A1070" s="31"/>
      <c r="B1070" s="31"/>
      <c r="C1070" s="31"/>
      <c r="D1070" s="33"/>
      <c r="E1070" s="98"/>
      <c r="F1070" s="31"/>
      <c r="G1070" s="83"/>
      <c r="H1070" s="83"/>
      <c r="I1070" s="62"/>
      <c r="J1070" s="31"/>
      <c r="K1070" s="31"/>
      <c r="L1070" s="83"/>
      <c r="M1070" s="69"/>
      <c r="N1070" s="69"/>
      <c r="O1070" s="74"/>
      <c r="P1070" s="74"/>
      <c r="Q1070" s="75"/>
      <c r="R1070" s="34"/>
      <c r="S1070" s="83"/>
      <c r="T1070" s="83"/>
      <c r="U1070" s="83"/>
      <c r="V1070" s="83"/>
      <c r="W1070" s="74"/>
      <c r="X1070" s="74"/>
      <c r="Y1070" s="74"/>
      <c r="Z1070" s="66"/>
      <c r="AA1070" s="72"/>
      <c r="AB1070" s="66"/>
      <c r="AC1070" s="72"/>
      <c r="AD1070" s="72"/>
      <c r="AE1070" s="72"/>
      <c r="AF1070" s="62"/>
      <c r="AG1070" s="113"/>
      <c r="AH1070" s="114"/>
      <c r="AI1070" s="30"/>
      <c r="AJ1070" s="30"/>
      <c r="AK1070" s="30"/>
      <c r="AL1070" s="30"/>
      <c r="AM1070" s="68"/>
      <c r="AN1070" s="114"/>
      <c r="AO1070" s="114"/>
      <c r="AP1070" s="113"/>
      <c r="AQ1070" s="113"/>
      <c r="AR1070" s="31"/>
      <c r="AS1070" s="73"/>
      <c r="AT1070" s="73"/>
      <c r="AU1070" s="68"/>
      <c r="AV1070" s="67"/>
      <c r="AW1070" s="67"/>
      <c r="AX1070" s="67"/>
      <c r="AY1070" s="67"/>
      <c r="AZ1070" s="132"/>
      <c r="BA1070" s="132"/>
      <c r="BB1070" s="132"/>
      <c r="BC1070" s="132"/>
      <c r="BD1070" s="132"/>
      <c r="BE1070" s="67"/>
    </row>
    <row r="1071" spans="1:57" ht="25.5" customHeight="1" x14ac:dyDescent="0.25">
      <c r="A1071" s="31"/>
      <c r="B1071" s="31"/>
      <c r="C1071" s="31"/>
      <c r="D1071" s="33"/>
      <c r="E1071" s="98"/>
      <c r="F1071" s="31"/>
      <c r="G1071" s="83"/>
      <c r="H1071" s="83"/>
      <c r="I1071" s="62"/>
      <c r="J1071" s="31"/>
      <c r="K1071" s="31"/>
      <c r="L1071" s="83"/>
      <c r="M1071" s="69"/>
      <c r="N1071" s="69"/>
      <c r="O1071" s="74"/>
      <c r="P1071" s="74"/>
      <c r="Q1071" s="75"/>
      <c r="R1071" s="34"/>
      <c r="S1071" s="83"/>
      <c r="T1071" s="83"/>
      <c r="U1071" s="83"/>
      <c r="V1071" s="83"/>
      <c r="W1071" s="74"/>
      <c r="X1071" s="74"/>
      <c r="Y1071" s="74"/>
      <c r="Z1071" s="66"/>
      <c r="AA1071" s="72"/>
      <c r="AB1071" s="66"/>
      <c r="AC1071" s="72"/>
      <c r="AD1071" s="72"/>
      <c r="AE1071" s="72"/>
      <c r="AF1071" s="62"/>
      <c r="AG1071" s="113"/>
      <c r="AH1071" s="114"/>
      <c r="AI1071" s="30"/>
      <c r="AJ1071" s="30"/>
      <c r="AK1071" s="30"/>
      <c r="AL1071" s="30"/>
      <c r="AM1071" s="68"/>
      <c r="AN1071" s="114"/>
      <c r="AO1071" s="114"/>
      <c r="AP1071" s="113"/>
      <c r="AQ1071" s="113"/>
      <c r="AR1071" s="31"/>
      <c r="AS1071" s="73"/>
      <c r="AT1071" s="73"/>
      <c r="AU1071" s="68"/>
      <c r="AV1071" s="67"/>
      <c r="AW1071" s="67"/>
      <c r="AX1071" s="67"/>
      <c r="AY1071" s="67"/>
      <c r="AZ1071" s="132"/>
      <c r="BA1071" s="132"/>
      <c r="BB1071" s="132"/>
      <c r="BC1071" s="132"/>
      <c r="BD1071" s="132"/>
      <c r="BE1071" s="67"/>
    </row>
    <row r="1072" spans="1:57" ht="25.5" customHeight="1" x14ac:dyDescent="0.25">
      <c r="A1072" s="31"/>
      <c r="B1072" s="31"/>
      <c r="C1072" s="31"/>
      <c r="D1072" s="33"/>
      <c r="E1072" s="98"/>
      <c r="F1072" s="31"/>
      <c r="G1072" s="83"/>
      <c r="H1072" s="83"/>
      <c r="I1072" s="62"/>
      <c r="J1072" s="31"/>
      <c r="K1072" s="31"/>
      <c r="L1072" s="83"/>
      <c r="M1072" s="69"/>
      <c r="N1072" s="69"/>
      <c r="O1072" s="74"/>
      <c r="P1072" s="74"/>
      <c r="Q1072" s="75"/>
      <c r="R1072" s="34"/>
      <c r="S1072" s="83"/>
      <c r="T1072" s="83"/>
      <c r="U1072" s="83"/>
      <c r="V1072" s="83"/>
      <c r="W1072" s="74"/>
      <c r="X1072" s="74"/>
      <c r="Y1072" s="74"/>
      <c r="Z1072" s="66"/>
      <c r="AA1072" s="72"/>
      <c r="AB1072" s="66"/>
      <c r="AC1072" s="72"/>
      <c r="AD1072" s="72"/>
      <c r="AE1072" s="72"/>
      <c r="AF1072" s="62"/>
      <c r="AG1072" s="113"/>
      <c r="AH1072" s="114"/>
      <c r="AI1072" s="30"/>
      <c r="AJ1072" s="30"/>
      <c r="AK1072" s="30"/>
      <c r="AL1072" s="30"/>
      <c r="AM1072" s="68"/>
      <c r="AN1072" s="114"/>
      <c r="AO1072" s="114"/>
      <c r="AP1072" s="113"/>
      <c r="AQ1072" s="113"/>
      <c r="AR1072" s="31"/>
      <c r="AS1072" s="73"/>
      <c r="AT1072" s="73"/>
      <c r="AU1072" s="68"/>
      <c r="AV1072" s="67"/>
      <c r="AW1072" s="67"/>
      <c r="AX1072" s="67"/>
      <c r="AY1072" s="67"/>
      <c r="AZ1072" s="132"/>
      <c r="BA1072" s="132"/>
      <c r="BB1072" s="132"/>
      <c r="BC1072" s="132"/>
      <c r="BD1072" s="132"/>
      <c r="BE1072" s="67"/>
    </row>
    <row r="1073" spans="1:57" ht="25.5" customHeight="1" x14ac:dyDescent="0.25">
      <c r="A1073" s="31"/>
      <c r="B1073" s="31"/>
      <c r="C1073" s="31"/>
      <c r="D1073" s="33"/>
      <c r="E1073" s="98"/>
      <c r="F1073" s="31"/>
      <c r="G1073" s="83"/>
      <c r="H1073" s="83"/>
      <c r="I1073" s="62"/>
      <c r="J1073" s="31"/>
      <c r="K1073" s="31"/>
      <c r="L1073" s="83"/>
      <c r="M1073" s="69"/>
      <c r="N1073" s="69"/>
      <c r="O1073" s="74"/>
      <c r="P1073" s="74"/>
      <c r="Q1073" s="75"/>
      <c r="R1073" s="34"/>
      <c r="S1073" s="83"/>
      <c r="T1073" s="83"/>
      <c r="U1073" s="83"/>
      <c r="V1073" s="83"/>
      <c r="W1073" s="74"/>
      <c r="X1073" s="74"/>
      <c r="Y1073" s="74"/>
      <c r="Z1073" s="66"/>
      <c r="AA1073" s="72"/>
      <c r="AB1073" s="66"/>
      <c r="AC1073" s="72"/>
      <c r="AD1073" s="72"/>
      <c r="AE1073" s="72"/>
      <c r="AF1073" s="62"/>
      <c r="AG1073" s="113"/>
      <c r="AH1073" s="114"/>
      <c r="AI1073" s="30"/>
      <c r="AJ1073" s="30"/>
      <c r="AK1073" s="30"/>
      <c r="AL1073" s="30"/>
      <c r="AM1073" s="68"/>
      <c r="AN1073" s="114"/>
      <c r="AO1073" s="114"/>
      <c r="AP1073" s="113"/>
      <c r="AQ1073" s="113"/>
      <c r="AR1073" s="31"/>
      <c r="AS1073" s="73"/>
      <c r="AT1073" s="73"/>
      <c r="AU1073" s="68"/>
      <c r="AV1073" s="67"/>
      <c r="AW1073" s="67"/>
      <c r="AX1073" s="67"/>
      <c r="AY1073" s="67"/>
      <c r="AZ1073" s="132"/>
      <c r="BA1073" s="132"/>
      <c r="BB1073" s="132"/>
      <c r="BC1073" s="132"/>
      <c r="BD1073" s="132"/>
      <c r="BE1073" s="67"/>
    </row>
    <row r="1074" spans="1:57" ht="25.5" customHeight="1" x14ac:dyDescent="0.25">
      <c r="A1074" s="31"/>
      <c r="B1074" s="31"/>
      <c r="C1074" s="31"/>
      <c r="D1074" s="33"/>
      <c r="E1074" s="98"/>
      <c r="F1074" s="31"/>
      <c r="G1074" s="83"/>
      <c r="H1074" s="83"/>
      <c r="I1074" s="62"/>
      <c r="J1074" s="31"/>
      <c r="K1074" s="31"/>
      <c r="L1074" s="83"/>
      <c r="M1074" s="69"/>
      <c r="N1074" s="69"/>
      <c r="O1074" s="74"/>
      <c r="P1074" s="74"/>
      <c r="Q1074" s="75"/>
      <c r="R1074" s="34"/>
      <c r="S1074" s="83"/>
      <c r="T1074" s="83"/>
      <c r="U1074" s="83"/>
      <c r="V1074" s="83"/>
      <c r="W1074" s="74"/>
      <c r="X1074" s="74"/>
      <c r="Y1074" s="74"/>
      <c r="Z1074" s="66"/>
      <c r="AA1074" s="72"/>
      <c r="AB1074" s="66"/>
      <c r="AC1074" s="72"/>
      <c r="AD1074" s="72"/>
      <c r="AE1074" s="72"/>
      <c r="AF1074" s="62"/>
      <c r="AG1074" s="113"/>
      <c r="AH1074" s="114"/>
      <c r="AI1074" s="30"/>
      <c r="AJ1074" s="30"/>
      <c r="AK1074" s="30"/>
      <c r="AL1074" s="30"/>
      <c r="AM1074" s="68"/>
      <c r="AN1074" s="114"/>
      <c r="AO1074" s="114"/>
      <c r="AP1074" s="113"/>
      <c r="AQ1074" s="113"/>
      <c r="AR1074" s="31"/>
      <c r="AS1074" s="73"/>
      <c r="AT1074" s="73"/>
      <c r="AU1074" s="68"/>
      <c r="AV1074" s="67"/>
      <c r="AW1074" s="67"/>
      <c r="AX1074" s="67"/>
      <c r="AY1074" s="67"/>
      <c r="AZ1074" s="132"/>
      <c r="BA1074" s="132"/>
      <c r="BB1074" s="132"/>
      <c r="BC1074" s="132"/>
      <c r="BD1074" s="132"/>
      <c r="BE1074" s="67"/>
    </row>
    <row r="1075" spans="1:57" ht="25.5" customHeight="1" x14ac:dyDescent="0.25">
      <c r="A1075" s="31"/>
      <c r="B1075" s="31"/>
      <c r="C1075" s="31"/>
      <c r="D1075" s="33"/>
      <c r="E1075" s="98"/>
      <c r="F1075" s="31"/>
      <c r="G1075" s="83"/>
      <c r="H1075" s="83"/>
      <c r="I1075" s="62"/>
      <c r="J1075" s="31"/>
      <c r="K1075" s="31"/>
      <c r="L1075" s="83"/>
      <c r="M1075" s="69"/>
      <c r="N1075" s="69"/>
      <c r="O1075" s="74"/>
      <c r="P1075" s="74"/>
      <c r="Q1075" s="75"/>
      <c r="R1075" s="34"/>
      <c r="S1075" s="83"/>
      <c r="T1075" s="83"/>
      <c r="U1075" s="83"/>
      <c r="V1075" s="83"/>
      <c r="W1075" s="74"/>
      <c r="X1075" s="74"/>
      <c r="Y1075" s="74"/>
      <c r="Z1075" s="66"/>
      <c r="AA1075" s="72"/>
      <c r="AB1075" s="66"/>
      <c r="AC1075" s="72"/>
      <c r="AD1075" s="72"/>
      <c r="AE1075" s="72"/>
      <c r="AF1075" s="62"/>
      <c r="AG1075" s="113"/>
      <c r="AH1075" s="114"/>
      <c r="AI1075" s="30"/>
      <c r="AJ1075" s="30"/>
      <c r="AK1075" s="30"/>
      <c r="AL1075" s="30"/>
      <c r="AM1075" s="68"/>
      <c r="AN1075" s="114"/>
      <c r="AO1075" s="114"/>
      <c r="AP1075" s="113"/>
      <c r="AQ1075" s="113"/>
      <c r="AR1075" s="31"/>
      <c r="AS1075" s="73"/>
      <c r="AT1075" s="73"/>
      <c r="AU1075" s="68"/>
      <c r="AV1075" s="67"/>
      <c r="AW1075" s="67"/>
      <c r="AX1075" s="67"/>
      <c r="AY1075" s="67"/>
      <c r="AZ1075" s="132"/>
      <c r="BA1075" s="132"/>
      <c r="BB1075" s="132"/>
      <c r="BC1075" s="132"/>
      <c r="BD1075" s="132"/>
      <c r="BE1075" s="67"/>
    </row>
    <row r="1076" spans="1:57" ht="25.5" customHeight="1" x14ac:dyDescent="0.25">
      <c r="A1076" s="31"/>
      <c r="B1076" s="31"/>
      <c r="C1076" s="31"/>
      <c r="D1076" s="33"/>
      <c r="E1076" s="98"/>
      <c r="F1076" s="31"/>
      <c r="G1076" s="83"/>
      <c r="H1076" s="83"/>
      <c r="I1076" s="62"/>
      <c r="J1076" s="31"/>
      <c r="K1076" s="31"/>
      <c r="L1076" s="83"/>
      <c r="M1076" s="69"/>
      <c r="N1076" s="69"/>
      <c r="O1076" s="74"/>
      <c r="P1076" s="74"/>
      <c r="Q1076" s="75"/>
      <c r="R1076" s="34"/>
      <c r="S1076" s="83"/>
      <c r="T1076" s="83"/>
      <c r="U1076" s="83"/>
      <c r="V1076" s="83"/>
      <c r="W1076" s="74"/>
      <c r="X1076" s="74"/>
      <c r="Y1076" s="74"/>
      <c r="Z1076" s="66"/>
      <c r="AA1076" s="72"/>
      <c r="AB1076" s="66"/>
      <c r="AC1076" s="72"/>
      <c r="AD1076" s="72"/>
      <c r="AE1076" s="72"/>
      <c r="AF1076" s="62"/>
      <c r="AG1076" s="113"/>
      <c r="AH1076" s="114"/>
      <c r="AI1076" s="30"/>
      <c r="AJ1076" s="30"/>
      <c r="AK1076" s="30"/>
      <c r="AL1076" s="30"/>
      <c r="AM1076" s="68"/>
      <c r="AN1076" s="114"/>
      <c r="AO1076" s="114"/>
      <c r="AP1076" s="113"/>
      <c r="AQ1076" s="113"/>
      <c r="AR1076" s="31"/>
      <c r="AS1076" s="73"/>
      <c r="AT1076" s="73"/>
      <c r="AU1076" s="68"/>
      <c r="AV1076" s="67"/>
      <c r="AW1076" s="67"/>
      <c r="AX1076" s="67"/>
      <c r="AY1076" s="67"/>
      <c r="AZ1076" s="132"/>
      <c r="BA1076" s="132"/>
      <c r="BB1076" s="132"/>
      <c r="BC1076" s="132"/>
      <c r="BD1076" s="132"/>
      <c r="BE1076" s="67"/>
    </row>
    <row r="1077" spans="1:57" ht="25.5" customHeight="1" x14ac:dyDescent="0.25">
      <c r="A1077" s="31"/>
      <c r="B1077" s="31"/>
      <c r="C1077" s="31"/>
      <c r="D1077" s="33"/>
      <c r="E1077" s="98"/>
      <c r="F1077" s="31"/>
      <c r="G1077" s="83"/>
      <c r="H1077" s="83"/>
      <c r="I1077" s="62"/>
      <c r="J1077" s="31"/>
      <c r="K1077" s="31"/>
      <c r="L1077" s="83"/>
      <c r="M1077" s="69"/>
      <c r="N1077" s="69"/>
      <c r="O1077" s="74"/>
      <c r="P1077" s="74"/>
      <c r="Q1077" s="75"/>
      <c r="R1077" s="34"/>
      <c r="S1077" s="83"/>
      <c r="T1077" s="83"/>
      <c r="U1077" s="83"/>
      <c r="V1077" s="83"/>
      <c r="W1077" s="74"/>
      <c r="X1077" s="74"/>
      <c r="Y1077" s="74"/>
      <c r="Z1077" s="66"/>
      <c r="AA1077" s="72"/>
      <c r="AB1077" s="66"/>
      <c r="AC1077" s="72"/>
      <c r="AD1077" s="72"/>
      <c r="AE1077" s="72"/>
      <c r="AF1077" s="62"/>
      <c r="AG1077" s="113"/>
      <c r="AH1077" s="114"/>
      <c r="AI1077" s="30"/>
      <c r="AJ1077" s="30"/>
      <c r="AK1077" s="30"/>
      <c r="AL1077" s="30"/>
      <c r="AM1077" s="68"/>
      <c r="AN1077" s="114"/>
      <c r="AO1077" s="114"/>
      <c r="AP1077" s="113"/>
      <c r="AQ1077" s="113"/>
      <c r="AR1077" s="31"/>
      <c r="AS1077" s="73"/>
      <c r="AT1077" s="73"/>
      <c r="AU1077" s="68"/>
      <c r="AV1077" s="67"/>
      <c r="AW1077" s="67"/>
      <c r="AX1077" s="67"/>
      <c r="AY1077" s="67"/>
      <c r="AZ1077" s="132"/>
      <c r="BA1077" s="132"/>
      <c r="BB1077" s="132"/>
      <c r="BC1077" s="132"/>
      <c r="BD1077" s="132"/>
      <c r="BE1077" s="67"/>
    </row>
    <row r="1078" spans="1:57" ht="25.5" customHeight="1" x14ac:dyDescent="0.25">
      <c r="A1078" s="31"/>
      <c r="B1078" s="31"/>
      <c r="C1078" s="31"/>
      <c r="D1078" s="33"/>
      <c r="E1078" s="98"/>
      <c r="F1078" s="31"/>
      <c r="G1078" s="83"/>
      <c r="H1078" s="83"/>
      <c r="I1078" s="62"/>
      <c r="J1078" s="31"/>
      <c r="K1078" s="31"/>
      <c r="L1078" s="83"/>
      <c r="M1078" s="69"/>
      <c r="N1078" s="69"/>
      <c r="O1078" s="74"/>
      <c r="P1078" s="74"/>
      <c r="Q1078" s="75"/>
      <c r="R1078" s="34"/>
      <c r="S1078" s="83"/>
      <c r="T1078" s="83"/>
      <c r="U1078" s="83"/>
      <c r="V1078" s="83"/>
      <c r="W1078" s="74"/>
      <c r="X1078" s="74"/>
      <c r="Y1078" s="74"/>
      <c r="Z1078" s="66"/>
      <c r="AA1078" s="72"/>
      <c r="AB1078" s="66"/>
      <c r="AC1078" s="72"/>
      <c r="AD1078" s="72"/>
      <c r="AE1078" s="72"/>
      <c r="AF1078" s="62"/>
      <c r="AG1078" s="113"/>
      <c r="AH1078" s="114"/>
      <c r="AI1078" s="30"/>
      <c r="AJ1078" s="30"/>
      <c r="AK1078" s="30"/>
      <c r="AL1078" s="30"/>
      <c r="AM1078" s="68"/>
      <c r="AN1078" s="114"/>
      <c r="AO1078" s="114"/>
      <c r="AP1078" s="113"/>
      <c r="AQ1078" s="113"/>
      <c r="AR1078" s="31"/>
      <c r="AS1078" s="73"/>
      <c r="AT1078" s="73"/>
      <c r="AU1078" s="68"/>
      <c r="AV1078" s="67"/>
      <c r="AW1078" s="67"/>
      <c r="AX1078" s="67"/>
      <c r="AY1078" s="67"/>
      <c r="AZ1078" s="132"/>
      <c r="BA1078" s="132"/>
      <c r="BB1078" s="132"/>
      <c r="BC1078" s="132"/>
      <c r="BD1078" s="132"/>
      <c r="BE1078" s="67"/>
    </row>
    <row r="1079" spans="1:57" ht="25.5" customHeight="1" x14ac:dyDescent="0.25">
      <c r="A1079" s="31"/>
      <c r="B1079" s="31"/>
      <c r="C1079" s="31"/>
      <c r="D1079" s="33"/>
      <c r="E1079" s="98"/>
      <c r="F1079" s="31"/>
      <c r="G1079" s="83"/>
      <c r="H1079" s="83"/>
      <c r="I1079" s="62"/>
      <c r="J1079" s="31"/>
      <c r="K1079" s="31"/>
      <c r="L1079" s="83"/>
      <c r="M1079" s="69"/>
      <c r="N1079" s="69"/>
      <c r="O1079" s="74"/>
      <c r="P1079" s="74"/>
      <c r="Q1079" s="75"/>
      <c r="R1079" s="34"/>
      <c r="S1079" s="83"/>
      <c r="T1079" s="83"/>
      <c r="U1079" s="83"/>
      <c r="V1079" s="83"/>
      <c r="W1079" s="74"/>
      <c r="X1079" s="74"/>
      <c r="Y1079" s="74"/>
      <c r="Z1079" s="66"/>
      <c r="AA1079" s="72"/>
      <c r="AB1079" s="66"/>
      <c r="AC1079" s="72"/>
      <c r="AD1079" s="72"/>
      <c r="AE1079" s="72"/>
      <c r="AF1079" s="62"/>
      <c r="AG1079" s="113"/>
      <c r="AH1079" s="114"/>
      <c r="AI1079" s="30"/>
      <c r="AJ1079" s="30"/>
      <c r="AK1079" s="30"/>
      <c r="AL1079" s="30"/>
      <c r="AM1079" s="68"/>
      <c r="AN1079" s="114"/>
      <c r="AO1079" s="114"/>
      <c r="AP1079" s="113"/>
      <c r="AQ1079" s="113"/>
      <c r="AR1079" s="31"/>
      <c r="AS1079" s="73"/>
      <c r="AT1079" s="73"/>
      <c r="AU1079" s="68"/>
      <c r="AV1079" s="67"/>
      <c r="AW1079" s="67"/>
      <c r="AX1079" s="67"/>
      <c r="AY1079" s="67"/>
      <c r="AZ1079" s="132"/>
      <c r="BA1079" s="132"/>
      <c r="BB1079" s="132"/>
      <c r="BC1079" s="132"/>
      <c r="BD1079" s="132"/>
      <c r="BE1079" s="67"/>
    </row>
    <row r="1080" spans="1:57" ht="25.5" customHeight="1" x14ac:dyDescent="0.25">
      <c r="A1080" s="31"/>
      <c r="B1080" s="31"/>
      <c r="C1080" s="31"/>
      <c r="D1080" s="33"/>
      <c r="E1080" s="98"/>
      <c r="F1080" s="31"/>
      <c r="G1080" s="83"/>
      <c r="H1080" s="83"/>
      <c r="I1080" s="62"/>
      <c r="J1080" s="31"/>
      <c r="K1080" s="31"/>
      <c r="L1080" s="83"/>
      <c r="M1080" s="69"/>
      <c r="N1080" s="69"/>
      <c r="O1080" s="74"/>
      <c r="P1080" s="74"/>
      <c r="Q1080" s="75"/>
      <c r="R1080" s="34"/>
      <c r="S1080" s="83"/>
      <c r="T1080" s="83"/>
      <c r="U1080" s="83"/>
      <c r="V1080" s="83"/>
      <c r="W1080" s="74"/>
      <c r="X1080" s="74"/>
      <c r="Y1080" s="74"/>
      <c r="Z1080" s="66"/>
      <c r="AA1080" s="72"/>
      <c r="AB1080" s="66"/>
      <c r="AC1080" s="72"/>
      <c r="AD1080" s="72"/>
      <c r="AE1080" s="72"/>
      <c r="AF1080" s="62"/>
      <c r="AG1080" s="113"/>
      <c r="AH1080" s="114"/>
      <c r="AI1080" s="30"/>
      <c r="AJ1080" s="30"/>
      <c r="AK1080" s="30"/>
      <c r="AL1080" s="30"/>
      <c r="AM1080" s="68"/>
      <c r="AN1080" s="114"/>
      <c r="AO1080" s="114"/>
      <c r="AP1080" s="113"/>
      <c r="AQ1080" s="113"/>
      <c r="AR1080" s="31"/>
      <c r="AS1080" s="73"/>
      <c r="AT1080" s="73"/>
      <c r="AU1080" s="68"/>
      <c r="AV1080" s="67"/>
      <c r="AW1080" s="67"/>
      <c r="AX1080" s="67"/>
      <c r="AY1080" s="67"/>
      <c r="AZ1080" s="132"/>
      <c r="BA1080" s="132"/>
      <c r="BB1080" s="132"/>
      <c r="BC1080" s="132"/>
      <c r="BD1080" s="132"/>
      <c r="BE1080" s="67"/>
    </row>
    <row r="1081" spans="1:57" ht="25.5" customHeight="1" x14ac:dyDescent="0.25">
      <c r="A1081" s="31"/>
      <c r="B1081" s="31"/>
      <c r="C1081" s="31"/>
      <c r="D1081" s="33"/>
      <c r="E1081" s="98"/>
      <c r="F1081" s="31"/>
      <c r="G1081" s="83"/>
      <c r="H1081" s="83"/>
      <c r="I1081" s="62"/>
      <c r="J1081" s="31"/>
      <c r="K1081" s="31"/>
      <c r="L1081" s="83"/>
      <c r="M1081" s="69"/>
      <c r="N1081" s="69"/>
      <c r="O1081" s="74"/>
      <c r="P1081" s="74"/>
      <c r="Q1081" s="75"/>
      <c r="R1081" s="34"/>
      <c r="S1081" s="83"/>
      <c r="T1081" s="83"/>
      <c r="U1081" s="83"/>
      <c r="V1081" s="83"/>
      <c r="W1081" s="74"/>
      <c r="X1081" s="74"/>
      <c r="Y1081" s="74"/>
      <c r="Z1081" s="66"/>
      <c r="AA1081" s="72"/>
      <c r="AB1081" s="66"/>
      <c r="AC1081" s="72"/>
      <c r="AD1081" s="72"/>
      <c r="AE1081" s="72"/>
      <c r="AF1081" s="62"/>
      <c r="AG1081" s="113"/>
      <c r="AH1081" s="114"/>
      <c r="AI1081" s="30"/>
      <c r="AJ1081" s="30"/>
      <c r="AK1081" s="30"/>
      <c r="AL1081" s="30"/>
      <c r="AM1081" s="68"/>
      <c r="AN1081" s="114"/>
      <c r="AO1081" s="114"/>
      <c r="AP1081" s="113"/>
      <c r="AQ1081" s="113"/>
      <c r="AR1081" s="31"/>
      <c r="AS1081" s="73"/>
      <c r="AT1081" s="73"/>
      <c r="AU1081" s="68"/>
      <c r="AV1081" s="67"/>
      <c r="AW1081" s="67"/>
      <c r="AX1081" s="67"/>
      <c r="AY1081" s="67"/>
      <c r="AZ1081" s="132"/>
      <c r="BA1081" s="132"/>
      <c r="BB1081" s="132"/>
      <c r="BC1081" s="132"/>
      <c r="BD1081" s="132"/>
      <c r="BE1081" s="67"/>
    </row>
    <row r="1082" spans="1:57" ht="25.5" customHeight="1" x14ac:dyDescent="0.25">
      <c r="A1082" s="31"/>
      <c r="B1082" s="31"/>
      <c r="C1082" s="31"/>
      <c r="D1082" s="33"/>
      <c r="E1082" s="98"/>
      <c r="F1082" s="31"/>
      <c r="G1082" s="83"/>
      <c r="H1082" s="83"/>
      <c r="I1082" s="62"/>
      <c r="J1082" s="31"/>
      <c r="K1082" s="31"/>
      <c r="L1082" s="83"/>
      <c r="M1082" s="69"/>
      <c r="N1082" s="69"/>
      <c r="O1082" s="74"/>
      <c r="P1082" s="74"/>
      <c r="Q1082" s="75"/>
      <c r="R1082" s="34"/>
      <c r="S1082" s="83"/>
      <c r="T1082" s="83"/>
      <c r="U1082" s="83"/>
      <c r="V1082" s="83"/>
      <c r="W1082" s="74"/>
      <c r="X1082" s="74"/>
      <c r="Y1082" s="74"/>
      <c r="Z1082" s="66"/>
      <c r="AA1082" s="72"/>
      <c r="AB1082" s="66"/>
      <c r="AC1082" s="72"/>
      <c r="AD1082" s="72"/>
      <c r="AE1082" s="72"/>
      <c r="AF1082" s="62"/>
      <c r="AG1082" s="113"/>
      <c r="AH1082" s="114"/>
      <c r="AI1082" s="30"/>
      <c r="AJ1082" s="30"/>
      <c r="AK1082" s="30"/>
      <c r="AL1082" s="30"/>
      <c r="AM1082" s="68"/>
      <c r="AN1082" s="114"/>
      <c r="AO1082" s="114"/>
      <c r="AP1082" s="113"/>
      <c r="AQ1082" s="113"/>
      <c r="AR1082" s="31"/>
      <c r="AS1082" s="73"/>
      <c r="AT1082" s="73"/>
      <c r="AU1082" s="68"/>
      <c r="AV1082" s="67"/>
      <c r="AW1082" s="67"/>
      <c r="AX1082" s="67"/>
      <c r="AY1082" s="67"/>
      <c r="AZ1082" s="132"/>
      <c r="BA1082" s="132"/>
      <c r="BB1082" s="132"/>
      <c r="BC1082" s="132"/>
      <c r="BD1082" s="132"/>
      <c r="BE1082" s="67"/>
    </row>
    <row r="1083" spans="1:57" ht="25.5" customHeight="1" x14ac:dyDescent="0.25">
      <c r="A1083" s="31"/>
      <c r="B1083" s="31"/>
      <c r="C1083" s="31"/>
      <c r="D1083" s="33"/>
      <c r="E1083" s="98"/>
      <c r="F1083" s="31"/>
      <c r="G1083" s="83"/>
      <c r="H1083" s="83"/>
      <c r="I1083" s="62"/>
      <c r="J1083" s="31"/>
      <c r="K1083" s="31"/>
      <c r="L1083" s="83"/>
      <c r="M1083" s="69"/>
      <c r="N1083" s="69"/>
      <c r="O1083" s="74"/>
      <c r="P1083" s="74"/>
      <c r="Q1083" s="75"/>
      <c r="R1083" s="34"/>
      <c r="S1083" s="83"/>
      <c r="T1083" s="83"/>
      <c r="U1083" s="83"/>
      <c r="V1083" s="83"/>
      <c r="W1083" s="74"/>
      <c r="X1083" s="74"/>
      <c r="Y1083" s="74"/>
      <c r="Z1083" s="66"/>
      <c r="AA1083" s="72"/>
      <c r="AB1083" s="66"/>
      <c r="AC1083" s="72"/>
      <c r="AD1083" s="72"/>
      <c r="AE1083" s="72"/>
      <c r="AF1083" s="62"/>
      <c r="AG1083" s="113"/>
      <c r="AH1083" s="114"/>
      <c r="AI1083" s="30"/>
      <c r="AJ1083" s="30"/>
      <c r="AK1083" s="30"/>
      <c r="AL1083" s="30"/>
      <c r="AM1083" s="68"/>
      <c r="AN1083" s="114"/>
      <c r="AO1083" s="114"/>
      <c r="AP1083" s="113"/>
      <c r="AQ1083" s="113"/>
      <c r="AR1083" s="31"/>
      <c r="AS1083" s="73"/>
      <c r="AT1083" s="73"/>
      <c r="AU1083" s="68"/>
      <c r="AV1083" s="67"/>
      <c r="AW1083" s="67"/>
      <c r="AX1083" s="67"/>
      <c r="AY1083" s="67"/>
      <c r="AZ1083" s="132"/>
      <c r="BA1083" s="132"/>
      <c r="BB1083" s="132"/>
      <c r="BC1083" s="132"/>
      <c r="BD1083" s="132"/>
      <c r="BE1083" s="67"/>
    </row>
    <row r="1084" spans="1:57" ht="25.5" customHeight="1" x14ac:dyDescent="0.25">
      <c r="A1084" s="31"/>
      <c r="B1084" s="31"/>
      <c r="C1084" s="31"/>
      <c r="D1084" s="33"/>
      <c r="E1084" s="98"/>
      <c r="F1084" s="31"/>
      <c r="G1084" s="83"/>
      <c r="H1084" s="83"/>
      <c r="I1084" s="62"/>
      <c r="J1084" s="31"/>
      <c r="K1084" s="31"/>
      <c r="L1084" s="83"/>
      <c r="M1084" s="69"/>
      <c r="N1084" s="69"/>
      <c r="O1084" s="74"/>
      <c r="P1084" s="74"/>
      <c r="Q1084" s="75"/>
      <c r="R1084" s="34"/>
      <c r="S1084" s="83"/>
      <c r="T1084" s="83"/>
      <c r="U1084" s="83"/>
      <c r="V1084" s="83"/>
      <c r="W1084" s="74"/>
      <c r="X1084" s="74"/>
      <c r="Y1084" s="74"/>
      <c r="Z1084" s="66"/>
      <c r="AA1084" s="72"/>
      <c r="AB1084" s="66"/>
      <c r="AC1084" s="72"/>
      <c r="AD1084" s="72"/>
      <c r="AE1084" s="72"/>
      <c r="AF1084" s="62"/>
      <c r="AG1084" s="113"/>
      <c r="AH1084" s="114"/>
      <c r="AI1084" s="30"/>
      <c r="AJ1084" s="30"/>
      <c r="AK1084" s="30"/>
      <c r="AL1084" s="30"/>
      <c r="AM1084" s="68"/>
      <c r="AN1084" s="114"/>
      <c r="AO1084" s="114"/>
      <c r="AP1084" s="113"/>
      <c r="AQ1084" s="113"/>
      <c r="AR1084" s="31"/>
      <c r="AS1084" s="73"/>
      <c r="AT1084" s="73"/>
      <c r="AU1084" s="68"/>
      <c r="AV1084" s="67"/>
      <c r="AW1084" s="67"/>
      <c r="AX1084" s="67"/>
      <c r="AY1084" s="67"/>
      <c r="AZ1084" s="132"/>
      <c r="BA1084" s="132"/>
      <c r="BB1084" s="132"/>
      <c r="BC1084" s="132"/>
      <c r="BD1084" s="132"/>
      <c r="BE1084" s="67"/>
    </row>
    <row r="1085" spans="1:57" ht="25.5" customHeight="1" x14ac:dyDescent="0.25">
      <c r="A1085" s="31"/>
      <c r="B1085" s="31"/>
      <c r="C1085" s="31"/>
      <c r="D1085" s="33"/>
      <c r="E1085" s="98"/>
      <c r="F1085" s="31"/>
      <c r="G1085" s="83"/>
      <c r="H1085" s="83"/>
      <c r="I1085" s="62"/>
      <c r="J1085" s="31"/>
      <c r="K1085" s="31"/>
      <c r="L1085" s="83"/>
      <c r="M1085" s="69"/>
      <c r="N1085" s="69"/>
      <c r="O1085" s="74"/>
      <c r="P1085" s="74"/>
      <c r="Q1085" s="75"/>
      <c r="R1085" s="34"/>
      <c r="S1085" s="83"/>
      <c r="T1085" s="83"/>
      <c r="U1085" s="83"/>
      <c r="V1085" s="83"/>
      <c r="W1085" s="74"/>
      <c r="X1085" s="74"/>
      <c r="Y1085" s="74"/>
      <c r="Z1085" s="66"/>
      <c r="AA1085" s="72"/>
      <c r="AB1085" s="66"/>
      <c r="AC1085" s="72"/>
      <c r="AD1085" s="72"/>
      <c r="AE1085" s="72"/>
      <c r="AF1085" s="62"/>
      <c r="AG1085" s="113"/>
      <c r="AH1085" s="114"/>
      <c r="AI1085" s="30"/>
      <c r="AJ1085" s="30"/>
      <c r="AK1085" s="30"/>
      <c r="AL1085" s="30"/>
      <c r="AM1085" s="68"/>
      <c r="AN1085" s="114"/>
      <c r="AO1085" s="114"/>
      <c r="AP1085" s="113"/>
      <c r="AQ1085" s="113"/>
      <c r="AR1085" s="31"/>
      <c r="AS1085" s="73"/>
      <c r="AT1085" s="73"/>
      <c r="AU1085" s="68"/>
      <c r="AV1085" s="67"/>
      <c r="AW1085" s="67"/>
      <c r="AX1085" s="67"/>
      <c r="AY1085" s="67"/>
      <c r="AZ1085" s="132"/>
      <c r="BA1085" s="132"/>
      <c r="BB1085" s="132"/>
      <c r="BC1085" s="132"/>
      <c r="BD1085" s="132"/>
      <c r="BE1085" s="67"/>
    </row>
    <row r="1086" spans="1:57" ht="25.5" customHeight="1" x14ac:dyDescent="0.25">
      <c r="A1086" s="31"/>
      <c r="B1086" s="31"/>
      <c r="C1086" s="31"/>
      <c r="D1086" s="33"/>
      <c r="E1086" s="98"/>
      <c r="F1086" s="31"/>
      <c r="G1086" s="83"/>
      <c r="H1086" s="83"/>
      <c r="I1086" s="62"/>
      <c r="J1086" s="31"/>
      <c r="K1086" s="31"/>
      <c r="L1086" s="83"/>
      <c r="M1086" s="69"/>
      <c r="N1086" s="69"/>
      <c r="O1086" s="74"/>
      <c r="P1086" s="74"/>
      <c r="Q1086" s="75"/>
      <c r="R1086" s="34"/>
      <c r="S1086" s="83"/>
      <c r="T1086" s="83"/>
      <c r="U1086" s="83"/>
      <c r="V1086" s="83"/>
      <c r="W1086" s="74"/>
      <c r="X1086" s="74"/>
      <c r="Y1086" s="74"/>
      <c r="Z1086" s="66"/>
      <c r="AA1086" s="72"/>
      <c r="AB1086" s="66"/>
      <c r="AC1086" s="72"/>
      <c r="AD1086" s="72"/>
      <c r="AE1086" s="72"/>
      <c r="AF1086" s="62"/>
      <c r="AG1086" s="113"/>
      <c r="AH1086" s="114"/>
      <c r="AI1086" s="30"/>
      <c r="AJ1086" s="30"/>
      <c r="AK1086" s="30"/>
      <c r="AL1086" s="30"/>
      <c r="AM1086" s="68"/>
      <c r="AN1086" s="114"/>
      <c r="AO1086" s="114"/>
      <c r="AP1086" s="113"/>
      <c r="AQ1086" s="113"/>
      <c r="AR1086" s="31"/>
      <c r="AS1086" s="73"/>
      <c r="AT1086" s="73"/>
      <c r="AU1086" s="68"/>
      <c r="AV1086" s="67"/>
      <c r="AW1086" s="67"/>
      <c r="AX1086" s="67"/>
      <c r="AY1086" s="67"/>
      <c r="AZ1086" s="132"/>
      <c r="BA1086" s="132"/>
      <c r="BB1086" s="132"/>
      <c r="BC1086" s="132"/>
      <c r="BD1086" s="132"/>
      <c r="BE1086" s="67"/>
    </row>
    <row r="1087" spans="1:57" ht="25.5" customHeight="1" x14ac:dyDescent="0.25">
      <c r="A1087" s="31"/>
      <c r="B1087" s="31"/>
      <c r="C1087" s="31"/>
      <c r="D1087" s="33"/>
      <c r="E1087" s="98"/>
      <c r="F1087" s="31"/>
      <c r="G1087" s="83"/>
      <c r="H1087" s="83"/>
      <c r="I1087" s="62"/>
      <c r="J1087" s="31"/>
      <c r="K1087" s="31"/>
      <c r="L1087" s="83"/>
      <c r="M1087" s="69"/>
      <c r="N1087" s="69"/>
      <c r="O1087" s="74"/>
      <c r="P1087" s="74"/>
      <c r="Q1087" s="75"/>
      <c r="R1087" s="34"/>
      <c r="S1087" s="83"/>
      <c r="T1087" s="83"/>
      <c r="U1087" s="83"/>
      <c r="V1087" s="83"/>
      <c r="W1087" s="74"/>
      <c r="X1087" s="74"/>
      <c r="Y1087" s="74"/>
      <c r="Z1087" s="66"/>
      <c r="AA1087" s="72"/>
      <c r="AB1087" s="66"/>
      <c r="AC1087" s="72"/>
      <c r="AD1087" s="72"/>
      <c r="AE1087" s="72"/>
      <c r="AF1087" s="62"/>
      <c r="AG1087" s="113"/>
      <c r="AH1087" s="114"/>
      <c r="AI1087" s="30"/>
      <c r="AJ1087" s="30"/>
      <c r="AK1087" s="30"/>
      <c r="AL1087" s="30"/>
      <c r="AM1087" s="68"/>
      <c r="AN1087" s="114"/>
      <c r="AO1087" s="114"/>
      <c r="AP1087" s="113"/>
      <c r="AQ1087" s="113"/>
      <c r="AR1087" s="31"/>
      <c r="AS1087" s="73"/>
      <c r="AT1087" s="73"/>
      <c r="AU1087" s="68"/>
      <c r="AV1087" s="67"/>
      <c r="AW1087" s="67"/>
      <c r="AX1087" s="67"/>
      <c r="AY1087" s="67"/>
      <c r="AZ1087" s="132"/>
      <c r="BA1087" s="132"/>
      <c r="BB1087" s="132"/>
      <c r="BC1087" s="132"/>
      <c r="BD1087" s="132"/>
      <c r="BE1087" s="67"/>
    </row>
    <row r="1088" spans="1:57" ht="25.5" customHeight="1" x14ac:dyDescent="0.25">
      <c r="A1088" s="31"/>
      <c r="B1088" s="31"/>
      <c r="C1088" s="31"/>
      <c r="D1088" s="33"/>
      <c r="E1088" s="98"/>
      <c r="F1088" s="31"/>
      <c r="G1088" s="83"/>
      <c r="H1088" s="83"/>
      <c r="I1088" s="62"/>
      <c r="J1088" s="31"/>
      <c r="K1088" s="31"/>
      <c r="L1088" s="83"/>
      <c r="M1088" s="69"/>
      <c r="N1088" s="69"/>
      <c r="O1088" s="74"/>
      <c r="P1088" s="74"/>
      <c r="Q1088" s="75"/>
      <c r="R1088" s="34"/>
      <c r="S1088" s="83"/>
      <c r="T1088" s="83"/>
      <c r="U1088" s="83"/>
      <c r="V1088" s="83"/>
      <c r="W1088" s="74"/>
      <c r="X1088" s="74"/>
      <c r="Y1088" s="74"/>
      <c r="Z1088" s="66"/>
      <c r="AA1088" s="72"/>
      <c r="AB1088" s="66"/>
      <c r="AC1088" s="72"/>
      <c r="AD1088" s="72"/>
      <c r="AE1088" s="72"/>
      <c r="AF1088" s="62"/>
      <c r="AG1088" s="113"/>
      <c r="AH1088" s="114"/>
      <c r="AI1088" s="30"/>
      <c r="AJ1088" s="30"/>
      <c r="AK1088" s="30"/>
      <c r="AL1088" s="30"/>
      <c r="AM1088" s="68"/>
      <c r="AN1088" s="114"/>
      <c r="AO1088" s="114"/>
      <c r="AP1088" s="113"/>
      <c r="AQ1088" s="113"/>
      <c r="AR1088" s="31"/>
      <c r="AS1088" s="73"/>
      <c r="AT1088" s="73"/>
      <c r="AU1088" s="68"/>
      <c r="AV1088" s="67"/>
      <c r="AW1088" s="67"/>
      <c r="AX1088" s="67"/>
      <c r="AY1088" s="67"/>
      <c r="AZ1088" s="132"/>
      <c r="BA1088" s="132"/>
      <c r="BB1088" s="132"/>
      <c r="BC1088" s="132"/>
      <c r="BD1088" s="132"/>
      <c r="BE1088" s="67"/>
    </row>
    <row r="1089" spans="1:57" ht="25.5" customHeight="1" x14ac:dyDescent="0.25">
      <c r="A1089" s="31"/>
      <c r="B1089" s="31"/>
      <c r="C1089" s="31"/>
      <c r="D1089" s="33"/>
      <c r="E1089" s="98"/>
      <c r="F1089" s="31"/>
      <c r="G1089" s="83"/>
      <c r="H1089" s="83"/>
      <c r="I1089" s="62"/>
      <c r="J1089" s="31"/>
      <c r="K1089" s="31"/>
      <c r="L1089" s="83"/>
      <c r="M1089" s="69"/>
      <c r="N1089" s="69"/>
      <c r="O1089" s="74"/>
      <c r="P1089" s="74"/>
      <c r="Q1089" s="75"/>
      <c r="R1089" s="34"/>
      <c r="S1089" s="83"/>
      <c r="T1089" s="83"/>
      <c r="U1089" s="83"/>
      <c r="V1089" s="83"/>
      <c r="W1089" s="74"/>
      <c r="X1089" s="74"/>
      <c r="Y1089" s="74"/>
      <c r="Z1089" s="66"/>
      <c r="AA1089" s="72"/>
      <c r="AB1089" s="66"/>
      <c r="AC1089" s="72"/>
      <c r="AD1089" s="72"/>
      <c r="AE1089" s="72"/>
      <c r="AF1089" s="62"/>
      <c r="AG1089" s="113"/>
      <c r="AH1089" s="114"/>
      <c r="AI1089" s="30"/>
      <c r="AJ1089" s="30"/>
      <c r="AK1089" s="30"/>
      <c r="AL1089" s="30"/>
      <c r="AM1089" s="68"/>
      <c r="AN1089" s="114"/>
      <c r="AO1089" s="114"/>
      <c r="AP1089" s="113"/>
      <c r="AQ1089" s="113"/>
      <c r="AR1089" s="31"/>
      <c r="AS1089" s="73"/>
      <c r="AT1089" s="73"/>
      <c r="AU1089" s="68"/>
      <c r="AV1089" s="67"/>
      <c r="AW1089" s="67"/>
      <c r="AX1089" s="67"/>
      <c r="AY1089" s="67"/>
      <c r="AZ1089" s="132"/>
      <c r="BA1089" s="132"/>
      <c r="BB1089" s="132"/>
      <c r="BC1089" s="132"/>
      <c r="BD1089" s="132"/>
      <c r="BE1089" s="67"/>
    </row>
    <row r="1090" spans="1:57" ht="25.5" customHeight="1" x14ac:dyDescent="0.25">
      <c r="A1090" s="31"/>
      <c r="B1090" s="31"/>
      <c r="C1090" s="31"/>
      <c r="D1090" s="33"/>
      <c r="E1090" s="98"/>
      <c r="F1090" s="31"/>
      <c r="G1090" s="83"/>
      <c r="H1090" s="83"/>
      <c r="I1090" s="62"/>
      <c r="J1090" s="31"/>
      <c r="K1090" s="31"/>
      <c r="L1090" s="83"/>
      <c r="M1090" s="69"/>
      <c r="N1090" s="69"/>
      <c r="O1090" s="74"/>
      <c r="P1090" s="74"/>
      <c r="Q1090" s="75"/>
      <c r="R1090" s="34"/>
      <c r="S1090" s="83"/>
      <c r="T1090" s="83"/>
      <c r="U1090" s="83"/>
      <c r="V1090" s="83"/>
      <c r="W1090" s="74"/>
      <c r="X1090" s="74"/>
      <c r="Y1090" s="74"/>
      <c r="Z1090" s="66"/>
      <c r="AA1090" s="72"/>
      <c r="AB1090" s="66"/>
      <c r="AC1090" s="72"/>
      <c r="AD1090" s="72"/>
      <c r="AE1090" s="72"/>
      <c r="AF1090" s="62"/>
      <c r="AG1090" s="113"/>
      <c r="AH1090" s="114"/>
      <c r="AI1090" s="30"/>
      <c r="AJ1090" s="30"/>
      <c r="AK1090" s="30"/>
      <c r="AL1090" s="30"/>
      <c r="AM1090" s="68"/>
      <c r="AN1090" s="114"/>
      <c r="AO1090" s="114"/>
      <c r="AP1090" s="113"/>
      <c r="AQ1090" s="113"/>
      <c r="AR1090" s="31"/>
      <c r="AS1090" s="73"/>
      <c r="AT1090" s="73"/>
      <c r="AU1090" s="68"/>
      <c r="AV1090" s="67"/>
      <c r="AW1090" s="67"/>
      <c r="AX1090" s="67"/>
      <c r="AY1090" s="67"/>
      <c r="AZ1090" s="132"/>
      <c r="BA1090" s="132"/>
      <c r="BB1090" s="132"/>
      <c r="BC1090" s="132"/>
      <c r="BD1090" s="132"/>
      <c r="BE1090" s="67"/>
    </row>
    <row r="1091" spans="1:57" ht="25.5" customHeight="1" x14ac:dyDescent="0.25">
      <c r="A1091" s="31"/>
      <c r="B1091" s="31"/>
      <c r="C1091" s="31"/>
      <c r="D1091" s="33"/>
      <c r="E1091" s="98"/>
      <c r="F1091" s="31"/>
      <c r="G1091" s="83"/>
      <c r="H1091" s="83"/>
      <c r="I1091" s="62"/>
      <c r="J1091" s="31"/>
      <c r="K1091" s="31"/>
      <c r="L1091" s="83"/>
      <c r="M1091" s="69"/>
      <c r="N1091" s="69"/>
      <c r="O1091" s="74"/>
      <c r="P1091" s="74"/>
      <c r="Q1091" s="75"/>
      <c r="R1091" s="34"/>
      <c r="S1091" s="83"/>
      <c r="T1091" s="83"/>
      <c r="U1091" s="83"/>
      <c r="V1091" s="83"/>
      <c r="W1091" s="74"/>
      <c r="X1091" s="74"/>
      <c r="Y1091" s="74"/>
      <c r="Z1091" s="66"/>
      <c r="AA1091" s="72"/>
      <c r="AB1091" s="66"/>
      <c r="AC1091" s="72"/>
      <c r="AD1091" s="72"/>
      <c r="AE1091" s="72"/>
      <c r="AF1091" s="62"/>
      <c r="AG1091" s="113"/>
      <c r="AH1091" s="114"/>
      <c r="AI1091" s="30"/>
      <c r="AJ1091" s="30"/>
      <c r="AK1091" s="30"/>
      <c r="AL1091" s="30"/>
      <c r="AM1091" s="68"/>
      <c r="AN1091" s="114"/>
      <c r="AO1091" s="114"/>
      <c r="AP1091" s="113"/>
      <c r="AQ1091" s="113"/>
      <c r="AR1091" s="31"/>
      <c r="AS1091" s="73"/>
      <c r="AT1091" s="73"/>
      <c r="AU1091" s="68"/>
      <c r="AV1091" s="67"/>
      <c r="AW1091" s="67"/>
      <c r="AX1091" s="67"/>
      <c r="AY1091" s="67"/>
      <c r="AZ1091" s="132"/>
      <c r="BA1091" s="132"/>
      <c r="BB1091" s="132"/>
      <c r="BC1091" s="132"/>
      <c r="BD1091" s="132"/>
      <c r="BE1091" s="67"/>
    </row>
    <row r="1092" spans="1:57" ht="25.5" customHeight="1" x14ac:dyDescent="0.25">
      <c r="A1092" s="31"/>
      <c r="B1092" s="31"/>
      <c r="C1092" s="31"/>
      <c r="D1092" s="33"/>
      <c r="E1092" s="98"/>
      <c r="F1092" s="31"/>
      <c r="G1092" s="83"/>
      <c r="H1092" s="83"/>
      <c r="I1092" s="62"/>
      <c r="J1092" s="31"/>
      <c r="K1092" s="31"/>
      <c r="L1092" s="83"/>
      <c r="M1092" s="69"/>
      <c r="N1092" s="69"/>
      <c r="O1092" s="74"/>
      <c r="P1092" s="74"/>
      <c r="Q1092" s="75"/>
      <c r="R1092" s="34"/>
      <c r="S1092" s="83"/>
      <c r="T1092" s="83"/>
      <c r="U1092" s="83"/>
      <c r="V1092" s="83"/>
      <c r="W1092" s="74"/>
      <c r="X1092" s="74"/>
      <c r="Y1092" s="74"/>
      <c r="Z1092" s="66"/>
      <c r="AA1092" s="72"/>
      <c r="AB1092" s="66"/>
      <c r="AC1092" s="72"/>
      <c r="AD1092" s="72"/>
      <c r="AE1092" s="72"/>
      <c r="AF1092" s="62"/>
      <c r="AG1092" s="113"/>
      <c r="AH1092" s="114"/>
      <c r="AI1092" s="30"/>
      <c r="AJ1092" s="30"/>
      <c r="AK1092" s="30"/>
      <c r="AL1092" s="30"/>
      <c r="AM1092" s="68"/>
      <c r="AN1092" s="114"/>
      <c r="AO1092" s="114"/>
      <c r="AP1092" s="113"/>
      <c r="AQ1092" s="113"/>
      <c r="AR1092" s="31"/>
      <c r="AS1092" s="73"/>
      <c r="AT1092" s="73"/>
      <c r="AU1092" s="68"/>
      <c r="AV1092" s="67"/>
      <c r="AW1092" s="67"/>
      <c r="AX1092" s="67"/>
      <c r="AY1092" s="67"/>
      <c r="AZ1092" s="132"/>
      <c r="BA1092" s="132"/>
      <c r="BB1092" s="132"/>
      <c r="BC1092" s="132"/>
      <c r="BD1092" s="132"/>
      <c r="BE1092" s="67"/>
    </row>
    <row r="1093" spans="1:57" ht="25.5" customHeight="1" x14ac:dyDescent="0.25">
      <c r="A1093" s="31"/>
      <c r="B1093" s="31"/>
      <c r="C1093" s="31"/>
      <c r="D1093" s="33"/>
      <c r="E1093" s="98"/>
      <c r="F1093" s="31"/>
      <c r="G1093" s="83"/>
      <c r="H1093" s="83"/>
      <c r="I1093" s="62"/>
      <c r="J1093" s="31"/>
      <c r="K1093" s="31"/>
      <c r="L1093" s="83"/>
      <c r="M1093" s="69"/>
      <c r="N1093" s="69"/>
      <c r="O1093" s="74"/>
      <c r="P1093" s="74"/>
      <c r="Q1093" s="75"/>
      <c r="R1093" s="34"/>
      <c r="S1093" s="83"/>
      <c r="T1093" s="83"/>
      <c r="U1093" s="83"/>
      <c r="V1093" s="83"/>
      <c r="W1093" s="74"/>
      <c r="X1093" s="74"/>
      <c r="Y1093" s="74"/>
      <c r="Z1093" s="66"/>
      <c r="AA1093" s="72"/>
      <c r="AB1093" s="66"/>
      <c r="AC1093" s="72"/>
      <c r="AD1093" s="72"/>
      <c r="AE1093" s="72"/>
      <c r="AF1093" s="62"/>
      <c r="AG1093" s="113"/>
      <c r="AH1093" s="114"/>
      <c r="AI1093" s="30"/>
      <c r="AJ1093" s="30"/>
      <c r="AK1093" s="30"/>
      <c r="AL1093" s="30"/>
      <c r="AM1093" s="68"/>
      <c r="AN1093" s="114"/>
      <c r="AO1093" s="114"/>
      <c r="AP1093" s="113"/>
      <c r="AQ1093" s="113"/>
      <c r="AR1093" s="31"/>
      <c r="AS1093" s="73"/>
      <c r="AT1093" s="73"/>
      <c r="AU1093" s="68"/>
      <c r="AV1093" s="67"/>
      <c r="AW1093" s="67"/>
      <c r="AX1093" s="67"/>
      <c r="AY1093" s="67"/>
      <c r="AZ1093" s="132"/>
      <c r="BA1093" s="132"/>
      <c r="BB1093" s="132"/>
      <c r="BC1093" s="132"/>
      <c r="BD1093" s="132"/>
      <c r="BE1093" s="67"/>
    </row>
    <row r="1094" spans="1:57" ht="25.5" customHeight="1" x14ac:dyDescent="0.25">
      <c r="A1094" s="31"/>
      <c r="B1094" s="31"/>
      <c r="C1094" s="31"/>
      <c r="D1094" s="33"/>
      <c r="E1094" s="98"/>
      <c r="F1094" s="31"/>
      <c r="G1094" s="83"/>
      <c r="H1094" s="83"/>
      <c r="I1094" s="62"/>
      <c r="J1094" s="31"/>
      <c r="K1094" s="31"/>
      <c r="L1094" s="83"/>
      <c r="M1094" s="69"/>
      <c r="N1094" s="69"/>
      <c r="O1094" s="74"/>
      <c r="P1094" s="74"/>
      <c r="Q1094" s="75"/>
      <c r="R1094" s="34"/>
      <c r="S1094" s="83"/>
      <c r="T1094" s="83"/>
      <c r="U1094" s="83"/>
      <c r="V1094" s="83"/>
      <c r="W1094" s="74"/>
      <c r="X1094" s="74"/>
      <c r="Y1094" s="74"/>
      <c r="Z1094" s="66"/>
      <c r="AA1094" s="72"/>
      <c r="AB1094" s="66"/>
      <c r="AC1094" s="72"/>
      <c r="AD1094" s="72"/>
      <c r="AE1094" s="72"/>
      <c r="AF1094" s="62"/>
      <c r="AG1094" s="113"/>
      <c r="AH1094" s="114"/>
      <c r="AI1094" s="30"/>
      <c r="AJ1094" s="30"/>
      <c r="AK1094" s="30"/>
      <c r="AL1094" s="30"/>
      <c r="AM1094" s="68"/>
      <c r="AN1094" s="114"/>
      <c r="AO1094" s="114"/>
      <c r="AP1094" s="113"/>
      <c r="AQ1094" s="113"/>
      <c r="AR1094" s="31"/>
      <c r="AS1094" s="73"/>
      <c r="AT1094" s="73"/>
      <c r="AU1094" s="68"/>
      <c r="AV1094" s="67"/>
      <c r="AW1094" s="67"/>
      <c r="AX1094" s="67"/>
      <c r="AY1094" s="67"/>
      <c r="AZ1094" s="132"/>
      <c r="BA1094" s="132"/>
      <c r="BB1094" s="132"/>
      <c r="BC1094" s="132"/>
      <c r="BD1094" s="132"/>
      <c r="BE1094" s="67"/>
    </row>
    <row r="1095" spans="1:57" ht="25.5" customHeight="1" x14ac:dyDescent="0.25">
      <c r="A1095" s="31"/>
      <c r="B1095" s="31"/>
      <c r="C1095" s="31"/>
      <c r="D1095" s="33"/>
      <c r="E1095" s="98"/>
      <c r="F1095" s="31"/>
      <c r="G1095" s="83"/>
      <c r="H1095" s="83"/>
      <c r="I1095" s="62"/>
      <c r="J1095" s="31"/>
      <c r="K1095" s="31"/>
      <c r="L1095" s="83"/>
      <c r="M1095" s="69"/>
      <c r="N1095" s="69"/>
      <c r="O1095" s="74"/>
      <c r="P1095" s="74"/>
      <c r="Q1095" s="75"/>
      <c r="R1095" s="34"/>
      <c r="S1095" s="83"/>
      <c r="T1095" s="83"/>
      <c r="U1095" s="83"/>
      <c r="V1095" s="83"/>
      <c r="W1095" s="74"/>
      <c r="X1095" s="74"/>
      <c r="Y1095" s="74"/>
      <c r="Z1095" s="66"/>
      <c r="AA1095" s="72"/>
      <c r="AB1095" s="66"/>
      <c r="AC1095" s="72"/>
      <c r="AD1095" s="72"/>
      <c r="AE1095" s="72"/>
      <c r="AF1095" s="62"/>
      <c r="AG1095" s="113"/>
      <c r="AH1095" s="114"/>
      <c r="AI1095" s="30"/>
      <c r="AJ1095" s="30"/>
      <c r="AK1095" s="30"/>
      <c r="AL1095" s="30"/>
      <c r="AM1095" s="68"/>
      <c r="AN1095" s="114"/>
      <c r="AO1095" s="114"/>
      <c r="AP1095" s="113"/>
      <c r="AQ1095" s="113"/>
      <c r="AR1095" s="31"/>
      <c r="AS1095" s="73"/>
      <c r="AT1095" s="73"/>
      <c r="AU1095" s="68"/>
      <c r="AV1095" s="67"/>
      <c r="AW1095" s="67"/>
      <c r="AX1095" s="67"/>
      <c r="AY1095" s="67"/>
      <c r="AZ1095" s="132"/>
      <c r="BA1095" s="132"/>
      <c r="BB1095" s="132"/>
      <c r="BC1095" s="132"/>
      <c r="BD1095" s="132"/>
      <c r="BE1095" s="67"/>
    </row>
    <row r="1096" spans="1:57" ht="25.5" customHeight="1" x14ac:dyDescent="0.25">
      <c r="A1096" s="31"/>
      <c r="B1096" s="31"/>
      <c r="C1096" s="31"/>
      <c r="D1096" s="33"/>
      <c r="E1096" s="98"/>
      <c r="F1096" s="31"/>
      <c r="G1096" s="83"/>
      <c r="H1096" s="83"/>
      <c r="I1096" s="62"/>
      <c r="J1096" s="31"/>
      <c r="K1096" s="31"/>
      <c r="L1096" s="83"/>
      <c r="M1096" s="69"/>
      <c r="N1096" s="69"/>
      <c r="O1096" s="74"/>
      <c r="P1096" s="74"/>
      <c r="Q1096" s="75"/>
      <c r="R1096" s="34"/>
      <c r="S1096" s="83"/>
      <c r="T1096" s="83"/>
      <c r="U1096" s="83"/>
      <c r="V1096" s="83"/>
      <c r="W1096" s="74"/>
      <c r="X1096" s="74"/>
      <c r="Y1096" s="74"/>
      <c r="Z1096" s="66"/>
      <c r="AA1096" s="72"/>
      <c r="AB1096" s="66"/>
      <c r="AC1096" s="72"/>
      <c r="AD1096" s="72"/>
      <c r="AE1096" s="72"/>
      <c r="AF1096" s="62"/>
      <c r="AG1096" s="113"/>
      <c r="AH1096" s="114"/>
      <c r="AI1096" s="30"/>
      <c r="AJ1096" s="30"/>
      <c r="AK1096" s="30"/>
      <c r="AL1096" s="30"/>
      <c r="AM1096" s="68"/>
      <c r="AN1096" s="114"/>
      <c r="AO1096" s="114"/>
      <c r="AP1096" s="113"/>
      <c r="AQ1096" s="113"/>
      <c r="AR1096" s="31"/>
      <c r="AS1096" s="73"/>
      <c r="AT1096" s="73"/>
      <c r="AU1096" s="68"/>
      <c r="AV1096" s="67"/>
      <c r="AW1096" s="67"/>
      <c r="AX1096" s="67"/>
      <c r="AY1096" s="67"/>
      <c r="AZ1096" s="132"/>
      <c r="BA1096" s="132"/>
      <c r="BB1096" s="132"/>
      <c r="BC1096" s="132"/>
      <c r="BD1096" s="132"/>
      <c r="BE1096" s="67"/>
    </row>
    <row r="1097" spans="1:57" ht="25.5" customHeight="1" x14ac:dyDescent="0.25">
      <c r="A1097" s="31"/>
      <c r="B1097" s="31"/>
      <c r="C1097" s="31"/>
      <c r="D1097" s="33"/>
      <c r="E1097" s="98"/>
      <c r="F1097" s="31"/>
      <c r="G1097" s="83"/>
      <c r="H1097" s="83"/>
      <c r="I1097" s="62"/>
      <c r="J1097" s="31"/>
      <c r="K1097" s="31"/>
      <c r="L1097" s="83"/>
      <c r="M1097" s="69"/>
      <c r="N1097" s="69"/>
      <c r="O1097" s="74"/>
      <c r="P1097" s="74"/>
      <c r="Q1097" s="75"/>
      <c r="R1097" s="34"/>
      <c r="S1097" s="83"/>
      <c r="T1097" s="83"/>
      <c r="U1097" s="83"/>
      <c r="V1097" s="83"/>
      <c r="W1097" s="74"/>
      <c r="X1097" s="74"/>
      <c r="Y1097" s="74"/>
      <c r="Z1097" s="66"/>
      <c r="AA1097" s="72"/>
      <c r="AB1097" s="66"/>
      <c r="AC1097" s="72"/>
      <c r="AD1097" s="72"/>
      <c r="AE1097" s="72"/>
      <c r="AF1097" s="62"/>
      <c r="AG1097" s="113"/>
      <c r="AH1097" s="114"/>
      <c r="AI1097" s="30"/>
      <c r="AJ1097" s="30"/>
      <c r="AK1097" s="30"/>
      <c r="AL1097" s="30"/>
      <c r="AM1097" s="68"/>
      <c r="AN1097" s="114"/>
      <c r="AO1097" s="114"/>
      <c r="AP1097" s="113"/>
      <c r="AQ1097" s="113"/>
      <c r="AR1097" s="31"/>
      <c r="AS1097" s="73"/>
      <c r="AT1097" s="73"/>
      <c r="AU1097" s="68"/>
      <c r="AV1097" s="67"/>
      <c r="AW1097" s="67"/>
      <c r="AX1097" s="67"/>
      <c r="AY1097" s="67"/>
      <c r="AZ1097" s="132"/>
      <c r="BA1097" s="132"/>
      <c r="BB1097" s="132"/>
      <c r="BC1097" s="132"/>
      <c r="BD1097" s="132"/>
      <c r="BE1097" s="67"/>
    </row>
    <row r="1098" spans="1:57" ht="25.5" customHeight="1" x14ac:dyDescent="0.25">
      <c r="A1098" s="31"/>
      <c r="B1098" s="31"/>
      <c r="C1098" s="31"/>
      <c r="D1098" s="33"/>
      <c r="E1098" s="98"/>
      <c r="F1098" s="31"/>
      <c r="G1098" s="83"/>
      <c r="H1098" s="83"/>
      <c r="I1098" s="62"/>
      <c r="J1098" s="31"/>
      <c r="K1098" s="31"/>
      <c r="L1098" s="83"/>
      <c r="M1098" s="69"/>
      <c r="N1098" s="69"/>
      <c r="O1098" s="74"/>
      <c r="P1098" s="74"/>
      <c r="Q1098" s="75"/>
      <c r="R1098" s="34"/>
      <c r="S1098" s="83"/>
      <c r="T1098" s="83"/>
      <c r="U1098" s="83"/>
      <c r="V1098" s="83"/>
      <c r="W1098" s="74"/>
      <c r="X1098" s="74"/>
      <c r="Y1098" s="74"/>
      <c r="Z1098" s="66"/>
      <c r="AA1098" s="72"/>
      <c r="AB1098" s="66"/>
      <c r="AC1098" s="72"/>
      <c r="AD1098" s="72"/>
      <c r="AE1098" s="72"/>
      <c r="AF1098" s="62"/>
      <c r="AG1098" s="113"/>
      <c r="AH1098" s="114"/>
      <c r="AI1098" s="30"/>
      <c r="AJ1098" s="30"/>
      <c r="AK1098" s="30"/>
      <c r="AL1098" s="30"/>
      <c r="AM1098" s="68"/>
      <c r="AN1098" s="114"/>
      <c r="AO1098" s="114"/>
      <c r="AP1098" s="113"/>
      <c r="AQ1098" s="113"/>
      <c r="AR1098" s="31"/>
      <c r="AS1098" s="73"/>
      <c r="AT1098" s="73"/>
      <c r="AU1098" s="68"/>
      <c r="AV1098" s="67"/>
      <c r="AW1098" s="67"/>
      <c r="AX1098" s="67"/>
      <c r="AY1098" s="67"/>
      <c r="AZ1098" s="132"/>
      <c r="BA1098" s="132"/>
      <c r="BB1098" s="132"/>
      <c r="BC1098" s="132"/>
      <c r="BD1098" s="132"/>
      <c r="BE1098" s="67"/>
    </row>
    <row r="1099" spans="1:57" ht="25.5" customHeight="1" x14ac:dyDescent="0.25">
      <c r="A1099" s="31"/>
      <c r="B1099" s="31"/>
      <c r="C1099" s="31"/>
      <c r="D1099" s="33"/>
      <c r="E1099" s="98"/>
      <c r="F1099" s="31"/>
      <c r="G1099" s="83"/>
      <c r="H1099" s="83"/>
      <c r="I1099" s="62"/>
      <c r="J1099" s="31"/>
      <c r="K1099" s="31"/>
      <c r="L1099" s="83"/>
      <c r="M1099" s="69"/>
      <c r="N1099" s="69"/>
      <c r="O1099" s="74"/>
      <c r="P1099" s="74"/>
      <c r="Q1099" s="75"/>
      <c r="R1099" s="34"/>
      <c r="S1099" s="83"/>
      <c r="T1099" s="83"/>
      <c r="U1099" s="83"/>
      <c r="V1099" s="83"/>
      <c r="W1099" s="74"/>
      <c r="X1099" s="74"/>
      <c r="Y1099" s="74"/>
      <c r="Z1099" s="66"/>
      <c r="AA1099" s="72"/>
      <c r="AB1099" s="66"/>
      <c r="AC1099" s="72"/>
      <c r="AD1099" s="72"/>
      <c r="AE1099" s="72"/>
      <c r="AF1099" s="62"/>
      <c r="AG1099" s="113"/>
      <c r="AH1099" s="114"/>
      <c r="AI1099" s="30"/>
      <c r="AJ1099" s="30"/>
      <c r="AK1099" s="30"/>
      <c r="AL1099" s="30"/>
      <c r="AM1099" s="68"/>
      <c r="AN1099" s="114"/>
      <c r="AO1099" s="114"/>
      <c r="AP1099" s="113"/>
      <c r="AQ1099" s="113"/>
      <c r="AR1099" s="31"/>
      <c r="AS1099" s="73"/>
      <c r="AT1099" s="73"/>
      <c r="AU1099" s="68"/>
      <c r="AV1099" s="67"/>
      <c r="AW1099" s="67"/>
      <c r="AX1099" s="67"/>
      <c r="AY1099" s="67"/>
      <c r="AZ1099" s="132"/>
      <c r="BA1099" s="132"/>
      <c r="BB1099" s="132"/>
      <c r="BC1099" s="132"/>
      <c r="BD1099" s="132"/>
      <c r="BE1099" s="67"/>
    </row>
    <row r="1100" spans="1:57" ht="25.5" customHeight="1" x14ac:dyDescent="0.25">
      <c r="A1100" s="31"/>
      <c r="B1100" s="31"/>
      <c r="C1100" s="31"/>
      <c r="D1100" s="33"/>
      <c r="E1100" s="98"/>
      <c r="F1100" s="31"/>
      <c r="G1100" s="83"/>
      <c r="H1100" s="83"/>
      <c r="I1100" s="62"/>
      <c r="J1100" s="31"/>
      <c r="K1100" s="31"/>
      <c r="L1100" s="83"/>
      <c r="M1100" s="69"/>
      <c r="N1100" s="69"/>
      <c r="O1100" s="74"/>
      <c r="P1100" s="74"/>
      <c r="Q1100" s="75"/>
      <c r="R1100" s="34"/>
      <c r="S1100" s="83"/>
      <c r="T1100" s="83"/>
      <c r="U1100" s="83"/>
      <c r="V1100" s="83"/>
      <c r="W1100" s="74"/>
      <c r="X1100" s="74"/>
      <c r="Y1100" s="74"/>
      <c r="Z1100" s="66"/>
      <c r="AA1100" s="72"/>
      <c r="AB1100" s="66"/>
      <c r="AC1100" s="72"/>
      <c r="AD1100" s="72"/>
      <c r="AE1100" s="72"/>
      <c r="AF1100" s="62"/>
      <c r="AG1100" s="113"/>
      <c r="AH1100" s="114"/>
      <c r="AI1100" s="30"/>
      <c r="AJ1100" s="30"/>
      <c r="AK1100" s="30"/>
      <c r="AL1100" s="30"/>
      <c r="AM1100" s="68"/>
      <c r="AN1100" s="114"/>
      <c r="AO1100" s="114"/>
      <c r="AP1100" s="113"/>
      <c r="AQ1100" s="113"/>
      <c r="AR1100" s="31"/>
      <c r="AS1100" s="73"/>
      <c r="AT1100" s="73"/>
      <c r="AU1100" s="68"/>
      <c r="AV1100" s="67"/>
      <c r="AW1100" s="67"/>
      <c r="AX1100" s="67"/>
      <c r="AY1100" s="67"/>
      <c r="AZ1100" s="132"/>
      <c r="BA1100" s="132"/>
      <c r="BB1100" s="132"/>
      <c r="BC1100" s="132"/>
      <c r="BD1100" s="132"/>
      <c r="BE1100" s="67"/>
    </row>
    <row r="1101" spans="1:57" ht="25.5" customHeight="1" x14ac:dyDescent="0.25">
      <c r="A1101" s="31"/>
      <c r="B1101" s="31"/>
      <c r="C1101" s="31"/>
      <c r="D1101" s="33"/>
      <c r="E1101" s="98"/>
      <c r="F1101" s="31"/>
      <c r="G1101" s="83"/>
      <c r="H1101" s="83"/>
      <c r="I1101" s="62"/>
      <c r="J1101" s="31"/>
      <c r="K1101" s="31"/>
      <c r="L1101" s="83"/>
      <c r="M1101" s="69"/>
      <c r="N1101" s="69"/>
      <c r="O1101" s="74"/>
      <c r="P1101" s="74"/>
      <c r="Q1101" s="75"/>
      <c r="R1101" s="34"/>
      <c r="S1101" s="83"/>
      <c r="T1101" s="83"/>
      <c r="U1101" s="83"/>
      <c r="V1101" s="83"/>
      <c r="W1101" s="74"/>
      <c r="X1101" s="74"/>
      <c r="Y1101" s="74"/>
      <c r="Z1101" s="66"/>
      <c r="AA1101" s="72"/>
      <c r="AB1101" s="66"/>
      <c r="AC1101" s="72"/>
      <c r="AD1101" s="72"/>
      <c r="AE1101" s="72"/>
      <c r="AF1101" s="62"/>
      <c r="AG1101" s="113"/>
      <c r="AH1101" s="114"/>
      <c r="AI1101" s="30"/>
      <c r="AJ1101" s="30"/>
      <c r="AK1101" s="30"/>
      <c r="AL1101" s="30"/>
      <c r="AM1101" s="68"/>
      <c r="AN1101" s="114"/>
      <c r="AO1101" s="114"/>
      <c r="AP1101" s="113"/>
      <c r="AQ1101" s="113"/>
      <c r="AR1101" s="31"/>
      <c r="AS1101" s="73"/>
      <c r="AT1101" s="73"/>
      <c r="AU1101" s="68"/>
      <c r="AV1101" s="67"/>
      <c r="AW1101" s="67"/>
      <c r="AX1101" s="67"/>
      <c r="AY1101" s="67"/>
      <c r="AZ1101" s="132"/>
      <c r="BA1101" s="132"/>
      <c r="BB1101" s="132"/>
      <c r="BC1101" s="132"/>
      <c r="BD1101" s="132"/>
      <c r="BE1101" s="67"/>
    </row>
    <row r="1102" spans="1:57" ht="25.5" customHeight="1" x14ac:dyDescent="0.25">
      <c r="A1102" s="31"/>
      <c r="B1102" s="31"/>
      <c r="C1102" s="31"/>
      <c r="D1102" s="33"/>
      <c r="E1102" s="98"/>
      <c r="F1102" s="31"/>
      <c r="G1102" s="83"/>
      <c r="H1102" s="83"/>
      <c r="I1102" s="62"/>
      <c r="J1102" s="31"/>
      <c r="K1102" s="31"/>
      <c r="L1102" s="83"/>
      <c r="M1102" s="69"/>
      <c r="N1102" s="69"/>
      <c r="O1102" s="74"/>
      <c r="P1102" s="74"/>
      <c r="Q1102" s="75"/>
      <c r="R1102" s="34"/>
      <c r="S1102" s="83"/>
      <c r="T1102" s="83"/>
      <c r="U1102" s="83"/>
      <c r="V1102" s="83"/>
      <c r="W1102" s="74"/>
      <c r="X1102" s="74"/>
      <c r="Y1102" s="74"/>
      <c r="Z1102" s="66"/>
      <c r="AA1102" s="72"/>
      <c r="AB1102" s="66"/>
      <c r="AC1102" s="72"/>
      <c r="AD1102" s="72"/>
      <c r="AE1102" s="72"/>
      <c r="AF1102" s="62"/>
      <c r="AG1102" s="113"/>
      <c r="AH1102" s="114"/>
      <c r="AI1102" s="30"/>
      <c r="AJ1102" s="30"/>
      <c r="AK1102" s="30"/>
      <c r="AL1102" s="30"/>
      <c r="AM1102" s="68"/>
      <c r="AN1102" s="114"/>
      <c r="AO1102" s="114"/>
      <c r="AP1102" s="113"/>
      <c r="AQ1102" s="113"/>
      <c r="AR1102" s="31"/>
      <c r="AS1102" s="73"/>
      <c r="AT1102" s="73"/>
      <c r="AU1102" s="68"/>
      <c r="AV1102" s="67"/>
      <c r="AW1102" s="67"/>
      <c r="AX1102" s="67"/>
      <c r="AY1102" s="67"/>
      <c r="AZ1102" s="132"/>
      <c r="BA1102" s="132"/>
      <c r="BB1102" s="132"/>
      <c r="BC1102" s="132"/>
      <c r="BD1102" s="132"/>
      <c r="BE1102" s="67"/>
    </row>
    <row r="1103" spans="1:57" ht="25.5" customHeight="1" x14ac:dyDescent="0.25">
      <c r="A1103" s="31"/>
      <c r="B1103" s="31"/>
      <c r="C1103" s="31"/>
      <c r="D1103" s="33"/>
      <c r="E1103" s="98"/>
      <c r="F1103" s="31"/>
      <c r="G1103" s="83"/>
      <c r="H1103" s="83"/>
      <c r="I1103" s="62"/>
      <c r="J1103" s="31"/>
      <c r="K1103" s="31"/>
      <c r="L1103" s="83"/>
      <c r="M1103" s="69"/>
      <c r="N1103" s="69"/>
      <c r="O1103" s="74"/>
      <c r="P1103" s="74"/>
      <c r="Q1103" s="75"/>
      <c r="R1103" s="34"/>
      <c r="S1103" s="83"/>
      <c r="T1103" s="83"/>
      <c r="U1103" s="83"/>
      <c r="V1103" s="83"/>
      <c r="W1103" s="74"/>
      <c r="X1103" s="74"/>
      <c r="Y1103" s="74"/>
      <c r="Z1103" s="66"/>
      <c r="AA1103" s="72"/>
      <c r="AB1103" s="66"/>
      <c r="AC1103" s="72"/>
      <c r="AD1103" s="72"/>
      <c r="AE1103" s="72"/>
      <c r="AF1103" s="62"/>
      <c r="AG1103" s="113"/>
      <c r="AH1103" s="114"/>
      <c r="AI1103" s="30"/>
      <c r="AJ1103" s="30"/>
      <c r="AK1103" s="30"/>
      <c r="AL1103" s="30"/>
      <c r="AM1103" s="68"/>
      <c r="AN1103" s="114"/>
      <c r="AO1103" s="114"/>
      <c r="AP1103" s="113"/>
      <c r="AQ1103" s="113"/>
      <c r="AR1103" s="31"/>
      <c r="AS1103" s="73"/>
      <c r="AT1103" s="73"/>
      <c r="AU1103" s="68"/>
      <c r="AV1103" s="67"/>
      <c r="AW1103" s="67"/>
      <c r="AX1103" s="67"/>
      <c r="AY1103" s="67"/>
      <c r="AZ1103" s="132"/>
      <c r="BA1103" s="132"/>
      <c r="BB1103" s="132"/>
      <c r="BC1103" s="132"/>
      <c r="BD1103" s="132"/>
      <c r="BE1103" s="67"/>
    </row>
    <row r="1104" spans="1:57" ht="25.5" customHeight="1" x14ac:dyDescent="0.25">
      <c r="A1104" s="31"/>
      <c r="B1104" s="31"/>
      <c r="C1104" s="31"/>
      <c r="D1104" s="33"/>
      <c r="E1104" s="98"/>
      <c r="F1104" s="31"/>
      <c r="G1104" s="83"/>
      <c r="H1104" s="83"/>
      <c r="I1104" s="62"/>
      <c r="J1104" s="31"/>
      <c r="K1104" s="31"/>
      <c r="L1104" s="83"/>
      <c r="M1104" s="69"/>
      <c r="N1104" s="69"/>
      <c r="O1104" s="74"/>
      <c r="P1104" s="74"/>
      <c r="Q1104" s="75"/>
      <c r="R1104" s="34"/>
      <c r="S1104" s="83"/>
      <c r="T1104" s="83"/>
      <c r="U1104" s="83"/>
      <c r="V1104" s="83"/>
      <c r="W1104" s="74"/>
      <c r="X1104" s="74"/>
      <c r="Y1104" s="74"/>
      <c r="Z1104" s="66"/>
      <c r="AA1104" s="72"/>
      <c r="AB1104" s="66"/>
      <c r="AC1104" s="72"/>
      <c r="AD1104" s="72"/>
      <c r="AE1104" s="72"/>
      <c r="AF1104" s="62"/>
      <c r="AG1104" s="113"/>
      <c r="AH1104" s="114"/>
      <c r="AI1104" s="30"/>
      <c r="AJ1104" s="30"/>
      <c r="AK1104" s="30"/>
      <c r="AL1104" s="30"/>
      <c r="AM1104" s="68"/>
      <c r="AN1104" s="114"/>
      <c r="AO1104" s="114"/>
      <c r="AP1104" s="113"/>
      <c r="AQ1104" s="113"/>
      <c r="AR1104" s="31"/>
      <c r="AS1104" s="73"/>
      <c r="AT1104" s="73"/>
      <c r="AU1104" s="68"/>
      <c r="AV1104" s="67"/>
      <c r="AW1104" s="67"/>
      <c r="AX1104" s="67"/>
      <c r="AY1104" s="67"/>
      <c r="AZ1104" s="132"/>
      <c r="BA1104" s="132"/>
      <c r="BB1104" s="132"/>
      <c r="BC1104" s="132"/>
      <c r="BD1104" s="132"/>
      <c r="BE1104" s="67"/>
    </row>
    <row r="1105" spans="1:57" ht="25.5" customHeight="1" x14ac:dyDescent="0.25">
      <c r="A1105" s="31"/>
      <c r="B1105" s="31"/>
      <c r="C1105" s="31"/>
      <c r="D1105" s="33"/>
      <c r="E1105" s="98"/>
      <c r="F1105" s="31"/>
      <c r="G1105" s="83"/>
      <c r="H1105" s="83"/>
      <c r="I1105" s="62"/>
      <c r="J1105" s="31"/>
      <c r="K1105" s="31"/>
      <c r="L1105" s="83"/>
      <c r="M1105" s="69"/>
      <c r="N1105" s="69"/>
      <c r="O1105" s="74"/>
      <c r="P1105" s="74"/>
      <c r="Q1105" s="75"/>
      <c r="R1105" s="34"/>
      <c r="S1105" s="83"/>
      <c r="T1105" s="83"/>
      <c r="U1105" s="83"/>
      <c r="V1105" s="83"/>
      <c r="W1105" s="74"/>
      <c r="X1105" s="74"/>
      <c r="Y1105" s="74"/>
      <c r="Z1105" s="66"/>
      <c r="AA1105" s="72"/>
      <c r="AB1105" s="66"/>
      <c r="AC1105" s="72"/>
      <c r="AD1105" s="72"/>
      <c r="AE1105" s="72"/>
      <c r="AF1105" s="62"/>
      <c r="AG1105" s="113"/>
      <c r="AH1105" s="114"/>
      <c r="AI1105" s="30"/>
      <c r="AJ1105" s="30"/>
      <c r="AK1105" s="30"/>
      <c r="AL1105" s="30"/>
      <c r="AM1105" s="68"/>
      <c r="AN1105" s="114"/>
      <c r="AO1105" s="114"/>
      <c r="AP1105" s="113"/>
      <c r="AQ1105" s="113"/>
      <c r="AR1105" s="31"/>
      <c r="AS1105" s="73"/>
      <c r="AT1105" s="73"/>
      <c r="AU1105" s="68"/>
      <c r="AV1105" s="67"/>
      <c r="AW1105" s="67"/>
      <c r="AX1105" s="67"/>
      <c r="AY1105" s="67"/>
      <c r="AZ1105" s="132"/>
      <c r="BA1105" s="132"/>
      <c r="BB1105" s="132"/>
      <c r="BC1105" s="132"/>
      <c r="BD1105" s="132"/>
      <c r="BE1105" s="67"/>
    </row>
    <row r="1106" spans="1:57" ht="25.5" customHeight="1" x14ac:dyDescent="0.25">
      <c r="A1106" s="31"/>
      <c r="B1106" s="31"/>
      <c r="C1106" s="31"/>
      <c r="D1106" s="33"/>
      <c r="E1106" s="98"/>
      <c r="F1106" s="31"/>
      <c r="G1106" s="83"/>
      <c r="H1106" s="83"/>
      <c r="I1106" s="62"/>
      <c r="J1106" s="31"/>
      <c r="K1106" s="31"/>
      <c r="L1106" s="83"/>
      <c r="M1106" s="69"/>
      <c r="N1106" s="69"/>
      <c r="O1106" s="74"/>
      <c r="P1106" s="74"/>
      <c r="Q1106" s="75"/>
      <c r="R1106" s="34"/>
      <c r="S1106" s="83"/>
      <c r="T1106" s="83"/>
      <c r="U1106" s="83"/>
      <c r="V1106" s="83"/>
      <c r="W1106" s="74"/>
      <c r="X1106" s="74"/>
      <c r="Y1106" s="74"/>
      <c r="Z1106" s="66"/>
      <c r="AA1106" s="72"/>
      <c r="AB1106" s="66"/>
      <c r="AC1106" s="72"/>
      <c r="AD1106" s="72"/>
      <c r="AE1106" s="72"/>
      <c r="AF1106" s="62"/>
      <c r="AG1106" s="113"/>
      <c r="AH1106" s="114"/>
      <c r="AI1106" s="30"/>
      <c r="AJ1106" s="30"/>
      <c r="AK1106" s="30"/>
      <c r="AL1106" s="30"/>
      <c r="AM1106" s="68"/>
      <c r="AN1106" s="114"/>
      <c r="AO1106" s="114"/>
      <c r="AP1106" s="113"/>
      <c r="AQ1106" s="113"/>
      <c r="AR1106" s="31"/>
      <c r="AS1106" s="73"/>
      <c r="AT1106" s="73"/>
      <c r="AU1106" s="68"/>
      <c r="AV1106" s="67"/>
      <c r="AW1106" s="67"/>
      <c r="AX1106" s="67"/>
      <c r="AY1106" s="67"/>
      <c r="AZ1106" s="132"/>
      <c r="BA1106" s="132"/>
      <c r="BB1106" s="132"/>
      <c r="BC1106" s="132"/>
      <c r="BD1106" s="132"/>
      <c r="BE1106" s="67"/>
    </row>
    <row r="1107" spans="1:57" ht="25.5" customHeight="1" x14ac:dyDescent="0.25">
      <c r="A1107" s="31"/>
      <c r="B1107" s="31"/>
      <c r="C1107" s="31"/>
      <c r="D1107" s="33"/>
      <c r="E1107" s="98"/>
      <c r="F1107" s="31"/>
      <c r="G1107" s="83"/>
      <c r="H1107" s="83"/>
      <c r="I1107" s="62"/>
      <c r="J1107" s="31"/>
      <c r="K1107" s="31"/>
      <c r="L1107" s="83"/>
      <c r="M1107" s="69"/>
      <c r="N1107" s="69"/>
      <c r="O1107" s="74"/>
      <c r="P1107" s="74"/>
      <c r="Q1107" s="75"/>
      <c r="R1107" s="34"/>
      <c r="S1107" s="83"/>
      <c r="T1107" s="83"/>
      <c r="U1107" s="83"/>
      <c r="V1107" s="83"/>
      <c r="W1107" s="74"/>
      <c r="X1107" s="74"/>
      <c r="Y1107" s="74"/>
      <c r="Z1107" s="66"/>
      <c r="AA1107" s="72"/>
      <c r="AB1107" s="66"/>
      <c r="AC1107" s="72"/>
      <c r="AD1107" s="72"/>
      <c r="AE1107" s="72"/>
      <c r="AF1107" s="62"/>
      <c r="AG1107" s="113"/>
      <c r="AH1107" s="114"/>
      <c r="AI1107" s="30"/>
      <c r="AJ1107" s="30"/>
      <c r="AK1107" s="30"/>
      <c r="AL1107" s="30"/>
      <c r="AM1107" s="68"/>
      <c r="AN1107" s="114"/>
      <c r="AO1107" s="114"/>
      <c r="AP1107" s="113"/>
      <c r="AQ1107" s="113"/>
      <c r="AR1107" s="31"/>
      <c r="AS1107" s="73"/>
      <c r="AT1107" s="73"/>
      <c r="AU1107" s="68"/>
      <c r="AV1107" s="67"/>
      <c r="AW1107" s="67"/>
      <c r="AX1107" s="67"/>
      <c r="AY1107" s="67"/>
      <c r="AZ1107" s="132"/>
      <c r="BA1107" s="132"/>
      <c r="BB1107" s="132"/>
      <c r="BC1107" s="132"/>
      <c r="BD1107" s="132"/>
      <c r="BE1107" s="67"/>
    </row>
    <row r="1108" spans="1:57" ht="25.5" customHeight="1" x14ac:dyDescent="0.25">
      <c r="A1108" s="31"/>
      <c r="B1108" s="31"/>
      <c r="C1108" s="31"/>
      <c r="D1108" s="33"/>
      <c r="E1108" s="98"/>
      <c r="F1108" s="31"/>
      <c r="G1108" s="83"/>
      <c r="H1108" s="83"/>
      <c r="I1108" s="62"/>
      <c r="J1108" s="31"/>
      <c r="K1108" s="31"/>
      <c r="L1108" s="83"/>
      <c r="M1108" s="69"/>
      <c r="N1108" s="69"/>
      <c r="O1108" s="74"/>
      <c r="P1108" s="74"/>
      <c r="Q1108" s="75"/>
      <c r="R1108" s="34"/>
      <c r="S1108" s="83"/>
      <c r="T1108" s="83"/>
      <c r="U1108" s="83"/>
      <c r="V1108" s="83"/>
      <c r="W1108" s="74"/>
      <c r="X1108" s="74"/>
      <c r="Y1108" s="74"/>
      <c r="Z1108" s="66"/>
      <c r="AA1108" s="72"/>
      <c r="AB1108" s="66"/>
      <c r="AC1108" s="72"/>
      <c r="AD1108" s="72"/>
      <c r="AE1108" s="72"/>
      <c r="AF1108" s="62"/>
      <c r="AG1108" s="113"/>
      <c r="AH1108" s="114"/>
      <c r="AI1108" s="30"/>
      <c r="AJ1108" s="30"/>
      <c r="AK1108" s="30"/>
      <c r="AL1108" s="30"/>
      <c r="AM1108" s="68"/>
      <c r="AN1108" s="114"/>
      <c r="AO1108" s="114"/>
      <c r="AP1108" s="113"/>
      <c r="AQ1108" s="113"/>
      <c r="AR1108" s="31"/>
      <c r="AS1108" s="73"/>
      <c r="AT1108" s="73"/>
      <c r="AU1108" s="68"/>
      <c r="AV1108" s="67"/>
      <c r="AW1108" s="67"/>
      <c r="AX1108" s="67"/>
      <c r="AY1108" s="67"/>
      <c r="AZ1108" s="132"/>
      <c r="BA1108" s="132"/>
      <c r="BB1108" s="132"/>
      <c r="BC1108" s="132"/>
      <c r="BD1108" s="132"/>
      <c r="BE1108" s="67"/>
    </row>
    <row r="1109" spans="1:57" ht="25.5" customHeight="1" x14ac:dyDescent="0.25">
      <c r="A1109" s="31"/>
      <c r="B1109" s="31"/>
      <c r="C1109" s="31"/>
      <c r="D1109" s="33"/>
      <c r="E1109" s="98"/>
      <c r="F1109" s="31"/>
      <c r="G1109" s="83"/>
      <c r="H1109" s="83"/>
      <c r="I1109" s="62"/>
      <c r="J1109" s="31"/>
      <c r="K1109" s="31"/>
      <c r="L1109" s="83"/>
      <c r="M1109" s="69"/>
      <c r="N1109" s="69"/>
      <c r="O1109" s="74"/>
      <c r="P1109" s="74"/>
      <c r="Q1109" s="75"/>
      <c r="R1109" s="34"/>
      <c r="S1109" s="83"/>
      <c r="T1109" s="83"/>
      <c r="U1109" s="83"/>
      <c r="V1109" s="83"/>
      <c r="W1109" s="74"/>
      <c r="X1109" s="74"/>
      <c r="Y1109" s="74"/>
      <c r="Z1109" s="66"/>
      <c r="AA1109" s="72"/>
      <c r="AB1109" s="66"/>
      <c r="AC1109" s="72"/>
      <c r="AD1109" s="72"/>
      <c r="AE1109" s="72"/>
      <c r="AF1109" s="62"/>
      <c r="AG1109" s="113"/>
      <c r="AH1109" s="114"/>
      <c r="AI1109" s="30"/>
      <c r="AJ1109" s="30"/>
      <c r="AK1109" s="30"/>
      <c r="AL1109" s="30"/>
      <c r="AM1109" s="68"/>
      <c r="AN1109" s="114"/>
      <c r="AO1109" s="114"/>
      <c r="AP1109" s="113"/>
      <c r="AQ1109" s="113"/>
      <c r="AR1109" s="31"/>
      <c r="AS1109" s="73"/>
      <c r="AT1109" s="73"/>
      <c r="AU1109" s="68"/>
      <c r="AV1109" s="67"/>
      <c r="AW1109" s="67"/>
      <c r="AX1109" s="67"/>
      <c r="AY1109" s="67"/>
      <c r="AZ1109" s="132"/>
      <c r="BA1109" s="132"/>
      <c r="BB1109" s="132"/>
      <c r="BC1109" s="132"/>
      <c r="BD1109" s="132"/>
      <c r="BE1109" s="67"/>
    </row>
    <row r="1110" spans="1:57" ht="25.5" customHeight="1" x14ac:dyDescent="0.25">
      <c r="A1110" s="31"/>
      <c r="B1110" s="31"/>
      <c r="C1110" s="31"/>
      <c r="D1110" s="33"/>
      <c r="E1110" s="98"/>
      <c r="F1110" s="31"/>
      <c r="G1110" s="83"/>
      <c r="H1110" s="83"/>
      <c r="I1110" s="62"/>
      <c r="J1110" s="31"/>
      <c r="K1110" s="31"/>
      <c r="L1110" s="83"/>
      <c r="M1110" s="69"/>
      <c r="N1110" s="69"/>
      <c r="O1110" s="74"/>
      <c r="P1110" s="74"/>
      <c r="Q1110" s="75"/>
      <c r="R1110" s="34"/>
      <c r="S1110" s="83"/>
      <c r="T1110" s="83"/>
      <c r="U1110" s="83"/>
      <c r="V1110" s="83"/>
      <c r="W1110" s="74"/>
      <c r="X1110" s="74"/>
      <c r="Y1110" s="74"/>
      <c r="Z1110" s="66"/>
      <c r="AA1110" s="72"/>
      <c r="AB1110" s="66"/>
      <c r="AC1110" s="72"/>
      <c r="AD1110" s="72"/>
      <c r="AE1110" s="72"/>
      <c r="AF1110" s="62"/>
      <c r="AG1110" s="113"/>
      <c r="AH1110" s="114"/>
      <c r="AI1110" s="30"/>
      <c r="AJ1110" s="30"/>
      <c r="AK1110" s="30"/>
      <c r="AL1110" s="30"/>
      <c r="AM1110" s="68"/>
      <c r="AN1110" s="114"/>
      <c r="AO1110" s="114"/>
      <c r="AP1110" s="113"/>
      <c r="AQ1110" s="113"/>
      <c r="AR1110" s="31"/>
      <c r="AS1110" s="73"/>
      <c r="AT1110" s="73"/>
      <c r="AU1110" s="68"/>
      <c r="AV1110" s="67"/>
      <c r="AW1110" s="67"/>
      <c r="AX1110" s="67"/>
      <c r="AY1110" s="67"/>
      <c r="AZ1110" s="132"/>
      <c r="BA1110" s="132"/>
      <c r="BB1110" s="132"/>
      <c r="BC1110" s="132"/>
      <c r="BD1110" s="132"/>
      <c r="BE1110" s="67"/>
    </row>
    <row r="1111" spans="1:57" ht="25.5" customHeight="1" x14ac:dyDescent="0.25">
      <c r="A1111" s="31"/>
      <c r="B1111" s="31"/>
      <c r="C1111" s="31"/>
      <c r="D1111" s="33"/>
      <c r="E1111" s="98"/>
      <c r="F1111" s="31"/>
      <c r="G1111" s="83"/>
      <c r="H1111" s="83"/>
      <c r="I1111" s="62"/>
      <c r="J1111" s="31"/>
      <c r="K1111" s="31"/>
      <c r="L1111" s="83"/>
      <c r="M1111" s="69"/>
      <c r="N1111" s="69"/>
      <c r="O1111" s="74"/>
      <c r="P1111" s="74"/>
      <c r="Q1111" s="75"/>
      <c r="R1111" s="34"/>
      <c r="S1111" s="83"/>
      <c r="T1111" s="83"/>
      <c r="U1111" s="83"/>
      <c r="V1111" s="83"/>
      <c r="W1111" s="74"/>
      <c r="X1111" s="74"/>
      <c r="Y1111" s="74"/>
      <c r="Z1111" s="66"/>
      <c r="AA1111" s="72"/>
      <c r="AB1111" s="66"/>
      <c r="AC1111" s="72"/>
      <c r="AD1111" s="72"/>
      <c r="AE1111" s="72"/>
      <c r="AF1111" s="62"/>
      <c r="AG1111" s="113"/>
      <c r="AH1111" s="114"/>
      <c r="AI1111" s="30"/>
      <c r="AJ1111" s="30"/>
      <c r="AK1111" s="30"/>
      <c r="AL1111" s="30"/>
      <c r="AM1111" s="68"/>
      <c r="AN1111" s="114"/>
      <c r="AO1111" s="114"/>
      <c r="AP1111" s="113"/>
      <c r="AQ1111" s="113"/>
      <c r="AR1111" s="31"/>
      <c r="AS1111" s="73"/>
      <c r="AT1111" s="73"/>
      <c r="AU1111" s="68"/>
      <c r="AV1111" s="67"/>
      <c r="AW1111" s="67"/>
      <c r="AX1111" s="67"/>
      <c r="AY1111" s="67"/>
      <c r="AZ1111" s="132"/>
      <c r="BA1111" s="132"/>
      <c r="BB1111" s="132"/>
      <c r="BC1111" s="132"/>
      <c r="BD1111" s="132"/>
      <c r="BE1111" s="67"/>
    </row>
    <row r="1112" spans="1:57" ht="25.5" customHeight="1" x14ac:dyDescent="0.25">
      <c r="A1112" s="31"/>
      <c r="B1112" s="31"/>
      <c r="C1112" s="31"/>
      <c r="D1112" s="33"/>
      <c r="E1112" s="98"/>
      <c r="F1112" s="31"/>
      <c r="G1112" s="83"/>
      <c r="H1112" s="83"/>
      <c r="I1112" s="62"/>
      <c r="J1112" s="31"/>
      <c r="K1112" s="31"/>
      <c r="L1112" s="83"/>
      <c r="M1112" s="69"/>
      <c r="N1112" s="69"/>
      <c r="O1112" s="74"/>
      <c r="P1112" s="74"/>
      <c r="Q1112" s="75"/>
      <c r="R1112" s="34"/>
      <c r="S1112" s="83"/>
      <c r="T1112" s="83"/>
      <c r="U1112" s="83"/>
      <c r="V1112" s="83"/>
      <c r="W1112" s="74"/>
      <c r="X1112" s="74"/>
      <c r="Y1112" s="74"/>
      <c r="Z1112" s="66"/>
      <c r="AA1112" s="72"/>
      <c r="AB1112" s="66"/>
      <c r="AC1112" s="72"/>
      <c r="AD1112" s="72"/>
      <c r="AE1112" s="72"/>
      <c r="AF1112" s="62"/>
      <c r="AG1112" s="113"/>
      <c r="AH1112" s="114"/>
      <c r="AI1112" s="30"/>
      <c r="AJ1112" s="30"/>
      <c r="AK1112" s="30"/>
      <c r="AL1112" s="30"/>
      <c r="AM1112" s="68"/>
      <c r="AN1112" s="114"/>
      <c r="AO1112" s="114"/>
      <c r="AP1112" s="113"/>
      <c r="AQ1112" s="113"/>
      <c r="AR1112" s="31"/>
      <c r="AS1112" s="73"/>
      <c r="AT1112" s="73"/>
      <c r="AU1112" s="68"/>
      <c r="AV1112" s="67"/>
      <c r="AW1112" s="67"/>
      <c r="AX1112" s="67"/>
      <c r="AY1112" s="67"/>
      <c r="AZ1112" s="132"/>
      <c r="BA1112" s="132"/>
      <c r="BB1112" s="132"/>
      <c r="BC1112" s="132"/>
      <c r="BD1112" s="132"/>
      <c r="BE1112" s="67"/>
    </row>
    <row r="1113" spans="1:57" ht="25.5" customHeight="1" x14ac:dyDescent="0.25">
      <c r="A1113" s="31"/>
      <c r="B1113" s="31"/>
      <c r="C1113" s="31"/>
      <c r="D1113" s="33"/>
      <c r="E1113" s="98"/>
      <c r="F1113" s="31"/>
      <c r="G1113" s="83"/>
      <c r="H1113" s="83"/>
      <c r="I1113" s="62"/>
      <c r="J1113" s="31"/>
      <c r="K1113" s="31"/>
      <c r="L1113" s="83"/>
      <c r="M1113" s="69"/>
      <c r="N1113" s="69"/>
      <c r="O1113" s="74"/>
      <c r="P1113" s="74"/>
      <c r="Q1113" s="75"/>
      <c r="R1113" s="34"/>
      <c r="S1113" s="83"/>
      <c r="T1113" s="83"/>
      <c r="U1113" s="83"/>
      <c r="V1113" s="83"/>
      <c r="W1113" s="74"/>
      <c r="X1113" s="74"/>
      <c r="Y1113" s="74"/>
      <c r="Z1113" s="66"/>
      <c r="AA1113" s="72"/>
      <c r="AB1113" s="66"/>
      <c r="AC1113" s="72"/>
      <c r="AD1113" s="72"/>
      <c r="AE1113" s="72"/>
      <c r="AF1113" s="62"/>
      <c r="AG1113" s="113"/>
      <c r="AH1113" s="114"/>
      <c r="AI1113" s="30"/>
      <c r="AJ1113" s="30"/>
      <c r="AK1113" s="30"/>
      <c r="AL1113" s="30"/>
      <c r="AM1113" s="68"/>
      <c r="AN1113" s="114"/>
      <c r="AO1113" s="114"/>
      <c r="AP1113" s="113"/>
      <c r="AQ1113" s="113"/>
      <c r="AR1113" s="31"/>
      <c r="AS1113" s="73"/>
      <c r="AT1113" s="73"/>
      <c r="AU1113" s="68"/>
      <c r="AV1113" s="67"/>
      <c r="AW1113" s="67"/>
      <c r="AX1113" s="67"/>
      <c r="AY1113" s="67"/>
      <c r="AZ1113" s="132"/>
      <c r="BA1113" s="132"/>
      <c r="BB1113" s="132"/>
      <c r="BC1113" s="132"/>
      <c r="BD1113" s="132"/>
      <c r="BE1113" s="67"/>
    </row>
    <row r="1114" spans="1:57" ht="25.5" customHeight="1" x14ac:dyDescent="0.25">
      <c r="A1114" s="31"/>
      <c r="B1114" s="31"/>
      <c r="C1114" s="31"/>
      <c r="D1114" s="33"/>
      <c r="E1114" s="98"/>
      <c r="F1114" s="31"/>
      <c r="G1114" s="83"/>
      <c r="H1114" s="83"/>
      <c r="I1114" s="62"/>
      <c r="J1114" s="31"/>
      <c r="K1114" s="31"/>
      <c r="L1114" s="83"/>
      <c r="M1114" s="69"/>
      <c r="N1114" s="69"/>
      <c r="O1114" s="74"/>
      <c r="P1114" s="74"/>
      <c r="Q1114" s="75"/>
      <c r="R1114" s="34"/>
      <c r="S1114" s="83"/>
      <c r="T1114" s="83"/>
      <c r="U1114" s="83"/>
      <c r="V1114" s="83"/>
      <c r="W1114" s="74"/>
      <c r="X1114" s="74"/>
      <c r="Y1114" s="74"/>
      <c r="Z1114" s="66"/>
      <c r="AA1114" s="72"/>
      <c r="AB1114" s="66"/>
      <c r="AC1114" s="72"/>
      <c r="AD1114" s="72"/>
      <c r="AE1114" s="72"/>
      <c r="AF1114" s="62"/>
      <c r="AG1114" s="113"/>
      <c r="AH1114" s="114"/>
      <c r="AI1114" s="30"/>
      <c r="AJ1114" s="30"/>
      <c r="AK1114" s="30"/>
      <c r="AL1114" s="30"/>
      <c r="AM1114" s="68"/>
      <c r="AN1114" s="114"/>
      <c r="AO1114" s="114"/>
      <c r="AP1114" s="113"/>
      <c r="AQ1114" s="113"/>
      <c r="AR1114" s="31"/>
      <c r="AS1114" s="73"/>
      <c r="AT1114" s="73"/>
      <c r="AU1114" s="68"/>
      <c r="AV1114" s="67"/>
      <c r="AW1114" s="67"/>
      <c r="AX1114" s="67"/>
      <c r="AY1114" s="67"/>
      <c r="AZ1114" s="132"/>
      <c r="BA1114" s="132"/>
      <c r="BB1114" s="132"/>
      <c r="BC1114" s="132"/>
      <c r="BD1114" s="132"/>
      <c r="BE1114" s="67"/>
    </row>
    <row r="1115" spans="1:57" ht="25.5" customHeight="1" x14ac:dyDescent="0.25">
      <c r="A1115" s="31"/>
      <c r="B1115" s="31"/>
      <c r="C1115" s="31"/>
      <c r="D1115" s="33"/>
      <c r="E1115" s="98"/>
      <c r="F1115" s="31"/>
      <c r="G1115" s="83"/>
      <c r="H1115" s="83"/>
      <c r="I1115" s="62"/>
      <c r="J1115" s="31"/>
      <c r="K1115" s="31"/>
      <c r="L1115" s="83"/>
      <c r="M1115" s="69"/>
      <c r="N1115" s="69"/>
      <c r="O1115" s="74"/>
      <c r="P1115" s="74"/>
      <c r="Q1115" s="75"/>
      <c r="R1115" s="34"/>
      <c r="S1115" s="83"/>
      <c r="T1115" s="83"/>
      <c r="U1115" s="83"/>
      <c r="V1115" s="83"/>
      <c r="W1115" s="74"/>
      <c r="X1115" s="74"/>
      <c r="Y1115" s="74"/>
      <c r="Z1115" s="66"/>
      <c r="AA1115" s="72"/>
      <c r="AB1115" s="66"/>
      <c r="AC1115" s="72"/>
      <c r="AD1115" s="72"/>
      <c r="AE1115" s="72"/>
      <c r="AF1115" s="62"/>
      <c r="AG1115" s="113"/>
      <c r="AH1115" s="114"/>
      <c r="AI1115" s="30"/>
      <c r="AJ1115" s="30"/>
      <c r="AK1115" s="30"/>
      <c r="AL1115" s="30"/>
      <c r="AM1115" s="68"/>
      <c r="AN1115" s="114"/>
      <c r="AO1115" s="114"/>
      <c r="AP1115" s="113"/>
      <c r="AQ1115" s="113"/>
      <c r="AR1115" s="31"/>
      <c r="AS1115" s="73"/>
      <c r="AT1115" s="73"/>
      <c r="AU1115" s="68"/>
      <c r="AV1115" s="67"/>
      <c r="AW1115" s="67"/>
      <c r="AX1115" s="67"/>
      <c r="AY1115" s="67"/>
      <c r="AZ1115" s="132"/>
      <c r="BA1115" s="132"/>
      <c r="BB1115" s="132"/>
      <c r="BC1115" s="132"/>
      <c r="BD1115" s="132"/>
      <c r="BE1115" s="67"/>
    </row>
    <row r="1116" spans="1:57" ht="25.5" customHeight="1" x14ac:dyDescent="0.25">
      <c r="A1116" s="31"/>
      <c r="B1116" s="31"/>
      <c r="C1116" s="31"/>
      <c r="D1116" s="33"/>
      <c r="E1116" s="98"/>
      <c r="F1116" s="31"/>
      <c r="G1116" s="83"/>
      <c r="H1116" s="83"/>
      <c r="I1116" s="62"/>
      <c r="J1116" s="31"/>
      <c r="K1116" s="31"/>
      <c r="L1116" s="83"/>
      <c r="M1116" s="69"/>
      <c r="N1116" s="69"/>
      <c r="O1116" s="74"/>
      <c r="P1116" s="74"/>
      <c r="Q1116" s="75"/>
      <c r="R1116" s="34"/>
      <c r="S1116" s="83"/>
      <c r="T1116" s="83"/>
      <c r="U1116" s="83"/>
      <c r="V1116" s="83"/>
      <c r="W1116" s="74"/>
      <c r="X1116" s="74"/>
      <c r="Y1116" s="74"/>
      <c r="Z1116" s="66"/>
      <c r="AA1116" s="72"/>
      <c r="AB1116" s="66"/>
      <c r="AC1116" s="72"/>
      <c r="AD1116" s="72"/>
      <c r="AE1116" s="72"/>
      <c r="AF1116" s="62"/>
      <c r="AG1116" s="113"/>
      <c r="AH1116" s="114"/>
      <c r="AI1116" s="30"/>
      <c r="AJ1116" s="30"/>
      <c r="AK1116" s="30"/>
      <c r="AL1116" s="30"/>
      <c r="AM1116" s="68"/>
      <c r="AN1116" s="114"/>
      <c r="AO1116" s="114"/>
      <c r="AP1116" s="113"/>
      <c r="AQ1116" s="113"/>
      <c r="AR1116" s="31"/>
      <c r="AS1116" s="73"/>
      <c r="AT1116" s="73"/>
      <c r="AU1116" s="68"/>
      <c r="AV1116" s="67"/>
      <c r="AW1116" s="67"/>
      <c r="AX1116" s="67"/>
      <c r="AY1116" s="67"/>
      <c r="AZ1116" s="132"/>
      <c r="BA1116" s="132"/>
      <c r="BB1116" s="132"/>
      <c r="BC1116" s="132"/>
      <c r="BD1116" s="132"/>
      <c r="BE1116" s="67"/>
    </row>
    <row r="1117" spans="1:57" ht="25.5" customHeight="1" x14ac:dyDescent="0.25">
      <c r="A1117" s="31"/>
      <c r="B1117" s="31"/>
      <c r="C1117" s="31"/>
      <c r="D1117" s="33"/>
      <c r="E1117" s="98"/>
      <c r="F1117" s="31"/>
      <c r="G1117" s="83"/>
      <c r="H1117" s="83"/>
      <c r="I1117" s="62"/>
      <c r="J1117" s="31"/>
      <c r="K1117" s="31"/>
      <c r="L1117" s="83"/>
      <c r="M1117" s="69"/>
      <c r="N1117" s="69"/>
      <c r="O1117" s="74"/>
      <c r="P1117" s="74"/>
      <c r="Q1117" s="75"/>
      <c r="R1117" s="34"/>
      <c r="S1117" s="83"/>
      <c r="T1117" s="83"/>
      <c r="U1117" s="83"/>
      <c r="V1117" s="83"/>
      <c r="W1117" s="74"/>
      <c r="X1117" s="74"/>
      <c r="Y1117" s="74"/>
      <c r="Z1117" s="66"/>
      <c r="AA1117" s="72"/>
      <c r="AB1117" s="66"/>
      <c r="AC1117" s="72"/>
      <c r="AD1117" s="72"/>
      <c r="AE1117" s="72"/>
      <c r="AF1117" s="62"/>
      <c r="AG1117" s="113"/>
      <c r="AH1117" s="114"/>
      <c r="AI1117" s="30"/>
      <c r="AJ1117" s="30"/>
      <c r="AK1117" s="30"/>
      <c r="AL1117" s="30"/>
      <c r="AM1117" s="68"/>
      <c r="AN1117" s="114"/>
      <c r="AO1117" s="114"/>
      <c r="AP1117" s="113"/>
      <c r="AQ1117" s="113"/>
      <c r="AR1117" s="31"/>
      <c r="AS1117" s="73"/>
      <c r="AT1117" s="73"/>
      <c r="AU1117" s="68"/>
      <c r="AV1117" s="67"/>
      <c r="AW1117" s="67"/>
      <c r="AX1117" s="67"/>
      <c r="AY1117" s="67"/>
      <c r="AZ1117" s="132"/>
      <c r="BA1117" s="132"/>
      <c r="BB1117" s="132"/>
      <c r="BC1117" s="132"/>
      <c r="BD1117" s="132"/>
      <c r="BE1117" s="67"/>
    </row>
    <row r="1118" spans="1:57" ht="25.5" customHeight="1" x14ac:dyDescent="0.25">
      <c r="A1118" s="31"/>
      <c r="B1118" s="31"/>
      <c r="C1118" s="31"/>
      <c r="D1118" s="33"/>
      <c r="E1118" s="98"/>
      <c r="F1118" s="31"/>
      <c r="G1118" s="83"/>
      <c r="H1118" s="83"/>
      <c r="I1118" s="62"/>
      <c r="J1118" s="31"/>
      <c r="K1118" s="31"/>
      <c r="L1118" s="83"/>
      <c r="M1118" s="69"/>
      <c r="N1118" s="69"/>
      <c r="O1118" s="74"/>
      <c r="P1118" s="74"/>
      <c r="Q1118" s="75"/>
      <c r="R1118" s="34"/>
      <c r="S1118" s="83"/>
      <c r="T1118" s="83"/>
      <c r="U1118" s="83"/>
      <c r="V1118" s="83"/>
      <c r="W1118" s="74"/>
      <c r="X1118" s="74"/>
      <c r="Y1118" s="74"/>
      <c r="Z1118" s="66"/>
      <c r="AA1118" s="72"/>
      <c r="AB1118" s="66"/>
      <c r="AC1118" s="72"/>
      <c r="AD1118" s="72"/>
      <c r="AE1118" s="72"/>
      <c r="AF1118" s="62"/>
      <c r="AG1118" s="113"/>
      <c r="AH1118" s="114"/>
      <c r="AI1118" s="30"/>
      <c r="AJ1118" s="30"/>
      <c r="AK1118" s="30"/>
      <c r="AL1118" s="30"/>
      <c r="AM1118" s="68"/>
      <c r="AN1118" s="114"/>
      <c r="AO1118" s="114"/>
      <c r="AP1118" s="113"/>
      <c r="AQ1118" s="113"/>
      <c r="AR1118" s="31"/>
      <c r="AS1118" s="73"/>
      <c r="AT1118" s="73"/>
      <c r="AU1118" s="68"/>
      <c r="AV1118" s="67"/>
      <c r="AW1118" s="67"/>
      <c r="AX1118" s="67"/>
      <c r="AY1118" s="67"/>
      <c r="AZ1118" s="132"/>
      <c r="BA1118" s="132"/>
      <c r="BB1118" s="132"/>
      <c r="BC1118" s="132"/>
      <c r="BD1118" s="132"/>
      <c r="BE1118" s="67"/>
    </row>
    <row r="1119" spans="1:57" ht="25.5" customHeight="1" x14ac:dyDescent="0.25">
      <c r="A1119" s="31"/>
      <c r="B1119" s="31"/>
      <c r="C1119" s="31"/>
      <c r="D1119" s="33"/>
      <c r="E1119" s="98"/>
      <c r="F1119" s="31"/>
      <c r="G1119" s="83"/>
      <c r="H1119" s="83"/>
      <c r="I1119" s="62"/>
      <c r="J1119" s="31"/>
      <c r="K1119" s="31"/>
      <c r="L1119" s="83"/>
      <c r="M1119" s="69"/>
      <c r="N1119" s="69"/>
      <c r="O1119" s="74"/>
      <c r="P1119" s="74"/>
      <c r="Q1119" s="75"/>
      <c r="R1119" s="34"/>
      <c r="S1119" s="83"/>
      <c r="T1119" s="83"/>
      <c r="U1119" s="83"/>
      <c r="V1119" s="83"/>
      <c r="W1119" s="74"/>
      <c r="X1119" s="74"/>
      <c r="Y1119" s="74"/>
      <c r="Z1119" s="66"/>
      <c r="AA1119" s="72"/>
      <c r="AB1119" s="66"/>
      <c r="AC1119" s="72"/>
      <c r="AD1119" s="72"/>
      <c r="AE1119" s="72"/>
      <c r="AF1119" s="62"/>
      <c r="AG1119" s="113"/>
      <c r="AH1119" s="114"/>
      <c r="AI1119" s="30"/>
      <c r="AJ1119" s="30"/>
      <c r="AK1119" s="30"/>
      <c r="AL1119" s="30"/>
      <c r="AM1119" s="68"/>
      <c r="AN1119" s="114"/>
      <c r="AO1119" s="114"/>
      <c r="AP1119" s="113"/>
      <c r="AQ1119" s="113"/>
      <c r="AR1119" s="31"/>
      <c r="AS1119" s="73"/>
      <c r="AT1119" s="73"/>
      <c r="AU1119" s="68"/>
      <c r="AV1119" s="67"/>
      <c r="AW1119" s="67"/>
      <c r="AX1119" s="67"/>
      <c r="AY1119" s="67"/>
      <c r="AZ1119" s="132"/>
      <c r="BA1119" s="132"/>
      <c r="BB1119" s="132"/>
      <c r="BC1119" s="132"/>
      <c r="BD1119" s="132"/>
      <c r="BE1119" s="67"/>
    </row>
    <row r="1120" spans="1:57" ht="25.5" customHeight="1" x14ac:dyDescent="0.25">
      <c r="A1120" s="31"/>
      <c r="B1120" s="31"/>
      <c r="C1120" s="31"/>
      <c r="D1120" s="33"/>
      <c r="E1120" s="98"/>
      <c r="F1120" s="31"/>
      <c r="G1120" s="83"/>
      <c r="H1120" s="83"/>
      <c r="I1120" s="62"/>
      <c r="J1120" s="31"/>
      <c r="K1120" s="31"/>
      <c r="L1120" s="83"/>
      <c r="M1120" s="69"/>
      <c r="N1120" s="69"/>
      <c r="O1120" s="74"/>
      <c r="P1120" s="74"/>
      <c r="Q1120" s="75"/>
      <c r="R1120" s="34"/>
      <c r="S1120" s="83"/>
      <c r="T1120" s="83"/>
      <c r="U1120" s="83"/>
      <c r="V1120" s="83"/>
      <c r="W1120" s="74"/>
      <c r="X1120" s="74"/>
      <c r="Y1120" s="74"/>
      <c r="Z1120" s="66"/>
      <c r="AA1120" s="72"/>
      <c r="AB1120" s="66"/>
      <c r="AC1120" s="72"/>
      <c r="AD1120" s="72"/>
      <c r="AE1120" s="72"/>
      <c r="AF1120" s="62"/>
      <c r="AG1120" s="113"/>
      <c r="AH1120" s="114"/>
      <c r="AI1120" s="30"/>
      <c r="AJ1120" s="30"/>
      <c r="AK1120" s="30"/>
      <c r="AL1120" s="30"/>
      <c r="AM1120" s="68"/>
      <c r="AN1120" s="114"/>
      <c r="AO1120" s="114"/>
      <c r="AP1120" s="113"/>
      <c r="AQ1120" s="113"/>
      <c r="AR1120" s="31"/>
      <c r="AS1120" s="73"/>
      <c r="AT1120" s="73"/>
      <c r="AU1120" s="68"/>
      <c r="AV1120" s="67"/>
      <c r="AW1120" s="67"/>
      <c r="AX1120" s="67"/>
      <c r="AY1120" s="67"/>
      <c r="AZ1120" s="132"/>
      <c r="BA1120" s="132"/>
      <c r="BB1120" s="132"/>
      <c r="BC1120" s="132"/>
      <c r="BD1120" s="132"/>
      <c r="BE1120" s="67"/>
    </row>
    <row r="1121" spans="1:57" ht="25.5" customHeight="1" x14ac:dyDescent="0.25">
      <c r="A1121" s="31"/>
      <c r="B1121" s="31"/>
      <c r="C1121" s="31"/>
      <c r="D1121" s="33"/>
      <c r="E1121" s="98"/>
      <c r="F1121" s="31"/>
      <c r="G1121" s="83"/>
      <c r="H1121" s="83"/>
      <c r="I1121" s="62"/>
      <c r="J1121" s="31"/>
      <c r="K1121" s="31"/>
      <c r="L1121" s="83"/>
      <c r="M1121" s="69"/>
      <c r="N1121" s="69"/>
      <c r="O1121" s="74"/>
      <c r="P1121" s="74"/>
      <c r="Q1121" s="75"/>
      <c r="R1121" s="34"/>
      <c r="S1121" s="83"/>
      <c r="T1121" s="83"/>
      <c r="U1121" s="83"/>
      <c r="V1121" s="83"/>
      <c r="W1121" s="74"/>
      <c r="X1121" s="74"/>
      <c r="Y1121" s="74"/>
      <c r="Z1121" s="66"/>
      <c r="AA1121" s="72"/>
      <c r="AB1121" s="66"/>
      <c r="AC1121" s="72"/>
      <c r="AD1121" s="72"/>
      <c r="AE1121" s="72"/>
      <c r="AF1121" s="62"/>
      <c r="AG1121" s="113"/>
      <c r="AH1121" s="114"/>
      <c r="AI1121" s="30"/>
      <c r="AJ1121" s="30"/>
      <c r="AK1121" s="30"/>
      <c r="AL1121" s="30"/>
      <c r="AM1121" s="68"/>
      <c r="AN1121" s="114"/>
      <c r="AO1121" s="114"/>
      <c r="AP1121" s="113"/>
      <c r="AQ1121" s="113"/>
      <c r="AR1121" s="31"/>
      <c r="AS1121" s="73"/>
      <c r="AT1121" s="73"/>
      <c r="AU1121" s="68"/>
      <c r="AV1121" s="67"/>
      <c r="AW1121" s="67"/>
      <c r="AX1121" s="67"/>
      <c r="AY1121" s="67"/>
      <c r="AZ1121" s="132"/>
      <c r="BA1121" s="132"/>
      <c r="BB1121" s="132"/>
      <c r="BC1121" s="132"/>
      <c r="BD1121" s="132"/>
      <c r="BE1121" s="67"/>
    </row>
    <row r="1122" spans="1:57" ht="25.5" customHeight="1" x14ac:dyDescent="0.25">
      <c r="A1122" s="31"/>
      <c r="B1122" s="31"/>
      <c r="C1122" s="31"/>
      <c r="D1122" s="33"/>
      <c r="E1122" s="98"/>
      <c r="F1122" s="31"/>
      <c r="G1122" s="83"/>
      <c r="H1122" s="83"/>
      <c r="I1122" s="62"/>
      <c r="J1122" s="31"/>
      <c r="K1122" s="31"/>
      <c r="L1122" s="83"/>
      <c r="M1122" s="69"/>
      <c r="N1122" s="69"/>
      <c r="O1122" s="74"/>
      <c r="P1122" s="74"/>
      <c r="Q1122" s="75"/>
      <c r="R1122" s="34"/>
      <c r="S1122" s="83"/>
      <c r="T1122" s="83"/>
      <c r="U1122" s="83"/>
      <c r="V1122" s="83"/>
      <c r="W1122" s="74"/>
      <c r="X1122" s="74"/>
      <c r="Y1122" s="74"/>
      <c r="Z1122" s="66"/>
      <c r="AA1122" s="72"/>
      <c r="AB1122" s="66"/>
      <c r="AC1122" s="72"/>
      <c r="AD1122" s="72"/>
      <c r="AE1122" s="72"/>
      <c r="AF1122" s="62"/>
      <c r="AG1122" s="113"/>
      <c r="AH1122" s="114"/>
      <c r="AI1122" s="30"/>
      <c r="AJ1122" s="30"/>
      <c r="AK1122" s="30"/>
      <c r="AL1122" s="30"/>
      <c r="AM1122" s="68"/>
      <c r="AN1122" s="114"/>
      <c r="AO1122" s="114"/>
      <c r="AP1122" s="113"/>
      <c r="AQ1122" s="113"/>
      <c r="AR1122" s="31"/>
      <c r="AS1122" s="73"/>
      <c r="AT1122" s="73"/>
      <c r="AU1122" s="68"/>
      <c r="AV1122" s="67"/>
      <c r="AW1122" s="67"/>
      <c r="AX1122" s="67"/>
      <c r="AY1122" s="67"/>
      <c r="AZ1122" s="132"/>
      <c r="BA1122" s="132"/>
      <c r="BB1122" s="132"/>
      <c r="BC1122" s="132"/>
      <c r="BD1122" s="132"/>
      <c r="BE1122" s="67"/>
    </row>
    <row r="1123" spans="1:57" ht="25.5" customHeight="1" x14ac:dyDescent="0.25">
      <c r="A1123" s="31"/>
      <c r="B1123" s="31"/>
      <c r="C1123" s="31"/>
      <c r="D1123" s="33"/>
      <c r="E1123" s="98"/>
      <c r="F1123" s="31"/>
      <c r="G1123" s="83"/>
      <c r="H1123" s="83"/>
      <c r="I1123" s="62"/>
      <c r="J1123" s="31"/>
      <c r="K1123" s="31"/>
      <c r="L1123" s="83"/>
      <c r="M1123" s="69"/>
      <c r="N1123" s="69"/>
      <c r="O1123" s="74"/>
      <c r="P1123" s="74"/>
      <c r="Q1123" s="75"/>
      <c r="R1123" s="34"/>
      <c r="S1123" s="83"/>
      <c r="T1123" s="83"/>
      <c r="U1123" s="83"/>
      <c r="V1123" s="83"/>
      <c r="W1123" s="74"/>
      <c r="X1123" s="74"/>
      <c r="Y1123" s="74"/>
      <c r="Z1123" s="66"/>
      <c r="AA1123" s="72"/>
      <c r="AB1123" s="66"/>
      <c r="AC1123" s="72"/>
      <c r="AD1123" s="72"/>
      <c r="AE1123" s="72"/>
      <c r="AF1123" s="62"/>
      <c r="AG1123" s="113"/>
      <c r="AH1123" s="114"/>
      <c r="AI1123" s="30"/>
      <c r="AJ1123" s="30"/>
      <c r="AK1123" s="30"/>
      <c r="AL1123" s="30"/>
      <c r="AM1123" s="68"/>
      <c r="AN1123" s="114"/>
      <c r="AO1123" s="114"/>
      <c r="AP1123" s="113"/>
      <c r="AQ1123" s="113"/>
      <c r="AR1123" s="31"/>
      <c r="AS1123" s="73"/>
      <c r="AT1123" s="73"/>
      <c r="AU1123" s="68"/>
      <c r="AV1123" s="67"/>
      <c r="AW1123" s="67"/>
      <c r="AX1123" s="67"/>
      <c r="AY1123" s="67"/>
      <c r="AZ1123" s="132"/>
      <c r="BA1123" s="132"/>
      <c r="BB1123" s="132"/>
      <c r="BC1123" s="132"/>
      <c r="BD1123" s="132"/>
      <c r="BE1123" s="67"/>
    </row>
    <row r="1124" spans="1:57" ht="25.5" customHeight="1" x14ac:dyDescent="0.25">
      <c r="A1124" s="31"/>
      <c r="B1124" s="31"/>
      <c r="C1124" s="31"/>
      <c r="D1124" s="33"/>
      <c r="E1124" s="98"/>
      <c r="F1124" s="31"/>
      <c r="G1124" s="83"/>
      <c r="H1124" s="83"/>
      <c r="I1124" s="62"/>
      <c r="J1124" s="31"/>
      <c r="K1124" s="31"/>
      <c r="L1124" s="83"/>
      <c r="M1124" s="69"/>
      <c r="N1124" s="69"/>
      <c r="O1124" s="74"/>
      <c r="P1124" s="74"/>
      <c r="Q1124" s="75"/>
      <c r="R1124" s="34"/>
      <c r="S1124" s="83"/>
      <c r="T1124" s="83"/>
      <c r="U1124" s="83"/>
      <c r="V1124" s="83"/>
      <c r="W1124" s="74"/>
      <c r="X1124" s="74"/>
      <c r="Y1124" s="74"/>
      <c r="Z1124" s="66"/>
      <c r="AA1124" s="72"/>
      <c r="AB1124" s="66"/>
      <c r="AC1124" s="72"/>
      <c r="AD1124" s="72"/>
      <c r="AE1124" s="72"/>
      <c r="AF1124" s="62"/>
      <c r="AG1124" s="113"/>
      <c r="AH1124" s="114"/>
      <c r="AI1124" s="30"/>
      <c r="AJ1124" s="30"/>
      <c r="AK1124" s="30"/>
      <c r="AL1124" s="30"/>
      <c r="AM1124" s="68"/>
      <c r="AN1124" s="114"/>
      <c r="AO1124" s="114"/>
      <c r="AP1124" s="113"/>
      <c r="AQ1124" s="113"/>
      <c r="AR1124" s="31"/>
      <c r="AS1124" s="73"/>
      <c r="AT1124" s="73"/>
      <c r="AU1124" s="68"/>
      <c r="AV1124" s="67"/>
      <c r="AW1124" s="67"/>
      <c r="AX1124" s="67"/>
      <c r="AY1124" s="67"/>
      <c r="AZ1124" s="132"/>
      <c r="BA1124" s="132"/>
      <c r="BB1124" s="132"/>
      <c r="BC1124" s="132"/>
      <c r="BD1124" s="132"/>
      <c r="BE1124" s="67"/>
    </row>
    <row r="1125" spans="1:57" ht="25.5" customHeight="1" x14ac:dyDescent="0.25">
      <c r="A1125" s="31"/>
      <c r="B1125" s="31"/>
      <c r="C1125" s="31"/>
      <c r="D1125" s="33"/>
      <c r="E1125" s="98"/>
      <c r="F1125" s="31"/>
      <c r="G1125" s="83"/>
      <c r="H1125" s="83"/>
      <c r="I1125" s="62"/>
      <c r="J1125" s="31"/>
      <c r="K1125" s="31"/>
      <c r="L1125" s="83"/>
      <c r="M1125" s="69"/>
      <c r="N1125" s="69"/>
      <c r="O1125" s="74"/>
      <c r="P1125" s="74"/>
      <c r="Q1125" s="75"/>
      <c r="R1125" s="34"/>
      <c r="S1125" s="83"/>
      <c r="T1125" s="83"/>
      <c r="U1125" s="83"/>
      <c r="V1125" s="83"/>
      <c r="W1125" s="74"/>
      <c r="X1125" s="74"/>
      <c r="Y1125" s="74"/>
      <c r="Z1125" s="66"/>
      <c r="AA1125" s="72"/>
      <c r="AB1125" s="66"/>
      <c r="AC1125" s="72"/>
      <c r="AD1125" s="72"/>
      <c r="AE1125" s="72"/>
      <c r="AF1125" s="62"/>
      <c r="AG1125" s="113"/>
      <c r="AH1125" s="114"/>
      <c r="AI1125" s="30"/>
      <c r="AJ1125" s="30"/>
      <c r="AK1125" s="30"/>
      <c r="AL1125" s="30"/>
      <c r="AM1125" s="68"/>
      <c r="AN1125" s="114"/>
      <c r="AO1125" s="114"/>
      <c r="AP1125" s="113"/>
      <c r="AQ1125" s="113"/>
      <c r="AR1125" s="31"/>
      <c r="AS1125" s="73"/>
      <c r="AT1125" s="73"/>
      <c r="AU1125" s="68"/>
      <c r="AV1125" s="67"/>
      <c r="AW1125" s="67"/>
      <c r="AX1125" s="67"/>
      <c r="AY1125" s="67"/>
      <c r="AZ1125" s="132"/>
      <c r="BA1125" s="132"/>
      <c r="BB1125" s="132"/>
      <c r="BC1125" s="132"/>
      <c r="BD1125" s="132"/>
      <c r="BE1125" s="67"/>
    </row>
    <row r="1126" spans="1:57" ht="25.5" customHeight="1" x14ac:dyDescent="0.25">
      <c r="A1126" s="31"/>
      <c r="B1126" s="31"/>
      <c r="C1126" s="31"/>
      <c r="D1126" s="33"/>
      <c r="E1126" s="98"/>
      <c r="F1126" s="31"/>
      <c r="G1126" s="83"/>
      <c r="H1126" s="83"/>
      <c r="I1126" s="62"/>
      <c r="J1126" s="31"/>
      <c r="K1126" s="31"/>
      <c r="L1126" s="83"/>
      <c r="M1126" s="69"/>
      <c r="N1126" s="69"/>
      <c r="O1126" s="74"/>
      <c r="P1126" s="74"/>
      <c r="Q1126" s="75"/>
      <c r="R1126" s="34"/>
      <c r="S1126" s="83"/>
      <c r="T1126" s="83"/>
      <c r="U1126" s="83"/>
      <c r="V1126" s="83"/>
      <c r="W1126" s="74"/>
      <c r="X1126" s="74"/>
      <c r="Y1126" s="74"/>
      <c r="Z1126" s="66"/>
      <c r="AA1126" s="72"/>
      <c r="AB1126" s="66"/>
      <c r="AC1126" s="72"/>
      <c r="AD1126" s="72"/>
      <c r="AE1126" s="72"/>
      <c r="AF1126" s="62"/>
      <c r="AG1126" s="113"/>
      <c r="AH1126" s="114"/>
      <c r="AI1126" s="30"/>
      <c r="AJ1126" s="30"/>
      <c r="AK1126" s="30"/>
      <c r="AL1126" s="30"/>
      <c r="AM1126" s="68"/>
      <c r="AN1126" s="114"/>
      <c r="AO1126" s="114"/>
      <c r="AP1126" s="113"/>
      <c r="AQ1126" s="113"/>
      <c r="AR1126" s="31"/>
      <c r="AS1126" s="73"/>
      <c r="AT1126" s="73"/>
      <c r="AU1126" s="68"/>
      <c r="AV1126" s="67"/>
      <c r="AW1126" s="67"/>
      <c r="AX1126" s="67"/>
      <c r="AY1126" s="67"/>
      <c r="AZ1126" s="132"/>
      <c r="BA1126" s="132"/>
      <c r="BB1126" s="132"/>
      <c r="BC1126" s="132"/>
      <c r="BD1126" s="132"/>
      <c r="BE1126" s="67"/>
    </row>
    <row r="1127" spans="1:57" ht="25.5" customHeight="1" x14ac:dyDescent="0.25">
      <c r="A1127" s="31"/>
      <c r="B1127" s="31"/>
      <c r="C1127" s="31"/>
      <c r="D1127" s="33"/>
      <c r="E1127" s="98"/>
      <c r="F1127" s="31"/>
      <c r="G1127" s="83"/>
      <c r="H1127" s="83"/>
      <c r="I1127" s="62"/>
      <c r="J1127" s="31"/>
      <c r="K1127" s="31"/>
      <c r="L1127" s="83"/>
      <c r="M1127" s="69"/>
      <c r="N1127" s="69"/>
      <c r="O1127" s="74"/>
      <c r="P1127" s="74"/>
      <c r="Q1127" s="75"/>
      <c r="R1127" s="34"/>
      <c r="S1127" s="83"/>
      <c r="T1127" s="83"/>
      <c r="U1127" s="83"/>
      <c r="V1127" s="83"/>
      <c r="W1127" s="74"/>
      <c r="X1127" s="74"/>
      <c r="Y1127" s="74"/>
      <c r="Z1127" s="66"/>
      <c r="AA1127" s="72"/>
      <c r="AB1127" s="66"/>
      <c r="AC1127" s="72"/>
      <c r="AD1127" s="72"/>
      <c r="AE1127" s="72"/>
      <c r="AF1127" s="62"/>
      <c r="AG1127" s="113"/>
      <c r="AH1127" s="114"/>
      <c r="AI1127" s="30"/>
      <c r="AJ1127" s="30"/>
      <c r="AK1127" s="30"/>
      <c r="AL1127" s="30"/>
      <c r="AM1127" s="68"/>
      <c r="AN1127" s="114"/>
      <c r="AO1127" s="114"/>
      <c r="AP1127" s="113"/>
      <c r="AQ1127" s="113"/>
      <c r="AR1127" s="31"/>
      <c r="AS1127" s="73"/>
      <c r="AT1127" s="73"/>
      <c r="AU1127" s="68"/>
      <c r="AV1127" s="67"/>
      <c r="AW1127" s="67"/>
      <c r="AX1127" s="67"/>
      <c r="AY1127" s="67"/>
      <c r="AZ1127" s="132"/>
      <c r="BA1127" s="132"/>
      <c r="BB1127" s="132"/>
      <c r="BC1127" s="132"/>
      <c r="BD1127" s="132"/>
      <c r="BE1127" s="67"/>
    </row>
    <row r="1128" spans="1:57" ht="25.5" customHeight="1" x14ac:dyDescent="0.25">
      <c r="A1128" s="31"/>
      <c r="B1128" s="31"/>
      <c r="C1128" s="31"/>
      <c r="D1128" s="33"/>
      <c r="E1128" s="98"/>
      <c r="F1128" s="31"/>
      <c r="G1128" s="83"/>
      <c r="H1128" s="83"/>
      <c r="I1128" s="62"/>
      <c r="J1128" s="31"/>
      <c r="K1128" s="31"/>
      <c r="L1128" s="83"/>
      <c r="M1128" s="69"/>
      <c r="N1128" s="69"/>
      <c r="O1128" s="74"/>
      <c r="P1128" s="74"/>
      <c r="Q1128" s="75"/>
      <c r="R1128" s="34"/>
      <c r="S1128" s="83"/>
      <c r="T1128" s="83"/>
      <c r="U1128" s="83"/>
      <c r="V1128" s="83"/>
      <c r="W1128" s="74"/>
      <c r="X1128" s="74"/>
      <c r="Y1128" s="74"/>
      <c r="Z1128" s="66"/>
      <c r="AA1128" s="72"/>
      <c r="AB1128" s="66"/>
      <c r="AC1128" s="72"/>
      <c r="AD1128" s="72"/>
      <c r="AE1128" s="72"/>
      <c r="AF1128" s="62"/>
      <c r="AG1128" s="113"/>
      <c r="AH1128" s="114"/>
      <c r="AI1128" s="30"/>
      <c r="AJ1128" s="30"/>
      <c r="AK1128" s="30"/>
      <c r="AL1128" s="30"/>
      <c r="AM1128" s="68"/>
      <c r="AN1128" s="114"/>
      <c r="AO1128" s="114"/>
      <c r="AP1128" s="113"/>
      <c r="AQ1128" s="113"/>
      <c r="AR1128" s="31"/>
      <c r="AS1128" s="73"/>
      <c r="AT1128" s="73"/>
      <c r="AU1128" s="68"/>
      <c r="AV1128" s="67"/>
      <c r="AW1128" s="67"/>
      <c r="AX1128" s="67"/>
      <c r="AY1128" s="67"/>
      <c r="AZ1128" s="132"/>
      <c r="BA1128" s="132"/>
      <c r="BB1128" s="132"/>
      <c r="BC1128" s="132"/>
      <c r="BD1128" s="132"/>
      <c r="BE1128" s="67"/>
    </row>
    <row r="1129" spans="1:57" ht="25.5" customHeight="1" x14ac:dyDescent="0.25">
      <c r="A1129" s="31"/>
      <c r="B1129" s="31"/>
      <c r="C1129" s="31"/>
      <c r="D1129" s="33"/>
      <c r="E1129" s="98"/>
      <c r="F1129" s="31"/>
      <c r="G1129" s="83"/>
      <c r="H1129" s="83"/>
      <c r="I1129" s="62"/>
      <c r="J1129" s="31"/>
      <c r="K1129" s="31"/>
      <c r="L1129" s="83"/>
      <c r="M1129" s="69"/>
      <c r="N1129" s="69"/>
      <c r="O1129" s="74"/>
      <c r="P1129" s="74"/>
      <c r="Q1129" s="75"/>
      <c r="R1129" s="34"/>
      <c r="S1129" s="83"/>
      <c r="T1129" s="83"/>
      <c r="U1129" s="83"/>
      <c r="V1129" s="83"/>
      <c r="W1129" s="74"/>
      <c r="X1129" s="74"/>
      <c r="Y1129" s="74"/>
      <c r="Z1129" s="66"/>
      <c r="AA1129" s="72"/>
      <c r="AB1129" s="66"/>
      <c r="AC1129" s="72"/>
      <c r="AD1129" s="72"/>
      <c r="AE1129" s="72"/>
      <c r="AF1129" s="62"/>
      <c r="AG1129" s="113"/>
      <c r="AH1129" s="114"/>
      <c r="AI1129" s="30"/>
      <c r="AJ1129" s="30"/>
      <c r="AK1129" s="30"/>
      <c r="AL1129" s="30"/>
      <c r="AM1129" s="68"/>
      <c r="AN1129" s="114"/>
      <c r="AO1129" s="114"/>
      <c r="AP1129" s="113"/>
      <c r="AQ1129" s="113"/>
      <c r="AR1129" s="31"/>
      <c r="AS1129" s="73"/>
      <c r="AT1129" s="73"/>
      <c r="AU1129" s="68"/>
      <c r="AV1129" s="67"/>
      <c r="AW1129" s="67"/>
      <c r="AX1129" s="67"/>
      <c r="AY1129" s="67"/>
      <c r="AZ1129" s="132"/>
      <c r="BA1129" s="132"/>
      <c r="BB1129" s="132"/>
      <c r="BC1129" s="132"/>
      <c r="BD1129" s="132"/>
      <c r="BE1129" s="67"/>
    </row>
    <row r="1130" spans="1:57" ht="25.5" customHeight="1" x14ac:dyDescent="0.25">
      <c r="A1130" s="31"/>
      <c r="B1130" s="31"/>
      <c r="C1130" s="31"/>
      <c r="D1130" s="33"/>
      <c r="E1130" s="98"/>
      <c r="F1130" s="31"/>
      <c r="G1130" s="83"/>
      <c r="H1130" s="83"/>
      <c r="I1130" s="62"/>
      <c r="J1130" s="31"/>
      <c r="K1130" s="31"/>
      <c r="L1130" s="83"/>
      <c r="M1130" s="69"/>
      <c r="N1130" s="69"/>
      <c r="O1130" s="74"/>
      <c r="P1130" s="74"/>
      <c r="Q1130" s="75"/>
      <c r="R1130" s="34"/>
      <c r="S1130" s="83"/>
      <c r="T1130" s="83"/>
      <c r="U1130" s="83"/>
      <c r="V1130" s="83"/>
      <c r="W1130" s="74"/>
      <c r="X1130" s="74"/>
      <c r="Y1130" s="74"/>
      <c r="Z1130" s="66"/>
      <c r="AA1130" s="72"/>
      <c r="AB1130" s="66"/>
      <c r="AC1130" s="72"/>
      <c r="AD1130" s="72"/>
      <c r="AE1130" s="72"/>
      <c r="AF1130" s="62"/>
      <c r="AG1130" s="113"/>
      <c r="AH1130" s="114"/>
      <c r="AI1130" s="30"/>
      <c r="AJ1130" s="30"/>
      <c r="AK1130" s="30"/>
      <c r="AL1130" s="30"/>
      <c r="AM1130" s="68"/>
      <c r="AN1130" s="114"/>
      <c r="AO1130" s="114"/>
      <c r="AP1130" s="113"/>
      <c r="AQ1130" s="113"/>
      <c r="AR1130" s="31"/>
      <c r="AS1130" s="73"/>
      <c r="AT1130" s="73"/>
      <c r="AU1130" s="68"/>
      <c r="AV1130" s="67"/>
      <c r="AW1130" s="67"/>
      <c r="AX1130" s="67"/>
      <c r="AY1130" s="67"/>
      <c r="AZ1130" s="132"/>
      <c r="BA1130" s="132"/>
      <c r="BB1130" s="132"/>
      <c r="BC1130" s="132"/>
      <c r="BD1130" s="132"/>
      <c r="BE1130" s="67"/>
    </row>
    <row r="1131" spans="1:57" ht="25.5" customHeight="1" x14ac:dyDescent="0.25">
      <c r="A1131" s="31"/>
      <c r="B1131" s="31"/>
      <c r="C1131" s="31"/>
      <c r="D1131" s="33"/>
      <c r="E1131" s="98"/>
      <c r="F1131" s="31"/>
      <c r="G1131" s="83"/>
      <c r="H1131" s="83"/>
      <c r="I1131" s="62"/>
      <c r="J1131" s="31"/>
      <c r="K1131" s="31"/>
      <c r="L1131" s="83"/>
      <c r="M1131" s="69"/>
      <c r="N1131" s="69"/>
      <c r="O1131" s="74"/>
      <c r="P1131" s="74"/>
      <c r="Q1131" s="75"/>
      <c r="R1131" s="34"/>
      <c r="S1131" s="83"/>
      <c r="T1131" s="83"/>
      <c r="U1131" s="83"/>
      <c r="V1131" s="83"/>
      <c r="W1131" s="74"/>
      <c r="X1131" s="74"/>
      <c r="Y1131" s="74"/>
      <c r="Z1131" s="66"/>
      <c r="AA1131" s="72"/>
      <c r="AB1131" s="66"/>
      <c r="AC1131" s="72"/>
      <c r="AD1131" s="72"/>
      <c r="AE1131" s="72"/>
      <c r="AF1131" s="62"/>
      <c r="AG1131" s="113"/>
      <c r="AH1131" s="114"/>
      <c r="AI1131" s="30"/>
      <c r="AJ1131" s="30"/>
      <c r="AK1131" s="30"/>
      <c r="AL1131" s="30"/>
      <c r="AM1131" s="68"/>
      <c r="AN1131" s="114"/>
      <c r="AO1131" s="114"/>
      <c r="AP1131" s="113"/>
      <c r="AQ1131" s="113"/>
      <c r="AR1131" s="31"/>
      <c r="AS1131" s="73"/>
      <c r="AT1131" s="73"/>
      <c r="AU1131" s="68"/>
      <c r="AV1131" s="67"/>
      <c r="AW1131" s="67"/>
      <c r="AX1131" s="67"/>
      <c r="AY1131" s="67"/>
      <c r="AZ1131" s="132"/>
      <c r="BA1131" s="132"/>
      <c r="BB1131" s="132"/>
      <c r="BC1131" s="132"/>
      <c r="BD1131" s="132"/>
      <c r="BE1131" s="67"/>
    </row>
    <row r="1132" spans="1:57" ht="25.5" customHeight="1" x14ac:dyDescent="0.25">
      <c r="A1132" s="31"/>
      <c r="B1132" s="31"/>
      <c r="C1132" s="31"/>
      <c r="D1132" s="33"/>
      <c r="E1132" s="98"/>
      <c r="F1132" s="31"/>
      <c r="G1132" s="83"/>
      <c r="H1132" s="83"/>
      <c r="I1132" s="62"/>
      <c r="J1132" s="31"/>
      <c r="K1132" s="31"/>
      <c r="L1132" s="83"/>
      <c r="M1132" s="69"/>
      <c r="N1132" s="69"/>
      <c r="O1132" s="74"/>
      <c r="P1132" s="74"/>
      <c r="Q1132" s="75"/>
      <c r="R1132" s="34"/>
      <c r="S1132" s="83"/>
      <c r="T1132" s="83"/>
      <c r="U1132" s="83"/>
      <c r="V1132" s="83"/>
      <c r="W1132" s="74"/>
      <c r="X1132" s="74"/>
      <c r="Y1132" s="74"/>
      <c r="Z1132" s="66"/>
      <c r="AA1132" s="72"/>
      <c r="AB1132" s="66"/>
      <c r="AC1132" s="72"/>
      <c r="AD1132" s="72"/>
      <c r="AE1132" s="72"/>
      <c r="AF1132" s="62"/>
      <c r="AG1132" s="113"/>
      <c r="AH1132" s="114"/>
      <c r="AI1132" s="30"/>
      <c r="AJ1132" s="30"/>
      <c r="AK1132" s="30"/>
      <c r="AL1132" s="30"/>
      <c r="AM1132" s="68"/>
      <c r="AN1132" s="114"/>
      <c r="AO1132" s="114"/>
      <c r="AP1132" s="113"/>
      <c r="AQ1132" s="113"/>
      <c r="AR1132" s="31"/>
      <c r="AS1132" s="73"/>
      <c r="AT1132" s="73"/>
      <c r="AU1132" s="68"/>
      <c r="AV1132" s="67"/>
      <c r="AW1132" s="67"/>
      <c r="AX1132" s="67"/>
      <c r="AY1132" s="67"/>
      <c r="AZ1132" s="132"/>
      <c r="BA1132" s="132"/>
      <c r="BB1132" s="132"/>
      <c r="BC1132" s="132"/>
      <c r="BD1132" s="132"/>
      <c r="BE1132" s="67"/>
    </row>
    <row r="1133" spans="1:57" ht="25.5" customHeight="1" x14ac:dyDescent="0.25">
      <c r="A1133" s="31"/>
      <c r="B1133" s="31"/>
      <c r="C1133" s="31"/>
      <c r="D1133" s="33"/>
      <c r="E1133" s="98"/>
      <c r="F1133" s="31"/>
      <c r="G1133" s="83"/>
      <c r="H1133" s="83"/>
      <c r="I1133" s="62"/>
      <c r="J1133" s="31"/>
      <c r="K1133" s="31"/>
      <c r="L1133" s="83"/>
      <c r="M1133" s="69"/>
      <c r="N1133" s="69"/>
      <c r="O1133" s="74"/>
      <c r="P1133" s="74"/>
      <c r="Q1133" s="75"/>
      <c r="R1133" s="34"/>
      <c r="S1133" s="83"/>
      <c r="T1133" s="83"/>
      <c r="U1133" s="83"/>
      <c r="V1133" s="83"/>
      <c r="W1133" s="74"/>
      <c r="X1133" s="74"/>
      <c r="Y1133" s="74"/>
      <c r="Z1133" s="66"/>
      <c r="AA1133" s="72"/>
      <c r="AB1133" s="66"/>
      <c r="AC1133" s="72"/>
      <c r="AD1133" s="72"/>
      <c r="AE1133" s="72"/>
      <c r="AF1133" s="62"/>
      <c r="AG1133" s="113"/>
      <c r="AH1133" s="114"/>
      <c r="AI1133" s="30"/>
      <c r="AJ1133" s="30"/>
      <c r="AK1133" s="30"/>
      <c r="AL1133" s="30"/>
      <c r="AM1133" s="68"/>
      <c r="AN1133" s="114"/>
      <c r="AO1133" s="114"/>
      <c r="AP1133" s="113"/>
      <c r="AQ1133" s="113"/>
      <c r="AR1133" s="31"/>
      <c r="AS1133" s="73"/>
      <c r="AT1133" s="73"/>
      <c r="AU1133" s="68"/>
      <c r="AV1133" s="67"/>
      <c r="AW1133" s="67"/>
      <c r="AX1133" s="67"/>
      <c r="AY1133" s="67"/>
      <c r="AZ1133" s="132"/>
      <c r="BA1133" s="132"/>
      <c r="BB1133" s="132"/>
      <c r="BC1133" s="132"/>
      <c r="BD1133" s="132"/>
      <c r="BE1133" s="67"/>
    </row>
    <row r="1134" spans="1:57" ht="25.5" customHeight="1" x14ac:dyDescent="0.25">
      <c r="A1134" s="31"/>
      <c r="B1134" s="31"/>
      <c r="C1134" s="31"/>
      <c r="D1134" s="33"/>
      <c r="E1134" s="98"/>
      <c r="F1134" s="31"/>
      <c r="G1134" s="83"/>
      <c r="H1134" s="83"/>
      <c r="I1134" s="62"/>
      <c r="J1134" s="31"/>
      <c r="K1134" s="31"/>
      <c r="L1134" s="83"/>
      <c r="M1134" s="69"/>
      <c r="N1134" s="69"/>
      <c r="O1134" s="74"/>
      <c r="P1134" s="74"/>
      <c r="Q1134" s="75"/>
      <c r="R1134" s="34"/>
      <c r="S1134" s="83"/>
      <c r="T1134" s="83"/>
      <c r="U1134" s="83"/>
      <c r="V1134" s="83"/>
      <c r="W1134" s="74"/>
      <c r="X1134" s="74"/>
      <c r="Y1134" s="74"/>
      <c r="Z1134" s="66"/>
      <c r="AA1134" s="72"/>
      <c r="AB1134" s="66"/>
      <c r="AC1134" s="72"/>
      <c r="AD1134" s="72"/>
      <c r="AE1134" s="72"/>
      <c r="AF1134" s="62"/>
      <c r="AG1134" s="113"/>
      <c r="AH1134" s="114"/>
      <c r="AI1134" s="30"/>
      <c r="AJ1134" s="30"/>
      <c r="AK1134" s="30"/>
      <c r="AL1134" s="30"/>
      <c r="AM1134" s="68"/>
      <c r="AN1134" s="114"/>
      <c r="AO1134" s="114"/>
      <c r="AP1134" s="113"/>
      <c r="AQ1134" s="113"/>
      <c r="AR1134" s="31"/>
      <c r="AS1134" s="73"/>
      <c r="AT1134" s="73"/>
      <c r="AU1134" s="68"/>
      <c r="AV1134" s="67"/>
      <c r="AW1134" s="67"/>
      <c r="AX1134" s="67"/>
      <c r="AY1134" s="67"/>
      <c r="AZ1134" s="132"/>
      <c r="BA1134" s="132"/>
      <c r="BB1134" s="132"/>
      <c r="BC1134" s="132"/>
      <c r="BD1134" s="132"/>
      <c r="BE1134" s="67"/>
    </row>
    <row r="1135" spans="1:57" ht="25.5" customHeight="1" x14ac:dyDescent="0.25">
      <c r="A1135" s="31"/>
      <c r="B1135" s="31"/>
      <c r="C1135" s="31"/>
      <c r="D1135" s="33"/>
      <c r="E1135" s="98"/>
      <c r="F1135" s="31"/>
      <c r="G1135" s="83"/>
      <c r="H1135" s="83"/>
      <c r="I1135" s="62"/>
      <c r="J1135" s="31"/>
      <c r="K1135" s="31"/>
      <c r="L1135" s="83"/>
      <c r="M1135" s="69"/>
      <c r="N1135" s="69"/>
      <c r="O1135" s="74"/>
      <c r="P1135" s="74"/>
      <c r="Q1135" s="75"/>
      <c r="R1135" s="34"/>
      <c r="S1135" s="83"/>
      <c r="T1135" s="83"/>
      <c r="U1135" s="83"/>
      <c r="V1135" s="83"/>
      <c r="W1135" s="74"/>
      <c r="X1135" s="74"/>
      <c r="Y1135" s="74"/>
      <c r="Z1135" s="66"/>
      <c r="AA1135" s="72"/>
      <c r="AB1135" s="66"/>
      <c r="AC1135" s="72"/>
      <c r="AD1135" s="72"/>
      <c r="AE1135" s="72"/>
      <c r="AF1135" s="62"/>
      <c r="AG1135" s="113"/>
      <c r="AH1135" s="114"/>
      <c r="AI1135" s="30"/>
      <c r="AJ1135" s="30"/>
      <c r="AK1135" s="30"/>
      <c r="AL1135" s="30"/>
      <c r="AM1135" s="68"/>
      <c r="AN1135" s="114"/>
      <c r="AO1135" s="114"/>
      <c r="AP1135" s="113"/>
      <c r="AQ1135" s="113"/>
      <c r="AR1135" s="31"/>
      <c r="AS1135" s="73"/>
      <c r="AT1135" s="73"/>
      <c r="AU1135" s="68"/>
      <c r="AV1135" s="67"/>
      <c r="AW1135" s="67"/>
      <c r="AX1135" s="67"/>
      <c r="AY1135" s="67"/>
      <c r="AZ1135" s="132"/>
      <c r="BA1135" s="132"/>
      <c r="BB1135" s="132"/>
      <c r="BC1135" s="132"/>
      <c r="BD1135" s="132"/>
      <c r="BE1135" s="67"/>
    </row>
    <row r="1136" spans="1:57" ht="25.5" customHeight="1" x14ac:dyDescent="0.25">
      <c r="A1136" s="31"/>
      <c r="B1136" s="31"/>
      <c r="C1136" s="31"/>
      <c r="D1136" s="33"/>
      <c r="E1136" s="98"/>
      <c r="F1136" s="31"/>
      <c r="G1136" s="83"/>
      <c r="H1136" s="83"/>
      <c r="I1136" s="62"/>
      <c r="J1136" s="31"/>
      <c r="K1136" s="31"/>
      <c r="L1136" s="83"/>
      <c r="M1136" s="69"/>
      <c r="N1136" s="69"/>
      <c r="O1136" s="74"/>
      <c r="P1136" s="74"/>
      <c r="Q1136" s="75"/>
      <c r="R1136" s="34"/>
      <c r="S1136" s="83"/>
      <c r="T1136" s="83"/>
      <c r="U1136" s="83"/>
      <c r="V1136" s="83"/>
      <c r="W1136" s="74"/>
      <c r="X1136" s="74"/>
      <c r="Y1136" s="74"/>
      <c r="Z1136" s="66"/>
      <c r="AA1136" s="72"/>
      <c r="AB1136" s="66"/>
      <c r="AC1136" s="72"/>
      <c r="AD1136" s="72"/>
      <c r="AE1136" s="72"/>
      <c r="AF1136" s="62"/>
      <c r="AG1136" s="113"/>
      <c r="AH1136" s="114"/>
      <c r="AI1136" s="30"/>
      <c r="AJ1136" s="30"/>
      <c r="AK1136" s="30"/>
      <c r="AL1136" s="30"/>
      <c r="AM1136" s="68"/>
      <c r="AN1136" s="114"/>
      <c r="AO1136" s="114"/>
      <c r="AP1136" s="113"/>
      <c r="AQ1136" s="113"/>
      <c r="AR1136" s="31"/>
      <c r="AS1136" s="73"/>
      <c r="AT1136" s="73"/>
      <c r="AU1136" s="68"/>
      <c r="AV1136" s="67"/>
      <c r="AW1136" s="67"/>
      <c r="AX1136" s="67"/>
      <c r="AY1136" s="67"/>
      <c r="AZ1136" s="132"/>
      <c r="BA1136" s="132"/>
      <c r="BB1136" s="132"/>
      <c r="BC1136" s="132"/>
      <c r="BD1136" s="132"/>
      <c r="BE1136" s="67"/>
    </row>
    <row r="1137" spans="1:57" ht="25.5" customHeight="1" x14ac:dyDescent="0.25">
      <c r="A1137" s="31"/>
      <c r="B1137" s="31"/>
      <c r="C1137" s="31"/>
      <c r="D1137" s="33"/>
      <c r="E1137" s="98"/>
      <c r="F1137" s="31"/>
      <c r="G1137" s="83"/>
      <c r="H1137" s="83"/>
      <c r="I1137" s="62"/>
      <c r="J1137" s="31"/>
      <c r="K1137" s="31"/>
      <c r="L1137" s="83"/>
      <c r="M1137" s="69"/>
      <c r="N1137" s="69"/>
      <c r="O1137" s="74"/>
      <c r="P1137" s="74"/>
      <c r="Q1137" s="75"/>
      <c r="R1137" s="34"/>
      <c r="S1137" s="83"/>
      <c r="T1137" s="83"/>
      <c r="U1137" s="83"/>
      <c r="V1137" s="83"/>
      <c r="W1137" s="74"/>
      <c r="X1137" s="74"/>
      <c r="Y1137" s="74"/>
      <c r="Z1137" s="66"/>
      <c r="AA1137" s="72"/>
      <c r="AB1137" s="66"/>
      <c r="AC1137" s="72"/>
      <c r="AD1137" s="72"/>
      <c r="AE1137" s="72"/>
      <c r="AF1137" s="62"/>
      <c r="AG1137" s="113"/>
      <c r="AH1137" s="114"/>
      <c r="AI1137" s="30"/>
      <c r="AJ1137" s="30"/>
      <c r="AK1137" s="30"/>
      <c r="AL1137" s="30"/>
      <c r="AM1137" s="68"/>
      <c r="AN1137" s="114"/>
      <c r="AO1137" s="114"/>
      <c r="AP1137" s="113"/>
      <c r="AQ1137" s="113"/>
      <c r="AR1137" s="31"/>
      <c r="AS1137" s="73"/>
      <c r="AT1137" s="73"/>
      <c r="AU1137" s="68"/>
      <c r="AV1137" s="67"/>
      <c r="AW1137" s="67"/>
      <c r="AX1137" s="67"/>
      <c r="AY1137" s="67"/>
      <c r="AZ1137" s="132"/>
      <c r="BA1137" s="132"/>
      <c r="BB1137" s="132"/>
      <c r="BC1137" s="132"/>
      <c r="BD1137" s="132"/>
      <c r="BE1137" s="67"/>
    </row>
    <row r="1138" spans="1:57" ht="25.5" customHeight="1" x14ac:dyDescent="0.25">
      <c r="A1138" s="31"/>
      <c r="B1138" s="31"/>
      <c r="C1138" s="31"/>
      <c r="D1138" s="33"/>
      <c r="E1138" s="98"/>
      <c r="F1138" s="31"/>
      <c r="G1138" s="83"/>
      <c r="H1138" s="83"/>
      <c r="I1138" s="62"/>
      <c r="J1138" s="31"/>
      <c r="K1138" s="31"/>
      <c r="L1138" s="83"/>
      <c r="M1138" s="69"/>
      <c r="N1138" s="69"/>
      <c r="O1138" s="74"/>
      <c r="P1138" s="74"/>
      <c r="Q1138" s="75"/>
      <c r="R1138" s="34"/>
      <c r="S1138" s="83"/>
      <c r="T1138" s="83"/>
      <c r="U1138" s="83"/>
      <c r="V1138" s="83"/>
      <c r="W1138" s="74"/>
      <c r="X1138" s="74"/>
      <c r="Y1138" s="74"/>
      <c r="Z1138" s="66"/>
      <c r="AA1138" s="72"/>
      <c r="AB1138" s="66"/>
      <c r="AC1138" s="72"/>
      <c r="AD1138" s="72"/>
      <c r="AE1138" s="72"/>
      <c r="AF1138" s="62"/>
      <c r="AG1138" s="113"/>
      <c r="AH1138" s="114"/>
      <c r="AI1138" s="30"/>
      <c r="AJ1138" s="30"/>
      <c r="AK1138" s="30"/>
      <c r="AL1138" s="30"/>
      <c r="AM1138" s="68"/>
      <c r="AN1138" s="114"/>
      <c r="AO1138" s="114"/>
      <c r="AP1138" s="113"/>
      <c r="AQ1138" s="113"/>
      <c r="AR1138" s="31"/>
      <c r="AS1138" s="73"/>
      <c r="AT1138" s="73"/>
      <c r="AU1138" s="68"/>
      <c r="AV1138" s="67"/>
      <c r="AW1138" s="67"/>
      <c r="AX1138" s="67"/>
      <c r="AY1138" s="67"/>
      <c r="AZ1138" s="132"/>
      <c r="BA1138" s="132"/>
      <c r="BB1138" s="132"/>
      <c r="BC1138" s="132"/>
      <c r="BD1138" s="132"/>
      <c r="BE1138" s="67"/>
    </row>
    <row r="1139" spans="1:57" ht="25.5" customHeight="1" x14ac:dyDescent="0.25">
      <c r="A1139" s="31"/>
      <c r="B1139" s="31"/>
      <c r="C1139" s="31"/>
      <c r="D1139" s="33"/>
      <c r="E1139" s="98"/>
      <c r="F1139" s="31"/>
      <c r="G1139" s="83"/>
      <c r="H1139" s="83"/>
      <c r="I1139" s="62"/>
      <c r="J1139" s="31"/>
      <c r="K1139" s="31"/>
      <c r="L1139" s="83"/>
      <c r="M1139" s="69"/>
      <c r="N1139" s="69"/>
      <c r="O1139" s="74"/>
      <c r="P1139" s="74"/>
      <c r="Q1139" s="75"/>
      <c r="R1139" s="34"/>
      <c r="S1139" s="83"/>
      <c r="T1139" s="83"/>
      <c r="U1139" s="83"/>
      <c r="V1139" s="83"/>
      <c r="W1139" s="74"/>
      <c r="X1139" s="74"/>
      <c r="Y1139" s="74"/>
      <c r="Z1139" s="66"/>
      <c r="AA1139" s="72"/>
      <c r="AB1139" s="66"/>
      <c r="AC1139" s="72"/>
      <c r="AD1139" s="72"/>
      <c r="AE1139" s="72"/>
      <c r="AF1139" s="62"/>
      <c r="AG1139" s="113"/>
      <c r="AH1139" s="114"/>
      <c r="AI1139" s="30"/>
      <c r="AJ1139" s="30"/>
      <c r="AK1139" s="30"/>
      <c r="AL1139" s="30"/>
      <c r="AM1139" s="68"/>
      <c r="AN1139" s="114"/>
      <c r="AO1139" s="114"/>
      <c r="AP1139" s="113"/>
      <c r="AQ1139" s="113"/>
      <c r="AR1139" s="31"/>
      <c r="AS1139" s="73"/>
      <c r="AT1139" s="73"/>
      <c r="AU1139" s="68"/>
      <c r="AV1139" s="67"/>
      <c r="AW1139" s="67"/>
      <c r="AX1139" s="67"/>
      <c r="AY1139" s="67"/>
      <c r="AZ1139" s="132"/>
      <c r="BA1139" s="132"/>
      <c r="BB1139" s="132"/>
      <c r="BC1139" s="132"/>
      <c r="BD1139" s="132"/>
      <c r="BE1139" s="67"/>
    </row>
    <row r="1140" spans="1:57" ht="25.5" customHeight="1" x14ac:dyDescent="0.25">
      <c r="A1140" s="31"/>
      <c r="B1140" s="31"/>
      <c r="C1140" s="31"/>
      <c r="D1140" s="33"/>
      <c r="E1140" s="98"/>
      <c r="F1140" s="31"/>
      <c r="G1140" s="83"/>
      <c r="H1140" s="83"/>
      <c r="I1140" s="62"/>
      <c r="J1140" s="31"/>
      <c r="K1140" s="31"/>
      <c r="L1140" s="83"/>
      <c r="M1140" s="69"/>
      <c r="N1140" s="69"/>
      <c r="O1140" s="74"/>
      <c r="P1140" s="74"/>
      <c r="Q1140" s="75"/>
      <c r="R1140" s="34"/>
      <c r="S1140" s="83"/>
      <c r="T1140" s="83"/>
      <c r="U1140" s="83"/>
      <c r="V1140" s="83"/>
      <c r="W1140" s="74"/>
      <c r="X1140" s="74"/>
      <c r="Y1140" s="74"/>
      <c r="Z1140" s="66"/>
      <c r="AA1140" s="72"/>
      <c r="AB1140" s="66"/>
      <c r="AC1140" s="72"/>
      <c r="AD1140" s="72"/>
      <c r="AE1140" s="72"/>
      <c r="AF1140" s="62"/>
      <c r="AG1140" s="113"/>
      <c r="AH1140" s="114"/>
      <c r="AI1140" s="30"/>
      <c r="AJ1140" s="30"/>
      <c r="AK1140" s="30"/>
      <c r="AL1140" s="30"/>
      <c r="AM1140" s="68"/>
      <c r="AN1140" s="114"/>
      <c r="AO1140" s="114"/>
      <c r="AP1140" s="113"/>
      <c r="AQ1140" s="113"/>
      <c r="AR1140" s="31"/>
      <c r="AS1140" s="73"/>
      <c r="AT1140" s="73"/>
      <c r="AU1140" s="68"/>
      <c r="AV1140" s="67"/>
      <c r="AW1140" s="67"/>
      <c r="AX1140" s="67"/>
      <c r="AY1140" s="67"/>
      <c r="AZ1140" s="132"/>
      <c r="BA1140" s="132"/>
      <c r="BB1140" s="132"/>
      <c r="BC1140" s="132"/>
      <c r="BD1140" s="132"/>
      <c r="BE1140" s="67"/>
    </row>
    <row r="1141" spans="1:57" ht="25.5" customHeight="1" x14ac:dyDescent="0.25">
      <c r="A1141" s="31"/>
      <c r="B1141" s="31"/>
      <c r="C1141" s="31"/>
      <c r="D1141" s="33"/>
      <c r="E1141" s="98"/>
      <c r="F1141" s="31"/>
      <c r="G1141" s="83"/>
      <c r="H1141" s="83"/>
      <c r="I1141" s="62"/>
      <c r="J1141" s="31"/>
      <c r="K1141" s="31"/>
      <c r="L1141" s="83"/>
      <c r="M1141" s="69"/>
      <c r="N1141" s="69"/>
      <c r="O1141" s="74"/>
      <c r="P1141" s="74"/>
      <c r="Q1141" s="75"/>
      <c r="R1141" s="34"/>
      <c r="S1141" s="83"/>
      <c r="T1141" s="83"/>
      <c r="U1141" s="83"/>
      <c r="V1141" s="83"/>
      <c r="W1141" s="74"/>
      <c r="X1141" s="74"/>
      <c r="Y1141" s="74"/>
      <c r="Z1141" s="66"/>
      <c r="AA1141" s="72"/>
      <c r="AB1141" s="66"/>
      <c r="AC1141" s="72"/>
      <c r="AD1141" s="72"/>
      <c r="AE1141" s="72"/>
      <c r="AF1141" s="62"/>
      <c r="AG1141" s="113"/>
      <c r="AH1141" s="114"/>
      <c r="AI1141" s="30"/>
      <c r="AJ1141" s="30"/>
      <c r="AK1141" s="30"/>
      <c r="AL1141" s="30"/>
      <c r="AM1141" s="68"/>
      <c r="AN1141" s="114"/>
      <c r="AO1141" s="114"/>
      <c r="AP1141" s="113"/>
      <c r="AQ1141" s="113"/>
      <c r="AR1141" s="31"/>
      <c r="AS1141" s="73"/>
      <c r="AT1141" s="73"/>
      <c r="AU1141" s="68"/>
      <c r="AV1141" s="67"/>
      <c r="AW1141" s="67"/>
      <c r="AX1141" s="67"/>
      <c r="AY1141" s="67"/>
      <c r="AZ1141" s="132"/>
      <c r="BA1141" s="132"/>
      <c r="BB1141" s="132"/>
      <c r="BC1141" s="132"/>
      <c r="BD1141" s="132"/>
      <c r="BE1141" s="67"/>
    </row>
    <row r="1142" spans="1:57" ht="25.5" customHeight="1" x14ac:dyDescent="0.25">
      <c r="A1142" s="31"/>
      <c r="B1142" s="31"/>
      <c r="C1142" s="31"/>
      <c r="D1142" s="33"/>
      <c r="E1142" s="98"/>
      <c r="F1142" s="31"/>
      <c r="G1142" s="83"/>
      <c r="H1142" s="83"/>
      <c r="I1142" s="62"/>
      <c r="J1142" s="31"/>
      <c r="K1142" s="31"/>
      <c r="L1142" s="83"/>
      <c r="M1142" s="69"/>
      <c r="N1142" s="69"/>
      <c r="O1142" s="74"/>
      <c r="P1142" s="74"/>
      <c r="Q1142" s="75"/>
      <c r="R1142" s="34"/>
      <c r="S1142" s="83"/>
      <c r="T1142" s="83"/>
      <c r="U1142" s="83"/>
      <c r="V1142" s="83"/>
      <c r="W1142" s="74"/>
      <c r="X1142" s="74"/>
      <c r="Y1142" s="74"/>
      <c r="Z1142" s="66"/>
      <c r="AA1142" s="72"/>
      <c r="AB1142" s="66"/>
      <c r="AC1142" s="72"/>
      <c r="AD1142" s="72"/>
      <c r="AE1142" s="72"/>
      <c r="AF1142" s="62"/>
      <c r="AG1142" s="113"/>
      <c r="AH1142" s="114"/>
      <c r="AI1142" s="30"/>
      <c r="AJ1142" s="30"/>
      <c r="AK1142" s="30"/>
      <c r="AL1142" s="30"/>
      <c r="AM1142" s="68"/>
      <c r="AN1142" s="114"/>
      <c r="AO1142" s="114"/>
      <c r="AP1142" s="113"/>
      <c r="AQ1142" s="113"/>
      <c r="AR1142" s="31"/>
      <c r="AS1142" s="73"/>
      <c r="AT1142" s="73"/>
      <c r="AU1142" s="68"/>
      <c r="AV1142" s="67"/>
      <c r="AW1142" s="67"/>
      <c r="AX1142" s="67"/>
      <c r="AY1142" s="67"/>
      <c r="AZ1142" s="132"/>
      <c r="BA1142" s="132"/>
      <c r="BB1142" s="132"/>
      <c r="BC1142" s="132"/>
      <c r="BD1142" s="132"/>
      <c r="BE1142" s="67"/>
    </row>
    <row r="1143" spans="1:57" ht="25.5" customHeight="1" x14ac:dyDescent="0.25">
      <c r="A1143" s="31"/>
      <c r="B1143" s="31"/>
      <c r="C1143" s="31"/>
      <c r="D1143" s="33"/>
      <c r="E1143" s="98"/>
      <c r="F1143" s="31"/>
      <c r="G1143" s="83"/>
      <c r="H1143" s="83"/>
      <c r="I1143" s="62"/>
      <c r="J1143" s="31"/>
      <c r="K1143" s="31"/>
      <c r="L1143" s="83"/>
      <c r="M1143" s="69"/>
      <c r="N1143" s="69"/>
      <c r="O1143" s="74"/>
      <c r="P1143" s="74"/>
      <c r="Q1143" s="75"/>
      <c r="R1143" s="34"/>
      <c r="S1143" s="83"/>
      <c r="T1143" s="83"/>
      <c r="U1143" s="83"/>
      <c r="V1143" s="83"/>
      <c r="W1143" s="74"/>
      <c r="X1143" s="74"/>
      <c r="Y1143" s="74"/>
      <c r="Z1143" s="66"/>
      <c r="AA1143" s="72"/>
      <c r="AB1143" s="66"/>
      <c r="AC1143" s="72"/>
      <c r="AD1143" s="72"/>
      <c r="AE1143" s="72"/>
      <c r="AF1143" s="62"/>
      <c r="AG1143" s="113"/>
      <c r="AH1143" s="114"/>
      <c r="AI1143" s="30"/>
      <c r="AJ1143" s="30"/>
      <c r="AK1143" s="30"/>
      <c r="AL1143" s="30"/>
      <c r="AM1143" s="68"/>
      <c r="AN1143" s="114"/>
      <c r="AO1143" s="114"/>
      <c r="AP1143" s="113"/>
      <c r="AQ1143" s="113"/>
      <c r="AR1143" s="31"/>
      <c r="AS1143" s="73"/>
      <c r="AT1143" s="73"/>
      <c r="AU1143" s="68"/>
      <c r="AV1143" s="67"/>
      <c r="AW1143" s="67"/>
      <c r="AX1143" s="67"/>
      <c r="AY1143" s="67"/>
      <c r="AZ1143" s="132"/>
      <c r="BA1143" s="132"/>
      <c r="BB1143" s="132"/>
      <c r="BC1143" s="132"/>
      <c r="BD1143" s="132"/>
      <c r="BE1143" s="67"/>
    </row>
    <row r="1144" spans="1:57" ht="25.5" customHeight="1" x14ac:dyDescent="0.25">
      <c r="A1144" s="31"/>
      <c r="B1144" s="31"/>
      <c r="C1144" s="31"/>
      <c r="D1144" s="33"/>
      <c r="E1144" s="98"/>
      <c r="F1144" s="31"/>
      <c r="G1144" s="83"/>
      <c r="H1144" s="83"/>
      <c r="I1144" s="62"/>
      <c r="J1144" s="31"/>
      <c r="K1144" s="31"/>
      <c r="L1144" s="83"/>
      <c r="M1144" s="69"/>
      <c r="N1144" s="69"/>
      <c r="O1144" s="74"/>
      <c r="P1144" s="74"/>
      <c r="Q1144" s="75"/>
      <c r="R1144" s="34"/>
      <c r="S1144" s="83"/>
      <c r="T1144" s="83"/>
      <c r="U1144" s="83"/>
      <c r="V1144" s="83"/>
      <c r="W1144" s="74"/>
      <c r="X1144" s="74"/>
      <c r="Y1144" s="74"/>
      <c r="Z1144" s="66"/>
      <c r="AA1144" s="72"/>
      <c r="AB1144" s="66"/>
      <c r="AC1144" s="72"/>
      <c r="AD1144" s="72"/>
      <c r="AE1144" s="72"/>
      <c r="AF1144" s="62"/>
      <c r="AG1144" s="113"/>
      <c r="AH1144" s="114"/>
      <c r="AI1144" s="30"/>
      <c r="AJ1144" s="30"/>
      <c r="AK1144" s="30"/>
      <c r="AL1144" s="30"/>
      <c r="AM1144" s="68"/>
      <c r="AN1144" s="114"/>
      <c r="AO1144" s="114"/>
      <c r="AP1144" s="113"/>
      <c r="AQ1144" s="113"/>
      <c r="AR1144" s="31"/>
      <c r="AS1144" s="73"/>
      <c r="AT1144" s="73"/>
      <c r="AU1144" s="68"/>
      <c r="AV1144" s="67"/>
      <c r="AW1144" s="67"/>
      <c r="AX1144" s="67"/>
      <c r="AY1144" s="67"/>
      <c r="AZ1144" s="132"/>
      <c r="BA1144" s="132"/>
      <c r="BB1144" s="132"/>
      <c r="BC1144" s="132"/>
      <c r="BD1144" s="132"/>
      <c r="BE1144" s="67"/>
    </row>
    <row r="1145" spans="1:57" ht="25.5" customHeight="1" x14ac:dyDescent="0.25">
      <c r="A1145" s="31"/>
      <c r="B1145" s="31"/>
      <c r="C1145" s="31"/>
      <c r="D1145" s="33"/>
      <c r="E1145" s="98"/>
      <c r="F1145" s="31"/>
      <c r="G1145" s="83"/>
      <c r="H1145" s="83"/>
      <c r="I1145" s="62"/>
      <c r="J1145" s="31"/>
      <c r="K1145" s="31"/>
      <c r="L1145" s="83"/>
      <c r="M1145" s="69"/>
      <c r="N1145" s="69"/>
      <c r="O1145" s="74"/>
      <c r="P1145" s="74"/>
      <c r="Q1145" s="75"/>
      <c r="R1145" s="34"/>
      <c r="S1145" s="83"/>
      <c r="T1145" s="83"/>
      <c r="U1145" s="83"/>
      <c r="V1145" s="83"/>
      <c r="W1145" s="74"/>
      <c r="X1145" s="74"/>
      <c r="Y1145" s="74"/>
      <c r="Z1145" s="66"/>
      <c r="AA1145" s="72"/>
      <c r="AB1145" s="66"/>
      <c r="AC1145" s="72"/>
      <c r="AD1145" s="72"/>
      <c r="AE1145" s="72"/>
      <c r="AF1145" s="62"/>
      <c r="AG1145" s="113"/>
      <c r="AH1145" s="114"/>
      <c r="AI1145" s="30"/>
      <c r="AJ1145" s="30"/>
      <c r="AK1145" s="30"/>
      <c r="AL1145" s="30"/>
      <c r="AM1145" s="68"/>
      <c r="AN1145" s="114"/>
      <c r="AO1145" s="114"/>
      <c r="AP1145" s="113"/>
      <c r="AQ1145" s="113"/>
      <c r="AR1145" s="31"/>
      <c r="AS1145" s="73"/>
      <c r="AT1145" s="73"/>
      <c r="AU1145" s="68"/>
      <c r="AV1145" s="67"/>
      <c r="AW1145" s="67"/>
      <c r="AX1145" s="67"/>
      <c r="AY1145" s="67"/>
      <c r="AZ1145" s="132"/>
      <c r="BA1145" s="132"/>
      <c r="BB1145" s="132"/>
      <c r="BC1145" s="132"/>
      <c r="BD1145" s="132"/>
      <c r="BE1145" s="67"/>
    </row>
    <row r="1146" spans="1:57" ht="25.5" customHeight="1" x14ac:dyDescent="0.25">
      <c r="A1146" s="31"/>
      <c r="B1146" s="31"/>
      <c r="C1146" s="31"/>
      <c r="D1146" s="33"/>
      <c r="E1146" s="98"/>
      <c r="F1146" s="31"/>
      <c r="G1146" s="83"/>
      <c r="H1146" s="83"/>
      <c r="I1146" s="62"/>
      <c r="J1146" s="31"/>
      <c r="K1146" s="31"/>
      <c r="L1146" s="83"/>
      <c r="M1146" s="69"/>
      <c r="N1146" s="69"/>
      <c r="O1146" s="74"/>
      <c r="P1146" s="74"/>
      <c r="Q1146" s="75"/>
      <c r="R1146" s="34"/>
      <c r="S1146" s="83"/>
      <c r="T1146" s="83"/>
      <c r="U1146" s="83"/>
      <c r="V1146" s="83"/>
      <c r="W1146" s="74"/>
      <c r="X1146" s="74"/>
      <c r="Y1146" s="74"/>
      <c r="Z1146" s="66"/>
      <c r="AA1146" s="72"/>
      <c r="AB1146" s="66"/>
      <c r="AC1146" s="72"/>
      <c r="AD1146" s="72"/>
      <c r="AE1146" s="72"/>
      <c r="AF1146" s="62"/>
      <c r="AG1146" s="113"/>
      <c r="AH1146" s="114"/>
      <c r="AI1146" s="30"/>
      <c r="AJ1146" s="30"/>
      <c r="AK1146" s="30"/>
      <c r="AL1146" s="30"/>
      <c r="AM1146" s="68"/>
      <c r="AN1146" s="114"/>
      <c r="AO1146" s="114"/>
      <c r="AP1146" s="113"/>
      <c r="AQ1146" s="113"/>
      <c r="AR1146" s="31"/>
      <c r="AS1146" s="73"/>
      <c r="AT1146" s="73"/>
      <c r="AU1146" s="68"/>
      <c r="AV1146" s="67"/>
      <c r="AW1146" s="67"/>
      <c r="AX1146" s="67"/>
      <c r="AY1146" s="67"/>
      <c r="AZ1146" s="132"/>
      <c r="BA1146" s="132"/>
      <c r="BB1146" s="132"/>
      <c r="BC1146" s="132"/>
      <c r="BD1146" s="132"/>
      <c r="BE1146" s="67"/>
    </row>
    <row r="1147" spans="1:57" ht="25.5" customHeight="1" x14ac:dyDescent="0.25">
      <c r="A1147" s="31"/>
      <c r="B1147" s="31"/>
      <c r="C1147" s="31"/>
      <c r="D1147" s="33"/>
      <c r="E1147" s="98"/>
      <c r="F1147" s="31"/>
      <c r="G1147" s="83"/>
      <c r="H1147" s="83"/>
      <c r="I1147" s="62"/>
      <c r="J1147" s="31"/>
      <c r="K1147" s="31"/>
      <c r="L1147" s="83"/>
      <c r="M1147" s="69"/>
      <c r="N1147" s="69"/>
      <c r="O1147" s="74"/>
      <c r="P1147" s="74"/>
      <c r="Q1147" s="75"/>
      <c r="R1147" s="34"/>
      <c r="S1147" s="83"/>
      <c r="T1147" s="83"/>
      <c r="U1147" s="83"/>
      <c r="V1147" s="83"/>
      <c r="W1147" s="74"/>
      <c r="X1147" s="74"/>
      <c r="Y1147" s="74"/>
      <c r="Z1147" s="66"/>
      <c r="AA1147" s="72"/>
      <c r="AB1147" s="66"/>
      <c r="AC1147" s="72"/>
      <c r="AD1147" s="72"/>
      <c r="AE1147" s="72"/>
      <c r="AF1147" s="62"/>
      <c r="AG1147" s="113"/>
      <c r="AH1147" s="114"/>
      <c r="AI1147" s="30"/>
      <c r="AJ1147" s="30"/>
      <c r="AK1147" s="30"/>
      <c r="AL1147" s="30"/>
      <c r="AM1147" s="68"/>
      <c r="AN1147" s="114"/>
      <c r="AO1147" s="114"/>
      <c r="AP1147" s="113"/>
      <c r="AQ1147" s="113"/>
      <c r="AR1147" s="31"/>
      <c r="AS1147" s="73"/>
      <c r="AT1147" s="73"/>
      <c r="AU1147" s="68"/>
      <c r="AV1147" s="67"/>
      <c r="AW1147" s="67"/>
      <c r="AX1147" s="67"/>
      <c r="AY1147" s="67"/>
      <c r="AZ1147" s="132"/>
      <c r="BA1147" s="132"/>
      <c r="BB1147" s="132"/>
      <c r="BC1147" s="132"/>
      <c r="BD1147" s="132"/>
      <c r="BE1147" s="67"/>
    </row>
    <row r="1148" spans="1:57" ht="25.5" customHeight="1" x14ac:dyDescent="0.25">
      <c r="A1148" s="31"/>
      <c r="B1148" s="31"/>
      <c r="C1148" s="31"/>
      <c r="D1148" s="33"/>
      <c r="E1148" s="98"/>
      <c r="F1148" s="31"/>
      <c r="G1148" s="83"/>
      <c r="H1148" s="83"/>
      <c r="I1148" s="62"/>
      <c r="J1148" s="31"/>
      <c r="K1148" s="31"/>
      <c r="L1148" s="83"/>
      <c r="M1148" s="69"/>
      <c r="N1148" s="69"/>
      <c r="O1148" s="74"/>
      <c r="P1148" s="74"/>
      <c r="Q1148" s="75"/>
      <c r="R1148" s="34"/>
      <c r="S1148" s="83"/>
      <c r="T1148" s="83"/>
      <c r="U1148" s="83"/>
      <c r="V1148" s="83"/>
      <c r="W1148" s="74"/>
      <c r="X1148" s="74"/>
      <c r="Y1148" s="74"/>
      <c r="Z1148" s="66"/>
      <c r="AA1148" s="72"/>
      <c r="AB1148" s="66"/>
      <c r="AC1148" s="72"/>
      <c r="AD1148" s="72"/>
      <c r="AE1148" s="72"/>
      <c r="AF1148" s="62"/>
      <c r="AG1148" s="113"/>
      <c r="AH1148" s="114"/>
      <c r="AI1148" s="30"/>
      <c r="AJ1148" s="30"/>
      <c r="AK1148" s="30"/>
      <c r="AL1148" s="30"/>
      <c r="AM1148" s="68"/>
      <c r="AN1148" s="114"/>
      <c r="AO1148" s="114"/>
      <c r="AP1148" s="113"/>
      <c r="AQ1148" s="113"/>
      <c r="AR1148" s="31"/>
      <c r="AS1148" s="73"/>
      <c r="AT1148" s="73"/>
      <c r="AU1148" s="68"/>
      <c r="AV1148" s="67"/>
      <c r="AW1148" s="67"/>
      <c r="AX1148" s="67"/>
      <c r="AY1148" s="67"/>
      <c r="AZ1148" s="132"/>
      <c r="BA1148" s="132"/>
      <c r="BB1148" s="132"/>
      <c r="BC1148" s="132"/>
      <c r="BD1148" s="132"/>
      <c r="BE1148" s="67"/>
    </row>
    <row r="1149" spans="1:57" ht="25.5" customHeight="1" x14ac:dyDescent="0.25">
      <c r="A1149" s="31"/>
      <c r="B1149" s="31"/>
      <c r="C1149" s="31"/>
      <c r="D1149" s="33"/>
      <c r="E1149" s="98"/>
      <c r="F1149" s="31"/>
      <c r="G1149" s="83"/>
      <c r="H1149" s="83"/>
      <c r="I1149" s="62"/>
      <c r="J1149" s="31"/>
      <c r="K1149" s="31"/>
      <c r="L1149" s="83"/>
      <c r="M1149" s="69"/>
      <c r="N1149" s="69"/>
      <c r="O1149" s="74"/>
      <c r="P1149" s="74"/>
      <c r="Q1149" s="75"/>
      <c r="R1149" s="34"/>
      <c r="S1149" s="83"/>
      <c r="T1149" s="83"/>
      <c r="U1149" s="83"/>
      <c r="V1149" s="83"/>
      <c r="W1149" s="74"/>
      <c r="X1149" s="74"/>
      <c r="Y1149" s="74"/>
      <c r="Z1149" s="66"/>
      <c r="AA1149" s="72"/>
      <c r="AB1149" s="66"/>
      <c r="AC1149" s="72"/>
      <c r="AD1149" s="72"/>
      <c r="AE1149" s="72"/>
      <c r="AF1149" s="62"/>
      <c r="AG1149" s="113"/>
      <c r="AH1149" s="114"/>
      <c r="AI1149" s="30"/>
      <c r="AJ1149" s="30"/>
      <c r="AK1149" s="30"/>
      <c r="AL1149" s="30"/>
      <c r="AM1149" s="68"/>
      <c r="AN1149" s="114"/>
      <c r="AO1149" s="114"/>
      <c r="AP1149" s="113"/>
      <c r="AQ1149" s="113"/>
      <c r="AR1149" s="31"/>
      <c r="AS1149" s="73"/>
      <c r="AT1149" s="73"/>
      <c r="AU1149" s="68"/>
      <c r="AV1149" s="67"/>
      <c r="AW1149" s="67"/>
      <c r="AX1149" s="67"/>
      <c r="AY1149" s="67"/>
      <c r="AZ1149" s="132"/>
      <c r="BA1149" s="132"/>
      <c r="BB1149" s="132"/>
      <c r="BC1149" s="132"/>
      <c r="BD1149" s="132"/>
      <c r="BE1149" s="67"/>
    </row>
    <row r="1150" spans="1:57" ht="25.5" customHeight="1" x14ac:dyDescent="0.25">
      <c r="A1150" s="31"/>
      <c r="B1150" s="31"/>
      <c r="C1150" s="31"/>
      <c r="D1150" s="33"/>
      <c r="E1150" s="98"/>
      <c r="F1150" s="31"/>
      <c r="G1150" s="83"/>
      <c r="H1150" s="83"/>
      <c r="I1150" s="62"/>
      <c r="J1150" s="31"/>
      <c r="K1150" s="31"/>
      <c r="L1150" s="83"/>
      <c r="M1150" s="69"/>
      <c r="N1150" s="69"/>
      <c r="O1150" s="74"/>
      <c r="P1150" s="74"/>
      <c r="Q1150" s="75"/>
      <c r="R1150" s="34"/>
      <c r="S1150" s="83"/>
      <c r="T1150" s="83"/>
      <c r="U1150" s="83"/>
      <c r="V1150" s="83"/>
      <c r="W1150" s="74"/>
      <c r="X1150" s="74"/>
      <c r="Y1150" s="74"/>
      <c r="Z1150" s="66"/>
      <c r="AA1150" s="72"/>
      <c r="AB1150" s="66"/>
      <c r="AC1150" s="72"/>
      <c r="AD1150" s="72"/>
      <c r="AE1150" s="72"/>
      <c r="AF1150" s="62"/>
      <c r="AG1150" s="113"/>
      <c r="AH1150" s="114"/>
      <c r="AI1150" s="30"/>
      <c r="AJ1150" s="30"/>
      <c r="AK1150" s="30"/>
      <c r="AL1150" s="30"/>
      <c r="AM1150" s="68"/>
      <c r="AN1150" s="114"/>
      <c r="AO1150" s="114"/>
      <c r="AP1150" s="113"/>
      <c r="AQ1150" s="113"/>
      <c r="AR1150" s="31"/>
      <c r="AS1150" s="73"/>
      <c r="AT1150" s="73"/>
      <c r="AU1150" s="68"/>
      <c r="AV1150" s="67"/>
      <c r="AW1150" s="67"/>
      <c r="AX1150" s="67"/>
      <c r="AY1150" s="67"/>
      <c r="AZ1150" s="132"/>
      <c r="BA1150" s="132"/>
      <c r="BB1150" s="132"/>
      <c r="BC1150" s="132"/>
      <c r="BD1150" s="132"/>
      <c r="BE1150" s="67"/>
    </row>
    <row r="1151" spans="1:57" ht="25.5" customHeight="1" x14ac:dyDescent="0.25">
      <c r="A1151" s="31"/>
      <c r="B1151" s="31"/>
      <c r="C1151" s="31"/>
      <c r="D1151" s="33"/>
      <c r="E1151" s="98"/>
      <c r="F1151" s="31"/>
      <c r="G1151" s="83"/>
      <c r="H1151" s="83"/>
      <c r="I1151" s="62"/>
      <c r="J1151" s="31"/>
      <c r="K1151" s="31"/>
      <c r="L1151" s="83"/>
      <c r="M1151" s="69"/>
      <c r="N1151" s="69"/>
      <c r="O1151" s="74"/>
      <c r="P1151" s="74"/>
      <c r="Q1151" s="75"/>
      <c r="R1151" s="34"/>
      <c r="S1151" s="83"/>
      <c r="T1151" s="83"/>
      <c r="U1151" s="83"/>
      <c r="V1151" s="83"/>
      <c r="W1151" s="74"/>
      <c r="X1151" s="74"/>
      <c r="Y1151" s="74"/>
      <c r="Z1151" s="66"/>
      <c r="AA1151" s="72"/>
      <c r="AB1151" s="66"/>
      <c r="AC1151" s="72"/>
      <c r="AD1151" s="72"/>
      <c r="AE1151" s="72"/>
      <c r="AF1151" s="62"/>
      <c r="AG1151" s="113"/>
      <c r="AH1151" s="114"/>
      <c r="AI1151" s="30"/>
      <c r="AJ1151" s="30"/>
      <c r="AK1151" s="30"/>
      <c r="AL1151" s="30"/>
      <c r="AM1151" s="68"/>
      <c r="AN1151" s="114"/>
      <c r="AO1151" s="114"/>
      <c r="AP1151" s="113"/>
      <c r="AQ1151" s="113"/>
      <c r="AR1151" s="31"/>
      <c r="AS1151" s="73"/>
      <c r="AT1151" s="73"/>
      <c r="AU1151" s="68"/>
      <c r="AV1151" s="67"/>
      <c r="AW1151" s="67"/>
      <c r="AX1151" s="67"/>
      <c r="AY1151" s="67"/>
      <c r="AZ1151" s="132"/>
      <c r="BA1151" s="132"/>
      <c r="BB1151" s="132"/>
      <c r="BC1151" s="132"/>
      <c r="BD1151" s="132"/>
      <c r="BE1151" s="67"/>
    </row>
    <row r="1152" spans="1:57" ht="25.5" customHeight="1" x14ac:dyDescent="0.25">
      <c r="A1152" s="31"/>
      <c r="B1152" s="31"/>
      <c r="C1152" s="31"/>
      <c r="D1152" s="33"/>
      <c r="E1152" s="98"/>
      <c r="F1152" s="31"/>
      <c r="G1152" s="83"/>
      <c r="H1152" s="83"/>
      <c r="I1152" s="62"/>
      <c r="J1152" s="31"/>
      <c r="K1152" s="31"/>
      <c r="L1152" s="83"/>
      <c r="M1152" s="69"/>
      <c r="N1152" s="69"/>
      <c r="O1152" s="74"/>
      <c r="P1152" s="74"/>
      <c r="Q1152" s="75"/>
      <c r="R1152" s="34"/>
      <c r="S1152" s="83"/>
      <c r="T1152" s="83"/>
      <c r="U1152" s="83"/>
      <c r="V1152" s="83"/>
      <c r="W1152" s="74"/>
      <c r="X1152" s="74"/>
      <c r="Y1152" s="74"/>
      <c r="Z1152" s="66"/>
      <c r="AA1152" s="72"/>
      <c r="AB1152" s="66"/>
      <c r="AC1152" s="72"/>
      <c r="AD1152" s="72"/>
      <c r="AE1152" s="72"/>
      <c r="AF1152" s="62"/>
      <c r="AG1152" s="113"/>
      <c r="AH1152" s="114"/>
      <c r="AI1152" s="30"/>
      <c r="AJ1152" s="30"/>
      <c r="AK1152" s="30"/>
      <c r="AL1152" s="30"/>
      <c r="AM1152" s="68"/>
      <c r="AN1152" s="114"/>
      <c r="AO1152" s="114"/>
      <c r="AP1152" s="113"/>
      <c r="AQ1152" s="113"/>
      <c r="AR1152" s="31"/>
      <c r="AS1152" s="73"/>
      <c r="AT1152" s="73"/>
      <c r="AU1152" s="68"/>
      <c r="AV1152" s="67"/>
      <c r="AW1152" s="67"/>
      <c r="AX1152" s="67"/>
      <c r="AY1152" s="67"/>
      <c r="AZ1152" s="132"/>
      <c r="BA1152" s="132"/>
      <c r="BB1152" s="132"/>
      <c r="BC1152" s="132"/>
      <c r="BD1152" s="132"/>
      <c r="BE1152" s="67"/>
    </row>
    <row r="1153" spans="1:57" ht="25.5" customHeight="1" x14ac:dyDescent="0.25">
      <c r="A1153" s="31"/>
      <c r="B1153" s="31"/>
      <c r="C1153" s="31"/>
      <c r="D1153" s="33"/>
      <c r="E1153" s="98"/>
      <c r="F1153" s="31"/>
      <c r="G1153" s="83"/>
      <c r="H1153" s="83"/>
      <c r="I1153" s="62"/>
      <c r="J1153" s="31"/>
      <c r="K1153" s="31"/>
      <c r="L1153" s="83"/>
      <c r="M1153" s="69"/>
      <c r="N1153" s="69"/>
      <c r="O1153" s="74"/>
      <c r="P1153" s="74"/>
      <c r="Q1153" s="75"/>
      <c r="R1153" s="34"/>
      <c r="S1153" s="83"/>
      <c r="T1153" s="83"/>
      <c r="U1153" s="83"/>
      <c r="V1153" s="83"/>
      <c r="W1153" s="74"/>
      <c r="X1153" s="74"/>
      <c r="Y1153" s="74"/>
      <c r="Z1153" s="66"/>
      <c r="AA1153" s="72"/>
      <c r="AB1153" s="66"/>
      <c r="AC1153" s="72"/>
      <c r="AD1153" s="72"/>
      <c r="AE1153" s="72"/>
      <c r="AF1153" s="62"/>
      <c r="AG1153" s="113"/>
      <c r="AH1153" s="114"/>
      <c r="AI1153" s="30"/>
      <c r="AJ1153" s="30"/>
      <c r="AK1153" s="30"/>
      <c r="AL1153" s="30"/>
      <c r="AM1153" s="68"/>
      <c r="AN1153" s="114"/>
      <c r="AO1153" s="114"/>
      <c r="AP1153" s="113"/>
      <c r="AQ1153" s="113"/>
      <c r="AR1153" s="31"/>
      <c r="AS1153" s="73"/>
      <c r="AT1153" s="73"/>
      <c r="AU1153" s="68"/>
      <c r="AV1153" s="67"/>
      <c r="AW1153" s="67"/>
      <c r="AX1153" s="67"/>
      <c r="AY1153" s="67"/>
      <c r="AZ1153" s="132"/>
      <c r="BA1153" s="132"/>
      <c r="BB1153" s="132"/>
      <c r="BC1153" s="132"/>
      <c r="BD1153" s="132"/>
      <c r="BE1153" s="67"/>
    </row>
    <row r="1154" spans="1:57" ht="25.5" customHeight="1" x14ac:dyDescent="0.25">
      <c r="A1154" s="31"/>
      <c r="B1154" s="31"/>
      <c r="C1154" s="31"/>
      <c r="D1154" s="33"/>
      <c r="E1154" s="98"/>
      <c r="F1154" s="31"/>
      <c r="G1154" s="83"/>
      <c r="H1154" s="83"/>
      <c r="I1154" s="62"/>
      <c r="J1154" s="31"/>
      <c r="K1154" s="31"/>
      <c r="L1154" s="83"/>
      <c r="M1154" s="69"/>
      <c r="N1154" s="69"/>
      <c r="O1154" s="74"/>
      <c r="P1154" s="74"/>
      <c r="Q1154" s="75"/>
      <c r="R1154" s="34"/>
      <c r="S1154" s="83"/>
      <c r="T1154" s="83"/>
      <c r="U1154" s="83"/>
      <c r="V1154" s="83"/>
      <c r="W1154" s="74"/>
      <c r="X1154" s="74"/>
      <c r="Y1154" s="74"/>
      <c r="Z1154" s="66"/>
      <c r="AA1154" s="72"/>
      <c r="AB1154" s="66"/>
      <c r="AC1154" s="72"/>
      <c r="AD1154" s="72"/>
      <c r="AE1154" s="72"/>
      <c r="AF1154" s="62"/>
      <c r="AG1154" s="113"/>
      <c r="AH1154" s="114"/>
      <c r="AI1154" s="30"/>
      <c r="AJ1154" s="30"/>
      <c r="AK1154" s="30"/>
      <c r="AL1154" s="30"/>
      <c r="AM1154" s="68"/>
      <c r="AN1154" s="114"/>
      <c r="AO1154" s="114"/>
      <c r="AP1154" s="113"/>
      <c r="AQ1154" s="113"/>
      <c r="AR1154" s="31"/>
      <c r="AS1154" s="73"/>
      <c r="AT1154" s="73"/>
      <c r="AU1154" s="68"/>
      <c r="AV1154" s="67"/>
      <c r="AW1154" s="67"/>
      <c r="AX1154" s="67"/>
      <c r="AY1154" s="67"/>
      <c r="AZ1154" s="132"/>
      <c r="BA1154" s="132"/>
      <c r="BB1154" s="132"/>
      <c r="BC1154" s="132"/>
      <c r="BD1154" s="132"/>
      <c r="BE1154" s="67"/>
    </row>
    <row r="1155" spans="1:57" ht="25.5" customHeight="1" x14ac:dyDescent="0.25">
      <c r="A1155" s="31"/>
      <c r="B1155" s="31"/>
      <c r="C1155" s="31"/>
      <c r="D1155" s="33"/>
      <c r="E1155" s="98"/>
      <c r="F1155" s="31"/>
      <c r="G1155" s="83"/>
      <c r="H1155" s="83"/>
      <c r="I1155" s="62"/>
      <c r="J1155" s="31"/>
      <c r="K1155" s="31"/>
      <c r="L1155" s="83"/>
      <c r="M1155" s="69"/>
      <c r="N1155" s="69"/>
      <c r="O1155" s="74"/>
      <c r="P1155" s="74"/>
      <c r="Q1155" s="75"/>
      <c r="R1155" s="34"/>
      <c r="S1155" s="83"/>
      <c r="T1155" s="83"/>
      <c r="U1155" s="83"/>
      <c r="V1155" s="83"/>
      <c r="W1155" s="74"/>
      <c r="X1155" s="74"/>
      <c r="Y1155" s="74"/>
      <c r="Z1155" s="66"/>
      <c r="AA1155" s="72"/>
      <c r="AB1155" s="66"/>
      <c r="AC1155" s="72"/>
      <c r="AD1155" s="72"/>
      <c r="AE1155" s="72"/>
      <c r="AF1155" s="62"/>
      <c r="AG1155" s="113"/>
      <c r="AH1155" s="114"/>
      <c r="AI1155" s="30"/>
      <c r="AJ1155" s="30"/>
      <c r="AK1155" s="30"/>
      <c r="AL1155" s="30"/>
      <c r="AM1155" s="68"/>
      <c r="AN1155" s="114"/>
      <c r="AO1155" s="114"/>
      <c r="AP1155" s="113"/>
      <c r="AQ1155" s="113"/>
      <c r="AR1155" s="31"/>
      <c r="AS1155" s="73"/>
      <c r="AT1155" s="73"/>
      <c r="AU1155" s="68"/>
      <c r="AV1155" s="67"/>
      <c r="AW1155" s="67"/>
      <c r="AX1155" s="67"/>
      <c r="AY1155" s="67"/>
      <c r="AZ1155" s="132"/>
      <c r="BA1155" s="132"/>
      <c r="BB1155" s="132"/>
      <c r="BC1155" s="132"/>
      <c r="BD1155" s="132"/>
      <c r="BE1155" s="67"/>
    </row>
    <row r="1156" spans="1:57" ht="25.5" customHeight="1" x14ac:dyDescent="0.25">
      <c r="A1156" s="31"/>
      <c r="B1156" s="31"/>
      <c r="C1156" s="31"/>
      <c r="D1156" s="33"/>
      <c r="E1156" s="98"/>
      <c r="F1156" s="31"/>
      <c r="G1156" s="83"/>
      <c r="H1156" s="83"/>
      <c r="I1156" s="62"/>
      <c r="J1156" s="31"/>
      <c r="K1156" s="31"/>
      <c r="L1156" s="83"/>
      <c r="M1156" s="69"/>
      <c r="N1156" s="69"/>
      <c r="O1156" s="74"/>
      <c r="P1156" s="74"/>
      <c r="Q1156" s="75"/>
      <c r="R1156" s="34"/>
      <c r="S1156" s="83"/>
      <c r="T1156" s="83"/>
      <c r="U1156" s="83"/>
      <c r="V1156" s="83"/>
      <c r="W1156" s="74"/>
      <c r="X1156" s="74"/>
      <c r="Y1156" s="74"/>
      <c r="Z1156" s="66"/>
      <c r="AA1156" s="72"/>
      <c r="AB1156" s="66"/>
      <c r="AC1156" s="72"/>
      <c r="AD1156" s="72"/>
      <c r="AE1156" s="72"/>
      <c r="AF1156" s="62"/>
      <c r="AG1156" s="113"/>
      <c r="AH1156" s="114"/>
      <c r="AI1156" s="30"/>
      <c r="AJ1156" s="30"/>
      <c r="AK1156" s="30"/>
      <c r="AL1156" s="30"/>
      <c r="AM1156" s="68"/>
      <c r="AN1156" s="114"/>
      <c r="AO1156" s="114"/>
      <c r="AP1156" s="113"/>
      <c r="AQ1156" s="113"/>
      <c r="AR1156" s="31"/>
      <c r="AS1156" s="73"/>
      <c r="AT1156" s="73"/>
      <c r="AU1156" s="68"/>
      <c r="AV1156" s="67"/>
      <c r="AW1156" s="67"/>
      <c r="AX1156" s="67"/>
      <c r="AY1156" s="67"/>
      <c r="AZ1156" s="132"/>
      <c r="BA1156" s="132"/>
      <c r="BB1156" s="132"/>
      <c r="BC1156" s="132"/>
      <c r="BD1156" s="132"/>
      <c r="BE1156" s="67"/>
    </row>
    <row r="1157" spans="1:57" ht="25.5" customHeight="1" x14ac:dyDescent="0.25">
      <c r="A1157" s="31"/>
      <c r="B1157" s="31"/>
      <c r="C1157" s="31"/>
      <c r="D1157" s="33"/>
      <c r="E1157" s="98"/>
      <c r="F1157" s="31"/>
      <c r="G1157" s="83"/>
      <c r="H1157" s="83"/>
      <c r="I1157" s="62"/>
      <c r="J1157" s="31"/>
      <c r="K1157" s="31"/>
      <c r="L1157" s="83"/>
      <c r="M1157" s="69"/>
      <c r="N1157" s="69"/>
      <c r="O1157" s="74"/>
      <c r="P1157" s="74"/>
      <c r="Q1157" s="75"/>
      <c r="R1157" s="34"/>
      <c r="S1157" s="83"/>
      <c r="T1157" s="83"/>
      <c r="U1157" s="83"/>
      <c r="V1157" s="83"/>
      <c r="W1157" s="74"/>
      <c r="X1157" s="74"/>
      <c r="Y1157" s="74"/>
      <c r="Z1157" s="66"/>
      <c r="AA1157" s="72"/>
      <c r="AB1157" s="66"/>
      <c r="AC1157" s="72"/>
      <c r="AD1157" s="72"/>
      <c r="AE1157" s="72"/>
      <c r="AF1157" s="62"/>
      <c r="AG1157" s="113"/>
      <c r="AH1157" s="114"/>
      <c r="AI1157" s="30"/>
      <c r="AJ1157" s="30"/>
      <c r="AK1157" s="30"/>
      <c r="AL1157" s="30"/>
      <c r="AM1157" s="68"/>
      <c r="AN1157" s="114"/>
      <c r="AO1157" s="114"/>
      <c r="AP1157" s="113"/>
      <c r="AQ1157" s="113"/>
      <c r="AR1157" s="31"/>
      <c r="AS1157" s="73"/>
      <c r="AT1157" s="73"/>
      <c r="AU1157" s="68"/>
      <c r="AV1157" s="67"/>
      <c r="AW1157" s="67"/>
      <c r="AX1157" s="67"/>
      <c r="AY1157" s="67"/>
      <c r="AZ1157" s="132"/>
      <c r="BA1157" s="132"/>
      <c r="BB1157" s="132"/>
      <c r="BC1157" s="132"/>
      <c r="BD1157" s="132"/>
      <c r="BE1157" s="67"/>
    </row>
    <row r="1158" spans="1:57" ht="25.5" customHeight="1" x14ac:dyDescent="0.25">
      <c r="A1158" s="31"/>
      <c r="B1158" s="31"/>
      <c r="C1158" s="31"/>
      <c r="D1158" s="33"/>
      <c r="E1158" s="98"/>
      <c r="F1158" s="31"/>
      <c r="G1158" s="83"/>
      <c r="H1158" s="83"/>
      <c r="I1158" s="62"/>
      <c r="J1158" s="31"/>
      <c r="K1158" s="31"/>
      <c r="L1158" s="83"/>
      <c r="M1158" s="69"/>
      <c r="N1158" s="69"/>
      <c r="O1158" s="74"/>
      <c r="P1158" s="74"/>
      <c r="Q1158" s="75"/>
      <c r="R1158" s="34"/>
      <c r="S1158" s="83"/>
      <c r="T1158" s="83"/>
      <c r="U1158" s="83"/>
      <c r="V1158" s="83"/>
      <c r="W1158" s="74"/>
      <c r="X1158" s="74"/>
      <c r="Y1158" s="74"/>
      <c r="Z1158" s="66"/>
      <c r="AA1158" s="72"/>
      <c r="AB1158" s="66"/>
      <c r="AC1158" s="72"/>
      <c r="AD1158" s="72"/>
      <c r="AE1158" s="72"/>
      <c r="AF1158" s="62"/>
      <c r="AG1158" s="113"/>
      <c r="AH1158" s="114"/>
      <c r="AI1158" s="30"/>
      <c r="AJ1158" s="30"/>
      <c r="AK1158" s="30"/>
      <c r="AL1158" s="30"/>
      <c r="AM1158" s="68"/>
      <c r="AN1158" s="114"/>
      <c r="AO1158" s="114"/>
      <c r="AP1158" s="113"/>
      <c r="AQ1158" s="113"/>
      <c r="AR1158" s="31"/>
      <c r="AS1158" s="73"/>
      <c r="AT1158" s="73"/>
      <c r="AU1158" s="68"/>
      <c r="AV1158" s="67"/>
      <c r="AW1158" s="67"/>
      <c r="AX1158" s="67"/>
      <c r="AY1158" s="67"/>
      <c r="AZ1158" s="132"/>
      <c r="BA1158" s="132"/>
      <c r="BB1158" s="132"/>
      <c r="BC1158" s="132"/>
      <c r="BD1158" s="132"/>
      <c r="BE1158" s="67"/>
    </row>
    <row r="1159" spans="1:57" ht="25.5" customHeight="1" x14ac:dyDescent="0.25">
      <c r="A1159" s="31"/>
      <c r="B1159" s="31"/>
      <c r="C1159" s="31"/>
      <c r="D1159" s="33"/>
      <c r="E1159" s="98"/>
      <c r="F1159" s="31"/>
      <c r="G1159" s="83"/>
      <c r="H1159" s="83"/>
      <c r="I1159" s="62"/>
      <c r="J1159" s="31"/>
      <c r="K1159" s="31"/>
      <c r="L1159" s="83"/>
      <c r="M1159" s="69"/>
      <c r="N1159" s="69"/>
      <c r="O1159" s="74"/>
      <c r="P1159" s="74"/>
      <c r="Q1159" s="75"/>
      <c r="R1159" s="34"/>
      <c r="S1159" s="83"/>
      <c r="T1159" s="83"/>
      <c r="U1159" s="83"/>
      <c r="V1159" s="83"/>
      <c r="W1159" s="74"/>
      <c r="X1159" s="74"/>
      <c r="Y1159" s="74"/>
      <c r="Z1159" s="66"/>
      <c r="AA1159" s="72"/>
      <c r="AB1159" s="66"/>
      <c r="AC1159" s="72"/>
      <c r="AD1159" s="72"/>
      <c r="AE1159" s="72"/>
      <c r="AF1159" s="62"/>
      <c r="AG1159" s="113"/>
      <c r="AH1159" s="114"/>
      <c r="AI1159" s="30"/>
      <c r="AJ1159" s="30"/>
      <c r="AK1159" s="30"/>
      <c r="AL1159" s="30"/>
      <c r="AM1159" s="68"/>
      <c r="AN1159" s="114"/>
      <c r="AO1159" s="114"/>
      <c r="AP1159" s="113"/>
      <c r="AQ1159" s="113"/>
      <c r="AR1159" s="31"/>
      <c r="AS1159" s="73"/>
      <c r="AT1159" s="73"/>
      <c r="AU1159" s="68"/>
      <c r="AV1159" s="67"/>
      <c r="AW1159" s="67"/>
      <c r="AX1159" s="67"/>
      <c r="AY1159" s="67"/>
      <c r="AZ1159" s="132"/>
      <c r="BA1159" s="132"/>
      <c r="BB1159" s="132"/>
      <c r="BC1159" s="132"/>
      <c r="BD1159" s="132"/>
      <c r="BE1159" s="67"/>
    </row>
    <row r="1160" spans="1:57" ht="25.5" customHeight="1" x14ac:dyDescent="0.25">
      <c r="A1160" s="31"/>
      <c r="B1160" s="31"/>
      <c r="C1160" s="31"/>
      <c r="D1160" s="33"/>
      <c r="E1160" s="98"/>
      <c r="F1160" s="31"/>
      <c r="G1160" s="83"/>
      <c r="H1160" s="83"/>
      <c r="I1160" s="62"/>
      <c r="J1160" s="31"/>
      <c r="K1160" s="31"/>
      <c r="L1160" s="83"/>
      <c r="M1160" s="69"/>
      <c r="N1160" s="69"/>
      <c r="O1160" s="74"/>
      <c r="P1160" s="74"/>
      <c r="Q1160" s="75"/>
      <c r="R1160" s="34"/>
      <c r="S1160" s="83"/>
      <c r="T1160" s="83"/>
      <c r="U1160" s="83"/>
      <c r="V1160" s="83"/>
      <c r="W1160" s="74"/>
      <c r="X1160" s="74"/>
      <c r="Y1160" s="74"/>
      <c r="Z1160" s="66"/>
      <c r="AA1160" s="72"/>
      <c r="AB1160" s="66"/>
      <c r="AC1160" s="72"/>
      <c r="AD1160" s="72"/>
      <c r="AE1160" s="72"/>
      <c r="AF1160" s="62"/>
      <c r="AG1160" s="113"/>
      <c r="AH1160" s="114"/>
      <c r="AI1160" s="30"/>
      <c r="AJ1160" s="30"/>
      <c r="AK1160" s="30"/>
      <c r="AL1160" s="30"/>
      <c r="AM1160" s="68"/>
      <c r="AN1160" s="114"/>
      <c r="AO1160" s="114"/>
      <c r="AP1160" s="113"/>
      <c r="AQ1160" s="113"/>
      <c r="AR1160" s="31"/>
      <c r="AS1160" s="73"/>
      <c r="AT1160" s="73"/>
      <c r="AU1160" s="68"/>
      <c r="AV1160" s="67"/>
      <c r="AW1160" s="67"/>
      <c r="AX1160" s="67"/>
      <c r="AY1160" s="67"/>
      <c r="AZ1160" s="132"/>
      <c r="BA1160" s="132"/>
      <c r="BB1160" s="132"/>
      <c r="BC1160" s="132"/>
      <c r="BD1160" s="132"/>
      <c r="BE1160" s="67"/>
    </row>
    <row r="1161" spans="1:57" ht="25.5" customHeight="1" x14ac:dyDescent="0.25">
      <c r="A1161" s="31"/>
      <c r="B1161" s="31"/>
      <c r="C1161" s="31"/>
      <c r="D1161" s="33"/>
      <c r="E1161" s="98"/>
      <c r="F1161" s="31"/>
      <c r="G1161" s="83"/>
      <c r="H1161" s="83"/>
      <c r="I1161" s="62"/>
      <c r="J1161" s="31"/>
      <c r="K1161" s="31"/>
      <c r="L1161" s="83"/>
      <c r="M1161" s="69"/>
      <c r="N1161" s="69"/>
      <c r="O1161" s="74"/>
      <c r="P1161" s="74"/>
      <c r="Q1161" s="75"/>
      <c r="R1161" s="34"/>
      <c r="S1161" s="83"/>
      <c r="T1161" s="83"/>
      <c r="U1161" s="83"/>
      <c r="V1161" s="83"/>
      <c r="W1161" s="74"/>
      <c r="X1161" s="74"/>
      <c r="Y1161" s="74"/>
      <c r="Z1161" s="66"/>
      <c r="AA1161" s="72"/>
      <c r="AB1161" s="66"/>
      <c r="AC1161" s="72"/>
      <c r="AD1161" s="72"/>
      <c r="AE1161" s="72"/>
      <c r="AF1161" s="62"/>
      <c r="AG1161" s="113"/>
      <c r="AH1161" s="114"/>
      <c r="AI1161" s="30"/>
      <c r="AJ1161" s="30"/>
      <c r="AK1161" s="30"/>
      <c r="AL1161" s="30"/>
      <c r="AM1161" s="68"/>
      <c r="AN1161" s="114"/>
      <c r="AO1161" s="114"/>
      <c r="AP1161" s="113"/>
      <c r="AQ1161" s="113"/>
      <c r="AR1161" s="31"/>
      <c r="AS1161" s="73"/>
      <c r="AT1161" s="73"/>
      <c r="AU1161" s="68"/>
      <c r="AV1161" s="67"/>
      <c r="AW1161" s="67"/>
      <c r="AX1161" s="67"/>
      <c r="AY1161" s="67"/>
      <c r="AZ1161" s="132"/>
      <c r="BA1161" s="132"/>
      <c r="BB1161" s="132"/>
      <c r="BC1161" s="132"/>
      <c r="BD1161" s="132"/>
      <c r="BE1161" s="67"/>
    </row>
    <row r="1162" spans="1:57" ht="25.5" customHeight="1" x14ac:dyDescent="0.25">
      <c r="A1162" s="31"/>
      <c r="B1162" s="31"/>
      <c r="C1162" s="31"/>
      <c r="D1162" s="33"/>
      <c r="E1162" s="98"/>
      <c r="F1162" s="31"/>
      <c r="G1162" s="83"/>
      <c r="H1162" s="83"/>
      <c r="I1162" s="62"/>
      <c r="J1162" s="31"/>
      <c r="K1162" s="31"/>
      <c r="L1162" s="83"/>
      <c r="M1162" s="69"/>
      <c r="N1162" s="69"/>
      <c r="O1162" s="74"/>
      <c r="P1162" s="74"/>
      <c r="Q1162" s="75"/>
      <c r="R1162" s="34"/>
      <c r="S1162" s="83"/>
      <c r="T1162" s="83"/>
      <c r="U1162" s="83"/>
      <c r="V1162" s="83"/>
      <c r="W1162" s="74"/>
      <c r="X1162" s="74"/>
      <c r="Y1162" s="74"/>
      <c r="Z1162" s="66"/>
      <c r="AA1162" s="72"/>
      <c r="AB1162" s="66"/>
      <c r="AC1162" s="72"/>
      <c r="AD1162" s="72"/>
      <c r="AE1162" s="72"/>
      <c r="AF1162" s="62"/>
      <c r="AG1162" s="113"/>
      <c r="AH1162" s="114"/>
      <c r="AI1162" s="30"/>
      <c r="AJ1162" s="30"/>
      <c r="AK1162" s="30"/>
      <c r="AL1162" s="30"/>
      <c r="AM1162" s="68"/>
      <c r="AN1162" s="114"/>
      <c r="AO1162" s="114"/>
      <c r="AP1162" s="113"/>
      <c r="AQ1162" s="113"/>
      <c r="AR1162" s="31"/>
      <c r="AS1162" s="73"/>
      <c r="AT1162" s="73"/>
      <c r="AU1162" s="68"/>
      <c r="AV1162" s="67"/>
      <c r="AW1162" s="67"/>
      <c r="AX1162" s="67"/>
      <c r="AY1162" s="67"/>
      <c r="AZ1162" s="132"/>
      <c r="BA1162" s="132"/>
      <c r="BB1162" s="132"/>
      <c r="BC1162" s="132"/>
      <c r="BD1162" s="132"/>
      <c r="BE1162" s="67"/>
    </row>
    <row r="1163" spans="1:57" ht="25.5" customHeight="1" x14ac:dyDescent="0.25">
      <c r="A1163" s="31"/>
      <c r="B1163" s="31"/>
      <c r="C1163" s="31"/>
      <c r="D1163" s="33"/>
      <c r="E1163" s="98"/>
      <c r="F1163" s="31"/>
      <c r="G1163" s="83"/>
      <c r="H1163" s="83"/>
      <c r="I1163" s="62"/>
      <c r="J1163" s="31"/>
      <c r="K1163" s="31"/>
      <c r="L1163" s="83"/>
      <c r="M1163" s="69"/>
      <c r="N1163" s="69"/>
      <c r="O1163" s="74"/>
      <c r="P1163" s="74"/>
      <c r="Q1163" s="75"/>
      <c r="R1163" s="34"/>
      <c r="S1163" s="83"/>
      <c r="T1163" s="83"/>
      <c r="U1163" s="83"/>
      <c r="V1163" s="83"/>
      <c r="W1163" s="74"/>
      <c r="X1163" s="74"/>
      <c r="Y1163" s="74"/>
      <c r="Z1163" s="66"/>
      <c r="AA1163" s="72"/>
      <c r="AB1163" s="66"/>
      <c r="AC1163" s="72"/>
      <c r="AD1163" s="72"/>
      <c r="AE1163" s="72"/>
      <c r="AF1163" s="62"/>
      <c r="AG1163" s="113"/>
      <c r="AH1163" s="114"/>
      <c r="AI1163" s="30"/>
      <c r="AJ1163" s="30"/>
      <c r="AK1163" s="30"/>
      <c r="AL1163" s="30"/>
      <c r="AM1163" s="68"/>
      <c r="AN1163" s="114"/>
      <c r="AO1163" s="114"/>
      <c r="AP1163" s="113"/>
      <c r="AQ1163" s="113"/>
      <c r="AR1163" s="31"/>
      <c r="AS1163" s="73"/>
      <c r="AT1163" s="73"/>
      <c r="AU1163" s="68"/>
      <c r="AV1163" s="67"/>
      <c r="AW1163" s="67"/>
      <c r="AX1163" s="67"/>
      <c r="AY1163" s="67"/>
      <c r="AZ1163" s="132"/>
      <c r="BA1163" s="132"/>
      <c r="BB1163" s="132"/>
      <c r="BC1163" s="132"/>
      <c r="BD1163" s="132"/>
      <c r="BE1163" s="67"/>
    </row>
    <row r="1164" spans="1:57" ht="25.5" customHeight="1" x14ac:dyDescent="0.25">
      <c r="A1164" s="31"/>
      <c r="B1164" s="31"/>
      <c r="C1164" s="31"/>
      <c r="D1164" s="33"/>
      <c r="E1164" s="98"/>
      <c r="F1164" s="31"/>
      <c r="G1164" s="83"/>
      <c r="H1164" s="83"/>
      <c r="I1164" s="62"/>
      <c r="J1164" s="31"/>
      <c r="K1164" s="31"/>
      <c r="L1164" s="83"/>
      <c r="M1164" s="69"/>
      <c r="N1164" s="69"/>
      <c r="O1164" s="74"/>
      <c r="P1164" s="74"/>
      <c r="Q1164" s="75"/>
      <c r="R1164" s="34"/>
      <c r="S1164" s="83"/>
      <c r="T1164" s="83"/>
      <c r="U1164" s="83"/>
      <c r="V1164" s="83"/>
      <c r="W1164" s="74"/>
      <c r="X1164" s="74"/>
      <c r="Y1164" s="74"/>
      <c r="Z1164" s="66"/>
      <c r="AA1164" s="72"/>
      <c r="AB1164" s="66"/>
      <c r="AC1164" s="72"/>
      <c r="AD1164" s="72"/>
      <c r="AE1164" s="72"/>
      <c r="AF1164" s="62"/>
      <c r="AG1164" s="113"/>
      <c r="AH1164" s="114"/>
      <c r="AI1164" s="30"/>
      <c r="AJ1164" s="30"/>
      <c r="AK1164" s="30"/>
      <c r="AL1164" s="30"/>
      <c r="AM1164" s="68"/>
      <c r="AN1164" s="114"/>
      <c r="AO1164" s="114"/>
      <c r="AP1164" s="113"/>
      <c r="AQ1164" s="113"/>
      <c r="AR1164" s="31"/>
      <c r="AS1164" s="73"/>
      <c r="AT1164" s="73"/>
      <c r="AU1164" s="68"/>
      <c r="AV1164" s="67"/>
      <c r="AW1164" s="67"/>
      <c r="AX1164" s="67"/>
      <c r="AY1164" s="67"/>
      <c r="AZ1164" s="132"/>
      <c r="BA1164" s="132"/>
      <c r="BB1164" s="132"/>
      <c r="BC1164" s="132"/>
      <c r="BD1164" s="132"/>
      <c r="BE1164" s="67"/>
    </row>
    <row r="1165" spans="1:57" ht="25.5" customHeight="1" x14ac:dyDescent="0.25">
      <c r="A1165" s="31"/>
      <c r="B1165" s="31"/>
      <c r="C1165" s="31"/>
      <c r="D1165" s="33"/>
      <c r="E1165" s="98"/>
      <c r="F1165" s="31"/>
      <c r="G1165" s="83"/>
      <c r="H1165" s="83"/>
      <c r="I1165" s="62"/>
      <c r="J1165" s="31"/>
      <c r="K1165" s="31"/>
      <c r="L1165" s="83"/>
      <c r="M1165" s="69"/>
      <c r="N1165" s="69"/>
      <c r="O1165" s="74"/>
      <c r="P1165" s="74"/>
      <c r="Q1165" s="75"/>
      <c r="R1165" s="34"/>
      <c r="S1165" s="83"/>
      <c r="T1165" s="83"/>
      <c r="U1165" s="83"/>
      <c r="V1165" s="83"/>
      <c r="W1165" s="74"/>
      <c r="X1165" s="74"/>
      <c r="Y1165" s="74"/>
      <c r="Z1165" s="66"/>
      <c r="AA1165" s="72"/>
      <c r="AB1165" s="66"/>
      <c r="AC1165" s="72"/>
      <c r="AD1165" s="72"/>
      <c r="AE1165" s="72"/>
      <c r="AF1165" s="62"/>
      <c r="AG1165" s="113"/>
      <c r="AH1165" s="114"/>
      <c r="AI1165" s="30"/>
      <c r="AJ1165" s="30"/>
      <c r="AK1165" s="30"/>
      <c r="AL1165" s="30"/>
      <c r="AM1165" s="68"/>
      <c r="AN1165" s="114"/>
      <c r="AO1165" s="114"/>
      <c r="AP1165" s="113"/>
      <c r="AQ1165" s="113"/>
      <c r="AR1165" s="31"/>
      <c r="AS1165" s="73"/>
      <c r="AT1165" s="73"/>
      <c r="AU1165" s="68"/>
      <c r="AV1165" s="67"/>
      <c r="AW1165" s="67"/>
      <c r="AX1165" s="67"/>
      <c r="AY1165" s="67"/>
      <c r="AZ1165" s="132"/>
      <c r="BA1165" s="132"/>
      <c r="BB1165" s="132"/>
      <c r="BC1165" s="132"/>
      <c r="BD1165" s="132"/>
      <c r="BE1165" s="67"/>
    </row>
    <row r="1166" spans="1:57" ht="25.5" customHeight="1" x14ac:dyDescent="0.25">
      <c r="A1166" s="31"/>
      <c r="B1166" s="31"/>
      <c r="C1166" s="31"/>
      <c r="D1166" s="33"/>
      <c r="E1166" s="98"/>
      <c r="F1166" s="31"/>
      <c r="G1166" s="83"/>
      <c r="H1166" s="83"/>
      <c r="I1166" s="62"/>
      <c r="J1166" s="31"/>
      <c r="K1166" s="31"/>
      <c r="L1166" s="83"/>
      <c r="M1166" s="69"/>
      <c r="N1166" s="69"/>
      <c r="O1166" s="74"/>
      <c r="P1166" s="74"/>
      <c r="Q1166" s="75"/>
      <c r="R1166" s="34"/>
      <c r="S1166" s="83"/>
      <c r="T1166" s="83"/>
      <c r="U1166" s="83"/>
      <c r="V1166" s="83"/>
      <c r="W1166" s="74"/>
      <c r="X1166" s="74"/>
      <c r="Y1166" s="74"/>
      <c r="Z1166" s="66"/>
      <c r="AA1166" s="72"/>
      <c r="AB1166" s="66"/>
      <c r="AC1166" s="72"/>
      <c r="AD1166" s="72"/>
      <c r="AE1166" s="72"/>
      <c r="AF1166" s="62"/>
      <c r="AG1166" s="113"/>
      <c r="AH1166" s="114"/>
      <c r="AI1166" s="30"/>
      <c r="AJ1166" s="30"/>
      <c r="AK1166" s="30"/>
      <c r="AL1166" s="30"/>
      <c r="AM1166" s="68"/>
      <c r="AN1166" s="114"/>
      <c r="AO1166" s="114"/>
      <c r="AP1166" s="113"/>
      <c r="AQ1166" s="113"/>
      <c r="AR1166" s="31"/>
      <c r="AS1166" s="73"/>
      <c r="AT1166" s="73"/>
      <c r="AU1166" s="68"/>
      <c r="AV1166" s="67"/>
      <c r="AW1166" s="67"/>
      <c r="AX1166" s="67"/>
      <c r="AY1166" s="67"/>
      <c r="AZ1166" s="132"/>
      <c r="BA1166" s="132"/>
      <c r="BB1166" s="132"/>
      <c r="BC1166" s="132"/>
      <c r="BD1166" s="132"/>
      <c r="BE1166" s="67"/>
    </row>
    <row r="1167" spans="1:57" ht="25.5" customHeight="1" x14ac:dyDescent="0.25">
      <c r="A1167" s="31"/>
      <c r="B1167" s="31"/>
      <c r="C1167" s="31"/>
      <c r="D1167" s="33"/>
      <c r="E1167" s="98"/>
      <c r="F1167" s="31"/>
      <c r="G1167" s="83"/>
      <c r="H1167" s="83"/>
      <c r="I1167" s="62"/>
      <c r="J1167" s="31"/>
      <c r="K1167" s="31"/>
      <c r="L1167" s="83"/>
      <c r="M1167" s="69"/>
      <c r="N1167" s="69"/>
      <c r="O1167" s="74"/>
      <c r="P1167" s="74"/>
      <c r="Q1167" s="75"/>
      <c r="R1167" s="34"/>
      <c r="S1167" s="83"/>
      <c r="T1167" s="83"/>
      <c r="U1167" s="83"/>
      <c r="V1167" s="83"/>
      <c r="W1167" s="74"/>
      <c r="X1167" s="74"/>
      <c r="Y1167" s="74"/>
      <c r="Z1167" s="66"/>
      <c r="AA1167" s="72"/>
      <c r="AB1167" s="66"/>
      <c r="AC1167" s="72"/>
      <c r="AD1167" s="72"/>
      <c r="AE1167" s="72"/>
      <c r="AF1167" s="62"/>
      <c r="AG1167" s="113"/>
      <c r="AH1167" s="114"/>
      <c r="AI1167" s="30"/>
      <c r="AJ1167" s="30"/>
      <c r="AK1167" s="30"/>
      <c r="AL1167" s="30"/>
      <c r="AM1167" s="68"/>
      <c r="AN1167" s="114"/>
      <c r="AO1167" s="114"/>
      <c r="AP1167" s="113"/>
      <c r="AQ1167" s="113"/>
      <c r="AR1167" s="31"/>
      <c r="AS1167" s="73"/>
      <c r="AT1167" s="73"/>
      <c r="AU1167" s="68"/>
      <c r="AV1167" s="67"/>
      <c r="AW1167" s="67"/>
      <c r="AX1167" s="67"/>
      <c r="AY1167" s="67"/>
      <c r="AZ1167" s="132"/>
      <c r="BA1167" s="132"/>
      <c r="BB1167" s="132"/>
      <c r="BC1167" s="132"/>
      <c r="BD1167" s="132"/>
      <c r="BE1167" s="67"/>
    </row>
    <row r="1168" spans="1:57" ht="25.5" customHeight="1" x14ac:dyDescent="0.25">
      <c r="A1168" s="31"/>
      <c r="B1168" s="31"/>
      <c r="C1168" s="31"/>
      <c r="D1168" s="33"/>
      <c r="E1168" s="98"/>
      <c r="F1168" s="31"/>
      <c r="G1168" s="83"/>
      <c r="H1168" s="83"/>
      <c r="I1168" s="62"/>
      <c r="J1168" s="31"/>
      <c r="K1168" s="31"/>
      <c r="L1168" s="83"/>
      <c r="M1168" s="69"/>
      <c r="N1168" s="69"/>
      <c r="O1168" s="74"/>
      <c r="P1168" s="74"/>
      <c r="Q1168" s="75"/>
      <c r="R1168" s="34"/>
      <c r="S1168" s="83"/>
      <c r="T1168" s="83"/>
      <c r="U1168" s="83"/>
      <c r="V1168" s="83"/>
      <c r="W1168" s="74"/>
      <c r="X1168" s="74"/>
      <c r="Y1168" s="74"/>
      <c r="Z1168" s="66"/>
      <c r="AA1168" s="72"/>
      <c r="AB1168" s="66"/>
      <c r="AC1168" s="72"/>
      <c r="AD1168" s="72"/>
      <c r="AE1168" s="72"/>
      <c r="AF1168" s="62"/>
      <c r="AG1168" s="113"/>
      <c r="AH1168" s="114"/>
      <c r="AI1168" s="30"/>
      <c r="AJ1168" s="30"/>
      <c r="AK1168" s="30"/>
      <c r="AL1168" s="30"/>
      <c r="AM1168" s="68"/>
      <c r="AN1168" s="114"/>
      <c r="AO1168" s="114"/>
      <c r="AP1168" s="113"/>
      <c r="AQ1168" s="113"/>
      <c r="AR1168" s="31"/>
      <c r="AS1168" s="73"/>
      <c r="AT1168" s="73"/>
      <c r="AU1168" s="68"/>
      <c r="AV1168" s="67"/>
      <c r="AW1168" s="67"/>
      <c r="AX1168" s="67"/>
      <c r="AY1168" s="67"/>
      <c r="AZ1168" s="132"/>
      <c r="BA1168" s="132"/>
      <c r="BB1168" s="132"/>
      <c r="BC1168" s="132"/>
      <c r="BD1168" s="132"/>
      <c r="BE1168" s="67"/>
    </row>
    <row r="1169" spans="1:57" ht="25.5" customHeight="1" x14ac:dyDescent="0.25">
      <c r="A1169" s="31"/>
      <c r="B1169" s="31"/>
      <c r="C1169" s="31"/>
      <c r="D1169" s="33"/>
      <c r="E1169" s="98"/>
      <c r="F1169" s="31"/>
      <c r="G1169" s="83"/>
      <c r="H1169" s="83"/>
      <c r="I1169" s="62"/>
      <c r="J1169" s="31"/>
      <c r="K1169" s="31"/>
      <c r="L1169" s="83"/>
      <c r="M1169" s="69"/>
      <c r="N1169" s="69"/>
      <c r="O1169" s="74"/>
      <c r="P1169" s="74"/>
      <c r="Q1169" s="75"/>
      <c r="R1169" s="34"/>
      <c r="S1169" s="83"/>
      <c r="T1169" s="83"/>
      <c r="U1169" s="83"/>
      <c r="V1169" s="83"/>
      <c r="W1169" s="74"/>
      <c r="X1169" s="74"/>
      <c r="Y1169" s="74"/>
      <c r="Z1169" s="66"/>
      <c r="AA1169" s="72"/>
      <c r="AB1169" s="66"/>
      <c r="AC1169" s="72"/>
      <c r="AD1169" s="72"/>
      <c r="AE1169" s="72"/>
      <c r="AF1169" s="62"/>
      <c r="AG1169" s="113"/>
      <c r="AH1169" s="114"/>
      <c r="AI1169" s="30"/>
      <c r="AJ1169" s="30"/>
      <c r="AK1169" s="30"/>
      <c r="AL1169" s="30"/>
      <c r="AM1169" s="68"/>
      <c r="AN1169" s="114"/>
      <c r="AO1169" s="114"/>
      <c r="AP1169" s="113"/>
      <c r="AQ1169" s="113"/>
      <c r="AR1169" s="31"/>
      <c r="AS1169" s="73"/>
      <c r="AT1169" s="73"/>
      <c r="AU1169" s="68"/>
      <c r="AV1169" s="67"/>
      <c r="AW1169" s="67"/>
      <c r="AX1169" s="67"/>
      <c r="AY1169" s="67"/>
      <c r="AZ1169" s="132"/>
      <c r="BA1169" s="132"/>
      <c r="BB1169" s="132"/>
      <c r="BC1169" s="132"/>
      <c r="BD1169" s="132"/>
      <c r="BE1169" s="67"/>
    </row>
    <row r="1170" spans="1:57" ht="25.5" customHeight="1" x14ac:dyDescent="0.25">
      <c r="A1170" s="31"/>
      <c r="B1170" s="31"/>
      <c r="C1170" s="31"/>
      <c r="D1170" s="33"/>
      <c r="E1170" s="98"/>
      <c r="F1170" s="31"/>
      <c r="G1170" s="83"/>
      <c r="H1170" s="83"/>
      <c r="I1170" s="62"/>
      <c r="J1170" s="31"/>
      <c r="K1170" s="31"/>
      <c r="L1170" s="83"/>
      <c r="M1170" s="69"/>
      <c r="N1170" s="69"/>
      <c r="O1170" s="74"/>
      <c r="P1170" s="74"/>
      <c r="Q1170" s="75"/>
      <c r="R1170" s="34"/>
      <c r="S1170" s="83"/>
      <c r="T1170" s="83"/>
      <c r="U1170" s="83"/>
      <c r="V1170" s="83"/>
      <c r="W1170" s="74"/>
      <c r="X1170" s="74"/>
      <c r="Y1170" s="74"/>
      <c r="Z1170" s="66"/>
      <c r="AA1170" s="72"/>
      <c r="AB1170" s="66"/>
      <c r="AC1170" s="72"/>
      <c r="AD1170" s="72"/>
      <c r="AE1170" s="72"/>
      <c r="AF1170" s="62"/>
      <c r="AG1170" s="113"/>
      <c r="AH1170" s="114"/>
      <c r="AI1170" s="30"/>
      <c r="AJ1170" s="30"/>
      <c r="AK1170" s="30"/>
      <c r="AL1170" s="30"/>
      <c r="AM1170" s="68"/>
      <c r="AN1170" s="114"/>
      <c r="AO1170" s="114"/>
      <c r="AP1170" s="113"/>
      <c r="AQ1170" s="113"/>
      <c r="AR1170" s="31"/>
      <c r="AS1170" s="73"/>
      <c r="AT1170" s="73"/>
      <c r="AU1170" s="68"/>
      <c r="AV1170" s="67"/>
      <c r="AW1170" s="67"/>
      <c r="AX1170" s="67"/>
      <c r="AY1170" s="67"/>
      <c r="AZ1170" s="132"/>
      <c r="BA1170" s="132"/>
      <c r="BB1170" s="132"/>
      <c r="BC1170" s="132"/>
      <c r="BD1170" s="132"/>
      <c r="BE1170" s="67"/>
    </row>
    <row r="1171" spans="1:57" ht="25.5" customHeight="1" x14ac:dyDescent="0.25">
      <c r="A1171" s="31"/>
      <c r="B1171" s="31"/>
      <c r="C1171" s="31"/>
      <c r="D1171" s="33"/>
      <c r="E1171" s="98"/>
      <c r="F1171" s="31"/>
      <c r="G1171" s="83"/>
      <c r="H1171" s="83"/>
      <c r="I1171" s="62"/>
      <c r="J1171" s="31"/>
      <c r="K1171" s="31"/>
      <c r="L1171" s="83"/>
      <c r="M1171" s="69"/>
      <c r="N1171" s="69"/>
      <c r="O1171" s="74"/>
      <c r="P1171" s="74"/>
      <c r="Q1171" s="75"/>
      <c r="R1171" s="34"/>
      <c r="S1171" s="83"/>
      <c r="T1171" s="83"/>
      <c r="U1171" s="83"/>
      <c r="V1171" s="83"/>
      <c r="W1171" s="74"/>
      <c r="X1171" s="74"/>
      <c r="Y1171" s="74"/>
      <c r="Z1171" s="66"/>
      <c r="AA1171" s="72"/>
      <c r="AB1171" s="66"/>
      <c r="AC1171" s="72"/>
      <c r="AD1171" s="72"/>
      <c r="AE1171" s="72"/>
      <c r="AF1171" s="62"/>
      <c r="AG1171" s="113"/>
      <c r="AH1171" s="114"/>
      <c r="AI1171" s="30"/>
      <c r="AJ1171" s="30"/>
      <c r="AK1171" s="30"/>
      <c r="AL1171" s="30"/>
      <c r="AM1171" s="68"/>
      <c r="AN1171" s="114"/>
      <c r="AO1171" s="114"/>
      <c r="AP1171" s="113"/>
      <c r="AQ1171" s="113"/>
      <c r="AR1171" s="31"/>
      <c r="AS1171" s="73"/>
      <c r="AT1171" s="73"/>
      <c r="AU1171" s="68"/>
      <c r="AV1171" s="67"/>
      <c r="AW1171" s="67"/>
      <c r="AX1171" s="67"/>
      <c r="AY1171" s="67"/>
      <c r="AZ1171" s="132"/>
      <c r="BA1171" s="132"/>
      <c r="BB1171" s="132"/>
      <c r="BC1171" s="132"/>
      <c r="BD1171" s="132"/>
      <c r="BE1171" s="67"/>
    </row>
    <row r="1172" spans="1:57" ht="25.5" customHeight="1" x14ac:dyDescent="0.25">
      <c r="A1172" s="31"/>
      <c r="B1172" s="31"/>
      <c r="C1172" s="31"/>
      <c r="D1172" s="33"/>
      <c r="E1172" s="98"/>
      <c r="F1172" s="31"/>
      <c r="G1172" s="83"/>
      <c r="H1172" s="83"/>
      <c r="I1172" s="62"/>
      <c r="J1172" s="31"/>
      <c r="K1172" s="31"/>
      <c r="L1172" s="83"/>
      <c r="M1172" s="69"/>
      <c r="N1172" s="69"/>
      <c r="O1172" s="74"/>
      <c r="P1172" s="74"/>
      <c r="Q1172" s="75"/>
      <c r="R1172" s="34"/>
      <c r="S1172" s="83"/>
      <c r="T1172" s="83"/>
      <c r="U1172" s="83"/>
      <c r="V1172" s="83"/>
      <c r="W1172" s="74"/>
      <c r="X1172" s="74"/>
      <c r="Y1172" s="74"/>
      <c r="Z1172" s="66"/>
      <c r="AA1172" s="72"/>
      <c r="AB1172" s="66"/>
      <c r="AC1172" s="72"/>
      <c r="AD1172" s="72"/>
      <c r="AE1172" s="72"/>
      <c r="AF1172" s="62"/>
      <c r="AG1172" s="113"/>
      <c r="AH1172" s="114"/>
      <c r="AI1172" s="30"/>
      <c r="AJ1172" s="30"/>
      <c r="AK1172" s="30"/>
      <c r="AL1172" s="30"/>
      <c r="AM1172" s="68"/>
      <c r="AN1172" s="114"/>
      <c r="AO1172" s="114"/>
      <c r="AP1172" s="113"/>
      <c r="AQ1172" s="113"/>
      <c r="AR1172" s="31"/>
      <c r="AS1172" s="73"/>
      <c r="AT1172" s="73"/>
      <c r="AU1172" s="68"/>
      <c r="AV1172" s="67"/>
      <c r="AW1172" s="67"/>
      <c r="AX1172" s="67"/>
      <c r="AY1172" s="67"/>
      <c r="AZ1172" s="132"/>
      <c r="BA1172" s="132"/>
      <c r="BB1172" s="132"/>
      <c r="BC1172" s="132"/>
      <c r="BD1172" s="132"/>
      <c r="BE1172" s="67"/>
    </row>
    <row r="1173" spans="1:57" ht="25.5" customHeight="1" x14ac:dyDescent="0.25">
      <c r="A1173" s="31"/>
      <c r="B1173" s="31"/>
      <c r="C1173" s="31"/>
      <c r="D1173" s="33"/>
      <c r="E1173" s="98"/>
      <c r="F1173" s="31"/>
      <c r="G1173" s="83"/>
      <c r="H1173" s="83"/>
      <c r="I1173" s="62"/>
      <c r="J1173" s="31"/>
      <c r="K1173" s="31"/>
      <c r="L1173" s="83"/>
      <c r="M1173" s="69"/>
      <c r="N1173" s="69"/>
      <c r="O1173" s="74"/>
      <c r="P1173" s="74"/>
      <c r="Q1173" s="75"/>
      <c r="R1173" s="34"/>
      <c r="S1173" s="83"/>
      <c r="T1173" s="83"/>
      <c r="U1173" s="83"/>
      <c r="V1173" s="83"/>
      <c r="W1173" s="74"/>
      <c r="X1173" s="74"/>
      <c r="Y1173" s="74"/>
      <c r="Z1173" s="66"/>
      <c r="AA1173" s="72"/>
      <c r="AB1173" s="66"/>
      <c r="AC1173" s="72"/>
      <c r="AD1173" s="72"/>
      <c r="AE1173" s="72"/>
      <c r="AF1173" s="62"/>
      <c r="AG1173" s="113"/>
      <c r="AH1173" s="114"/>
      <c r="AI1173" s="30"/>
      <c r="AJ1173" s="30"/>
      <c r="AK1173" s="30"/>
      <c r="AL1173" s="30"/>
      <c r="AM1173" s="68"/>
      <c r="AN1173" s="114"/>
      <c r="AO1173" s="114"/>
      <c r="AP1173" s="113"/>
      <c r="AQ1173" s="113"/>
      <c r="AR1173" s="31"/>
      <c r="AS1173" s="73"/>
      <c r="AT1173" s="73"/>
      <c r="AU1173" s="68"/>
      <c r="AV1173" s="67"/>
      <c r="AW1173" s="67"/>
      <c r="AX1173" s="67"/>
      <c r="AY1173" s="67"/>
      <c r="AZ1173" s="132"/>
      <c r="BA1173" s="132"/>
      <c r="BB1173" s="132"/>
      <c r="BC1173" s="132"/>
      <c r="BD1173" s="132"/>
      <c r="BE1173" s="67"/>
    </row>
    <row r="1174" spans="1:57" ht="25.5" customHeight="1" x14ac:dyDescent="0.25">
      <c r="A1174" s="31"/>
      <c r="B1174" s="31"/>
      <c r="C1174" s="31"/>
      <c r="D1174" s="33"/>
      <c r="E1174" s="98"/>
      <c r="F1174" s="31"/>
      <c r="G1174" s="83"/>
      <c r="H1174" s="83"/>
      <c r="I1174" s="62"/>
      <c r="J1174" s="31"/>
      <c r="K1174" s="31"/>
      <c r="L1174" s="83"/>
      <c r="M1174" s="69"/>
      <c r="N1174" s="69"/>
      <c r="O1174" s="74"/>
      <c r="P1174" s="74"/>
      <c r="Q1174" s="75"/>
      <c r="R1174" s="34"/>
      <c r="S1174" s="83"/>
      <c r="T1174" s="83"/>
      <c r="U1174" s="83"/>
      <c r="V1174" s="83"/>
      <c r="W1174" s="74"/>
      <c r="X1174" s="74"/>
      <c r="Y1174" s="74"/>
      <c r="Z1174" s="66"/>
      <c r="AA1174" s="72"/>
      <c r="AB1174" s="66"/>
      <c r="AC1174" s="72"/>
      <c r="AD1174" s="72"/>
      <c r="AE1174" s="72"/>
      <c r="AF1174" s="62"/>
      <c r="AG1174" s="113"/>
      <c r="AH1174" s="114"/>
      <c r="AI1174" s="30"/>
      <c r="AJ1174" s="30"/>
      <c r="AK1174" s="30"/>
      <c r="AL1174" s="30"/>
      <c r="AM1174" s="68"/>
      <c r="AN1174" s="114"/>
      <c r="AO1174" s="114"/>
      <c r="AP1174" s="113"/>
      <c r="AQ1174" s="113"/>
      <c r="AR1174" s="31"/>
      <c r="AS1174" s="73"/>
      <c r="AT1174" s="73"/>
      <c r="AU1174" s="68"/>
      <c r="AV1174" s="67"/>
      <c r="AW1174" s="67"/>
      <c r="AX1174" s="67"/>
      <c r="AY1174" s="67"/>
      <c r="AZ1174" s="132"/>
      <c r="BA1174" s="132"/>
      <c r="BB1174" s="132"/>
      <c r="BC1174" s="132"/>
      <c r="BD1174" s="132"/>
      <c r="BE1174" s="67"/>
    </row>
    <row r="1175" spans="1:57" ht="25.5" customHeight="1" x14ac:dyDescent="0.25">
      <c r="A1175" s="31"/>
      <c r="B1175" s="31"/>
      <c r="C1175" s="31"/>
      <c r="D1175" s="33"/>
      <c r="E1175" s="98"/>
      <c r="F1175" s="31"/>
      <c r="G1175" s="83"/>
      <c r="H1175" s="83"/>
      <c r="I1175" s="62"/>
      <c r="J1175" s="31"/>
      <c r="K1175" s="31"/>
      <c r="L1175" s="83"/>
      <c r="M1175" s="69"/>
      <c r="N1175" s="69"/>
      <c r="O1175" s="74"/>
      <c r="P1175" s="74"/>
      <c r="Q1175" s="75"/>
      <c r="R1175" s="34"/>
      <c r="S1175" s="83"/>
      <c r="T1175" s="83"/>
      <c r="U1175" s="83"/>
      <c r="V1175" s="83"/>
      <c r="W1175" s="74"/>
      <c r="X1175" s="74"/>
      <c r="Y1175" s="74"/>
      <c r="Z1175" s="66"/>
      <c r="AA1175" s="72"/>
      <c r="AB1175" s="66"/>
      <c r="AC1175" s="72"/>
      <c r="AD1175" s="72"/>
      <c r="AE1175" s="72"/>
      <c r="AF1175" s="62"/>
      <c r="AG1175" s="113"/>
      <c r="AH1175" s="114"/>
      <c r="AI1175" s="30"/>
      <c r="AJ1175" s="30"/>
      <c r="AK1175" s="30"/>
      <c r="AL1175" s="30"/>
      <c r="AM1175" s="68"/>
      <c r="AN1175" s="114"/>
      <c r="AO1175" s="114"/>
      <c r="AP1175" s="113"/>
      <c r="AQ1175" s="113"/>
      <c r="AR1175" s="31"/>
      <c r="AS1175" s="73"/>
      <c r="AT1175" s="73"/>
      <c r="AU1175" s="68"/>
      <c r="AV1175" s="67"/>
      <c r="AW1175" s="67"/>
      <c r="AX1175" s="67"/>
      <c r="AY1175" s="67"/>
      <c r="AZ1175" s="132"/>
      <c r="BA1175" s="132"/>
      <c r="BB1175" s="132"/>
      <c r="BC1175" s="132"/>
      <c r="BD1175" s="132"/>
      <c r="BE1175" s="67"/>
    </row>
    <row r="1176" spans="1:57" ht="25.5" customHeight="1" x14ac:dyDescent="0.25">
      <c r="A1176" s="31"/>
      <c r="B1176" s="31"/>
      <c r="C1176" s="31"/>
      <c r="D1176" s="33"/>
      <c r="E1176" s="98"/>
      <c r="F1176" s="31"/>
      <c r="G1176" s="83"/>
      <c r="H1176" s="83"/>
      <c r="I1176" s="62"/>
      <c r="J1176" s="31"/>
      <c r="K1176" s="31"/>
      <c r="L1176" s="83"/>
      <c r="M1176" s="69"/>
      <c r="N1176" s="69"/>
      <c r="O1176" s="74"/>
      <c r="P1176" s="74"/>
      <c r="Q1176" s="75"/>
      <c r="R1176" s="34"/>
      <c r="S1176" s="83"/>
      <c r="T1176" s="83"/>
      <c r="U1176" s="83"/>
      <c r="V1176" s="83"/>
      <c r="W1176" s="74"/>
      <c r="X1176" s="74"/>
      <c r="Y1176" s="74"/>
      <c r="Z1176" s="66"/>
      <c r="AA1176" s="72"/>
      <c r="AB1176" s="66"/>
      <c r="AC1176" s="72"/>
      <c r="AD1176" s="72"/>
      <c r="AE1176" s="72"/>
      <c r="AF1176" s="62"/>
      <c r="AG1176" s="113"/>
      <c r="AH1176" s="114"/>
      <c r="AI1176" s="30"/>
      <c r="AJ1176" s="30"/>
      <c r="AK1176" s="30"/>
      <c r="AL1176" s="30"/>
      <c r="AM1176" s="68"/>
      <c r="AN1176" s="114"/>
      <c r="AO1176" s="114"/>
      <c r="AP1176" s="113"/>
      <c r="AQ1176" s="113"/>
      <c r="AR1176" s="31"/>
      <c r="AS1176" s="73"/>
      <c r="AT1176" s="73"/>
      <c r="AU1176" s="68"/>
      <c r="AV1176" s="67"/>
      <c r="AW1176" s="67"/>
      <c r="AX1176" s="67"/>
      <c r="AY1176" s="67"/>
      <c r="AZ1176" s="132"/>
      <c r="BA1176" s="132"/>
      <c r="BB1176" s="132"/>
      <c r="BC1176" s="132"/>
      <c r="BD1176" s="132"/>
      <c r="BE1176" s="67"/>
    </row>
    <row r="1177" spans="1:57" ht="25.5" customHeight="1" x14ac:dyDescent="0.25">
      <c r="A1177" s="31"/>
      <c r="B1177" s="31"/>
      <c r="C1177" s="31"/>
      <c r="D1177" s="33"/>
      <c r="E1177" s="98"/>
      <c r="F1177" s="31"/>
      <c r="G1177" s="83"/>
      <c r="H1177" s="83"/>
      <c r="I1177" s="62"/>
      <c r="J1177" s="31"/>
      <c r="K1177" s="31"/>
      <c r="L1177" s="83"/>
      <c r="M1177" s="69"/>
      <c r="N1177" s="69"/>
      <c r="O1177" s="74"/>
      <c r="P1177" s="74"/>
      <c r="Q1177" s="75"/>
      <c r="R1177" s="34"/>
      <c r="S1177" s="83"/>
      <c r="T1177" s="83"/>
      <c r="U1177" s="83"/>
      <c r="V1177" s="83"/>
      <c r="W1177" s="74"/>
      <c r="X1177" s="74"/>
      <c r="Y1177" s="74"/>
      <c r="Z1177" s="66"/>
      <c r="AA1177" s="72"/>
      <c r="AB1177" s="66"/>
      <c r="AC1177" s="72"/>
      <c r="AD1177" s="72"/>
      <c r="AE1177" s="72"/>
      <c r="AF1177" s="62"/>
      <c r="AG1177" s="113"/>
      <c r="AH1177" s="114"/>
      <c r="AI1177" s="30"/>
      <c r="AJ1177" s="30"/>
      <c r="AK1177" s="30"/>
      <c r="AL1177" s="30"/>
      <c r="AM1177" s="68"/>
      <c r="AN1177" s="114"/>
      <c r="AO1177" s="114"/>
      <c r="AP1177" s="113"/>
      <c r="AQ1177" s="113"/>
      <c r="AR1177" s="31"/>
      <c r="AS1177" s="73"/>
      <c r="AT1177" s="73"/>
      <c r="AU1177" s="68"/>
      <c r="AV1177" s="67"/>
      <c r="AW1177" s="67"/>
      <c r="AX1177" s="67"/>
      <c r="AY1177" s="67"/>
      <c r="AZ1177" s="132"/>
      <c r="BA1177" s="132"/>
      <c r="BB1177" s="132"/>
      <c r="BC1177" s="132"/>
      <c r="BD1177" s="132"/>
      <c r="BE1177" s="67"/>
    </row>
    <row r="1178" spans="1:57" ht="25.5" customHeight="1" x14ac:dyDescent="0.25">
      <c r="A1178" s="31"/>
      <c r="B1178" s="31"/>
      <c r="C1178" s="31"/>
      <c r="D1178" s="33"/>
      <c r="E1178" s="98"/>
      <c r="F1178" s="31"/>
      <c r="G1178" s="83"/>
      <c r="H1178" s="83"/>
      <c r="I1178" s="62"/>
      <c r="J1178" s="31"/>
      <c r="K1178" s="31"/>
      <c r="L1178" s="83"/>
      <c r="M1178" s="69"/>
      <c r="N1178" s="69"/>
      <c r="O1178" s="74"/>
      <c r="P1178" s="74"/>
      <c r="Q1178" s="75"/>
      <c r="R1178" s="34"/>
      <c r="S1178" s="83"/>
      <c r="T1178" s="83"/>
      <c r="U1178" s="83"/>
      <c r="V1178" s="83"/>
      <c r="W1178" s="74"/>
      <c r="X1178" s="74"/>
      <c r="Y1178" s="74"/>
      <c r="Z1178" s="66"/>
      <c r="AA1178" s="72"/>
      <c r="AB1178" s="66"/>
      <c r="AC1178" s="72"/>
      <c r="AD1178" s="72"/>
      <c r="AE1178" s="72"/>
      <c r="AF1178" s="62"/>
      <c r="AG1178" s="113"/>
      <c r="AH1178" s="114"/>
      <c r="AI1178" s="30"/>
      <c r="AJ1178" s="30"/>
      <c r="AK1178" s="30"/>
      <c r="AL1178" s="30"/>
      <c r="AM1178" s="68"/>
      <c r="AN1178" s="114"/>
      <c r="AO1178" s="114"/>
      <c r="AP1178" s="113"/>
      <c r="AQ1178" s="113"/>
      <c r="AR1178" s="31"/>
      <c r="AS1178" s="73"/>
      <c r="AT1178" s="73"/>
      <c r="AU1178" s="68"/>
      <c r="AV1178" s="67"/>
      <c r="AW1178" s="67"/>
      <c r="AX1178" s="67"/>
      <c r="AY1178" s="67"/>
      <c r="AZ1178" s="132"/>
      <c r="BA1178" s="132"/>
      <c r="BB1178" s="132"/>
      <c r="BC1178" s="132"/>
      <c r="BD1178" s="132"/>
      <c r="BE1178" s="67"/>
    </row>
    <row r="1179" spans="1:57" ht="25.5" customHeight="1" x14ac:dyDescent="0.25">
      <c r="A1179" s="31"/>
      <c r="B1179" s="31"/>
      <c r="C1179" s="31"/>
      <c r="D1179" s="33"/>
      <c r="E1179" s="98"/>
      <c r="F1179" s="31"/>
      <c r="G1179" s="83"/>
      <c r="H1179" s="83"/>
      <c r="I1179" s="62"/>
      <c r="J1179" s="31"/>
      <c r="K1179" s="31"/>
      <c r="L1179" s="83"/>
      <c r="M1179" s="69"/>
      <c r="N1179" s="69"/>
      <c r="O1179" s="74"/>
      <c r="P1179" s="74"/>
      <c r="Q1179" s="75"/>
      <c r="R1179" s="34"/>
      <c r="S1179" s="83"/>
      <c r="T1179" s="83"/>
      <c r="U1179" s="83"/>
      <c r="V1179" s="83"/>
      <c r="W1179" s="74"/>
      <c r="X1179" s="74"/>
      <c r="Y1179" s="74"/>
      <c r="Z1179" s="66"/>
      <c r="AA1179" s="72"/>
      <c r="AB1179" s="66"/>
      <c r="AC1179" s="72"/>
      <c r="AD1179" s="72"/>
      <c r="AE1179" s="72"/>
      <c r="AF1179" s="62"/>
      <c r="AG1179" s="113"/>
      <c r="AH1179" s="114"/>
      <c r="AI1179" s="30"/>
      <c r="AJ1179" s="30"/>
      <c r="AK1179" s="30"/>
      <c r="AL1179" s="30"/>
      <c r="AM1179" s="68"/>
      <c r="AN1179" s="114"/>
      <c r="AO1179" s="114"/>
      <c r="AP1179" s="113"/>
      <c r="AQ1179" s="113"/>
      <c r="AR1179" s="31"/>
      <c r="AS1179" s="73"/>
      <c r="AT1179" s="73"/>
      <c r="AU1179" s="68"/>
      <c r="AV1179" s="67"/>
      <c r="AW1179" s="67"/>
      <c r="AX1179" s="67"/>
      <c r="AY1179" s="67"/>
      <c r="AZ1179" s="132"/>
      <c r="BA1179" s="132"/>
      <c r="BB1179" s="132"/>
      <c r="BC1179" s="132"/>
      <c r="BD1179" s="132"/>
      <c r="BE1179" s="67"/>
    </row>
    <row r="1180" spans="1:57" ht="25.5" customHeight="1" x14ac:dyDescent="0.25">
      <c r="A1180" s="31"/>
      <c r="B1180" s="31"/>
      <c r="C1180" s="31"/>
      <c r="D1180" s="33"/>
      <c r="E1180" s="98"/>
      <c r="F1180" s="31"/>
      <c r="G1180" s="83"/>
      <c r="H1180" s="83"/>
      <c r="I1180" s="62"/>
      <c r="J1180" s="31"/>
      <c r="K1180" s="31"/>
      <c r="L1180" s="83"/>
      <c r="M1180" s="69"/>
      <c r="N1180" s="69"/>
      <c r="O1180" s="74"/>
      <c r="P1180" s="74"/>
      <c r="Q1180" s="75"/>
      <c r="R1180" s="34"/>
      <c r="S1180" s="83"/>
      <c r="T1180" s="83"/>
      <c r="U1180" s="83"/>
      <c r="V1180" s="83"/>
      <c r="W1180" s="74"/>
      <c r="X1180" s="74"/>
      <c r="Y1180" s="74"/>
      <c r="Z1180" s="66"/>
      <c r="AA1180" s="72"/>
      <c r="AB1180" s="66"/>
      <c r="AC1180" s="72"/>
      <c r="AD1180" s="72"/>
      <c r="AE1180" s="72"/>
      <c r="AF1180" s="62"/>
      <c r="AG1180" s="113"/>
      <c r="AH1180" s="114"/>
      <c r="AI1180" s="30"/>
      <c r="AJ1180" s="30"/>
      <c r="AK1180" s="30"/>
      <c r="AL1180" s="30"/>
      <c r="AM1180" s="68"/>
      <c r="AN1180" s="114"/>
      <c r="AO1180" s="114"/>
      <c r="AP1180" s="113"/>
      <c r="AQ1180" s="113"/>
      <c r="AR1180" s="31"/>
      <c r="AS1180" s="73"/>
      <c r="AT1180" s="73"/>
      <c r="AU1180" s="68"/>
      <c r="AV1180" s="67"/>
      <c r="AW1180" s="67"/>
      <c r="AX1180" s="67"/>
      <c r="AY1180" s="67"/>
      <c r="AZ1180" s="132"/>
      <c r="BA1180" s="132"/>
      <c r="BB1180" s="132"/>
      <c r="BC1180" s="132"/>
      <c r="BD1180" s="132"/>
      <c r="BE1180" s="67"/>
    </row>
    <row r="1181" spans="1:57" ht="25.5" customHeight="1" x14ac:dyDescent="0.25">
      <c r="A1181" s="31"/>
      <c r="B1181" s="31"/>
      <c r="C1181" s="31"/>
      <c r="D1181" s="33"/>
      <c r="E1181" s="98"/>
      <c r="F1181" s="31"/>
      <c r="G1181" s="83"/>
      <c r="H1181" s="83"/>
      <c r="I1181" s="62"/>
      <c r="J1181" s="31"/>
      <c r="K1181" s="31"/>
      <c r="L1181" s="83"/>
      <c r="M1181" s="69"/>
      <c r="N1181" s="69"/>
      <c r="O1181" s="74"/>
      <c r="P1181" s="74"/>
      <c r="Q1181" s="75"/>
      <c r="R1181" s="34"/>
      <c r="S1181" s="83"/>
      <c r="T1181" s="83"/>
      <c r="U1181" s="83"/>
      <c r="V1181" s="83"/>
      <c r="W1181" s="74"/>
      <c r="X1181" s="74"/>
      <c r="Y1181" s="74"/>
      <c r="Z1181" s="66"/>
      <c r="AA1181" s="72"/>
      <c r="AB1181" s="66"/>
      <c r="AC1181" s="72"/>
      <c r="AD1181" s="72"/>
      <c r="AE1181" s="72"/>
      <c r="AF1181" s="62"/>
      <c r="AG1181" s="113"/>
      <c r="AH1181" s="114"/>
      <c r="AI1181" s="30"/>
      <c r="AJ1181" s="30"/>
      <c r="AK1181" s="30"/>
      <c r="AL1181" s="30"/>
      <c r="AM1181" s="68"/>
      <c r="AN1181" s="114"/>
      <c r="AO1181" s="114"/>
      <c r="AP1181" s="113"/>
      <c r="AQ1181" s="113"/>
      <c r="AR1181" s="31"/>
      <c r="AS1181" s="73"/>
      <c r="AT1181" s="73"/>
      <c r="AU1181" s="68"/>
      <c r="AV1181" s="67"/>
      <c r="AW1181" s="67"/>
      <c r="AX1181" s="67"/>
      <c r="AY1181" s="67"/>
      <c r="AZ1181" s="132"/>
      <c r="BA1181" s="132"/>
      <c r="BB1181" s="132"/>
      <c r="BC1181" s="132"/>
      <c r="BD1181" s="132"/>
      <c r="BE1181" s="67"/>
    </row>
    <row r="1182" spans="1:57" ht="25.5" customHeight="1" x14ac:dyDescent="0.25">
      <c r="A1182" s="31"/>
      <c r="B1182" s="31"/>
      <c r="C1182" s="31"/>
      <c r="D1182" s="33"/>
      <c r="E1182" s="98"/>
      <c r="F1182" s="31"/>
      <c r="G1182" s="83"/>
      <c r="H1182" s="83"/>
      <c r="I1182" s="62"/>
      <c r="J1182" s="31"/>
      <c r="K1182" s="31"/>
      <c r="L1182" s="83"/>
      <c r="M1182" s="69"/>
      <c r="N1182" s="69"/>
      <c r="O1182" s="74"/>
      <c r="P1182" s="74"/>
      <c r="Q1182" s="75"/>
      <c r="R1182" s="34"/>
      <c r="S1182" s="83"/>
      <c r="T1182" s="83"/>
      <c r="U1182" s="83"/>
      <c r="V1182" s="83"/>
      <c r="W1182" s="74"/>
      <c r="X1182" s="74"/>
      <c r="Y1182" s="74"/>
      <c r="Z1182" s="66"/>
      <c r="AA1182" s="72"/>
      <c r="AB1182" s="66"/>
      <c r="AC1182" s="72"/>
      <c r="AD1182" s="72"/>
      <c r="AE1182" s="72"/>
      <c r="AF1182" s="62"/>
      <c r="AG1182" s="113"/>
      <c r="AH1182" s="114"/>
      <c r="AI1182" s="30"/>
      <c r="AJ1182" s="30"/>
      <c r="AK1182" s="30"/>
      <c r="AL1182" s="30"/>
      <c r="AM1182" s="68"/>
      <c r="AN1182" s="114"/>
      <c r="AO1182" s="114"/>
      <c r="AP1182" s="113"/>
      <c r="AQ1182" s="113"/>
      <c r="AR1182" s="31"/>
      <c r="AS1182" s="73"/>
      <c r="AT1182" s="73"/>
      <c r="AU1182" s="68"/>
      <c r="AV1182" s="67"/>
      <c r="AW1182" s="67"/>
      <c r="AX1182" s="67"/>
      <c r="AY1182" s="67"/>
      <c r="AZ1182" s="132"/>
      <c r="BA1182" s="132"/>
      <c r="BB1182" s="132"/>
      <c r="BC1182" s="132"/>
      <c r="BD1182" s="132"/>
      <c r="BE1182" s="67"/>
    </row>
    <row r="1183" spans="1:57" ht="25.5" customHeight="1" x14ac:dyDescent="0.25">
      <c r="A1183" s="31"/>
      <c r="B1183" s="31"/>
      <c r="C1183" s="31"/>
      <c r="D1183" s="33"/>
      <c r="E1183" s="98"/>
      <c r="F1183" s="31"/>
      <c r="G1183" s="83"/>
      <c r="H1183" s="83"/>
      <c r="I1183" s="62"/>
      <c r="J1183" s="31"/>
      <c r="K1183" s="31"/>
      <c r="L1183" s="83"/>
      <c r="M1183" s="69"/>
      <c r="N1183" s="69"/>
      <c r="O1183" s="74"/>
      <c r="P1183" s="74"/>
      <c r="Q1183" s="75"/>
      <c r="R1183" s="34"/>
      <c r="S1183" s="83"/>
      <c r="T1183" s="83"/>
      <c r="U1183" s="83"/>
      <c r="V1183" s="83"/>
      <c r="W1183" s="74"/>
      <c r="X1183" s="74"/>
      <c r="Y1183" s="74"/>
      <c r="Z1183" s="66"/>
      <c r="AA1183" s="72"/>
      <c r="AB1183" s="66"/>
      <c r="AC1183" s="72"/>
      <c r="AD1183" s="72"/>
      <c r="AE1183" s="72"/>
      <c r="AF1183" s="62"/>
      <c r="AG1183" s="113"/>
      <c r="AH1183" s="114"/>
      <c r="AI1183" s="30"/>
      <c r="AJ1183" s="30"/>
      <c r="AK1183" s="30"/>
      <c r="AL1183" s="30"/>
      <c r="AM1183" s="68"/>
      <c r="AN1183" s="114"/>
      <c r="AO1183" s="114"/>
      <c r="AP1183" s="113"/>
      <c r="AQ1183" s="113"/>
      <c r="AR1183" s="31"/>
      <c r="AS1183" s="73"/>
      <c r="AT1183" s="73"/>
      <c r="AU1183" s="68"/>
      <c r="AV1183" s="67"/>
      <c r="AW1183" s="67"/>
      <c r="AX1183" s="67"/>
      <c r="AY1183" s="67"/>
      <c r="AZ1183" s="132"/>
      <c r="BA1183" s="132"/>
      <c r="BB1183" s="132"/>
      <c r="BC1183" s="132"/>
      <c r="BD1183" s="132"/>
      <c r="BE1183" s="67"/>
    </row>
    <row r="1184" spans="1:57" ht="25.5" customHeight="1" x14ac:dyDescent="0.25">
      <c r="A1184" s="31"/>
      <c r="B1184" s="31"/>
      <c r="C1184" s="31"/>
      <c r="D1184" s="33"/>
      <c r="E1184" s="98"/>
      <c r="F1184" s="31"/>
      <c r="G1184" s="83"/>
      <c r="H1184" s="83"/>
      <c r="I1184" s="62"/>
      <c r="J1184" s="31"/>
      <c r="K1184" s="31"/>
      <c r="L1184" s="83"/>
      <c r="M1184" s="69"/>
      <c r="N1184" s="69"/>
      <c r="O1184" s="74"/>
      <c r="P1184" s="74"/>
      <c r="Q1184" s="75"/>
      <c r="R1184" s="34"/>
      <c r="S1184" s="83"/>
      <c r="T1184" s="83"/>
      <c r="U1184" s="83"/>
      <c r="V1184" s="83"/>
      <c r="W1184" s="74"/>
      <c r="X1184" s="74"/>
      <c r="Y1184" s="74"/>
      <c r="Z1184" s="66"/>
      <c r="AA1184" s="72"/>
      <c r="AB1184" s="66"/>
      <c r="AC1184" s="72"/>
      <c r="AD1184" s="72"/>
      <c r="AE1184" s="72"/>
      <c r="AF1184" s="62"/>
      <c r="AG1184" s="113"/>
      <c r="AH1184" s="114"/>
      <c r="AI1184" s="30"/>
      <c r="AJ1184" s="30"/>
      <c r="AK1184" s="30"/>
      <c r="AL1184" s="30"/>
      <c r="AM1184" s="68"/>
      <c r="AN1184" s="114"/>
      <c r="AO1184" s="114"/>
      <c r="AP1184" s="113"/>
      <c r="AQ1184" s="113"/>
      <c r="AR1184" s="31"/>
      <c r="AS1184" s="73"/>
      <c r="AT1184" s="73"/>
      <c r="AU1184" s="68"/>
      <c r="AV1184" s="67"/>
      <c r="AW1184" s="67"/>
      <c r="AX1184" s="67"/>
      <c r="AY1184" s="67"/>
      <c r="AZ1184" s="132"/>
      <c r="BA1184" s="132"/>
      <c r="BB1184" s="132"/>
      <c r="BC1184" s="132"/>
      <c r="BD1184" s="132"/>
      <c r="BE1184" s="67"/>
    </row>
    <row r="1185" spans="1:57" ht="25.5" customHeight="1" x14ac:dyDescent="0.25">
      <c r="A1185" s="31"/>
      <c r="B1185" s="31"/>
      <c r="C1185" s="31"/>
      <c r="D1185" s="33"/>
      <c r="E1185" s="98"/>
      <c r="F1185" s="31"/>
      <c r="G1185" s="83"/>
      <c r="H1185" s="83"/>
      <c r="I1185" s="62"/>
      <c r="J1185" s="31"/>
      <c r="K1185" s="31"/>
      <c r="L1185" s="83"/>
      <c r="M1185" s="69"/>
      <c r="N1185" s="69"/>
      <c r="O1185" s="74"/>
      <c r="P1185" s="74"/>
      <c r="Q1185" s="75"/>
      <c r="R1185" s="34"/>
      <c r="S1185" s="83"/>
      <c r="T1185" s="83"/>
      <c r="U1185" s="83"/>
      <c r="V1185" s="83"/>
      <c r="W1185" s="74"/>
      <c r="X1185" s="74"/>
      <c r="Y1185" s="74"/>
      <c r="Z1185" s="66"/>
      <c r="AA1185" s="72"/>
      <c r="AB1185" s="66"/>
      <c r="AC1185" s="72"/>
      <c r="AD1185" s="72"/>
      <c r="AE1185" s="72"/>
      <c r="AF1185" s="62"/>
      <c r="AG1185" s="113"/>
      <c r="AH1185" s="114"/>
      <c r="AI1185" s="30"/>
      <c r="AJ1185" s="30"/>
      <c r="AK1185" s="30"/>
      <c r="AL1185" s="30"/>
      <c r="AM1185" s="68"/>
      <c r="AN1185" s="114"/>
      <c r="AO1185" s="114"/>
      <c r="AP1185" s="113"/>
      <c r="AQ1185" s="113"/>
      <c r="AR1185" s="31"/>
      <c r="AS1185" s="73"/>
      <c r="AT1185" s="73"/>
      <c r="AU1185" s="68"/>
      <c r="AV1185" s="67"/>
      <c r="AW1185" s="67"/>
      <c r="AX1185" s="67"/>
      <c r="AY1185" s="67"/>
      <c r="AZ1185" s="132"/>
      <c r="BA1185" s="132"/>
      <c r="BB1185" s="132"/>
      <c r="BC1185" s="132"/>
      <c r="BD1185" s="132"/>
      <c r="BE1185" s="67"/>
    </row>
    <row r="1186" spans="1:57" ht="25.5" customHeight="1" x14ac:dyDescent="0.25">
      <c r="A1186" s="31"/>
      <c r="B1186" s="31"/>
      <c r="C1186" s="31"/>
      <c r="D1186" s="33"/>
      <c r="E1186" s="98"/>
      <c r="F1186" s="31"/>
      <c r="G1186" s="83"/>
      <c r="H1186" s="83"/>
      <c r="I1186" s="62"/>
      <c r="J1186" s="31"/>
      <c r="K1186" s="31"/>
      <c r="L1186" s="83"/>
      <c r="M1186" s="69"/>
      <c r="N1186" s="69"/>
      <c r="O1186" s="74"/>
      <c r="P1186" s="74"/>
      <c r="Q1186" s="75"/>
      <c r="R1186" s="34"/>
      <c r="S1186" s="83"/>
      <c r="T1186" s="83"/>
      <c r="U1186" s="83"/>
      <c r="V1186" s="83"/>
      <c r="W1186" s="74"/>
      <c r="X1186" s="74"/>
      <c r="Y1186" s="74"/>
      <c r="Z1186" s="66"/>
      <c r="AA1186" s="72"/>
      <c r="AB1186" s="66"/>
      <c r="AC1186" s="72"/>
      <c r="AD1186" s="72"/>
      <c r="AE1186" s="72"/>
      <c r="AF1186" s="62"/>
      <c r="AG1186" s="113"/>
      <c r="AH1186" s="114"/>
      <c r="AI1186" s="30"/>
      <c r="AJ1186" s="30"/>
      <c r="AK1186" s="30"/>
      <c r="AL1186" s="30"/>
      <c r="AM1186" s="68"/>
      <c r="AN1186" s="114"/>
      <c r="AO1186" s="114"/>
      <c r="AP1186" s="113"/>
      <c r="AQ1186" s="113"/>
      <c r="AR1186" s="31"/>
      <c r="AS1186" s="73"/>
      <c r="AT1186" s="73"/>
      <c r="AU1186" s="68"/>
      <c r="AV1186" s="67"/>
      <c r="AW1186" s="67"/>
      <c r="AX1186" s="67"/>
      <c r="AY1186" s="67"/>
      <c r="AZ1186" s="132"/>
      <c r="BA1186" s="132"/>
      <c r="BB1186" s="132"/>
      <c r="BC1186" s="132"/>
      <c r="BD1186" s="132"/>
      <c r="BE1186" s="67"/>
    </row>
    <row r="1187" spans="1:57" ht="25.5" customHeight="1" x14ac:dyDescent="0.25">
      <c r="A1187" s="31"/>
      <c r="B1187" s="31"/>
      <c r="C1187" s="31"/>
      <c r="D1187" s="33"/>
      <c r="E1187" s="98"/>
      <c r="F1187" s="31"/>
      <c r="G1187" s="83"/>
      <c r="H1187" s="83"/>
      <c r="I1187" s="62"/>
      <c r="J1187" s="31"/>
      <c r="K1187" s="31"/>
      <c r="L1187" s="83"/>
      <c r="M1187" s="69"/>
      <c r="N1187" s="69"/>
      <c r="O1187" s="74"/>
      <c r="P1187" s="74"/>
      <c r="Q1187" s="75"/>
      <c r="R1187" s="34"/>
      <c r="S1187" s="83"/>
      <c r="T1187" s="83"/>
      <c r="U1187" s="83"/>
      <c r="V1187" s="83"/>
      <c r="W1187" s="74"/>
      <c r="X1187" s="74"/>
      <c r="Y1187" s="74"/>
      <c r="Z1187" s="66"/>
      <c r="AA1187" s="72"/>
      <c r="AB1187" s="66"/>
      <c r="AC1187" s="72"/>
      <c r="AD1187" s="72"/>
      <c r="AE1187" s="72"/>
      <c r="AF1187" s="62"/>
      <c r="AG1187" s="113"/>
      <c r="AH1187" s="114"/>
      <c r="AI1187" s="30"/>
      <c r="AJ1187" s="30"/>
      <c r="AK1187" s="30"/>
      <c r="AL1187" s="30"/>
      <c r="AM1187" s="68"/>
      <c r="AN1187" s="114"/>
      <c r="AO1187" s="114"/>
      <c r="AP1187" s="113"/>
      <c r="AQ1187" s="113"/>
      <c r="AR1187" s="31"/>
      <c r="AS1187" s="73"/>
      <c r="AT1187" s="73"/>
      <c r="AU1187" s="68"/>
      <c r="AV1187" s="67"/>
      <c r="AW1187" s="67"/>
      <c r="AX1187" s="67"/>
      <c r="AY1187" s="67"/>
      <c r="AZ1187" s="132"/>
      <c r="BA1187" s="132"/>
      <c r="BB1187" s="132"/>
      <c r="BC1187" s="132"/>
      <c r="BD1187" s="132"/>
      <c r="BE1187" s="67"/>
    </row>
    <row r="1188" spans="1:57" ht="25.5" customHeight="1" x14ac:dyDescent="0.25">
      <c r="A1188" s="31"/>
      <c r="B1188" s="31"/>
      <c r="C1188" s="31"/>
      <c r="D1188" s="33"/>
      <c r="E1188" s="98"/>
      <c r="F1188" s="31"/>
      <c r="G1188" s="83"/>
      <c r="H1188" s="83"/>
      <c r="I1188" s="62"/>
      <c r="J1188" s="31"/>
      <c r="K1188" s="31"/>
      <c r="L1188" s="83"/>
      <c r="M1188" s="69"/>
      <c r="N1188" s="69"/>
      <c r="O1188" s="74"/>
      <c r="P1188" s="74"/>
      <c r="Q1188" s="75"/>
      <c r="R1188" s="34"/>
      <c r="S1188" s="83"/>
      <c r="T1188" s="83"/>
      <c r="U1188" s="83"/>
      <c r="V1188" s="83"/>
      <c r="W1188" s="74"/>
      <c r="X1188" s="74"/>
      <c r="Y1188" s="74"/>
      <c r="Z1188" s="66"/>
      <c r="AA1188" s="72"/>
      <c r="AB1188" s="66"/>
      <c r="AC1188" s="72"/>
      <c r="AD1188" s="72"/>
      <c r="AE1188" s="72"/>
      <c r="AF1188" s="62"/>
      <c r="AG1188" s="113"/>
      <c r="AH1188" s="114"/>
      <c r="AI1188" s="30"/>
      <c r="AJ1188" s="30"/>
      <c r="AK1188" s="30"/>
      <c r="AL1188" s="30"/>
      <c r="AM1188" s="68"/>
      <c r="AN1188" s="114"/>
      <c r="AO1188" s="114"/>
      <c r="AP1188" s="113"/>
      <c r="AQ1188" s="113"/>
      <c r="AR1188" s="31"/>
      <c r="AS1188" s="73"/>
      <c r="AT1188" s="73"/>
      <c r="AU1188" s="68"/>
      <c r="AV1188" s="67"/>
      <c r="AW1188" s="67"/>
      <c r="AX1188" s="67"/>
      <c r="AY1188" s="67"/>
      <c r="AZ1188" s="132"/>
      <c r="BA1188" s="132"/>
      <c r="BB1188" s="132"/>
      <c r="BC1188" s="132"/>
      <c r="BD1188" s="132"/>
      <c r="BE1188" s="67"/>
    </row>
    <row r="1189" spans="1:57" ht="25.5" customHeight="1" x14ac:dyDescent="0.25">
      <c r="A1189" s="31"/>
      <c r="B1189" s="31"/>
      <c r="C1189" s="31"/>
      <c r="D1189" s="33"/>
      <c r="E1189" s="98"/>
      <c r="F1189" s="31"/>
      <c r="G1189" s="83"/>
      <c r="H1189" s="83"/>
      <c r="I1189" s="62"/>
      <c r="J1189" s="31"/>
      <c r="K1189" s="31"/>
      <c r="L1189" s="83"/>
      <c r="M1189" s="69"/>
      <c r="N1189" s="69"/>
      <c r="O1189" s="74"/>
      <c r="P1189" s="74"/>
      <c r="Q1189" s="75"/>
      <c r="R1189" s="34"/>
      <c r="S1189" s="83"/>
      <c r="T1189" s="83"/>
      <c r="U1189" s="83"/>
      <c r="V1189" s="83"/>
      <c r="W1189" s="74"/>
      <c r="X1189" s="74"/>
      <c r="Y1189" s="74"/>
      <c r="Z1189" s="66"/>
      <c r="AA1189" s="72"/>
      <c r="AB1189" s="66"/>
      <c r="AC1189" s="72"/>
      <c r="AD1189" s="72"/>
      <c r="AE1189" s="72"/>
      <c r="AF1189" s="62"/>
      <c r="AG1189" s="113"/>
      <c r="AH1189" s="114"/>
      <c r="AI1189" s="30"/>
      <c r="AJ1189" s="30"/>
      <c r="AK1189" s="30"/>
      <c r="AL1189" s="30"/>
      <c r="AM1189" s="68"/>
      <c r="AN1189" s="114"/>
      <c r="AO1189" s="114"/>
      <c r="AP1189" s="113"/>
      <c r="AQ1189" s="113"/>
      <c r="AR1189" s="31"/>
      <c r="AS1189" s="73"/>
      <c r="AT1189" s="73"/>
      <c r="AU1189" s="68"/>
      <c r="AV1189" s="67"/>
      <c r="AW1189" s="67"/>
      <c r="AX1189" s="67"/>
      <c r="AY1189" s="67"/>
      <c r="AZ1189" s="132"/>
      <c r="BA1189" s="132"/>
      <c r="BB1189" s="132"/>
      <c r="BC1189" s="132"/>
      <c r="BD1189" s="132"/>
      <c r="BE1189" s="67"/>
    </row>
    <row r="1190" spans="1:57" ht="25.5" customHeight="1" x14ac:dyDescent="0.25">
      <c r="A1190" s="31"/>
      <c r="B1190" s="31"/>
      <c r="C1190" s="31"/>
      <c r="D1190" s="33"/>
      <c r="E1190" s="98"/>
      <c r="F1190" s="31"/>
      <c r="G1190" s="83"/>
      <c r="H1190" s="83"/>
      <c r="I1190" s="62"/>
      <c r="J1190" s="31"/>
      <c r="K1190" s="31"/>
      <c r="L1190" s="83"/>
      <c r="M1190" s="69"/>
      <c r="N1190" s="69"/>
      <c r="O1190" s="74"/>
      <c r="P1190" s="74"/>
      <c r="Q1190" s="75"/>
      <c r="R1190" s="34"/>
      <c r="S1190" s="83"/>
      <c r="T1190" s="83"/>
      <c r="U1190" s="83"/>
      <c r="V1190" s="83"/>
      <c r="W1190" s="74"/>
      <c r="X1190" s="74"/>
      <c r="Y1190" s="74"/>
      <c r="Z1190" s="66"/>
      <c r="AA1190" s="72"/>
      <c r="AB1190" s="66"/>
      <c r="AC1190" s="72"/>
      <c r="AD1190" s="72"/>
      <c r="AE1190" s="72"/>
      <c r="AF1190" s="62"/>
      <c r="AG1190" s="113"/>
      <c r="AH1190" s="114"/>
      <c r="AI1190" s="30"/>
      <c r="AJ1190" s="30"/>
      <c r="AK1190" s="30"/>
      <c r="AL1190" s="30"/>
      <c r="AM1190" s="68"/>
      <c r="AN1190" s="114"/>
      <c r="AO1190" s="114"/>
      <c r="AP1190" s="113"/>
      <c r="AQ1190" s="113"/>
      <c r="AR1190" s="31"/>
      <c r="AS1190" s="73"/>
      <c r="AT1190" s="73"/>
      <c r="AU1190" s="68"/>
      <c r="AV1190" s="67"/>
      <c r="AW1190" s="67"/>
      <c r="AX1190" s="67"/>
      <c r="AY1190" s="67"/>
      <c r="AZ1190" s="132"/>
      <c r="BA1190" s="132"/>
      <c r="BB1190" s="132"/>
      <c r="BC1190" s="132"/>
      <c r="BD1190" s="132"/>
      <c r="BE1190" s="67"/>
    </row>
    <row r="1191" spans="1:57" ht="25.5" customHeight="1" x14ac:dyDescent="0.25">
      <c r="A1191" s="31"/>
      <c r="B1191" s="31"/>
      <c r="C1191" s="31"/>
      <c r="D1191" s="33"/>
      <c r="E1191" s="98"/>
      <c r="F1191" s="31"/>
      <c r="G1191" s="83"/>
      <c r="H1191" s="83"/>
      <c r="I1191" s="62"/>
      <c r="J1191" s="31"/>
      <c r="K1191" s="31"/>
      <c r="L1191" s="83"/>
      <c r="M1191" s="69"/>
      <c r="N1191" s="69"/>
      <c r="O1191" s="74"/>
      <c r="P1191" s="74"/>
      <c r="Q1191" s="75"/>
      <c r="R1191" s="34"/>
      <c r="S1191" s="83"/>
      <c r="T1191" s="83"/>
      <c r="U1191" s="83"/>
      <c r="V1191" s="83"/>
      <c r="W1191" s="74"/>
      <c r="X1191" s="74"/>
      <c r="Y1191" s="74"/>
      <c r="Z1191" s="66"/>
      <c r="AA1191" s="72"/>
      <c r="AB1191" s="66"/>
      <c r="AC1191" s="72"/>
      <c r="AD1191" s="72"/>
      <c r="AE1191" s="72"/>
      <c r="AF1191" s="62"/>
      <c r="AG1191" s="113"/>
      <c r="AH1191" s="114"/>
      <c r="AI1191" s="30"/>
      <c r="AJ1191" s="30"/>
      <c r="AK1191" s="30"/>
      <c r="AL1191" s="30"/>
      <c r="AM1191" s="68"/>
      <c r="AN1191" s="114"/>
      <c r="AO1191" s="114"/>
      <c r="AP1191" s="113"/>
      <c r="AQ1191" s="113"/>
      <c r="AR1191" s="31"/>
      <c r="AS1191" s="73"/>
      <c r="AT1191" s="73"/>
      <c r="AU1191" s="68"/>
      <c r="AV1191" s="67"/>
      <c r="AW1191" s="67"/>
      <c r="AX1191" s="67"/>
      <c r="AY1191" s="67"/>
      <c r="AZ1191" s="132"/>
      <c r="BA1191" s="132"/>
      <c r="BB1191" s="132"/>
      <c r="BC1191" s="132"/>
      <c r="BD1191" s="132"/>
      <c r="BE1191" s="67"/>
    </row>
    <row r="1192" spans="1:57" ht="25.5" customHeight="1" x14ac:dyDescent="0.25">
      <c r="A1192" s="31"/>
      <c r="B1192" s="31"/>
      <c r="C1192" s="31"/>
      <c r="D1192" s="33"/>
      <c r="E1192" s="98"/>
      <c r="F1192" s="31"/>
      <c r="G1192" s="83"/>
      <c r="H1192" s="83"/>
      <c r="I1192" s="62"/>
      <c r="J1192" s="31"/>
      <c r="K1192" s="31"/>
      <c r="L1192" s="83"/>
      <c r="M1192" s="69"/>
      <c r="N1192" s="69"/>
      <c r="O1192" s="74"/>
      <c r="P1192" s="74"/>
      <c r="Q1192" s="75"/>
      <c r="R1192" s="34"/>
      <c r="S1192" s="83"/>
      <c r="T1192" s="83"/>
      <c r="U1192" s="83"/>
      <c r="V1192" s="83"/>
      <c r="W1192" s="74"/>
      <c r="X1192" s="74"/>
      <c r="Y1192" s="74"/>
      <c r="Z1192" s="66"/>
      <c r="AA1192" s="72"/>
      <c r="AB1192" s="66"/>
      <c r="AC1192" s="72"/>
      <c r="AD1192" s="72"/>
      <c r="AE1192" s="72"/>
      <c r="AF1192" s="62"/>
      <c r="AG1192" s="113"/>
      <c r="AH1192" s="114"/>
      <c r="AI1192" s="30"/>
      <c r="AJ1192" s="30"/>
      <c r="AK1192" s="30"/>
      <c r="AL1192" s="30"/>
      <c r="AM1192" s="68"/>
      <c r="AN1192" s="114"/>
      <c r="AO1192" s="114"/>
      <c r="AP1192" s="113"/>
      <c r="AQ1192" s="113"/>
      <c r="AR1192" s="31"/>
      <c r="AS1192" s="73"/>
      <c r="AT1192" s="73"/>
      <c r="AU1192" s="68"/>
      <c r="AV1192" s="67"/>
      <c r="AW1192" s="67"/>
      <c r="AX1192" s="67"/>
      <c r="AY1192" s="67"/>
      <c r="AZ1192" s="132"/>
      <c r="BA1192" s="132"/>
      <c r="BB1192" s="132"/>
      <c r="BC1192" s="132"/>
      <c r="BD1192" s="132"/>
      <c r="BE1192" s="67"/>
    </row>
    <row r="1193" spans="1:57" ht="25.5" customHeight="1" x14ac:dyDescent="0.25">
      <c r="A1193" s="31"/>
      <c r="B1193" s="31"/>
      <c r="C1193" s="31"/>
      <c r="D1193" s="33"/>
      <c r="E1193" s="98"/>
      <c r="F1193" s="31"/>
      <c r="G1193" s="83"/>
      <c r="H1193" s="83"/>
      <c r="I1193" s="62"/>
      <c r="J1193" s="31"/>
      <c r="K1193" s="31"/>
      <c r="L1193" s="83"/>
      <c r="M1193" s="69"/>
      <c r="N1193" s="69"/>
      <c r="O1193" s="74"/>
      <c r="P1193" s="74"/>
      <c r="Q1193" s="75"/>
      <c r="R1193" s="34"/>
      <c r="S1193" s="83"/>
      <c r="T1193" s="83"/>
      <c r="U1193" s="83"/>
      <c r="V1193" s="83"/>
      <c r="W1193" s="74"/>
      <c r="X1193" s="74"/>
      <c r="Y1193" s="74"/>
      <c r="Z1193" s="66"/>
      <c r="AA1193" s="72"/>
      <c r="AB1193" s="66"/>
      <c r="AC1193" s="72"/>
      <c r="AD1193" s="72"/>
      <c r="AE1193" s="72"/>
      <c r="AF1193" s="62"/>
      <c r="AG1193" s="113"/>
      <c r="AH1193" s="114"/>
      <c r="AI1193" s="30"/>
      <c r="AJ1193" s="30"/>
      <c r="AK1193" s="30"/>
      <c r="AL1193" s="30"/>
      <c r="AM1193" s="68"/>
      <c r="AN1193" s="114"/>
      <c r="AO1193" s="114"/>
      <c r="AP1193" s="113"/>
      <c r="AQ1193" s="113"/>
      <c r="AR1193" s="31"/>
      <c r="AS1193" s="73"/>
      <c r="AT1193" s="73"/>
      <c r="AU1193" s="68"/>
      <c r="AV1193" s="67"/>
      <c r="AW1193" s="67"/>
      <c r="AX1193" s="67"/>
      <c r="AY1193" s="67"/>
      <c r="AZ1193" s="132"/>
      <c r="BA1193" s="132"/>
      <c r="BB1193" s="132"/>
      <c r="BC1193" s="132"/>
      <c r="BD1193" s="132"/>
      <c r="BE1193" s="67"/>
    </row>
    <row r="1194" spans="1:57" ht="25.5" customHeight="1" x14ac:dyDescent="0.25">
      <c r="A1194" s="31"/>
      <c r="B1194" s="31"/>
      <c r="C1194" s="31"/>
      <c r="D1194" s="33"/>
      <c r="E1194" s="98"/>
      <c r="F1194" s="31"/>
      <c r="G1194" s="83"/>
      <c r="H1194" s="83"/>
      <c r="I1194" s="62"/>
      <c r="J1194" s="31"/>
      <c r="K1194" s="31"/>
      <c r="L1194" s="83"/>
      <c r="M1194" s="69"/>
      <c r="N1194" s="69"/>
      <c r="O1194" s="74"/>
      <c r="P1194" s="74"/>
      <c r="Q1194" s="75"/>
      <c r="R1194" s="34"/>
      <c r="S1194" s="83"/>
      <c r="T1194" s="83"/>
      <c r="U1194" s="83"/>
      <c r="V1194" s="83"/>
      <c r="W1194" s="74"/>
      <c r="X1194" s="74"/>
      <c r="Y1194" s="74"/>
      <c r="Z1194" s="66"/>
      <c r="AA1194" s="72"/>
      <c r="AB1194" s="66"/>
      <c r="AC1194" s="72"/>
      <c r="AD1194" s="72"/>
      <c r="AE1194" s="72"/>
      <c r="AF1194" s="62"/>
      <c r="AG1194" s="113"/>
      <c r="AH1194" s="114"/>
      <c r="AI1194" s="30"/>
      <c r="AJ1194" s="30"/>
      <c r="AK1194" s="30"/>
      <c r="AL1194" s="30"/>
      <c r="AM1194" s="68"/>
      <c r="AN1194" s="114"/>
      <c r="AO1194" s="114"/>
      <c r="AP1194" s="113"/>
      <c r="AQ1194" s="113"/>
      <c r="AR1194" s="31"/>
      <c r="AS1194" s="73"/>
      <c r="AT1194" s="73"/>
      <c r="AU1194" s="68"/>
      <c r="AV1194" s="67"/>
      <c r="AW1194" s="67"/>
      <c r="AX1194" s="67"/>
      <c r="AY1194" s="67"/>
      <c r="AZ1194" s="132"/>
      <c r="BA1194" s="132"/>
      <c r="BB1194" s="132"/>
      <c r="BC1194" s="132"/>
      <c r="BD1194" s="132"/>
      <c r="BE1194" s="67"/>
    </row>
    <row r="1195" spans="1:57" ht="25.5" customHeight="1" x14ac:dyDescent="0.25">
      <c r="A1195" s="31"/>
      <c r="B1195" s="31"/>
      <c r="C1195" s="31"/>
      <c r="D1195" s="33"/>
      <c r="E1195" s="98"/>
      <c r="F1195" s="31"/>
      <c r="G1195" s="83"/>
      <c r="H1195" s="83"/>
      <c r="I1195" s="62"/>
      <c r="J1195" s="31"/>
      <c r="K1195" s="31"/>
      <c r="L1195" s="83"/>
      <c r="M1195" s="69"/>
      <c r="N1195" s="69"/>
      <c r="O1195" s="74"/>
      <c r="P1195" s="74"/>
      <c r="Q1195" s="75"/>
      <c r="R1195" s="34"/>
      <c r="S1195" s="83"/>
      <c r="T1195" s="83"/>
      <c r="U1195" s="83"/>
      <c r="V1195" s="83"/>
      <c r="W1195" s="74"/>
      <c r="X1195" s="74"/>
      <c r="Y1195" s="74"/>
      <c r="Z1195" s="66"/>
      <c r="AA1195" s="72"/>
      <c r="AB1195" s="66"/>
      <c r="AC1195" s="72"/>
      <c r="AD1195" s="72"/>
      <c r="AE1195" s="72"/>
      <c r="AF1195" s="62"/>
      <c r="AG1195" s="113"/>
      <c r="AH1195" s="114"/>
      <c r="AI1195" s="30"/>
      <c r="AJ1195" s="30"/>
      <c r="AK1195" s="30"/>
      <c r="AL1195" s="30"/>
      <c r="AM1195" s="68"/>
      <c r="AN1195" s="114"/>
      <c r="AO1195" s="114"/>
      <c r="AP1195" s="113"/>
      <c r="AQ1195" s="113"/>
      <c r="AR1195" s="31"/>
      <c r="AS1195" s="73"/>
      <c r="AT1195" s="73"/>
      <c r="AU1195" s="68"/>
      <c r="AV1195" s="67"/>
      <c r="AW1195" s="67"/>
      <c r="AX1195" s="67"/>
      <c r="AY1195" s="67"/>
      <c r="AZ1195" s="132"/>
      <c r="BA1195" s="132"/>
      <c r="BB1195" s="132"/>
      <c r="BC1195" s="132"/>
      <c r="BD1195" s="132"/>
      <c r="BE1195" s="67"/>
    </row>
    <row r="1196" spans="1:57" ht="25.5" customHeight="1" x14ac:dyDescent="0.25">
      <c r="A1196" s="31"/>
      <c r="B1196" s="31"/>
      <c r="C1196" s="31"/>
      <c r="D1196" s="33"/>
      <c r="E1196" s="98"/>
      <c r="F1196" s="31"/>
      <c r="G1196" s="83"/>
      <c r="H1196" s="83"/>
      <c r="I1196" s="62"/>
      <c r="J1196" s="31"/>
      <c r="K1196" s="31"/>
      <c r="L1196" s="83"/>
      <c r="M1196" s="69"/>
      <c r="N1196" s="69"/>
      <c r="O1196" s="74"/>
      <c r="P1196" s="74"/>
      <c r="Q1196" s="75"/>
      <c r="R1196" s="34"/>
      <c r="S1196" s="83"/>
      <c r="T1196" s="83"/>
      <c r="U1196" s="83"/>
      <c r="V1196" s="83"/>
      <c r="W1196" s="74"/>
      <c r="X1196" s="74"/>
      <c r="Y1196" s="74"/>
      <c r="Z1196" s="66"/>
      <c r="AA1196" s="72"/>
      <c r="AB1196" s="66"/>
      <c r="AC1196" s="72"/>
      <c r="AD1196" s="72"/>
      <c r="AE1196" s="72"/>
      <c r="AF1196" s="62"/>
      <c r="AG1196" s="113"/>
      <c r="AH1196" s="114"/>
      <c r="AI1196" s="30"/>
      <c r="AJ1196" s="30"/>
      <c r="AK1196" s="30"/>
      <c r="AL1196" s="30"/>
      <c r="AM1196" s="68"/>
      <c r="AN1196" s="114"/>
      <c r="AO1196" s="114"/>
      <c r="AP1196" s="113"/>
      <c r="AQ1196" s="113"/>
      <c r="AR1196" s="31"/>
      <c r="AS1196" s="73"/>
      <c r="AT1196" s="73"/>
      <c r="AU1196" s="68"/>
      <c r="AV1196" s="67"/>
      <c r="AW1196" s="67"/>
      <c r="AX1196" s="67"/>
      <c r="AY1196" s="67"/>
      <c r="AZ1196" s="132"/>
      <c r="BA1196" s="132"/>
      <c r="BB1196" s="132"/>
      <c r="BC1196" s="132"/>
      <c r="BD1196" s="132"/>
      <c r="BE1196" s="67"/>
    </row>
    <row r="1197" spans="1:57" ht="25.5" customHeight="1" x14ac:dyDescent="0.25">
      <c r="A1197" s="31"/>
      <c r="B1197" s="31"/>
      <c r="C1197" s="31"/>
      <c r="D1197" s="33"/>
      <c r="E1197" s="98"/>
      <c r="F1197" s="31"/>
      <c r="G1197" s="83"/>
      <c r="H1197" s="83"/>
      <c r="I1197" s="62"/>
      <c r="J1197" s="31"/>
      <c r="K1197" s="31"/>
      <c r="L1197" s="83"/>
      <c r="M1197" s="69"/>
      <c r="N1197" s="69"/>
      <c r="O1197" s="74"/>
      <c r="P1197" s="74"/>
      <c r="Q1197" s="75"/>
      <c r="R1197" s="34"/>
      <c r="S1197" s="83"/>
      <c r="T1197" s="83"/>
      <c r="U1197" s="83"/>
      <c r="V1197" s="83"/>
      <c r="W1197" s="74"/>
      <c r="X1197" s="74"/>
      <c r="Y1197" s="74"/>
      <c r="Z1197" s="66"/>
      <c r="AA1197" s="72"/>
      <c r="AB1197" s="66"/>
      <c r="AC1197" s="72"/>
      <c r="AD1197" s="72"/>
      <c r="AE1197" s="72"/>
      <c r="AF1197" s="62"/>
      <c r="AG1197" s="113"/>
      <c r="AH1197" s="114"/>
      <c r="AI1197" s="30"/>
      <c r="AJ1197" s="30"/>
      <c r="AK1197" s="30"/>
      <c r="AL1197" s="30"/>
      <c r="AM1197" s="68"/>
      <c r="AN1197" s="114"/>
      <c r="AO1197" s="114"/>
      <c r="AP1197" s="113"/>
      <c r="AQ1197" s="113"/>
      <c r="AR1197" s="31"/>
      <c r="AS1197" s="73"/>
      <c r="AT1197" s="73"/>
      <c r="AU1197" s="68"/>
      <c r="AV1197" s="67"/>
      <c r="AW1197" s="67"/>
      <c r="AX1197" s="67"/>
      <c r="AY1197" s="67"/>
      <c r="AZ1197" s="132"/>
      <c r="BA1197" s="132"/>
      <c r="BB1197" s="132"/>
      <c r="BC1197" s="132"/>
      <c r="BD1197" s="132"/>
      <c r="BE1197" s="67"/>
    </row>
    <row r="1198" spans="1:57" ht="25.5" customHeight="1" x14ac:dyDescent="0.25">
      <c r="A1198" s="31"/>
      <c r="B1198" s="31"/>
      <c r="C1198" s="31"/>
      <c r="D1198" s="33"/>
      <c r="E1198" s="98"/>
      <c r="F1198" s="31"/>
      <c r="G1198" s="83"/>
      <c r="H1198" s="83"/>
      <c r="I1198" s="62"/>
      <c r="J1198" s="31"/>
      <c r="K1198" s="31"/>
      <c r="L1198" s="83"/>
      <c r="M1198" s="69"/>
      <c r="N1198" s="69"/>
      <c r="O1198" s="74"/>
      <c r="P1198" s="74"/>
      <c r="Q1198" s="75"/>
      <c r="R1198" s="34"/>
      <c r="S1198" s="83"/>
      <c r="T1198" s="83"/>
      <c r="U1198" s="83"/>
      <c r="V1198" s="83"/>
      <c r="W1198" s="74"/>
      <c r="X1198" s="74"/>
      <c r="Y1198" s="74"/>
      <c r="Z1198" s="66"/>
      <c r="AA1198" s="72"/>
      <c r="AB1198" s="66"/>
      <c r="AC1198" s="72"/>
      <c r="AD1198" s="72"/>
      <c r="AE1198" s="72"/>
      <c r="AF1198" s="62"/>
      <c r="AG1198" s="113"/>
      <c r="AH1198" s="114"/>
      <c r="AI1198" s="30"/>
      <c r="AJ1198" s="30"/>
      <c r="AK1198" s="30"/>
      <c r="AL1198" s="30"/>
      <c r="AM1198" s="68"/>
      <c r="AN1198" s="114"/>
      <c r="AO1198" s="114"/>
      <c r="AP1198" s="113"/>
      <c r="AQ1198" s="113"/>
      <c r="AR1198" s="31"/>
      <c r="AS1198" s="73"/>
      <c r="AT1198" s="73"/>
      <c r="AU1198" s="68"/>
      <c r="AV1198" s="67"/>
      <c r="AW1198" s="67"/>
      <c r="AX1198" s="67"/>
      <c r="AY1198" s="67"/>
      <c r="AZ1198" s="132"/>
      <c r="BA1198" s="132"/>
      <c r="BB1198" s="132"/>
      <c r="BC1198" s="132"/>
      <c r="BD1198" s="132"/>
      <c r="BE1198" s="67"/>
    </row>
    <row r="1199" spans="1:57" ht="25.5" customHeight="1" x14ac:dyDescent="0.25">
      <c r="A1199" s="31"/>
      <c r="B1199" s="31"/>
      <c r="C1199" s="31"/>
      <c r="D1199" s="33"/>
      <c r="E1199" s="98"/>
      <c r="F1199" s="31"/>
      <c r="G1199" s="83"/>
      <c r="H1199" s="83"/>
      <c r="I1199" s="62"/>
      <c r="J1199" s="31"/>
      <c r="K1199" s="31"/>
      <c r="L1199" s="83"/>
      <c r="M1199" s="69"/>
      <c r="N1199" s="69"/>
      <c r="O1199" s="74"/>
      <c r="P1199" s="74"/>
      <c r="Q1199" s="75"/>
      <c r="R1199" s="34"/>
      <c r="S1199" s="83"/>
      <c r="T1199" s="83"/>
      <c r="U1199" s="83"/>
      <c r="V1199" s="83"/>
      <c r="W1199" s="74"/>
      <c r="X1199" s="74"/>
      <c r="Y1199" s="74"/>
      <c r="Z1199" s="66"/>
      <c r="AA1199" s="72"/>
      <c r="AB1199" s="66"/>
      <c r="AC1199" s="72"/>
      <c r="AD1199" s="72"/>
      <c r="AE1199" s="72"/>
      <c r="AF1199" s="62"/>
      <c r="AG1199" s="113"/>
      <c r="AH1199" s="114"/>
      <c r="AI1199" s="30"/>
      <c r="AJ1199" s="30"/>
      <c r="AK1199" s="30"/>
      <c r="AL1199" s="30"/>
      <c r="AM1199" s="68"/>
      <c r="AN1199" s="114"/>
      <c r="AO1199" s="114"/>
      <c r="AP1199" s="113"/>
      <c r="AQ1199" s="113"/>
      <c r="AR1199" s="31"/>
      <c r="AS1199" s="73"/>
      <c r="AT1199" s="73"/>
      <c r="AU1199" s="68"/>
      <c r="AV1199" s="67"/>
      <c r="AW1199" s="67"/>
      <c r="AX1199" s="67"/>
      <c r="AY1199" s="67"/>
      <c r="AZ1199" s="132"/>
      <c r="BA1199" s="132"/>
      <c r="BB1199" s="132"/>
      <c r="BC1199" s="132"/>
      <c r="BD1199" s="132"/>
      <c r="BE1199" s="67"/>
    </row>
    <row r="1200" spans="1:57" ht="25.5" customHeight="1" x14ac:dyDescent="0.25">
      <c r="A1200" s="31"/>
      <c r="B1200" s="31"/>
      <c r="C1200" s="31"/>
      <c r="D1200" s="33"/>
      <c r="E1200" s="98"/>
      <c r="F1200" s="31"/>
      <c r="G1200" s="83"/>
      <c r="H1200" s="83"/>
      <c r="I1200" s="62"/>
      <c r="J1200" s="31"/>
      <c r="K1200" s="31"/>
      <c r="L1200" s="83"/>
      <c r="M1200" s="69"/>
      <c r="N1200" s="69"/>
      <c r="O1200" s="74"/>
      <c r="P1200" s="74"/>
      <c r="Q1200" s="75"/>
      <c r="R1200" s="34"/>
      <c r="S1200" s="83"/>
      <c r="T1200" s="83"/>
      <c r="U1200" s="83"/>
      <c r="V1200" s="83"/>
      <c r="W1200" s="74"/>
      <c r="X1200" s="74"/>
      <c r="Y1200" s="74"/>
      <c r="Z1200" s="66"/>
      <c r="AA1200" s="72"/>
      <c r="AB1200" s="66"/>
      <c r="AC1200" s="72"/>
      <c r="AD1200" s="72"/>
      <c r="AE1200" s="72"/>
      <c r="AF1200" s="62"/>
      <c r="AG1200" s="113"/>
      <c r="AH1200" s="114"/>
      <c r="AI1200" s="30"/>
      <c r="AJ1200" s="30"/>
      <c r="AK1200" s="30"/>
      <c r="AL1200" s="30"/>
      <c r="AM1200" s="68"/>
      <c r="AN1200" s="114"/>
      <c r="AO1200" s="114"/>
      <c r="AP1200" s="113"/>
      <c r="AQ1200" s="113"/>
      <c r="AR1200" s="31"/>
      <c r="AS1200" s="73"/>
      <c r="AT1200" s="73"/>
      <c r="AU1200" s="68"/>
      <c r="AV1200" s="67"/>
      <c r="AW1200" s="67"/>
      <c r="AX1200" s="67"/>
      <c r="AY1200" s="67"/>
      <c r="AZ1200" s="132"/>
      <c r="BA1200" s="132"/>
      <c r="BB1200" s="132"/>
      <c r="BC1200" s="132"/>
      <c r="BD1200" s="132"/>
      <c r="BE1200" s="67"/>
    </row>
    <row r="1201" spans="1:57" ht="25.5" customHeight="1" x14ac:dyDescent="0.25">
      <c r="A1201" s="31"/>
      <c r="B1201" s="31"/>
      <c r="C1201" s="31"/>
      <c r="D1201" s="33"/>
      <c r="E1201" s="98"/>
      <c r="F1201" s="31"/>
      <c r="G1201" s="83"/>
      <c r="H1201" s="83"/>
      <c r="I1201" s="62"/>
      <c r="J1201" s="31"/>
      <c r="K1201" s="31"/>
      <c r="L1201" s="83"/>
      <c r="M1201" s="69"/>
      <c r="N1201" s="69"/>
      <c r="O1201" s="74"/>
      <c r="P1201" s="74"/>
      <c r="Q1201" s="75"/>
      <c r="R1201" s="34"/>
      <c r="S1201" s="83"/>
      <c r="T1201" s="83"/>
      <c r="U1201" s="83"/>
      <c r="V1201" s="83"/>
      <c r="W1201" s="74"/>
      <c r="X1201" s="74"/>
      <c r="Y1201" s="74"/>
      <c r="Z1201" s="66"/>
      <c r="AA1201" s="72"/>
      <c r="AB1201" s="66"/>
      <c r="AC1201" s="72"/>
      <c r="AD1201" s="72"/>
      <c r="AE1201" s="72"/>
      <c r="AF1201" s="62"/>
      <c r="AG1201" s="113"/>
      <c r="AH1201" s="114"/>
      <c r="AI1201" s="30"/>
      <c r="AJ1201" s="30"/>
      <c r="AK1201" s="30"/>
      <c r="AL1201" s="30"/>
      <c r="AM1201" s="68"/>
      <c r="AN1201" s="114"/>
      <c r="AO1201" s="114"/>
      <c r="AP1201" s="113"/>
      <c r="AQ1201" s="113"/>
      <c r="AR1201" s="31"/>
      <c r="AS1201" s="73"/>
      <c r="AT1201" s="73"/>
      <c r="AU1201" s="68"/>
      <c r="AV1201" s="67"/>
      <c r="AW1201" s="67"/>
      <c r="AX1201" s="67"/>
      <c r="AY1201" s="67"/>
      <c r="AZ1201" s="132"/>
      <c r="BA1201" s="132"/>
      <c r="BB1201" s="132"/>
      <c r="BC1201" s="132"/>
      <c r="BD1201" s="132"/>
      <c r="BE1201" s="67"/>
    </row>
    <row r="1202" spans="1:57" ht="25.5" customHeight="1" x14ac:dyDescent="0.25">
      <c r="A1202" s="31"/>
      <c r="B1202" s="31"/>
      <c r="C1202" s="31"/>
      <c r="D1202" s="33"/>
      <c r="E1202" s="98"/>
      <c r="F1202" s="31"/>
      <c r="G1202" s="83"/>
      <c r="H1202" s="83"/>
      <c r="I1202" s="62"/>
      <c r="J1202" s="31"/>
      <c r="K1202" s="31"/>
      <c r="L1202" s="83"/>
      <c r="M1202" s="69"/>
      <c r="N1202" s="69"/>
      <c r="O1202" s="74"/>
      <c r="P1202" s="74"/>
      <c r="Q1202" s="75"/>
      <c r="R1202" s="34"/>
      <c r="S1202" s="83"/>
      <c r="T1202" s="83"/>
      <c r="U1202" s="83"/>
      <c r="V1202" s="83"/>
      <c r="W1202" s="74"/>
      <c r="X1202" s="74"/>
      <c r="Y1202" s="74"/>
      <c r="Z1202" s="66"/>
      <c r="AA1202" s="72"/>
      <c r="AB1202" s="66"/>
      <c r="AC1202" s="72"/>
      <c r="AD1202" s="72"/>
      <c r="AE1202" s="72"/>
      <c r="AF1202" s="62"/>
      <c r="AG1202" s="113"/>
      <c r="AH1202" s="114"/>
      <c r="AI1202" s="30"/>
      <c r="AJ1202" s="30"/>
      <c r="AK1202" s="30"/>
      <c r="AL1202" s="30"/>
      <c r="AM1202" s="68"/>
      <c r="AN1202" s="114"/>
      <c r="AO1202" s="114"/>
      <c r="AP1202" s="113"/>
      <c r="AQ1202" s="113"/>
      <c r="AR1202" s="31"/>
      <c r="AS1202" s="73"/>
      <c r="AT1202" s="73"/>
      <c r="AU1202" s="68"/>
      <c r="AV1202" s="67"/>
      <c r="AW1202" s="67"/>
      <c r="AX1202" s="67"/>
      <c r="AY1202" s="67"/>
      <c r="AZ1202" s="132"/>
      <c r="BA1202" s="132"/>
      <c r="BB1202" s="132"/>
      <c r="BC1202" s="132"/>
      <c r="BD1202" s="132"/>
      <c r="BE1202" s="67"/>
    </row>
    <row r="1203" spans="1:57" ht="25.5" customHeight="1" x14ac:dyDescent="0.25">
      <c r="A1203" s="31"/>
      <c r="B1203" s="31"/>
      <c r="C1203" s="31"/>
      <c r="D1203" s="33"/>
      <c r="E1203" s="98"/>
      <c r="F1203" s="31"/>
      <c r="G1203" s="83"/>
      <c r="H1203" s="83"/>
      <c r="I1203" s="62"/>
      <c r="J1203" s="31"/>
      <c r="K1203" s="31"/>
      <c r="L1203" s="83"/>
      <c r="M1203" s="69"/>
      <c r="N1203" s="69"/>
      <c r="O1203" s="74"/>
      <c r="P1203" s="74"/>
      <c r="Q1203" s="75"/>
      <c r="R1203" s="34"/>
      <c r="S1203" s="83"/>
      <c r="T1203" s="83"/>
      <c r="U1203" s="83"/>
      <c r="V1203" s="83"/>
      <c r="W1203" s="74"/>
      <c r="X1203" s="74"/>
      <c r="Y1203" s="74"/>
      <c r="Z1203" s="66"/>
      <c r="AA1203" s="72"/>
      <c r="AB1203" s="66"/>
      <c r="AC1203" s="72"/>
      <c r="AD1203" s="72"/>
      <c r="AE1203" s="72"/>
      <c r="AF1203" s="62"/>
      <c r="AG1203" s="113"/>
      <c r="AH1203" s="114"/>
      <c r="AI1203" s="30"/>
      <c r="AJ1203" s="30"/>
      <c r="AK1203" s="30"/>
      <c r="AL1203" s="30"/>
      <c r="AM1203" s="68"/>
      <c r="AN1203" s="114"/>
      <c r="AO1203" s="114"/>
      <c r="AP1203" s="113"/>
      <c r="AQ1203" s="113"/>
      <c r="AR1203" s="31"/>
      <c r="AS1203" s="73"/>
      <c r="AT1203" s="73"/>
      <c r="AU1203" s="68"/>
      <c r="AV1203" s="67"/>
      <c r="AW1203" s="67"/>
      <c r="AX1203" s="67"/>
      <c r="AY1203" s="67"/>
      <c r="AZ1203" s="132"/>
      <c r="BA1203" s="132"/>
      <c r="BB1203" s="132"/>
      <c r="BC1203" s="132"/>
      <c r="BD1203" s="132"/>
      <c r="BE1203" s="67"/>
    </row>
    <row r="1204" spans="1:57" ht="25.5" customHeight="1" x14ac:dyDescent="0.25">
      <c r="A1204" s="31"/>
      <c r="B1204" s="31"/>
      <c r="C1204" s="31"/>
      <c r="D1204" s="33"/>
      <c r="E1204" s="98"/>
      <c r="F1204" s="31"/>
      <c r="G1204" s="83"/>
      <c r="H1204" s="83"/>
      <c r="I1204" s="62"/>
      <c r="J1204" s="31"/>
      <c r="K1204" s="31"/>
      <c r="L1204" s="83"/>
      <c r="M1204" s="69"/>
      <c r="N1204" s="69"/>
      <c r="O1204" s="74"/>
      <c r="P1204" s="74"/>
      <c r="Q1204" s="75"/>
      <c r="R1204" s="34"/>
      <c r="S1204" s="83"/>
      <c r="T1204" s="83"/>
      <c r="U1204" s="83"/>
      <c r="V1204" s="83"/>
      <c r="W1204" s="74"/>
      <c r="X1204" s="74"/>
      <c r="Y1204" s="74"/>
      <c r="Z1204" s="66"/>
      <c r="AA1204" s="72"/>
      <c r="AB1204" s="66"/>
      <c r="AC1204" s="72"/>
      <c r="AD1204" s="72"/>
      <c r="AE1204" s="72"/>
      <c r="AF1204" s="62"/>
      <c r="AG1204" s="113"/>
      <c r="AH1204" s="114"/>
      <c r="AI1204" s="30"/>
      <c r="AJ1204" s="30"/>
      <c r="AK1204" s="30"/>
      <c r="AL1204" s="30"/>
      <c r="AM1204" s="68"/>
      <c r="AN1204" s="114"/>
      <c r="AO1204" s="114"/>
      <c r="AP1204" s="113"/>
      <c r="AQ1204" s="113"/>
      <c r="AR1204" s="31"/>
      <c r="AS1204" s="73"/>
      <c r="AT1204" s="73"/>
      <c r="AU1204" s="68"/>
      <c r="AV1204" s="67"/>
      <c r="AW1204" s="67"/>
      <c r="AX1204" s="67"/>
      <c r="AY1204" s="67"/>
      <c r="AZ1204" s="132"/>
      <c r="BA1204" s="132"/>
      <c r="BB1204" s="132"/>
      <c r="BC1204" s="132"/>
      <c r="BD1204" s="132"/>
      <c r="BE1204" s="67"/>
    </row>
    <row r="1205" spans="1:57" ht="25.5" customHeight="1" x14ac:dyDescent="0.25">
      <c r="A1205" s="31"/>
      <c r="B1205" s="31"/>
      <c r="C1205" s="31"/>
      <c r="D1205" s="33"/>
      <c r="E1205" s="98"/>
      <c r="F1205" s="31"/>
      <c r="G1205" s="83"/>
      <c r="H1205" s="83"/>
      <c r="I1205" s="62"/>
      <c r="J1205" s="31"/>
      <c r="K1205" s="31"/>
      <c r="L1205" s="83"/>
      <c r="M1205" s="69"/>
      <c r="N1205" s="69"/>
      <c r="O1205" s="74"/>
      <c r="P1205" s="74"/>
      <c r="Q1205" s="75"/>
      <c r="R1205" s="34"/>
      <c r="S1205" s="83"/>
      <c r="T1205" s="83"/>
      <c r="U1205" s="83"/>
      <c r="V1205" s="83"/>
      <c r="W1205" s="74"/>
      <c r="X1205" s="74"/>
      <c r="Y1205" s="74"/>
      <c r="Z1205" s="66"/>
      <c r="AA1205" s="72"/>
      <c r="AB1205" s="66"/>
      <c r="AC1205" s="72"/>
      <c r="AD1205" s="72"/>
      <c r="AE1205" s="72"/>
      <c r="AF1205" s="62"/>
      <c r="AG1205" s="113"/>
      <c r="AH1205" s="114"/>
      <c r="AI1205" s="30"/>
      <c r="AJ1205" s="30"/>
      <c r="AK1205" s="30"/>
      <c r="AL1205" s="30"/>
      <c r="AM1205" s="68"/>
      <c r="AN1205" s="114"/>
      <c r="AO1205" s="114"/>
      <c r="AP1205" s="113"/>
      <c r="AQ1205" s="113"/>
      <c r="AR1205" s="31"/>
      <c r="AS1205" s="73"/>
      <c r="AT1205" s="73"/>
      <c r="AU1205" s="68"/>
      <c r="AV1205" s="67"/>
      <c r="AW1205" s="67"/>
      <c r="AX1205" s="67"/>
      <c r="AY1205" s="67"/>
      <c r="AZ1205" s="132"/>
      <c r="BA1205" s="132"/>
      <c r="BB1205" s="132"/>
      <c r="BC1205" s="132"/>
      <c r="BD1205" s="132"/>
      <c r="BE1205" s="67"/>
    </row>
    <row r="1206" spans="1:57" ht="25.5" customHeight="1" x14ac:dyDescent="0.25">
      <c r="A1206" s="31"/>
      <c r="B1206" s="31"/>
      <c r="C1206" s="31"/>
      <c r="D1206" s="33"/>
      <c r="E1206" s="98"/>
      <c r="F1206" s="31"/>
      <c r="G1206" s="83"/>
      <c r="H1206" s="83"/>
      <c r="I1206" s="62"/>
      <c r="J1206" s="31"/>
      <c r="K1206" s="31"/>
      <c r="L1206" s="83"/>
      <c r="M1206" s="69"/>
      <c r="N1206" s="69"/>
      <c r="O1206" s="74"/>
      <c r="P1206" s="74"/>
      <c r="Q1206" s="75"/>
      <c r="R1206" s="34"/>
      <c r="S1206" s="83"/>
      <c r="T1206" s="83"/>
      <c r="U1206" s="83"/>
      <c r="V1206" s="83"/>
      <c r="W1206" s="74"/>
      <c r="X1206" s="74"/>
      <c r="Y1206" s="74"/>
      <c r="Z1206" s="66"/>
      <c r="AA1206" s="72"/>
      <c r="AB1206" s="66"/>
      <c r="AC1206" s="72"/>
      <c r="AD1206" s="72"/>
      <c r="AE1206" s="72"/>
      <c r="AF1206" s="62"/>
      <c r="AG1206" s="113"/>
      <c r="AH1206" s="114"/>
      <c r="AI1206" s="30"/>
      <c r="AJ1206" s="30"/>
      <c r="AK1206" s="30"/>
      <c r="AL1206" s="30"/>
      <c r="AM1206" s="68"/>
      <c r="AN1206" s="114"/>
      <c r="AO1206" s="114"/>
      <c r="AP1206" s="113"/>
      <c r="AQ1206" s="113"/>
      <c r="AR1206" s="31"/>
      <c r="AS1206" s="73"/>
      <c r="AT1206" s="73"/>
      <c r="AU1206" s="68"/>
      <c r="AV1206" s="67"/>
      <c r="AW1206" s="67"/>
      <c r="AX1206" s="67"/>
      <c r="AY1206" s="67"/>
      <c r="AZ1206" s="132"/>
      <c r="BA1206" s="132"/>
      <c r="BB1206" s="132"/>
      <c r="BC1206" s="132"/>
      <c r="BD1206" s="132"/>
      <c r="BE1206" s="67"/>
    </row>
    <row r="1207" spans="1:57" ht="25.5" customHeight="1" x14ac:dyDescent="0.25">
      <c r="A1207" s="31"/>
      <c r="B1207" s="31"/>
      <c r="C1207" s="31"/>
      <c r="D1207" s="33"/>
      <c r="E1207" s="98"/>
      <c r="F1207" s="31"/>
      <c r="G1207" s="83"/>
      <c r="H1207" s="83"/>
      <c r="I1207" s="62"/>
      <c r="J1207" s="31"/>
      <c r="K1207" s="31"/>
      <c r="L1207" s="83"/>
      <c r="M1207" s="69"/>
      <c r="N1207" s="69"/>
      <c r="O1207" s="74"/>
      <c r="P1207" s="74"/>
      <c r="Q1207" s="75"/>
      <c r="R1207" s="34"/>
      <c r="S1207" s="83"/>
      <c r="T1207" s="83"/>
      <c r="U1207" s="83"/>
      <c r="V1207" s="83"/>
      <c r="W1207" s="74"/>
      <c r="X1207" s="74"/>
      <c r="Y1207" s="74"/>
      <c r="Z1207" s="66"/>
      <c r="AA1207" s="72"/>
      <c r="AB1207" s="66"/>
      <c r="AC1207" s="72"/>
      <c r="AD1207" s="72"/>
      <c r="AE1207" s="72"/>
      <c r="AF1207" s="62"/>
      <c r="AG1207" s="113"/>
      <c r="AH1207" s="114"/>
      <c r="AI1207" s="30"/>
      <c r="AJ1207" s="30"/>
      <c r="AK1207" s="30"/>
      <c r="AL1207" s="30"/>
      <c r="AM1207" s="68"/>
      <c r="AN1207" s="114"/>
      <c r="AO1207" s="114"/>
      <c r="AP1207" s="113"/>
      <c r="AQ1207" s="113"/>
      <c r="AR1207" s="31"/>
      <c r="AS1207" s="73"/>
      <c r="AT1207" s="73"/>
      <c r="AU1207" s="68"/>
      <c r="AV1207" s="67"/>
      <c r="AW1207" s="67"/>
      <c r="AX1207" s="67"/>
      <c r="AY1207" s="67"/>
      <c r="AZ1207" s="132"/>
      <c r="BA1207" s="132"/>
      <c r="BB1207" s="132"/>
      <c r="BC1207" s="132"/>
      <c r="BD1207" s="132"/>
      <c r="BE1207" s="67"/>
    </row>
    <row r="1208" spans="1:57" ht="25.5" customHeight="1" x14ac:dyDescent="0.25">
      <c r="A1208" s="31"/>
      <c r="B1208" s="31"/>
      <c r="C1208" s="31"/>
      <c r="D1208" s="33"/>
      <c r="E1208" s="98"/>
      <c r="F1208" s="31"/>
      <c r="G1208" s="83"/>
      <c r="H1208" s="83"/>
      <c r="I1208" s="62"/>
      <c r="J1208" s="31"/>
      <c r="K1208" s="31"/>
      <c r="L1208" s="83"/>
      <c r="M1208" s="69"/>
      <c r="N1208" s="69"/>
      <c r="O1208" s="74"/>
      <c r="P1208" s="74"/>
      <c r="Q1208" s="75"/>
      <c r="R1208" s="34"/>
      <c r="S1208" s="83"/>
      <c r="T1208" s="83"/>
      <c r="U1208" s="83"/>
      <c r="V1208" s="83"/>
      <c r="W1208" s="74"/>
      <c r="X1208" s="74"/>
      <c r="Y1208" s="74"/>
      <c r="Z1208" s="66"/>
      <c r="AA1208" s="72"/>
      <c r="AB1208" s="66"/>
      <c r="AC1208" s="72"/>
      <c r="AD1208" s="72"/>
      <c r="AE1208" s="72"/>
      <c r="AF1208" s="62"/>
      <c r="AG1208" s="113"/>
      <c r="AH1208" s="114"/>
      <c r="AI1208" s="30"/>
      <c r="AJ1208" s="30"/>
      <c r="AK1208" s="30"/>
      <c r="AL1208" s="30"/>
      <c r="AM1208" s="68"/>
      <c r="AN1208" s="114"/>
      <c r="AO1208" s="114"/>
      <c r="AP1208" s="113"/>
      <c r="AQ1208" s="113"/>
      <c r="AR1208" s="31"/>
      <c r="AS1208" s="73"/>
      <c r="AT1208" s="73"/>
      <c r="AU1208" s="68"/>
      <c r="AV1208" s="67"/>
      <c r="AW1208" s="67"/>
      <c r="AX1208" s="67"/>
      <c r="AY1208" s="67"/>
      <c r="AZ1208" s="132"/>
      <c r="BA1208" s="132"/>
      <c r="BB1208" s="132"/>
      <c r="BC1208" s="132"/>
      <c r="BD1208" s="132"/>
      <c r="BE1208" s="67"/>
    </row>
    <row r="1209" spans="1:57" ht="25.5" customHeight="1" x14ac:dyDescent="0.25">
      <c r="A1209" s="31"/>
      <c r="B1209" s="31"/>
      <c r="C1209" s="31"/>
      <c r="D1209" s="33"/>
      <c r="E1209" s="98"/>
      <c r="F1209" s="31"/>
      <c r="G1209" s="83"/>
      <c r="H1209" s="83"/>
      <c r="I1209" s="62"/>
      <c r="J1209" s="31"/>
      <c r="K1209" s="31"/>
      <c r="L1209" s="83"/>
      <c r="M1209" s="69"/>
      <c r="N1209" s="69"/>
      <c r="O1209" s="74"/>
      <c r="P1209" s="74"/>
      <c r="Q1209" s="75"/>
      <c r="R1209" s="34"/>
      <c r="S1209" s="83"/>
      <c r="T1209" s="83"/>
      <c r="U1209" s="83"/>
      <c r="V1209" s="83"/>
      <c r="W1209" s="74"/>
      <c r="X1209" s="74"/>
      <c r="Y1209" s="74"/>
      <c r="Z1209" s="66"/>
      <c r="AA1209" s="72"/>
      <c r="AB1209" s="66"/>
      <c r="AC1209" s="72"/>
      <c r="AD1209" s="72"/>
      <c r="AE1209" s="72"/>
      <c r="AF1209" s="62"/>
      <c r="AG1209" s="113"/>
      <c r="AH1209" s="114"/>
      <c r="AI1209" s="30"/>
      <c r="AJ1209" s="30"/>
      <c r="AK1209" s="30"/>
      <c r="AL1209" s="30"/>
      <c r="AM1209" s="68"/>
      <c r="AN1209" s="114"/>
      <c r="AO1209" s="114"/>
      <c r="AP1209" s="113"/>
      <c r="AQ1209" s="113"/>
      <c r="AR1209" s="31"/>
      <c r="AS1209" s="73"/>
      <c r="AT1209" s="73"/>
      <c r="AU1209" s="68"/>
      <c r="AV1209" s="67"/>
      <c r="AW1209" s="67"/>
      <c r="AX1209" s="67"/>
      <c r="AY1209" s="67"/>
      <c r="AZ1209" s="132"/>
      <c r="BA1209" s="132"/>
      <c r="BB1209" s="132"/>
      <c r="BC1209" s="132"/>
      <c r="BD1209" s="132"/>
      <c r="BE1209" s="67"/>
    </row>
    <row r="1210" spans="1:57" ht="25.5" customHeight="1" x14ac:dyDescent="0.25">
      <c r="A1210" s="31"/>
      <c r="B1210" s="31"/>
      <c r="C1210" s="31"/>
      <c r="D1210" s="33"/>
      <c r="E1210" s="98"/>
      <c r="F1210" s="31"/>
      <c r="G1210" s="83"/>
      <c r="H1210" s="83"/>
      <c r="I1210" s="62"/>
      <c r="J1210" s="31"/>
      <c r="K1210" s="31"/>
      <c r="L1210" s="83"/>
      <c r="M1210" s="69"/>
      <c r="N1210" s="69"/>
      <c r="O1210" s="74"/>
      <c r="P1210" s="74"/>
      <c r="Q1210" s="75"/>
      <c r="R1210" s="34"/>
      <c r="S1210" s="83"/>
      <c r="T1210" s="83"/>
      <c r="U1210" s="83"/>
      <c r="V1210" s="83"/>
      <c r="W1210" s="74"/>
      <c r="X1210" s="74"/>
      <c r="Y1210" s="74"/>
      <c r="Z1210" s="66"/>
      <c r="AA1210" s="72"/>
      <c r="AB1210" s="66"/>
      <c r="AC1210" s="72"/>
      <c r="AD1210" s="72"/>
      <c r="AE1210" s="72"/>
      <c r="AF1210" s="62"/>
      <c r="AG1210" s="113"/>
      <c r="AH1210" s="114"/>
      <c r="AI1210" s="30"/>
      <c r="AJ1210" s="30"/>
      <c r="AK1210" s="30"/>
      <c r="AL1210" s="30"/>
      <c r="AM1210" s="68"/>
      <c r="AN1210" s="114"/>
      <c r="AO1210" s="114"/>
      <c r="AP1210" s="113"/>
      <c r="AQ1210" s="113"/>
      <c r="AR1210" s="31"/>
      <c r="AS1210" s="73"/>
      <c r="AT1210" s="73"/>
      <c r="AU1210" s="68"/>
      <c r="AV1210" s="67"/>
      <c r="AW1210" s="67"/>
      <c r="AX1210" s="67"/>
      <c r="AY1210" s="67"/>
      <c r="AZ1210" s="132"/>
      <c r="BA1210" s="132"/>
      <c r="BB1210" s="132"/>
      <c r="BC1210" s="132"/>
      <c r="BD1210" s="132"/>
      <c r="BE1210" s="67"/>
    </row>
    <row r="1211" spans="1:57" ht="25.5" customHeight="1" x14ac:dyDescent="0.25">
      <c r="A1211" s="31"/>
      <c r="B1211" s="31"/>
      <c r="C1211" s="31"/>
      <c r="D1211" s="33"/>
      <c r="E1211" s="98"/>
      <c r="F1211" s="31"/>
      <c r="G1211" s="83"/>
      <c r="H1211" s="83"/>
      <c r="I1211" s="62"/>
      <c r="J1211" s="31"/>
      <c r="K1211" s="31"/>
      <c r="L1211" s="83"/>
      <c r="M1211" s="69"/>
      <c r="N1211" s="69"/>
      <c r="O1211" s="74"/>
      <c r="P1211" s="74"/>
      <c r="Q1211" s="75"/>
      <c r="R1211" s="34"/>
      <c r="S1211" s="83"/>
      <c r="T1211" s="83"/>
      <c r="U1211" s="83"/>
      <c r="V1211" s="83"/>
      <c r="W1211" s="74"/>
      <c r="X1211" s="74"/>
      <c r="Y1211" s="74"/>
      <c r="Z1211" s="66"/>
      <c r="AA1211" s="72"/>
      <c r="AB1211" s="66"/>
      <c r="AC1211" s="72"/>
      <c r="AD1211" s="72"/>
      <c r="AE1211" s="72"/>
      <c r="AF1211" s="62"/>
      <c r="AG1211" s="113"/>
      <c r="AH1211" s="114"/>
      <c r="AI1211" s="30"/>
      <c r="AJ1211" s="30"/>
      <c r="AK1211" s="30"/>
      <c r="AL1211" s="30"/>
      <c r="AM1211" s="68"/>
      <c r="AN1211" s="114"/>
      <c r="AO1211" s="114"/>
      <c r="AP1211" s="113"/>
      <c r="AQ1211" s="113"/>
      <c r="AR1211" s="31"/>
      <c r="AS1211" s="73"/>
      <c r="AT1211" s="73"/>
      <c r="AU1211" s="68"/>
      <c r="AV1211" s="67"/>
      <c r="AW1211" s="67"/>
      <c r="AX1211" s="67"/>
      <c r="AY1211" s="67"/>
      <c r="AZ1211" s="132"/>
      <c r="BA1211" s="132"/>
      <c r="BB1211" s="132"/>
      <c r="BC1211" s="132"/>
      <c r="BD1211" s="132"/>
      <c r="BE1211" s="67"/>
    </row>
    <row r="1212" spans="1:57" ht="25.5" customHeight="1" x14ac:dyDescent="0.25">
      <c r="A1212" s="31"/>
      <c r="B1212" s="31"/>
      <c r="C1212" s="31"/>
      <c r="D1212" s="33"/>
      <c r="E1212" s="98"/>
      <c r="F1212" s="31"/>
      <c r="G1212" s="83"/>
      <c r="H1212" s="83"/>
      <c r="I1212" s="62"/>
      <c r="J1212" s="31"/>
      <c r="K1212" s="31"/>
      <c r="L1212" s="83"/>
      <c r="M1212" s="69"/>
      <c r="N1212" s="69"/>
      <c r="O1212" s="74"/>
      <c r="P1212" s="74"/>
      <c r="Q1212" s="75"/>
      <c r="R1212" s="34"/>
      <c r="S1212" s="83"/>
      <c r="T1212" s="83"/>
      <c r="U1212" s="83"/>
      <c r="V1212" s="83"/>
      <c r="W1212" s="74"/>
      <c r="X1212" s="74"/>
      <c r="Y1212" s="74"/>
      <c r="Z1212" s="66"/>
      <c r="AA1212" s="72"/>
      <c r="AB1212" s="66"/>
      <c r="AC1212" s="72"/>
      <c r="AD1212" s="72"/>
      <c r="AE1212" s="72"/>
      <c r="AF1212" s="62"/>
      <c r="AG1212" s="113"/>
      <c r="AH1212" s="114"/>
      <c r="AI1212" s="30"/>
      <c r="AJ1212" s="30"/>
      <c r="AK1212" s="30"/>
      <c r="AL1212" s="30"/>
      <c r="AM1212" s="68"/>
      <c r="AN1212" s="114"/>
      <c r="AO1212" s="114"/>
      <c r="AP1212" s="113"/>
      <c r="AQ1212" s="113"/>
      <c r="AR1212" s="31"/>
      <c r="AS1212" s="73"/>
      <c r="AT1212" s="73"/>
      <c r="AU1212" s="68"/>
      <c r="AV1212" s="67"/>
      <c r="AW1212" s="67"/>
      <c r="AX1212" s="67"/>
      <c r="AY1212" s="67"/>
      <c r="AZ1212" s="132"/>
      <c r="BA1212" s="132"/>
      <c r="BB1212" s="132"/>
      <c r="BC1212" s="132"/>
      <c r="BD1212" s="132"/>
      <c r="BE1212" s="67"/>
    </row>
    <row r="1213" spans="1:57" ht="25.5" customHeight="1" x14ac:dyDescent="0.25">
      <c r="A1213" s="31"/>
      <c r="B1213" s="31"/>
      <c r="C1213" s="31"/>
      <c r="D1213" s="33"/>
      <c r="E1213" s="98"/>
      <c r="F1213" s="31"/>
      <c r="G1213" s="83"/>
      <c r="H1213" s="83"/>
      <c r="I1213" s="62"/>
      <c r="J1213" s="31"/>
      <c r="K1213" s="31"/>
      <c r="L1213" s="83"/>
      <c r="M1213" s="69"/>
      <c r="N1213" s="69"/>
      <c r="O1213" s="74"/>
      <c r="P1213" s="74"/>
      <c r="Q1213" s="75"/>
      <c r="R1213" s="34"/>
      <c r="S1213" s="83"/>
      <c r="T1213" s="83"/>
      <c r="U1213" s="83"/>
      <c r="V1213" s="83"/>
      <c r="W1213" s="74"/>
      <c r="X1213" s="74"/>
      <c r="Y1213" s="74"/>
      <c r="Z1213" s="66"/>
      <c r="AA1213" s="72"/>
      <c r="AB1213" s="66"/>
      <c r="AC1213" s="72"/>
      <c r="AD1213" s="72"/>
      <c r="AE1213" s="72"/>
      <c r="AF1213" s="62"/>
      <c r="AG1213" s="113"/>
      <c r="AH1213" s="114"/>
      <c r="AI1213" s="30"/>
      <c r="AJ1213" s="30"/>
      <c r="AK1213" s="30"/>
      <c r="AL1213" s="30"/>
      <c r="AM1213" s="68"/>
      <c r="AN1213" s="114"/>
      <c r="AO1213" s="114"/>
      <c r="AP1213" s="113"/>
      <c r="AQ1213" s="113"/>
      <c r="AR1213" s="31"/>
      <c r="AS1213" s="73"/>
      <c r="AT1213" s="73"/>
      <c r="AU1213" s="68"/>
      <c r="AV1213" s="67"/>
      <c r="AW1213" s="67"/>
      <c r="AX1213" s="67"/>
      <c r="AY1213" s="67"/>
      <c r="AZ1213" s="132"/>
      <c r="BA1213" s="132"/>
      <c r="BB1213" s="132"/>
      <c r="BC1213" s="132"/>
      <c r="BD1213" s="132"/>
      <c r="BE1213" s="67"/>
    </row>
    <row r="1214" spans="1:57" ht="25.5" customHeight="1" x14ac:dyDescent="0.25">
      <c r="A1214" s="31"/>
      <c r="B1214" s="31"/>
      <c r="C1214" s="31"/>
      <c r="D1214" s="33"/>
      <c r="E1214" s="98"/>
      <c r="F1214" s="31"/>
      <c r="G1214" s="83"/>
      <c r="H1214" s="83"/>
      <c r="I1214" s="62"/>
      <c r="J1214" s="31"/>
      <c r="K1214" s="31"/>
      <c r="L1214" s="83"/>
      <c r="M1214" s="69"/>
      <c r="N1214" s="69"/>
      <c r="O1214" s="74"/>
      <c r="P1214" s="74"/>
      <c r="Q1214" s="75"/>
      <c r="R1214" s="34"/>
      <c r="S1214" s="83"/>
      <c r="T1214" s="83"/>
      <c r="U1214" s="83"/>
      <c r="V1214" s="83"/>
      <c r="W1214" s="74"/>
      <c r="X1214" s="74"/>
      <c r="Y1214" s="74"/>
      <c r="Z1214" s="66"/>
      <c r="AA1214" s="72"/>
      <c r="AB1214" s="66"/>
      <c r="AC1214" s="72"/>
      <c r="AD1214" s="72"/>
      <c r="AE1214" s="72"/>
      <c r="AF1214" s="62"/>
      <c r="AG1214" s="113"/>
      <c r="AH1214" s="114"/>
      <c r="AI1214" s="30"/>
      <c r="AJ1214" s="30"/>
      <c r="AK1214" s="30"/>
      <c r="AL1214" s="30"/>
      <c r="AM1214" s="68"/>
      <c r="AN1214" s="114"/>
      <c r="AO1214" s="114"/>
      <c r="AP1214" s="113"/>
      <c r="AQ1214" s="113"/>
      <c r="AR1214" s="31"/>
      <c r="AS1214" s="73"/>
      <c r="AT1214" s="73"/>
      <c r="AU1214" s="68"/>
      <c r="AV1214" s="67"/>
      <c r="AW1214" s="67"/>
      <c r="AX1214" s="67"/>
      <c r="AY1214" s="67"/>
      <c r="AZ1214" s="132"/>
      <c r="BA1214" s="132"/>
      <c r="BB1214" s="132"/>
      <c r="BC1214" s="132"/>
      <c r="BD1214" s="132"/>
      <c r="BE1214" s="67"/>
    </row>
    <row r="1215" spans="1:57" ht="25.5" customHeight="1" x14ac:dyDescent="0.25">
      <c r="A1215" s="31"/>
      <c r="B1215" s="31"/>
      <c r="C1215" s="31"/>
      <c r="D1215" s="33"/>
      <c r="E1215" s="98"/>
      <c r="F1215" s="31"/>
      <c r="G1215" s="83"/>
      <c r="H1215" s="83"/>
      <c r="I1215" s="62"/>
      <c r="J1215" s="31"/>
      <c r="K1215" s="31"/>
      <c r="L1215" s="83"/>
      <c r="M1215" s="69"/>
      <c r="N1215" s="69"/>
      <c r="O1215" s="74"/>
      <c r="P1215" s="74"/>
      <c r="Q1215" s="75"/>
      <c r="R1215" s="34"/>
      <c r="S1215" s="83"/>
      <c r="T1215" s="83"/>
      <c r="U1215" s="83"/>
      <c r="V1215" s="83"/>
      <c r="W1215" s="74"/>
      <c r="X1215" s="74"/>
      <c r="Y1215" s="74"/>
      <c r="Z1215" s="66"/>
      <c r="AA1215" s="72"/>
      <c r="AB1215" s="66"/>
      <c r="AC1215" s="72"/>
      <c r="AD1215" s="72"/>
      <c r="AE1215" s="72"/>
      <c r="AF1215" s="62"/>
      <c r="AG1215" s="113"/>
      <c r="AH1215" s="114"/>
      <c r="AI1215" s="30"/>
      <c r="AJ1215" s="30"/>
      <c r="AK1215" s="30"/>
      <c r="AL1215" s="30"/>
      <c r="AM1215" s="68"/>
      <c r="AN1215" s="114"/>
      <c r="AO1215" s="114"/>
      <c r="AP1215" s="113"/>
      <c r="AQ1215" s="113"/>
      <c r="AR1215" s="31"/>
      <c r="AS1215" s="73"/>
      <c r="AT1215" s="73"/>
      <c r="AU1215" s="68"/>
      <c r="AV1215" s="67"/>
      <c r="AW1215" s="67"/>
      <c r="AX1215" s="67"/>
      <c r="AY1215" s="67"/>
      <c r="AZ1215" s="132"/>
      <c r="BA1215" s="132"/>
      <c r="BB1215" s="132"/>
      <c r="BC1215" s="132"/>
      <c r="BD1215" s="132"/>
      <c r="BE1215" s="67"/>
    </row>
    <row r="1216" spans="1:57" ht="25.5" customHeight="1" x14ac:dyDescent="0.25">
      <c r="A1216" s="31"/>
      <c r="B1216" s="31"/>
      <c r="C1216" s="31"/>
      <c r="D1216" s="33"/>
      <c r="E1216" s="98"/>
      <c r="F1216" s="31"/>
      <c r="G1216" s="83"/>
      <c r="H1216" s="83"/>
      <c r="I1216" s="62"/>
      <c r="J1216" s="31"/>
      <c r="K1216" s="31"/>
      <c r="L1216" s="83"/>
      <c r="M1216" s="69"/>
      <c r="N1216" s="69"/>
      <c r="O1216" s="74"/>
      <c r="P1216" s="74"/>
      <c r="Q1216" s="75"/>
      <c r="R1216" s="34"/>
      <c r="S1216" s="83"/>
      <c r="T1216" s="83"/>
      <c r="U1216" s="83"/>
      <c r="V1216" s="83"/>
      <c r="W1216" s="74"/>
      <c r="X1216" s="74"/>
      <c r="Y1216" s="74"/>
      <c r="Z1216" s="66"/>
      <c r="AA1216" s="72"/>
      <c r="AB1216" s="66"/>
      <c r="AC1216" s="72"/>
      <c r="AD1216" s="72"/>
      <c r="AE1216" s="72"/>
      <c r="AF1216" s="62"/>
      <c r="AG1216" s="113"/>
      <c r="AH1216" s="114"/>
      <c r="AI1216" s="30"/>
      <c r="AJ1216" s="30"/>
      <c r="AK1216" s="30"/>
      <c r="AL1216" s="30"/>
      <c r="AM1216" s="68"/>
      <c r="AN1216" s="114"/>
      <c r="AO1216" s="114"/>
      <c r="AP1216" s="113"/>
      <c r="AQ1216" s="113"/>
      <c r="AR1216" s="31"/>
      <c r="AS1216" s="73"/>
      <c r="AT1216" s="73"/>
      <c r="AU1216" s="68"/>
      <c r="AV1216" s="67"/>
      <c r="AW1216" s="67"/>
      <c r="AX1216" s="67"/>
      <c r="AY1216" s="67"/>
      <c r="AZ1216" s="132"/>
      <c r="BA1216" s="132"/>
      <c r="BB1216" s="132"/>
      <c r="BC1216" s="132"/>
      <c r="BD1216" s="132"/>
      <c r="BE1216" s="67"/>
    </row>
    <row r="1217" spans="1:57" ht="25.5" customHeight="1" x14ac:dyDescent="0.25">
      <c r="A1217" s="31"/>
      <c r="B1217" s="31"/>
      <c r="C1217" s="31"/>
      <c r="D1217" s="33"/>
      <c r="E1217" s="98"/>
      <c r="F1217" s="31"/>
      <c r="G1217" s="83"/>
      <c r="H1217" s="83"/>
      <c r="I1217" s="62"/>
      <c r="J1217" s="31"/>
      <c r="K1217" s="31"/>
      <c r="L1217" s="83"/>
      <c r="M1217" s="69"/>
      <c r="N1217" s="69"/>
      <c r="O1217" s="74"/>
      <c r="P1217" s="74"/>
      <c r="Q1217" s="75"/>
      <c r="R1217" s="34"/>
      <c r="S1217" s="83"/>
      <c r="T1217" s="83"/>
      <c r="U1217" s="83"/>
      <c r="V1217" s="83"/>
      <c r="W1217" s="74"/>
      <c r="X1217" s="74"/>
      <c r="Y1217" s="74"/>
      <c r="Z1217" s="66"/>
      <c r="AA1217" s="72"/>
      <c r="AB1217" s="66"/>
      <c r="AC1217" s="72"/>
      <c r="AD1217" s="72"/>
      <c r="AE1217" s="72"/>
      <c r="AF1217" s="62"/>
      <c r="AG1217" s="113"/>
      <c r="AH1217" s="114"/>
      <c r="AI1217" s="30"/>
      <c r="AJ1217" s="30"/>
      <c r="AK1217" s="30"/>
      <c r="AL1217" s="30"/>
      <c r="AM1217" s="68"/>
      <c r="AN1217" s="114"/>
      <c r="AO1217" s="114"/>
      <c r="AP1217" s="113"/>
      <c r="AQ1217" s="113"/>
      <c r="AR1217" s="31"/>
      <c r="AS1217" s="73"/>
      <c r="AT1217" s="73"/>
      <c r="AU1217" s="68"/>
      <c r="AV1217" s="67"/>
      <c r="AW1217" s="67"/>
      <c r="AX1217" s="67"/>
      <c r="AY1217" s="67"/>
      <c r="AZ1217" s="132"/>
      <c r="BA1217" s="132"/>
      <c r="BB1217" s="132"/>
      <c r="BC1217" s="132"/>
      <c r="BD1217" s="132"/>
      <c r="BE1217" s="67"/>
    </row>
    <row r="1218" spans="1:57" ht="25.5" customHeight="1" x14ac:dyDescent="0.25">
      <c r="A1218" s="31"/>
      <c r="B1218" s="31"/>
      <c r="C1218" s="31"/>
      <c r="D1218" s="33"/>
      <c r="E1218" s="98"/>
      <c r="F1218" s="31"/>
      <c r="G1218" s="83"/>
      <c r="H1218" s="83"/>
      <c r="I1218" s="62"/>
      <c r="J1218" s="31"/>
      <c r="K1218" s="31"/>
      <c r="L1218" s="83"/>
      <c r="M1218" s="69"/>
      <c r="N1218" s="69"/>
      <c r="O1218" s="74"/>
      <c r="P1218" s="74"/>
      <c r="Q1218" s="75"/>
      <c r="R1218" s="34"/>
      <c r="S1218" s="83"/>
      <c r="T1218" s="83"/>
      <c r="U1218" s="83"/>
      <c r="V1218" s="83"/>
      <c r="W1218" s="74"/>
      <c r="X1218" s="74"/>
      <c r="Y1218" s="74"/>
      <c r="Z1218" s="66"/>
      <c r="AA1218" s="72"/>
      <c r="AB1218" s="66"/>
      <c r="AC1218" s="72"/>
      <c r="AD1218" s="72"/>
      <c r="AE1218" s="72"/>
      <c r="AF1218" s="62"/>
      <c r="AG1218" s="113"/>
      <c r="AH1218" s="114"/>
      <c r="AI1218" s="30"/>
      <c r="AJ1218" s="30"/>
      <c r="AK1218" s="30"/>
      <c r="AL1218" s="30"/>
      <c r="AM1218" s="68"/>
      <c r="AN1218" s="114"/>
      <c r="AO1218" s="114"/>
      <c r="AP1218" s="113"/>
      <c r="AQ1218" s="113"/>
      <c r="AR1218" s="31"/>
      <c r="AS1218" s="73"/>
      <c r="AT1218" s="73"/>
      <c r="AU1218" s="68"/>
      <c r="AV1218" s="67"/>
      <c r="AW1218" s="67"/>
      <c r="AX1218" s="67"/>
      <c r="AY1218" s="67"/>
      <c r="AZ1218" s="132"/>
      <c r="BA1218" s="132"/>
      <c r="BB1218" s="132"/>
      <c r="BC1218" s="132"/>
      <c r="BD1218" s="132"/>
      <c r="BE1218" s="67"/>
    </row>
    <row r="1219" spans="1:57" ht="25.5" customHeight="1" x14ac:dyDescent="0.25">
      <c r="A1219" s="31"/>
      <c r="B1219" s="31"/>
      <c r="C1219" s="31"/>
      <c r="D1219" s="33"/>
      <c r="E1219" s="98"/>
      <c r="F1219" s="31"/>
      <c r="G1219" s="83"/>
      <c r="H1219" s="83"/>
      <c r="I1219" s="62"/>
      <c r="J1219" s="31"/>
      <c r="K1219" s="31"/>
      <c r="L1219" s="83"/>
      <c r="M1219" s="69"/>
      <c r="N1219" s="69"/>
      <c r="O1219" s="74"/>
      <c r="P1219" s="74"/>
      <c r="Q1219" s="75"/>
      <c r="R1219" s="34"/>
      <c r="S1219" s="83"/>
      <c r="T1219" s="83"/>
      <c r="U1219" s="83"/>
      <c r="V1219" s="83"/>
      <c r="W1219" s="74"/>
      <c r="X1219" s="74"/>
      <c r="Y1219" s="74"/>
      <c r="Z1219" s="66"/>
      <c r="AA1219" s="72"/>
      <c r="AB1219" s="66"/>
      <c r="AC1219" s="72"/>
      <c r="AD1219" s="72"/>
      <c r="AE1219" s="72"/>
      <c r="AF1219" s="62"/>
      <c r="AG1219" s="113"/>
      <c r="AH1219" s="114"/>
      <c r="AI1219" s="30"/>
      <c r="AJ1219" s="30"/>
      <c r="AK1219" s="30"/>
      <c r="AL1219" s="30"/>
      <c r="AM1219" s="68"/>
      <c r="AN1219" s="114"/>
      <c r="AO1219" s="114"/>
      <c r="AP1219" s="113"/>
      <c r="AQ1219" s="113"/>
      <c r="AR1219" s="31"/>
      <c r="AS1219" s="73"/>
      <c r="AT1219" s="73"/>
      <c r="AU1219" s="68"/>
      <c r="AV1219" s="67"/>
      <c r="AW1219" s="67"/>
      <c r="AX1219" s="67"/>
      <c r="AY1219" s="67"/>
      <c r="AZ1219" s="132"/>
      <c r="BA1219" s="132"/>
      <c r="BB1219" s="132"/>
      <c r="BC1219" s="132"/>
      <c r="BD1219" s="132"/>
      <c r="BE1219" s="67"/>
    </row>
    <row r="1220" spans="1:57" ht="25.5" customHeight="1" x14ac:dyDescent="0.25">
      <c r="A1220" s="31"/>
      <c r="B1220" s="31"/>
      <c r="C1220" s="31"/>
      <c r="D1220" s="33"/>
      <c r="E1220" s="98"/>
      <c r="F1220" s="31"/>
      <c r="G1220" s="83"/>
      <c r="H1220" s="83"/>
      <c r="I1220" s="62"/>
      <c r="J1220" s="31"/>
      <c r="K1220" s="31"/>
      <c r="L1220" s="83"/>
      <c r="M1220" s="69"/>
      <c r="N1220" s="69"/>
      <c r="O1220" s="74"/>
      <c r="P1220" s="74"/>
      <c r="Q1220" s="75"/>
      <c r="R1220" s="34"/>
      <c r="S1220" s="83"/>
      <c r="T1220" s="83"/>
      <c r="U1220" s="83"/>
      <c r="V1220" s="83"/>
      <c r="W1220" s="74"/>
      <c r="X1220" s="74"/>
      <c r="Y1220" s="74"/>
      <c r="Z1220" s="66"/>
      <c r="AA1220" s="72"/>
      <c r="AB1220" s="66"/>
      <c r="AC1220" s="72"/>
      <c r="AD1220" s="72"/>
      <c r="AE1220" s="72"/>
      <c r="AF1220" s="62"/>
      <c r="AG1220" s="113"/>
      <c r="AH1220" s="114"/>
      <c r="AI1220" s="30"/>
      <c r="AJ1220" s="30"/>
      <c r="AK1220" s="30"/>
      <c r="AL1220" s="30"/>
      <c r="AM1220" s="68"/>
      <c r="AN1220" s="114"/>
      <c r="AO1220" s="114"/>
      <c r="AP1220" s="113"/>
      <c r="AQ1220" s="113"/>
      <c r="AR1220" s="31"/>
      <c r="AS1220" s="73"/>
      <c r="AT1220" s="73"/>
      <c r="AU1220" s="68"/>
      <c r="AV1220" s="67"/>
      <c r="AW1220" s="67"/>
      <c r="AX1220" s="67"/>
      <c r="AY1220" s="67"/>
      <c r="AZ1220" s="132"/>
      <c r="BA1220" s="132"/>
      <c r="BB1220" s="132"/>
      <c r="BC1220" s="132"/>
      <c r="BD1220" s="132"/>
      <c r="BE1220" s="67"/>
    </row>
    <row r="1221" spans="1:57" ht="25.5" customHeight="1" x14ac:dyDescent="0.25">
      <c r="A1221" s="31"/>
      <c r="B1221" s="31"/>
      <c r="C1221" s="31"/>
      <c r="D1221" s="33"/>
      <c r="E1221" s="98"/>
      <c r="F1221" s="31"/>
      <c r="G1221" s="83"/>
      <c r="H1221" s="83"/>
      <c r="I1221" s="62"/>
      <c r="J1221" s="31"/>
      <c r="K1221" s="31"/>
      <c r="L1221" s="83"/>
      <c r="M1221" s="69"/>
      <c r="N1221" s="69"/>
      <c r="O1221" s="74"/>
      <c r="P1221" s="74"/>
      <c r="Q1221" s="75"/>
      <c r="R1221" s="34"/>
      <c r="S1221" s="83"/>
      <c r="T1221" s="83"/>
      <c r="U1221" s="83"/>
      <c r="V1221" s="83"/>
      <c r="W1221" s="74"/>
      <c r="X1221" s="74"/>
      <c r="Y1221" s="74"/>
      <c r="Z1221" s="66"/>
      <c r="AA1221" s="72"/>
      <c r="AB1221" s="66"/>
      <c r="AC1221" s="72"/>
      <c r="AD1221" s="72"/>
      <c r="AE1221" s="72"/>
      <c r="AF1221" s="62"/>
      <c r="AG1221" s="113"/>
      <c r="AH1221" s="114"/>
      <c r="AI1221" s="30"/>
      <c r="AJ1221" s="30"/>
      <c r="AK1221" s="30"/>
      <c r="AL1221" s="30"/>
      <c r="AM1221" s="68"/>
      <c r="AN1221" s="114"/>
      <c r="AO1221" s="114"/>
      <c r="AP1221" s="113"/>
      <c r="AQ1221" s="113"/>
      <c r="AR1221" s="31"/>
      <c r="AS1221" s="73"/>
      <c r="AT1221" s="73"/>
      <c r="AU1221" s="68"/>
      <c r="AV1221" s="67"/>
      <c r="AW1221" s="67"/>
      <c r="AX1221" s="67"/>
      <c r="AY1221" s="67"/>
      <c r="AZ1221" s="132"/>
      <c r="BA1221" s="132"/>
      <c r="BB1221" s="132"/>
      <c r="BC1221" s="132"/>
      <c r="BD1221" s="132"/>
      <c r="BE1221" s="67"/>
    </row>
    <row r="1222" spans="1:57" ht="25.5" customHeight="1" x14ac:dyDescent="0.25">
      <c r="A1222" s="31"/>
      <c r="B1222" s="31"/>
      <c r="C1222" s="31"/>
      <c r="D1222" s="33"/>
      <c r="E1222" s="98"/>
      <c r="F1222" s="31"/>
      <c r="G1222" s="83"/>
      <c r="H1222" s="83"/>
      <c r="I1222" s="62"/>
      <c r="J1222" s="31"/>
      <c r="K1222" s="31"/>
      <c r="L1222" s="83"/>
      <c r="M1222" s="69"/>
      <c r="N1222" s="69"/>
      <c r="O1222" s="74"/>
      <c r="P1222" s="74"/>
      <c r="Q1222" s="75"/>
      <c r="R1222" s="34"/>
      <c r="S1222" s="83"/>
      <c r="T1222" s="83"/>
      <c r="U1222" s="83"/>
      <c r="V1222" s="83"/>
      <c r="W1222" s="74"/>
      <c r="X1222" s="74"/>
      <c r="Y1222" s="74"/>
      <c r="Z1222" s="66"/>
      <c r="AA1222" s="72"/>
      <c r="AB1222" s="66"/>
      <c r="AC1222" s="72"/>
      <c r="AD1222" s="72"/>
      <c r="AE1222" s="72"/>
      <c r="AF1222" s="62"/>
      <c r="AG1222" s="113"/>
      <c r="AH1222" s="114"/>
      <c r="AI1222" s="30"/>
      <c r="AJ1222" s="30"/>
      <c r="AK1222" s="30"/>
      <c r="AL1222" s="30"/>
      <c r="AM1222" s="68"/>
      <c r="AN1222" s="114"/>
      <c r="AO1222" s="114"/>
      <c r="AP1222" s="113"/>
      <c r="AQ1222" s="113"/>
      <c r="AR1222" s="31"/>
      <c r="AS1222" s="73"/>
      <c r="AT1222" s="73"/>
      <c r="AU1222" s="68"/>
      <c r="AV1222" s="67"/>
      <c r="AW1222" s="67"/>
      <c r="AX1222" s="67"/>
      <c r="AY1222" s="67"/>
      <c r="AZ1222" s="132"/>
      <c r="BA1222" s="132"/>
      <c r="BB1222" s="132"/>
      <c r="BC1222" s="132"/>
      <c r="BD1222" s="132"/>
      <c r="BE1222" s="67"/>
    </row>
    <row r="1223" spans="1:57" ht="25.5" customHeight="1" x14ac:dyDescent="0.25">
      <c r="A1223" s="31"/>
      <c r="B1223" s="31"/>
      <c r="C1223" s="31"/>
      <c r="D1223" s="33"/>
      <c r="E1223" s="98"/>
      <c r="F1223" s="31"/>
      <c r="G1223" s="83"/>
      <c r="H1223" s="83"/>
      <c r="I1223" s="62"/>
      <c r="J1223" s="31"/>
      <c r="K1223" s="31"/>
      <c r="L1223" s="83"/>
      <c r="M1223" s="69"/>
      <c r="N1223" s="69"/>
      <c r="O1223" s="74"/>
      <c r="P1223" s="74"/>
      <c r="Q1223" s="75"/>
      <c r="R1223" s="34"/>
      <c r="S1223" s="83"/>
      <c r="T1223" s="83"/>
      <c r="U1223" s="83"/>
      <c r="V1223" s="83"/>
      <c r="W1223" s="74"/>
      <c r="X1223" s="74"/>
      <c r="Y1223" s="74"/>
      <c r="Z1223" s="66"/>
      <c r="AA1223" s="72"/>
      <c r="AB1223" s="66"/>
      <c r="AC1223" s="72"/>
      <c r="AD1223" s="72"/>
      <c r="AE1223" s="72"/>
      <c r="AF1223" s="62"/>
      <c r="AG1223" s="113"/>
      <c r="AH1223" s="114"/>
      <c r="AI1223" s="30"/>
      <c r="AJ1223" s="30"/>
      <c r="AK1223" s="30"/>
      <c r="AL1223" s="30"/>
      <c r="AM1223" s="68"/>
      <c r="AN1223" s="114"/>
      <c r="AO1223" s="114"/>
      <c r="AP1223" s="113"/>
      <c r="AQ1223" s="113"/>
      <c r="AR1223" s="31"/>
      <c r="AS1223" s="73"/>
      <c r="AT1223" s="73"/>
      <c r="AU1223" s="68"/>
      <c r="AV1223" s="67"/>
      <c r="AW1223" s="67"/>
      <c r="AX1223" s="67"/>
      <c r="AY1223" s="67"/>
      <c r="AZ1223" s="132"/>
      <c r="BA1223" s="132"/>
      <c r="BB1223" s="132"/>
      <c r="BC1223" s="132"/>
      <c r="BD1223" s="132"/>
      <c r="BE1223" s="67"/>
    </row>
    <row r="1224" spans="1:57" ht="25.5" customHeight="1" x14ac:dyDescent="0.25">
      <c r="A1224" s="31"/>
      <c r="B1224" s="31"/>
      <c r="C1224" s="31"/>
      <c r="D1224" s="33"/>
      <c r="E1224" s="98"/>
      <c r="F1224" s="31"/>
      <c r="G1224" s="83"/>
      <c r="H1224" s="83"/>
      <c r="I1224" s="62"/>
      <c r="J1224" s="31"/>
      <c r="K1224" s="31"/>
      <c r="L1224" s="83"/>
      <c r="M1224" s="69"/>
      <c r="N1224" s="69"/>
      <c r="O1224" s="74"/>
      <c r="P1224" s="74"/>
      <c r="Q1224" s="75"/>
      <c r="R1224" s="34"/>
      <c r="S1224" s="83"/>
      <c r="T1224" s="83"/>
      <c r="U1224" s="83"/>
      <c r="V1224" s="83"/>
      <c r="W1224" s="74"/>
      <c r="X1224" s="74"/>
      <c r="Y1224" s="74"/>
      <c r="Z1224" s="66"/>
      <c r="AA1224" s="72"/>
      <c r="AB1224" s="66"/>
      <c r="AC1224" s="72"/>
      <c r="AD1224" s="72"/>
      <c r="AE1224" s="72"/>
      <c r="AF1224" s="62"/>
      <c r="AG1224" s="113"/>
      <c r="AH1224" s="114"/>
      <c r="AI1224" s="30"/>
      <c r="AJ1224" s="30"/>
      <c r="AK1224" s="30"/>
      <c r="AL1224" s="30"/>
      <c r="AM1224" s="68"/>
      <c r="AN1224" s="114"/>
      <c r="AO1224" s="114"/>
      <c r="AP1224" s="113"/>
      <c r="AQ1224" s="113"/>
      <c r="AR1224" s="31"/>
      <c r="AS1224" s="73"/>
      <c r="AT1224" s="73"/>
      <c r="AU1224" s="68"/>
      <c r="AV1224" s="67"/>
      <c r="AW1224" s="67"/>
      <c r="AX1224" s="67"/>
      <c r="AY1224" s="67"/>
      <c r="AZ1224" s="132"/>
      <c r="BA1224" s="132"/>
      <c r="BB1224" s="132"/>
      <c r="BC1224" s="132"/>
      <c r="BD1224" s="132"/>
      <c r="BE1224" s="67"/>
    </row>
    <row r="1225" spans="1:57" ht="25.5" customHeight="1" x14ac:dyDescent="0.25">
      <c r="A1225" s="31"/>
      <c r="B1225" s="31"/>
      <c r="C1225" s="31"/>
      <c r="D1225" s="33"/>
      <c r="E1225" s="98"/>
      <c r="F1225" s="31"/>
      <c r="G1225" s="83"/>
      <c r="H1225" s="83"/>
      <c r="I1225" s="62"/>
      <c r="J1225" s="31"/>
      <c r="K1225" s="31"/>
      <c r="L1225" s="83"/>
      <c r="M1225" s="69"/>
      <c r="N1225" s="69"/>
      <c r="O1225" s="74"/>
      <c r="P1225" s="74"/>
      <c r="Q1225" s="75"/>
      <c r="R1225" s="34"/>
      <c r="S1225" s="83"/>
      <c r="T1225" s="83"/>
      <c r="U1225" s="83"/>
      <c r="V1225" s="83"/>
      <c r="W1225" s="74"/>
      <c r="X1225" s="74"/>
      <c r="Y1225" s="74"/>
      <c r="Z1225" s="66"/>
      <c r="AA1225" s="72"/>
      <c r="AB1225" s="66"/>
      <c r="AC1225" s="72"/>
      <c r="AD1225" s="72"/>
      <c r="AE1225" s="72"/>
      <c r="AF1225" s="62"/>
      <c r="AG1225" s="113"/>
      <c r="AH1225" s="114"/>
      <c r="AI1225" s="30"/>
      <c r="AJ1225" s="30"/>
      <c r="AK1225" s="30"/>
      <c r="AL1225" s="30"/>
      <c r="AM1225" s="68"/>
      <c r="AN1225" s="114"/>
      <c r="AO1225" s="114"/>
      <c r="AP1225" s="113"/>
      <c r="AQ1225" s="113"/>
      <c r="AR1225" s="31"/>
      <c r="AS1225" s="73"/>
      <c r="AT1225" s="73"/>
      <c r="AU1225" s="68"/>
      <c r="AV1225" s="67"/>
      <c r="AW1225" s="67"/>
      <c r="AX1225" s="67"/>
      <c r="AY1225" s="67"/>
      <c r="AZ1225" s="132"/>
      <c r="BA1225" s="132"/>
      <c r="BB1225" s="132"/>
      <c r="BC1225" s="132"/>
      <c r="BD1225" s="132"/>
      <c r="BE1225" s="67"/>
    </row>
    <row r="1226" spans="1:57" ht="25.5" customHeight="1" x14ac:dyDescent="0.25">
      <c r="A1226" s="31"/>
      <c r="B1226" s="31"/>
      <c r="C1226" s="31"/>
      <c r="D1226" s="33"/>
      <c r="E1226" s="98"/>
      <c r="F1226" s="31"/>
      <c r="G1226" s="83"/>
      <c r="H1226" s="83"/>
      <c r="I1226" s="62"/>
      <c r="J1226" s="31"/>
      <c r="K1226" s="31"/>
      <c r="L1226" s="83"/>
      <c r="M1226" s="69"/>
      <c r="N1226" s="69"/>
      <c r="O1226" s="74"/>
      <c r="P1226" s="74"/>
      <c r="Q1226" s="75"/>
      <c r="R1226" s="34"/>
      <c r="S1226" s="83"/>
      <c r="T1226" s="83"/>
      <c r="U1226" s="83"/>
      <c r="V1226" s="83"/>
      <c r="W1226" s="74"/>
      <c r="X1226" s="74"/>
      <c r="Y1226" s="74"/>
      <c r="Z1226" s="66"/>
      <c r="AA1226" s="72"/>
      <c r="AB1226" s="66"/>
      <c r="AC1226" s="72"/>
      <c r="AD1226" s="72"/>
      <c r="AE1226" s="72"/>
      <c r="AF1226" s="62"/>
      <c r="AG1226" s="113"/>
      <c r="AH1226" s="114"/>
      <c r="AI1226" s="30"/>
      <c r="AJ1226" s="30"/>
      <c r="AK1226" s="30"/>
      <c r="AL1226" s="30"/>
      <c r="AM1226" s="68"/>
      <c r="AN1226" s="114"/>
      <c r="AO1226" s="114"/>
      <c r="AP1226" s="113"/>
      <c r="AQ1226" s="113"/>
      <c r="AR1226" s="31"/>
      <c r="AS1226" s="73"/>
      <c r="AT1226" s="73"/>
      <c r="AU1226" s="68"/>
      <c r="AV1226" s="67"/>
      <c r="AW1226" s="67"/>
      <c r="AX1226" s="67"/>
      <c r="AY1226" s="67"/>
      <c r="AZ1226" s="132"/>
      <c r="BA1226" s="132"/>
      <c r="BB1226" s="132"/>
      <c r="BC1226" s="132"/>
      <c r="BD1226" s="132"/>
      <c r="BE1226" s="67"/>
    </row>
    <row r="1227" spans="1:57" ht="25.5" customHeight="1" x14ac:dyDescent="0.25">
      <c r="A1227" s="31"/>
      <c r="B1227" s="31"/>
      <c r="C1227" s="31"/>
      <c r="D1227" s="33"/>
      <c r="E1227" s="98"/>
      <c r="F1227" s="31"/>
      <c r="G1227" s="83"/>
      <c r="H1227" s="83"/>
      <c r="I1227" s="62"/>
      <c r="J1227" s="31"/>
      <c r="K1227" s="31"/>
      <c r="L1227" s="83"/>
      <c r="M1227" s="69"/>
      <c r="N1227" s="69"/>
      <c r="O1227" s="74"/>
      <c r="P1227" s="74"/>
      <c r="Q1227" s="75"/>
      <c r="R1227" s="34"/>
      <c r="S1227" s="83"/>
      <c r="T1227" s="83"/>
      <c r="U1227" s="83"/>
      <c r="V1227" s="83"/>
      <c r="W1227" s="74"/>
      <c r="X1227" s="74"/>
      <c r="Y1227" s="74"/>
      <c r="Z1227" s="66"/>
      <c r="AA1227" s="72"/>
      <c r="AB1227" s="66"/>
      <c r="AC1227" s="72"/>
      <c r="AD1227" s="72"/>
      <c r="AE1227" s="72"/>
      <c r="AF1227" s="62"/>
      <c r="AG1227" s="113"/>
      <c r="AH1227" s="114"/>
      <c r="AI1227" s="30"/>
      <c r="AJ1227" s="30"/>
      <c r="AK1227" s="30"/>
      <c r="AL1227" s="30"/>
      <c r="AM1227" s="68"/>
      <c r="AN1227" s="114"/>
      <c r="AO1227" s="114"/>
      <c r="AP1227" s="113"/>
      <c r="AQ1227" s="113"/>
      <c r="AR1227" s="31"/>
      <c r="AS1227" s="73"/>
      <c r="AT1227" s="73"/>
      <c r="AU1227" s="68"/>
      <c r="AV1227" s="67"/>
      <c r="AW1227" s="67"/>
      <c r="AX1227" s="67"/>
      <c r="AY1227" s="67"/>
      <c r="AZ1227" s="132"/>
      <c r="BA1227" s="132"/>
      <c r="BB1227" s="132"/>
      <c r="BC1227" s="132"/>
      <c r="BD1227" s="132"/>
      <c r="BE1227" s="67"/>
    </row>
    <row r="1228" spans="1:57" ht="25.5" customHeight="1" x14ac:dyDescent="0.25">
      <c r="A1228" s="31"/>
      <c r="B1228" s="31"/>
      <c r="C1228" s="31"/>
      <c r="D1228" s="33"/>
      <c r="E1228" s="98"/>
      <c r="F1228" s="31"/>
      <c r="G1228" s="83"/>
      <c r="H1228" s="83"/>
      <c r="I1228" s="62"/>
      <c r="J1228" s="31"/>
      <c r="K1228" s="31"/>
      <c r="L1228" s="83"/>
      <c r="M1228" s="69"/>
      <c r="N1228" s="69"/>
      <c r="O1228" s="74"/>
      <c r="P1228" s="74"/>
      <c r="Q1228" s="75"/>
      <c r="R1228" s="34"/>
      <c r="S1228" s="83"/>
      <c r="T1228" s="83"/>
      <c r="U1228" s="83"/>
      <c r="V1228" s="83"/>
      <c r="W1228" s="74"/>
      <c r="X1228" s="74"/>
      <c r="Y1228" s="74"/>
      <c r="Z1228" s="66"/>
      <c r="AA1228" s="72"/>
      <c r="AB1228" s="66"/>
      <c r="AC1228" s="72"/>
      <c r="AD1228" s="72"/>
      <c r="AE1228" s="72"/>
      <c r="AF1228" s="62"/>
      <c r="AG1228" s="113"/>
      <c r="AH1228" s="114"/>
      <c r="AI1228" s="30"/>
      <c r="AJ1228" s="30"/>
      <c r="AK1228" s="30"/>
      <c r="AL1228" s="30"/>
      <c r="AM1228" s="68"/>
      <c r="AN1228" s="114"/>
      <c r="AO1228" s="114"/>
      <c r="AP1228" s="113"/>
      <c r="AQ1228" s="113"/>
      <c r="AR1228" s="31"/>
      <c r="AS1228" s="73"/>
      <c r="AT1228" s="73"/>
      <c r="AU1228" s="68"/>
      <c r="AV1228" s="67"/>
      <c r="AW1228" s="67"/>
      <c r="AX1228" s="67"/>
      <c r="AY1228" s="67"/>
      <c r="AZ1228" s="132"/>
      <c r="BA1228" s="132"/>
      <c r="BB1228" s="132"/>
      <c r="BC1228" s="132"/>
      <c r="BD1228" s="132"/>
      <c r="BE1228" s="67"/>
    </row>
    <row r="1229" spans="1:57" ht="25.5" customHeight="1" x14ac:dyDescent="0.25">
      <c r="A1229" s="31"/>
      <c r="B1229" s="31"/>
      <c r="C1229" s="31"/>
      <c r="D1229" s="33"/>
      <c r="E1229" s="98"/>
      <c r="F1229" s="31"/>
      <c r="G1229" s="83"/>
      <c r="H1229" s="83"/>
      <c r="I1229" s="62"/>
      <c r="J1229" s="31"/>
      <c r="K1229" s="31"/>
      <c r="L1229" s="83"/>
      <c r="M1229" s="69"/>
      <c r="N1229" s="69"/>
      <c r="O1229" s="74"/>
      <c r="P1229" s="74"/>
      <c r="Q1229" s="75"/>
      <c r="R1229" s="34"/>
      <c r="S1229" s="83"/>
      <c r="T1229" s="83"/>
      <c r="U1229" s="83"/>
      <c r="V1229" s="83"/>
      <c r="W1229" s="74"/>
      <c r="X1229" s="74"/>
      <c r="Y1229" s="74"/>
      <c r="Z1229" s="66"/>
      <c r="AA1229" s="72"/>
      <c r="AB1229" s="66"/>
      <c r="AC1229" s="72"/>
      <c r="AD1229" s="72"/>
      <c r="AE1229" s="72"/>
      <c r="AF1229" s="62"/>
      <c r="AG1229" s="113"/>
      <c r="AH1229" s="114"/>
      <c r="AI1229" s="30"/>
      <c r="AJ1229" s="30"/>
      <c r="AK1229" s="30"/>
      <c r="AL1229" s="30"/>
      <c r="AM1229" s="68"/>
      <c r="AN1229" s="114"/>
      <c r="AO1229" s="114"/>
      <c r="AP1229" s="113"/>
      <c r="AQ1229" s="113"/>
      <c r="AR1229" s="31"/>
      <c r="AS1229" s="73"/>
      <c r="AT1229" s="73"/>
      <c r="AU1229" s="68"/>
      <c r="AV1229" s="67"/>
      <c r="AW1229" s="67"/>
      <c r="AX1229" s="67"/>
      <c r="AY1229" s="67"/>
      <c r="AZ1229" s="132"/>
      <c r="BA1229" s="132"/>
      <c r="BB1229" s="132"/>
      <c r="BC1229" s="132"/>
      <c r="BD1229" s="132"/>
      <c r="BE1229" s="67"/>
    </row>
    <row r="1230" spans="1:57" ht="25.5" customHeight="1" x14ac:dyDescent="0.25">
      <c r="A1230" s="31"/>
      <c r="B1230" s="31"/>
      <c r="C1230" s="31"/>
      <c r="D1230" s="33"/>
      <c r="E1230" s="98"/>
      <c r="F1230" s="31"/>
      <c r="G1230" s="83"/>
      <c r="H1230" s="83"/>
      <c r="I1230" s="62"/>
      <c r="J1230" s="31"/>
      <c r="K1230" s="31"/>
      <c r="L1230" s="83"/>
      <c r="M1230" s="69"/>
      <c r="N1230" s="69"/>
      <c r="O1230" s="74"/>
      <c r="P1230" s="74"/>
      <c r="Q1230" s="75"/>
      <c r="R1230" s="34"/>
      <c r="S1230" s="83"/>
      <c r="T1230" s="83"/>
      <c r="U1230" s="83"/>
      <c r="V1230" s="83"/>
      <c r="W1230" s="74"/>
      <c r="X1230" s="74"/>
      <c r="Y1230" s="74"/>
      <c r="Z1230" s="66"/>
      <c r="AA1230" s="72"/>
      <c r="AB1230" s="66"/>
      <c r="AC1230" s="72"/>
      <c r="AD1230" s="72"/>
      <c r="AE1230" s="72"/>
      <c r="AF1230" s="62"/>
      <c r="AG1230" s="113"/>
      <c r="AH1230" s="114"/>
      <c r="AI1230" s="30"/>
      <c r="AJ1230" s="30"/>
      <c r="AK1230" s="30"/>
      <c r="AL1230" s="30"/>
      <c r="AM1230" s="68"/>
      <c r="AN1230" s="114"/>
      <c r="AO1230" s="114"/>
      <c r="AP1230" s="113"/>
      <c r="AQ1230" s="113"/>
      <c r="AR1230" s="31"/>
      <c r="AS1230" s="73"/>
      <c r="AT1230" s="73"/>
      <c r="AU1230" s="68"/>
      <c r="AV1230" s="67"/>
      <c r="AW1230" s="67"/>
      <c r="AX1230" s="67"/>
      <c r="AY1230" s="67"/>
      <c r="AZ1230" s="132"/>
      <c r="BA1230" s="132"/>
      <c r="BB1230" s="132"/>
      <c r="BC1230" s="132"/>
      <c r="BD1230" s="132"/>
      <c r="BE1230" s="67"/>
    </row>
    <row r="1231" spans="1:57" ht="25.5" customHeight="1" x14ac:dyDescent="0.25">
      <c r="A1231" s="31"/>
      <c r="B1231" s="31"/>
      <c r="C1231" s="31"/>
      <c r="D1231" s="33"/>
      <c r="E1231" s="98"/>
      <c r="F1231" s="31"/>
      <c r="G1231" s="83"/>
      <c r="H1231" s="83"/>
      <c r="I1231" s="62"/>
      <c r="J1231" s="31"/>
      <c r="K1231" s="31"/>
      <c r="L1231" s="83"/>
      <c r="M1231" s="69"/>
      <c r="N1231" s="69"/>
      <c r="O1231" s="74"/>
      <c r="P1231" s="74"/>
      <c r="Q1231" s="75"/>
      <c r="R1231" s="34"/>
      <c r="S1231" s="83"/>
      <c r="T1231" s="83"/>
      <c r="U1231" s="83"/>
      <c r="V1231" s="83"/>
      <c r="W1231" s="74"/>
      <c r="X1231" s="74"/>
      <c r="Y1231" s="74"/>
      <c r="Z1231" s="66"/>
      <c r="AA1231" s="72"/>
      <c r="AB1231" s="66"/>
      <c r="AC1231" s="72"/>
      <c r="AD1231" s="72"/>
      <c r="AE1231" s="72"/>
      <c r="AF1231" s="62"/>
      <c r="AG1231" s="113"/>
      <c r="AH1231" s="114"/>
      <c r="AI1231" s="30"/>
      <c r="AJ1231" s="30"/>
      <c r="AK1231" s="30"/>
      <c r="AL1231" s="30"/>
      <c r="AM1231" s="68"/>
      <c r="AN1231" s="114"/>
      <c r="AO1231" s="114"/>
      <c r="AP1231" s="113"/>
      <c r="AQ1231" s="113"/>
      <c r="AR1231" s="31"/>
      <c r="AS1231" s="73"/>
      <c r="AT1231" s="73"/>
      <c r="AU1231" s="68"/>
      <c r="AV1231" s="67"/>
      <c r="AW1231" s="67"/>
      <c r="AX1231" s="67"/>
      <c r="AY1231" s="67"/>
      <c r="AZ1231" s="132"/>
      <c r="BA1231" s="132"/>
      <c r="BB1231" s="132"/>
      <c r="BC1231" s="132"/>
      <c r="BD1231" s="132"/>
      <c r="BE1231" s="67"/>
    </row>
    <row r="1232" spans="1:57" ht="25.5" customHeight="1" x14ac:dyDescent="0.25">
      <c r="A1232" s="31"/>
      <c r="B1232" s="31"/>
      <c r="C1232" s="31"/>
      <c r="D1232" s="33"/>
      <c r="E1232" s="98"/>
      <c r="F1232" s="31"/>
      <c r="G1232" s="83"/>
      <c r="H1232" s="83"/>
      <c r="I1232" s="62"/>
      <c r="J1232" s="31"/>
      <c r="K1232" s="31"/>
      <c r="L1232" s="83"/>
      <c r="M1232" s="69"/>
      <c r="N1232" s="69"/>
      <c r="O1232" s="74"/>
      <c r="P1232" s="74"/>
      <c r="Q1232" s="75"/>
      <c r="R1232" s="34"/>
      <c r="S1232" s="83"/>
      <c r="T1232" s="83"/>
      <c r="U1232" s="83"/>
      <c r="V1232" s="83"/>
      <c r="W1232" s="74"/>
      <c r="X1232" s="74"/>
      <c r="Y1232" s="74"/>
      <c r="Z1232" s="66"/>
      <c r="AA1232" s="72"/>
      <c r="AB1232" s="66"/>
      <c r="AC1232" s="72"/>
      <c r="AD1232" s="72"/>
      <c r="AE1232" s="72"/>
      <c r="AF1232" s="62"/>
      <c r="AG1232" s="113"/>
      <c r="AH1232" s="114"/>
      <c r="AI1232" s="30"/>
      <c r="AJ1232" s="30"/>
      <c r="AK1232" s="30"/>
      <c r="AL1232" s="30"/>
      <c r="AM1232" s="68"/>
      <c r="AN1232" s="114"/>
      <c r="AO1232" s="114"/>
      <c r="AP1232" s="113"/>
      <c r="AQ1232" s="113"/>
      <c r="AR1232" s="31"/>
      <c r="AS1232" s="73"/>
      <c r="AT1232" s="73"/>
      <c r="AU1232" s="68"/>
      <c r="AV1232" s="67"/>
      <c r="AW1232" s="67"/>
      <c r="AX1232" s="67"/>
      <c r="AY1232" s="67"/>
      <c r="AZ1232" s="132"/>
      <c r="BA1232" s="132"/>
      <c r="BB1232" s="132"/>
      <c r="BC1232" s="132"/>
      <c r="BD1232" s="132"/>
      <c r="BE1232" s="67"/>
    </row>
    <row r="1233" spans="1:57" ht="25.5" customHeight="1" x14ac:dyDescent="0.25">
      <c r="A1233" s="31"/>
      <c r="B1233" s="31"/>
      <c r="C1233" s="31"/>
      <c r="D1233" s="33"/>
      <c r="E1233" s="98"/>
      <c r="F1233" s="31"/>
      <c r="G1233" s="83"/>
      <c r="H1233" s="83"/>
      <c r="I1233" s="62"/>
      <c r="J1233" s="31"/>
      <c r="K1233" s="31"/>
      <c r="L1233" s="83"/>
      <c r="M1233" s="69"/>
      <c r="N1233" s="69"/>
      <c r="O1233" s="74"/>
      <c r="P1233" s="74"/>
      <c r="Q1233" s="75"/>
      <c r="R1233" s="34"/>
      <c r="S1233" s="83"/>
      <c r="T1233" s="83"/>
      <c r="U1233" s="83"/>
      <c r="V1233" s="83"/>
      <c r="W1233" s="74"/>
      <c r="X1233" s="74"/>
      <c r="Y1233" s="74"/>
      <c r="Z1233" s="66"/>
      <c r="AA1233" s="72"/>
      <c r="AB1233" s="66"/>
      <c r="AC1233" s="72"/>
      <c r="AD1233" s="72"/>
      <c r="AE1233" s="72"/>
      <c r="AF1233" s="62"/>
      <c r="AG1233" s="113"/>
      <c r="AH1233" s="114"/>
      <c r="AI1233" s="30"/>
      <c r="AJ1233" s="30"/>
      <c r="AK1233" s="30"/>
      <c r="AL1233" s="30"/>
      <c r="AM1233" s="68"/>
      <c r="AN1233" s="114"/>
      <c r="AO1233" s="114"/>
      <c r="AP1233" s="113"/>
      <c r="AQ1233" s="113"/>
      <c r="AR1233" s="31"/>
      <c r="AS1233" s="73"/>
      <c r="AT1233" s="73"/>
      <c r="AU1233" s="68"/>
      <c r="AV1233" s="67"/>
      <c r="AW1233" s="67"/>
      <c r="AX1233" s="67"/>
      <c r="AY1233" s="67"/>
      <c r="AZ1233" s="132"/>
      <c r="BA1233" s="132"/>
      <c r="BB1233" s="132"/>
      <c r="BC1233" s="132"/>
      <c r="BD1233" s="132"/>
      <c r="BE1233" s="67"/>
    </row>
    <row r="1234" spans="1:57" ht="25.5" customHeight="1" x14ac:dyDescent="0.25">
      <c r="A1234" s="31"/>
      <c r="B1234" s="31"/>
      <c r="C1234" s="31"/>
      <c r="D1234" s="33"/>
      <c r="E1234" s="98"/>
      <c r="F1234" s="31"/>
      <c r="G1234" s="83"/>
      <c r="H1234" s="83"/>
      <c r="I1234" s="62"/>
      <c r="J1234" s="31"/>
      <c r="K1234" s="31"/>
      <c r="L1234" s="83"/>
      <c r="M1234" s="69"/>
      <c r="N1234" s="69"/>
      <c r="O1234" s="74"/>
      <c r="P1234" s="74"/>
      <c r="Q1234" s="75"/>
      <c r="R1234" s="34"/>
      <c r="S1234" s="83"/>
      <c r="T1234" s="83"/>
      <c r="U1234" s="83"/>
      <c r="V1234" s="83"/>
      <c r="W1234" s="74"/>
      <c r="X1234" s="74"/>
      <c r="Y1234" s="74"/>
      <c r="Z1234" s="66"/>
      <c r="AA1234" s="72"/>
      <c r="AB1234" s="66"/>
      <c r="AC1234" s="72"/>
      <c r="AD1234" s="72"/>
      <c r="AE1234" s="72"/>
      <c r="AF1234" s="62"/>
      <c r="AG1234" s="113"/>
      <c r="AH1234" s="114"/>
      <c r="AI1234" s="30"/>
      <c r="AJ1234" s="30"/>
      <c r="AK1234" s="30"/>
      <c r="AL1234" s="30"/>
      <c r="AM1234" s="68"/>
      <c r="AN1234" s="114"/>
      <c r="AO1234" s="114"/>
      <c r="AP1234" s="113"/>
      <c r="AQ1234" s="113"/>
      <c r="AR1234" s="31"/>
      <c r="AS1234" s="73"/>
      <c r="AT1234" s="73"/>
      <c r="AU1234" s="68"/>
      <c r="AV1234" s="67"/>
      <c r="AW1234" s="67"/>
      <c r="AX1234" s="67"/>
      <c r="AY1234" s="67"/>
      <c r="AZ1234" s="132"/>
      <c r="BA1234" s="132"/>
      <c r="BB1234" s="132"/>
      <c r="BC1234" s="132"/>
      <c r="BD1234" s="132"/>
      <c r="BE1234" s="67"/>
    </row>
    <row r="1235" spans="1:57" ht="25.5" customHeight="1" x14ac:dyDescent="0.25">
      <c r="A1235" s="31"/>
      <c r="B1235" s="31"/>
      <c r="C1235" s="31"/>
      <c r="D1235" s="33"/>
      <c r="E1235" s="98"/>
      <c r="F1235" s="31"/>
      <c r="G1235" s="83"/>
      <c r="H1235" s="83"/>
      <c r="I1235" s="62"/>
      <c r="J1235" s="31"/>
      <c r="K1235" s="31"/>
      <c r="L1235" s="83"/>
      <c r="M1235" s="69"/>
      <c r="N1235" s="69"/>
      <c r="O1235" s="74"/>
      <c r="P1235" s="74"/>
      <c r="Q1235" s="75"/>
      <c r="R1235" s="34"/>
      <c r="S1235" s="83"/>
      <c r="T1235" s="83"/>
      <c r="U1235" s="83"/>
      <c r="V1235" s="83"/>
      <c r="W1235" s="74"/>
      <c r="X1235" s="74"/>
      <c r="Y1235" s="74"/>
      <c r="Z1235" s="66"/>
      <c r="AA1235" s="72"/>
      <c r="AB1235" s="66"/>
      <c r="AC1235" s="72"/>
      <c r="AD1235" s="72"/>
      <c r="AE1235" s="72"/>
      <c r="AF1235" s="62"/>
      <c r="AG1235" s="113"/>
      <c r="AH1235" s="114"/>
      <c r="AI1235" s="30"/>
      <c r="AJ1235" s="30"/>
      <c r="AK1235" s="30"/>
      <c r="AL1235" s="30"/>
      <c r="AM1235" s="68"/>
      <c r="AN1235" s="114"/>
      <c r="AO1235" s="114"/>
      <c r="AP1235" s="113"/>
      <c r="AQ1235" s="113"/>
      <c r="AR1235" s="31"/>
      <c r="AS1235" s="73"/>
      <c r="AT1235" s="73"/>
      <c r="AU1235" s="68"/>
      <c r="AV1235" s="67"/>
      <c r="AW1235" s="67"/>
      <c r="AX1235" s="67"/>
      <c r="AY1235" s="67"/>
      <c r="AZ1235" s="132"/>
      <c r="BA1235" s="132"/>
      <c r="BB1235" s="132"/>
      <c r="BC1235" s="132"/>
      <c r="BD1235" s="132"/>
      <c r="BE1235" s="67"/>
    </row>
    <row r="1236" spans="1:57" ht="25.5" customHeight="1" x14ac:dyDescent="0.25">
      <c r="A1236" s="31"/>
      <c r="B1236" s="31"/>
      <c r="C1236" s="31"/>
      <c r="D1236" s="33"/>
      <c r="E1236" s="98"/>
      <c r="F1236" s="31"/>
      <c r="G1236" s="83"/>
      <c r="H1236" s="83"/>
      <c r="I1236" s="62"/>
      <c r="J1236" s="31"/>
      <c r="K1236" s="31"/>
      <c r="L1236" s="83"/>
      <c r="M1236" s="69"/>
      <c r="N1236" s="69"/>
      <c r="O1236" s="74"/>
      <c r="P1236" s="74"/>
      <c r="Q1236" s="75"/>
      <c r="R1236" s="34"/>
      <c r="S1236" s="83"/>
      <c r="T1236" s="83"/>
      <c r="U1236" s="83"/>
      <c r="V1236" s="83"/>
      <c r="W1236" s="74"/>
      <c r="X1236" s="74"/>
      <c r="Y1236" s="74"/>
      <c r="Z1236" s="66"/>
      <c r="AA1236" s="72"/>
      <c r="AB1236" s="66"/>
      <c r="AC1236" s="72"/>
      <c r="AD1236" s="72"/>
      <c r="AE1236" s="72"/>
      <c r="AF1236" s="62"/>
      <c r="AG1236" s="113"/>
      <c r="AH1236" s="114"/>
      <c r="AI1236" s="30"/>
      <c r="AJ1236" s="30"/>
      <c r="AK1236" s="30"/>
      <c r="AL1236" s="30"/>
      <c r="AM1236" s="68"/>
      <c r="AN1236" s="114"/>
      <c r="AO1236" s="114"/>
      <c r="AP1236" s="113"/>
      <c r="AQ1236" s="113"/>
      <c r="AR1236" s="31"/>
      <c r="AS1236" s="73"/>
      <c r="AT1236" s="73"/>
      <c r="AU1236" s="68"/>
      <c r="AV1236" s="67"/>
      <c r="AW1236" s="67"/>
      <c r="AX1236" s="67"/>
      <c r="AY1236" s="67"/>
      <c r="AZ1236" s="132"/>
      <c r="BA1236" s="132"/>
      <c r="BB1236" s="132"/>
      <c r="BC1236" s="132"/>
      <c r="BD1236" s="132"/>
      <c r="BE1236" s="67"/>
    </row>
    <row r="1237" spans="1:57" ht="25.5" customHeight="1" x14ac:dyDescent="0.25">
      <c r="A1237" s="31"/>
      <c r="B1237" s="31"/>
      <c r="C1237" s="31"/>
      <c r="D1237" s="33"/>
      <c r="E1237" s="98"/>
      <c r="F1237" s="31"/>
      <c r="G1237" s="83"/>
      <c r="H1237" s="83"/>
      <c r="I1237" s="62"/>
      <c r="J1237" s="31"/>
      <c r="K1237" s="31"/>
      <c r="L1237" s="83"/>
      <c r="M1237" s="69"/>
      <c r="N1237" s="69"/>
      <c r="O1237" s="74"/>
      <c r="P1237" s="74"/>
      <c r="Q1237" s="75"/>
      <c r="R1237" s="34"/>
      <c r="S1237" s="83"/>
      <c r="T1237" s="83"/>
      <c r="U1237" s="83"/>
      <c r="V1237" s="83"/>
      <c r="W1237" s="74"/>
      <c r="X1237" s="74"/>
      <c r="Y1237" s="74"/>
      <c r="Z1237" s="66"/>
      <c r="AA1237" s="72"/>
      <c r="AB1237" s="66"/>
      <c r="AC1237" s="72"/>
      <c r="AD1237" s="72"/>
      <c r="AE1237" s="72"/>
      <c r="AF1237" s="62"/>
      <c r="AG1237" s="113"/>
      <c r="AH1237" s="114"/>
      <c r="AI1237" s="30"/>
      <c r="AJ1237" s="30"/>
      <c r="AK1237" s="30"/>
      <c r="AL1237" s="30"/>
      <c r="AM1237" s="68"/>
      <c r="AN1237" s="114"/>
      <c r="AO1237" s="114"/>
      <c r="AP1237" s="113"/>
      <c r="AQ1237" s="113"/>
      <c r="AR1237" s="31"/>
      <c r="AS1237" s="73"/>
      <c r="AT1237" s="73"/>
      <c r="AU1237" s="68"/>
      <c r="AV1237" s="67"/>
      <c r="AW1237" s="67"/>
      <c r="AX1237" s="67"/>
      <c r="AY1237" s="67"/>
      <c r="AZ1237" s="132"/>
      <c r="BA1237" s="132"/>
      <c r="BB1237" s="132"/>
      <c r="BC1237" s="132"/>
      <c r="BD1237" s="132"/>
      <c r="BE1237" s="67"/>
    </row>
    <row r="1238" spans="1:57" ht="25.5" customHeight="1" x14ac:dyDescent="0.25">
      <c r="A1238" s="31"/>
      <c r="B1238" s="31"/>
      <c r="C1238" s="31"/>
      <c r="D1238" s="33"/>
      <c r="E1238" s="98"/>
      <c r="F1238" s="31"/>
      <c r="G1238" s="83"/>
      <c r="H1238" s="83"/>
      <c r="I1238" s="62"/>
      <c r="J1238" s="31"/>
      <c r="K1238" s="31"/>
      <c r="L1238" s="83"/>
      <c r="M1238" s="69"/>
      <c r="N1238" s="69"/>
      <c r="O1238" s="74"/>
      <c r="P1238" s="74"/>
      <c r="Q1238" s="75"/>
      <c r="R1238" s="34"/>
      <c r="S1238" s="83"/>
      <c r="T1238" s="83"/>
      <c r="U1238" s="83"/>
      <c r="V1238" s="83"/>
      <c r="W1238" s="74"/>
      <c r="X1238" s="74"/>
      <c r="Y1238" s="74"/>
      <c r="Z1238" s="66"/>
      <c r="AA1238" s="72"/>
      <c r="AB1238" s="66"/>
      <c r="AC1238" s="72"/>
      <c r="AD1238" s="72"/>
      <c r="AE1238" s="72"/>
      <c r="AF1238" s="62"/>
      <c r="AG1238" s="113"/>
      <c r="AH1238" s="114"/>
      <c r="AI1238" s="30"/>
      <c r="AJ1238" s="30"/>
      <c r="AK1238" s="30"/>
      <c r="AL1238" s="30"/>
      <c r="AM1238" s="68"/>
      <c r="AN1238" s="114"/>
      <c r="AO1238" s="114"/>
      <c r="AP1238" s="113"/>
      <c r="AQ1238" s="113"/>
      <c r="AR1238" s="31"/>
      <c r="AS1238" s="73"/>
      <c r="AT1238" s="73"/>
      <c r="AU1238" s="68"/>
      <c r="AV1238" s="67"/>
      <c r="AW1238" s="67"/>
      <c r="AX1238" s="67"/>
      <c r="AY1238" s="67"/>
      <c r="AZ1238" s="132"/>
      <c r="BA1238" s="132"/>
      <c r="BB1238" s="132"/>
      <c r="BC1238" s="132"/>
      <c r="BD1238" s="132"/>
      <c r="BE1238" s="67"/>
    </row>
    <row r="1239" spans="1:57" ht="25.5" customHeight="1" x14ac:dyDescent="0.25">
      <c r="A1239" s="31"/>
      <c r="B1239" s="31"/>
      <c r="C1239" s="31"/>
      <c r="D1239" s="33"/>
      <c r="E1239" s="98"/>
      <c r="F1239" s="31"/>
      <c r="G1239" s="83"/>
      <c r="H1239" s="83"/>
      <c r="I1239" s="62"/>
      <c r="J1239" s="31"/>
      <c r="K1239" s="31"/>
      <c r="L1239" s="83"/>
      <c r="M1239" s="69"/>
      <c r="N1239" s="69"/>
      <c r="O1239" s="74"/>
      <c r="P1239" s="74"/>
      <c r="Q1239" s="75"/>
      <c r="R1239" s="34"/>
      <c r="S1239" s="83"/>
      <c r="T1239" s="83"/>
      <c r="U1239" s="83"/>
      <c r="V1239" s="83"/>
      <c r="W1239" s="74"/>
      <c r="X1239" s="74"/>
      <c r="Y1239" s="74"/>
      <c r="Z1239" s="66"/>
      <c r="AA1239" s="72"/>
      <c r="AB1239" s="66"/>
      <c r="AC1239" s="72"/>
      <c r="AD1239" s="72"/>
      <c r="AE1239" s="72"/>
      <c r="AF1239" s="62"/>
      <c r="AG1239" s="113"/>
      <c r="AH1239" s="114"/>
      <c r="AI1239" s="30"/>
      <c r="AJ1239" s="30"/>
      <c r="AK1239" s="30"/>
      <c r="AL1239" s="30"/>
      <c r="AM1239" s="68"/>
      <c r="AN1239" s="114"/>
      <c r="AO1239" s="114"/>
      <c r="AP1239" s="113"/>
      <c r="AQ1239" s="113"/>
      <c r="AR1239" s="31"/>
      <c r="AS1239" s="73"/>
      <c r="AT1239" s="73"/>
      <c r="AU1239" s="68"/>
      <c r="AV1239" s="67"/>
      <c r="AW1239" s="67"/>
      <c r="AX1239" s="67"/>
      <c r="AY1239" s="67"/>
      <c r="AZ1239" s="132"/>
      <c r="BA1239" s="132"/>
      <c r="BB1239" s="132"/>
      <c r="BC1239" s="132"/>
      <c r="BD1239" s="132"/>
      <c r="BE1239" s="67"/>
    </row>
    <row r="1240" spans="1:57" ht="25.5" customHeight="1" x14ac:dyDescent="0.25">
      <c r="A1240" s="31"/>
      <c r="B1240" s="31"/>
      <c r="C1240" s="31"/>
      <c r="D1240" s="33"/>
      <c r="E1240" s="98"/>
      <c r="F1240" s="31"/>
      <c r="G1240" s="83"/>
      <c r="H1240" s="83"/>
      <c r="I1240" s="62"/>
      <c r="J1240" s="31"/>
      <c r="K1240" s="31"/>
      <c r="L1240" s="83"/>
      <c r="M1240" s="69"/>
      <c r="N1240" s="69"/>
      <c r="O1240" s="74"/>
      <c r="P1240" s="74"/>
      <c r="Q1240" s="75"/>
      <c r="R1240" s="34"/>
      <c r="S1240" s="83"/>
      <c r="T1240" s="83"/>
      <c r="U1240" s="83"/>
      <c r="V1240" s="83"/>
      <c r="W1240" s="74"/>
      <c r="X1240" s="74"/>
      <c r="Y1240" s="74"/>
      <c r="Z1240" s="66"/>
      <c r="AA1240" s="72"/>
      <c r="AB1240" s="66"/>
      <c r="AC1240" s="72"/>
      <c r="AD1240" s="72"/>
      <c r="AE1240" s="72"/>
      <c r="AF1240" s="62"/>
      <c r="AG1240" s="113"/>
      <c r="AH1240" s="114"/>
      <c r="AI1240" s="30"/>
      <c r="AJ1240" s="30"/>
      <c r="AK1240" s="30"/>
      <c r="AL1240" s="30"/>
      <c r="AM1240" s="68"/>
      <c r="AN1240" s="114"/>
      <c r="AO1240" s="114"/>
      <c r="AP1240" s="113"/>
      <c r="AQ1240" s="113"/>
      <c r="AR1240" s="31"/>
      <c r="AS1240" s="73"/>
      <c r="AT1240" s="73"/>
      <c r="AU1240" s="68"/>
      <c r="AV1240" s="67"/>
      <c r="AW1240" s="67"/>
      <c r="AX1240" s="67"/>
      <c r="AY1240" s="67"/>
      <c r="AZ1240" s="132"/>
      <c r="BA1240" s="132"/>
      <c r="BB1240" s="132"/>
      <c r="BC1240" s="132"/>
      <c r="BD1240" s="132"/>
      <c r="BE1240" s="67"/>
    </row>
    <row r="1241" spans="1:57" ht="25.5" customHeight="1" x14ac:dyDescent="0.25">
      <c r="A1241" s="31"/>
      <c r="B1241" s="31"/>
      <c r="C1241" s="31"/>
      <c r="D1241" s="33"/>
      <c r="E1241" s="98"/>
      <c r="F1241" s="31"/>
      <c r="G1241" s="83"/>
      <c r="H1241" s="83"/>
      <c r="I1241" s="62"/>
      <c r="J1241" s="31"/>
      <c r="K1241" s="31"/>
      <c r="L1241" s="83"/>
      <c r="M1241" s="69"/>
      <c r="N1241" s="69"/>
      <c r="O1241" s="74"/>
      <c r="P1241" s="74"/>
      <c r="Q1241" s="75"/>
      <c r="R1241" s="34"/>
      <c r="S1241" s="83"/>
      <c r="T1241" s="83"/>
      <c r="U1241" s="83"/>
      <c r="V1241" s="83"/>
      <c r="W1241" s="74"/>
      <c r="X1241" s="74"/>
      <c r="Y1241" s="74"/>
      <c r="Z1241" s="66"/>
      <c r="AA1241" s="72"/>
      <c r="AB1241" s="66"/>
      <c r="AC1241" s="72"/>
      <c r="AD1241" s="72"/>
      <c r="AE1241" s="72"/>
      <c r="AF1241" s="62"/>
      <c r="AG1241" s="113"/>
      <c r="AH1241" s="114"/>
      <c r="AI1241" s="30"/>
      <c r="AJ1241" s="30"/>
      <c r="AK1241" s="30"/>
      <c r="AL1241" s="30"/>
      <c r="AM1241" s="68"/>
      <c r="AN1241" s="114"/>
      <c r="AO1241" s="114"/>
      <c r="AP1241" s="113"/>
      <c r="AQ1241" s="113"/>
      <c r="AR1241" s="31"/>
      <c r="AS1241" s="73"/>
      <c r="AT1241" s="73"/>
      <c r="AU1241" s="68"/>
      <c r="AV1241" s="67"/>
      <c r="AW1241" s="67"/>
      <c r="AX1241" s="67"/>
      <c r="AY1241" s="67"/>
      <c r="AZ1241" s="132"/>
      <c r="BA1241" s="132"/>
      <c r="BB1241" s="132"/>
      <c r="BC1241" s="132"/>
      <c r="BD1241" s="132"/>
      <c r="BE1241" s="67"/>
    </row>
    <row r="1242" spans="1:57" ht="25.5" customHeight="1" x14ac:dyDescent="0.25">
      <c r="A1242" s="31"/>
      <c r="B1242" s="31"/>
      <c r="C1242" s="31"/>
      <c r="D1242" s="33"/>
      <c r="E1242" s="98"/>
      <c r="F1242" s="31"/>
      <c r="G1242" s="83"/>
      <c r="H1242" s="83"/>
      <c r="I1242" s="62"/>
      <c r="J1242" s="31"/>
      <c r="K1242" s="31"/>
      <c r="L1242" s="83"/>
      <c r="M1242" s="69"/>
      <c r="N1242" s="69"/>
      <c r="O1242" s="74"/>
      <c r="P1242" s="74"/>
      <c r="Q1242" s="75"/>
      <c r="R1242" s="34"/>
      <c r="S1242" s="83"/>
      <c r="T1242" s="83"/>
      <c r="U1242" s="83"/>
      <c r="V1242" s="83"/>
      <c r="W1242" s="74"/>
      <c r="X1242" s="74"/>
      <c r="Y1242" s="74"/>
      <c r="Z1242" s="66"/>
      <c r="AA1242" s="72"/>
      <c r="AB1242" s="66"/>
      <c r="AC1242" s="72"/>
      <c r="AD1242" s="72"/>
      <c r="AE1242" s="72"/>
      <c r="AF1242" s="62"/>
      <c r="AG1242" s="113"/>
      <c r="AH1242" s="114"/>
      <c r="AI1242" s="30"/>
      <c r="AJ1242" s="30"/>
      <c r="AK1242" s="30"/>
      <c r="AL1242" s="30"/>
      <c r="AM1242" s="68"/>
      <c r="AN1242" s="114"/>
      <c r="AO1242" s="114"/>
      <c r="AP1242" s="113"/>
      <c r="AQ1242" s="113"/>
      <c r="AR1242" s="31"/>
      <c r="AS1242" s="73"/>
      <c r="AT1242" s="73"/>
      <c r="AU1242" s="68"/>
      <c r="AV1242" s="67"/>
      <c r="AW1242" s="67"/>
      <c r="AX1242" s="67"/>
      <c r="AY1242" s="67"/>
      <c r="AZ1242" s="132"/>
      <c r="BA1242" s="132"/>
      <c r="BB1242" s="132"/>
      <c r="BC1242" s="132"/>
      <c r="BD1242" s="132"/>
      <c r="BE1242" s="67"/>
    </row>
    <row r="1243" spans="1:57" ht="25.5" customHeight="1" x14ac:dyDescent="0.25">
      <c r="A1243" s="31"/>
      <c r="B1243" s="31"/>
      <c r="C1243" s="31"/>
      <c r="D1243" s="33"/>
      <c r="E1243" s="98"/>
      <c r="F1243" s="31"/>
      <c r="G1243" s="83"/>
      <c r="H1243" s="83"/>
      <c r="I1243" s="62"/>
      <c r="J1243" s="31"/>
      <c r="K1243" s="31"/>
      <c r="L1243" s="83"/>
      <c r="M1243" s="69"/>
      <c r="N1243" s="69"/>
      <c r="O1243" s="74"/>
      <c r="P1243" s="74"/>
      <c r="Q1243" s="75"/>
      <c r="R1243" s="34"/>
      <c r="S1243" s="83"/>
      <c r="T1243" s="83"/>
      <c r="U1243" s="83"/>
      <c r="V1243" s="83"/>
      <c r="W1243" s="74"/>
      <c r="X1243" s="74"/>
      <c r="Y1243" s="74"/>
      <c r="Z1243" s="66"/>
      <c r="AA1243" s="72"/>
      <c r="AB1243" s="66"/>
      <c r="AC1243" s="72"/>
      <c r="AD1243" s="72"/>
      <c r="AE1243" s="72"/>
      <c r="AF1243" s="62"/>
      <c r="AG1243" s="113"/>
      <c r="AH1243" s="114"/>
      <c r="AI1243" s="30"/>
      <c r="AJ1243" s="30"/>
      <c r="AK1243" s="30"/>
      <c r="AL1243" s="30"/>
      <c r="AM1243" s="68"/>
      <c r="AN1243" s="114"/>
      <c r="AO1243" s="114"/>
      <c r="AP1243" s="113"/>
      <c r="AQ1243" s="113"/>
      <c r="AR1243" s="31"/>
      <c r="AS1243" s="73"/>
      <c r="AT1243" s="73"/>
      <c r="AU1243" s="68"/>
      <c r="AV1243" s="67"/>
      <c r="AW1243" s="67"/>
      <c r="AX1243" s="67"/>
      <c r="AY1243" s="67"/>
      <c r="AZ1243" s="132"/>
      <c r="BA1243" s="132"/>
      <c r="BB1243" s="132"/>
      <c r="BC1243" s="132"/>
      <c r="BD1243" s="132"/>
      <c r="BE1243" s="67"/>
    </row>
    <row r="1244" spans="1:57" ht="25.5" customHeight="1" x14ac:dyDescent="0.25">
      <c r="A1244" s="31"/>
      <c r="B1244" s="31"/>
      <c r="C1244" s="31"/>
      <c r="D1244" s="33"/>
      <c r="E1244" s="98"/>
      <c r="F1244" s="31"/>
      <c r="G1244" s="83"/>
      <c r="H1244" s="83"/>
      <c r="I1244" s="62"/>
      <c r="J1244" s="31"/>
      <c r="K1244" s="31"/>
      <c r="L1244" s="83"/>
      <c r="M1244" s="69"/>
      <c r="N1244" s="69"/>
      <c r="O1244" s="74"/>
      <c r="P1244" s="74"/>
      <c r="Q1244" s="75"/>
      <c r="R1244" s="34"/>
      <c r="S1244" s="83"/>
      <c r="T1244" s="83"/>
      <c r="U1244" s="83"/>
      <c r="V1244" s="83"/>
      <c r="W1244" s="74"/>
      <c r="X1244" s="74"/>
      <c r="Y1244" s="74"/>
      <c r="Z1244" s="66"/>
      <c r="AA1244" s="72"/>
      <c r="AB1244" s="66"/>
      <c r="AC1244" s="72"/>
      <c r="AD1244" s="72"/>
      <c r="AE1244" s="72"/>
      <c r="AF1244" s="62"/>
      <c r="AG1244" s="113"/>
      <c r="AH1244" s="114"/>
      <c r="AI1244" s="30"/>
      <c r="AJ1244" s="30"/>
      <c r="AK1244" s="30"/>
      <c r="AL1244" s="30"/>
      <c r="AM1244" s="68"/>
      <c r="AN1244" s="114"/>
      <c r="AO1244" s="114"/>
      <c r="AP1244" s="113"/>
      <c r="AQ1244" s="113"/>
      <c r="AR1244" s="31"/>
      <c r="AS1244" s="73"/>
      <c r="AT1244" s="73"/>
      <c r="AU1244" s="68"/>
      <c r="AV1244" s="67"/>
      <c r="AW1244" s="67"/>
      <c r="AX1244" s="67"/>
      <c r="AY1244" s="67"/>
      <c r="AZ1244" s="132"/>
      <c r="BA1244" s="132"/>
      <c r="BB1244" s="132"/>
      <c r="BC1244" s="132"/>
      <c r="BD1244" s="132"/>
      <c r="BE1244" s="67"/>
    </row>
    <row r="1245" spans="1:57" ht="25.5" customHeight="1" x14ac:dyDescent="0.25">
      <c r="A1245" s="31"/>
      <c r="B1245" s="31"/>
      <c r="C1245" s="31"/>
      <c r="D1245" s="33"/>
      <c r="E1245" s="98"/>
      <c r="F1245" s="31"/>
      <c r="G1245" s="83"/>
      <c r="H1245" s="83"/>
      <c r="I1245" s="62"/>
      <c r="J1245" s="31"/>
      <c r="K1245" s="31"/>
      <c r="L1245" s="83"/>
      <c r="M1245" s="69"/>
      <c r="N1245" s="69"/>
      <c r="O1245" s="74"/>
      <c r="P1245" s="74"/>
      <c r="Q1245" s="75"/>
      <c r="R1245" s="34"/>
      <c r="S1245" s="83"/>
      <c r="T1245" s="83"/>
      <c r="U1245" s="83"/>
      <c r="V1245" s="83"/>
      <c r="W1245" s="74"/>
      <c r="X1245" s="74"/>
      <c r="Y1245" s="74"/>
      <c r="Z1245" s="66"/>
      <c r="AA1245" s="72"/>
      <c r="AB1245" s="66"/>
      <c r="AC1245" s="72"/>
      <c r="AD1245" s="72"/>
      <c r="AE1245" s="72"/>
      <c r="AF1245" s="62"/>
      <c r="AG1245" s="113"/>
      <c r="AH1245" s="114"/>
      <c r="AI1245" s="30"/>
      <c r="AJ1245" s="30"/>
      <c r="AK1245" s="30"/>
      <c r="AL1245" s="30"/>
      <c r="AM1245" s="68"/>
      <c r="AN1245" s="114"/>
      <c r="AO1245" s="114"/>
      <c r="AP1245" s="113"/>
      <c r="AQ1245" s="113"/>
      <c r="AR1245" s="31"/>
      <c r="AS1245" s="73"/>
      <c r="AT1245" s="73"/>
      <c r="AU1245" s="68"/>
      <c r="AV1245" s="67"/>
      <c r="AW1245" s="67"/>
      <c r="AX1245" s="67"/>
      <c r="AY1245" s="67"/>
      <c r="AZ1245" s="132"/>
      <c r="BA1245" s="132"/>
      <c r="BB1245" s="132"/>
      <c r="BC1245" s="132"/>
      <c r="BD1245" s="132"/>
      <c r="BE1245" s="67"/>
    </row>
    <row r="1246" spans="1:57" ht="25.5" customHeight="1" x14ac:dyDescent="0.25">
      <c r="A1246" s="31"/>
      <c r="B1246" s="31"/>
      <c r="C1246" s="31"/>
      <c r="D1246" s="33"/>
      <c r="E1246" s="98"/>
      <c r="F1246" s="31"/>
      <c r="G1246" s="83"/>
      <c r="H1246" s="83"/>
      <c r="I1246" s="62"/>
      <c r="J1246" s="31"/>
      <c r="K1246" s="31"/>
      <c r="L1246" s="83"/>
      <c r="M1246" s="69"/>
      <c r="N1246" s="69"/>
      <c r="O1246" s="74"/>
      <c r="P1246" s="74"/>
      <c r="Q1246" s="75"/>
      <c r="R1246" s="34"/>
      <c r="S1246" s="83"/>
      <c r="T1246" s="83"/>
      <c r="U1246" s="83"/>
      <c r="V1246" s="83"/>
      <c r="W1246" s="74"/>
      <c r="X1246" s="74"/>
      <c r="Y1246" s="74"/>
      <c r="Z1246" s="66"/>
      <c r="AA1246" s="72"/>
      <c r="AB1246" s="66"/>
      <c r="AC1246" s="72"/>
      <c r="AD1246" s="72"/>
      <c r="AE1246" s="72"/>
      <c r="AF1246" s="62"/>
      <c r="AG1246" s="113"/>
      <c r="AH1246" s="114"/>
      <c r="AI1246" s="30"/>
      <c r="AJ1246" s="30"/>
      <c r="AK1246" s="30"/>
      <c r="AL1246" s="30"/>
      <c r="AM1246" s="68"/>
      <c r="AN1246" s="114"/>
      <c r="AO1246" s="114"/>
      <c r="AP1246" s="113"/>
      <c r="AQ1246" s="113"/>
      <c r="AR1246" s="31"/>
      <c r="AS1246" s="73"/>
      <c r="AT1246" s="73"/>
      <c r="AU1246" s="68"/>
      <c r="AV1246" s="67"/>
      <c r="AW1246" s="67"/>
      <c r="AX1246" s="67"/>
      <c r="AY1246" s="67"/>
      <c r="AZ1246" s="132"/>
      <c r="BA1246" s="132"/>
      <c r="BB1246" s="132"/>
      <c r="BC1246" s="132"/>
      <c r="BD1246" s="132"/>
      <c r="BE1246" s="67"/>
    </row>
    <row r="1247" spans="1:57" ht="25.5" customHeight="1" x14ac:dyDescent="0.25">
      <c r="A1247" s="31"/>
      <c r="B1247" s="31"/>
      <c r="C1247" s="31"/>
      <c r="D1247" s="33"/>
      <c r="E1247" s="98"/>
      <c r="F1247" s="31"/>
      <c r="G1247" s="83"/>
      <c r="H1247" s="83"/>
      <c r="I1247" s="62"/>
      <c r="J1247" s="31"/>
      <c r="K1247" s="31"/>
      <c r="L1247" s="83"/>
      <c r="M1247" s="69"/>
      <c r="N1247" s="69"/>
      <c r="O1247" s="74"/>
      <c r="P1247" s="74"/>
      <c r="Q1247" s="75"/>
      <c r="R1247" s="34"/>
      <c r="S1247" s="83"/>
      <c r="T1247" s="83"/>
      <c r="U1247" s="83"/>
      <c r="V1247" s="83"/>
      <c r="W1247" s="74"/>
      <c r="X1247" s="74"/>
      <c r="Y1247" s="74"/>
      <c r="Z1247" s="66"/>
      <c r="AA1247" s="72"/>
      <c r="AB1247" s="66"/>
      <c r="AC1247" s="72"/>
      <c r="AD1247" s="72"/>
      <c r="AE1247" s="72"/>
      <c r="AF1247" s="62"/>
      <c r="AG1247" s="113"/>
      <c r="AH1247" s="114"/>
      <c r="AI1247" s="30"/>
      <c r="AJ1247" s="30"/>
      <c r="AK1247" s="30"/>
      <c r="AL1247" s="30"/>
      <c r="AM1247" s="68"/>
      <c r="AN1247" s="114"/>
      <c r="AO1247" s="114"/>
      <c r="AP1247" s="113"/>
      <c r="AQ1247" s="113"/>
      <c r="AR1247" s="31"/>
      <c r="AS1247" s="73"/>
      <c r="AT1247" s="73"/>
      <c r="AU1247" s="68"/>
      <c r="AV1247" s="67"/>
      <c r="AW1247" s="67"/>
      <c r="AX1247" s="67"/>
      <c r="AY1247" s="67"/>
      <c r="AZ1247" s="132"/>
      <c r="BA1247" s="132"/>
      <c r="BB1247" s="132"/>
      <c r="BC1247" s="132"/>
      <c r="BD1247" s="132"/>
      <c r="BE1247" s="67"/>
    </row>
    <row r="1248" spans="1:57" ht="25.5" customHeight="1" x14ac:dyDescent="0.25">
      <c r="A1248" s="31"/>
      <c r="B1248" s="31"/>
      <c r="C1248" s="31"/>
      <c r="D1248" s="33"/>
      <c r="E1248" s="98"/>
      <c r="F1248" s="31"/>
      <c r="G1248" s="83"/>
      <c r="H1248" s="83"/>
      <c r="I1248" s="62"/>
      <c r="J1248" s="31"/>
      <c r="K1248" s="31"/>
      <c r="L1248" s="83"/>
      <c r="M1248" s="69"/>
      <c r="N1248" s="69"/>
      <c r="O1248" s="74"/>
      <c r="P1248" s="74"/>
      <c r="Q1248" s="75"/>
      <c r="R1248" s="34"/>
      <c r="S1248" s="83"/>
      <c r="T1248" s="83"/>
      <c r="U1248" s="83"/>
      <c r="V1248" s="83"/>
      <c r="W1248" s="74"/>
      <c r="X1248" s="74"/>
      <c r="Y1248" s="74"/>
      <c r="Z1248" s="66"/>
      <c r="AA1248" s="72"/>
      <c r="AB1248" s="66"/>
      <c r="AC1248" s="72"/>
      <c r="AD1248" s="72"/>
      <c r="AE1248" s="72"/>
      <c r="AF1248" s="62"/>
      <c r="AG1248" s="113"/>
      <c r="AH1248" s="114"/>
      <c r="AI1248" s="30"/>
      <c r="AJ1248" s="30"/>
      <c r="AK1248" s="30"/>
      <c r="AL1248" s="30"/>
      <c r="AM1248" s="68"/>
      <c r="AN1248" s="114"/>
      <c r="AO1248" s="114"/>
      <c r="AP1248" s="113"/>
      <c r="AQ1248" s="113"/>
      <c r="AR1248" s="31"/>
      <c r="AS1248" s="73"/>
      <c r="AT1248" s="73"/>
      <c r="AU1248" s="68"/>
      <c r="AV1248" s="67"/>
      <c r="AW1248" s="67"/>
      <c r="AX1248" s="67"/>
      <c r="AY1248" s="67"/>
      <c r="AZ1248" s="132"/>
      <c r="BA1248" s="132"/>
      <c r="BB1248" s="132"/>
      <c r="BC1248" s="132"/>
      <c r="BD1248" s="132"/>
      <c r="BE1248" s="67"/>
    </row>
    <row r="1249" spans="1:57" ht="25.5" customHeight="1" x14ac:dyDescent="0.25">
      <c r="A1249" s="31"/>
      <c r="B1249" s="31"/>
      <c r="C1249" s="31"/>
      <c r="D1249" s="33"/>
      <c r="E1249" s="98"/>
      <c r="F1249" s="31"/>
      <c r="G1249" s="83"/>
      <c r="H1249" s="83"/>
      <c r="I1249" s="62"/>
      <c r="J1249" s="31"/>
      <c r="K1249" s="31"/>
      <c r="L1249" s="83"/>
      <c r="M1249" s="69"/>
      <c r="N1249" s="69"/>
      <c r="O1249" s="74"/>
      <c r="P1249" s="74"/>
      <c r="Q1249" s="75"/>
      <c r="R1249" s="34"/>
      <c r="S1249" s="83"/>
      <c r="T1249" s="83"/>
      <c r="U1249" s="83"/>
      <c r="V1249" s="83"/>
      <c r="W1249" s="74"/>
      <c r="X1249" s="74"/>
      <c r="Y1249" s="74"/>
      <c r="Z1249" s="66"/>
      <c r="AA1249" s="72"/>
      <c r="AB1249" s="66"/>
      <c r="AC1249" s="72"/>
      <c r="AD1249" s="72"/>
      <c r="AE1249" s="72"/>
      <c r="AF1249" s="62"/>
      <c r="AG1249" s="113"/>
      <c r="AH1249" s="114"/>
      <c r="AI1249" s="30"/>
      <c r="AJ1249" s="30"/>
      <c r="AK1249" s="30"/>
      <c r="AL1249" s="30"/>
      <c r="AM1249" s="68"/>
      <c r="AN1249" s="114"/>
      <c r="AO1249" s="114"/>
      <c r="AP1249" s="113"/>
      <c r="AQ1249" s="113"/>
      <c r="AR1249" s="31"/>
      <c r="AS1249" s="73"/>
      <c r="AT1249" s="73"/>
      <c r="AU1249" s="68"/>
      <c r="AV1249" s="67"/>
      <c r="AW1249" s="67"/>
      <c r="AX1249" s="67"/>
      <c r="AY1249" s="67"/>
      <c r="AZ1249" s="132"/>
      <c r="BA1249" s="132"/>
      <c r="BB1249" s="132"/>
      <c r="BC1249" s="132"/>
      <c r="BD1249" s="132"/>
      <c r="BE1249" s="67"/>
    </row>
    <row r="1250" spans="1:57" ht="25.5" customHeight="1" x14ac:dyDescent="0.25">
      <c r="A1250" s="31"/>
      <c r="B1250" s="31"/>
      <c r="C1250" s="31"/>
      <c r="D1250" s="33"/>
      <c r="E1250" s="98"/>
      <c r="F1250" s="31"/>
      <c r="G1250" s="83"/>
      <c r="H1250" s="83"/>
      <c r="I1250" s="62"/>
      <c r="J1250" s="31"/>
      <c r="K1250" s="31"/>
      <c r="L1250" s="83"/>
      <c r="M1250" s="69"/>
      <c r="N1250" s="69"/>
      <c r="O1250" s="74"/>
      <c r="P1250" s="74"/>
      <c r="Q1250" s="75"/>
      <c r="R1250" s="34"/>
      <c r="S1250" s="83"/>
      <c r="T1250" s="83"/>
      <c r="U1250" s="83"/>
      <c r="V1250" s="83"/>
      <c r="W1250" s="74"/>
      <c r="X1250" s="74"/>
      <c r="Y1250" s="74"/>
      <c r="Z1250" s="66"/>
      <c r="AA1250" s="72"/>
      <c r="AB1250" s="66"/>
      <c r="AC1250" s="72"/>
      <c r="AD1250" s="72"/>
      <c r="AE1250" s="72"/>
      <c r="AF1250" s="62"/>
      <c r="AG1250" s="113"/>
      <c r="AH1250" s="114"/>
      <c r="AI1250" s="30"/>
      <c r="AJ1250" s="30"/>
      <c r="AK1250" s="30"/>
      <c r="AL1250" s="30"/>
      <c r="AM1250" s="68"/>
      <c r="AN1250" s="114"/>
      <c r="AO1250" s="114"/>
      <c r="AP1250" s="113"/>
      <c r="AQ1250" s="113"/>
      <c r="AR1250" s="31"/>
      <c r="AS1250" s="73"/>
      <c r="AT1250" s="73"/>
      <c r="AU1250" s="68"/>
      <c r="AV1250" s="67"/>
      <c r="AW1250" s="67"/>
      <c r="AX1250" s="67"/>
      <c r="AY1250" s="67"/>
      <c r="AZ1250" s="132"/>
      <c r="BA1250" s="132"/>
      <c r="BB1250" s="132"/>
      <c r="BC1250" s="132"/>
      <c r="BD1250" s="132"/>
      <c r="BE1250" s="67"/>
    </row>
    <row r="1251" spans="1:57" ht="25.5" customHeight="1" x14ac:dyDescent="0.25">
      <c r="A1251" s="31"/>
      <c r="B1251" s="31"/>
      <c r="C1251" s="31"/>
      <c r="D1251" s="33"/>
      <c r="E1251" s="98"/>
      <c r="F1251" s="31"/>
      <c r="G1251" s="83"/>
      <c r="H1251" s="83"/>
      <c r="I1251" s="62"/>
      <c r="J1251" s="31"/>
      <c r="K1251" s="31"/>
      <c r="L1251" s="83"/>
      <c r="M1251" s="69"/>
      <c r="N1251" s="69"/>
      <c r="O1251" s="74"/>
      <c r="P1251" s="74"/>
      <c r="Q1251" s="75"/>
      <c r="R1251" s="34"/>
      <c r="S1251" s="83"/>
      <c r="T1251" s="83"/>
      <c r="U1251" s="83"/>
      <c r="V1251" s="83"/>
      <c r="W1251" s="74"/>
      <c r="X1251" s="74"/>
      <c r="Y1251" s="74"/>
      <c r="Z1251" s="66"/>
      <c r="AA1251" s="72"/>
      <c r="AB1251" s="66"/>
      <c r="AC1251" s="72"/>
      <c r="AD1251" s="72"/>
      <c r="AE1251" s="72"/>
      <c r="AF1251" s="62"/>
      <c r="AG1251" s="113"/>
      <c r="AH1251" s="114"/>
      <c r="AI1251" s="30"/>
      <c r="AJ1251" s="30"/>
      <c r="AK1251" s="30"/>
      <c r="AL1251" s="30"/>
      <c r="AM1251" s="68"/>
      <c r="AN1251" s="114"/>
      <c r="AO1251" s="114"/>
      <c r="AP1251" s="113"/>
      <c r="AQ1251" s="113"/>
      <c r="AR1251" s="31"/>
      <c r="AS1251" s="73"/>
      <c r="AT1251" s="73"/>
      <c r="AU1251" s="68"/>
      <c r="AV1251" s="67"/>
      <c r="AW1251" s="67"/>
      <c r="AX1251" s="67"/>
      <c r="AY1251" s="67"/>
      <c r="AZ1251" s="132"/>
      <c r="BA1251" s="132"/>
      <c r="BB1251" s="132"/>
      <c r="BC1251" s="132"/>
      <c r="BD1251" s="132"/>
      <c r="BE1251" s="67"/>
    </row>
    <row r="1252" spans="1:57" ht="25.5" customHeight="1" x14ac:dyDescent="0.25">
      <c r="A1252" s="31"/>
      <c r="B1252" s="31"/>
      <c r="C1252" s="31"/>
      <c r="D1252" s="33"/>
      <c r="E1252" s="98"/>
      <c r="F1252" s="31"/>
      <c r="G1252" s="83"/>
      <c r="H1252" s="83"/>
      <c r="I1252" s="62"/>
      <c r="J1252" s="31"/>
      <c r="K1252" s="31"/>
      <c r="L1252" s="83"/>
      <c r="M1252" s="69"/>
      <c r="N1252" s="69"/>
      <c r="O1252" s="74"/>
      <c r="P1252" s="74"/>
      <c r="Q1252" s="75"/>
      <c r="R1252" s="34"/>
      <c r="S1252" s="83"/>
      <c r="T1252" s="83"/>
      <c r="U1252" s="83"/>
      <c r="V1252" s="83"/>
      <c r="W1252" s="74"/>
      <c r="X1252" s="74"/>
      <c r="Y1252" s="74"/>
      <c r="Z1252" s="66"/>
      <c r="AA1252" s="72"/>
      <c r="AB1252" s="66"/>
      <c r="AC1252" s="72"/>
      <c r="AD1252" s="72"/>
      <c r="AE1252" s="72"/>
      <c r="AF1252" s="62"/>
      <c r="AG1252" s="113"/>
      <c r="AH1252" s="114"/>
      <c r="AI1252" s="30"/>
      <c r="AJ1252" s="30"/>
      <c r="AK1252" s="30"/>
      <c r="AL1252" s="30"/>
      <c r="AM1252" s="68"/>
      <c r="AN1252" s="114"/>
      <c r="AO1252" s="114"/>
      <c r="AP1252" s="113"/>
      <c r="AQ1252" s="113"/>
      <c r="AR1252" s="31"/>
      <c r="AS1252" s="73"/>
      <c r="AT1252" s="73"/>
      <c r="AU1252" s="68"/>
      <c r="AV1252" s="67"/>
      <c r="AW1252" s="67"/>
      <c r="AX1252" s="67"/>
      <c r="AY1252" s="67"/>
      <c r="AZ1252" s="132"/>
      <c r="BA1252" s="132"/>
      <c r="BB1252" s="132"/>
      <c r="BC1252" s="132"/>
      <c r="BD1252" s="132"/>
      <c r="BE1252" s="67"/>
    </row>
    <row r="1253" spans="1:57" ht="25.5" customHeight="1" x14ac:dyDescent="0.25">
      <c r="A1253" s="31"/>
      <c r="B1253" s="31"/>
      <c r="C1253" s="31"/>
      <c r="D1253" s="33"/>
      <c r="E1253" s="98"/>
      <c r="F1253" s="31"/>
      <c r="G1253" s="83"/>
      <c r="H1253" s="83"/>
      <c r="I1253" s="62"/>
      <c r="J1253" s="31"/>
      <c r="K1253" s="31"/>
      <c r="L1253" s="83"/>
      <c r="M1253" s="69"/>
      <c r="N1253" s="69"/>
      <c r="O1253" s="74"/>
      <c r="P1253" s="74"/>
      <c r="Q1253" s="75"/>
      <c r="R1253" s="34"/>
      <c r="S1253" s="83"/>
      <c r="T1253" s="83"/>
      <c r="U1253" s="83"/>
      <c r="V1253" s="83"/>
      <c r="W1253" s="74"/>
      <c r="X1253" s="74"/>
      <c r="Y1253" s="74"/>
      <c r="Z1253" s="66"/>
      <c r="AA1253" s="72"/>
      <c r="AB1253" s="66"/>
      <c r="AC1253" s="72"/>
      <c r="AD1253" s="72"/>
      <c r="AE1253" s="72"/>
      <c r="AF1253" s="62"/>
      <c r="AG1253" s="113"/>
      <c r="AH1253" s="114"/>
      <c r="AI1253" s="30"/>
      <c r="AJ1253" s="30"/>
      <c r="AK1253" s="30"/>
      <c r="AL1253" s="30"/>
      <c r="AM1253" s="68"/>
      <c r="AN1253" s="114"/>
      <c r="AO1253" s="114"/>
      <c r="AP1253" s="113"/>
      <c r="AQ1253" s="113"/>
      <c r="AR1253" s="31"/>
      <c r="AS1253" s="73"/>
      <c r="AT1253" s="73"/>
      <c r="AU1253" s="68"/>
      <c r="AV1253" s="67"/>
      <c r="AW1253" s="67"/>
      <c r="AX1253" s="67"/>
      <c r="AY1253" s="67"/>
      <c r="AZ1253" s="132"/>
      <c r="BA1253" s="132"/>
      <c r="BB1253" s="132"/>
      <c r="BC1253" s="132"/>
      <c r="BD1253" s="132"/>
      <c r="BE1253" s="67"/>
    </row>
    <row r="1254" spans="1:57" ht="25.5" customHeight="1" x14ac:dyDescent="0.25">
      <c r="A1254" s="31"/>
      <c r="B1254" s="31"/>
      <c r="C1254" s="31"/>
      <c r="D1254" s="33"/>
      <c r="E1254" s="98"/>
      <c r="F1254" s="31"/>
      <c r="G1254" s="83"/>
      <c r="H1254" s="83"/>
      <c r="I1254" s="62"/>
      <c r="J1254" s="31"/>
      <c r="K1254" s="31"/>
      <c r="L1254" s="83"/>
      <c r="M1254" s="69"/>
      <c r="N1254" s="69"/>
      <c r="O1254" s="74"/>
      <c r="P1254" s="74"/>
      <c r="Q1254" s="75"/>
      <c r="R1254" s="34"/>
      <c r="S1254" s="83"/>
      <c r="T1254" s="83"/>
      <c r="U1254" s="83"/>
      <c r="V1254" s="83"/>
      <c r="W1254" s="74"/>
      <c r="X1254" s="74"/>
      <c r="Y1254" s="74"/>
      <c r="Z1254" s="66"/>
      <c r="AA1254" s="72"/>
      <c r="AB1254" s="66"/>
      <c r="AC1254" s="72"/>
      <c r="AD1254" s="72"/>
      <c r="AE1254" s="72"/>
      <c r="AF1254" s="62"/>
      <c r="AG1254" s="113"/>
      <c r="AH1254" s="114"/>
      <c r="AI1254" s="30"/>
      <c r="AJ1254" s="30"/>
      <c r="AK1254" s="30"/>
      <c r="AL1254" s="30"/>
      <c r="AM1254" s="68"/>
      <c r="AN1254" s="114"/>
      <c r="AO1254" s="114"/>
      <c r="AP1254" s="113"/>
      <c r="AQ1254" s="113"/>
      <c r="AR1254" s="31"/>
      <c r="AS1254" s="73"/>
      <c r="AT1254" s="73"/>
      <c r="AU1254" s="68"/>
      <c r="AV1254" s="67"/>
      <c r="AW1254" s="67"/>
      <c r="AX1254" s="67"/>
      <c r="AY1254" s="67"/>
      <c r="AZ1254" s="132"/>
      <c r="BA1254" s="132"/>
      <c r="BB1254" s="132"/>
      <c r="BC1254" s="132"/>
      <c r="BD1254" s="132"/>
      <c r="BE1254" s="67"/>
    </row>
    <row r="1255" spans="1:57" ht="25.5" customHeight="1" x14ac:dyDescent="0.25">
      <c r="A1255" s="31"/>
      <c r="B1255" s="31"/>
      <c r="C1255" s="31"/>
      <c r="D1255" s="33"/>
      <c r="E1255" s="98"/>
      <c r="F1255" s="31"/>
      <c r="G1255" s="83"/>
      <c r="H1255" s="83"/>
      <c r="I1255" s="62"/>
      <c r="J1255" s="31"/>
      <c r="K1255" s="31"/>
      <c r="L1255" s="83"/>
      <c r="M1255" s="69"/>
      <c r="N1255" s="69"/>
      <c r="O1255" s="74"/>
      <c r="P1255" s="74"/>
      <c r="Q1255" s="75"/>
      <c r="R1255" s="34"/>
      <c r="S1255" s="83"/>
      <c r="T1255" s="83"/>
      <c r="U1255" s="83"/>
      <c r="V1255" s="83"/>
      <c r="W1255" s="74"/>
      <c r="X1255" s="74"/>
      <c r="Y1255" s="74"/>
      <c r="Z1255" s="66"/>
      <c r="AA1255" s="72"/>
      <c r="AB1255" s="66"/>
      <c r="AC1255" s="72"/>
      <c r="AD1255" s="72"/>
      <c r="AE1255" s="72"/>
      <c r="AF1255" s="62"/>
      <c r="AG1255" s="113"/>
      <c r="AH1255" s="114"/>
      <c r="AI1255" s="30"/>
      <c r="AJ1255" s="30"/>
      <c r="AK1255" s="30"/>
      <c r="AL1255" s="30"/>
      <c r="AM1255" s="68"/>
      <c r="AN1255" s="114"/>
      <c r="AO1255" s="114"/>
      <c r="AP1255" s="113"/>
      <c r="AQ1255" s="113"/>
      <c r="AR1255" s="31"/>
      <c r="AS1255" s="73"/>
      <c r="AT1255" s="73"/>
      <c r="AU1255" s="68"/>
      <c r="AV1255" s="67"/>
      <c r="AW1255" s="67"/>
      <c r="AX1255" s="67"/>
      <c r="AY1255" s="67"/>
      <c r="AZ1255" s="132"/>
      <c r="BA1255" s="132"/>
      <c r="BB1255" s="132"/>
      <c r="BC1255" s="132"/>
      <c r="BD1255" s="132"/>
      <c r="BE1255" s="67"/>
    </row>
    <row r="1256" spans="1:57" ht="25.5" customHeight="1" x14ac:dyDescent="0.25">
      <c r="A1256" s="31"/>
      <c r="B1256" s="31"/>
      <c r="C1256" s="31"/>
      <c r="D1256" s="33"/>
      <c r="E1256" s="98"/>
      <c r="F1256" s="31"/>
      <c r="G1256" s="83"/>
      <c r="H1256" s="83"/>
      <c r="I1256" s="62"/>
      <c r="J1256" s="31"/>
      <c r="K1256" s="31"/>
      <c r="L1256" s="83"/>
      <c r="M1256" s="69"/>
      <c r="N1256" s="69"/>
      <c r="O1256" s="74"/>
      <c r="P1256" s="74"/>
      <c r="Q1256" s="75"/>
      <c r="R1256" s="34"/>
      <c r="S1256" s="83"/>
      <c r="T1256" s="83"/>
      <c r="U1256" s="83"/>
      <c r="V1256" s="83"/>
      <c r="W1256" s="74"/>
      <c r="X1256" s="74"/>
      <c r="Y1256" s="74"/>
      <c r="Z1256" s="66"/>
      <c r="AA1256" s="72"/>
      <c r="AB1256" s="66"/>
      <c r="AC1256" s="72"/>
      <c r="AD1256" s="72"/>
      <c r="AE1256" s="72"/>
      <c r="AF1256" s="62"/>
      <c r="AG1256" s="113"/>
      <c r="AH1256" s="114"/>
      <c r="AI1256" s="30"/>
      <c r="AJ1256" s="30"/>
      <c r="AK1256" s="30"/>
      <c r="AL1256" s="30"/>
      <c r="AM1256" s="68"/>
      <c r="AN1256" s="114"/>
      <c r="AO1256" s="114"/>
      <c r="AP1256" s="113"/>
      <c r="AQ1256" s="113"/>
      <c r="AR1256" s="31"/>
      <c r="AS1256" s="73"/>
      <c r="AT1256" s="73"/>
      <c r="AU1256" s="68"/>
      <c r="AV1256" s="67"/>
      <c r="AW1256" s="67"/>
      <c r="AX1256" s="67"/>
      <c r="AY1256" s="67"/>
      <c r="AZ1256" s="132"/>
      <c r="BA1256" s="132"/>
      <c r="BB1256" s="132"/>
      <c r="BC1256" s="132"/>
      <c r="BD1256" s="132"/>
      <c r="BE1256" s="67"/>
    </row>
    <row r="1257" spans="1:57" ht="25.5" customHeight="1" x14ac:dyDescent="0.25">
      <c r="A1257" s="31"/>
      <c r="B1257" s="31"/>
      <c r="C1257" s="31"/>
      <c r="D1257" s="33"/>
      <c r="E1257" s="98"/>
      <c r="F1257" s="31"/>
      <c r="G1257" s="83"/>
      <c r="H1257" s="83"/>
      <c r="I1257" s="62"/>
      <c r="J1257" s="31"/>
      <c r="K1257" s="31"/>
      <c r="L1257" s="83"/>
      <c r="M1257" s="69"/>
      <c r="N1257" s="69"/>
      <c r="O1257" s="74"/>
      <c r="P1257" s="74"/>
      <c r="Q1257" s="75"/>
      <c r="R1257" s="34"/>
      <c r="S1257" s="83"/>
      <c r="T1257" s="83"/>
      <c r="U1257" s="83"/>
      <c r="V1257" s="83"/>
      <c r="W1257" s="74"/>
      <c r="X1257" s="74"/>
      <c r="Y1257" s="74"/>
      <c r="Z1257" s="66"/>
      <c r="AA1257" s="72"/>
      <c r="AB1257" s="66"/>
      <c r="AC1257" s="72"/>
      <c r="AD1257" s="72"/>
      <c r="AE1257" s="72"/>
      <c r="AF1257" s="62"/>
      <c r="AG1257" s="113"/>
      <c r="AH1257" s="114"/>
      <c r="AI1257" s="30"/>
      <c r="AJ1257" s="30"/>
      <c r="AK1257" s="30"/>
      <c r="AL1257" s="30"/>
      <c r="AM1257" s="68"/>
      <c r="AN1257" s="114"/>
      <c r="AO1257" s="114"/>
      <c r="AP1257" s="113"/>
      <c r="AQ1257" s="113"/>
      <c r="AR1257" s="31"/>
      <c r="AS1257" s="73"/>
      <c r="AT1257" s="73"/>
      <c r="AU1257" s="68"/>
      <c r="AV1257" s="67"/>
      <c r="AW1257" s="67"/>
      <c r="AX1257" s="67"/>
      <c r="AY1257" s="67"/>
      <c r="AZ1257" s="132"/>
      <c r="BA1257" s="132"/>
      <c r="BB1257" s="132"/>
      <c r="BC1257" s="132"/>
      <c r="BD1257" s="132"/>
      <c r="BE1257" s="67"/>
    </row>
    <row r="1258" spans="1:57" ht="25.5" customHeight="1" x14ac:dyDescent="0.25">
      <c r="A1258" s="31"/>
      <c r="B1258" s="31"/>
      <c r="C1258" s="31"/>
      <c r="D1258" s="33"/>
      <c r="E1258" s="98"/>
      <c r="F1258" s="31"/>
      <c r="G1258" s="83"/>
      <c r="H1258" s="83"/>
      <c r="I1258" s="62"/>
      <c r="J1258" s="31"/>
      <c r="K1258" s="31"/>
      <c r="L1258" s="83"/>
      <c r="M1258" s="69"/>
      <c r="N1258" s="69"/>
      <c r="O1258" s="74"/>
      <c r="P1258" s="74"/>
      <c r="Q1258" s="75"/>
      <c r="R1258" s="34"/>
      <c r="S1258" s="83"/>
      <c r="T1258" s="83"/>
      <c r="U1258" s="83"/>
      <c r="V1258" s="83"/>
      <c r="W1258" s="74"/>
      <c r="X1258" s="74"/>
      <c r="Y1258" s="74"/>
      <c r="Z1258" s="66"/>
      <c r="AA1258" s="72"/>
      <c r="AB1258" s="66"/>
      <c r="AC1258" s="72"/>
      <c r="AD1258" s="72"/>
      <c r="AE1258" s="72"/>
      <c r="AF1258" s="62"/>
      <c r="AG1258" s="113"/>
      <c r="AH1258" s="114"/>
      <c r="AI1258" s="30"/>
      <c r="AJ1258" s="30"/>
      <c r="AK1258" s="30"/>
      <c r="AL1258" s="30"/>
      <c r="AM1258" s="68"/>
      <c r="AN1258" s="114"/>
      <c r="AO1258" s="114"/>
      <c r="AP1258" s="113"/>
      <c r="AQ1258" s="113"/>
      <c r="AR1258" s="31"/>
      <c r="AS1258" s="73"/>
      <c r="AT1258" s="73"/>
      <c r="AU1258" s="68"/>
      <c r="AV1258" s="67"/>
      <c r="AW1258" s="67"/>
      <c r="AX1258" s="67"/>
      <c r="AY1258" s="67"/>
      <c r="AZ1258" s="132"/>
      <c r="BA1258" s="132"/>
      <c r="BB1258" s="132"/>
      <c r="BC1258" s="132"/>
      <c r="BD1258" s="132"/>
      <c r="BE1258" s="67"/>
    </row>
    <row r="1259" spans="1:57" ht="25.5" customHeight="1" x14ac:dyDescent="0.25">
      <c r="A1259" s="31"/>
      <c r="B1259" s="31"/>
      <c r="C1259" s="31"/>
      <c r="D1259" s="33"/>
      <c r="E1259" s="98"/>
      <c r="F1259" s="31"/>
      <c r="G1259" s="83"/>
      <c r="H1259" s="83"/>
      <c r="I1259" s="62"/>
      <c r="J1259" s="31"/>
      <c r="K1259" s="31"/>
      <c r="L1259" s="83"/>
      <c r="M1259" s="69"/>
      <c r="N1259" s="69"/>
      <c r="O1259" s="74"/>
      <c r="P1259" s="74"/>
      <c r="Q1259" s="75"/>
      <c r="R1259" s="34"/>
      <c r="S1259" s="83"/>
      <c r="T1259" s="83"/>
      <c r="U1259" s="83"/>
      <c r="V1259" s="83"/>
      <c r="W1259" s="74"/>
      <c r="X1259" s="74"/>
      <c r="Y1259" s="74"/>
      <c r="Z1259" s="66"/>
      <c r="AA1259" s="72"/>
      <c r="AB1259" s="66"/>
      <c r="AC1259" s="72"/>
      <c r="AD1259" s="72"/>
      <c r="AE1259" s="72"/>
      <c r="AF1259" s="62"/>
      <c r="AG1259" s="113"/>
      <c r="AH1259" s="114"/>
      <c r="AI1259" s="30"/>
      <c r="AJ1259" s="30"/>
      <c r="AK1259" s="30"/>
      <c r="AL1259" s="30"/>
      <c r="AM1259" s="68"/>
      <c r="AN1259" s="114"/>
      <c r="AO1259" s="114"/>
      <c r="AP1259" s="113"/>
      <c r="AQ1259" s="113"/>
      <c r="AR1259" s="31"/>
      <c r="AS1259" s="73"/>
      <c r="AT1259" s="73"/>
      <c r="AU1259" s="68"/>
      <c r="AV1259" s="67"/>
      <c r="AW1259" s="67"/>
      <c r="AX1259" s="67"/>
      <c r="AY1259" s="67"/>
      <c r="AZ1259" s="132"/>
      <c r="BA1259" s="132"/>
      <c r="BB1259" s="132"/>
      <c r="BC1259" s="132"/>
      <c r="BD1259" s="132"/>
      <c r="BE1259" s="67"/>
    </row>
    <row r="1260" spans="1:57" ht="25.5" customHeight="1" x14ac:dyDescent="0.25">
      <c r="A1260" s="31"/>
      <c r="B1260" s="31"/>
      <c r="C1260" s="31"/>
      <c r="D1260" s="33"/>
      <c r="E1260" s="98"/>
      <c r="F1260" s="31"/>
      <c r="G1260" s="83"/>
      <c r="H1260" s="83"/>
      <c r="I1260" s="62"/>
      <c r="J1260" s="31"/>
      <c r="K1260" s="31"/>
      <c r="L1260" s="83"/>
      <c r="M1260" s="69"/>
      <c r="N1260" s="69"/>
      <c r="O1260" s="74"/>
      <c r="P1260" s="74"/>
      <c r="Q1260" s="75"/>
      <c r="R1260" s="34"/>
      <c r="S1260" s="83"/>
      <c r="T1260" s="83"/>
      <c r="U1260" s="83"/>
      <c r="V1260" s="83"/>
      <c r="W1260" s="74"/>
      <c r="X1260" s="74"/>
      <c r="Y1260" s="74"/>
      <c r="Z1260" s="66"/>
      <c r="AA1260" s="72"/>
      <c r="AB1260" s="66"/>
      <c r="AC1260" s="72"/>
      <c r="AD1260" s="72"/>
      <c r="AE1260" s="72"/>
      <c r="AF1260" s="62"/>
      <c r="AG1260" s="113"/>
      <c r="AH1260" s="114"/>
      <c r="AI1260" s="30"/>
      <c r="AJ1260" s="30"/>
      <c r="AK1260" s="30"/>
      <c r="AL1260" s="30"/>
      <c r="AM1260" s="68"/>
      <c r="AN1260" s="114"/>
      <c r="AO1260" s="114"/>
      <c r="AP1260" s="113"/>
      <c r="AQ1260" s="113"/>
      <c r="AR1260" s="31"/>
      <c r="AS1260" s="73"/>
      <c r="AT1260" s="73"/>
      <c r="AU1260" s="68"/>
      <c r="AV1260" s="67"/>
      <c r="AW1260" s="67"/>
      <c r="AX1260" s="67"/>
      <c r="AY1260" s="67"/>
      <c r="AZ1260" s="132"/>
      <c r="BA1260" s="132"/>
      <c r="BB1260" s="132"/>
      <c r="BC1260" s="132"/>
      <c r="BD1260" s="132"/>
      <c r="BE1260" s="67"/>
    </row>
    <row r="1261" spans="1:57" ht="25.5" customHeight="1" x14ac:dyDescent="0.25">
      <c r="A1261" s="31"/>
      <c r="B1261" s="31"/>
      <c r="C1261" s="31"/>
      <c r="D1261" s="33"/>
      <c r="E1261" s="98"/>
      <c r="F1261" s="31"/>
      <c r="G1261" s="83"/>
      <c r="H1261" s="83"/>
      <c r="I1261" s="62"/>
      <c r="J1261" s="31"/>
      <c r="K1261" s="31"/>
      <c r="L1261" s="83"/>
      <c r="M1261" s="69"/>
      <c r="N1261" s="69"/>
      <c r="O1261" s="74"/>
      <c r="P1261" s="74"/>
      <c r="Q1261" s="75"/>
      <c r="R1261" s="34"/>
      <c r="S1261" s="83"/>
      <c r="T1261" s="83"/>
      <c r="U1261" s="83"/>
      <c r="V1261" s="83"/>
      <c r="W1261" s="74"/>
      <c r="X1261" s="74"/>
      <c r="Y1261" s="74"/>
      <c r="Z1261" s="66"/>
      <c r="AA1261" s="72"/>
      <c r="AB1261" s="66"/>
      <c r="AC1261" s="72"/>
      <c r="AD1261" s="72"/>
      <c r="AE1261" s="72"/>
      <c r="AF1261" s="62"/>
      <c r="AG1261" s="113"/>
      <c r="AH1261" s="114"/>
      <c r="AI1261" s="30"/>
      <c r="AJ1261" s="30"/>
      <c r="AK1261" s="30"/>
      <c r="AL1261" s="30"/>
      <c r="AM1261" s="68"/>
      <c r="AN1261" s="114"/>
      <c r="AO1261" s="114"/>
      <c r="AP1261" s="113"/>
      <c r="AQ1261" s="113"/>
      <c r="AR1261" s="31"/>
      <c r="AS1261" s="73"/>
      <c r="AT1261" s="73"/>
      <c r="AU1261" s="68"/>
      <c r="AV1261" s="67"/>
      <c r="AW1261" s="67"/>
      <c r="AX1261" s="67"/>
      <c r="AY1261" s="67"/>
      <c r="AZ1261" s="132"/>
      <c r="BA1261" s="132"/>
      <c r="BB1261" s="132"/>
      <c r="BC1261" s="132"/>
      <c r="BD1261" s="132"/>
      <c r="BE1261" s="67"/>
    </row>
    <row r="1262" spans="1:57" ht="25.5" customHeight="1" x14ac:dyDescent="0.25">
      <c r="A1262" s="31"/>
      <c r="B1262" s="31"/>
      <c r="C1262" s="31"/>
      <c r="D1262" s="33"/>
      <c r="E1262" s="98"/>
      <c r="F1262" s="31"/>
      <c r="G1262" s="83"/>
      <c r="H1262" s="83"/>
      <c r="I1262" s="62"/>
      <c r="J1262" s="31"/>
      <c r="K1262" s="31"/>
      <c r="L1262" s="83"/>
      <c r="M1262" s="69"/>
      <c r="N1262" s="69"/>
      <c r="O1262" s="74"/>
      <c r="P1262" s="74"/>
      <c r="Q1262" s="75"/>
      <c r="R1262" s="34"/>
      <c r="S1262" s="83"/>
      <c r="T1262" s="83"/>
      <c r="U1262" s="83"/>
      <c r="V1262" s="83"/>
      <c r="W1262" s="74"/>
      <c r="X1262" s="74"/>
      <c r="Y1262" s="74"/>
      <c r="Z1262" s="66"/>
      <c r="AA1262" s="72"/>
      <c r="AB1262" s="66"/>
      <c r="AC1262" s="72"/>
      <c r="AD1262" s="72"/>
      <c r="AE1262" s="72"/>
      <c r="AF1262" s="62"/>
      <c r="AG1262" s="113"/>
      <c r="AH1262" s="114"/>
      <c r="AI1262" s="30"/>
      <c r="AJ1262" s="30"/>
      <c r="AK1262" s="30"/>
      <c r="AL1262" s="30"/>
      <c r="AM1262" s="68"/>
      <c r="AN1262" s="114"/>
      <c r="AO1262" s="114"/>
      <c r="AP1262" s="113"/>
      <c r="AQ1262" s="113"/>
      <c r="AR1262" s="31"/>
      <c r="AS1262" s="73"/>
      <c r="AT1262" s="73"/>
      <c r="AU1262" s="68"/>
      <c r="AV1262" s="67"/>
      <c r="AW1262" s="67"/>
      <c r="AX1262" s="67"/>
      <c r="AY1262" s="67"/>
      <c r="AZ1262" s="132"/>
      <c r="BA1262" s="132"/>
      <c r="BB1262" s="132"/>
      <c r="BC1262" s="132"/>
      <c r="BD1262" s="132"/>
      <c r="BE1262" s="67"/>
    </row>
    <row r="1263" spans="1:57" ht="25.5" customHeight="1" x14ac:dyDescent="0.25">
      <c r="A1263" s="31"/>
      <c r="B1263" s="31"/>
      <c r="C1263" s="31"/>
      <c r="D1263" s="33"/>
      <c r="E1263" s="98"/>
      <c r="F1263" s="31"/>
      <c r="G1263" s="83"/>
      <c r="H1263" s="83"/>
      <c r="I1263" s="62"/>
      <c r="J1263" s="31"/>
      <c r="K1263" s="31"/>
      <c r="L1263" s="83"/>
      <c r="M1263" s="69"/>
      <c r="N1263" s="69"/>
      <c r="O1263" s="74"/>
      <c r="P1263" s="74"/>
      <c r="Q1263" s="75"/>
      <c r="R1263" s="34"/>
      <c r="S1263" s="83"/>
      <c r="T1263" s="83"/>
      <c r="U1263" s="83"/>
      <c r="V1263" s="83"/>
      <c r="W1263" s="74"/>
      <c r="X1263" s="74"/>
      <c r="Y1263" s="74"/>
      <c r="Z1263" s="66"/>
      <c r="AA1263" s="72"/>
      <c r="AB1263" s="66"/>
      <c r="AC1263" s="72"/>
      <c r="AD1263" s="72"/>
      <c r="AE1263" s="72"/>
      <c r="AF1263" s="62"/>
      <c r="AG1263" s="113"/>
      <c r="AH1263" s="114"/>
      <c r="AI1263" s="30"/>
      <c r="AJ1263" s="30"/>
      <c r="AK1263" s="30"/>
      <c r="AL1263" s="30"/>
      <c r="AM1263" s="68"/>
      <c r="AN1263" s="114"/>
      <c r="AO1263" s="114"/>
      <c r="AP1263" s="113"/>
      <c r="AQ1263" s="113"/>
      <c r="AR1263" s="31"/>
      <c r="AS1263" s="73"/>
      <c r="AT1263" s="73"/>
      <c r="AU1263" s="68"/>
      <c r="AV1263" s="67"/>
      <c r="AW1263" s="67"/>
      <c r="AX1263" s="67"/>
      <c r="AY1263" s="67"/>
      <c r="AZ1263" s="132"/>
      <c r="BA1263" s="132"/>
      <c r="BB1263" s="132"/>
      <c r="BC1263" s="132"/>
      <c r="BD1263" s="132"/>
      <c r="BE1263" s="67"/>
    </row>
    <row r="1264" spans="1:57" ht="25.5" customHeight="1" x14ac:dyDescent="0.25">
      <c r="A1264" s="31"/>
      <c r="B1264" s="31"/>
      <c r="C1264" s="31"/>
      <c r="D1264" s="33"/>
      <c r="E1264" s="98"/>
      <c r="F1264" s="31"/>
      <c r="G1264" s="83"/>
      <c r="H1264" s="83"/>
      <c r="I1264" s="62"/>
      <c r="J1264" s="31"/>
      <c r="K1264" s="31"/>
      <c r="L1264" s="83"/>
      <c r="M1264" s="69"/>
      <c r="N1264" s="69"/>
      <c r="O1264" s="74"/>
      <c r="P1264" s="74"/>
      <c r="Q1264" s="75"/>
      <c r="R1264" s="34"/>
      <c r="S1264" s="83"/>
      <c r="T1264" s="83"/>
      <c r="U1264" s="83"/>
      <c r="V1264" s="83"/>
      <c r="W1264" s="74"/>
      <c r="X1264" s="74"/>
      <c r="Y1264" s="74"/>
      <c r="Z1264" s="66"/>
      <c r="AA1264" s="72"/>
      <c r="AB1264" s="66"/>
      <c r="AC1264" s="72"/>
      <c r="AD1264" s="72"/>
      <c r="AE1264" s="72"/>
      <c r="AF1264" s="62"/>
      <c r="AG1264" s="113"/>
      <c r="AH1264" s="114"/>
      <c r="AI1264" s="30"/>
      <c r="AJ1264" s="30"/>
      <c r="AK1264" s="30"/>
      <c r="AL1264" s="30"/>
      <c r="AM1264" s="68"/>
      <c r="AN1264" s="114"/>
      <c r="AO1264" s="114"/>
      <c r="AP1264" s="113"/>
      <c r="AQ1264" s="113"/>
      <c r="AR1264" s="31"/>
      <c r="AS1264" s="73"/>
      <c r="AT1264" s="73"/>
      <c r="AU1264" s="68"/>
      <c r="AV1264" s="67"/>
      <c r="AW1264" s="67"/>
      <c r="AX1264" s="67"/>
      <c r="AY1264" s="67"/>
      <c r="AZ1264" s="132"/>
      <c r="BA1264" s="132"/>
      <c r="BB1264" s="132"/>
      <c r="BC1264" s="132"/>
      <c r="BD1264" s="132"/>
      <c r="BE1264" s="67"/>
    </row>
    <row r="1265" spans="1:57" ht="25.5" customHeight="1" x14ac:dyDescent="0.25">
      <c r="A1265" s="31"/>
      <c r="B1265" s="31"/>
      <c r="C1265" s="31"/>
      <c r="D1265" s="33"/>
      <c r="E1265" s="98"/>
      <c r="F1265" s="31"/>
      <c r="G1265" s="83"/>
      <c r="H1265" s="83"/>
      <c r="I1265" s="62"/>
      <c r="J1265" s="31"/>
      <c r="K1265" s="31"/>
      <c r="L1265" s="83"/>
      <c r="M1265" s="69"/>
      <c r="N1265" s="69"/>
      <c r="O1265" s="74"/>
      <c r="P1265" s="74"/>
      <c r="Q1265" s="75"/>
      <c r="R1265" s="34"/>
      <c r="S1265" s="83"/>
      <c r="T1265" s="83"/>
      <c r="U1265" s="83"/>
      <c r="V1265" s="83"/>
      <c r="W1265" s="74"/>
      <c r="X1265" s="74"/>
      <c r="Y1265" s="74"/>
      <c r="Z1265" s="66"/>
      <c r="AA1265" s="72"/>
      <c r="AB1265" s="66"/>
      <c r="AC1265" s="72"/>
      <c r="AD1265" s="72"/>
      <c r="AE1265" s="72"/>
      <c r="AF1265" s="62"/>
      <c r="AG1265" s="113"/>
      <c r="AH1265" s="114"/>
      <c r="AI1265" s="30"/>
      <c r="AJ1265" s="30"/>
      <c r="AK1265" s="30"/>
      <c r="AL1265" s="30"/>
      <c r="AM1265" s="68"/>
      <c r="AN1265" s="114"/>
      <c r="AO1265" s="114"/>
      <c r="AP1265" s="113"/>
      <c r="AQ1265" s="113"/>
      <c r="AR1265" s="31"/>
      <c r="AS1265" s="73"/>
      <c r="AT1265" s="73"/>
      <c r="AU1265" s="68"/>
      <c r="AV1265" s="67"/>
      <c r="AW1265" s="67"/>
      <c r="AX1265" s="67"/>
      <c r="AY1265" s="67"/>
      <c r="AZ1265" s="132"/>
      <c r="BA1265" s="132"/>
      <c r="BB1265" s="132"/>
      <c r="BC1265" s="132"/>
      <c r="BD1265" s="132"/>
      <c r="BE1265" s="67"/>
    </row>
    <row r="1266" spans="1:57" ht="25.5" customHeight="1" x14ac:dyDescent="0.25">
      <c r="A1266" s="31"/>
      <c r="B1266" s="31"/>
      <c r="C1266" s="31"/>
      <c r="D1266" s="33"/>
      <c r="E1266" s="98"/>
      <c r="F1266" s="31"/>
      <c r="G1266" s="83"/>
      <c r="H1266" s="83"/>
      <c r="I1266" s="62"/>
      <c r="J1266" s="31"/>
      <c r="K1266" s="31"/>
      <c r="L1266" s="83"/>
      <c r="M1266" s="69"/>
      <c r="N1266" s="69"/>
      <c r="O1266" s="74"/>
      <c r="P1266" s="74"/>
      <c r="Q1266" s="75"/>
      <c r="R1266" s="34"/>
      <c r="S1266" s="83"/>
      <c r="T1266" s="83"/>
      <c r="U1266" s="83"/>
      <c r="V1266" s="83"/>
      <c r="W1266" s="74"/>
      <c r="X1266" s="74"/>
      <c r="Y1266" s="74"/>
      <c r="Z1266" s="66"/>
      <c r="AA1266" s="72"/>
      <c r="AB1266" s="66"/>
      <c r="AC1266" s="72"/>
      <c r="AD1266" s="72"/>
      <c r="AE1266" s="72"/>
      <c r="AF1266" s="62"/>
      <c r="AG1266" s="113"/>
      <c r="AH1266" s="114"/>
      <c r="AI1266" s="30"/>
      <c r="AJ1266" s="30"/>
      <c r="AK1266" s="30"/>
      <c r="AL1266" s="30"/>
      <c r="AM1266" s="68"/>
      <c r="AN1266" s="114"/>
      <c r="AO1266" s="114"/>
      <c r="AP1266" s="113"/>
      <c r="AQ1266" s="113"/>
      <c r="AR1266" s="31"/>
      <c r="AS1266" s="73"/>
      <c r="AT1266" s="73"/>
      <c r="AU1266" s="68"/>
      <c r="AV1266" s="67"/>
      <c r="AW1266" s="67"/>
      <c r="AX1266" s="67"/>
      <c r="AY1266" s="67"/>
      <c r="AZ1266" s="132"/>
      <c r="BA1266" s="132"/>
      <c r="BB1266" s="132"/>
      <c r="BC1266" s="132"/>
      <c r="BD1266" s="132"/>
      <c r="BE1266" s="67"/>
    </row>
    <row r="1267" spans="1:57" ht="25.5" customHeight="1" x14ac:dyDescent="0.25">
      <c r="A1267" s="31"/>
      <c r="B1267" s="31"/>
      <c r="C1267" s="31"/>
      <c r="D1267" s="33"/>
      <c r="E1267" s="98"/>
      <c r="F1267" s="31"/>
      <c r="G1267" s="83"/>
      <c r="H1267" s="83"/>
      <c r="I1267" s="62"/>
      <c r="J1267" s="31"/>
      <c r="K1267" s="31"/>
      <c r="L1267" s="83"/>
      <c r="M1267" s="69"/>
      <c r="N1267" s="69"/>
      <c r="O1267" s="74"/>
      <c r="P1267" s="74"/>
      <c r="Q1267" s="75"/>
      <c r="R1267" s="34"/>
      <c r="S1267" s="83"/>
      <c r="T1267" s="83"/>
      <c r="U1267" s="83"/>
      <c r="V1267" s="83"/>
      <c r="W1267" s="74"/>
      <c r="X1267" s="74"/>
      <c r="Y1267" s="74"/>
      <c r="Z1267" s="66"/>
      <c r="AA1267" s="72"/>
      <c r="AB1267" s="66"/>
      <c r="AC1267" s="72"/>
      <c r="AD1267" s="72"/>
      <c r="AE1267" s="72"/>
      <c r="AF1267" s="62"/>
      <c r="AG1267" s="113"/>
      <c r="AH1267" s="114"/>
      <c r="AI1267" s="30"/>
      <c r="AJ1267" s="30"/>
      <c r="AK1267" s="30"/>
      <c r="AL1267" s="30"/>
      <c r="AM1267" s="68"/>
      <c r="AN1267" s="114"/>
      <c r="AO1267" s="114"/>
      <c r="AP1267" s="113"/>
      <c r="AQ1267" s="113"/>
      <c r="AR1267" s="31"/>
      <c r="AS1267" s="73"/>
      <c r="AT1267" s="73"/>
      <c r="AU1267" s="68"/>
      <c r="AV1267" s="67"/>
      <c r="AW1267" s="67"/>
      <c r="AX1267" s="67"/>
      <c r="AY1267" s="67"/>
      <c r="AZ1267" s="132"/>
      <c r="BA1267" s="132"/>
      <c r="BB1267" s="132"/>
      <c r="BC1267" s="132"/>
      <c r="BD1267" s="132"/>
      <c r="BE1267" s="67"/>
    </row>
    <row r="1268" spans="1:57" ht="25.5" customHeight="1" x14ac:dyDescent="0.25">
      <c r="A1268" s="31"/>
      <c r="B1268" s="31"/>
      <c r="C1268" s="31"/>
      <c r="D1268" s="33"/>
      <c r="E1268" s="98"/>
      <c r="F1268" s="31"/>
      <c r="G1268" s="83"/>
      <c r="H1268" s="83"/>
      <c r="I1268" s="62"/>
      <c r="J1268" s="31"/>
      <c r="K1268" s="31"/>
      <c r="L1268" s="83"/>
      <c r="M1268" s="69"/>
      <c r="N1268" s="69"/>
      <c r="O1268" s="74"/>
      <c r="P1268" s="74"/>
      <c r="Q1268" s="75"/>
      <c r="R1268" s="34"/>
      <c r="S1268" s="83"/>
      <c r="T1268" s="83"/>
      <c r="U1268" s="83"/>
      <c r="V1268" s="83"/>
      <c r="W1268" s="74"/>
      <c r="X1268" s="74"/>
      <c r="Y1268" s="74"/>
      <c r="Z1268" s="66"/>
      <c r="AA1268" s="72"/>
      <c r="AB1268" s="66"/>
      <c r="AC1268" s="72"/>
      <c r="AD1268" s="72"/>
      <c r="AE1268" s="72"/>
      <c r="AF1268" s="62"/>
      <c r="AG1268" s="113"/>
      <c r="AH1268" s="114"/>
      <c r="AI1268" s="30"/>
      <c r="AJ1268" s="30"/>
      <c r="AK1268" s="30"/>
      <c r="AL1268" s="30"/>
      <c r="AM1268" s="68"/>
      <c r="AN1268" s="114"/>
      <c r="AO1268" s="114"/>
      <c r="AP1268" s="113"/>
      <c r="AQ1268" s="113"/>
      <c r="AR1268" s="31"/>
      <c r="AS1268" s="73"/>
      <c r="AT1268" s="73"/>
      <c r="AU1268" s="68"/>
      <c r="AV1268" s="67"/>
      <c r="AW1268" s="67"/>
      <c r="AX1268" s="67"/>
      <c r="AY1268" s="67"/>
      <c r="AZ1268" s="132"/>
      <c r="BA1268" s="132"/>
      <c r="BB1268" s="132"/>
      <c r="BC1268" s="132"/>
      <c r="BD1268" s="132"/>
      <c r="BE1268" s="67"/>
    </row>
    <row r="1269" spans="1:57" ht="25.5" customHeight="1" x14ac:dyDescent="0.25">
      <c r="A1269" s="31"/>
      <c r="B1269" s="31"/>
      <c r="C1269" s="31"/>
      <c r="D1269" s="33"/>
      <c r="E1269" s="98"/>
      <c r="F1269" s="31"/>
      <c r="G1269" s="83"/>
      <c r="H1269" s="83"/>
      <c r="I1269" s="62"/>
      <c r="J1269" s="31"/>
      <c r="K1269" s="31"/>
      <c r="L1269" s="83"/>
      <c r="M1269" s="69"/>
      <c r="N1269" s="69"/>
      <c r="O1269" s="74"/>
      <c r="P1269" s="74"/>
      <c r="Q1269" s="75"/>
      <c r="R1269" s="34"/>
      <c r="S1269" s="83"/>
      <c r="T1269" s="83"/>
      <c r="U1269" s="83"/>
      <c r="V1269" s="83"/>
      <c r="W1269" s="74"/>
      <c r="X1269" s="74"/>
      <c r="Y1269" s="74"/>
      <c r="Z1269" s="66"/>
      <c r="AA1269" s="72"/>
      <c r="AB1269" s="66"/>
      <c r="AC1269" s="72"/>
      <c r="AD1269" s="72"/>
      <c r="AE1269" s="72"/>
      <c r="AF1269" s="62"/>
      <c r="AG1269" s="113"/>
      <c r="AH1269" s="114"/>
      <c r="AI1269" s="30"/>
      <c r="AJ1269" s="30"/>
      <c r="AK1269" s="30"/>
      <c r="AL1269" s="30"/>
      <c r="AM1269" s="68"/>
      <c r="AN1269" s="114"/>
      <c r="AO1269" s="114"/>
      <c r="AP1269" s="113"/>
      <c r="AQ1269" s="113"/>
      <c r="AR1269" s="31"/>
      <c r="AS1269" s="73"/>
      <c r="AT1269" s="73"/>
      <c r="AU1269" s="68"/>
      <c r="AV1269" s="67"/>
      <c r="AW1269" s="67"/>
      <c r="AX1269" s="67"/>
      <c r="AY1269" s="67"/>
      <c r="AZ1269" s="132"/>
      <c r="BA1269" s="132"/>
      <c r="BB1269" s="132"/>
      <c r="BC1269" s="132"/>
      <c r="BD1269" s="132"/>
      <c r="BE1269" s="67"/>
    </row>
    <row r="1270" spans="1:57" ht="25.5" customHeight="1" x14ac:dyDescent="0.25">
      <c r="A1270" s="31"/>
      <c r="B1270" s="31"/>
      <c r="C1270" s="31"/>
      <c r="D1270" s="33"/>
      <c r="E1270" s="98"/>
      <c r="F1270" s="31"/>
      <c r="G1270" s="83"/>
      <c r="H1270" s="83"/>
      <c r="I1270" s="62"/>
      <c r="J1270" s="31"/>
      <c r="K1270" s="31"/>
      <c r="L1270" s="83"/>
      <c r="M1270" s="69"/>
      <c r="N1270" s="69"/>
      <c r="O1270" s="74"/>
      <c r="P1270" s="74"/>
      <c r="Q1270" s="75"/>
      <c r="R1270" s="34"/>
      <c r="S1270" s="83"/>
      <c r="T1270" s="83"/>
      <c r="U1270" s="83"/>
      <c r="V1270" s="83"/>
      <c r="W1270" s="74"/>
      <c r="X1270" s="74"/>
      <c r="Y1270" s="74"/>
      <c r="Z1270" s="66"/>
      <c r="AA1270" s="72"/>
      <c r="AB1270" s="66"/>
      <c r="AC1270" s="72"/>
      <c r="AD1270" s="72"/>
      <c r="AE1270" s="72"/>
      <c r="AF1270" s="62"/>
      <c r="AG1270" s="113"/>
      <c r="AH1270" s="114"/>
      <c r="AI1270" s="30"/>
      <c r="AJ1270" s="30"/>
      <c r="AK1270" s="30"/>
      <c r="AL1270" s="30"/>
      <c r="AM1270" s="68"/>
      <c r="AN1270" s="114"/>
      <c r="AO1270" s="114"/>
      <c r="AP1270" s="113"/>
      <c r="AQ1270" s="113"/>
      <c r="AR1270" s="31"/>
      <c r="AS1270" s="73"/>
      <c r="AT1270" s="73"/>
      <c r="AU1270" s="68"/>
      <c r="AV1270" s="67"/>
      <c r="AW1270" s="67"/>
      <c r="AX1270" s="67"/>
      <c r="AY1270" s="67"/>
      <c r="AZ1270" s="132"/>
      <c r="BA1270" s="132"/>
      <c r="BB1270" s="132"/>
      <c r="BC1270" s="132"/>
      <c r="BD1270" s="132"/>
      <c r="BE1270" s="67"/>
    </row>
    <row r="1271" spans="1:57" ht="25.5" customHeight="1" x14ac:dyDescent="0.25">
      <c r="A1271" s="31"/>
      <c r="B1271" s="31"/>
      <c r="C1271" s="31"/>
      <c r="D1271" s="33"/>
      <c r="E1271" s="98"/>
      <c r="F1271" s="31"/>
      <c r="G1271" s="83"/>
      <c r="H1271" s="83"/>
      <c r="I1271" s="62"/>
      <c r="J1271" s="31"/>
      <c r="K1271" s="31"/>
      <c r="L1271" s="83"/>
      <c r="M1271" s="69"/>
      <c r="N1271" s="69"/>
      <c r="O1271" s="74"/>
      <c r="P1271" s="74"/>
      <c r="Q1271" s="75"/>
      <c r="R1271" s="34"/>
      <c r="S1271" s="83"/>
      <c r="T1271" s="83"/>
      <c r="U1271" s="83"/>
      <c r="V1271" s="83"/>
      <c r="W1271" s="74"/>
      <c r="X1271" s="74"/>
      <c r="Y1271" s="74"/>
      <c r="Z1271" s="66"/>
      <c r="AA1271" s="72"/>
      <c r="AB1271" s="66"/>
      <c r="AC1271" s="72"/>
      <c r="AD1271" s="72"/>
      <c r="AE1271" s="72"/>
      <c r="AF1271" s="62"/>
      <c r="AG1271" s="113"/>
      <c r="AH1271" s="114"/>
      <c r="AI1271" s="30"/>
      <c r="AJ1271" s="30"/>
      <c r="AK1271" s="30"/>
      <c r="AL1271" s="30"/>
      <c r="AM1271" s="68"/>
      <c r="AN1271" s="114"/>
      <c r="AO1271" s="114"/>
      <c r="AP1271" s="113"/>
      <c r="AQ1271" s="113"/>
      <c r="AR1271" s="31"/>
      <c r="AS1271" s="73"/>
      <c r="AT1271" s="73"/>
      <c r="AU1271" s="68"/>
      <c r="AV1271" s="67"/>
      <c r="AW1271" s="67"/>
      <c r="AX1271" s="67"/>
      <c r="AY1271" s="67"/>
      <c r="AZ1271" s="132"/>
      <c r="BA1271" s="132"/>
      <c r="BB1271" s="132"/>
      <c r="BC1271" s="132"/>
      <c r="BD1271" s="132"/>
      <c r="BE1271" s="67"/>
    </row>
    <row r="1272" spans="1:57" ht="25.5" customHeight="1" x14ac:dyDescent="0.25">
      <c r="A1272" s="31"/>
      <c r="B1272" s="31"/>
      <c r="C1272" s="31"/>
      <c r="D1272" s="33"/>
      <c r="E1272" s="98"/>
      <c r="F1272" s="31"/>
      <c r="G1272" s="83"/>
      <c r="H1272" s="83"/>
      <c r="I1272" s="62"/>
      <c r="J1272" s="31"/>
      <c r="K1272" s="31"/>
      <c r="L1272" s="83"/>
      <c r="M1272" s="69"/>
      <c r="N1272" s="69"/>
      <c r="O1272" s="74"/>
      <c r="P1272" s="74"/>
      <c r="Q1272" s="75"/>
      <c r="R1272" s="34"/>
      <c r="S1272" s="83"/>
      <c r="T1272" s="83"/>
      <c r="U1272" s="83"/>
      <c r="V1272" s="83"/>
      <c r="W1272" s="74"/>
      <c r="X1272" s="74"/>
      <c r="Y1272" s="74"/>
      <c r="Z1272" s="66"/>
      <c r="AA1272" s="72"/>
      <c r="AB1272" s="66"/>
      <c r="AC1272" s="72"/>
      <c r="AD1272" s="72"/>
      <c r="AE1272" s="72"/>
      <c r="AF1272" s="62"/>
      <c r="AG1272" s="113"/>
      <c r="AH1272" s="114"/>
      <c r="AI1272" s="30"/>
      <c r="AJ1272" s="30"/>
      <c r="AK1272" s="30"/>
      <c r="AL1272" s="30"/>
      <c r="AM1272" s="68"/>
      <c r="AN1272" s="114"/>
      <c r="AO1272" s="114"/>
      <c r="AP1272" s="113"/>
      <c r="AQ1272" s="113"/>
      <c r="AR1272" s="31"/>
      <c r="AS1272" s="73"/>
      <c r="AT1272" s="73"/>
      <c r="AU1272" s="68"/>
      <c r="AV1272" s="67"/>
      <c r="AW1272" s="67"/>
      <c r="AX1272" s="67"/>
      <c r="AY1272" s="67"/>
      <c r="AZ1272" s="132"/>
      <c r="BA1272" s="132"/>
      <c r="BB1272" s="132"/>
      <c r="BC1272" s="132"/>
      <c r="BD1272" s="132"/>
      <c r="BE1272" s="67"/>
    </row>
    <row r="1273" spans="1:57" ht="25.5" customHeight="1" x14ac:dyDescent="0.25">
      <c r="A1273" s="31"/>
      <c r="B1273" s="31"/>
      <c r="C1273" s="31"/>
      <c r="D1273" s="33"/>
      <c r="E1273" s="98"/>
      <c r="F1273" s="31"/>
      <c r="G1273" s="83"/>
      <c r="H1273" s="83"/>
      <c r="I1273" s="62"/>
      <c r="J1273" s="31"/>
      <c r="K1273" s="31"/>
      <c r="L1273" s="83"/>
      <c r="M1273" s="69"/>
      <c r="N1273" s="69"/>
      <c r="O1273" s="74"/>
      <c r="P1273" s="74"/>
      <c r="Q1273" s="75"/>
      <c r="R1273" s="34"/>
      <c r="S1273" s="83"/>
      <c r="T1273" s="83"/>
      <c r="U1273" s="83"/>
      <c r="V1273" s="83"/>
      <c r="W1273" s="74"/>
      <c r="X1273" s="74"/>
      <c r="Y1273" s="74"/>
      <c r="Z1273" s="66"/>
      <c r="AA1273" s="72"/>
      <c r="AB1273" s="66"/>
      <c r="AC1273" s="72"/>
      <c r="AD1273" s="72"/>
      <c r="AE1273" s="72"/>
      <c r="AF1273" s="62"/>
      <c r="AG1273" s="113"/>
      <c r="AH1273" s="114"/>
      <c r="AI1273" s="30"/>
      <c r="AJ1273" s="30"/>
      <c r="AK1273" s="30"/>
      <c r="AL1273" s="30"/>
      <c r="AM1273" s="68"/>
      <c r="AN1273" s="114"/>
      <c r="AO1273" s="114"/>
      <c r="AP1273" s="113"/>
      <c r="AQ1273" s="113"/>
      <c r="AR1273" s="31"/>
      <c r="AS1273" s="73"/>
      <c r="AT1273" s="73"/>
      <c r="AU1273" s="68"/>
      <c r="AV1273" s="67"/>
      <c r="AW1273" s="67"/>
      <c r="AX1273" s="67"/>
      <c r="AY1273" s="67"/>
      <c r="AZ1273" s="132"/>
      <c r="BA1273" s="132"/>
      <c r="BB1273" s="132"/>
      <c r="BC1273" s="132"/>
      <c r="BD1273" s="132"/>
      <c r="BE1273" s="67"/>
    </row>
    <row r="1274" spans="1:57" ht="25.5" customHeight="1" x14ac:dyDescent="0.25">
      <c r="A1274" s="31"/>
      <c r="B1274" s="31"/>
      <c r="C1274" s="31"/>
      <c r="D1274" s="33"/>
      <c r="E1274" s="98"/>
      <c r="F1274" s="31"/>
      <c r="G1274" s="83"/>
      <c r="H1274" s="83"/>
      <c r="I1274" s="62"/>
      <c r="J1274" s="31"/>
      <c r="K1274" s="31"/>
      <c r="L1274" s="83"/>
      <c r="M1274" s="69"/>
      <c r="N1274" s="69"/>
      <c r="O1274" s="74"/>
      <c r="P1274" s="74"/>
      <c r="Q1274" s="75"/>
      <c r="R1274" s="34"/>
      <c r="S1274" s="83"/>
      <c r="T1274" s="83"/>
      <c r="U1274" s="83"/>
      <c r="V1274" s="83"/>
      <c r="W1274" s="74"/>
      <c r="X1274" s="74"/>
      <c r="Y1274" s="74"/>
      <c r="Z1274" s="66"/>
      <c r="AA1274" s="72"/>
      <c r="AB1274" s="66"/>
      <c r="AC1274" s="72"/>
      <c r="AD1274" s="72"/>
      <c r="AE1274" s="72"/>
      <c r="AF1274" s="62"/>
      <c r="AG1274" s="113"/>
      <c r="AH1274" s="114"/>
      <c r="AI1274" s="30"/>
      <c r="AJ1274" s="30"/>
      <c r="AK1274" s="30"/>
      <c r="AL1274" s="30"/>
      <c r="AM1274" s="68"/>
      <c r="AN1274" s="114"/>
      <c r="AO1274" s="114"/>
      <c r="AP1274" s="113"/>
      <c r="AQ1274" s="113"/>
      <c r="AR1274" s="31"/>
      <c r="AS1274" s="73"/>
      <c r="AT1274" s="73"/>
      <c r="AU1274" s="68"/>
      <c r="AV1274" s="67"/>
      <c r="AW1274" s="67"/>
      <c r="AX1274" s="67"/>
      <c r="AY1274" s="67"/>
      <c r="AZ1274" s="132"/>
      <c r="BA1274" s="132"/>
      <c r="BB1274" s="132"/>
      <c r="BC1274" s="132"/>
      <c r="BD1274" s="132"/>
      <c r="BE1274" s="67"/>
    </row>
    <row r="1275" spans="1:57" ht="25.5" customHeight="1" x14ac:dyDescent="0.25">
      <c r="A1275" s="31"/>
      <c r="B1275" s="31"/>
      <c r="C1275" s="31"/>
      <c r="D1275" s="33"/>
      <c r="E1275" s="98"/>
      <c r="F1275" s="31"/>
      <c r="G1275" s="83"/>
      <c r="H1275" s="83"/>
      <c r="I1275" s="62"/>
      <c r="J1275" s="31"/>
      <c r="K1275" s="31"/>
      <c r="L1275" s="83"/>
      <c r="M1275" s="69"/>
      <c r="N1275" s="69"/>
      <c r="O1275" s="74"/>
      <c r="P1275" s="74"/>
      <c r="Q1275" s="75"/>
      <c r="R1275" s="34"/>
      <c r="S1275" s="83"/>
      <c r="T1275" s="83"/>
      <c r="U1275" s="83"/>
      <c r="V1275" s="83"/>
      <c r="W1275" s="74"/>
      <c r="X1275" s="74"/>
      <c r="Y1275" s="74"/>
      <c r="Z1275" s="66"/>
      <c r="AA1275" s="72"/>
      <c r="AB1275" s="66"/>
      <c r="AC1275" s="72"/>
      <c r="AD1275" s="72"/>
      <c r="AE1275" s="72"/>
      <c r="AF1275" s="62"/>
      <c r="AG1275" s="113"/>
      <c r="AH1275" s="114"/>
      <c r="AI1275" s="30"/>
      <c r="AJ1275" s="30"/>
      <c r="AK1275" s="30"/>
      <c r="AL1275" s="30"/>
      <c r="AM1275" s="68"/>
      <c r="AN1275" s="114"/>
      <c r="AO1275" s="114"/>
      <c r="AP1275" s="113"/>
      <c r="AQ1275" s="113"/>
      <c r="AR1275" s="31"/>
      <c r="AS1275" s="73"/>
      <c r="AT1275" s="73"/>
      <c r="AU1275" s="68"/>
      <c r="AV1275" s="67"/>
      <c r="AW1275" s="67"/>
      <c r="AX1275" s="67"/>
      <c r="AY1275" s="67"/>
      <c r="AZ1275" s="132"/>
      <c r="BA1275" s="132"/>
      <c r="BB1275" s="132"/>
      <c r="BC1275" s="132"/>
      <c r="BD1275" s="132"/>
      <c r="BE1275" s="67"/>
    </row>
    <row r="1276" spans="1:57" ht="25.5" customHeight="1" x14ac:dyDescent="0.25">
      <c r="A1276" s="31"/>
      <c r="B1276" s="31"/>
      <c r="C1276" s="31"/>
      <c r="D1276" s="33"/>
      <c r="E1276" s="98"/>
      <c r="F1276" s="31"/>
      <c r="G1276" s="83"/>
      <c r="H1276" s="83"/>
      <c r="I1276" s="62"/>
      <c r="J1276" s="31"/>
      <c r="K1276" s="31"/>
      <c r="L1276" s="83"/>
      <c r="M1276" s="69"/>
      <c r="N1276" s="69"/>
      <c r="O1276" s="74"/>
      <c r="P1276" s="74"/>
      <c r="Q1276" s="75"/>
      <c r="R1276" s="34"/>
      <c r="S1276" s="83"/>
      <c r="T1276" s="83"/>
      <c r="U1276" s="83"/>
      <c r="V1276" s="83"/>
      <c r="W1276" s="74"/>
      <c r="X1276" s="74"/>
      <c r="Y1276" s="74"/>
      <c r="Z1276" s="66"/>
      <c r="AA1276" s="72"/>
      <c r="AB1276" s="66"/>
      <c r="AC1276" s="72"/>
      <c r="AD1276" s="72"/>
      <c r="AE1276" s="72"/>
      <c r="AF1276" s="62"/>
      <c r="AG1276" s="113"/>
      <c r="AH1276" s="114"/>
      <c r="AI1276" s="30"/>
      <c r="AJ1276" s="30"/>
      <c r="AK1276" s="30"/>
      <c r="AL1276" s="30"/>
      <c r="AM1276" s="68"/>
      <c r="AN1276" s="114"/>
      <c r="AO1276" s="114"/>
      <c r="AP1276" s="113"/>
      <c r="AQ1276" s="113"/>
      <c r="AR1276" s="31"/>
      <c r="AS1276" s="73"/>
      <c r="AT1276" s="73"/>
      <c r="AU1276" s="68"/>
      <c r="AV1276" s="67"/>
      <c r="AW1276" s="67"/>
      <c r="AX1276" s="67"/>
      <c r="AY1276" s="67"/>
      <c r="AZ1276" s="132"/>
      <c r="BA1276" s="132"/>
      <c r="BB1276" s="132"/>
      <c r="BC1276" s="132"/>
      <c r="BD1276" s="132"/>
      <c r="BE1276" s="67"/>
    </row>
    <row r="1277" spans="1:57" ht="25.5" customHeight="1" x14ac:dyDescent="0.25">
      <c r="A1277" s="31"/>
      <c r="B1277" s="31"/>
      <c r="C1277" s="31"/>
      <c r="D1277" s="33"/>
      <c r="E1277" s="98"/>
      <c r="F1277" s="31"/>
      <c r="G1277" s="83"/>
      <c r="H1277" s="83"/>
      <c r="I1277" s="62"/>
      <c r="J1277" s="31"/>
      <c r="K1277" s="31"/>
      <c r="L1277" s="83"/>
      <c r="M1277" s="69"/>
      <c r="N1277" s="69"/>
      <c r="O1277" s="74"/>
      <c r="P1277" s="74"/>
      <c r="Q1277" s="75"/>
      <c r="R1277" s="34"/>
      <c r="S1277" s="83"/>
      <c r="T1277" s="83"/>
      <c r="U1277" s="83"/>
      <c r="V1277" s="83"/>
      <c r="W1277" s="74"/>
      <c r="X1277" s="74"/>
      <c r="Y1277" s="74"/>
      <c r="Z1277" s="66"/>
      <c r="AA1277" s="72"/>
      <c r="AB1277" s="66"/>
      <c r="AC1277" s="72"/>
      <c r="AD1277" s="72"/>
      <c r="AE1277" s="72"/>
      <c r="AF1277" s="62"/>
      <c r="AG1277" s="113"/>
      <c r="AH1277" s="114"/>
      <c r="AI1277" s="30"/>
      <c r="AJ1277" s="30"/>
      <c r="AK1277" s="30"/>
      <c r="AL1277" s="30"/>
      <c r="AM1277" s="68"/>
      <c r="AN1277" s="114"/>
      <c r="AO1277" s="114"/>
      <c r="AP1277" s="113"/>
      <c r="AQ1277" s="113"/>
      <c r="AR1277" s="31"/>
      <c r="AS1277" s="73"/>
      <c r="AT1277" s="73"/>
      <c r="AU1277" s="68"/>
      <c r="AV1277" s="67"/>
      <c r="AW1277" s="67"/>
      <c r="AX1277" s="67"/>
      <c r="AY1277" s="67"/>
      <c r="AZ1277" s="132"/>
      <c r="BA1277" s="132"/>
      <c r="BB1277" s="132"/>
      <c r="BC1277" s="132"/>
      <c r="BD1277" s="132"/>
      <c r="BE1277" s="67"/>
    </row>
    <row r="1278" spans="1:57" ht="25.5" customHeight="1" x14ac:dyDescent="0.25">
      <c r="A1278" s="31"/>
      <c r="B1278" s="31"/>
      <c r="C1278" s="31"/>
      <c r="D1278" s="33"/>
      <c r="E1278" s="98"/>
      <c r="F1278" s="31"/>
      <c r="G1278" s="83"/>
      <c r="H1278" s="83"/>
      <c r="I1278" s="62"/>
      <c r="J1278" s="31"/>
      <c r="K1278" s="31"/>
      <c r="L1278" s="83"/>
      <c r="M1278" s="69"/>
      <c r="N1278" s="69"/>
      <c r="O1278" s="74"/>
      <c r="P1278" s="74"/>
      <c r="Q1278" s="75"/>
      <c r="R1278" s="34"/>
      <c r="S1278" s="83"/>
      <c r="T1278" s="83"/>
      <c r="U1278" s="83"/>
      <c r="V1278" s="83"/>
      <c r="W1278" s="74"/>
      <c r="X1278" s="74"/>
      <c r="Y1278" s="74"/>
      <c r="Z1278" s="66"/>
      <c r="AA1278" s="72"/>
      <c r="AB1278" s="66"/>
      <c r="AC1278" s="72"/>
      <c r="AD1278" s="72"/>
      <c r="AE1278" s="72"/>
      <c r="AF1278" s="62"/>
      <c r="AG1278" s="113"/>
      <c r="AH1278" s="114"/>
      <c r="AI1278" s="30"/>
      <c r="AJ1278" s="30"/>
      <c r="AK1278" s="30"/>
      <c r="AL1278" s="30"/>
      <c r="AM1278" s="68"/>
      <c r="AN1278" s="114"/>
      <c r="AO1278" s="114"/>
      <c r="AP1278" s="113"/>
      <c r="AQ1278" s="113"/>
      <c r="AR1278" s="31"/>
      <c r="AS1278" s="73"/>
      <c r="AT1278" s="73"/>
      <c r="AU1278" s="68"/>
      <c r="AV1278" s="67"/>
      <c r="AW1278" s="67"/>
      <c r="AX1278" s="67"/>
      <c r="AY1278" s="67"/>
      <c r="AZ1278" s="132"/>
      <c r="BA1278" s="132"/>
      <c r="BB1278" s="132"/>
      <c r="BC1278" s="132"/>
      <c r="BD1278" s="132"/>
      <c r="BE1278" s="67"/>
    </row>
    <row r="1279" spans="1:57" ht="25.5" customHeight="1" x14ac:dyDescent="0.25">
      <c r="A1279" s="31"/>
      <c r="B1279" s="31"/>
      <c r="C1279" s="31"/>
      <c r="D1279" s="33"/>
      <c r="E1279" s="98"/>
      <c r="F1279" s="31"/>
      <c r="G1279" s="83"/>
      <c r="H1279" s="83"/>
      <c r="I1279" s="62"/>
      <c r="J1279" s="31"/>
      <c r="K1279" s="31"/>
      <c r="L1279" s="83"/>
      <c r="M1279" s="69"/>
      <c r="N1279" s="69"/>
      <c r="O1279" s="74"/>
      <c r="P1279" s="74"/>
      <c r="Q1279" s="75"/>
      <c r="R1279" s="34"/>
      <c r="S1279" s="83"/>
      <c r="T1279" s="83"/>
      <c r="U1279" s="83"/>
      <c r="V1279" s="83"/>
      <c r="W1279" s="74"/>
      <c r="X1279" s="74"/>
      <c r="Y1279" s="74"/>
      <c r="Z1279" s="66"/>
      <c r="AA1279" s="72"/>
      <c r="AB1279" s="66"/>
      <c r="AC1279" s="72"/>
      <c r="AD1279" s="72"/>
      <c r="AE1279" s="72"/>
      <c r="AF1279" s="62"/>
      <c r="AG1279" s="113"/>
      <c r="AH1279" s="114"/>
      <c r="AI1279" s="30"/>
      <c r="AJ1279" s="30"/>
      <c r="AK1279" s="30"/>
      <c r="AL1279" s="30"/>
      <c r="AM1279" s="68"/>
      <c r="AN1279" s="114"/>
      <c r="AO1279" s="114"/>
      <c r="AP1279" s="113"/>
      <c r="AQ1279" s="113"/>
      <c r="AR1279" s="31"/>
      <c r="AS1279" s="73"/>
      <c r="AT1279" s="73"/>
      <c r="AU1279" s="68"/>
      <c r="AV1279" s="67"/>
      <c r="AW1279" s="67"/>
      <c r="AX1279" s="67"/>
      <c r="AY1279" s="67"/>
      <c r="AZ1279" s="132"/>
      <c r="BA1279" s="132"/>
      <c r="BB1279" s="132"/>
      <c r="BC1279" s="132"/>
      <c r="BD1279" s="132"/>
      <c r="BE1279" s="67"/>
    </row>
    <row r="1280" spans="1:57" ht="25.5" customHeight="1" x14ac:dyDescent="0.25">
      <c r="A1280" s="31"/>
      <c r="B1280" s="31"/>
      <c r="C1280" s="31"/>
      <c r="D1280" s="33"/>
      <c r="E1280" s="98"/>
      <c r="F1280" s="31"/>
      <c r="G1280" s="83"/>
      <c r="H1280" s="83"/>
      <c r="I1280" s="62"/>
      <c r="J1280" s="31"/>
      <c r="K1280" s="31"/>
      <c r="L1280" s="83"/>
      <c r="M1280" s="69"/>
      <c r="N1280" s="69"/>
      <c r="O1280" s="74"/>
      <c r="P1280" s="74"/>
      <c r="Q1280" s="75"/>
      <c r="R1280" s="34"/>
      <c r="S1280" s="83"/>
      <c r="T1280" s="83"/>
      <c r="U1280" s="83"/>
      <c r="V1280" s="83"/>
      <c r="W1280" s="74"/>
      <c r="X1280" s="74"/>
      <c r="Y1280" s="74"/>
      <c r="Z1280" s="66"/>
      <c r="AA1280" s="72"/>
      <c r="AB1280" s="66"/>
      <c r="AC1280" s="72"/>
      <c r="AD1280" s="72"/>
      <c r="AE1280" s="72"/>
      <c r="AF1280" s="62"/>
      <c r="AG1280" s="113"/>
      <c r="AH1280" s="114"/>
      <c r="AI1280" s="30"/>
      <c r="AJ1280" s="30"/>
      <c r="AK1280" s="30"/>
      <c r="AL1280" s="30"/>
      <c r="AM1280" s="68"/>
      <c r="AN1280" s="114"/>
      <c r="AO1280" s="114"/>
      <c r="AP1280" s="113"/>
      <c r="AQ1280" s="113"/>
      <c r="AR1280" s="31"/>
      <c r="AS1280" s="73"/>
      <c r="AT1280" s="73"/>
      <c r="AU1280" s="68"/>
      <c r="AV1280" s="67"/>
      <c r="AW1280" s="67"/>
      <c r="AX1280" s="67"/>
      <c r="AY1280" s="67"/>
      <c r="AZ1280" s="132"/>
      <c r="BA1280" s="132"/>
      <c r="BB1280" s="132"/>
      <c r="BC1280" s="132"/>
      <c r="BD1280" s="132"/>
      <c r="BE1280" s="67"/>
    </row>
    <row r="1281" spans="1:57" ht="25.5" customHeight="1" x14ac:dyDescent="0.25">
      <c r="A1281" s="31"/>
      <c r="B1281" s="31"/>
      <c r="C1281" s="31"/>
      <c r="D1281" s="33"/>
      <c r="E1281" s="98"/>
      <c r="F1281" s="31"/>
      <c r="G1281" s="83"/>
      <c r="H1281" s="83"/>
      <c r="I1281" s="62"/>
      <c r="J1281" s="31"/>
      <c r="K1281" s="31"/>
      <c r="L1281" s="83"/>
      <c r="M1281" s="69"/>
      <c r="N1281" s="69"/>
      <c r="O1281" s="74"/>
      <c r="P1281" s="74"/>
      <c r="Q1281" s="75"/>
      <c r="R1281" s="34"/>
      <c r="S1281" s="83"/>
      <c r="T1281" s="83"/>
      <c r="U1281" s="83"/>
      <c r="V1281" s="83"/>
      <c r="W1281" s="74"/>
      <c r="X1281" s="74"/>
      <c r="Y1281" s="74"/>
      <c r="Z1281" s="66"/>
      <c r="AA1281" s="72"/>
      <c r="AB1281" s="66"/>
      <c r="AC1281" s="72"/>
      <c r="AD1281" s="72"/>
      <c r="AE1281" s="72"/>
      <c r="AF1281" s="62"/>
      <c r="AG1281" s="113"/>
      <c r="AH1281" s="114"/>
      <c r="AI1281" s="30"/>
      <c r="AJ1281" s="30"/>
      <c r="AK1281" s="30"/>
      <c r="AL1281" s="30"/>
      <c r="AM1281" s="68"/>
      <c r="AN1281" s="114"/>
      <c r="AO1281" s="114"/>
      <c r="AP1281" s="113"/>
      <c r="AQ1281" s="113"/>
      <c r="AR1281" s="31"/>
      <c r="AS1281" s="73"/>
      <c r="AT1281" s="73"/>
      <c r="AU1281" s="68"/>
      <c r="AV1281" s="67"/>
      <c r="AW1281" s="67"/>
      <c r="AX1281" s="67"/>
      <c r="AY1281" s="67"/>
      <c r="AZ1281" s="132"/>
      <c r="BA1281" s="132"/>
      <c r="BB1281" s="132"/>
      <c r="BC1281" s="132"/>
      <c r="BD1281" s="132"/>
      <c r="BE1281" s="67"/>
    </row>
    <row r="1282" spans="1:57" ht="25.5" customHeight="1" x14ac:dyDescent="0.25">
      <c r="A1282" s="31"/>
      <c r="B1282" s="31"/>
      <c r="C1282" s="31"/>
      <c r="D1282" s="33"/>
      <c r="E1282" s="98"/>
      <c r="F1282" s="31"/>
      <c r="G1282" s="83"/>
      <c r="H1282" s="83"/>
      <c r="I1282" s="62"/>
      <c r="J1282" s="31"/>
      <c r="K1282" s="31"/>
      <c r="L1282" s="83"/>
      <c r="M1282" s="69"/>
      <c r="N1282" s="69"/>
      <c r="O1282" s="74"/>
      <c r="P1282" s="74"/>
      <c r="Q1282" s="75"/>
      <c r="R1282" s="34"/>
      <c r="S1282" s="83"/>
      <c r="T1282" s="83"/>
      <c r="U1282" s="83"/>
      <c r="V1282" s="83"/>
      <c r="W1282" s="74"/>
      <c r="X1282" s="74"/>
      <c r="Y1282" s="74"/>
      <c r="Z1282" s="66"/>
      <c r="AA1282" s="72"/>
      <c r="AB1282" s="66"/>
      <c r="AC1282" s="72"/>
      <c r="AD1282" s="72"/>
      <c r="AE1282" s="72"/>
      <c r="AF1282" s="62"/>
      <c r="AG1282" s="113"/>
      <c r="AH1282" s="114"/>
      <c r="AI1282" s="30"/>
      <c r="AJ1282" s="30"/>
      <c r="AK1282" s="30"/>
      <c r="AL1282" s="30"/>
      <c r="AM1282" s="68"/>
      <c r="AN1282" s="114"/>
      <c r="AO1282" s="114"/>
      <c r="AP1282" s="113"/>
      <c r="AQ1282" s="113"/>
      <c r="AR1282" s="31"/>
      <c r="AS1282" s="73"/>
      <c r="AT1282" s="73"/>
      <c r="AU1282" s="68"/>
      <c r="AV1282" s="67"/>
      <c r="AW1282" s="67"/>
      <c r="AX1282" s="67"/>
      <c r="AY1282" s="67"/>
      <c r="AZ1282" s="132"/>
      <c r="BA1282" s="132"/>
      <c r="BB1282" s="132"/>
      <c r="BC1282" s="132"/>
      <c r="BD1282" s="132"/>
      <c r="BE1282" s="67"/>
    </row>
    <row r="1283" spans="1:57" ht="25.5" customHeight="1" x14ac:dyDescent="0.25">
      <c r="A1283" s="31"/>
      <c r="B1283" s="31"/>
      <c r="C1283" s="31"/>
      <c r="D1283" s="33"/>
      <c r="E1283" s="98"/>
      <c r="F1283" s="31"/>
      <c r="G1283" s="83"/>
      <c r="H1283" s="83"/>
      <c r="I1283" s="62"/>
      <c r="J1283" s="31"/>
      <c r="K1283" s="31"/>
      <c r="L1283" s="83"/>
      <c r="M1283" s="69"/>
      <c r="N1283" s="69"/>
      <c r="O1283" s="74"/>
      <c r="P1283" s="74"/>
      <c r="Q1283" s="75"/>
      <c r="R1283" s="34"/>
      <c r="S1283" s="83"/>
      <c r="T1283" s="83"/>
      <c r="U1283" s="83"/>
      <c r="V1283" s="83"/>
      <c r="W1283" s="74"/>
      <c r="X1283" s="74"/>
      <c r="Y1283" s="74"/>
      <c r="Z1283" s="66"/>
      <c r="AA1283" s="72"/>
      <c r="AB1283" s="66"/>
      <c r="AC1283" s="72"/>
      <c r="AD1283" s="72"/>
      <c r="AE1283" s="72"/>
      <c r="AF1283" s="62"/>
      <c r="AG1283" s="113"/>
      <c r="AH1283" s="114"/>
      <c r="AI1283" s="30"/>
      <c r="AJ1283" s="30"/>
      <c r="AK1283" s="30"/>
      <c r="AL1283" s="30"/>
      <c r="AM1283" s="68"/>
      <c r="AN1283" s="114"/>
      <c r="AO1283" s="114"/>
      <c r="AP1283" s="113"/>
      <c r="AQ1283" s="113"/>
      <c r="AR1283" s="31"/>
      <c r="AS1283" s="73"/>
      <c r="AT1283" s="73"/>
      <c r="AU1283" s="68"/>
      <c r="AV1283" s="67"/>
      <c r="AW1283" s="67"/>
      <c r="AX1283" s="67"/>
      <c r="AY1283" s="67"/>
      <c r="AZ1283" s="132"/>
      <c r="BA1283" s="132"/>
      <c r="BB1283" s="132"/>
      <c r="BC1283" s="132"/>
      <c r="BD1283" s="132"/>
      <c r="BE1283" s="67"/>
    </row>
    <row r="1284" spans="1:57" ht="25.5" customHeight="1" x14ac:dyDescent="0.25">
      <c r="A1284" s="31"/>
      <c r="B1284" s="31"/>
      <c r="C1284" s="31"/>
      <c r="D1284" s="33"/>
      <c r="E1284" s="98"/>
      <c r="F1284" s="31"/>
      <c r="G1284" s="83"/>
      <c r="H1284" s="83"/>
      <c r="I1284" s="62"/>
      <c r="J1284" s="31"/>
      <c r="K1284" s="31"/>
      <c r="L1284" s="83"/>
      <c r="M1284" s="69"/>
      <c r="N1284" s="69"/>
      <c r="O1284" s="74"/>
      <c r="P1284" s="74"/>
      <c r="Q1284" s="75"/>
      <c r="R1284" s="34"/>
      <c r="S1284" s="83"/>
      <c r="T1284" s="83"/>
      <c r="U1284" s="83"/>
      <c r="V1284" s="83"/>
      <c r="W1284" s="74"/>
      <c r="X1284" s="74"/>
      <c r="Y1284" s="74"/>
      <c r="Z1284" s="66"/>
      <c r="AA1284" s="72"/>
      <c r="AB1284" s="66"/>
      <c r="AC1284" s="72"/>
      <c r="AD1284" s="72"/>
      <c r="AE1284" s="72"/>
      <c r="AF1284" s="62"/>
      <c r="AG1284" s="113"/>
      <c r="AH1284" s="114"/>
      <c r="AI1284" s="30"/>
      <c r="AJ1284" s="30"/>
      <c r="AK1284" s="30"/>
      <c r="AL1284" s="30"/>
      <c r="AM1284" s="68"/>
      <c r="AN1284" s="114"/>
      <c r="AO1284" s="114"/>
      <c r="AP1284" s="113"/>
      <c r="AQ1284" s="113"/>
      <c r="AR1284" s="31"/>
      <c r="AS1284" s="73"/>
      <c r="AT1284" s="73"/>
      <c r="AU1284" s="68"/>
      <c r="AV1284" s="67"/>
      <c r="AW1284" s="67"/>
      <c r="AX1284" s="67"/>
      <c r="AY1284" s="67"/>
      <c r="AZ1284" s="132"/>
      <c r="BA1284" s="132"/>
      <c r="BB1284" s="132"/>
      <c r="BC1284" s="132"/>
      <c r="BD1284" s="132"/>
      <c r="BE1284" s="67"/>
    </row>
    <row r="1285" spans="1:57" ht="25.5" customHeight="1" x14ac:dyDescent="0.25">
      <c r="A1285" s="31"/>
      <c r="B1285" s="31"/>
      <c r="C1285" s="31"/>
      <c r="D1285" s="33"/>
      <c r="E1285" s="98"/>
      <c r="F1285" s="31"/>
      <c r="G1285" s="83"/>
      <c r="H1285" s="83"/>
      <c r="I1285" s="62"/>
      <c r="J1285" s="31"/>
      <c r="K1285" s="31"/>
      <c r="L1285" s="83"/>
      <c r="M1285" s="69"/>
      <c r="N1285" s="69"/>
      <c r="O1285" s="74"/>
      <c r="P1285" s="74"/>
      <c r="Q1285" s="75"/>
      <c r="R1285" s="34"/>
      <c r="S1285" s="83"/>
      <c r="T1285" s="83"/>
      <c r="U1285" s="83"/>
      <c r="V1285" s="83"/>
      <c r="W1285" s="74"/>
      <c r="X1285" s="74"/>
      <c r="Y1285" s="74"/>
      <c r="Z1285" s="66"/>
      <c r="AA1285" s="72"/>
      <c r="AB1285" s="66"/>
      <c r="AC1285" s="72"/>
      <c r="AD1285" s="72"/>
      <c r="AE1285" s="72"/>
      <c r="AF1285" s="62"/>
      <c r="AG1285" s="113"/>
      <c r="AH1285" s="114"/>
      <c r="AI1285" s="30"/>
      <c r="AJ1285" s="30"/>
      <c r="AK1285" s="30"/>
      <c r="AL1285" s="30"/>
      <c r="AM1285" s="68"/>
      <c r="AN1285" s="114"/>
      <c r="AO1285" s="114"/>
      <c r="AP1285" s="113"/>
      <c r="AQ1285" s="113"/>
      <c r="AR1285" s="31"/>
      <c r="AS1285" s="73"/>
      <c r="AT1285" s="73"/>
      <c r="AU1285" s="68"/>
      <c r="AV1285" s="67"/>
      <c r="AW1285" s="67"/>
      <c r="AX1285" s="67"/>
      <c r="AY1285" s="67"/>
      <c r="AZ1285" s="132"/>
      <c r="BA1285" s="132"/>
      <c r="BB1285" s="132"/>
      <c r="BC1285" s="132"/>
      <c r="BD1285" s="132"/>
      <c r="BE1285" s="67"/>
    </row>
    <row r="1286" spans="1:57" ht="25.5" customHeight="1" x14ac:dyDescent="0.25">
      <c r="A1286" s="31"/>
      <c r="B1286" s="31"/>
      <c r="C1286" s="31"/>
      <c r="D1286" s="33"/>
      <c r="E1286" s="98"/>
      <c r="F1286" s="31"/>
      <c r="G1286" s="83"/>
      <c r="H1286" s="83"/>
      <c r="I1286" s="62"/>
      <c r="J1286" s="31"/>
      <c r="K1286" s="31"/>
      <c r="L1286" s="83"/>
      <c r="M1286" s="69"/>
      <c r="N1286" s="69"/>
      <c r="O1286" s="74"/>
      <c r="P1286" s="74"/>
      <c r="Q1286" s="75"/>
      <c r="R1286" s="34"/>
      <c r="S1286" s="83"/>
      <c r="T1286" s="83"/>
      <c r="U1286" s="83"/>
      <c r="V1286" s="83"/>
      <c r="W1286" s="74"/>
      <c r="X1286" s="74"/>
      <c r="Y1286" s="74"/>
      <c r="Z1286" s="66"/>
      <c r="AA1286" s="72"/>
      <c r="AB1286" s="66"/>
      <c r="AC1286" s="72"/>
      <c r="AD1286" s="72"/>
      <c r="AE1286" s="72"/>
      <c r="AF1286" s="62"/>
      <c r="AG1286" s="113"/>
      <c r="AH1286" s="114"/>
      <c r="AI1286" s="30"/>
      <c r="AJ1286" s="30"/>
      <c r="AK1286" s="30"/>
      <c r="AL1286" s="30"/>
      <c r="AM1286" s="68"/>
      <c r="AN1286" s="114"/>
      <c r="AO1286" s="114"/>
      <c r="AP1286" s="113"/>
      <c r="AQ1286" s="113"/>
      <c r="AR1286" s="31"/>
      <c r="AS1286" s="73"/>
      <c r="AT1286" s="73"/>
      <c r="AU1286" s="68"/>
      <c r="AV1286" s="67"/>
      <c r="AW1286" s="67"/>
      <c r="AX1286" s="67"/>
      <c r="AY1286" s="67"/>
      <c r="AZ1286" s="132"/>
      <c r="BA1286" s="132"/>
      <c r="BB1286" s="132"/>
      <c r="BC1286" s="132"/>
      <c r="BD1286" s="132"/>
      <c r="BE1286" s="67"/>
    </row>
    <row r="1287" spans="1:57" ht="25.5" customHeight="1" x14ac:dyDescent="0.25">
      <c r="A1287" s="31"/>
      <c r="B1287" s="31"/>
      <c r="C1287" s="31"/>
      <c r="D1287" s="33"/>
      <c r="E1287" s="98"/>
      <c r="F1287" s="31"/>
      <c r="G1287" s="83"/>
      <c r="H1287" s="83"/>
      <c r="I1287" s="62"/>
      <c r="J1287" s="31"/>
      <c r="K1287" s="31"/>
      <c r="L1287" s="83"/>
      <c r="M1287" s="69"/>
      <c r="N1287" s="69"/>
      <c r="O1287" s="74"/>
      <c r="P1287" s="74"/>
      <c r="Q1287" s="75"/>
      <c r="R1287" s="34"/>
      <c r="S1287" s="83"/>
      <c r="T1287" s="83"/>
      <c r="U1287" s="83"/>
      <c r="V1287" s="83"/>
      <c r="W1287" s="74"/>
      <c r="X1287" s="74"/>
      <c r="Y1287" s="74"/>
      <c r="Z1287" s="66"/>
      <c r="AA1287" s="72"/>
      <c r="AB1287" s="66"/>
      <c r="AC1287" s="72"/>
      <c r="AD1287" s="72"/>
      <c r="AE1287" s="72"/>
      <c r="AF1287" s="62"/>
      <c r="AG1287" s="113"/>
      <c r="AH1287" s="114"/>
      <c r="AI1287" s="30"/>
      <c r="AJ1287" s="30"/>
      <c r="AK1287" s="30"/>
      <c r="AL1287" s="30"/>
      <c r="AM1287" s="68"/>
      <c r="AN1287" s="114"/>
      <c r="AO1287" s="114"/>
      <c r="AP1287" s="113"/>
      <c r="AQ1287" s="113"/>
      <c r="AR1287" s="31"/>
      <c r="AS1287" s="73"/>
      <c r="AT1287" s="73"/>
      <c r="AU1287" s="68"/>
      <c r="AV1287" s="67"/>
      <c r="AW1287" s="67"/>
      <c r="AX1287" s="67"/>
      <c r="AY1287" s="67"/>
      <c r="AZ1287" s="132"/>
      <c r="BA1287" s="132"/>
      <c r="BB1287" s="132"/>
      <c r="BC1287" s="132"/>
      <c r="BD1287" s="132"/>
      <c r="BE1287" s="67"/>
    </row>
    <row r="1288" spans="1:57" ht="25.5" customHeight="1" x14ac:dyDescent="0.25">
      <c r="A1288" s="31"/>
      <c r="B1288" s="31"/>
      <c r="C1288" s="31"/>
      <c r="D1288" s="33"/>
      <c r="E1288" s="98"/>
      <c r="F1288" s="31"/>
      <c r="G1288" s="83"/>
      <c r="H1288" s="83"/>
      <c r="I1288" s="62"/>
      <c r="J1288" s="31"/>
      <c r="K1288" s="31"/>
      <c r="L1288" s="83"/>
      <c r="M1288" s="69"/>
      <c r="N1288" s="69"/>
      <c r="O1288" s="74"/>
      <c r="P1288" s="74"/>
      <c r="Q1288" s="75"/>
      <c r="R1288" s="34"/>
      <c r="S1288" s="83"/>
      <c r="T1288" s="83"/>
      <c r="U1288" s="83"/>
      <c r="V1288" s="83"/>
      <c r="W1288" s="74"/>
      <c r="X1288" s="74"/>
      <c r="Y1288" s="74"/>
      <c r="Z1288" s="66"/>
      <c r="AA1288" s="72"/>
      <c r="AB1288" s="66"/>
      <c r="AC1288" s="72"/>
      <c r="AD1288" s="72"/>
      <c r="AE1288" s="72"/>
      <c r="AF1288" s="62"/>
      <c r="AG1288" s="113"/>
      <c r="AH1288" s="114"/>
      <c r="AI1288" s="30"/>
      <c r="AJ1288" s="30"/>
      <c r="AK1288" s="30"/>
      <c r="AL1288" s="30"/>
      <c r="AM1288" s="68"/>
      <c r="AN1288" s="114"/>
      <c r="AO1288" s="114"/>
      <c r="AP1288" s="113"/>
      <c r="AQ1288" s="113"/>
      <c r="AR1288" s="31"/>
      <c r="AS1288" s="73"/>
      <c r="AT1288" s="73"/>
      <c r="AU1288" s="68"/>
      <c r="AV1288" s="67"/>
      <c r="AW1288" s="67"/>
      <c r="AX1288" s="67"/>
      <c r="AY1288" s="67"/>
      <c r="AZ1288" s="132"/>
      <c r="BA1288" s="132"/>
      <c r="BB1288" s="132"/>
      <c r="BC1288" s="132"/>
      <c r="BD1288" s="132"/>
      <c r="BE1288" s="67"/>
    </row>
    <row r="1289" spans="1:57" ht="25.5" customHeight="1" x14ac:dyDescent="0.25">
      <c r="A1289" s="31"/>
      <c r="B1289" s="31"/>
      <c r="C1289" s="31"/>
      <c r="D1289" s="33"/>
      <c r="E1289" s="98"/>
      <c r="F1289" s="31"/>
      <c r="G1289" s="83"/>
      <c r="H1289" s="83"/>
      <c r="I1289" s="62"/>
      <c r="J1289" s="31"/>
      <c r="K1289" s="31"/>
      <c r="L1289" s="83"/>
      <c r="M1289" s="69"/>
      <c r="N1289" s="69"/>
      <c r="O1289" s="74"/>
      <c r="P1289" s="74"/>
      <c r="Q1289" s="75"/>
      <c r="R1289" s="34"/>
      <c r="S1289" s="83"/>
      <c r="T1289" s="83"/>
      <c r="U1289" s="83"/>
      <c r="V1289" s="83"/>
      <c r="W1289" s="74"/>
      <c r="X1289" s="74"/>
      <c r="Y1289" s="74"/>
      <c r="Z1289" s="66"/>
      <c r="AA1289" s="72"/>
      <c r="AB1289" s="66"/>
      <c r="AC1289" s="72"/>
      <c r="AD1289" s="72"/>
      <c r="AE1289" s="72"/>
      <c r="AF1289" s="62"/>
      <c r="AG1289" s="113"/>
      <c r="AH1289" s="114"/>
      <c r="AI1289" s="30"/>
      <c r="AJ1289" s="30"/>
      <c r="AK1289" s="30"/>
      <c r="AL1289" s="30"/>
      <c r="AM1289" s="68"/>
      <c r="AN1289" s="114"/>
      <c r="AO1289" s="114"/>
      <c r="AP1289" s="113"/>
      <c r="AQ1289" s="113"/>
      <c r="AR1289" s="31"/>
      <c r="AS1289" s="73"/>
      <c r="AT1289" s="73"/>
      <c r="AU1289" s="68"/>
      <c r="AV1289" s="67"/>
      <c r="AW1289" s="67"/>
      <c r="AX1289" s="67"/>
      <c r="AY1289" s="67"/>
      <c r="AZ1289" s="132"/>
      <c r="BA1289" s="132"/>
      <c r="BB1289" s="132"/>
      <c r="BC1289" s="132"/>
      <c r="BD1289" s="132"/>
      <c r="BE1289" s="67"/>
    </row>
    <row r="1290" spans="1:57" ht="25.5" customHeight="1" x14ac:dyDescent="0.25">
      <c r="A1290" s="31"/>
      <c r="B1290" s="31"/>
      <c r="C1290" s="31"/>
      <c r="D1290" s="33"/>
      <c r="E1290" s="98"/>
      <c r="F1290" s="31"/>
      <c r="G1290" s="83"/>
      <c r="H1290" s="83"/>
      <c r="I1290" s="62"/>
      <c r="J1290" s="31"/>
      <c r="K1290" s="31"/>
      <c r="L1290" s="83"/>
      <c r="M1290" s="69"/>
      <c r="N1290" s="69"/>
      <c r="O1290" s="74"/>
      <c r="P1290" s="74"/>
      <c r="Q1290" s="75"/>
      <c r="R1290" s="34"/>
      <c r="S1290" s="83"/>
      <c r="T1290" s="83"/>
      <c r="U1290" s="83"/>
      <c r="V1290" s="83"/>
      <c r="W1290" s="74"/>
      <c r="X1290" s="74"/>
      <c r="Y1290" s="74"/>
      <c r="Z1290" s="66"/>
      <c r="AA1290" s="72"/>
      <c r="AB1290" s="66"/>
      <c r="AC1290" s="72"/>
      <c r="AD1290" s="72"/>
      <c r="AE1290" s="72"/>
      <c r="AF1290" s="62"/>
      <c r="AG1290" s="113"/>
      <c r="AH1290" s="114"/>
      <c r="AI1290" s="30"/>
      <c r="AJ1290" s="30"/>
      <c r="AK1290" s="30"/>
      <c r="AL1290" s="30"/>
      <c r="AM1290" s="68"/>
      <c r="AN1290" s="114"/>
      <c r="AO1290" s="114"/>
      <c r="AP1290" s="113"/>
      <c r="AQ1290" s="113"/>
      <c r="AR1290" s="31"/>
      <c r="AS1290" s="73"/>
      <c r="AT1290" s="73"/>
      <c r="AU1290" s="68"/>
      <c r="AV1290" s="67"/>
      <c r="AW1290" s="67"/>
      <c r="AX1290" s="67"/>
      <c r="AY1290" s="67"/>
      <c r="AZ1290" s="132"/>
      <c r="BA1290" s="132"/>
      <c r="BB1290" s="132"/>
      <c r="BC1290" s="132"/>
      <c r="BD1290" s="132"/>
      <c r="BE1290" s="67"/>
    </row>
    <row r="1291" spans="1:57" ht="25.5" customHeight="1" x14ac:dyDescent="0.25">
      <c r="A1291" s="31"/>
      <c r="B1291" s="31"/>
      <c r="C1291" s="31"/>
      <c r="D1291" s="33"/>
      <c r="E1291" s="98"/>
      <c r="F1291" s="31"/>
      <c r="G1291" s="83"/>
      <c r="H1291" s="83"/>
      <c r="I1291" s="62"/>
      <c r="J1291" s="31"/>
      <c r="K1291" s="31"/>
      <c r="L1291" s="83"/>
      <c r="M1291" s="69"/>
      <c r="N1291" s="69"/>
      <c r="O1291" s="74"/>
      <c r="P1291" s="74"/>
      <c r="Q1291" s="75"/>
      <c r="R1291" s="34"/>
      <c r="S1291" s="83"/>
      <c r="T1291" s="83"/>
      <c r="U1291" s="83"/>
      <c r="V1291" s="83"/>
      <c r="W1291" s="74"/>
      <c r="X1291" s="74"/>
      <c r="Y1291" s="74"/>
      <c r="Z1291" s="66"/>
      <c r="AA1291" s="72"/>
      <c r="AB1291" s="66"/>
      <c r="AC1291" s="72"/>
      <c r="AD1291" s="72"/>
      <c r="AE1291" s="72"/>
      <c r="AF1291" s="62"/>
      <c r="AG1291" s="113"/>
      <c r="AH1291" s="114"/>
      <c r="AI1291" s="30"/>
      <c r="AJ1291" s="30"/>
      <c r="AK1291" s="30"/>
      <c r="AL1291" s="30"/>
      <c r="AM1291" s="68"/>
      <c r="AN1291" s="114"/>
      <c r="AO1291" s="114"/>
      <c r="AP1291" s="113"/>
      <c r="AQ1291" s="113"/>
      <c r="AR1291" s="31"/>
      <c r="AS1291" s="73"/>
      <c r="AT1291" s="73"/>
      <c r="AU1291" s="68"/>
      <c r="AV1291" s="67"/>
      <c r="AW1291" s="67"/>
      <c r="AX1291" s="67"/>
      <c r="AY1291" s="67"/>
      <c r="AZ1291" s="132"/>
      <c r="BA1291" s="132"/>
      <c r="BB1291" s="132"/>
      <c r="BC1291" s="132"/>
      <c r="BD1291" s="132"/>
      <c r="BE1291" s="67"/>
    </row>
    <row r="1292" spans="1:57" ht="25.5" customHeight="1" x14ac:dyDescent="0.25">
      <c r="A1292" s="31"/>
      <c r="B1292" s="31"/>
      <c r="C1292" s="31"/>
      <c r="D1292" s="33"/>
      <c r="E1292" s="98"/>
      <c r="F1292" s="31"/>
      <c r="G1292" s="83"/>
      <c r="H1292" s="83"/>
      <c r="I1292" s="62"/>
      <c r="J1292" s="31"/>
      <c r="K1292" s="31"/>
      <c r="L1292" s="83"/>
      <c r="M1292" s="69"/>
      <c r="N1292" s="69"/>
      <c r="O1292" s="74"/>
      <c r="P1292" s="74"/>
      <c r="Q1292" s="75"/>
      <c r="R1292" s="34"/>
      <c r="S1292" s="83"/>
      <c r="T1292" s="83"/>
      <c r="U1292" s="83"/>
      <c r="V1292" s="83"/>
      <c r="W1292" s="74"/>
      <c r="X1292" s="74"/>
      <c r="Y1292" s="74"/>
      <c r="Z1292" s="66"/>
      <c r="AA1292" s="72"/>
      <c r="AB1292" s="66"/>
      <c r="AC1292" s="72"/>
      <c r="AD1292" s="72"/>
      <c r="AE1292" s="72"/>
      <c r="AF1292" s="62"/>
      <c r="AG1292" s="113"/>
      <c r="AH1292" s="114"/>
      <c r="AI1292" s="30"/>
      <c r="AJ1292" s="30"/>
      <c r="AK1292" s="30"/>
      <c r="AL1292" s="30"/>
      <c r="AM1292" s="68"/>
      <c r="AN1292" s="114"/>
      <c r="AO1292" s="114"/>
      <c r="AP1292" s="113"/>
      <c r="AQ1292" s="113"/>
      <c r="AR1292" s="31"/>
      <c r="AS1292" s="73"/>
      <c r="AT1292" s="73"/>
      <c r="AU1292" s="68"/>
      <c r="AV1292" s="67"/>
      <c r="AW1292" s="67"/>
      <c r="AX1292" s="67"/>
      <c r="AY1292" s="67"/>
      <c r="AZ1292" s="132"/>
      <c r="BA1292" s="132"/>
      <c r="BB1292" s="132"/>
      <c r="BC1292" s="132"/>
      <c r="BD1292" s="132"/>
      <c r="BE1292" s="67"/>
    </row>
    <row r="1293" spans="1:57" ht="25.5" customHeight="1" x14ac:dyDescent="0.25">
      <c r="A1293" s="31"/>
      <c r="B1293" s="31"/>
      <c r="C1293" s="31"/>
      <c r="D1293" s="33"/>
      <c r="E1293" s="98"/>
      <c r="F1293" s="31"/>
      <c r="G1293" s="83"/>
      <c r="H1293" s="83"/>
      <c r="I1293" s="62"/>
      <c r="J1293" s="31"/>
      <c r="K1293" s="31"/>
      <c r="L1293" s="83"/>
      <c r="M1293" s="69"/>
      <c r="N1293" s="69"/>
      <c r="O1293" s="74"/>
      <c r="P1293" s="74"/>
      <c r="Q1293" s="75"/>
      <c r="R1293" s="34"/>
      <c r="S1293" s="83"/>
      <c r="T1293" s="83"/>
      <c r="U1293" s="83"/>
      <c r="V1293" s="83"/>
      <c r="W1293" s="74"/>
      <c r="X1293" s="74"/>
      <c r="Y1293" s="74"/>
      <c r="Z1293" s="66"/>
      <c r="AA1293" s="72"/>
      <c r="AB1293" s="66"/>
      <c r="AC1293" s="72"/>
      <c r="AD1293" s="72"/>
      <c r="AE1293" s="72"/>
      <c r="AF1293" s="62"/>
      <c r="AG1293" s="113"/>
      <c r="AH1293" s="114"/>
      <c r="AI1293" s="30"/>
      <c r="AJ1293" s="30"/>
      <c r="AK1293" s="30"/>
      <c r="AL1293" s="30"/>
      <c r="AM1293" s="68"/>
      <c r="AN1293" s="114"/>
      <c r="AO1293" s="114"/>
      <c r="AP1293" s="113"/>
      <c r="AQ1293" s="113"/>
      <c r="AR1293" s="31"/>
      <c r="AS1293" s="73"/>
      <c r="AT1293" s="73"/>
      <c r="AU1293" s="68"/>
      <c r="AV1293" s="67"/>
      <c r="AW1293" s="67"/>
      <c r="AX1293" s="67"/>
      <c r="AY1293" s="67"/>
      <c r="AZ1293" s="132"/>
      <c r="BA1293" s="132"/>
      <c r="BB1293" s="132"/>
      <c r="BC1293" s="132"/>
      <c r="BD1293" s="132"/>
      <c r="BE1293" s="67"/>
    </row>
    <row r="1294" spans="1:57" ht="25.5" customHeight="1" x14ac:dyDescent="0.25">
      <c r="A1294" s="31"/>
      <c r="B1294" s="31"/>
      <c r="C1294" s="31"/>
      <c r="D1294" s="33"/>
      <c r="E1294" s="98"/>
      <c r="F1294" s="31"/>
      <c r="G1294" s="83"/>
      <c r="H1294" s="83"/>
      <c r="I1294" s="62"/>
      <c r="J1294" s="31"/>
      <c r="K1294" s="31"/>
      <c r="L1294" s="83"/>
      <c r="M1294" s="69"/>
      <c r="N1294" s="69"/>
      <c r="O1294" s="74"/>
      <c r="P1294" s="74"/>
      <c r="Q1294" s="75"/>
      <c r="R1294" s="34"/>
      <c r="S1294" s="83"/>
      <c r="T1294" s="83"/>
      <c r="U1294" s="83"/>
      <c r="V1294" s="83"/>
      <c r="W1294" s="74"/>
      <c r="X1294" s="74"/>
      <c r="Y1294" s="74"/>
      <c r="Z1294" s="66"/>
      <c r="AA1294" s="72"/>
      <c r="AB1294" s="66"/>
      <c r="AC1294" s="72"/>
      <c r="AD1294" s="72"/>
      <c r="AE1294" s="72"/>
      <c r="AF1294" s="62"/>
      <c r="AG1294" s="113"/>
      <c r="AH1294" s="114"/>
      <c r="AI1294" s="30"/>
      <c r="AJ1294" s="30"/>
      <c r="AK1294" s="30"/>
      <c r="AL1294" s="30"/>
      <c r="AM1294" s="68"/>
      <c r="AN1294" s="114"/>
      <c r="AO1294" s="114"/>
      <c r="AP1294" s="113"/>
      <c r="AQ1294" s="113"/>
      <c r="AR1294" s="31"/>
      <c r="AS1294" s="73"/>
      <c r="AT1294" s="73"/>
      <c r="AU1294" s="68"/>
      <c r="AV1294" s="67"/>
      <c r="AW1294" s="67"/>
      <c r="AX1294" s="67"/>
      <c r="AY1294" s="67"/>
      <c r="AZ1294" s="132"/>
      <c r="BA1294" s="132"/>
      <c r="BB1294" s="132"/>
      <c r="BC1294" s="132"/>
      <c r="BD1294" s="132"/>
      <c r="BE1294" s="67"/>
    </row>
    <row r="1295" spans="1:57" ht="25.5" customHeight="1" x14ac:dyDescent="0.25">
      <c r="A1295" s="31"/>
      <c r="B1295" s="31"/>
      <c r="C1295" s="31"/>
      <c r="D1295" s="33"/>
      <c r="E1295" s="98"/>
      <c r="F1295" s="31"/>
      <c r="G1295" s="83"/>
      <c r="H1295" s="83"/>
      <c r="I1295" s="62"/>
      <c r="J1295" s="31"/>
      <c r="K1295" s="31"/>
      <c r="L1295" s="83"/>
      <c r="M1295" s="69"/>
      <c r="N1295" s="69"/>
      <c r="O1295" s="74"/>
      <c r="P1295" s="74"/>
      <c r="Q1295" s="75"/>
      <c r="R1295" s="34"/>
      <c r="S1295" s="83"/>
      <c r="T1295" s="83"/>
      <c r="U1295" s="83"/>
      <c r="V1295" s="83"/>
      <c r="W1295" s="74"/>
      <c r="X1295" s="74"/>
      <c r="Y1295" s="74"/>
      <c r="Z1295" s="66"/>
      <c r="AA1295" s="72"/>
      <c r="AB1295" s="66"/>
      <c r="AC1295" s="72"/>
      <c r="AD1295" s="72"/>
      <c r="AE1295" s="72"/>
      <c r="AF1295" s="62"/>
      <c r="AG1295" s="113"/>
      <c r="AH1295" s="114"/>
      <c r="AI1295" s="30"/>
      <c r="AJ1295" s="30"/>
      <c r="AK1295" s="30"/>
      <c r="AL1295" s="30"/>
      <c r="AM1295" s="68"/>
      <c r="AN1295" s="114"/>
      <c r="AO1295" s="114"/>
      <c r="AP1295" s="113"/>
      <c r="AQ1295" s="113"/>
      <c r="AR1295" s="31"/>
      <c r="AS1295" s="73"/>
      <c r="AT1295" s="73"/>
      <c r="AU1295" s="68"/>
      <c r="AV1295" s="67"/>
      <c r="AW1295" s="67"/>
      <c r="AX1295" s="67"/>
      <c r="AY1295" s="67"/>
      <c r="AZ1295" s="132"/>
      <c r="BA1295" s="132"/>
      <c r="BB1295" s="132"/>
      <c r="BC1295" s="132"/>
      <c r="BD1295" s="132"/>
      <c r="BE1295" s="67"/>
    </row>
    <row r="1296" spans="1:57" ht="25.5" customHeight="1" x14ac:dyDescent="0.25">
      <c r="A1296" s="31"/>
      <c r="B1296" s="31"/>
      <c r="C1296" s="31"/>
      <c r="D1296" s="33"/>
      <c r="E1296" s="98"/>
      <c r="F1296" s="31"/>
      <c r="G1296" s="83"/>
      <c r="H1296" s="83"/>
      <c r="I1296" s="62"/>
      <c r="J1296" s="31"/>
      <c r="K1296" s="31"/>
      <c r="L1296" s="83"/>
      <c r="M1296" s="69"/>
      <c r="N1296" s="69"/>
      <c r="O1296" s="74"/>
      <c r="P1296" s="74"/>
      <c r="Q1296" s="75"/>
      <c r="R1296" s="34"/>
      <c r="S1296" s="83"/>
      <c r="T1296" s="83"/>
      <c r="U1296" s="83"/>
      <c r="V1296" s="83"/>
      <c r="W1296" s="74"/>
      <c r="X1296" s="74"/>
      <c r="Y1296" s="74"/>
      <c r="Z1296" s="66"/>
      <c r="AA1296" s="72"/>
      <c r="AB1296" s="66"/>
      <c r="AC1296" s="72"/>
      <c r="AD1296" s="72"/>
      <c r="AE1296" s="72"/>
      <c r="AF1296" s="62"/>
      <c r="AG1296" s="113"/>
      <c r="AH1296" s="114"/>
      <c r="AI1296" s="30"/>
      <c r="AJ1296" s="30"/>
      <c r="AK1296" s="30"/>
      <c r="AL1296" s="30"/>
      <c r="AM1296" s="68"/>
      <c r="AN1296" s="114"/>
      <c r="AO1296" s="114"/>
      <c r="AP1296" s="113"/>
      <c r="AQ1296" s="113"/>
      <c r="AR1296" s="31"/>
      <c r="AS1296" s="73"/>
      <c r="AT1296" s="73"/>
      <c r="AU1296" s="68"/>
      <c r="AV1296" s="67"/>
      <c r="AW1296" s="67"/>
      <c r="AX1296" s="67"/>
      <c r="AY1296" s="67"/>
      <c r="AZ1296" s="132"/>
      <c r="BA1296" s="132"/>
      <c r="BB1296" s="132"/>
      <c r="BC1296" s="132"/>
      <c r="BD1296" s="132"/>
      <c r="BE1296" s="67"/>
    </row>
    <row r="1297" spans="1:57" ht="25.5" customHeight="1" x14ac:dyDescent="0.25">
      <c r="A1297" s="31"/>
      <c r="B1297" s="31"/>
      <c r="C1297" s="31"/>
      <c r="D1297" s="33"/>
      <c r="E1297" s="98"/>
      <c r="F1297" s="31"/>
      <c r="G1297" s="83"/>
      <c r="H1297" s="83"/>
      <c r="I1297" s="62"/>
      <c r="J1297" s="31"/>
      <c r="K1297" s="31"/>
      <c r="L1297" s="83"/>
      <c r="M1297" s="69"/>
      <c r="N1297" s="69"/>
      <c r="O1297" s="74"/>
      <c r="P1297" s="74"/>
      <c r="Q1297" s="75"/>
      <c r="R1297" s="34"/>
      <c r="S1297" s="83"/>
      <c r="T1297" s="83"/>
      <c r="U1297" s="83"/>
      <c r="V1297" s="83"/>
      <c r="W1297" s="74"/>
      <c r="X1297" s="74"/>
      <c r="Y1297" s="74"/>
      <c r="Z1297" s="66"/>
      <c r="AA1297" s="72"/>
      <c r="AB1297" s="66"/>
      <c r="AC1297" s="72"/>
      <c r="AD1297" s="72"/>
      <c r="AE1297" s="72"/>
      <c r="AF1297" s="62"/>
      <c r="AG1297" s="113"/>
      <c r="AH1297" s="114"/>
      <c r="AI1297" s="30"/>
      <c r="AJ1297" s="30"/>
      <c r="AK1297" s="30"/>
      <c r="AL1297" s="30"/>
      <c r="AM1297" s="68"/>
      <c r="AN1297" s="114"/>
      <c r="AO1297" s="114"/>
      <c r="AP1297" s="113"/>
      <c r="AQ1297" s="113"/>
      <c r="AR1297" s="31"/>
      <c r="AS1297" s="73"/>
      <c r="AT1297" s="73"/>
      <c r="AU1297" s="68"/>
      <c r="AV1297" s="67"/>
      <c r="AW1297" s="67"/>
      <c r="AX1297" s="67"/>
      <c r="AY1297" s="67"/>
      <c r="AZ1297" s="132"/>
      <c r="BA1297" s="132"/>
      <c r="BB1297" s="132"/>
      <c r="BC1297" s="132"/>
      <c r="BD1297" s="132"/>
      <c r="BE1297" s="67"/>
    </row>
    <row r="1298" spans="1:57" ht="25.5" customHeight="1" x14ac:dyDescent="0.25">
      <c r="A1298" s="31"/>
      <c r="B1298" s="31"/>
      <c r="C1298" s="31"/>
      <c r="D1298" s="33"/>
      <c r="E1298" s="98"/>
      <c r="F1298" s="31"/>
      <c r="G1298" s="83"/>
      <c r="H1298" s="83"/>
      <c r="I1298" s="62"/>
      <c r="J1298" s="31"/>
      <c r="K1298" s="31"/>
      <c r="L1298" s="83"/>
      <c r="M1298" s="69"/>
      <c r="N1298" s="69"/>
      <c r="O1298" s="74"/>
      <c r="P1298" s="74"/>
      <c r="Q1298" s="75"/>
      <c r="R1298" s="34"/>
      <c r="S1298" s="83"/>
      <c r="T1298" s="83"/>
      <c r="U1298" s="83"/>
      <c r="V1298" s="83"/>
      <c r="W1298" s="74"/>
      <c r="X1298" s="74"/>
      <c r="Y1298" s="74"/>
      <c r="Z1298" s="66"/>
      <c r="AA1298" s="72"/>
      <c r="AB1298" s="66"/>
      <c r="AC1298" s="72"/>
      <c r="AD1298" s="72"/>
      <c r="AE1298" s="72"/>
      <c r="AF1298" s="62"/>
      <c r="AG1298" s="113"/>
      <c r="AH1298" s="114"/>
      <c r="AI1298" s="30"/>
      <c r="AJ1298" s="30"/>
      <c r="AK1298" s="30"/>
      <c r="AL1298" s="30"/>
      <c r="AM1298" s="68"/>
      <c r="AN1298" s="114"/>
      <c r="AO1298" s="114"/>
      <c r="AP1298" s="113"/>
      <c r="AQ1298" s="113"/>
      <c r="AR1298" s="31"/>
      <c r="AS1298" s="73"/>
      <c r="AT1298" s="73"/>
      <c r="AU1298" s="68"/>
      <c r="AV1298" s="67"/>
      <c r="AW1298" s="67"/>
      <c r="AX1298" s="67"/>
      <c r="AY1298" s="67"/>
      <c r="AZ1298" s="132"/>
      <c r="BA1298" s="132"/>
      <c r="BB1298" s="132"/>
      <c r="BC1298" s="132"/>
      <c r="BD1298" s="132"/>
      <c r="BE1298" s="67"/>
    </row>
    <row r="1299" spans="1:57" ht="25.5" customHeight="1" x14ac:dyDescent="0.25">
      <c r="A1299" s="31"/>
      <c r="B1299" s="31"/>
      <c r="C1299" s="31"/>
      <c r="D1299" s="33"/>
      <c r="E1299" s="98"/>
      <c r="F1299" s="31"/>
      <c r="G1299" s="83"/>
      <c r="H1299" s="83"/>
      <c r="I1299" s="62"/>
      <c r="J1299" s="31"/>
      <c r="K1299" s="31"/>
      <c r="L1299" s="83"/>
      <c r="M1299" s="69"/>
      <c r="N1299" s="69"/>
      <c r="O1299" s="74"/>
      <c r="P1299" s="74"/>
      <c r="Q1299" s="75"/>
      <c r="R1299" s="34"/>
      <c r="S1299" s="83"/>
      <c r="T1299" s="83"/>
      <c r="U1299" s="83"/>
      <c r="V1299" s="83"/>
      <c r="W1299" s="74"/>
      <c r="X1299" s="74"/>
      <c r="Y1299" s="74"/>
      <c r="Z1299" s="66"/>
      <c r="AA1299" s="72"/>
      <c r="AB1299" s="66"/>
      <c r="AC1299" s="72"/>
      <c r="AD1299" s="72"/>
      <c r="AE1299" s="72"/>
      <c r="AF1299" s="62"/>
      <c r="AG1299" s="113"/>
      <c r="AH1299" s="114"/>
      <c r="AI1299" s="30"/>
      <c r="AJ1299" s="30"/>
      <c r="AK1299" s="30"/>
      <c r="AL1299" s="30"/>
      <c r="AM1299" s="68"/>
      <c r="AN1299" s="114"/>
      <c r="AO1299" s="114"/>
      <c r="AP1299" s="113"/>
      <c r="AQ1299" s="113"/>
      <c r="AR1299" s="31"/>
      <c r="AS1299" s="73"/>
      <c r="AT1299" s="73"/>
      <c r="AU1299" s="68"/>
      <c r="AV1299" s="67"/>
      <c r="AW1299" s="67"/>
      <c r="AX1299" s="67"/>
      <c r="AY1299" s="67"/>
      <c r="AZ1299" s="132"/>
      <c r="BA1299" s="132"/>
      <c r="BB1299" s="132"/>
      <c r="BC1299" s="132"/>
      <c r="BD1299" s="132"/>
      <c r="BE1299" s="67"/>
    </row>
    <row r="1300" spans="1:57" ht="25.5" customHeight="1" x14ac:dyDescent="0.25">
      <c r="A1300" s="31"/>
      <c r="B1300" s="31"/>
      <c r="C1300" s="31"/>
      <c r="D1300" s="33"/>
      <c r="E1300" s="98"/>
      <c r="F1300" s="31"/>
      <c r="G1300" s="83"/>
      <c r="H1300" s="83"/>
      <c r="I1300" s="62"/>
      <c r="J1300" s="31"/>
      <c r="K1300" s="31"/>
      <c r="L1300" s="83"/>
      <c r="M1300" s="69"/>
      <c r="N1300" s="69"/>
      <c r="O1300" s="74"/>
      <c r="P1300" s="74"/>
      <c r="Q1300" s="75"/>
      <c r="R1300" s="34"/>
      <c r="S1300" s="83"/>
      <c r="T1300" s="83"/>
      <c r="U1300" s="83"/>
      <c r="V1300" s="83"/>
      <c r="W1300" s="74"/>
      <c r="X1300" s="74"/>
      <c r="Y1300" s="74"/>
      <c r="Z1300" s="66"/>
      <c r="AA1300" s="72"/>
      <c r="AB1300" s="66"/>
      <c r="AC1300" s="72"/>
      <c r="AD1300" s="72"/>
      <c r="AE1300" s="72"/>
      <c r="AF1300" s="62"/>
      <c r="AG1300" s="113"/>
      <c r="AH1300" s="114"/>
      <c r="AI1300" s="30"/>
      <c r="AJ1300" s="30"/>
      <c r="AK1300" s="30"/>
      <c r="AL1300" s="30"/>
      <c r="AM1300" s="68"/>
      <c r="AN1300" s="114"/>
      <c r="AO1300" s="114"/>
      <c r="AP1300" s="113"/>
      <c r="AQ1300" s="113"/>
      <c r="AR1300" s="31"/>
      <c r="AS1300" s="73"/>
      <c r="AT1300" s="73"/>
      <c r="AU1300" s="68"/>
      <c r="AV1300" s="67"/>
      <c r="AW1300" s="67"/>
      <c r="AX1300" s="67"/>
      <c r="AY1300" s="67"/>
      <c r="AZ1300" s="132"/>
      <c r="BA1300" s="132"/>
      <c r="BB1300" s="132"/>
      <c r="BC1300" s="132"/>
      <c r="BD1300" s="132"/>
      <c r="BE1300" s="67"/>
    </row>
    <row r="1301" spans="1:57" ht="25.5" customHeight="1" x14ac:dyDescent="0.25">
      <c r="A1301" s="31"/>
      <c r="B1301" s="31"/>
      <c r="C1301" s="31"/>
      <c r="D1301" s="33"/>
      <c r="E1301" s="98"/>
      <c r="F1301" s="31"/>
      <c r="G1301" s="83"/>
      <c r="H1301" s="83"/>
      <c r="I1301" s="62"/>
      <c r="J1301" s="31"/>
      <c r="K1301" s="31"/>
      <c r="L1301" s="83"/>
      <c r="M1301" s="69"/>
      <c r="N1301" s="69"/>
      <c r="O1301" s="74"/>
      <c r="P1301" s="74"/>
      <c r="Q1301" s="75"/>
      <c r="R1301" s="34"/>
      <c r="S1301" s="83"/>
      <c r="T1301" s="83"/>
      <c r="U1301" s="83"/>
      <c r="V1301" s="83"/>
      <c r="W1301" s="74"/>
      <c r="X1301" s="74"/>
      <c r="Y1301" s="74"/>
      <c r="Z1301" s="66"/>
      <c r="AA1301" s="72"/>
      <c r="AB1301" s="66"/>
      <c r="AC1301" s="72"/>
      <c r="AD1301" s="72"/>
      <c r="AE1301" s="72"/>
      <c r="AF1301" s="62"/>
      <c r="AG1301" s="113"/>
      <c r="AH1301" s="114"/>
      <c r="AI1301" s="30"/>
      <c r="AJ1301" s="30"/>
      <c r="AK1301" s="30"/>
      <c r="AL1301" s="30"/>
      <c r="AM1301" s="68"/>
      <c r="AN1301" s="114"/>
      <c r="AO1301" s="114"/>
      <c r="AP1301" s="113"/>
      <c r="AQ1301" s="113"/>
      <c r="AR1301" s="31"/>
      <c r="AS1301" s="73"/>
      <c r="AT1301" s="73"/>
      <c r="AU1301" s="68"/>
      <c r="AV1301" s="67"/>
      <c r="AW1301" s="67"/>
      <c r="AX1301" s="67"/>
      <c r="AY1301" s="67"/>
      <c r="AZ1301" s="132"/>
      <c r="BA1301" s="132"/>
      <c r="BB1301" s="132"/>
      <c r="BC1301" s="132"/>
      <c r="BD1301" s="132"/>
      <c r="BE1301" s="67"/>
    </row>
    <row r="1302" spans="1:57" ht="25.5" customHeight="1" x14ac:dyDescent="0.25">
      <c r="A1302" s="31"/>
      <c r="B1302" s="31"/>
      <c r="C1302" s="31"/>
      <c r="D1302" s="33"/>
      <c r="E1302" s="98"/>
      <c r="F1302" s="31"/>
      <c r="G1302" s="83"/>
      <c r="H1302" s="83"/>
      <c r="I1302" s="62"/>
      <c r="J1302" s="31"/>
      <c r="K1302" s="31"/>
      <c r="L1302" s="83"/>
      <c r="M1302" s="69"/>
      <c r="N1302" s="69"/>
      <c r="O1302" s="74"/>
      <c r="P1302" s="74"/>
      <c r="Q1302" s="75"/>
      <c r="R1302" s="34"/>
      <c r="S1302" s="83"/>
      <c r="T1302" s="83"/>
      <c r="U1302" s="83"/>
      <c r="V1302" s="83"/>
      <c r="W1302" s="74"/>
      <c r="X1302" s="74"/>
      <c r="Y1302" s="74"/>
      <c r="Z1302" s="66"/>
      <c r="AA1302" s="72"/>
      <c r="AB1302" s="66"/>
      <c r="AC1302" s="72"/>
      <c r="AD1302" s="72"/>
      <c r="AE1302" s="72"/>
      <c r="AF1302" s="62"/>
      <c r="AG1302" s="113"/>
      <c r="AH1302" s="114"/>
      <c r="AI1302" s="30"/>
      <c r="AJ1302" s="30"/>
      <c r="AK1302" s="30"/>
      <c r="AL1302" s="30"/>
      <c r="AM1302" s="68"/>
      <c r="AN1302" s="114"/>
      <c r="AO1302" s="114"/>
      <c r="AP1302" s="113"/>
      <c r="AQ1302" s="113"/>
      <c r="AR1302" s="31"/>
      <c r="AS1302" s="73"/>
      <c r="AT1302" s="73"/>
      <c r="AU1302" s="68"/>
      <c r="AV1302" s="67"/>
      <c r="AW1302" s="67"/>
      <c r="AX1302" s="67"/>
      <c r="AY1302" s="67"/>
      <c r="AZ1302" s="132"/>
      <c r="BA1302" s="132"/>
      <c r="BB1302" s="132"/>
      <c r="BC1302" s="132"/>
      <c r="BD1302" s="132"/>
      <c r="BE1302" s="67"/>
    </row>
    <row r="1303" spans="1:57" ht="25.5" customHeight="1" x14ac:dyDescent="0.25">
      <c r="A1303" s="31"/>
      <c r="B1303" s="31"/>
      <c r="C1303" s="31"/>
      <c r="D1303" s="33"/>
      <c r="E1303" s="98"/>
      <c r="F1303" s="31"/>
      <c r="G1303" s="83"/>
      <c r="H1303" s="83"/>
      <c r="I1303" s="62"/>
      <c r="J1303" s="31"/>
      <c r="K1303" s="31"/>
      <c r="L1303" s="83"/>
      <c r="M1303" s="69"/>
      <c r="N1303" s="69"/>
      <c r="O1303" s="74"/>
      <c r="P1303" s="74"/>
      <c r="Q1303" s="75"/>
      <c r="R1303" s="34"/>
      <c r="S1303" s="83"/>
      <c r="T1303" s="83"/>
      <c r="U1303" s="83"/>
      <c r="V1303" s="83"/>
      <c r="W1303" s="74"/>
      <c r="X1303" s="74"/>
      <c r="Y1303" s="74"/>
      <c r="Z1303" s="66"/>
      <c r="AA1303" s="72"/>
      <c r="AB1303" s="66"/>
      <c r="AC1303" s="72"/>
      <c r="AD1303" s="72"/>
      <c r="AE1303" s="72"/>
      <c r="AF1303" s="62"/>
      <c r="AG1303" s="113"/>
      <c r="AH1303" s="114"/>
      <c r="AI1303" s="30"/>
      <c r="AJ1303" s="30"/>
      <c r="AK1303" s="30"/>
      <c r="AL1303" s="30"/>
      <c r="AM1303" s="68"/>
      <c r="AN1303" s="114"/>
      <c r="AO1303" s="114"/>
      <c r="AP1303" s="113"/>
      <c r="AQ1303" s="113"/>
      <c r="AR1303" s="31"/>
      <c r="AS1303" s="73"/>
      <c r="AT1303" s="73"/>
      <c r="AU1303" s="68"/>
      <c r="AV1303" s="67"/>
      <c r="AW1303" s="67"/>
      <c r="AX1303" s="67"/>
      <c r="AY1303" s="67"/>
      <c r="AZ1303" s="132"/>
      <c r="BA1303" s="132"/>
      <c r="BB1303" s="132"/>
      <c r="BC1303" s="132"/>
      <c r="BD1303" s="132"/>
      <c r="BE1303" s="67"/>
    </row>
    <row r="1304" spans="1:57" ht="25.5" customHeight="1" x14ac:dyDescent="0.25">
      <c r="A1304" s="31"/>
      <c r="B1304" s="31"/>
      <c r="C1304" s="31"/>
      <c r="D1304" s="33"/>
      <c r="E1304" s="98"/>
      <c r="F1304" s="31"/>
      <c r="G1304" s="83"/>
      <c r="H1304" s="83"/>
      <c r="I1304" s="62"/>
      <c r="J1304" s="31"/>
      <c r="K1304" s="31"/>
      <c r="L1304" s="83"/>
      <c r="M1304" s="69"/>
      <c r="N1304" s="69"/>
      <c r="O1304" s="74"/>
      <c r="P1304" s="74"/>
      <c r="Q1304" s="75"/>
      <c r="R1304" s="34"/>
      <c r="S1304" s="83"/>
      <c r="T1304" s="83"/>
      <c r="U1304" s="83"/>
      <c r="V1304" s="83"/>
      <c r="W1304" s="74"/>
      <c r="X1304" s="74"/>
      <c r="Y1304" s="74"/>
      <c r="Z1304" s="66"/>
      <c r="AA1304" s="72"/>
      <c r="AB1304" s="66"/>
      <c r="AC1304" s="72"/>
      <c r="AD1304" s="72"/>
      <c r="AE1304" s="72"/>
      <c r="AF1304" s="62"/>
      <c r="AG1304" s="113"/>
      <c r="AH1304" s="114"/>
      <c r="AI1304" s="30"/>
      <c r="AJ1304" s="30"/>
      <c r="AK1304" s="30"/>
      <c r="AL1304" s="30"/>
      <c r="AM1304" s="68"/>
      <c r="AN1304" s="114"/>
      <c r="AO1304" s="114"/>
      <c r="AP1304" s="113"/>
      <c r="AQ1304" s="113"/>
      <c r="AR1304" s="31"/>
      <c r="AS1304" s="73"/>
      <c r="AT1304" s="73"/>
      <c r="AU1304" s="68"/>
      <c r="AV1304" s="67"/>
      <c r="AW1304" s="67"/>
      <c r="AX1304" s="67"/>
      <c r="AY1304" s="67"/>
      <c r="AZ1304" s="132"/>
      <c r="BA1304" s="132"/>
      <c r="BB1304" s="132"/>
      <c r="BC1304" s="132"/>
      <c r="BD1304" s="132"/>
      <c r="BE1304" s="67"/>
    </row>
    <row r="1305" spans="1:57" ht="25.5" customHeight="1" x14ac:dyDescent="0.25">
      <c r="A1305" s="31"/>
      <c r="B1305" s="31"/>
      <c r="C1305" s="31"/>
      <c r="D1305" s="33"/>
      <c r="E1305" s="98"/>
      <c r="F1305" s="31"/>
      <c r="G1305" s="83"/>
      <c r="H1305" s="83"/>
      <c r="I1305" s="62"/>
      <c r="J1305" s="31"/>
      <c r="K1305" s="31"/>
      <c r="L1305" s="83"/>
      <c r="M1305" s="69"/>
      <c r="N1305" s="69"/>
      <c r="O1305" s="74"/>
      <c r="P1305" s="74"/>
      <c r="Q1305" s="75"/>
      <c r="R1305" s="34"/>
      <c r="S1305" s="83"/>
      <c r="T1305" s="83"/>
      <c r="U1305" s="83"/>
      <c r="V1305" s="83"/>
      <c r="W1305" s="74"/>
      <c r="X1305" s="74"/>
      <c r="Y1305" s="74"/>
      <c r="Z1305" s="66"/>
      <c r="AA1305" s="72"/>
      <c r="AB1305" s="66"/>
      <c r="AC1305" s="72"/>
      <c r="AD1305" s="72"/>
      <c r="AE1305" s="72"/>
      <c r="AF1305" s="62"/>
      <c r="AG1305" s="113"/>
      <c r="AH1305" s="114"/>
      <c r="AI1305" s="30"/>
      <c r="AJ1305" s="30"/>
      <c r="AK1305" s="30"/>
      <c r="AL1305" s="30"/>
      <c r="AM1305" s="68"/>
      <c r="AN1305" s="114"/>
      <c r="AO1305" s="114"/>
      <c r="AP1305" s="113"/>
      <c r="AQ1305" s="113"/>
      <c r="AR1305" s="31"/>
      <c r="AS1305" s="73"/>
      <c r="AT1305" s="73"/>
      <c r="AU1305" s="68"/>
      <c r="AV1305" s="67"/>
      <c r="AW1305" s="67"/>
      <c r="AX1305" s="67"/>
      <c r="AY1305" s="67"/>
      <c r="AZ1305" s="132"/>
      <c r="BA1305" s="132"/>
      <c r="BB1305" s="132"/>
      <c r="BC1305" s="132"/>
      <c r="BD1305" s="132"/>
      <c r="BE1305" s="67"/>
    </row>
    <row r="1306" spans="1:57" ht="25.5" customHeight="1" x14ac:dyDescent="0.25">
      <c r="A1306" s="31"/>
      <c r="B1306" s="31"/>
      <c r="C1306" s="31"/>
      <c r="D1306" s="33"/>
      <c r="E1306" s="98"/>
      <c r="F1306" s="31"/>
      <c r="G1306" s="83"/>
      <c r="H1306" s="83"/>
      <c r="I1306" s="62"/>
      <c r="J1306" s="31"/>
      <c r="K1306" s="31"/>
      <c r="L1306" s="83"/>
      <c r="M1306" s="69"/>
      <c r="N1306" s="69"/>
      <c r="O1306" s="74"/>
      <c r="P1306" s="74"/>
      <c r="Q1306" s="75"/>
      <c r="R1306" s="34"/>
      <c r="S1306" s="83"/>
      <c r="T1306" s="83"/>
      <c r="U1306" s="83"/>
      <c r="V1306" s="83"/>
      <c r="W1306" s="74"/>
      <c r="X1306" s="74"/>
      <c r="Y1306" s="74"/>
      <c r="Z1306" s="66"/>
      <c r="AA1306" s="72"/>
      <c r="AB1306" s="66"/>
      <c r="AC1306" s="72"/>
      <c r="AD1306" s="72"/>
      <c r="AE1306" s="72"/>
      <c r="AF1306" s="62"/>
      <c r="AG1306" s="113"/>
      <c r="AH1306" s="114"/>
      <c r="AI1306" s="30"/>
      <c r="AJ1306" s="30"/>
      <c r="AK1306" s="30"/>
      <c r="AL1306" s="30"/>
      <c r="AM1306" s="68"/>
      <c r="AN1306" s="114"/>
      <c r="AO1306" s="114"/>
      <c r="AP1306" s="113"/>
      <c r="AQ1306" s="113"/>
      <c r="AR1306" s="31"/>
      <c r="AS1306" s="73"/>
      <c r="AT1306" s="73"/>
      <c r="AU1306" s="68"/>
      <c r="AV1306" s="67"/>
      <c r="AW1306" s="67"/>
      <c r="AX1306" s="67"/>
      <c r="AY1306" s="67"/>
      <c r="AZ1306" s="132"/>
      <c r="BA1306" s="132"/>
      <c r="BB1306" s="132"/>
      <c r="BC1306" s="132"/>
      <c r="BD1306" s="132"/>
      <c r="BE1306" s="67"/>
    </row>
    <row r="1307" spans="1:57" ht="25.5" customHeight="1" x14ac:dyDescent="0.25">
      <c r="A1307" s="31"/>
      <c r="B1307" s="31"/>
      <c r="C1307" s="31"/>
      <c r="D1307" s="33"/>
      <c r="E1307" s="98"/>
      <c r="F1307" s="31"/>
      <c r="G1307" s="83"/>
      <c r="H1307" s="83"/>
      <c r="I1307" s="62"/>
      <c r="J1307" s="31"/>
      <c r="K1307" s="31"/>
      <c r="L1307" s="83"/>
      <c r="M1307" s="69"/>
      <c r="N1307" s="69"/>
      <c r="O1307" s="74"/>
      <c r="P1307" s="74"/>
      <c r="Q1307" s="75"/>
      <c r="R1307" s="34"/>
      <c r="S1307" s="83"/>
      <c r="T1307" s="83"/>
      <c r="U1307" s="83"/>
      <c r="V1307" s="83"/>
      <c r="W1307" s="74"/>
      <c r="X1307" s="74"/>
      <c r="Y1307" s="74"/>
      <c r="Z1307" s="66"/>
      <c r="AA1307" s="72"/>
      <c r="AB1307" s="66"/>
      <c r="AC1307" s="72"/>
      <c r="AD1307" s="72"/>
      <c r="AE1307" s="72"/>
      <c r="AF1307" s="62"/>
      <c r="AG1307" s="113"/>
      <c r="AH1307" s="114"/>
      <c r="AI1307" s="30"/>
      <c r="AJ1307" s="30"/>
      <c r="AK1307" s="30"/>
      <c r="AL1307" s="30"/>
      <c r="AM1307" s="68"/>
      <c r="AN1307" s="114"/>
      <c r="AO1307" s="114"/>
      <c r="AP1307" s="113"/>
      <c r="AQ1307" s="113"/>
      <c r="AR1307" s="31"/>
      <c r="AS1307" s="73"/>
      <c r="AT1307" s="73"/>
      <c r="AU1307" s="68"/>
      <c r="AV1307" s="67"/>
      <c r="AW1307" s="67"/>
      <c r="AX1307" s="67"/>
      <c r="AY1307" s="67"/>
      <c r="AZ1307" s="132"/>
      <c r="BA1307" s="132"/>
      <c r="BB1307" s="132"/>
      <c r="BC1307" s="132"/>
      <c r="BD1307" s="132"/>
      <c r="BE1307" s="67"/>
    </row>
    <row r="1308" spans="1:57" ht="25.5" customHeight="1" x14ac:dyDescent="0.25">
      <c r="A1308" s="31"/>
      <c r="B1308" s="31"/>
      <c r="C1308" s="31"/>
      <c r="D1308" s="33"/>
      <c r="E1308" s="98"/>
      <c r="F1308" s="31"/>
      <c r="G1308" s="83"/>
      <c r="H1308" s="83"/>
      <c r="I1308" s="62"/>
      <c r="J1308" s="31"/>
      <c r="K1308" s="31"/>
      <c r="L1308" s="83"/>
      <c r="M1308" s="69"/>
      <c r="N1308" s="69"/>
      <c r="O1308" s="74"/>
      <c r="P1308" s="74"/>
      <c r="Q1308" s="75"/>
      <c r="R1308" s="34"/>
      <c r="S1308" s="83"/>
      <c r="T1308" s="83"/>
      <c r="U1308" s="83"/>
      <c r="V1308" s="83"/>
      <c r="W1308" s="74"/>
      <c r="X1308" s="74"/>
      <c r="Y1308" s="74"/>
      <c r="Z1308" s="66"/>
      <c r="AA1308" s="72"/>
      <c r="AB1308" s="66"/>
      <c r="AC1308" s="72"/>
      <c r="AD1308" s="72"/>
      <c r="AE1308" s="72"/>
      <c r="AF1308" s="62"/>
      <c r="AG1308" s="113"/>
      <c r="AH1308" s="114"/>
      <c r="AI1308" s="30"/>
      <c r="AJ1308" s="30"/>
      <c r="AK1308" s="30"/>
      <c r="AL1308" s="30"/>
      <c r="AM1308" s="68"/>
      <c r="AN1308" s="114"/>
      <c r="AO1308" s="114"/>
      <c r="AP1308" s="113"/>
      <c r="AQ1308" s="113"/>
      <c r="AR1308" s="31"/>
      <c r="AS1308" s="73"/>
      <c r="AT1308" s="73"/>
      <c r="AU1308" s="68"/>
      <c r="AV1308" s="67"/>
      <c r="AW1308" s="67"/>
      <c r="AX1308" s="67"/>
      <c r="AY1308" s="67"/>
      <c r="AZ1308" s="132"/>
      <c r="BA1308" s="132"/>
      <c r="BB1308" s="132"/>
      <c r="BC1308" s="132"/>
      <c r="BD1308" s="132"/>
      <c r="BE1308" s="67"/>
    </row>
    <row r="1309" spans="1:57" ht="25.5" customHeight="1" x14ac:dyDescent="0.25">
      <c r="A1309" s="31"/>
      <c r="B1309" s="31"/>
      <c r="C1309" s="31"/>
      <c r="D1309" s="33"/>
      <c r="E1309" s="98"/>
      <c r="F1309" s="31"/>
      <c r="G1309" s="83"/>
      <c r="H1309" s="83"/>
      <c r="I1309" s="62"/>
      <c r="J1309" s="31"/>
      <c r="K1309" s="31"/>
      <c r="L1309" s="83"/>
      <c r="M1309" s="69"/>
      <c r="N1309" s="69"/>
      <c r="O1309" s="74"/>
      <c r="P1309" s="74"/>
      <c r="Q1309" s="75"/>
      <c r="R1309" s="34"/>
      <c r="S1309" s="83"/>
      <c r="T1309" s="83"/>
      <c r="U1309" s="83"/>
      <c r="V1309" s="83"/>
      <c r="W1309" s="74"/>
      <c r="X1309" s="74"/>
      <c r="Y1309" s="74"/>
      <c r="Z1309" s="66"/>
      <c r="AA1309" s="72"/>
      <c r="AB1309" s="66"/>
      <c r="AC1309" s="72"/>
      <c r="AD1309" s="72"/>
      <c r="AE1309" s="72"/>
      <c r="AF1309" s="62"/>
      <c r="AG1309" s="113"/>
      <c r="AH1309" s="114"/>
      <c r="AI1309" s="30"/>
      <c r="AJ1309" s="30"/>
      <c r="AK1309" s="30"/>
      <c r="AL1309" s="30"/>
      <c r="AM1309" s="68"/>
      <c r="AN1309" s="114"/>
      <c r="AO1309" s="114"/>
      <c r="AP1309" s="113"/>
      <c r="AQ1309" s="113"/>
      <c r="AR1309" s="31"/>
      <c r="AS1309" s="73"/>
      <c r="AT1309" s="73"/>
      <c r="AU1309" s="68"/>
      <c r="AV1309" s="67"/>
      <c r="AW1309" s="67"/>
      <c r="AX1309" s="67"/>
      <c r="AY1309" s="67"/>
      <c r="AZ1309" s="132"/>
      <c r="BA1309" s="132"/>
      <c r="BB1309" s="132"/>
      <c r="BC1309" s="132"/>
      <c r="BD1309" s="132"/>
      <c r="BE1309" s="67"/>
    </row>
    <row r="1310" spans="1:57" ht="25.5" customHeight="1" x14ac:dyDescent="0.25">
      <c r="A1310" s="31"/>
      <c r="B1310" s="31"/>
      <c r="C1310" s="31"/>
      <c r="D1310" s="33"/>
      <c r="E1310" s="98"/>
      <c r="F1310" s="31"/>
      <c r="G1310" s="83"/>
      <c r="H1310" s="83"/>
      <c r="I1310" s="62"/>
      <c r="J1310" s="31"/>
      <c r="K1310" s="31"/>
      <c r="L1310" s="83"/>
      <c r="M1310" s="69"/>
      <c r="N1310" s="69"/>
      <c r="O1310" s="74"/>
      <c r="P1310" s="74"/>
      <c r="Q1310" s="75"/>
      <c r="R1310" s="34"/>
      <c r="S1310" s="83"/>
      <c r="T1310" s="83"/>
      <c r="U1310" s="83"/>
      <c r="V1310" s="83"/>
      <c r="W1310" s="74"/>
      <c r="X1310" s="74"/>
      <c r="Y1310" s="74"/>
      <c r="Z1310" s="66"/>
      <c r="AA1310" s="72"/>
      <c r="AB1310" s="66"/>
      <c r="AC1310" s="72"/>
      <c r="AD1310" s="72"/>
      <c r="AE1310" s="72"/>
      <c r="AF1310" s="62"/>
      <c r="AG1310" s="113"/>
      <c r="AH1310" s="114"/>
      <c r="AI1310" s="30"/>
      <c r="AJ1310" s="30"/>
      <c r="AK1310" s="30"/>
      <c r="AL1310" s="30"/>
      <c r="AM1310" s="68"/>
      <c r="AN1310" s="114"/>
      <c r="AO1310" s="114"/>
      <c r="AP1310" s="113"/>
      <c r="AQ1310" s="113"/>
      <c r="AR1310" s="31"/>
      <c r="AS1310" s="73"/>
      <c r="AT1310" s="73"/>
      <c r="AU1310" s="68"/>
      <c r="AV1310" s="67"/>
      <c r="AW1310" s="67"/>
      <c r="AX1310" s="67"/>
      <c r="AY1310" s="67"/>
      <c r="AZ1310" s="132"/>
      <c r="BA1310" s="132"/>
      <c r="BB1310" s="132"/>
      <c r="BC1310" s="132"/>
      <c r="BD1310" s="132"/>
      <c r="BE1310" s="67"/>
    </row>
    <row r="1311" spans="1:57" ht="25.5" customHeight="1" x14ac:dyDescent="0.25">
      <c r="A1311" s="31"/>
      <c r="B1311" s="31"/>
      <c r="C1311" s="31"/>
      <c r="D1311" s="33"/>
      <c r="E1311" s="98"/>
      <c r="F1311" s="31"/>
      <c r="G1311" s="83"/>
      <c r="H1311" s="83"/>
      <c r="I1311" s="62"/>
      <c r="J1311" s="31"/>
      <c r="K1311" s="31"/>
      <c r="L1311" s="83"/>
      <c r="M1311" s="69"/>
      <c r="N1311" s="69"/>
      <c r="O1311" s="74"/>
      <c r="P1311" s="74"/>
      <c r="Q1311" s="75"/>
      <c r="R1311" s="34"/>
      <c r="S1311" s="83"/>
      <c r="T1311" s="83"/>
      <c r="U1311" s="83"/>
      <c r="V1311" s="83"/>
      <c r="W1311" s="74"/>
      <c r="X1311" s="74"/>
      <c r="Y1311" s="74"/>
      <c r="Z1311" s="66"/>
      <c r="AA1311" s="72"/>
      <c r="AB1311" s="66"/>
      <c r="AC1311" s="72"/>
      <c r="AD1311" s="72"/>
      <c r="AE1311" s="72"/>
      <c r="AF1311" s="62"/>
      <c r="AG1311" s="113"/>
      <c r="AH1311" s="114"/>
      <c r="AI1311" s="30"/>
      <c r="AJ1311" s="30"/>
      <c r="AK1311" s="30"/>
      <c r="AL1311" s="30"/>
      <c r="AM1311" s="68"/>
      <c r="AN1311" s="114"/>
      <c r="AO1311" s="114"/>
      <c r="AP1311" s="113"/>
      <c r="AQ1311" s="113"/>
      <c r="AR1311" s="31"/>
      <c r="AS1311" s="73"/>
      <c r="AT1311" s="73"/>
      <c r="AU1311" s="68"/>
      <c r="AV1311" s="67"/>
      <c r="AW1311" s="67"/>
      <c r="AX1311" s="67"/>
      <c r="AY1311" s="67"/>
      <c r="AZ1311" s="132"/>
      <c r="BA1311" s="132"/>
      <c r="BB1311" s="132"/>
      <c r="BC1311" s="132"/>
      <c r="BD1311" s="132"/>
      <c r="BE1311" s="67"/>
    </row>
    <row r="1312" spans="1:57" ht="25.5" customHeight="1" x14ac:dyDescent="0.25">
      <c r="A1312" s="31"/>
      <c r="B1312" s="31"/>
      <c r="C1312" s="31"/>
      <c r="D1312" s="33"/>
      <c r="E1312" s="98"/>
      <c r="F1312" s="31"/>
      <c r="G1312" s="83"/>
      <c r="H1312" s="83"/>
      <c r="I1312" s="62"/>
      <c r="J1312" s="31"/>
      <c r="K1312" s="31"/>
      <c r="L1312" s="83"/>
      <c r="M1312" s="69"/>
      <c r="N1312" s="69"/>
      <c r="O1312" s="74"/>
      <c r="P1312" s="74"/>
      <c r="Q1312" s="75"/>
      <c r="R1312" s="34"/>
      <c r="S1312" s="83"/>
      <c r="T1312" s="83"/>
      <c r="U1312" s="83"/>
      <c r="V1312" s="83"/>
      <c r="W1312" s="74"/>
      <c r="X1312" s="74"/>
      <c r="Y1312" s="74"/>
      <c r="Z1312" s="66"/>
      <c r="AA1312" s="72"/>
      <c r="AB1312" s="66"/>
      <c r="AC1312" s="72"/>
      <c r="AD1312" s="72"/>
      <c r="AE1312" s="72"/>
      <c r="AF1312" s="62"/>
      <c r="AG1312" s="113"/>
      <c r="AH1312" s="114"/>
      <c r="AI1312" s="30"/>
      <c r="AJ1312" s="30"/>
      <c r="AK1312" s="30"/>
      <c r="AL1312" s="30"/>
      <c r="AM1312" s="68"/>
      <c r="AN1312" s="114"/>
      <c r="AO1312" s="114"/>
      <c r="AP1312" s="113"/>
      <c r="AQ1312" s="113"/>
      <c r="AR1312" s="31"/>
      <c r="AS1312" s="73"/>
      <c r="AT1312" s="73"/>
      <c r="AU1312" s="68"/>
      <c r="AV1312" s="67"/>
      <c r="AW1312" s="67"/>
      <c r="AX1312" s="67"/>
      <c r="AY1312" s="67"/>
      <c r="AZ1312" s="132"/>
      <c r="BA1312" s="132"/>
      <c r="BB1312" s="132"/>
      <c r="BC1312" s="132"/>
      <c r="BD1312" s="132"/>
      <c r="BE1312" s="67"/>
    </row>
    <row r="1313" spans="1:57" ht="25.5" customHeight="1" x14ac:dyDescent="0.25">
      <c r="A1313" s="31"/>
      <c r="B1313" s="31"/>
      <c r="C1313" s="31"/>
      <c r="D1313" s="33"/>
      <c r="E1313" s="98"/>
      <c r="F1313" s="31"/>
      <c r="G1313" s="83"/>
      <c r="H1313" s="83"/>
      <c r="I1313" s="62"/>
      <c r="J1313" s="31"/>
      <c r="K1313" s="31"/>
      <c r="L1313" s="83"/>
      <c r="M1313" s="69"/>
      <c r="N1313" s="69"/>
      <c r="O1313" s="74"/>
      <c r="P1313" s="74"/>
      <c r="Q1313" s="75"/>
      <c r="R1313" s="34"/>
      <c r="S1313" s="83"/>
      <c r="T1313" s="83"/>
      <c r="U1313" s="83"/>
      <c r="V1313" s="83"/>
      <c r="W1313" s="74"/>
      <c r="X1313" s="74"/>
      <c r="Y1313" s="74"/>
      <c r="Z1313" s="66"/>
      <c r="AA1313" s="72"/>
      <c r="AB1313" s="66"/>
      <c r="AC1313" s="72"/>
      <c r="AD1313" s="72"/>
      <c r="AE1313" s="72"/>
      <c r="AF1313" s="62"/>
      <c r="AG1313" s="113"/>
      <c r="AH1313" s="114"/>
      <c r="AI1313" s="30"/>
      <c r="AJ1313" s="30"/>
      <c r="AK1313" s="30"/>
      <c r="AL1313" s="30"/>
      <c r="AM1313" s="68"/>
      <c r="AN1313" s="114"/>
      <c r="AO1313" s="114"/>
      <c r="AP1313" s="113"/>
      <c r="AQ1313" s="113"/>
      <c r="AR1313" s="31"/>
      <c r="AS1313" s="73"/>
      <c r="AT1313" s="73"/>
      <c r="AU1313" s="68"/>
      <c r="AV1313" s="67"/>
      <c r="AW1313" s="67"/>
      <c r="AX1313" s="67"/>
      <c r="AY1313" s="67"/>
      <c r="AZ1313" s="132"/>
      <c r="BA1313" s="132"/>
      <c r="BB1313" s="132"/>
      <c r="BC1313" s="132"/>
      <c r="BD1313" s="132"/>
      <c r="BE1313" s="67"/>
    </row>
    <row r="1314" spans="1:57" ht="25.5" customHeight="1" x14ac:dyDescent="0.25">
      <c r="A1314" s="31"/>
      <c r="B1314" s="31"/>
      <c r="C1314" s="31"/>
      <c r="D1314" s="33"/>
      <c r="E1314" s="98"/>
      <c r="F1314" s="31"/>
      <c r="G1314" s="83"/>
      <c r="H1314" s="83"/>
      <c r="I1314" s="62"/>
      <c r="J1314" s="31"/>
      <c r="K1314" s="31"/>
      <c r="L1314" s="83"/>
      <c r="M1314" s="69"/>
      <c r="N1314" s="69"/>
      <c r="O1314" s="74"/>
      <c r="P1314" s="74"/>
      <c r="Q1314" s="75"/>
      <c r="R1314" s="34"/>
      <c r="S1314" s="83"/>
      <c r="T1314" s="83"/>
      <c r="U1314" s="83"/>
      <c r="V1314" s="83"/>
      <c r="W1314" s="74"/>
      <c r="X1314" s="74"/>
      <c r="Y1314" s="74"/>
      <c r="Z1314" s="66"/>
      <c r="AA1314" s="72"/>
      <c r="AB1314" s="66"/>
      <c r="AC1314" s="72"/>
      <c r="AD1314" s="72"/>
      <c r="AE1314" s="72"/>
      <c r="AF1314" s="62"/>
      <c r="AG1314" s="113"/>
      <c r="AH1314" s="114"/>
      <c r="AI1314" s="30"/>
      <c r="AJ1314" s="30"/>
      <c r="AK1314" s="30"/>
      <c r="AL1314" s="30"/>
      <c r="AM1314" s="68"/>
      <c r="AN1314" s="114"/>
      <c r="AO1314" s="114"/>
      <c r="AP1314" s="113"/>
      <c r="AQ1314" s="113"/>
      <c r="AR1314" s="31"/>
      <c r="AS1314" s="73"/>
      <c r="AT1314" s="73"/>
      <c r="AU1314" s="68"/>
      <c r="AV1314" s="67"/>
      <c r="AW1314" s="67"/>
      <c r="AX1314" s="67"/>
      <c r="AY1314" s="67"/>
      <c r="AZ1314" s="132"/>
      <c r="BA1314" s="132"/>
      <c r="BB1314" s="132"/>
      <c r="BC1314" s="132"/>
      <c r="BD1314" s="132"/>
      <c r="BE1314" s="67"/>
    </row>
    <row r="1315" spans="1:57" ht="25.5" customHeight="1" x14ac:dyDescent="0.25">
      <c r="A1315" s="31"/>
      <c r="B1315" s="31"/>
      <c r="C1315" s="31"/>
      <c r="D1315" s="33"/>
      <c r="E1315" s="98"/>
      <c r="F1315" s="31"/>
      <c r="G1315" s="83"/>
      <c r="H1315" s="83"/>
      <c r="I1315" s="62"/>
      <c r="J1315" s="31"/>
      <c r="K1315" s="31"/>
      <c r="L1315" s="83"/>
      <c r="M1315" s="69"/>
      <c r="N1315" s="69"/>
      <c r="O1315" s="74"/>
      <c r="P1315" s="74"/>
      <c r="Q1315" s="75"/>
      <c r="R1315" s="34"/>
      <c r="S1315" s="83"/>
      <c r="T1315" s="83"/>
      <c r="U1315" s="83"/>
      <c r="V1315" s="83"/>
      <c r="W1315" s="74"/>
      <c r="X1315" s="74"/>
      <c r="Y1315" s="74"/>
      <c r="Z1315" s="66"/>
      <c r="AA1315" s="72"/>
      <c r="AB1315" s="66"/>
      <c r="AC1315" s="72"/>
      <c r="AD1315" s="72"/>
      <c r="AE1315" s="72"/>
      <c r="AF1315" s="62"/>
      <c r="AG1315" s="113"/>
      <c r="AH1315" s="114"/>
      <c r="AI1315" s="30"/>
      <c r="AJ1315" s="30"/>
      <c r="AK1315" s="30"/>
      <c r="AL1315" s="30"/>
      <c r="AM1315" s="68"/>
      <c r="AN1315" s="114"/>
      <c r="AO1315" s="114"/>
      <c r="AP1315" s="113"/>
      <c r="AQ1315" s="113"/>
      <c r="AR1315" s="31"/>
      <c r="AS1315" s="73"/>
      <c r="AT1315" s="73"/>
      <c r="AU1315" s="68"/>
      <c r="AV1315" s="67"/>
      <c r="AW1315" s="67"/>
      <c r="AX1315" s="67"/>
      <c r="AY1315" s="67"/>
      <c r="AZ1315" s="132"/>
      <c r="BA1315" s="132"/>
      <c r="BB1315" s="132"/>
      <c r="BC1315" s="132"/>
      <c r="BD1315" s="132"/>
      <c r="BE1315" s="67"/>
    </row>
    <row r="1316" spans="1:57" ht="25.5" customHeight="1" x14ac:dyDescent="0.25">
      <c r="A1316" s="31"/>
      <c r="B1316" s="31"/>
      <c r="C1316" s="31"/>
      <c r="D1316" s="33"/>
      <c r="E1316" s="98"/>
      <c r="F1316" s="31"/>
      <c r="G1316" s="83"/>
      <c r="H1316" s="83"/>
      <c r="I1316" s="62"/>
      <c r="J1316" s="31"/>
      <c r="K1316" s="31"/>
      <c r="L1316" s="83"/>
      <c r="M1316" s="69"/>
      <c r="N1316" s="69"/>
      <c r="O1316" s="74"/>
      <c r="P1316" s="74"/>
      <c r="Q1316" s="75"/>
      <c r="R1316" s="34"/>
      <c r="S1316" s="83"/>
      <c r="T1316" s="83"/>
      <c r="U1316" s="83"/>
      <c r="V1316" s="83"/>
      <c r="W1316" s="74"/>
      <c r="X1316" s="74"/>
      <c r="Y1316" s="74"/>
      <c r="Z1316" s="66"/>
      <c r="AA1316" s="72"/>
      <c r="AB1316" s="66"/>
      <c r="AC1316" s="72"/>
      <c r="AD1316" s="72"/>
      <c r="AE1316" s="72"/>
      <c r="AF1316" s="62"/>
      <c r="AG1316" s="113"/>
      <c r="AH1316" s="114"/>
      <c r="AI1316" s="30"/>
      <c r="AJ1316" s="30"/>
      <c r="AK1316" s="30"/>
      <c r="AL1316" s="30"/>
      <c r="AM1316" s="68"/>
      <c r="AN1316" s="114"/>
      <c r="AO1316" s="114"/>
      <c r="AP1316" s="113"/>
      <c r="AQ1316" s="113"/>
      <c r="AR1316" s="31"/>
      <c r="AS1316" s="73"/>
      <c r="AT1316" s="73"/>
      <c r="AU1316" s="68"/>
      <c r="AV1316" s="67"/>
      <c r="AW1316" s="67"/>
      <c r="AX1316" s="67"/>
      <c r="AY1316" s="67"/>
      <c r="AZ1316" s="132"/>
      <c r="BA1316" s="132"/>
      <c r="BB1316" s="132"/>
      <c r="BC1316" s="132"/>
      <c r="BD1316" s="132"/>
      <c r="BE1316" s="67"/>
    </row>
    <row r="1317" spans="1:57" ht="25.5" customHeight="1" x14ac:dyDescent="0.25">
      <c r="A1317" s="31"/>
      <c r="B1317" s="31"/>
      <c r="C1317" s="31"/>
      <c r="D1317" s="33"/>
      <c r="E1317" s="98"/>
      <c r="F1317" s="31"/>
      <c r="G1317" s="83"/>
      <c r="H1317" s="83"/>
      <c r="I1317" s="62"/>
      <c r="J1317" s="31"/>
      <c r="K1317" s="31"/>
      <c r="L1317" s="83"/>
      <c r="M1317" s="69"/>
      <c r="N1317" s="69"/>
      <c r="O1317" s="74"/>
      <c r="P1317" s="74"/>
      <c r="Q1317" s="75"/>
      <c r="R1317" s="34"/>
      <c r="S1317" s="83"/>
      <c r="T1317" s="83"/>
      <c r="U1317" s="83"/>
      <c r="V1317" s="83"/>
      <c r="W1317" s="74"/>
      <c r="X1317" s="74"/>
      <c r="Y1317" s="74"/>
      <c r="Z1317" s="66"/>
      <c r="AA1317" s="72"/>
      <c r="AB1317" s="66"/>
      <c r="AC1317" s="72"/>
      <c r="AD1317" s="72"/>
      <c r="AE1317" s="72"/>
      <c r="AF1317" s="62"/>
      <c r="AG1317" s="113"/>
      <c r="AH1317" s="114"/>
      <c r="AI1317" s="30"/>
      <c r="AJ1317" s="30"/>
      <c r="AK1317" s="30"/>
      <c r="AL1317" s="30"/>
      <c r="AM1317" s="68"/>
      <c r="AN1317" s="114"/>
      <c r="AO1317" s="114"/>
      <c r="AP1317" s="113"/>
      <c r="AQ1317" s="113"/>
      <c r="AR1317" s="31"/>
      <c r="AS1317" s="73"/>
      <c r="AT1317" s="73"/>
      <c r="AU1317" s="68"/>
      <c r="AV1317" s="67"/>
      <c r="AW1317" s="67"/>
      <c r="AX1317" s="67"/>
      <c r="AY1317" s="67"/>
      <c r="AZ1317" s="132"/>
      <c r="BA1317" s="132"/>
      <c r="BB1317" s="132"/>
      <c r="BC1317" s="132"/>
      <c r="BD1317" s="132"/>
      <c r="BE1317" s="67"/>
    </row>
    <row r="1318" spans="1:57" ht="25.5" customHeight="1" x14ac:dyDescent="0.25">
      <c r="A1318" s="31"/>
      <c r="B1318" s="31"/>
      <c r="C1318" s="31"/>
      <c r="D1318" s="33"/>
      <c r="E1318" s="98"/>
      <c r="F1318" s="31"/>
      <c r="G1318" s="83"/>
      <c r="H1318" s="83"/>
      <c r="I1318" s="62"/>
      <c r="J1318" s="31"/>
      <c r="K1318" s="31"/>
      <c r="L1318" s="83"/>
      <c r="M1318" s="69"/>
      <c r="N1318" s="69"/>
      <c r="O1318" s="74"/>
      <c r="P1318" s="74"/>
      <c r="Q1318" s="75"/>
      <c r="R1318" s="34"/>
      <c r="S1318" s="83"/>
      <c r="T1318" s="83"/>
      <c r="U1318" s="83"/>
      <c r="V1318" s="83"/>
      <c r="W1318" s="74"/>
      <c r="X1318" s="74"/>
      <c r="Y1318" s="74"/>
      <c r="Z1318" s="66"/>
      <c r="AA1318" s="72"/>
      <c r="AB1318" s="66"/>
      <c r="AC1318" s="72"/>
      <c r="AD1318" s="72"/>
      <c r="AE1318" s="72"/>
      <c r="AF1318" s="62"/>
      <c r="AG1318" s="113"/>
      <c r="AH1318" s="114"/>
      <c r="AI1318" s="30"/>
      <c r="AJ1318" s="30"/>
      <c r="AK1318" s="30"/>
      <c r="AL1318" s="30"/>
      <c r="AM1318" s="68"/>
      <c r="AN1318" s="114"/>
      <c r="AO1318" s="114"/>
      <c r="AP1318" s="113"/>
      <c r="AQ1318" s="113"/>
      <c r="AR1318" s="31"/>
      <c r="AS1318" s="73"/>
      <c r="AT1318" s="73"/>
      <c r="AU1318" s="68"/>
      <c r="AV1318" s="67"/>
      <c r="AW1318" s="67"/>
      <c r="AX1318" s="67"/>
      <c r="AY1318" s="67"/>
      <c r="AZ1318" s="132"/>
      <c r="BA1318" s="132"/>
      <c r="BB1318" s="132"/>
      <c r="BC1318" s="132"/>
      <c r="BD1318" s="132"/>
      <c r="BE1318" s="67"/>
    </row>
    <row r="1319" spans="1:57" ht="25.5" customHeight="1" x14ac:dyDescent="0.25">
      <c r="A1319" s="31"/>
      <c r="B1319" s="31"/>
      <c r="C1319" s="31"/>
      <c r="D1319" s="33"/>
      <c r="E1319" s="98"/>
      <c r="F1319" s="31"/>
      <c r="G1319" s="83"/>
      <c r="H1319" s="83"/>
      <c r="I1319" s="62"/>
      <c r="J1319" s="31"/>
      <c r="K1319" s="31"/>
      <c r="L1319" s="83"/>
      <c r="M1319" s="69"/>
      <c r="N1319" s="69"/>
      <c r="O1319" s="74"/>
      <c r="P1319" s="74"/>
      <c r="Q1319" s="75"/>
      <c r="R1319" s="34"/>
      <c r="S1319" s="83"/>
      <c r="T1319" s="83"/>
      <c r="U1319" s="83"/>
      <c r="V1319" s="83"/>
      <c r="W1319" s="74"/>
      <c r="X1319" s="74"/>
      <c r="Y1319" s="74"/>
      <c r="Z1319" s="66"/>
      <c r="AA1319" s="72"/>
      <c r="AB1319" s="66"/>
      <c r="AC1319" s="72"/>
      <c r="AD1319" s="72"/>
      <c r="AE1319" s="72"/>
      <c r="AF1319" s="62"/>
      <c r="AG1319" s="113"/>
      <c r="AH1319" s="114"/>
      <c r="AI1319" s="30"/>
      <c r="AJ1319" s="30"/>
      <c r="AK1319" s="30"/>
      <c r="AL1319" s="30"/>
      <c r="AM1319" s="68"/>
      <c r="AN1319" s="114"/>
      <c r="AO1319" s="114"/>
      <c r="AP1319" s="113"/>
      <c r="AQ1319" s="113"/>
      <c r="AR1319" s="31"/>
      <c r="AS1319" s="73"/>
      <c r="AT1319" s="73"/>
      <c r="AU1319" s="68"/>
      <c r="AV1319" s="67"/>
      <c r="AW1319" s="67"/>
      <c r="AX1319" s="67"/>
      <c r="AY1319" s="67"/>
      <c r="AZ1319" s="132"/>
      <c r="BA1319" s="132"/>
      <c r="BB1319" s="132"/>
      <c r="BC1319" s="132"/>
      <c r="BD1319" s="132"/>
      <c r="BE1319" s="67"/>
    </row>
    <row r="1320" spans="1:57" ht="25.5" customHeight="1" x14ac:dyDescent="0.25">
      <c r="A1320" s="31"/>
      <c r="B1320" s="31"/>
      <c r="C1320" s="31"/>
      <c r="D1320" s="33"/>
      <c r="E1320" s="98"/>
      <c r="F1320" s="31"/>
      <c r="G1320" s="83"/>
      <c r="H1320" s="83"/>
      <c r="I1320" s="62"/>
      <c r="J1320" s="31"/>
      <c r="K1320" s="31"/>
      <c r="L1320" s="83"/>
      <c r="M1320" s="69"/>
      <c r="N1320" s="69"/>
      <c r="O1320" s="74"/>
      <c r="P1320" s="74"/>
      <c r="Q1320" s="75"/>
      <c r="R1320" s="34"/>
      <c r="S1320" s="83"/>
      <c r="T1320" s="83"/>
      <c r="U1320" s="83"/>
      <c r="V1320" s="83"/>
      <c r="W1320" s="74"/>
      <c r="X1320" s="74"/>
      <c r="Y1320" s="74"/>
      <c r="Z1320" s="66"/>
      <c r="AA1320" s="72"/>
      <c r="AB1320" s="66"/>
      <c r="AC1320" s="72"/>
      <c r="AD1320" s="72"/>
      <c r="AE1320" s="72"/>
      <c r="AF1320" s="62"/>
      <c r="AG1320" s="113"/>
      <c r="AH1320" s="114"/>
      <c r="AI1320" s="30"/>
      <c r="AJ1320" s="30"/>
      <c r="AK1320" s="30"/>
      <c r="AL1320" s="30"/>
      <c r="AM1320" s="68"/>
      <c r="AN1320" s="114"/>
      <c r="AO1320" s="114"/>
      <c r="AP1320" s="113"/>
      <c r="AQ1320" s="113"/>
      <c r="AR1320" s="31"/>
      <c r="AS1320" s="73"/>
      <c r="AT1320" s="73"/>
      <c r="AU1320" s="68"/>
      <c r="AV1320" s="67"/>
      <c r="AW1320" s="67"/>
      <c r="AX1320" s="67"/>
      <c r="AY1320" s="67"/>
      <c r="AZ1320" s="132"/>
      <c r="BA1320" s="132"/>
      <c r="BB1320" s="132"/>
      <c r="BC1320" s="132"/>
      <c r="BD1320" s="132"/>
      <c r="BE1320" s="67"/>
    </row>
    <row r="1321" spans="1:57" ht="25.5" customHeight="1" x14ac:dyDescent="0.25">
      <c r="A1321" s="31"/>
      <c r="B1321" s="31"/>
      <c r="C1321" s="31"/>
      <c r="D1321" s="33"/>
      <c r="E1321" s="98"/>
      <c r="F1321" s="31"/>
      <c r="G1321" s="83"/>
      <c r="H1321" s="83"/>
      <c r="I1321" s="62"/>
      <c r="J1321" s="31"/>
      <c r="K1321" s="31"/>
      <c r="L1321" s="83"/>
      <c r="M1321" s="69"/>
      <c r="N1321" s="69"/>
      <c r="O1321" s="74"/>
      <c r="P1321" s="74"/>
      <c r="Q1321" s="75"/>
      <c r="R1321" s="34"/>
      <c r="S1321" s="83"/>
      <c r="T1321" s="83"/>
      <c r="U1321" s="83"/>
      <c r="V1321" s="83"/>
      <c r="W1321" s="74"/>
      <c r="X1321" s="74"/>
      <c r="Y1321" s="74"/>
      <c r="Z1321" s="66"/>
      <c r="AA1321" s="72"/>
      <c r="AB1321" s="66"/>
      <c r="AC1321" s="72"/>
      <c r="AD1321" s="72"/>
      <c r="AE1321" s="72"/>
      <c r="AF1321" s="62"/>
      <c r="AG1321" s="113"/>
      <c r="AH1321" s="114"/>
      <c r="AI1321" s="30"/>
      <c r="AJ1321" s="30"/>
      <c r="AK1321" s="30"/>
      <c r="AL1321" s="30"/>
      <c r="AM1321" s="68"/>
      <c r="AN1321" s="114"/>
      <c r="AO1321" s="114"/>
      <c r="AP1321" s="113"/>
      <c r="AQ1321" s="113"/>
      <c r="AR1321" s="31"/>
      <c r="AS1321" s="73"/>
      <c r="AT1321" s="73"/>
      <c r="AU1321" s="68"/>
      <c r="AV1321" s="67"/>
      <c r="AW1321" s="67"/>
      <c r="AX1321" s="67"/>
      <c r="AY1321" s="67"/>
      <c r="AZ1321" s="132"/>
      <c r="BA1321" s="132"/>
      <c r="BB1321" s="132"/>
      <c r="BC1321" s="132"/>
      <c r="BD1321" s="132"/>
      <c r="BE1321" s="67"/>
    </row>
    <row r="1322" spans="1:57" ht="25.5" customHeight="1" x14ac:dyDescent="0.25">
      <c r="A1322" s="31"/>
      <c r="B1322" s="31"/>
      <c r="C1322" s="31"/>
      <c r="D1322" s="33"/>
      <c r="E1322" s="98"/>
      <c r="F1322" s="31"/>
      <c r="G1322" s="83"/>
      <c r="H1322" s="83"/>
      <c r="I1322" s="62"/>
      <c r="J1322" s="31"/>
      <c r="K1322" s="31"/>
      <c r="L1322" s="83"/>
      <c r="M1322" s="69"/>
      <c r="N1322" s="69"/>
      <c r="O1322" s="74"/>
      <c r="P1322" s="74"/>
      <c r="Q1322" s="75"/>
      <c r="R1322" s="34"/>
      <c r="S1322" s="83"/>
      <c r="T1322" s="83"/>
      <c r="U1322" s="83"/>
      <c r="V1322" s="83"/>
      <c r="W1322" s="74"/>
      <c r="X1322" s="74"/>
      <c r="Y1322" s="74"/>
      <c r="Z1322" s="66"/>
      <c r="AA1322" s="72"/>
      <c r="AB1322" s="66"/>
      <c r="AC1322" s="72"/>
      <c r="AD1322" s="72"/>
      <c r="AE1322" s="72"/>
      <c r="AF1322" s="62"/>
      <c r="AG1322" s="113"/>
      <c r="AH1322" s="114"/>
      <c r="AI1322" s="30"/>
      <c r="AJ1322" s="30"/>
      <c r="AK1322" s="30"/>
      <c r="AL1322" s="30"/>
      <c r="AM1322" s="68"/>
      <c r="AN1322" s="114"/>
      <c r="AO1322" s="114"/>
      <c r="AP1322" s="113"/>
      <c r="AQ1322" s="113"/>
      <c r="AR1322" s="31"/>
      <c r="AS1322" s="73"/>
      <c r="AT1322" s="73"/>
      <c r="AU1322" s="68"/>
      <c r="AV1322" s="67"/>
      <c r="AW1322" s="67"/>
      <c r="AX1322" s="67"/>
      <c r="AY1322" s="67"/>
      <c r="AZ1322" s="132"/>
      <c r="BA1322" s="132"/>
      <c r="BB1322" s="132"/>
      <c r="BC1322" s="132"/>
      <c r="BD1322" s="132"/>
      <c r="BE1322" s="67"/>
    </row>
    <row r="1323" spans="1:57" ht="25.5" customHeight="1" x14ac:dyDescent="0.25">
      <c r="A1323" s="31"/>
      <c r="B1323" s="31"/>
      <c r="C1323" s="31"/>
      <c r="D1323" s="33"/>
      <c r="E1323" s="98"/>
      <c r="F1323" s="31"/>
      <c r="G1323" s="83"/>
      <c r="H1323" s="83"/>
      <c r="I1323" s="62"/>
      <c r="J1323" s="31"/>
      <c r="K1323" s="31"/>
      <c r="L1323" s="83"/>
      <c r="M1323" s="69"/>
      <c r="N1323" s="69"/>
      <c r="O1323" s="74"/>
      <c r="P1323" s="74"/>
      <c r="Q1323" s="75"/>
      <c r="R1323" s="34"/>
      <c r="S1323" s="83"/>
      <c r="T1323" s="83"/>
      <c r="U1323" s="83"/>
      <c r="V1323" s="83"/>
      <c r="W1323" s="74"/>
      <c r="X1323" s="74"/>
      <c r="Y1323" s="74"/>
      <c r="Z1323" s="66"/>
      <c r="AA1323" s="72"/>
      <c r="AB1323" s="66"/>
      <c r="AC1323" s="72"/>
      <c r="AD1323" s="72"/>
      <c r="AE1323" s="72"/>
      <c r="AF1323" s="62"/>
      <c r="AG1323" s="113"/>
      <c r="AH1323" s="114"/>
      <c r="AI1323" s="30"/>
      <c r="AJ1323" s="30"/>
      <c r="AK1323" s="30"/>
      <c r="AL1323" s="30"/>
      <c r="AM1323" s="68"/>
      <c r="AN1323" s="114"/>
      <c r="AO1323" s="114"/>
      <c r="AP1323" s="113"/>
      <c r="AQ1323" s="113"/>
      <c r="AR1323" s="31"/>
      <c r="AS1323" s="73"/>
      <c r="AT1323" s="73"/>
      <c r="AU1323" s="68"/>
      <c r="AV1323" s="67"/>
      <c r="AW1323" s="67"/>
      <c r="AX1323" s="67"/>
      <c r="AY1323" s="67"/>
      <c r="AZ1323" s="132"/>
      <c r="BA1323" s="132"/>
      <c r="BB1323" s="132"/>
      <c r="BC1323" s="132"/>
      <c r="BD1323" s="132"/>
      <c r="BE1323" s="67"/>
    </row>
    <row r="1324" spans="1:57" ht="25.5" customHeight="1" x14ac:dyDescent="0.25">
      <c r="A1324" s="31"/>
      <c r="B1324" s="31"/>
      <c r="C1324" s="31"/>
      <c r="D1324" s="33"/>
      <c r="E1324" s="98"/>
      <c r="F1324" s="31"/>
      <c r="G1324" s="83"/>
      <c r="H1324" s="83"/>
      <c r="I1324" s="62"/>
      <c r="J1324" s="31"/>
      <c r="K1324" s="31"/>
      <c r="L1324" s="83"/>
      <c r="M1324" s="69"/>
      <c r="N1324" s="69"/>
      <c r="O1324" s="74"/>
      <c r="P1324" s="74"/>
      <c r="Q1324" s="75"/>
      <c r="R1324" s="34"/>
      <c r="S1324" s="83"/>
      <c r="T1324" s="83"/>
      <c r="U1324" s="83"/>
      <c r="V1324" s="83"/>
      <c r="W1324" s="74"/>
      <c r="X1324" s="74"/>
      <c r="Y1324" s="74"/>
      <c r="Z1324" s="66"/>
      <c r="AA1324" s="72"/>
      <c r="AB1324" s="66"/>
      <c r="AC1324" s="72"/>
      <c r="AD1324" s="72"/>
      <c r="AE1324" s="72"/>
      <c r="AF1324" s="62"/>
      <c r="AG1324" s="113"/>
      <c r="AH1324" s="114"/>
      <c r="AI1324" s="30"/>
      <c r="AJ1324" s="30"/>
      <c r="AK1324" s="30"/>
      <c r="AL1324" s="30"/>
      <c r="AM1324" s="68"/>
      <c r="AN1324" s="114"/>
      <c r="AO1324" s="114"/>
      <c r="AP1324" s="113"/>
      <c r="AQ1324" s="113"/>
      <c r="AR1324" s="31"/>
      <c r="AS1324" s="73"/>
      <c r="AT1324" s="73"/>
      <c r="AU1324" s="68"/>
      <c r="AV1324" s="67"/>
      <c r="AW1324" s="67"/>
      <c r="AX1324" s="67"/>
      <c r="AY1324" s="67"/>
      <c r="AZ1324" s="132"/>
      <c r="BA1324" s="132"/>
      <c r="BB1324" s="132"/>
      <c r="BC1324" s="132"/>
      <c r="BD1324" s="132"/>
      <c r="BE1324" s="67"/>
    </row>
    <row r="1325" spans="1:57" ht="25.5" customHeight="1" x14ac:dyDescent="0.25">
      <c r="A1325" s="31"/>
      <c r="B1325" s="31"/>
      <c r="C1325" s="31"/>
      <c r="D1325" s="33"/>
      <c r="E1325" s="98"/>
      <c r="F1325" s="31"/>
      <c r="G1325" s="83"/>
      <c r="H1325" s="83"/>
      <c r="I1325" s="62"/>
      <c r="J1325" s="31"/>
      <c r="K1325" s="31"/>
      <c r="L1325" s="83"/>
      <c r="M1325" s="69"/>
      <c r="N1325" s="69"/>
      <c r="O1325" s="74"/>
      <c r="P1325" s="74"/>
      <c r="Q1325" s="75"/>
      <c r="R1325" s="34"/>
      <c r="S1325" s="83"/>
      <c r="T1325" s="83"/>
      <c r="U1325" s="83"/>
      <c r="V1325" s="83"/>
      <c r="W1325" s="74"/>
      <c r="X1325" s="74"/>
      <c r="Y1325" s="74"/>
      <c r="Z1325" s="66"/>
      <c r="AA1325" s="72"/>
      <c r="AB1325" s="66"/>
      <c r="AC1325" s="72"/>
      <c r="AD1325" s="72"/>
      <c r="AE1325" s="72"/>
      <c r="AF1325" s="62"/>
      <c r="AG1325" s="113"/>
      <c r="AH1325" s="114"/>
      <c r="AI1325" s="30"/>
      <c r="AJ1325" s="30"/>
      <c r="AK1325" s="30"/>
      <c r="AL1325" s="30"/>
      <c r="AM1325" s="68"/>
      <c r="AN1325" s="114"/>
      <c r="AO1325" s="114"/>
      <c r="AP1325" s="113"/>
      <c r="AQ1325" s="113"/>
      <c r="AR1325" s="31"/>
      <c r="AS1325" s="73"/>
      <c r="AT1325" s="73"/>
      <c r="AU1325" s="68"/>
      <c r="AV1325" s="67"/>
      <c r="AW1325" s="67"/>
      <c r="AX1325" s="67"/>
      <c r="AY1325" s="67"/>
      <c r="AZ1325" s="132"/>
      <c r="BA1325" s="132"/>
      <c r="BB1325" s="132"/>
      <c r="BC1325" s="132"/>
      <c r="BD1325" s="132"/>
      <c r="BE1325" s="67"/>
    </row>
    <row r="1326" spans="1:57" ht="25.5" customHeight="1" x14ac:dyDescent="0.25">
      <c r="A1326" s="31"/>
      <c r="B1326" s="31"/>
      <c r="C1326" s="31"/>
      <c r="D1326" s="33"/>
      <c r="E1326" s="98"/>
      <c r="F1326" s="31"/>
      <c r="G1326" s="83"/>
      <c r="H1326" s="83"/>
      <c r="I1326" s="62"/>
      <c r="J1326" s="31"/>
      <c r="K1326" s="31"/>
      <c r="L1326" s="83"/>
      <c r="M1326" s="69"/>
      <c r="N1326" s="69"/>
      <c r="O1326" s="74"/>
      <c r="P1326" s="74"/>
      <c r="Q1326" s="75"/>
      <c r="R1326" s="34"/>
      <c r="S1326" s="83"/>
      <c r="T1326" s="83"/>
      <c r="U1326" s="83"/>
      <c r="V1326" s="83"/>
      <c r="W1326" s="74"/>
      <c r="X1326" s="74"/>
      <c r="Y1326" s="74"/>
      <c r="Z1326" s="66"/>
      <c r="AA1326" s="72"/>
      <c r="AB1326" s="66"/>
      <c r="AC1326" s="72"/>
      <c r="AD1326" s="72"/>
      <c r="AE1326" s="72"/>
      <c r="AF1326" s="62"/>
      <c r="AG1326" s="113"/>
      <c r="AH1326" s="114"/>
      <c r="AI1326" s="30"/>
      <c r="AJ1326" s="30"/>
      <c r="AK1326" s="30"/>
      <c r="AL1326" s="30"/>
      <c r="AM1326" s="68"/>
      <c r="AN1326" s="114"/>
      <c r="AO1326" s="114"/>
      <c r="AP1326" s="113"/>
      <c r="AQ1326" s="113"/>
      <c r="AR1326" s="31"/>
      <c r="AS1326" s="73"/>
      <c r="AT1326" s="73"/>
      <c r="AU1326" s="68"/>
      <c r="AV1326" s="67"/>
      <c r="AW1326" s="67"/>
      <c r="AX1326" s="67"/>
      <c r="AY1326" s="67"/>
      <c r="AZ1326" s="132"/>
      <c r="BA1326" s="132"/>
      <c r="BB1326" s="132"/>
      <c r="BC1326" s="132"/>
      <c r="BD1326" s="132"/>
      <c r="BE1326" s="67"/>
    </row>
    <row r="1327" spans="1:57" ht="25.5" customHeight="1" x14ac:dyDescent="0.25">
      <c r="A1327" s="31"/>
      <c r="B1327" s="31"/>
      <c r="C1327" s="31"/>
      <c r="D1327" s="33"/>
      <c r="E1327" s="98"/>
      <c r="F1327" s="31"/>
      <c r="G1327" s="83"/>
      <c r="H1327" s="83"/>
      <c r="I1327" s="62"/>
      <c r="J1327" s="31"/>
      <c r="K1327" s="31"/>
      <c r="L1327" s="83"/>
      <c r="M1327" s="69"/>
      <c r="N1327" s="69"/>
      <c r="O1327" s="74"/>
      <c r="P1327" s="74"/>
      <c r="Q1327" s="75"/>
      <c r="R1327" s="34"/>
      <c r="S1327" s="83"/>
      <c r="T1327" s="83"/>
      <c r="U1327" s="83"/>
      <c r="V1327" s="83"/>
      <c r="W1327" s="74"/>
      <c r="X1327" s="74"/>
      <c r="Y1327" s="74"/>
      <c r="Z1327" s="66"/>
      <c r="AA1327" s="72"/>
      <c r="AB1327" s="66"/>
      <c r="AC1327" s="72"/>
      <c r="AD1327" s="72"/>
      <c r="AE1327" s="72"/>
      <c r="AF1327" s="62"/>
      <c r="AG1327" s="113"/>
      <c r="AH1327" s="114"/>
      <c r="AI1327" s="30"/>
      <c r="AJ1327" s="30"/>
      <c r="AK1327" s="30"/>
      <c r="AL1327" s="30"/>
      <c r="AM1327" s="68"/>
      <c r="AN1327" s="114"/>
      <c r="AO1327" s="114"/>
      <c r="AP1327" s="113"/>
      <c r="AQ1327" s="113"/>
      <c r="AR1327" s="31"/>
      <c r="AS1327" s="73"/>
      <c r="AT1327" s="73"/>
      <c r="AU1327" s="68"/>
      <c r="AV1327" s="67"/>
      <c r="AW1327" s="67"/>
      <c r="AX1327" s="67"/>
      <c r="AY1327" s="67"/>
      <c r="AZ1327" s="132"/>
      <c r="BA1327" s="132"/>
      <c r="BB1327" s="132"/>
      <c r="BC1327" s="132"/>
      <c r="BD1327" s="132"/>
      <c r="BE1327" s="67"/>
    </row>
    <row r="1328" spans="1:57" ht="25.5" customHeight="1" x14ac:dyDescent="0.25">
      <c r="A1328" s="31"/>
      <c r="B1328" s="31"/>
      <c r="C1328" s="31"/>
      <c r="D1328" s="33"/>
      <c r="E1328" s="98"/>
      <c r="F1328" s="31"/>
      <c r="G1328" s="83"/>
      <c r="H1328" s="83"/>
      <c r="I1328" s="62"/>
      <c r="J1328" s="31"/>
      <c r="K1328" s="31"/>
      <c r="L1328" s="83"/>
      <c r="M1328" s="69"/>
      <c r="N1328" s="69"/>
      <c r="O1328" s="74"/>
      <c r="P1328" s="74"/>
      <c r="Q1328" s="75"/>
      <c r="R1328" s="34"/>
      <c r="S1328" s="83"/>
      <c r="T1328" s="83"/>
      <c r="U1328" s="83"/>
      <c r="V1328" s="83"/>
      <c r="W1328" s="74"/>
      <c r="X1328" s="74"/>
      <c r="Y1328" s="74"/>
      <c r="Z1328" s="66"/>
      <c r="AA1328" s="72"/>
      <c r="AB1328" s="66"/>
      <c r="AC1328" s="72"/>
      <c r="AD1328" s="72"/>
      <c r="AE1328" s="72"/>
      <c r="AF1328" s="62"/>
      <c r="AG1328" s="113"/>
      <c r="AH1328" s="114"/>
      <c r="AI1328" s="30"/>
      <c r="AJ1328" s="30"/>
      <c r="AK1328" s="30"/>
      <c r="AL1328" s="30"/>
      <c r="AM1328" s="68"/>
      <c r="AN1328" s="114"/>
      <c r="AO1328" s="114"/>
      <c r="AP1328" s="113"/>
      <c r="AQ1328" s="113"/>
      <c r="AR1328" s="31"/>
      <c r="AS1328" s="73"/>
      <c r="AT1328" s="73"/>
      <c r="AU1328" s="68"/>
      <c r="AV1328" s="67"/>
      <c r="AW1328" s="67"/>
      <c r="AX1328" s="67"/>
      <c r="AY1328" s="67"/>
      <c r="AZ1328" s="132"/>
      <c r="BA1328" s="132"/>
      <c r="BB1328" s="132"/>
      <c r="BC1328" s="132"/>
      <c r="BD1328" s="132"/>
      <c r="BE1328" s="67"/>
    </row>
    <row r="1329" spans="1:57" ht="25.5" customHeight="1" x14ac:dyDescent="0.25">
      <c r="A1329" s="31"/>
      <c r="B1329" s="31"/>
      <c r="C1329" s="31"/>
      <c r="D1329" s="33"/>
      <c r="E1329" s="98"/>
      <c r="F1329" s="31"/>
      <c r="G1329" s="83"/>
      <c r="H1329" s="83"/>
      <c r="I1329" s="62"/>
      <c r="J1329" s="31"/>
      <c r="K1329" s="31"/>
      <c r="L1329" s="83"/>
      <c r="M1329" s="69"/>
      <c r="N1329" s="69"/>
      <c r="O1329" s="74"/>
      <c r="P1329" s="74"/>
      <c r="Q1329" s="75"/>
      <c r="R1329" s="34"/>
      <c r="S1329" s="83"/>
      <c r="T1329" s="83"/>
      <c r="U1329" s="83"/>
      <c r="V1329" s="83"/>
      <c r="W1329" s="74"/>
      <c r="X1329" s="74"/>
      <c r="Y1329" s="74"/>
      <c r="Z1329" s="66"/>
      <c r="AA1329" s="72"/>
      <c r="AB1329" s="66"/>
      <c r="AC1329" s="72"/>
      <c r="AD1329" s="72"/>
      <c r="AE1329" s="72"/>
      <c r="AF1329" s="62"/>
      <c r="AG1329" s="113"/>
      <c r="AH1329" s="114"/>
      <c r="AI1329" s="30"/>
      <c r="AJ1329" s="30"/>
      <c r="AK1329" s="30"/>
      <c r="AL1329" s="30"/>
      <c r="AM1329" s="68"/>
      <c r="AN1329" s="114"/>
      <c r="AO1329" s="114"/>
      <c r="AP1329" s="113"/>
      <c r="AQ1329" s="113"/>
      <c r="AR1329" s="31"/>
      <c r="AS1329" s="73"/>
      <c r="AT1329" s="73"/>
      <c r="AU1329" s="68"/>
      <c r="AV1329" s="67"/>
      <c r="AW1329" s="67"/>
      <c r="AX1329" s="67"/>
      <c r="AY1329" s="67"/>
      <c r="AZ1329" s="132"/>
      <c r="BA1329" s="132"/>
      <c r="BB1329" s="132"/>
      <c r="BC1329" s="132"/>
      <c r="BD1329" s="132"/>
      <c r="BE1329" s="67"/>
    </row>
    <row r="1330" spans="1:57" ht="25.5" customHeight="1" x14ac:dyDescent="0.25">
      <c r="A1330" s="31"/>
      <c r="B1330" s="31"/>
      <c r="C1330" s="31"/>
      <c r="D1330" s="33"/>
      <c r="E1330" s="98"/>
      <c r="F1330" s="31"/>
      <c r="G1330" s="83"/>
      <c r="H1330" s="83"/>
      <c r="I1330" s="62"/>
      <c r="J1330" s="31"/>
      <c r="K1330" s="31"/>
      <c r="L1330" s="83"/>
      <c r="M1330" s="69"/>
      <c r="N1330" s="69"/>
      <c r="O1330" s="74"/>
      <c r="P1330" s="74"/>
      <c r="Q1330" s="75"/>
      <c r="R1330" s="34"/>
      <c r="S1330" s="83"/>
      <c r="T1330" s="83"/>
      <c r="U1330" s="83"/>
      <c r="V1330" s="83"/>
      <c r="W1330" s="74"/>
      <c r="X1330" s="74"/>
      <c r="Y1330" s="74"/>
      <c r="Z1330" s="66"/>
      <c r="AA1330" s="72"/>
      <c r="AB1330" s="66"/>
      <c r="AC1330" s="72"/>
      <c r="AD1330" s="72"/>
      <c r="AE1330" s="72"/>
      <c r="AF1330" s="62"/>
      <c r="AG1330" s="113"/>
      <c r="AH1330" s="114"/>
      <c r="AI1330" s="30"/>
      <c r="AJ1330" s="30"/>
      <c r="AK1330" s="30"/>
      <c r="AL1330" s="30"/>
      <c r="AM1330" s="68"/>
      <c r="AN1330" s="114"/>
      <c r="AO1330" s="114"/>
      <c r="AP1330" s="113"/>
      <c r="AQ1330" s="113"/>
      <c r="AR1330" s="31"/>
      <c r="AS1330" s="73"/>
      <c r="AT1330" s="73"/>
      <c r="AU1330" s="68"/>
      <c r="AV1330" s="67"/>
      <c r="AW1330" s="67"/>
      <c r="AX1330" s="67"/>
      <c r="AY1330" s="67"/>
      <c r="AZ1330" s="132"/>
      <c r="BA1330" s="132"/>
      <c r="BB1330" s="132"/>
      <c r="BC1330" s="132"/>
      <c r="BD1330" s="132"/>
      <c r="BE1330" s="67"/>
    </row>
    <row r="1331" spans="1:57" ht="25.5" customHeight="1" x14ac:dyDescent="0.25">
      <c r="A1331" s="31"/>
      <c r="B1331" s="31"/>
      <c r="C1331" s="31"/>
      <c r="D1331" s="33"/>
      <c r="E1331" s="98"/>
      <c r="F1331" s="31"/>
      <c r="G1331" s="83"/>
      <c r="H1331" s="83"/>
      <c r="I1331" s="62"/>
      <c r="J1331" s="31"/>
      <c r="K1331" s="31"/>
      <c r="L1331" s="83"/>
      <c r="M1331" s="69"/>
      <c r="N1331" s="69"/>
      <c r="O1331" s="74"/>
      <c r="P1331" s="74"/>
      <c r="Q1331" s="75"/>
      <c r="R1331" s="34"/>
      <c r="S1331" s="83"/>
      <c r="T1331" s="83"/>
      <c r="U1331" s="83"/>
      <c r="V1331" s="83"/>
      <c r="W1331" s="74"/>
      <c r="X1331" s="74"/>
      <c r="Y1331" s="74"/>
      <c r="Z1331" s="66"/>
      <c r="AA1331" s="72"/>
      <c r="AB1331" s="66"/>
      <c r="AC1331" s="72"/>
      <c r="AD1331" s="72"/>
      <c r="AE1331" s="72"/>
      <c r="AF1331" s="62"/>
      <c r="AG1331" s="113"/>
      <c r="AH1331" s="114"/>
      <c r="AI1331" s="30"/>
      <c r="AJ1331" s="30"/>
      <c r="AK1331" s="30"/>
      <c r="AL1331" s="30"/>
      <c r="AM1331" s="68"/>
      <c r="AN1331" s="114"/>
      <c r="AO1331" s="114"/>
      <c r="AP1331" s="113"/>
      <c r="AQ1331" s="113"/>
      <c r="AR1331" s="31"/>
      <c r="AS1331" s="73"/>
      <c r="AT1331" s="73"/>
      <c r="AU1331" s="68"/>
      <c r="AV1331" s="67"/>
      <c r="AW1331" s="67"/>
      <c r="AX1331" s="67"/>
      <c r="AY1331" s="67"/>
      <c r="AZ1331" s="132"/>
      <c r="BA1331" s="132"/>
      <c r="BB1331" s="132"/>
      <c r="BC1331" s="132"/>
      <c r="BD1331" s="132"/>
      <c r="BE1331" s="67"/>
    </row>
    <row r="1332" spans="1:57" ht="25.5" customHeight="1" x14ac:dyDescent="0.25">
      <c r="A1332" s="31"/>
      <c r="B1332" s="31"/>
      <c r="C1332" s="31"/>
      <c r="D1332" s="33"/>
      <c r="E1332" s="98"/>
      <c r="F1332" s="31"/>
      <c r="G1332" s="83"/>
      <c r="H1332" s="83"/>
      <c r="I1332" s="62"/>
      <c r="J1332" s="31"/>
      <c r="K1332" s="31"/>
      <c r="L1332" s="83"/>
      <c r="M1332" s="69"/>
      <c r="N1332" s="69"/>
      <c r="O1332" s="74"/>
      <c r="P1332" s="74"/>
      <c r="Q1332" s="75"/>
      <c r="R1332" s="34"/>
      <c r="S1332" s="83"/>
      <c r="T1332" s="83"/>
      <c r="U1332" s="83"/>
      <c r="V1332" s="83"/>
      <c r="W1332" s="74"/>
      <c r="X1332" s="74"/>
      <c r="Y1332" s="74"/>
      <c r="Z1332" s="66"/>
      <c r="AA1332" s="72"/>
      <c r="AB1332" s="66"/>
      <c r="AC1332" s="72"/>
      <c r="AD1332" s="72"/>
      <c r="AE1332" s="72"/>
      <c r="AF1332" s="62"/>
      <c r="AG1332" s="113"/>
      <c r="AH1332" s="114"/>
      <c r="AI1332" s="30"/>
      <c r="AJ1332" s="30"/>
      <c r="AK1332" s="30"/>
      <c r="AL1332" s="30"/>
      <c r="AM1332" s="68"/>
      <c r="AN1332" s="114"/>
      <c r="AO1332" s="114"/>
      <c r="AP1332" s="113"/>
      <c r="AQ1332" s="113"/>
      <c r="AR1332" s="31"/>
      <c r="AS1332" s="73"/>
      <c r="AT1332" s="73"/>
      <c r="AU1332" s="68"/>
      <c r="AV1332" s="67"/>
      <c r="AW1332" s="67"/>
      <c r="AX1332" s="67"/>
      <c r="AY1332" s="67"/>
      <c r="AZ1332" s="132"/>
      <c r="BA1332" s="132"/>
      <c r="BB1332" s="132"/>
      <c r="BC1332" s="132"/>
      <c r="BD1332" s="132"/>
      <c r="BE1332" s="67"/>
    </row>
    <row r="1333" spans="1:57" ht="25.5" customHeight="1" x14ac:dyDescent="0.25">
      <c r="A1333" s="31"/>
      <c r="B1333" s="31"/>
      <c r="C1333" s="31"/>
      <c r="D1333" s="33"/>
      <c r="E1333" s="98"/>
      <c r="F1333" s="31"/>
      <c r="G1333" s="83"/>
      <c r="H1333" s="83"/>
      <c r="I1333" s="62"/>
      <c r="J1333" s="31"/>
      <c r="K1333" s="31"/>
      <c r="L1333" s="83"/>
      <c r="M1333" s="69"/>
      <c r="N1333" s="69"/>
      <c r="O1333" s="74"/>
      <c r="P1333" s="74"/>
      <c r="Q1333" s="75"/>
      <c r="R1333" s="34"/>
      <c r="S1333" s="83"/>
      <c r="T1333" s="83"/>
      <c r="U1333" s="83"/>
      <c r="V1333" s="83"/>
      <c r="W1333" s="74"/>
      <c r="X1333" s="74"/>
      <c r="Y1333" s="74"/>
      <c r="Z1333" s="66"/>
      <c r="AA1333" s="72"/>
      <c r="AB1333" s="66"/>
      <c r="AC1333" s="72"/>
      <c r="AD1333" s="72"/>
      <c r="AE1333" s="72"/>
      <c r="AF1333" s="62"/>
      <c r="AG1333" s="113"/>
      <c r="AH1333" s="114"/>
      <c r="AI1333" s="30"/>
      <c r="AJ1333" s="30"/>
      <c r="AK1333" s="30"/>
      <c r="AL1333" s="30"/>
      <c r="AM1333" s="68"/>
      <c r="AN1333" s="114"/>
      <c r="AO1333" s="114"/>
      <c r="AP1333" s="113"/>
      <c r="AQ1333" s="113"/>
      <c r="AR1333" s="31"/>
      <c r="AS1333" s="73"/>
      <c r="AT1333" s="73"/>
      <c r="AU1333" s="68"/>
      <c r="AV1333" s="67"/>
      <c r="AW1333" s="67"/>
      <c r="AX1333" s="67"/>
      <c r="AY1333" s="67"/>
      <c r="AZ1333" s="132"/>
      <c r="BA1333" s="132"/>
      <c r="BB1333" s="132"/>
      <c r="BC1333" s="132"/>
      <c r="BD1333" s="132"/>
      <c r="BE1333" s="67"/>
    </row>
    <row r="1334" spans="1:57" ht="25.5" customHeight="1" x14ac:dyDescent="0.25">
      <c r="A1334" s="31"/>
      <c r="B1334" s="31"/>
      <c r="C1334" s="31"/>
      <c r="D1334" s="33"/>
      <c r="E1334" s="98"/>
      <c r="F1334" s="31"/>
      <c r="G1334" s="83"/>
      <c r="H1334" s="83"/>
      <c r="I1334" s="62"/>
      <c r="J1334" s="31"/>
      <c r="K1334" s="31"/>
      <c r="L1334" s="83"/>
      <c r="M1334" s="69"/>
      <c r="N1334" s="69"/>
      <c r="O1334" s="74"/>
      <c r="P1334" s="74"/>
      <c r="Q1334" s="75"/>
      <c r="R1334" s="34"/>
      <c r="S1334" s="83"/>
      <c r="T1334" s="83"/>
      <c r="U1334" s="83"/>
      <c r="V1334" s="83"/>
      <c r="W1334" s="74"/>
      <c r="X1334" s="74"/>
      <c r="Y1334" s="74"/>
      <c r="Z1334" s="66"/>
      <c r="AA1334" s="72"/>
      <c r="AB1334" s="66"/>
      <c r="AC1334" s="72"/>
      <c r="AD1334" s="72"/>
      <c r="AE1334" s="72"/>
      <c r="AF1334" s="62"/>
      <c r="AG1334" s="113"/>
      <c r="AH1334" s="114"/>
      <c r="AI1334" s="30"/>
      <c r="AJ1334" s="30"/>
      <c r="AK1334" s="30"/>
      <c r="AL1334" s="30"/>
      <c r="AM1334" s="68"/>
      <c r="AN1334" s="114"/>
      <c r="AO1334" s="114"/>
      <c r="AP1334" s="113"/>
      <c r="AQ1334" s="113"/>
      <c r="AR1334" s="31"/>
      <c r="AS1334" s="73"/>
      <c r="AT1334" s="73"/>
      <c r="AU1334" s="68"/>
      <c r="AV1334" s="67"/>
      <c r="AW1334" s="67"/>
      <c r="AX1334" s="67"/>
      <c r="AY1334" s="67"/>
      <c r="AZ1334" s="132"/>
      <c r="BA1334" s="132"/>
      <c r="BB1334" s="132"/>
      <c r="BC1334" s="132"/>
      <c r="BD1334" s="132"/>
      <c r="BE1334" s="67"/>
    </row>
    <row r="1335" spans="1:57" ht="25.5" customHeight="1" x14ac:dyDescent="0.25">
      <c r="A1335" s="31"/>
      <c r="B1335" s="31"/>
      <c r="C1335" s="31"/>
      <c r="D1335" s="33"/>
      <c r="E1335" s="98"/>
      <c r="F1335" s="31"/>
      <c r="G1335" s="83"/>
      <c r="H1335" s="83"/>
      <c r="I1335" s="62"/>
      <c r="J1335" s="31"/>
      <c r="K1335" s="31"/>
      <c r="L1335" s="83"/>
      <c r="M1335" s="69"/>
      <c r="N1335" s="69"/>
      <c r="O1335" s="74"/>
      <c r="P1335" s="74"/>
      <c r="Q1335" s="75"/>
      <c r="R1335" s="34"/>
      <c r="S1335" s="83"/>
      <c r="T1335" s="83"/>
      <c r="U1335" s="83"/>
      <c r="V1335" s="83"/>
      <c r="W1335" s="74"/>
      <c r="X1335" s="74"/>
      <c r="Y1335" s="74"/>
      <c r="Z1335" s="66"/>
      <c r="AA1335" s="72"/>
      <c r="AB1335" s="66"/>
      <c r="AC1335" s="72"/>
      <c r="AD1335" s="72"/>
      <c r="AE1335" s="72"/>
      <c r="AF1335" s="62"/>
      <c r="AG1335" s="113"/>
      <c r="AH1335" s="114"/>
      <c r="AI1335" s="30"/>
      <c r="AJ1335" s="30"/>
      <c r="AK1335" s="30"/>
      <c r="AL1335" s="30"/>
      <c r="AM1335" s="68"/>
      <c r="AN1335" s="114"/>
      <c r="AO1335" s="114"/>
      <c r="AP1335" s="113"/>
      <c r="AQ1335" s="113"/>
      <c r="AR1335" s="31"/>
      <c r="AS1335" s="73"/>
      <c r="AT1335" s="73"/>
      <c r="AU1335" s="68"/>
      <c r="AV1335" s="67"/>
      <c r="AW1335" s="67"/>
      <c r="AX1335" s="67"/>
      <c r="AY1335" s="67"/>
      <c r="AZ1335" s="132"/>
      <c r="BA1335" s="132"/>
      <c r="BB1335" s="132"/>
      <c r="BC1335" s="132"/>
      <c r="BD1335" s="132"/>
      <c r="BE1335" s="67"/>
    </row>
    <row r="1336" spans="1:57" ht="25.5" customHeight="1" x14ac:dyDescent="0.25">
      <c r="A1336" s="31"/>
      <c r="B1336" s="31"/>
      <c r="C1336" s="31"/>
      <c r="D1336" s="33"/>
      <c r="E1336" s="98"/>
      <c r="F1336" s="31"/>
      <c r="G1336" s="83"/>
      <c r="H1336" s="83"/>
      <c r="I1336" s="62"/>
      <c r="J1336" s="31"/>
      <c r="K1336" s="31"/>
      <c r="L1336" s="83"/>
      <c r="M1336" s="69"/>
      <c r="N1336" s="69"/>
      <c r="O1336" s="74"/>
      <c r="P1336" s="74"/>
      <c r="Q1336" s="75"/>
      <c r="R1336" s="34"/>
      <c r="S1336" s="83"/>
      <c r="T1336" s="83"/>
      <c r="U1336" s="83"/>
      <c r="V1336" s="83"/>
      <c r="W1336" s="74"/>
      <c r="X1336" s="74"/>
      <c r="Y1336" s="74"/>
      <c r="Z1336" s="66"/>
      <c r="AA1336" s="72"/>
      <c r="AB1336" s="66"/>
      <c r="AC1336" s="72"/>
      <c r="AD1336" s="72"/>
      <c r="AE1336" s="72"/>
      <c r="AF1336" s="62"/>
      <c r="AG1336" s="113"/>
      <c r="AH1336" s="114"/>
      <c r="AI1336" s="30"/>
      <c r="AJ1336" s="30"/>
      <c r="AK1336" s="30"/>
      <c r="AL1336" s="30"/>
      <c r="AM1336" s="68"/>
      <c r="AN1336" s="114"/>
      <c r="AO1336" s="114"/>
      <c r="AP1336" s="113"/>
      <c r="AQ1336" s="113"/>
      <c r="AR1336" s="31"/>
      <c r="AS1336" s="73"/>
      <c r="AT1336" s="73"/>
      <c r="AU1336" s="68"/>
      <c r="AV1336" s="67"/>
      <c r="AW1336" s="67"/>
      <c r="AX1336" s="67"/>
      <c r="AY1336" s="67"/>
      <c r="AZ1336" s="132"/>
      <c r="BA1336" s="132"/>
      <c r="BB1336" s="132"/>
      <c r="BC1336" s="132"/>
      <c r="BD1336" s="132"/>
      <c r="BE1336" s="67"/>
    </row>
    <row r="1337" spans="1:57" ht="25.5" customHeight="1" x14ac:dyDescent="0.25">
      <c r="A1337" s="31"/>
      <c r="B1337" s="31"/>
      <c r="C1337" s="31"/>
      <c r="D1337" s="33"/>
      <c r="E1337" s="98"/>
      <c r="F1337" s="31"/>
      <c r="G1337" s="83"/>
      <c r="H1337" s="83"/>
      <c r="I1337" s="62"/>
      <c r="J1337" s="31"/>
      <c r="K1337" s="31"/>
      <c r="L1337" s="83"/>
      <c r="M1337" s="69"/>
      <c r="N1337" s="69"/>
      <c r="O1337" s="74"/>
      <c r="P1337" s="74"/>
      <c r="Q1337" s="75"/>
      <c r="R1337" s="34"/>
      <c r="S1337" s="83"/>
      <c r="T1337" s="83"/>
      <c r="U1337" s="83"/>
      <c r="V1337" s="83"/>
      <c r="W1337" s="74"/>
      <c r="X1337" s="74"/>
      <c r="Y1337" s="74"/>
      <c r="Z1337" s="66"/>
      <c r="AA1337" s="72"/>
      <c r="AB1337" s="66"/>
      <c r="AC1337" s="72"/>
      <c r="AD1337" s="72"/>
      <c r="AE1337" s="72"/>
      <c r="AF1337" s="62"/>
      <c r="AG1337" s="113"/>
      <c r="AH1337" s="114"/>
      <c r="AI1337" s="30"/>
      <c r="AJ1337" s="30"/>
      <c r="AK1337" s="30"/>
      <c r="AL1337" s="30"/>
      <c r="AM1337" s="68"/>
      <c r="AN1337" s="114"/>
      <c r="AO1337" s="114"/>
      <c r="AP1337" s="113"/>
      <c r="AQ1337" s="113"/>
      <c r="AR1337" s="31"/>
      <c r="AS1337" s="73"/>
      <c r="AT1337" s="73"/>
      <c r="AU1337" s="68"/>
      <c r="AV1337" s="67"/>
      <c r="AW1337" s="67"/>
      <c r="AX1337" s="67"/>
      <c r="AY1337" s="67"/>
      <c r="AZ1337" s="132"/>
      <c r="BA1337" s="132"/>
      <c r="BB1337" s="132"/>
      <c r="BC1337" s="132"/>
      <c r="BD1337" s="132"/>
      <c r="BE1337" s="67"/>
    </row>
    <row r="1338" spans="1:57" ht="25.5" customHeight="1" x14ac:dyDescent="0.25">
      <c r="A1338" s="31"/>
      <c r="B1338" s="31"/>
      <c r="C1338" s="31"/>
      <c r="D1338" s="33"/>
      <c r="E1338" s="98"/>
      <c r="F1338" s="31"/>
      <c r="G1338" s="83"/>
      <c r="H1338" s="83"/>
      <c r="I1338" s="62"/>
      <c r="J1338" s="31"/>
      <c r="K1338" s="31"/>
      <c r="L1338" s="83"/>
      <c r="M1338" s="69"/>
      <c r="N1338" s="69"/>
      <c r="O1338" s="74"/>
      <c r="P1338" s="74"/>
      <c r="Q1338" s="75"/>
      <c r="R1338" s="34"/>
      <c r="S1338" s="83"/>
      <c r="T1338" s="83"/>
      <c r="U1338" s="83"/>
      <c r="V1338" s="83"/>
      <c r="W1338" s="74"/>
      <c r="X1338" s="74"/>
      <c r="Y1338" s="74"/>
      <c r="Z1338" s="66"/>
      <c r="AA1338" s="72"/>
      <c r="AB1338" s="66"/>
      <c r="AC1338" s="72"/>
      <c r="AD1338" s="72"/>
      <c r="AE1338" s="72"/>
      <c r="AF1338" s="62"/>
      <c r="AG1338" s="113"/>
      <c r="AH1338" s="114"/>
      <c r="AI1338" s="30"/>
      <c r="AJ1338" s="30"/>
      <c r="AK1338" s="30"/>
      <c r="AL1338" s="30"/>
      <c r="AM1338" s="68"/>
      <c r="AN1338" s="114"/>
      <c r="AO1338" s="114"/>
      <c r="AP1338" s="113"/>
      <c r="AQ1338" s="113"/>
      <c r="AR1338" s="31"/>
      <c r="AS1338" s="73"/>
      <c r="AT1338" s="73"/>
      <c r="AU1338" s="68"/>
      <c r="AV1338" s="67"/>
      <c r="AW1338" s="67"/>
      <c r="AX1338" s="67"/>
      <c r="AY1338" s="67"/>
      <c r="AZ1338" s="132"/>
      <c r="BA1338" s="132"/>
      <c r="BB1338" s="132"/>
      <c r="BC1338" s="132"/>
      <c r="BD1338" s="132"/>
      <c r="BE1338" s="67"/>
    </row>
    <row r="1339" spans="1:57" ht="25.5" customHeight="1" x14ac:dyDescent="0.25">
      <c r="A1339" s="31"/>
      <c r="B1339" s="31"/>
      <c r="C1339" s="31"/>
      <c r="D1339" s="33"/>
      <c r="E1339" s="98"/>
      <c r="F1339" s="31"/>
      <c r="G1339" s="83"/>
      <c r="H1339" s="83"/>
      <c r="I1339" s="62"/>
      <c r="J1339" s="31"/>
      <c r="K1339" s="31"/>
      <c r="L1339" s="83"/>
      <c r="M1339" s="69"/>
      <c r="N1339" s="69"/>
      <c r="O1339" s="74"/>
      <c r="P1339" s="74"/>
      <c r="Q1339" s="75"/>
      <c r="R1339" s="34"/>
      <c r="S1339" s="83"/>
      <c r="T1339" s="83"/>
      <c r="U1339" s="83"/>
      <c r="V1339" s="83"/>
      <c r="W1339" s="74"/>
      <c r="X1339" s="74"/>
      <c r="Y1339" s="74"/>
      <c r="Z1339" s="66"/>
      <c r="AA1339" s="72"/>
      <c r="AB1339" s="66"/>
      <c r="AC1339" s="72"/>
      <c r="AD1339" s="72"/>
      <c r="AE1339" s="72"/>
      <c r="AF1339" s="62"/>
      <c r="AG1339" s="113"/>
      <c r="AH1339" s="114"/>
      <c r="AI1339" s="30"/>
      <c r="AJ1339" s="30"/>
      <c r="AK1339" s="30"/>
      <c r="AL1339" s="30"/>
      <c r="AM1339" s="68"/>
      <c r="AN1339" s="114"/>
      <c r="AO1339" s="114"/>
      <c r="AP1339" s="113"/>
      <c r="AQ1339" s="113"/>
      <c r="AR1339" s="31"/>
      <c r="AS1339" s="73"/>
      <c r="AT1339" s="73"/>
      <c r="AU1339" s="68"/>
      <c r="AV1339" s="67"/>
      <c r="AW1339" s="67"/>
      <c r="AX1339" s="67"/>
      <c r="AY1339" s="67"/>
      <c r="AZ1339" s="132"/>
      <c r="BA1339" s="132"/>
      <c r="BB1339" s="132"/>
      <c r="BC1339" s="132"/>
      <c r="BD1339" s="132"/>
      <c r="BE1339" s="67"/>
    </row>
    <row r="1340" spans="1:57" ht="25.5" customHeight="1" x14ac:dyDescent="0.25">
      <c r="A1340" s="31"/>
      <c r="B1340" s="31"/>
      <c r="C1340" s="31"/>
      <c r="D1340" s="33"/>
      <c r="E1340" s="98"/>
      <c r="F1340" s="31"/>
      <c r="G1340" s="83"/>
      <c r="H1340" s="83"/>
      <c r="I1340" s="62"/>
      <c r="J1340" s="31"/>
      <c r="K1340" s="31"/>
      <c r="L1340" s="83"/>
      <c r="M1340" s="69"/>
      <c r="N1340" s="69"/>
      <c r="O1340" s="74"/>
      <c r="P1340" s="74"/>
      <c r="Q1340" s="75"/>
      <c r="R1340" s="34"/>
      <c r="S1340" s="83"/>
      <c r="T1340" s="83"/>
      <c r="U1340" s="83"/>
      <c r="V1340" s="83"/>
      <c r="W1340" s="74"/>
      <c r="X1340" s="74"/>
      <c r="Y1340" s="74"/>
      <c r="Z1340" s="66"/>
      <c r="AA1340" s="72"/>
      <c r="AB1340" s="66"/>
      <c r="AC1340" s="72"/>
      <c r="AD1340" s="72"/>
      <c r="AE1340" s="72"/>
      <c r="AF1340" s="62"/>
      <c r="AG1340" s="113"/>
      <c r="AH1340" s="114"/>
      <c r="AI1340" s="30"/>
      <c r="AJ1340" s="30"/>
      <c r="AK1340" s="30"/>
      <c r="AL1340" s="30"/>
      <c r="AM1340" s="68"/>
      <c r="AN1340" s="114"/>
      <c r="AO1340" s="114"/>
      <c r="AP1340" s="113"/>
      <c r="AQ1340" s="113"/>
      <c r="AR1340" s="31"/>
      <c r="AS1340" s="73"/>
      <c r="AT1340" s="73"/>
      <c r="AU1340" s="68"/>
      <c r="AV1340" s="67"/>
      <c r="AW1340" s="67"/>
      <c r="AX1340" s="67"/>
      <c r="AY1340" s="67"/>
      <c r="AZ1340" s="132"/>
      <c r="BA1340" s="132"/>
      <c r="BB1340" s="132"/>
      <c r="BC1340" s="132"/>
      <c r="BD1340" s="132"/>
      <c r="BE1340" s="67"/>
    </row>
    <row r="1341" spans="1:57" ht="25.5" customHeight="1" x14ac:dyDescent="0.25">
      <c r="A1341" s="31"/>
      <c r="B1341" s="31"/>
      <c r="C1341" s="31"/>
      <c r="D1341" s="33"/>
      <c r="E1341" s="98"/>
      <c r="F1341" s="31"/>
      <c r="G1341" s="83"/>
      <c r="H1341" s="83"/>
      <c r="I1341" s="62"/>
      <c r="J1341" s="31"/>
      <c r="K1341" s="31"/>
      <c r="L1341" s="83"/>
      <c r="M1341" s="69"/>
      <c r="N1341" s="69"/>
      <c r="O1341" s="74"/>
      <c r="P1341" s="74"/>
      <c r="Q1341" s="75"/>
      <c r="R1341" s="34"/>
      <c r="S1341" s="83"/>
      <c r="T1341" s="83"/>
      <c r="U1341" s="83"/>
      <c r="V1341" s="83"/>
      <c r="W1341" s="74"/>
      <c r="X1341" s="74"/>
      <c r="Y1341" s="74"/>
      <c r="Z1341" s="66"/>
      <c r="AA1341" s="72"/>
      <c r="AB1341" s="66"/>
      <c r="AC1341" s="72"/>
      <c r="AD1341" s="72"/>
      <c r="AE1341" s="72"/>
      <c r="AF1341" s="62"/>
      <c r="AG1341" s="113"/>
      <c r="AH1341" s="114"/>
      <c r="AI1341" s="30"/>
      <c r="AJ1341" s="30"/>
      <c r="AK1341" s="30"/>
      <c r="AL1341" s="30"/>
      <c r="AM1341" s="68"/>
      <c r="AN1341" s="114"/>
      <c r="AO1341" s="114"/>
      <c r="AP1341" s="113"/>
      <c r="AQ1341" s="113"/>
      <c r="AR1341" s="31"/>
      <c r="AS1341" s="73"/>
      <c r="AT1341" s="73"/>
      <c r="AU1341" s="68"/>
      <c r="AV1341" s="67"/>
      <c r="AW1341" s="67"/>
      <c r="AX1341" s="67"/>
      <c r="AY1341" s="67"/>
      <c r="AZ1341" s="132"/>
      <c r="BA1341" s="132"/>
      <c r="BB1341" s="132"/>
      <c r="BC1341" s="132"/>
      <c r="BD1341" s="132"/>
      <c r="BE1341" s="67"/>
    </row>
    <row r="1342" spans="1:57" ht="25.5" customHeight="1" x14ac:dyDescent="0.25">
      <c r="A1342" s="31"/>
      <c r="B1342" s="31"/>
      <c r="C1342" s="31"/>
      <c r="D1342" s="33"/>
      <c r="E1342" s="98"/>
      <c r="F1342" s="31"/>
      <c r="G1342" s="83"/>
      <c r="H1342" s="83"/>
      <c r="I1342" s="62"/>
      <c r="J1342" s="31"/>
      <c r="K1342" s="31"/>
      <c r="L1342" s="83"/>
      <c r="M1342" s="69"/>
      <c r="N1342" s="69"/>
      <c r="O1342" s="74"/>
      <c r="P1342" s="74"/>
      <c r="Q1342" s="75"/>
      <c r="R1342" s="34"/>
      <c r="S1342" s="83"/>
      <c r="T1342" s="83"/>
      <c r="U1342" s="83"/>
      <c r="V1342" s="83"/>
      <c r="W1342" s="74"/>
      <c r="X1342" s="74"/>
      <c r="Y1342" s="74"/>
      <c r="Z1342" s="66"/>
      <c r="AA1342" s="72"/>
      <c r="AB1342" s="66"/>
      <c r="AC1342" s="72"/>
      <c r="AD1342" s="72"/>
      <c r="AE1342" s="72"/>
      <c r="AF1342" s="62"/>
      <c r="AG1342" s="113"/>
      <c r="AH1342" s="114"/>
      <c r="AI1342" s="30"/>
      <c r="AJ1342" s="30"/>
      <c r="AK1342" s="30"/>
      <c r="AL1342" s="30"/>
      <c r="AM1342" s="68"/>
      <c r="AN1342" s="114"/>
      <c r="AO1342" s="114"/>
      <c r="AP1342" s="113"/>
      <c r="AQ1342" s="113"/>
      <c r="AR1342" s="31"/>
      <c r="AS1342" s="73"/>
      <c r="AT1342" s="73"/>
      <c r="AU1342" s="68"/>
      <c r="AV1342" s="67"/>
      <c r="AW1342" s="67"/>
      <c r="AX1342" s="67"/>
      <c r="AY1342" s="67"/>
      <c r="AZ1342" s="132"/>
      <c r="BA1342" s="132"/>
      <c r="BB1342" s="132"/>
      <c r="BC1342" s="132"/>
      <c r="BD1342" s="132"/>
      <c r="BE1342" s="67"/>
    </row>
    <row r="1343" spans="1:57" ht="25.5" customHeight="1" x14ac:dyDescent="0.25">
      <c r="A1343" s="31"/>
      <c r="B1343" s="31"/>
      <c r="C1343" s="31"/>
      <c r="D1343" s="33"/>
      <c r="E1343" s="98"/>
      <c r="F1343" s="31"/>
      <c r="G1343" s="83"/>
      <c r="H1343" s="83"/>
      <c r="I1343" s="62"/>
      <c r="J1343" s="31"/>
      <c r="K1343" s="31"/>
      <c r="L1343" s="83"/>
      <c r="M1343" s="69"/>
      <c r="N1343" s="69"/>
      <c r="O1343" s="74"/>
      <c r="P1343" s="74"/>
      <c r="Q1343" s="75"/>
      <c r="R1343" s="34"/>
      <c r="S1343" s="83"/>
      <c r="T1343" s="83"/>
      <c r="U1343" s="83"/>
      <c r="V1343" s="83"/>
      <c r="W1343" s="74"/>
      <c r="X1343" s="74"/>
      <c r="Y1343" s="74"/>
      <c r="Z1343" s="66"/>
      <c r="AA1343" s="72"/>
      <c r="AB1343" s="66"/>
      <c r="AC1343" s="72"/>
      <c r="AD1343" s="72"/>
      <c r="AE1343" s="72"/>
      <c r="AF1343" s="62"/>
      <c r="AG1343" s="113"/>
      <c r="AH1343" s="114"/>
      <c r="AI1343" s="30"/>
      <c r="AJ1343" s="30"/>
      <c r="AK1343" s="30"/>
      <c r="AL1343" s="30"/>
      <c r="AM1343" s="68"/>
      <c r="AN1343" s="114"/>
      <c r="AO1343" s="114"/>
      <c r="AP1343" s="113"/>
      <c r="AQ1343" s="113"/>
      <c r="AR1343" s="31"/>
      <c r="AS1343" s="73"/>
      <c r="AT1343" s="73"/>
      <c r="AU1343" s="68"/>
      <c r="AV1343" s="67"/>
      <c r="AW1343" s="67"/>
      <c r="AX1343" s="67"/>
      <c r="AY1343" s="67"/>
      <c r="AZ1343" s="132"/>
      <c r="BA1343" s="132"/>
      <c r="BB1343" s="132"/>
      <c r="BC1343" s="132"/>
      <c r="BD1343" s="132"/>
      <c r="BE1343" s="67"/>
    </row>
    <row r="1344" spans="1:57" ht="25.5" customHeight="1" x14ac:dyDescent="0.25">
      <c r="A1344" s="31"/>
      <c r="B1344" s="31"/>
      <c r="C1344" s="31"/>
      <c r="D1344" s="33"/>
      <c r="E1344" s="98"/>
      <c r="F1344" s="31"/>
      <c r="G1344" s="83"/>
      <c r="H1344" s="83"/>
      <c r="I1344" s="62"/>
      <c r="J1344" s="31"/>
      <c r="K1344" s="31"/>
      <c r="L1344" s="83"/>
      <c r="M1344" s="69"/>
      <c r="N1344" s="69"/>
      <c r="O1344" s="74"/>
      <c r="P1344" s="74"/>
      <c r="Q1344" s="75"/>
      <c r="R1344" s="34"/>
      <c r="S1344" s="83"/>
      <c r="T1344" s="83"/>
      <c r="U1344" s="83"/>
      <c r="V1344" s="83"/>
      <c r="W1344" s="74"/>
      <c r="X1344" s="74"/>
      <c r="Y1344" s="74"/>
      <c r="Z1344" s="66"/>
      <c r="AA1344" s="72"/>
      <c r="AB1344" s="66"/>
      <c r="AC1344" s="72"/>
      <c r="AD1344" s="72"/>
      <c r="AE1344" s="72"/>
      <c r="AF1344" s="62"/>
      <c r="AG1344" s="113"/>
      <c r="AH1344" s="114"/>
      <c r="AI1344" s="30"/>
      <c r="AJ1344" s="30"/>
      <c r="AK1344" s="30"/>
      <c r="AL1344" s="30"/>
      <c r="AM1344" s="68"/>
      <c r="AN1344" s="114"/>
      <c r="AO1344" s="114"/>
      <c r="AP1344" s="113"/>
      <c r="AQ1344" s="113"/>
      <c r="AR1344" s="31"/>
      <c r="AS1344" s="73"/>
      <c r="AT1344" s="73"/>
      <c r="AU1344" s="68"/>
      <c r="AV1344" s="67"/>
      <c r="AW1344" s="67"/>
      <c r="AX1344" s="67"/>
      <c r="AY1344" s="67"/>
      <c r="AZ1344" s="132"/>
      <c r="BA1344" s="132"/>
      <c r="BB1344" s="132"/>
      <c r="BC1344" s="132"/>
      <c r="BD1344" s="132"/>
      <c r="BE1344" s="67"/>
    </row>
    <row r="1345" spans="1:57" ht="25.5" customHeight="1" x14ac:dyDescent="0.25">
      <c r="A1345" s="31"/>
      <c r="B1345" s="31"/>
      <c r="C1345" s="31"/>
      <c r="D1345" s="33"/>
      <c r="E1345" s="98"/>
      <c r="F1345" s="31"/>
      <c r="G1345" s="83"/>
      <c r="H1345" s="83"/>
      <c r="I1345" s="62"/>
      <c r="J1345" s="31"/>
      <c r="K1345" s="31"/>
      <c r="L1345" s="83"/>
      <c r="M1345" s="69"/>
      <c r="N1345" s="69"/>
      <c r="O1345" s="74"/>
      <c r="P1345" s="74"/>
      <c r="Q1345" s="75"/>
      <c r="R1345" s="34"/>
      <c r="S1345" s="83"/>
      <c r="T1345" s="83"/>
      <c r="U1345" s="83"/>
      <c r="V1345" s="83"/>
      <c r="W1345" s="74"/>
      <c r="X1345" s="74"/>
      <c r="Y1345" s="74"/>
      <c r="Z1345" s="66"/>
      <c r="AA1345" s="72"/>
      <c r="AB1345" s="66"/>
      <c r="AC1345" s="72"/>
      <c r="AD1345" s="72"/>
      <c r="AE1345" s="72"/>
      <c r="AF1345" s="62"/>
      <c r="AG1345" s="113"/>
      <c r="AH1345" s="114"/>
      <c r="AI1345" s="30"/>
      <c r="AJ1345" s="30"/>
      <c r="AK1345" s="30"/>
      <c r="AL1345" s="30"/>
      <c r="AM1345" s="68"/>
      <c r="AN1345" s="114"/>
      <c r="AO1345" s="114"/>
      <c r="AP1345" s="113"/>
      <c r="AQ1345" s="113"/>
      <c r="AR1345" s="31"/>
      <c r="AS1345" s="73"/>
      <c r="AT1345" s="73"/>
      <c r="AU1345" s="68"/>
      <c r="AV1345" s="67"/>
      <c r="AW1345" s="67"/>
      <c r="AX1345" s="67"/>
      <c r="AY1345" s="67"/>
      <c r="AZ1345" s="132"/>
      <c r="BA1345" s="132"/>
      <c r="BB1345" s="132"/>
      <c r="BC1345" s="132"/>
      <c r="BD1345" s="132"/>
      <c r="BE1345" s="67"/>
    </row>
    <row r="1346" spans="1:57" ht="25.5" customHeight="1" x14ac:dyDescent="0.25">
      <c r="A1346" s="31"/>
      <c r="B1346" s="31"/>
      <c r="C1346" s="31"/>
      <c r="D1346" s="33"/>
      <c r="E1346" s="98"/>
      <c r="F1346" s="31"/>
      <c r="G1346" s="83"/>
      <c r="H1346" s="83"/>
      <c r="I1346" s="62"/>
      <c r="J1346" s="31"/>
      <c r="K1346" s="31"/>
      <c r="L1346" s="83"/>
      <c r="M1346" s="69"/>
      <c r="N1346" s="69"/>
      <c r="O1346" s="74"/>
      <c r="P1346" s="74"/>
      <c r="Q1346" s="75"/>
      <c r="R1346" s="34"/>
      <c r="S1346" s="83"/>
      <c r="T1346" s="83"/>
      <c r="U1346" s="83"/>
      <c r="V1346" s="83"/>
      <c r="W1346" s="74"/>
      <c r="X1346" s="74"/>
      <c r="Y1346" s="74"/>
      <c r="Z1346" s="66"/>
      <c r="AA1346" s="72"/>
      <c r="AB1346" s="66"/>
      <c r="AC1346" s="72"/>
      <c r="AD1346" s="72"/>
      <c r="AE1346" s="72"/>
      <c r="AF1346" s="62"/>
      <c r="AG1346" s="113"/>
      <c r="AH1346" s="114"/>
      <c r="AI1346" s="30"/>
      <c r="AJ1346" s="30"/>
      <c r="AK1346" s="30"/>
      <c r="AL1346" s="30"/>
      <c r="AM1346" s="68"/>
      <c r="AN1346" s="114"/>
      <c r="AO1346" s="114"/>
      <c r="AP1346" s="113"/>
      <c r="AQ1346" s="113"/>
      <c r="AR1346" s="31"/>
      <c r="AS1346" s="73"/>
      <c r="AT1346" s="73"/>
      <c r="AU1346" s="68"/>
      <c r="AV1346" s="67"/>
      <c r="AW1346" s="67"/>
      <c r="AX1346" s="67"/>
      <c r="AY1346" s="67"/>
      <c r="AZ1346" s="132"/>
      <c r="BA1346" s="132"/>
      <c r="BB1346" s="132"/>
      <c r="BC1346" s="132"/>
      <c r="BD1346" s="132"/>
      <c r="BE1346" s="67"/>
    </row>
    <row r="1347" spans="1:57" ht="25.5" customHeight="1" x14ac:dyDescent="0.25">
      <c r="A1347" s="31"/>
      <c r="B1347" s="31"/>
      <c r="C1347" s="31"/>
      <c r="D1347" s="33"/>
      <c r="E1347" s="98"/>
      <c r="F1347" s="31"/>
      <c r="G1347" s="83"/>
      <c r="H1347" s="83"/>
      <c r="I1347" s="62"/>
      <c r="J1347" s="31"/>
      <c r="K1347" s="31"/>
      <c r="L1347" s="83"/>
      <c r="M1347" s="69"/>
      <c r="N1347" s="69"/>
      <c r="O1347" s="74"/>
      <c r="P1347" s="74"/>
      <c r="Q1347" s="75"/>
      <c r="R1347" s="34"/>
      <c r="S1347" s="83"/>
      <c r="T1347" s="83"/>
      <c r="U1347" s="83"/>
      <c r="V1347" s="83"/>
      <c r="W1347" s="74"/>
      <c r="X1347" s="74"/>
      <c r="Y1347" s="74"/>
      <c r="Z1347" s="66"/>
      <c r="AA1347" s="72"/>
      <c r="AB1347" s="66"/>
      <c r="AC1347" s="72"/>
      <c r="AD1347" s="72"/>
      <c r="AE1347" s="72"/>
      <c r="AF1347" s="62"/>
      <c r="AG1347" s="113"/>
      <c r="AH1347" s="114"/>
      <c r="AI1347" s="30"/>
      <c r="AJ1347" s="30"/>
      <c r="AK1347" s="30"/>
      <c r="AL1347" s="30"/>
      <c r="AM1347" s="68"/>
      <c r="AN1347" s="114"/>
      <c r="AO1347" s="114"/>
      <c r="AP1347" s="113"/>
      <c r="AQ1347" s="113"/>
      <c r="AR1347" s="31"/>
      <c r="AS1347" s="73"/>
      <c r="AT1347" s="73"/>
      <c r="AU1347" s="68"/>
      <c r="AV1347" s="67"/>
      <c r="AW1347" s="67"/>
      <c r="AX1347" s="67"/>
      <c r="AY1347" s="67"/>
      <c r="AZ1347" s="132"/>
      <c r="BA1347" s="132"/>
      <c r="BB1347" s="132"/>
      <c r="BC1347" s="132"/>
      <c r="BD1347" s="132"/>
      <c r="BE1347" s="67"/>
    </row>
    <row r="1348" spans="1:57" ht="25.5" customHeight="1" x14ac:dyDescent="0.25">
      <c r="A1348" s="31"/>
      <c r="B1348" s="31"/>
      <c r="C1348" s="31"/>
      <c r="D1348" s="33"/>
      <c r="E1348" s="98"/>
      <c r="F1348" s="31"/>
      <c r="G1348" s="83"/>
      <c r="H1348" s="83"/>
      <c r="I1348" s="62"/>
      <c r="J1348" s="31"/>
      <c r="K1348" s="31"/>
      <c r="L1348" s="83"/>
      <c r="M1348" s="69"/>
      <c r="N1348" s="69"/>
      <c r="O1348" s="74"/>
      <c r="P1348" s="74"/>
      <c r="Q1348" s="75"/>
      <c r="R1348" s="34"/>
      <c r="S1348" s="83"/>
      <c r="T1348" s="83"/>
      <c r="U1348" s="83"/>
      <c r="V1348" s="83"/>
      <c r="W1348" s="74"/>
      <c r="X1348" s="74"/>
      <c r="Y1348" s="74"/>
      <c r="Z1348" s="66"/>
      <c r="AA1348" s="72"/>
      <c r="AB1348" s="66"/>
      <c r="AC1348" s="72"/>
      <c r="AD1348" s="72"/>
      <c r="AE1348" s="72"/>
      <c r="AF1348" s="62"/>
      <c r="AG1348" s="113"/>
      <c r="AH1348" s="114"/>
      <c r="AI1348" s="30"/>
      <c r="AJ1348" s="30"/>
      <c r="AK1348" s="30"/>
      <c r="AL1348" s="30"/>
      <c r="AM1348" s="68"/>
      <c r="AN1348" s="114"/>
      <c r="AO1348" s="114"/>
      <c r="AP1348" s="113"/>
      <c r="AQ1348" s="113"/>
      <c r="AR1348" s="31"/>
      <c r="AS1348" s="73"/>
      <c r="AT1348" s="73"/>
      <c r="AU1348" s="68"/>
      <c r="AV1348" s="67"/>
      <c r="AW1348" s="67"/>
      <c r="AX1348" s="67"/>
      <c r="AY1348" s="67"/>
      <c r="AZ1348" s="132"/>
      <c r="BA1348" s="132"/>
      <c r="BB1348" s="132"/>
      <c r="BC1348" s="132"/>
      <c r="BD1348" s="132"/>
      <c r="BE1348" s="67"/>
    </row>
    <row r="1349" spans="1:57" ht="25.5" customHeight="1" x14ac:dyDescent="0.25">
      <c r="A1349" s="31"/>
      <c r="B1349" s="31"/>
      <c r="C1349" s="31"/>
      <c r="D1349" s="33"/>
      <c r="E1349" s="98"/>
      <c r="F1349" s="31"/>
      <c r="G1349" s="83"/>
      <c r="H1349" s="83"/>
      <c r="I1349" s="62"/>
      <c r="J1349" s="31"/>
      <c r="K1349" s="31"/>
      <c r="L1349" s="83"/>
      <c r="M1349" s="69"/>
      <c r="N1349" s="69"/>
      <c r="O1349" s="74"/>
      <c r="P1349" s="74"/>
      <c r="Q1349" s="75"/>
      <c r="R1349" s="34"/>
      <c r="S1349" s="83"/>
      <c r="T1349" s="83"/>
      <c r="U1349" s="83"/>
      <c r="V1349" s="83"/>
      <c r="W1349" s="74"/>
      <c r="X1349" s="74"/>
      <c r="Y1349" s="74"/>
      <c r="Z1349" s="66"/>
      <c r="AA1349" s="72"/>
      <c r="AB1349" s="66"/>
      <c r="AC1349" s="72"/>
      <c r="AD1349" s="72"/>
      <c r="AE1349" s="72"/>
      <c r="AF1349" s="62"/>
      <c r="AG1349" s="113"/>
      <c r="AH1349" s="114"/>
      <c r="AI1349" s="30"/>
      <c r="AJ1349" s="30"/>
      <c r="AK1349" s="30"/>
      <c r="AL1349" s="30"/>
      <c r="AM1349" s="68"/>
      <c r="AN1349" s="114"/>
      <c r="AO1349" s="114"/>
      <c r="AP1349" s="113"/>
      <c r="AQ1349" s="113"/>
      <c r="AR1349" s="31"/>
      <c r="AS1349" s="73"/>
      <c r="AT1349" s="73"/>
      <c r="AU1349" s="68"/>
      <c r="AV1349" s="67"/>
      <c r="AW1349" s="67"/>
      <c r="AX1349" s="67"/>
      <c r="AY1349" s="67"/>
      <c r="AZ1349" s="132"/>
      <c r="BA1349" s="132"/>
      <c r="BB1349" s="132"/>
      <c r="BC1349" s="132"/>
      <c r="BD1349" s="132"/>
      <c r="BE1349" s="67"/>
    </row>
    <row r="1350" spans="1:57" ht="25.5" customHeight="1" x14ac:dyDescent="0.25">
      <c r="A1350" s="31"/>
      <c r="B1350" s="31"/>
      <c r="C1350" s="31"/>
      <c r="D1350" s="33"/>
      <c r="E1350" s="98"/>
      <c r="F1350" s="31"/>
      <c r="G1350" s="83"/>
      <c r="H1350" s="83"/>
      <c r="I1350" s="62"/>
      <c r="J1350" s="31"/>
      <c r="K1350" s="31"/>
      <c r="L1350" s="83"/>
      <c r="M1350" s="69"/>
      <c r="N1350" s="69"/>
      <c r="O1350" s="74"/>
      <c r="P1350" s="74"/>
      <c r="Q1350" s="75"/>
      <c r="R1350" s="34"/>
      <c r="S1350" s="83"/>
      <c r="T1350" s="83"/>
      <c r="U1350" s="83"/>
      <c r="V1350" s="83"/>
      <c r="W1350" s="74"/>
      <c r="X1350" s="74"/>
      <c r="Y1350" s="74"/>
      <c r="Z1350" s="66"/>
      <c r="AA1350" s="72"/>
      <c r="AB1350" s="66"/>
      <c r="AC1350" s="72"/>
      <c r="AD1350" s="72"/>
      <c r="AE1350" s="72"/>
      <c r="AF1350" s="62"/>
      <c r="AG1350" s="113"/>
      <c r="AH1350" s="114"/>
      <c r="AI1350" s="30"/>
      <c r="AJ1350" s="30"/>
      <c r="AK1350" s="30"/>
      <c r="AL1350" s="30"/>
      <c r="AM1350" s="68"/>
      <c r="AN1350" s="114"/>
      <c r="AO1350" s="114"/>
      <c r="AP1350" s="113"/>
      <c r="AQ1350" s="113"/>
      <c r="AR1350" s="31"/>
      <c r="AS1350" s="73"/>
      <c r="AT1350" s="73"/>
      <c r="AU1350" s="68"/>
      <c r="AV1350" s="67"/>
      <c r="AW1350" s="67"/>
      <c r="AX1350" s="67"/>
      <c r="AY1350" s="67"/>
      <c r="AZ1350" s="132"/>
      <c r="BA1350" s="132"/>
      <c r="BB1350" s="132"/>
      <c r="BC1350" s="132"/>
      <c r="BD1350" s="132"/>
      <c r="BE1350" s="67"/>
    </row>
    <row r="1351" spans="1:57" ht="25.5" customHeight="1" x14ac:dyDescent="0.25">
      <c r="A1351" s="31"/>
      <c r="B1351" s="31"/>
      <c r="C1351" s="31"/>
      <c r="D1351" s="33"/>
      <c r="E1351" s="98"/>
      <c r="F1351" s="31"/>
      <c r="G1351" s="83"/>
      <c r="H1351" s="83"/>
      <c r="I1351" s="62"/>
      <c r="J1351" s="31"/>
      <c r="K1351" s="31"/>
      <c r="L1351" s="83"/>
      <c r="M1351" s="69"/>
      <c r="N1351" s="69"/>
      <c r="O1351" s="74"/>
      <c r="P1351" s="74"/>
      <c r="Q1351" s="75"/>
      <c r="R1351" s="34"/>
      <c r="S1351" s="83"/>
      <c r="T1351" s="83"/>
      <c r="U1351" s="83"/>
      <c r="V1351" s="83"/>
      <c r="W1351" s="74"/>
      <c r="X1351" s="74"/>
      <c r="Y1351" s="74"/>
      <c r="Z1351" s="66"/>
      <c r="AA1351" s="72"/>
      <c r="AB1351" s="66"/>
      <c r="AC1351" s="72"/>
      <c r="AD1351" s="72"/>
      <c r="AE1351" s="72"/>
      <c r="AF1351" s="62"/>
      <c r="AG1351" s="113"/>
      <c r="AH1351" s="114"/>
      <c r="AI1351" s="30"/>
      <c r="AJ1351" s="30"/>
      <c r="AK1351" s="30"/>
      <c r="AL1351" s="30"/>
      <c r="AM1351" s="68"/>
      <c r="AN1351" s="114"/>
      <c r="AO1351" s="114"/>
      <c r="AP1351" s="113"/>
      <c r="AQ1351" s="113"/>
      <c r="AR1351" s="31"/>
      <c r="AS1351" s="73"/>
      <c r="AT1351" s="73"/>
      <c r="AU1351" s="68"/>
      <c r="AV1351" s="67"/>
      <c r="AW1351" s="67"/>
      <c r="AX1351" s="67"/>
      <c r="AY1351" s="67"/>
      <c r="AZ1351" s="132"/>
      <c r="BA1351" s="132"/>
      <c r="BB1351" s="132"/>
      <c r="BC1351" s="132"/>
      <c r="BD1351" s="132"/>
      <c r="BE1351" s="67"/>
    </row>
    <row r="1352" spans="1:57" ht="25.5" customHeight="1" x14ac:dyDescent="0.25">
      <c r="A1352" s="31"/>
      <c r="B1352" s="31"/>
      <c r="C1352" s="31"/>
      <c r="D1352" s="33"/>
      <c r="E1352" s="98"/>
      <c r="F1352" s="31"/>
      <c r="G1352" s="83"/>
      <c r="H1352" s="83"/>
      <c r="I1352" s="62"/>
      <c r="J1352" s="31"/>
      <c r="K1352" s="31"/>
      <c r="L1352" s="83"/>
      <c r="M1352" s="69"/>
      <c r="N1352" s="69"/>
      <c r="O1352" s="74"/>
      <c r="P1352" s="74"/>
      <c r="Q1352" s="75"/>
      <c r="R1352" s="34"/>
      <c r="S1352" s="83"/>
      <c r="T1352" s="83"/>
      <c r="U1352" s="83"/>
      <c r="V1352" s="83"/>
      <c r="W1352" s="74"/>
      <c r="X1352" s="74"/>
      <c r="Y1352" s="74"/>
      <c r="Z1352" s="66"/>
      <c r="AA1352" s="72"/>
      <c r="AB1352" s="66"/>
      <c r="AC1352" s="72"/>
      <c r="AD1352" s="72"/>
      <c r="AE1352" s="72"/>
      <c r="AF1352" s="62"/>
      <c r="AG1352" s="113"/>
      <c r="AH1352" s="114"/>
      <c r="AI1352" s="30"/>
      <c r="AJ1352" s="30"/>
      <c r="AK1352" s="30"/>
      <c r="AL1352" s="30"/>
      <c r="AM1352" s="68"/>
      <c r="AN1352" s="114"/>
      <c r="AO1352" s="114"/>
      <c r="AP1352" s="113"/>
      <c r="AQ1352" s="113"/>
      <c r="AR1352" s="31"/>
      <c r="AS1352" s="73"/>
      <c r="AT1352" s="73"/>
      <c r="AU1352" s="68"/>
      <c r="AV1352" s="67"/>
      <c r="AW1352" s="67"/>
      <c r="AX1352" s="67"/>
      <c r="AY1352" s="67"/>
      <c r="AZ1352" s="132"/>
      <c r="BA1352" s="132"/>
      <c r="BB1352" s="132"/>
      <c r="BC1352" s="132"/>
      <c r="BD1352" s="132"/>
      <c r="BE1352" s="67"/>
    </row>
    <row r="1353" spans="1:57" ht="25.5" customHeight="1" x14ac:dyDescent="0.25">
      <c r="A1353" s="31"/>
      <c r="B1353" s="31"/>
      <c r="C1353" s="31"/>
      <c r="D1353" s="33"/>
      <c r="E1353" s="98"/>
      <c r="F1353" s="31"/>
      <c r="G1353" s="83"/>
      <c r="H1353" s="83"/>
      <c r="I1353" s="62"/>
      <c r="J1353" s="31"/>
      <c r="K1353" s="31"/>
      <c r="L1353" s="83"/>
      <c r="M1353" s="69"/>
      <c r="N1353" s="69"/>
      <c r="O1353" s="74"/>
      <c r="P1353" s="74"/>
      <c r="Q1353" s="75"/>
      <c r="R1353" s="34"/>
      <c r="S1353" s="83"/>
      <c r="T1353" s="83"/>
      <c r="U1353" s="83"/>
      <c r="V1353" s="83"/>
      <c r="W1353" s="74"/>
      <c r="X1353" s="74"/>
      <c r="Y1353" s="74"/>
      <c r="Z1353" s="66"/>
      <c r="AA1353" s="72"/>
      <c r="AB1353" s="66"/>
      <c r="AC1353" s="72"/>
      <c r="AD1353" s="72"/>
      <c r="AE1353" s="72"/>
      <c r="AF1353" s="62"/>
      <c r="AG1353" s="113"/>
      <c r="AH1353" s="114"/>
      <c r="AI1353" s="30"/>
      <c r="AJ1353" s="30"/>
      <c r="AK1353" s="30"/>
      <c r="AL1353" s="30"/>
      <c r="AM1353" s="68"/>
      <c r="AN1353" s="114"/>
      <c r="AO1353" s="114"/>
      <c r="AP1353" s="113"/>
      <c r="AQ1353" s="113"/>
      <c r="AR1353" s="31"/>
      <c r="AS1353" s="73"/>
      <c r="AT1353" s="73"/>
      <c r="AU1353" s="68"/>
      <c r="AV1353" s="67"/>
      <c r="AW1353" s="67"/>
      <c r="AX1353" s="67"/>
      <c r="AY1353" s="67"/>
      <c r="AZ1353" s="132"/>
      <c r="BA1353" s="132"/>
      <c r="BB1353" s="132"/>
      <c r="BC1353" s="132"/>
      <c r="BD1353" s="132"/>
      <c r="BE1353" s="67"/>
    </row>
    <row r="1354" spans="1:57" ht="25.5" customHeight="1" x14ac:dyDescent="0.25">
      <c r="A1354" s="31"/>
      <c r="B1354" s="31"/>
      <c r="C1354" s="31"/>
      <c r="D1354" s="33"/>
      <c r="E1354" s="98"/>
      <c r="F1354" s="31"/>
      <c r="G1354" s="83"/>
      <c r="H1354" s="83"/>
      <c r="I1354" s="62"/>
      <c r="J1354" s="31"/>
      <c r="K1354" s="31"/>
      <c r="L1354" s="83"/>
      <c r="M1354" s="69"/>
      <c r="N1354" s="69"/>
      <c r="O1354" s="74"/>
      <c r="P1354" s="74"/>
      <c r="Q1354" s="75"/>
      <c r="R1354" s="34"/>
      <c r="S1354" s="83"/>
      <c r="T1354" s="83"/>
      <c r="U1354" s="83"/>
      <c r="V1354" s="83"/>
      <c r="W1354" s="74"/>
      <c r="X1354" s="74"/>
      <c r="Y1354" s="74"/>
      <c r="Z1354" s="66"/>
      <c r="AA1354" s="72"/>
      <c r="AB1354" s="66"/>
      <c r="AC1354" s="72"/>
      <c r="AD1354" s="72"/>
      <c r="AE1354" s="72"/>
      <c r="AF1354" s="62"/>
      <c r="AG1354" s="113"/>
      <c r="AH1354" s="114"/>
      <c r="AI1354" s="30"/>
      <c r="AJ1354" s="30"/>
      <c r="AK1354" s="30"/>
      <c r="AL1354" s="30"/>
      <c r="AM1354" s="68"/>
      <c r="AN1354" s="114"/>
      <c r="AO1354" s="114"/>
      <c r="AP1354" s="113"/>
      <c r="AQ1354" s="113"/>
      <c r="AR1354" s="31"/>
      <c r="AS1354" s="73"/>
      <c r="AT1354" s="73"/>
      <c r="AU1354" s="68"/>
      <c r="AV1354" s="67"/>
      <c r="AW1354" s="67"/>
      <c r="AX1354" s="67"/>
      <c r="AY1354" s="67"/>
      <c r="AZ1354" s="132"/>
      <c r="BA1354" s="132"/>
      <c r="BB1354" s="132"/>
      <c r="BC1354" s="132"/>
      <c r="BD1354" s="132"/>
      <c r="BE1354" s="67"/>
    </row>
    <row r="1355" spans="1:57" ht="25.5" customHeight="1" x14ac:dyDescent="0.25">
      <c r="A1355" s="31"/>
      <c r="B1355" s="31"/>
      <c r="C1355" s="31"/>
      <c r="D1355" s="33"/>
      <c r="E1355" s="98"/>
      <c r="F1355" s="31"/>
      <c r="G1355" s="83"/>
      <c r="H1355" s="83"/>
      <c r="I1355" s="62"/>
      <c r="J1355" s="31"/>
      <c r="K1355" s="31"/>
      <c r="L1355" s="83"/>
      <c r="M1355" s="69"/>
      <c r="N1355" s="69"/>
      <c r="O1355" s="74"/>
      <c r="P1355" s="74"/>
      <c r="Q1355" s="75"/>
      <c r="R1355" s="34"/>
      <c r="S1355" s="83"/>
      <c r="T1355" s="83"/>
      <c r="U1355" s="83"/>
      <c r="V1355" s="83"/>
      <c r="W1355" s="74"/>
      <c r="X1355" s="74"/>
      <c r="Y1355" s="74"/>
      <c r="Z1355" s="66"/>
      <c r="AA1355" s="72"/>
      <c r="AB1355" s="66"/>
      <c r="AC1355" s="72"/>
      <c r="AD1355" s="72"/>
      <c r="AE1355" s="72"/>
      <c r="AF1355" s="62"/>
      <c r="AG1355" s="113"/>
      <c r="AH1355" s="114"/>
      <c r="AI1355" s="30"/>
      <c r="AJ1355" s="30"/>
      <c r="AK1355" s="30"/>
      <c r="AL1355" s="30"/>
      <c r="AM1355" s="68"/>
      <c r="AN1355" s="114"/>
      <c r="AO1355" s="114"/>
      <c r="AP1355" s="113"/>
      <c r="AQ1355" s="113"/>
      <c r="AR1355" s="31"/>
      <c r="AS1355" s="73"/>
      <c r="AT1355" s="73"/>
      <c r="AU1355" s="68"/>
      <c r="AV1355" s="67"/>
      <c r="AW1355" s="67"/>
      <c r="AX1355" s="67"/>
      <c r="AY1355" s="67"/>
      <c r="AZ1355" s="132"/>
      <c r="BA1355" s="132"/>
      <c r="BB1355" s="132"/>
      <c r="BC1355" s="132"/>
      <c r="BD1355" s="132"/>
      <c r="BE1355" s="67"/>
    </row>
    <row r="1356" spans="1:57" ht="25.5" customHeight="1" x14ac:dyDescent="0.25">
      <c r="A1356" s="31"/>
      <c r="B1356" s="31"/>
      <c r="C1356" s="31"/>
      <c r="D1356" s="33"/>
      <c r="E1356" s="98"/>
      <c r="F1356" s="31"/>
      <c r="G1356" s="83"/>
      <c r="H1356" s="83"/>
      <c r="I1356" s="62"/>
      <c r="J1356" s="31"/>
      <c r="K1356" s="31"/>
      <c r="L1356" s="83"/>
      <c r="M1356" s="69"/>
      <c r="N1356" s="69"/>
      <c r="O1356" s="74"/>
      <c r="P1356" s="74"/>
      <c r="Q1356" s="75"/>
      <c r="R1356" s="34"/>
      <c r="S1356" s="83"/>
      <c r="T1356" s="83"/>
      <c r="U1356" s="83"/>
      <c r="V1356" s="83"/>
      <c r="W1356" s="74"/>
      <c r="X1356" s="74"/>
      <c r="Y1356" s="74"/>
      <c r="Z1356" s="66"/>
      <c r="AA1356" s="72"/>
      <c r="AB1356" s="66"/>
      <c r="AC1356" s="72"/>
      <c r="AD1356" s="72"/>
      <c r="AE1356" s="72"/>
      <c r="AF1356" s="62"/>
      <c r="AG1356" s="113"/>
      <c r="AH1356" s="114"/>
      <c r="AI1356" s="30"/>
      <c r="AJ1356" s="30"/>
      <c r="AK1356" s="30"/>
      <c r="AL1356" s="30"/>
      <c r="AM1356" s="68"/>
      <c r="AN1356" s="114"/>
      <c r="AO1356" s="114"/>
      <c r="AP1356" s="113"/>
      <c r="AQ1356" s="113"/>
      <c r="AR1356" s="31"/>
      <c r="AS1356" s="73"/>
      <c r="AT1356" s="73"/>
      <c r="AU1356" s="68"/>
      <c r="AV1356" s="67"/>
      <c r="AW1356" s="67"/>
      <c r="AX1356" s="67"/>
      <c r="AY1356" s="67"/>
      <c r="AZ1356" s="132"/>
      <c r="BA1356" s="132"/>
      <c r="BB1356" s="132"/>
      <c r="BC1356" s="132"/>
      <c r="BD1356" s="132"/>
      <c r="BE1356" s="67"/>
    </row>
    <row r="1357" spans="1:57" ht="25.5" customHeight="1" x14ac:dyDescent="0.25">
      <c r="A1357" s="31"/>
      <c r="B1357" s="31"/>
      <c r="C1357" s="31"/>
      <c r="D1357" s="33"/>
      <c r="E1357" s="98"/>
      <c r="F1357" s="31"/>
      <c r="G1357" s="83"/>
      <c r="H1357" s="83"/>
      <c r="I1357" s="62"/>
      <c r="J1357" s="31"/>
      <c r="K1357" s="31"/>
      <c r="L1357" s="83"/>
      <c r="M1357" s="69"/>
      <c r="N1357" s="69"/>
      <c r="O1357" s="74"/>
      <c r="P1357" s="74"/>
      <c r="Q1357" s="75"/>
      <c r="R1357" s="34"/>
      <c r="S1357" s="83"/>
      <c r="T1357" s="83"/>
      <c r="U1357" s="83"/>
      <c r="V1357" s="83"/>
      <c r="W1357" s="74"/>
      <c r="X1357" s="74"/>
      <c r="Y1357" s="74"/>
      <c r="Z1357" s="66"/>
      <c r="AA1357" s="72"/>
      <c r="AB1357" s="66"/>
      <c r="AC1357" s="72"/>
      <c r="AD1357" s="72"/>
      <c r="AE1357" s="72"/>
      <c r="AF1357" s="62"/>
      <c r="AG1357" s="113"/>
      <c r="AH1357" s="114"/>
      <c r="AI1357" s="30"/>
      <c r="AJ1357" s="30"/>
      <c r="AK1357" s="30"/>
      <c r="AL1357" s="30"/>
      <c r="AM1357" s="68"/>
      <c r="AN1357" s="114"/>
      <c r="AO1357" s="114"/>
      <c r="AP1357" s="113"/>
      <c r="AQ1357" s="113"/>
      <c r="AR1357" s="31"/>
      <c r="AS1357" s="73"/>
      <c r="AT1357" s="73"/>
      <c r="AU1357" s="68"/>
      <c r="AV1357" s="67"/>
      <c r="AW1357" s="67"/>
      <c r="AX1357" s="67"/>
      <c r="AY1357" s="67"/>
      <c r="AZ1357" s="132"/>
      <c r="BA1357" s="132"/>
      <c r="BB1357" s="132"/>
      <c r="BC1357" s="132"/>
      <c r="BD1357" s="132"/>
      <c r="BE1357" s="67"/>
    </row>
    <row r="1358" spans="1:57" ht="25.5" customHeight="1" x14ac:dyDescent="0.25">
      <c r="A1358" s="31"/>
      <c r="B1358" s="31"/>
      <c r="C1358" s="31"/>
      <c r="D1358" s="33"/>
      <c r="E1358" s="98"/>
      <c r="F1358" s="31"/>
      <c r="G1358" s="83"/>
      <c r="H1358" s="83"/>
      <c r="I1358" s="62"/>
      <c r="J1358" s="31"/>
      <c r="K1358" s="31"/>
      <c r="L1358" s="83"/>
      <c r="M1358" s="69"/>
      <c r="N1358" s="69"/>
      <c r="O1358" s="74"/>
      <c r="P1358" s="74"/>
      <c r="Q1358" s="75"/>
      <c r="R1358" s="34"/>
      <c r="S1358" s="83"/>
      <c r="T1358" s="83"/>
      <c r="U1358" s="83"/>
      <c r="V1358" s="83"/>
      <c r="W1358" s="74"/>
      <c r="X1358" s="74"/>
      <c r="Y1358" s="74"/>
      <c r="Z1358" s="66"/>
      <c r="AA1358" s="72"/>
      <c r="AB1358" s="66"/>
      <c r="AC1358" s="72"/>
      <c r="AD1358" s="72"/>
      <c r="AE1358" s="72"/>
      <c r="AF1358" s="62"/>
      <c r="AG1358" s="113"/>
      <c r="AH1358" s="114"/>
      <c r="AI1358" s="30"/>
      <c r="AJ1358" s="30"/>
      <c r="AK1358" s="30"/>
      <c r="AL1358" s="30"/>
      <c r="AM1358" s="68"/>
      <c r="AN1358" s="114"/>
      <c r="AO1358" s="114"/>
      <c r="AP1358" s="113"/>
      <c r="AQ1358" s="113"/>
      <c r="AR1358" s="31"/>
      <c r="AS1358" s="73"/>
      <c r="AT1358" s="73"/>
      <c r="AU1358" s="68"/>
      <c r="AV1358" s="67"/>
      <c r="AW1358" s="67"/>
      <c r="AX1358" s="67"/>
      <c r="AY1358" s="67"/>
      <c r="AZ1358" s="132"/>
      <c r="BA1358" s="132"/>
      <c r="BB1358" s="132"/>
      <c r="BC1358" s="132"/>
      <c r="BD1358" s="132"/>
      <c r="BE1358" s="67"/>
    </row>
    <row r="1359" spans="1:57" ht="25.5" customHeight="1" x14ac:dyDescent="0.25">
      <c r="A1359" s="31"/>
      <c r="B1359" s="31"/>
      <c r="C1359" s="31"/>
      <c r="D1359" s="33"/>
      <c r="E1359" s="98"/>
      <c r="F1359" s="31"/>
      <c r="G1359" s="83"/>
      <c r="H1359" s="83"/>
      <c r="I1359" s="62"/>
      <c r="J1359" s="31"/>
      <c r="K1359" s="31"/>
      <c r="L1359" s="83"/>
      <c r="M1359" s="69"/>
      <c r="N1359" s="69"/>
      <c r="O1359" s="74"/>
      <c r="P1359" s="74"/>
      <c r="Q1359" s="75"/>
      <c r="R1359" s="34"/>
      <c r="S1359" s="83"/>
      <c r="T1359" s="83"/>
      <c r="U1359" s="83"/>
      <c r="V1359" s="83"/>
      <c r="W1359" s="74"/>
      <c r="X1359" s="74"/>
      <c r="Y1359" s="74"/>
      <c r="Z1359" s="66"/>
      <c r="AA1359" s="72"/>
      <c r="AB1359" s="66"/>
      <c r="AC1359" s="72"/>
      <c r="AD1359" s="72"/>
      <c r="AE1359" s="72"/>
      <c r="AF1359" s="62"/>
      <c r="AG1359" s="113"/>
      <c r="AH1359" s="114"/>
      <c r="AI1359" s="30"/>
      <c r="AJ1359" s="30"/>
      <c r="AK1359" s="30"/>
      <c r="AL1359" s="30"/>
      <c r="AM1359" s="68"/>
      <c r="AN1359" s="114"/>
      <c r="AO1359" s="114"/>
      <c r="AP1359" s="113"/>
      <c r="AQ1359" s="113"/>
      <c r="AR1359" s="31"/>
      <c r="AS1359" s="73"/>
      <c r="AT1359" s="73"/>
      <c r="AU1359" s="68"/>
      <c r="AV1359" s="67"/>
      <c r="AW1359" s="67"/>
      <c r="AX1359" s="67"/>
      <c r="AY1359" s="67"/>
      <c r="AZ1359" s="132"/>
      <c r="BA1359" s="132"/>
      <c r="BB1359" s="132"/>
      <c r="BC1359" s="132"/>
      <c r="BD1359" s="132"/>
      <c r="BE1359" s="67"/>
    </row>
    <row r="1360" spans="1:57" ht="25.5" customHeight="1" x14ac:dyDescent="0.25">
      <c r="A1360" s="31"/>
      <c r="B1360" s="31"/>
      <c r="C1360" s="31"/>
      <c r="D1360" s="33"/>
      <c r="E1360" s="98"/>
      <c r="F1360" s="31"/>
      <c r="G1360" s="83"/>
      <c r="H1360" s="83"/>
      <c r="I1360" s="62"/>
      <c r="J1360" s="31"/>
      <c r="K1360" s="31"/>
      <c r="L1360" s="83"/>
      <c r="M1360" s="69"/>
      <c r="N1360" s="69"/>
      <c r="O1360" s="74"/>
      <c r="P1360" s="74"/>
      <c r="Q1360" s="75"/>
      <c r="R1360" s="34"/>
      <c r="S1360" s="83"/>
      <c r="T1360" s="83"/>
      <c r="U1360" s="83"/>
      <c r="V1360" s="83"/>
      <c r="W1360" s="74"/>
      <c r="X1360" s="74"/>
      <c r="Y1360" s="74"/>
      <c r="Z1360" s="66"/>
      <c r="AA1360" s="72"/>
      <c r="AB1360" s="66"/>
      <c r="AC1360" s="72"/>
      <c r="AD1360" s="72"/>
      <c r="AE1360" s="72"/>
      <c r="AF1360" s="62"/>
      <c r="AG1360" s="113"/>
      <c r="AH1360" s="114"/>
      <c r="AI1360" s="30"/>
      <c r="AJ1360" s="30"/>
      <c r="AK1360" s="30"/>
      <c r="AL1360" s="30"/>
      <c r="AM1360" s="68"/>
      <c r="AN1360" s="114"/>
      <c r="AO1360" s="114"/>
      <c r="AP1360" s="113"/>
      <c r="AQ1360" s="113"/>
      <c r="AR1360" s="31"/>
      <c r="AS1360" s="73"/>
      <c r="AT1360" s="73"/>
      <c r="AU1360" s="68"/>
      <c r="AV1360" s="67"/>
      <c r="AW1360" s="67"/>
      <c r="AX1360" s="67"/>
      <c r="AY1360" s="67"/>
      <c r="AZ1360" s="132"/>
      <c r="BA1360" s="132"/>
      <c r="BB1360" s="132"/>
      <c r="BC1360" s="132"/>
      <c r="BD1360" s="132"/>
      <c r="BE1360" s="67"/>
    </row>
    <row r="1361" spans="1:57" ht="25.5" customHeight="1" x14ac:dyDescent="0.25">
      <c r="A1361" s="31"/>
      <c r="B1361" s="31"/>
      <c r="C1361" s="31"/>
      <c r="D1361" s="33"/>
      <c r="E1361" s="98"/>
      <c r="F1361" s="31"/>
      <c r="G1361" s="83"/>
      <c r="H1361" s="83"/>
      <c r="I1361" s="62"/>
      <c r="J1361" s="31"/>
      <c r="K1361" s="31"/>
      <c r="L1361" s="83"/>
      <c r="M1361" s="69"/>
      <c r="N1361" s="69"/>
      <c r="O1361" s="74"/>
      <c r="P1361" s="74"/>
      <c r="Q1361" s="75"/>
      <c r="R1361" s="34"/>
      <c r="S1361" s="83"/>
      <c r="T1361" s="83"/>
      <c r="U1361" s="83"/>
      <c r="V1361" s="83"/>
      <c r="W1361" s="74"/>
      <c r="X1361" s="74"/>
      <c r="Y1361" s="74"/>
      <c r="Z1361" s="66"/>
      <c r="AA1361" s="72"/>
      <c r="AB1361" s="66"/>
      <c r="AC1361" s="72"/>
      <c r="AD1361" s="72"/>
      <c r="AE1361" s="72"/>
      <c r="AF1361" s="62"/>
      <c r="AG1361" s="113"/>
      <c r="AH1361" s="114"/>
      <c r="AI1361" s="30"/>
      <c r="AJ1361" s="30"/>
      <c r="AK1361" s="30"/>
      <c r="AL1361" s="30"/>
      <c r="AM1361" s="68"/>
      <c r="AN1361" s="114"/>
      <c r="AO1361" s="114"/>
      <c r="AP1361" s="113"/>
      <c r="AQ1361" s="113"/>
      <c r="AR1361" s="31"/>
      <c r="AS1361" s="73"/>
      <c r="AT1361" s="73"/>
      <c r="AU1361" s="68"/>
      <c r="AV1361" s="67"/>
      <c r="AW1361" s="67"/>
      <c r="AX1361" s="67"/>
      <c r="AY1361" s="67"/>
      <c r="AZ1361" s="132"/>
      <c r="BA1361" s="132"/>
      <c r="BB1361" s="132"/>
      <c r="BC1361" s="132"/>
      <c r="BD1361" s="132"/>
      <c r="BE1361" s="67"/>
    </row>
    <row r="1362" spans="1:57" ht="25.5" customHeight="1" x14ac:dyDescent="0.25">
      <c r="A1362" s="31"/>
      <c r="B1362" s="31"/>
      <c r="C1362" s="31"/>
      <c r="D1362" s="33"/>
      <c r="E1362" s="98"/>
      <c r="F1362" s="31"/>
      <c r="G1362" s="83"/>
      <c r="H1362" s="83"/>
      <c r="I1362" s="62"/>
      <c r="J1362" s="31"/>
      <c r="K1362" s="31"/>
      <c r="L1362" s="83"/>
      <c r="M1362" s="69"/>
      <c r="N1362" s="69"/>
      <c r="O1362" s="74"/>
      <c r="P1362" s="74"/>
      <c r="Q1362" s="75"/>
      <c r="R1362" s="34"/>
      <c r="S1362" s="83"/>
      <c r="T1362" s="83"/>
      <c r="U1362" s="83"/>
      <c r="V1362" s="83"/>
      <c r="W1362" s="74"/>
      <c r="X1362" s="74"/>
      <c r="Y1362" s="74"/>
      <c r="Z1362" s="66"/>
      <c r="AA1362" s="72"/>
      <c r="AB1362" s="66"/>
      <c r="AC1362" s="72"/>
      <c r="AD1362" s="72"/>
      <c r="AE1362" s="72"/>
      <c r="AF1362" s="62"/>
      <c r="AG1362" s="113"/>
      <c r="AH1362" s="114"/>
      <c r="AI1362" s="30"/>
      <c r="AJ1362" s="30"/>
      <c r="AK1362" s="30"/>
      <c r="AL1362" s="30"/>
      <c r="AM1362" s="68"/>
      <c r="AN1362" s="114"/>
      <c r="AO1362" s="114"/>
      <c r="AP1362" s="113"/>
      <c r="AQ1362" s="113"/>
      <c r="AR1362" s="31"/>
      <c r="AS1362" s="73"/>
      <c r="AT1362" s="73"/>
      <c r="AU1362" s="68"/>
      <c r="AV1362" s="67"/>
      <c r="AW1362" s="67"/>
      <c r="AX1362" s="67"/>
      <c r="AY1362" s="67"/>
      <c r="AZ1362" s="132"/>
      <c r="BA1362" s="132"/>
      <c r="BB1362" s="132"/>
      <c r="BC1362" s="132"/>
      <c r="BD1362" s="132"/>
      <c r="BE1362" s="67"/>
    </row>
    <row r="1363" spans="1:57" ht="25.5" customHeight="1" x14ac:dyDescent="0.25">
      <c r="A1363" s="31"/>
      <c r="B1363" s="31"/>
      <c r="C1363" s="31"/>
      <c r="D1363" s="33"/>
      <c r="E1363" s="98"/>
      <c r="F1363" s="31"/>
      <c r="G1363" s="83"/>
      <c r="H1363" s="83"/>
      <c r="I1363" s="62"/>
      <c r="J1363" s="31"/>
      <c r="K1363" s="31"/>
      <c r="L1363" s="83"/>
      <c r="M1363" s="69"/>
      <c r="N1363" s="69"/>
      <c r="O1363" s="74"/>
      <c r="P1363" s="74"/>
      <c r="Q1363" s="75"/>
      <c r="R1363" s="34"/>
      <c r="S1363" s="83"/>
      <c r="T1363" s="83"/>
      <c r="U1363" s="83"/>
      <c r="V1363" s="83"/>
      <c r="W1363" s="74"/>
      <c r="X1363" s="74"/>
      <c r="Y1363" s="74"/>
      <c r="Z1363" s="66"/>
      <c r="AA1363" s="72"/>
      <c r="AB1363" s="66"/>
      <c r="AC1363" s="72"/>
      <c r="AD1363" s="72"/>
      <c r="AE1363" s="72"/>
      <c r="AF1363" s="62"/>
      <c r="AG1363" s="113"/>
      <c r="AH1363" s="114"/>
      <c r="AI1363" s="30"/>
      <c r="AJ1363" s="30"/>
      <c r="AK1363" s="30"/>
      <c r="AL1363" s="30"/>
      <c r="AM1363" s="68"/>
      <c r="AN1363" s="114"/>
      <c r="AO1363" s="114"/>
      <c r="AP1363" s="113"/>
      <c r="AQ1363" s="113"/>
      <c r="AR1363" s="31"/>
      <c r="AS1363" s="73"/>
      <c r="AT1363" s="73"/>
      <c r="AU1363" s="68"/>
      <c r="AV1363" s="67"/>
      <c r="AW1363" s="67"/>
      <c r="AX1363" s="67"/>
      <c r="AY1363" s="67"/>
      <c r="AZ1363" s="132"/>
      <c r="BA1363" s="132"/>
      <c r="BB1363" s="132"/>
      <c r="BC1363" s="132"/>
      <c r="BD1363" s="132"/>
      <c r="BE1363" s="67"/>
    </row>
    <row r="1364" spans="1:57" ht="25.5" customHeight="1" x14ac:dyDescent="0.25">
      <c r="A1364" s="31"/>
      <c r="B1364" s="31"/>
      <c r="C1364" s="31"/>
      <c r="D1364" s="33"/>
      <c r="E1364" s="98"/>
      <c r="F1364" s="31"/>
      <c r="G1364" s="83"/>
      <c r="H1364" s="83"/>
      <c r="I1364" s="62"/>
      <c r="J1364" s="31"/>
      <c r="K1364" s="31"/>
      <c r="L1364" s="83"/>
      <c r="M1364" s="69"/>
      <c r="N1364" s="69"/>
      <c r="O1364" s="74"/>
      <c r="P1364" s="74"/>
      <c r="Q1364" s="75"/>
      <c r="R1364" s="34"/>
      <c r="S1364" s="83"/>
      <c r="T1364" s="83"/>
      <c r="U1364" s="83"/>
      <c r="V1364" s="83"/>
      <c r="W1364" s="74"/>
      <c r="X1364" s="74"/>
      <c r="Y1364" s="74"/>
      <c r="Z1364" s="66"/>
      <c r="AA1364" s="72"/>
      <c r="AB1364" s="66"/>
      <c r="AC1364" s="72"/>
      <c r="AD1364" s="72"/>
      <c r="AE1364" s="72"/>
      <c r="AF1364" s="62"/>
      <c r="AG1364" s="113"/>
      <c r="AH1364" s="114"/>
      <c r="AI1364" s="30"/>
      <c r="AJ1364" s="30"/>
      <c r="AK1364" s="30"/>
      <c r="AL1364" s="30"/>
      <c r="AM1364" s="68"/>
      <c r="AN1364" s="114"/>
      <c r="AO1364" s="114"/>
      <c r="AP1364" s="113"/>
      <c r="AQ1364" s="113"/>
      <c r="AR1364" s="31"/>
      <c r="AS1364" s="73"/>
      <c r="AT1364" s="73"/>
      <c r="AU1364" s="68"/>
      <c r="AV1364" s="67"/>
      <c r="AW1364" s="67"/>
      <c r="AX1364" s="67"/>
      <c r="AY1364" s="67"/>
      <c r="AZ1364" s="132"/>
      <c r="BA1364" s="132"/>
      <c r="BB1364" s="132"/>
      <c r="BC1364" s="132"/>
      <c r="BD1364" s="132"/>
      <c r="BE1364" s="67"/>
    </row>
    <row r="1365" spans="1:57" ht="25.5" customHeight="1" x14ac:dyDescent="0.25">
      <c r="A1365" s="31"/>
      <c r="B1365" s="31"/>
      <c r="C1365" s="31"/>
      <c r="D1365" s="33"/>
      <c r="E1365" s="98"/>
      <c r="F1365" s="31"/>
      <c r="G1365" s="83"/>
      <c r="H1365" s="83"/>
      <c r="I1365" s="62"/>
      <c r="J1365" s="31"/>
      <c r="K1365" s="31"/>
      <c r="L1365" s="83"/>
      <c r="M1365" s="69"/>
      <c r="N1365" s="69"/>
      <c r="O1365" s="74"/>
      <c r="P1365" s="74"/>
      <c r="Q1365" s="75"/>
      <c r="R1365" s="34"/>
      <c r="S1365" s="83"/>
      <c r="T1365" s="83"/>
      <c r="U1365" s="83"/>
      <c r="V1365" s="83"/>
      <c r="W1365" s="74"/>
      <c r="X1365" s="74"/>
      <c r="Y1365" s="74"/>
      <c r="Z1365" s="66"/>
      <c r="AA1365" s="72"/>
      <c r="AB1365" s="66"/>
      <c r="AC1365" s="72"/>
      <c r="AD1365" s="72"/>
      <c r="AE1365" s="72"/>
      <c r="AF1365" s="62"/>
      <c r="AG1365" s="113"/>
      <c r="AH1365" s="114"/>
      <c r="AI1365" s="30"/>
      <c r="AJ1365" s="30"/>
      <c r="AK1365" s="30"/>
      <c r="AL1365" s="30"/>
      <c r="AM1365" s="68"/>
      <c r="AN1365" s="114"/>
      <c r="AO1365" s="114"/>
      <c r="AP1365" s="113"/>
      <c r="AQ1365" s="113"/>
      <c r="AR1365" s="31"/>
      <c r="AS1365" s="73"/>
      <c r="AT1365" s="73"/>
      <c r="AU1365" s="68"/>
      <c r="AV1365" s="67"/>
      <c r="AW1365" s="67"/>
      <c r="AX1365" s="67"/>
      <c r="AY1365" s="67"/>
      <c r="AZ1365" s="132"/>
      <c r="BA1365" s="132"/>
      <c r="BB1365" s="132"/>
      <c r="BC1365" s="132"/>
      <c r="BD1365" s="132"/>
      <c r="BE1365" s="67"/>
    </row>
    <row r="1366" spans="1:57" ht="25.5" customHeight="1" x14ac:dyDescent="0.25">
      <c r="A1366" s="31"/>
      <c r="B1366" s="31"/>
      <c r="C1366" s="31"/>
      <c r="D1366" s="33"/>
      <c r="E1366" s="98"/>
      <c r="F1366" s="31"/>
      <c r="G1366" s="83"/>
      <c r="H1366" s="83"/>
      <c r="I1366" s="62"/>
      <c r="J1366" s="31"/>
      <c r="K1366" s="31"/>
      <c r="L1366" s="83"/>
      <c r="M1366" s="69"/>
      <c r="N1366" s="69"/>
      <c r="O1366" s="74"/>
      <c r="P1366" s="74"/>
      <c r="Q1366" s="75"/>
      <c r="R1366" s="34"/>
      <c r="S1366" s="83"/>
      <c r="T1366" s="83"/>
      <c r="U1366" s="83"/>
      <c r="V1366" s="83"/>
      <c r="W1366" s="74"/>
      <c r="X1366" s="74"/>
      <c r="Y1366" s="74"/>
      <c r="Z1366" s="66"/>
      <c r="AA1366" s="72"/>
      <c r="AB1366" s="66"/>
      <c r="AC1366" s="72"/>
      <c r="AD1366" s="72"/>
      <c r="AE1366" s="72"/>
      <c r="AF1366" s="62"/>
      <c r="AG1366" s="113"/>
      <c r="AH1366" s="114"/>
      <c r="AI1366" s="30"/>
      <c r="AJ1366" s="30"/>
      <c r="AK1366" s="30"/>
      <c r="AL1366" s="30"/>
      <c r="AM1366" s="68"/>
      <c r="AN1366" s="114"/>
      <c r="AO1366" s="114"/>
      <c r="AP1366" s="113"/>
      <c r="AQ1366" s="113"/>
      <c r="AR1366" s="31"/>
      <c r="AS1366" s="73"/>
      <c r="AT1366" s="73"/>
      <c r="AU1366" s="68"/>
      <c r="AV1366" s="67"/>
      <c r="AW1366" s="67"/>
      <c r="AX1366" s="67"/>
      <c r="AY1366" s="67"/>
      <c r="AZ1366" s="132"/>
      <c r="BA1366" s="132"/>
      <c r="BB1366" s="132"/>
      <c r="BC1366" s="132"/>
      <c r="BD1366" s="132"/>
      <c r="BE1366" s="67"/>
    </row>
    <row r="1367" spans="1:57" ht="25.5" customHeight="1" x14ac:dyDescent="0.25">
      <c r="A1367" s="31"/>
      <c r="B1367" s="31"/>
      <c r="C1367" s="31"/>
      <c r="D1367" s="33"/>
      <c r="E1367" s="98"/>
      <c r="F1367" s="31"/>
      <c r="G1367" s="83"/>
      <c r="H1367" s="83"/>
      <c r="I1367" s="62"/>
      <c r="J1367" s="31"/>
      <c r="K1367" s="31"/>
      <c r="L1367" s="83"/>
      <c r="M1367" s="69"/>
      <c r="N1367" s="69"/>
      <c r="O1367" s="74"/>
      <c r="P1367" s="74"/>
      <c r="Q1367" s="75"/>
      <c r="R1367" s="34"/>
      <c r="S1367" s="83"/>
      <c r="T1367" s="83"/>
      <c r="U1367" s="83"/>
      <c r="V1367" s="83"/>
      <c r="W1367" s="74"/>
      <c r="X1367" s="74"/>
      <c r="Y1367" s="74"/>
      <c r="Z1367" s="66"/>
      <c r="AA1367" s="72"/>
      <c r="AB1367" s="66"/>
      <c r="AC1367" s="72"/>
      <c r="AD1367" s="72"/>
      <c r="AE1367" s="72"/>
      <c r="AF1367" s="62"/>
      <c r="AG1367" s="113"/>
      <c r="AH1367" s="114"/>
      <c r="AI1367" s="30"/>
      <c r="AJ1367" s="30"/>
      <c r="AK1367" s="30"/>
      <c r="AL1367" s="30"/>
      <c r="AM1367" s="68"/>
      <c r="AN1367" s="114"/>
      <c r="AO1367" s="114"/>
      <c r="AP1367" s="113"/>
      <c r="AQ1367" s="113"/>
      <c r="AR1367" s="31"/>
      <c r="AS1367" s="73"/>
      <c r="AT1367" s="73"/>
      <c r="AU1367" s="68"/>
      <c r="AV1367" s="67"/>
      <c r="AW1367" s="67"/>
      <c r="AX1367" s="67"/>
      <c r="AY1367" s="67"/>
      <c r="AZ1367" s="132"/>
      <c r="BA1367" s="132"/>
      <c r="BB1367" s="132"/>
      <c r="BC1367" s="132"/>
      <c r="BD1367" s="132"/>
      <c r="BE1367" s="67"/>
    </row>
    <row r="1368" spans="1:57" ht="25.5" customHeight="1" x14ac:dyDescent="0.25">
      <c r="A1368" s="31"/>
      <c r="B1368" s="31"/>
      <c r="C1368" s="31"/>
      <c r="D1368" s="33"/>
      <c r="E1368" s="98"/>
      <c r="F1368" s="31"/>
      <c r="G1368" s="83"/>
      <c r="H1368" s="83"/>
      <c r="I1368" s="62"/>
      <c r="J1368" s="31"/>
      <c r="K1368" s="31"/>
      <c r="L1368" s="83"/>
      <c r="M1368" s="69"/>
      <c r="N1368" s="69"/>
      <c r="O1368" s="74"/>
      <c r="P1368" s="74"/>
      <c r="Q1368" s="75"/>
      <c r="R1368" s="34"/>
      <c r="S1368" s="83"/>
      <c r="T1368" s="83"/>
      <c r="U1368" s="83"/>
      <c r="V1368" s="83"/>
      <c r="W1368" s="74"/>
      <c r="X1368" s="74"/>
      <c r="Y1368" s="74"/>
      <c r="Z1368" s="66"/>
      <c r="AA1368" s="72"/>
      <c r="AB1368" s="66"/>
      <c r="AC1368" s="72"/>
      <c r="AD1368" s="72"/>
      <c r="AE1368" s="72"/>
      <c r="AF1368" s="62"/>
      <c r="AG1368" s="113"/>
      <c r="AH1368" s="114"/>
      <c r="AI1368" s="30"/>
      <c r="AJ1368" s="30"/>
      <c r="AK1368" s="30"/>
      <c r="AL1368" s="30"/>
      <c r="AM1368" s="68"/>
      <c r="AN1368" s="114"/>
      <c r="AO1368" s="114"/>
      <c r="AP1368" s="113"/>
      <c r="AQ1368" s="113"/>
      <c r="AR1368" s="31"/>
      <c r="AS1368" s="73"/>
      <c r="AT1368" s="73"/>
      <c r="AU1368" s="68"/>
      <c r="AV1368" s="67"/>
      <c r="AW1368" s="67"/>
      <c r="AX1368" s="67"/>
      <c r="AY1368" s="67"/>
      <c r="AZ1368" s="132"/>
      <c r="BA1368" s="132"/>
      <c r="BB1368" s="132"/>
      <c r="BC1368" s="132"/>
      <c r="BD1368" s="132"/>
      <c r="BE1368" s="67"/>
    </row>
    <row r="1369" spans="1:57" ht="25.5" customHeight="1" x14ac:dyDescent="0.25">
      <c r="A1369" s="31"/>
      <c r="B1369" s="31"/>
      <c r="C1369" s="31"/>
      <c r="D1369" s="33"/>
      <c r="E1369" s="98"/>
      <c r="F1369" s="31"/>
      <c r="G1369" s="83"/>
      <c r="H1369" s="83"/>
      <c r="I1369" s="62"/>
      <c r="J1369" s="31"/>
      <c r="K1369" s="31"/>
      <c r="L1369" s="83"/>
      <c r="M1369" s="69"/>
      <c r="N1369" s="69"/>
      <c r="O1369" s="74"/>
      <c r="P1369" s="74"/>
      <c r="Q1369" s="75"/>
      <c r="R1369" s="34"/>
      <c r="S1369" s="83"/>
      <c r="T1369" s="83"/>
      <c r="U1369" s="83"/>
      <c r="V1369" s="83"/>
      <c r="W1369" s="74"/>
      <c r="X1369" s="74"/>
      <c r="Y1369" s="74"/>
      <c r="Z1369" s="66"/>
      <c r="AA1369" s="72"/>
      <c r="AB1369" s="66"/>
      <c r="AC1369" s="72"/>
      <c r="AD1369" s="72"/>
      <c r="AE1369" s="72"/>
      <c r="AF1369" s="62"/>
      <c r="AG1369" s="113"/>
      <c r="AH1369" s="114"/>
      <c r="AI1369" s="30"/>
      <c r="AJ1369" s="30"/>
      <c r="AK1369" s="30"/>
      <c r="AL1369" s="30"/>
      <c r="AM1369" s="68"/>
      <c r="AN1369" s="114"/>
      <c r="AO1369" s="114"/>
      <c r="AP1369" s="113"/>
      <c r="AQ1369" s="113"/>
      <c r="AR1369" s="31"/>
      <c r="AS1369" s="73"/>
      <c r="AT1369" s="73"/>
      <c r="AU1369" s="68"/>
      <c r="AV1369" s="67"/>
      <c r="AW1369" s="67"/>
      <c r="AX1369" s="67"/>
      <c r="AY1369" s="67"/>
      <c r="AZ1369" s="132"/>
      <c r="BA1369" s="132"/>
      <c r="BB1369" s="132"/>
      <c r="BC1369" s="132"/>
      <c r="BD1369" s="132"/>
      <c r="BE1369" s="67"/>
    </row>
    <row r="1370" spans="1:57" ht="25.5" customHeight="1" x14ac:dyDescent="0.25">
      <c r="A1370" s="31"/>
      <c r="B1370" s="31"/>
      <c r="C1370" s="31"/>
      <c r="D1370" s="33"/>
      <c r="E1370" s="98"/>
      <c r="F1370" s="31"/>
      <c r="G1370" s="83"/>
      <c r="H1370" s="83"/>
      <c r="I1370" s="62"/>
      <c r="J1370" s="31"/>
      <c r="K1370" s="31"/>
      <c r="L1370" s="83"/>
      <c r="M1370" s="69"/>
      <c r="N1370" s="69"/>
      <c r="O1370" s="74"/>
      <c r="P1370" s="74"/>
      <c r="Q1370" s="75"/>
      <c r="R1370" s="34"/>
      <c r="S1370" s="83"/>
      <c r="T1370" s="83"/>
      <c r="U1370" s="83"/>
      <c r="V1370" s="83"/>
      <c r="W1370" s="74"/>
      <c r="X1370" s="74"/>
      <c r="Y1370" s="74"/>
      <c r="Z1370" s="66"/>
      <c r="AA1370" s="72"/>
      <c r="AB1370" s="66"/>
      <c r="AC1370" s="72"/>
      <c r="AD1370" s="72"/>
      <c r="AE1370" s="72"/>
      <c r="AF1370" s="62"/>
      <c r="AG1370" s="113"/>
      <c r="AH1370" s="114"/>
      <c r="AI1370" s="30"/>
      <c r="AJ1370" s="30"/>
      <c r="AK1370" s="30"/>
      <c r="AL1370" s="30"/>
      <c r="AM1370" s="68"/>
      <c r="AN1370" s="114"/>
      <c r="AO1370" s="114"/>
      <c r="AP1370" s="113"/>
      <c r="AQ1370" s="113"/>
      <c r="AR1370" s="31"/>
      <c r="AS1370" s="73"/>
      <c r="AT1370" s="73"/>
      <c r="AU1370" s="68"/>
      <c r="AV1370" s="67"/>
      <c r="AW1370" s="67"/>
      <c r="AX1370" s="67"/>
      <c r="AY1370" s="67"/>
      <c r="AZ1370" s="132"/>
      <c r="BA1370" s="132"/>
      <c r="BB1370" s="132"/>
      <c r="BC1370" s="132"/>
      <c r="BD1370" s="132"/>
      <c r="BE1370" s="67"/>
    </row>
    <row r="1371" spans="1:57" ht="25.5" customHeight="1" x14ac:dyDescent="0.25">
      <c r="A1371" s="31"/>
      <c r="B1371" s="31"/>
      <c r="C1371" s="31"/>
      <c r="D1371" s="33"/>
      <c r="E1371" s="98"/>
      <c r="F1371" s="31"/>
      <c r="G1371" s="83"/>
      <c r="H1371" s="83"/>
      <c r="I1371" s="62"/>
      <c r="J1371" s="31"/>
      <c r="K1371" s="31"/>
      <c r="L1371" s="83"/>
      <c r="M1371" s="69"/>
      <c r="N1371" s="69"/>
      <c r="O1371" s="74"/>
      <c r="P1371" s="74"/>
      <c r="Q1371" s="75"/>
      <c r="R1371" s="34"/>
      <c r="S1371" s="83"/>
      <c r="T1371" s="83"/>
      <c r="U1371" s="83"/>
      <c r="V1371" s="83"/>
      <c r="W1371" s="74"/>
      <c r="X1371" s="74"/>
      <c r="Y1371" s="74"/>
      <c r="Z1371" s="66"/>
      <c r="AA1371" s="72"/>
      <c r="AB1371" s="66"/>
      <c r="AC1371" s="72"/>
      <c r="AD1371" s="72"/>
      <c r="AE1371" s="72"/>
      <c r="AF1371" s="62"/>
      <c r="AG1371" s="113"/>
      <c r="AH1371" s="114"/>
      <c r="AI1371" s="30"/>
      <c r="AJ1371" s="30"/>
      <c r="AK1371" s="30"/>
      <c r="AL1371" s="30"/>
      <c r="AM1371" s="68"/>
      <c r="AN1371" s="114"/>
      <c r="AO1371" s="114"/>
      <c r="AP1371" s="113"/>
      <c r="AQ1371" s="113"/>
      <c r="AR1371" s="31"/>
      <c r="AS1371" s="73"/>
      <c r="AT1371" s="73"/>
      <c r="AU1371" s="68"/>
      <c r="AV1371" s="67"/>
      <c r="AW1371" s="67"/>
      <c r="AX1371" s="67"/>
      <c r="AY1371" s="67"/>
      <c r="AZ1371" s="132"/>
      <c r="BA1371" s="132"/>
      <c r="BB1371" s="132"/>
      <c r="BC1371" s="132"/>
      <c r="BD1371" s="132"/>
      <c r="BE1371" s="67"/>
    </row>
    <row r="1372" spans="1:57" ht="25.5" customHeight="1" x14ac:dyDescent="0.25">
      <c r="A1372" s="31"/>
      <c r="B1372" s="31"/>
      <c r="C1372" s="31"/>
      <c r="D1372" s="33"/>
      <c r="E1372" s="98"/>
      <c r="F1372" s="31"/>
      <c r="G1372" s="83"/>
      <c r="H1372" s="83"/>
      <c r="I1372" s="62"/>
      <c r="J1372" s="31"/>
      <c r="K1372" s="31"/>
      <c r="L1372" s="83"/>
      <c r="M1372" s="69"/>
      <c r="N1372" s="69"/>
      <c r="O1372" s="74"/>
      <c r="P1372" s="74"/>
      <c r="Q1372" s="75"/>
      <c r="R1372" s="34"/>
      <c r="S1372" s="83"/>
      <c r="T1372" s="83"/>
      <c r="U1372" s="83"/>
      <c r="V1372" s="83"/>
      <c r="W1372" s="74"/>
      <c r="X1372" s="74"/>
      <c r="Y1372" s="74"/>
      <c r="Z1372" s="66"/>
      <c r="AA1372" s="72"/>
      <c r="AB1372" s="66"/>
      <c r="AC1372" s="72"/>
      <c r="AD1372" s="72"/>
      <c r="AE1372" s="72"/>
      <c r="AF1372" s="62"/>
      <c r="AG1372" s="113"/>
      <c r="AH1372" s="114"/>
      <c r="AI1372" s="30"/>
      <c r="AJ1372" s="30"/>
      <c r="AK1372" s="30"/>
      <c r="AL1372" s="30"/>
      <c r="AM1372" s="68"/>
      <c r="AN1372" s="114"/>
      <c r="AO1372" s="114"/>
      <c r="AP1372" s="113"/>
      <c r="AQ1372" s="113"/>
      <c r="AR1372" s="31"/>
      <c r="AS1372" s="73"/>
      <c r="AT1372" s="73"/>
      <c r="AU1372" s="68"/>
      <c r="AV1372" s="67"/>
      <c r="AW1372" s="67"/>
      <c r="AX1372" s="67"/>
      <c r="AY1372" s="67"/>
      <c r="AZ1372" s="132"/>
      <c r="BA1372" s="132"/>
      <c r="BB1372" s="132"/>
      <c r="BC1372" s="132"/>
      <c r="BD1372" s="132"/>
      <c r="BE1372" s="67"/>
    </row>
    <row r="1373" spans="1:57" ht="25.5" customHeight="1" x14ac:dyDescent="0.25">
      <c r="A1373" s="31"/>
      <c r="B1373" s="31"/>
      <c r="C1373" s="31"/>
      <c r="D1373" s="33"/>
      <c r="E1373" s="98"/>
      <c r="F1373" s="31"/>
      <c r="G1373" s="83"/>
      <c r="H1373" s="83"/>
      <c r="I1373" s="62"/>
      <c r="J1373" s="31"/>
      <c r="K1373" s="31"/>
      <c r="L1373" s="83"/>
      <c r="M1373" s="69"/>
      <c r="N1373" s="69"/>
      <c r="O1373" s="74"/>
      <c r="P1373" s="74"/>
      <c r="Q1373" s="75"/>
      <c r="R1373" s="34"/>
      <c r="S1373" s="83"/>
      <c r="T1373" s="83"/>
      <c r="U1373" s="83"/>
      <c r="V1373" s="83"/>
      <c r="W1373" s="74"/>
      <c r="X1373" s="74"/>
      <c r="Y1373" s="74"/>
      <c r="Z1373" s="66"/>
      <c r="AA1373" s="72"/>
      <c r="AB1373" s="66"/>
      <c r="AC1373" s="72"/>
      <c r="AD1373" s="72"/>
      <c r="AE1373" s="72"/>
      <c r="AF1373" s="62"/>
      <c r="AG1373" s="113"/>
      <c r="AH1373" s="114"/>
      <c r="AI1373" s="30"/>
      <c r="AJ1373" s="30"/>
      <c r="AK1373" s="30"/>
      <c r="AL1373" s="30"/>
      <c r="AM1373" s="68"/>
      <c r="AN1373" s="114"/>
      <c r="AO1373" s="114"/>
      <c r="AP1373" s="113"/>
      <c r="AQ1373" s="113"/>
      <c r="AR1373" s="31"/>
      <c r="AS1373" s="73"/>
      <c r="AT1373" s="73"/>
      <c r="AU1373" s="68"/>
      <c r="AV1373" s="67"/>
      <c r="AW1373" s="67"/>
      <c r="AX1373" s="67"/>
      <c r="AY1373" s="67"/>
      <c r="AZ1373" s="132"/>
      <c r="BA1373" s="132"/>
      <c r="BB1373" s="132"/>
      <c r="BC1373" s="132"/>
      <c r="BD1373" s="132"/>
      <c r="BE1373" s="67"/>
    </row>
    <row r="1374" spans="1:57" ht="25.5" customHeight="1" x14ac:dyDescent="0.25">
      <c r="A1374" s="31"/>
      <c r="B1374" s="31"/>
      <c r="C1374" s="31"/>
      <c r="D1374" s="33"/>
      <c r="E1374" s="98"/>
      <c r="F1374" s="31"/>
      <c r="G1374" s="83"/>
      <c r="H1374" s="83"/>
      <c r="I1374" s="62"/>
      <c r="J1374" s="31"/>
      <c r="K1374" s="31"/>
      <c r="L1374" s="83"/>
      <c r="M1374" s="69"/>
      <c r="N1374" s="69"/>
      <c r="O1374" s="74"/>
      <c r="P1374" s="74"/>
      <c r="Q1374" s="75"/>
      <c r="R1374" s="34"/>
      <c r="S1374" s="83"/>
      <c r="T1374" s="83"/>
      <c r="U1374" s="83"/>
      <c r="V1374" s="83"/>
      <c r="W1374" s="74"/>
      <c r="X1374" s="74"/>
      <c r="Y1374" s="74"/>
      <c r="Z1374" s="66"/>
      <c r="AA1374" s="72"/>
      <c r="AB1374" s="66"/>
      <c r="AC1374" s="72"/>
      <c r="AD1374" s="72"/>
      <c r="AE1374" s="72"/>
      <c r="AF1374" s="62"/>
      <c r="AG1374" s="113"/>
      <c r="AH1374" s="114"/>
      <c r="AI1374" s="30"/>
      <c r="AJ1374" s="30"/>
      <c r="AK1374" s="30"/>
      <c r="AL1374" s="30"/>
      <c r="AM1374" s="68"/>
      <c r="AN1374" s="114"/>
      <c r="AO1374" s="114"/>
      <c r="AP1374" s="113"/>
      <c r="AQ1374" s="113"/>
      <c r="AR1374" s="31"/>
      <c r="AS1374" s="73"/>
      <c r="AT1374" s="73"/>
      <c r="AU1374" s="68"/>
      <c r="AV1374" s="67"/>
      <c r="AW1374" s="67"/>
      <c r="AX1374" s="67"/>
      <c r="AY1374" s="67"/>
      <c r="AZ1374" s="132"/>
      <c r="BA1374" s="132"/>
      <c r="BB1374" s="132"/>
      <c r="BC1374" s="132"/>
      <c r="BD1374" s="132"/>
      <c r="BE1374" s="67"/>
    </row>
    <row r="1375" spans="1:57" ht="25.5" customHeight="1" x14ac:dyDescent="0.25">
      <c r="A1375" s="31"/>
      <c r="B1375" s="31"/>
      <c r="C1375" s="31"/>
      <c r="D1375" s="33"/>
      <c r="E1375" s="98"/>
      <c r="F1375" s="31"/>
      <c r="G1375" s="83"/>
      <c r="H1375" s="83"/>
      <c r="I1375" s="62"/>
      <c r="J1375" s="31"/>
      <c r="K1375" s="31"/>
      <c r="L1375" s="83"/>
      <c r="M1375" s="69"/>
      <c r="N1375" s="69"/>
      <c r="O1375" s="74"/>
      <c r="P1375" s="74"/>
      <c r="Q1375" s="75"/>
      <c r="R1375" s="34"/>
      <c r="S1375" s="83"/>
      <c r="T1375" s="83"/>
      <c r="U1375" s="83"/>
      <c r="V1375" s="83"/>
      <c r="W1375" s="74"/>
      <c r="X1375" s="74"/>
      <c r="Y1375" s="74"/>
      <c r="Z1375" s="66"/>
      <c r="AA1375" s="72"/>
      <c r="AB1375" s="66"/>
      <c r="AC1375" s="72"/>
      <c r="AD1375" s="72"/>
      <c r="AE1375" s="72"/>
      <c r="AF1375" s="62"/>
      <c r="AG1375" s="113"/>
      <c r="AH1375" s="114"/>
      <c r="AI1375" s="30"/>
      <c r="AJ1375" s="30"/>
      <c r="AK1375" s="30"/>
      <c r="AL1375" s="30"/>
      <c r="AM1375" s="68"/>
      <c r="AN1375" s="114"/>
      <c r="AO1375" s="114"/>
      <c r="AP1375" s="113"/>
      <c r="AQ1375" s="113"/>
      <c r="AR1375" s="31"/>
      <c r="AS1375" s="73"/>
      <c r="AT1375" s="73"/>
      <c r="AU1375" s="68"/>
      <c r="AV1375" s="67"/>
      <c r="AW1375" s="67"/>
      <c r="AX1375" s="67"/>
      <c r="AY1375" s="67"/>
      <c r="AZ1375" s="132"/>
      <c r="BA1375" s="132"/>
      <c r="BB1375" s="132"/>
      <c r="BC1375" s="132"/>
      <c r="BD1375" s="132"/>
      <c r="BE1375" s="67"/>
    </row>
    <row r="1376" spans="1:57" ht="25.5" customHeight="1" x14ac:dyDescent="0.25">
      <c r="A1376" s="31"/>
      <c r="B1376" s="31"/>
      <c r="C1376" s="31"/>
      <c r="D1376" s="33"/>
      <c r="E1376" s="98"/>
      <c r="F1376" s="31"/>
      <c r="G1376" s="83"/>
      <c r="H1376" s="83"/>
      <c r="I1376" s="62"/>
      <c r="J1376" s="31"/>
      <c r="K1376" s="31"/>
      <c r="L1376" s="83"/>
      <c r="M1376" s="69"/>
      <c r="N1376" s="69"/>
      <c r="O1376" s="74"/>
      <c r="P1376" s="74"/>
      <c r="Q1376" s="75"/>
      <c r="R1376" s="34"/>
      <c r="S1376" s="83"/>
      <c r="T1376" s="83"/>
      <c r="U1376" s="83"/>
      <c r="V1376" s="83"/>
      <c r="W1376" s="74"/>
      <c r="X1376" s="74"/>
      <c r="Y1376" s="74"/>
      <c r="Z1376" s="66"/>
      <c r="AA1376" s="72"/>
      <c r="AB1376" s="66"/>
      <c r="AC1376" s="72"/>
      <c r="AD1376" s="72"/>
      <c r="AE1376" s="72"/>
      <c r="AF1376" s="62"/>
      <c r="AG1376" s="113"/>
      <c r="AH1376" s="114"/>
      <c r="AI1376" s="30"/>
      <c r="AJ1376" s="30"/>
      <c r="AK1376" s="30"/>
      <c r="AL1376" s="30"/>
      <c r="AM1376" s="68"/>
      <c r="AN1376" s="114"/>
      <c r="AO1376" s="114"/>
      <c r="AP1376" s="113"/>
      <c r="AQ1376" s="113"/>
      <c r="AR1376" s="31"/>
      <c r="AS1376" s="73"/>
      <c r="AT1376" s="73"/>
      <c r="AU1376" s="68"/>
      <c r="AV1376" s="67"/>
      <c r="AW1376" s="67"/>
      <c r="AX1376" s="67"/>
      <c r="AY1376" s="67"/>
      <c r="AZ1376" s="132"/>
      <c r="BA1376" s="132"/>
      <c r="BB1376" s="132"/>
      <c r="BC1376" s="132"/>
      <c r="BD1376" s="132"/>
      <c r="BE1376" s="67"/>
    </row>
    <row r="1377" spans="1:57" ht="25.5" customHeight="1" x14ac:dyDescent="0.25">
      <c r="A1377" s="31"/>
      <c r="B1377" s="31"/>
      <c r="C1377" s="31"/>
      <c r="D1377" s="33"/>
      <c r="E1377" s="98"/>
      <c r="F1377" s="31"/>
      <c r="G1377" s="83"/>
      <c r="H1377" s="83"/>
      <c r="I1377" s="62"/>
      <c r="J1377" s="31"/>
      <c r="K1377" s="31"/>
      <c r="L1377" s="83"/>
      <c r="M1377" s="69"/>
      <c r="N1377" s="69"/>
      <c r="O1377" s="74"/>
      <c r="P1377" s="74"/>
      <c r="Q1377" s="75"/>
      <c r="R1377" s="34"/>
      <c r="S1377" s="83"/>
      <c r="T1377" s="83"/>
      <c r="U1377" s="83"/>
      <c r="V1377" s="83"/>
      <c r="W1377" s="74"/>
      <c r="X1377" s="74"/>
      <c r="Y1377" s="74"/>
      <c r="Z1377" s="66"/>
      <c r="AA1377" s="72"/>
      <c r="AB1377" s="66"/>
      <c r="AC1377" s="72"/>
      <c r="AD1377" s="72"/>
      <c r="AE1377" s="72"/>
      <c r="AF1377" s="62"/>
      <c r="AG1377" s="113"/>
      <c r="AH1377" s="114"/>
      <c r="AI1377" s="30"/>
      <c r="AJ1377" s="30"/>
      <c r="AK1377" s="30"/>
      <c r="AL1377" s="30"/>
      <c r="AM1377" s="68"/>
      <c r="AN1377" s="114"/>
      <c r="AO1377" s="114"/>
      <c r="AP1377" s="113"/>
      <c r="AQ1377" s="113"/>
      <c r="AR1377" s="31"/>
      <c r="AS1377" s="73"/>
      <c r="AT1377" s="73"/>
      <c r="AU1377" s="68"/>
      <c r="AV1377" s="67"/>
      <c r="AW1377" s="67"/>
      <c r="AX1377" s="67"/>
      <c r="AY1377" s="67"/>
      <c r="AZ1377" s="132"/>
      <c r="BA1377" s="132"/>
      <c r="BB1377" s="132"/>
      <c r="BC1377" s="132"/>
      <c r="BD1377" s="132"/>
      <c r="BE1377" s="67"/>
    </row>
    <row r="1378" spans="1:57" ht="25.5" customHeight="1" x14ac:dyDescent="0.25">
      <c r="A1378" s="31"/>
      <c r="B1378" s="31"/>
      <c r="C1378" s="31"/>
      <c r="D1378" s="33"/>
      <c r="E1378" s="98"/>
      <c r="F1378" s="31"/>
      <c r="G1378" s="83"/>
      <c r="H1378" s="83"/>
      <c r="I1378" s="62"/>
      <c r="J1378" s="31"/>
      <c r="K1378" s="31"/>
      <c r="L1378" s="83"/>
      <c r="M1378" s="69"/>
      <c r="N1378" s="69"/>
      <c r="O1378" s="74"/>
      <c r="P1378" s="74"/>
      <c r="Q1378" s="75"/>
      <c r="R1378" s="34"/>
      <c r="S1378" s="83"/>
      <c r="T1378" s="83"/>
      <c r="U1378" s="83"/>
      <c r="V1378" s="83"/>
      <c r="W1378" s="74"/>
      <c r="X1378" s="74"/>
      <c r="Y1378" s="74"/>
      <c r="Z1378" s="66"/>
      <c r="AA1378" s="72"/>
      <c r="AB1378" s="66"/>
      <c r="AC1378" s="72"/>
      <c r="AD1378" s="72"/>
      <c r="AE1378" s="72"/>
      <c r="AF1378" s="62"/>
      <c r="AG1378" s="113"/>
      <c r="AH1378" s="114"/>
      <c r="AI1378" s="30"/>
      <c r="AJ1378" s="30"/>
      <c r="AK1378" s="30"/>
      <c r="AL1378" s="30"/>
      <c r="AM1378" s="68"/>
      <c r="AN1378" s="114"/>
      <c r="AO1378" s="114"/>
      <c r="AP1378" s="113"/>
      <c r="AQ1378" s="113"/>
      <c r="AR1378" s="31"/>
      <c r="AS1378" s="73"/>
      <c r="AT1378" s="73"/>
      <c r="AU1378" s="68"/>
      <c r="AV1378" s="67"/>
      <c r="AW1378" s="67"/>
      <c r="AX1378" s="67"/>
      <c r="AY1378" s="67"/>
      <c r="AZ1378" s="132"/>
      <c r="BA1378" s="132"/>
      <c r="BB1378" s="132"/>
      <c r="BC1378" s="132"/>
      <c r="BD1378" s="132"/>
      <c r="BE1378" s="67"/>
    </row>
    <row r="1379" spans="1:57" ht="25.5" customHeight="1" x14ac:dyDescent="0.25">
      <c r="A1379" s="31"/>
      <c r="B1379" s="31"/>
      <c r="C1379" s="31"/>
      <c r="D1379" s="33"/>
      <c r="E1379" s="98"/>
      <c r="F1379" s="31"/>
      <c r="G1379" s="83"/>
      <c r="H1379" s="83"/>
      <c r="I1379" s="62"/>
      <c r="J1379" s="31"/>
      <c r="K1379" s="31"/>
      <c r="L1379" s="83"/>
      <c r="M1379" s="69"/>
      <c r="N1379" s="69"/>
      <c r="O1379" s="74"/>
      <c r="P1379" s="74"/>
      <c r="Q1379" s="75"/>
      <c r="R1379" s="34"/>
      <c r="S1379" s="83"/>
      <c r="T1379" s="83"/>
      <c r="U1379" s="83"/>
      <c r="V1379" s="83"/>
      <c r="W1379" s="74"/>
      <c r="X1379" s="74"/>
      <c r="Y1379" s="74"/>
      <c r="Z1379" s="66"/>
      <c r="AA1379" s="72"/>
      <c r="AB1379" s="66"/>
      <c r="AC1379" s="72"/>
      <c r="AD1379" s="72"/>
      <c r="AE1379" s="72"/>
      <c r="AF1379" s="62"/>
      <c r="AG1379" s="113"/>
      <c r="AH1379" s="114"/>
      <c r="AI1379" s="30"/>
      <c r="AJ1379" s="30"/>
      <c r="AK1379" s="30"/>
      <c r="AL1379" s="30"/>
      <c r="AM1379" s="68"/>
      <c r="AN1379" s="114"/>
      <c r="AO1379" s="114"/>
      <c r="AP1379" s="113"/>
      <c r="AQ1379" s="113"/>
      <c r="AR1379" s="31"/>
      <c r="AS1379" s="73"/>
      <c r="AT1379" s="73"/>
      <c r="AU1379" s="68"/>
      <c r="AV1379" s="67"/>
      <c r="AW1379" s="67"/>
      <c r="AX1379" s="67"/>
      <c r="AY1379" s="67"/>
      <c r="AZ1379" s="132"/>
      <c r="BA1379" s="132"/>
      <c r="BB1379" s="132"/>
      <c r="BC1379" s="132"/>
      <c r="BD1379" s="132"/>
      <c r="BE1379" s="67"/>
    </row>
    <row r="1380" spans="1:57" ht="25.5" customHeight="1" x14ac:dyDescent="0.25">
      <c r="A1380" s="31"/>
      <c r="B1380" s="31"/>
      <c r="C1380" s="31"/>
      <c r="D1380" s="33"/>
      <c r="E1380" s="98"/>
      <c r="F1380" s="31"/>
      <c r="G1380" s="83"/>
      <c r="H1380" s="83"/>
      <c r="I1380" s="62"/>
      <c r="J1380" s="31"/>
      <c r="K1380" s="31"/>
      <c r="L1380" s="83"/>
      <c r="M1380" s="69"/>
      <c r="N1380" s="69"/>
      <c r="O1380" s="74"/>
      <c r="P1380" s="74"/>
      <c r="Q1380" s="75"/>
      <c r="R1380" s="34"/>
      <c r="S1380" s="83"/>
      <c r="T1380" s="83"/>
      <c r="U1380" s="83"/>
      <c r="V1380" s="83"/>
      <c r="W1380" s="74"/>
      <c r="X1380" s="74"/>
      <c r="Y1380" s="74"/>
      <c r="Z1380" s="66"/>
      <c r="AA1380" s="72"/>
      <c r="AB1380" s="66"/>
      <c r="AC1380" s="72"/>
      <c r="AD1380" s="72"/>
      <c r="AE1380" s="72"/>
      <c r="AF1380" s="62"/>
      <c r="AG1380" s="113"/>
      <c r="AH1380" s="114"/>
      <c r="AI1380" s="30"/>
      <c r="AJ1380" s="30"/>
      <c r="AK1380" s="30"/>
      <c r="AL1380" s="30"/>
      <c r="AM1380" s="68"/>
      <c r="AN1380" s="114"/>
      <c r="AO1380" s="114"/>
      <c r="AP1380" s="113"/>
      <c r="AQ1380" s="113"/>
      <c r="AR1380" s="31"/>
      <c r="AS1380" s="73"/>
      <c r="AT1380" s="73"/>
      <c r="AU1380" s="68"/>
      <c r="AV1380" s="67"/>
      <c r="AW1380" s="67"/>
      <c r="AX1380" s="67"/>
      <c r="AY1380" s="67"/>
      <c r="AZ1380" s="132"/>
      <c r="BA1380" s="132"/>
      <c r="BB1380" s="132"/>
      <c r="BC1380" s="132"/>
      <c r="BD1380" s="132"/>
      <c r="BE1380" s="67"/>
    </row>
    <row r="1381" spans="1:57" ht="25.5" customHeight="1" x14ac:dyDescent="0.25">
      <c r="A1381" s="31"/>
      <c r="B1381" s="31"/>
      <c r="C1381" s="31"/>
      <c r="D1381" s="33"/>
      <c r="E1381" s="98"/>
      <c r="F1381" s="31"/>
      <c r="G1381" s="83"/>
      <c r="H1381" s="83"/>
      <c r="I1381" s="62"/>
      <c r="J1381" s="31"/>
      <c r="K1381" s="31"/>
      <c r="L1381" s="83"/>
      <c r="M1381" s="69"/>
      <c r="N1381" s="69"/>
      <c r="O1381" s="74"/>
      <c r="P1381" s="74"/>
      <c r="Q1381" s="75"/>
      <c r="R1381" s="34"/>
      <c r="S1381" s="83"/>
      <c r="T1381" s="83"/>
      <c r="U1381" s="83"/>
      <c r="V1381" s="83"/>
      <c r="W1381" s="74"/>
      <c r="X1381" s="74"/>
      <c r="Y1381" s="74"/>
      <c r="Z1381" s="66"/>
      <c r="AA1381" s="72"/>
      <c r="AB1381" s="66"/>
      <c r="AC1381" s="72"/>
      <c r="AD1381" s="72"/>
      <c r="AE1381" s="72"/>
      <c r="AF1381" s="62"/>
      <c r="AG1381" s="113"/>
      <c r="AH1381" s="114"/>
      <c r="AI1381" s="30"/>
      <c r="AJ1381" s="30"/>
      <c r="AK1381" s="30"/>
      <c r="AL1381" s="30"/>
      <c r="AM1381" s="68"/>
      <c r="AN1381" s="114"/>
      <c r="AO1381" s="114"/>
      <c r="AP1381" s="113"/>
      <c r="AQ1381" s="113"/>
      <c r="AR1381" s="31"/>
      <c r="AS1381" s="73"/>
      <c r="AT1381" s="73"/>
      <c r="AU1381" s="68"/>
      <c r="AV1381" s="67"/>
      <c r="AW1381" s="67"/>
      <c r="AX1381" s="67"/>
      <c r="AY1381" s="67"/>
      <c r="AZ1381" s="132"/>
      <c r="BA1381" s="132"/>
      <c r="BB1381" s="132"/>
      <c r="BC1381" s="132"/>
      <c r="BD1381" s="132"/>
      <c r="BE1381" s="67"/>
    </row>
    <row r="1382" spans="1:57" ht="25.5" customHeight="1" x14ac:dyDescent="0.25">
      <c r="A1382" s="31"/>
      <c r="B1382" s="31"/>
      <c r="C1382" s="31"/>
      <c r="D1382" s="33"/>
      <c r="E1382" s="98"/>
      <c r="F1382" s="31"/>
      <c r="G1382" s="83"/>
      <c r="H1382" s="83"/>
      <c r="I1382" s="62"/>
      <c r="J1382" s="31"/>
      <c r="K1382" s="31"/>
      <c r="L1382" s="83"/>
      <c r="M1382" s="69"/>
      <c r="N1382" s="69"/>
      <c r="O1382" s="74"/>
      <c r="P1382" s="74"/>
      <c r="Q1382" s="75"/>
      <c r="R1382" s="34"/>
      <c r="S1382" s="83"/>
      <c r="T1382" s="83"/>
      <c r="U1382" s="83"/>
      <c r="V1382" s="83"/>
      <c r="W1382" s="74"/>
      <c r="X1382" s="74"/>
      <c r="Y1382" s="74"/>
      <c r="Z1382" s="66"/>
      <c r="AA1382" s="72"/>
      <c r="AB1382" s="66"/>
      <c r="AC1382" s="72"/>
      <c r="AD1382" s="72"/>
      <c r="AE1382" s="72"/>
      <c r="AF1382" s="62"/>
      <c r="AG1382" s="113"/>
      <c r="AH1382" s="114"/>
      <c r="AI1382" s="30"/>
      <c r="AJ1382" s="30"/>
      <c r="AK1382" s="30"/>
      <c r="AL1382" s="30"/>
      <c r="AM1382" s="68"/>
      <c r="AN1382" s="114"/>
      <c r="AO1382" s="114"/>
      <c r="AP1382" s="113"/>
      <c r="AQ1382" s="113"/>
      <c r="AR1382" s="31"/>
      <c r="AS1382" s="73"/>
      <c r="AT1382" s="73"/>
      <c r="AU1382" s="68"/>
      <c r="AV1382" s="67"/>
      <c r="AW1382" s="67"/>
      <c r="AX1382" s="67"/>
      <c r="AY1382" s="67"/>
      <c r="AZ1382" s="132"/>
      <c r="BA1382" s="132"/>
      <c r="BB1382" s="132"/>
      <c r="BC1382" s="132"/>
      <c r="BD1382" s="132"/>
      <c r="BE1382" s="67"/>
    </row>
    <row r="1383" spans="1:57" ht="25.5" customHeight="1" x14ac:dyDescent="0.25">
      <c r="A1383" s="31"/>
      <c r="B1383" s="31"/>
      <c r="C1383" s="31"/>
      <c r="D1383" s="33"/>
      <c r="E1383" s="98"/>
      <c r="F1383" s="31"/>
      <c r="G1383" s="83"/>
      <c r="H1383" s="83"/>
      <c r="I1383" s="62"/>
      <c r="J1383" s="31"/>
      <c r="K1383" s="31"/>
      <c r="L1383" s="83"/>
      <c r="M1383" s="69"/>
      <c r="N1383" s="69"/>
      <c r="O1383" s="74"/>
      <c r="P1383" s="74"/>
      <c r="Q1383" s="75"/>
      <c r="R1383" s="34"/>
      <c r="S1383" s="83"/>
      <c r="T1383" s="83"/>
      <c r="U1383" s="83"/>
      <c r="V1383" s="83"/>
      <c r="W1383" s="74"/>
      <c r="X1383" s="74"/>
      <c r="Y1383" s="74"/>
      <c r="Z1383" s="66"/>
      <c r="AA1383" s="72"/>
      <c r="AB1383" s="66"/>
      <c r="AC1383" s="72"/>
      <c r="AD1383" s="72"/>
      <c r="AE1383" s="72"/>
      <c r="AF1383" s="62"/>
      <c r="AG1383" s="113"/>
      <c r="AH1383" s="114"/>
      <c r="AI1383" s="30"/>
      <c r="AJ1383" s="30"/>
      <c r="AK1383" s="30"/>
      <c r="AL1383" s="30"/>
      <c r="AM1383" s="68"/>
      <c r="AN1383" s="114"/>
      <c r="AO1383" s="114"/>
      <c r="AP1383" s="113"/>
      <c r="AQ1383" s="113"/>
      <c r="AR1383" s="31"/>
      <c r="AS1383" s="73"/>
      <c r="AT1383" s="73"/>
      <c r="AU1383" s="68"/>
      <c r="AV1383" s="67"/>
      <c r="AW1383" s="67"/>
      <c r="AX1383" s="67"/>
      <c r="AY1383" s="67"/>
      <c r="AZ1383" s="132"/>
      <c r="BA1383" s="132"/>
      <c r="BB1383" s="132"/>
      <c r="BC1383" s="132"/>
      <c r="BD1383" s="132"/>
      <c r="BE1383" s="67"/>
    </row>
    <row r="1384" spans="1:57" ht="25.5" customHeight="1" x14ac:dyDescent="0.25">
      <c r="A1384" s="31"/>
      <c r="B1384" s="31"/>
      <c r="C1384" s="31"/>
      <c r="D1384" s="33"/>
      <c r="E1384" s="98"/>
      <c r="F1384" s="31"/>
      <c r="G1384" s="83"/>
      <c r="H1384" s="83"/>
      <c r="I1384" s="62"/>
      <c r="J1384" s="31"/>
      <c r="K1384" s="31"/>
      <c r="L1384" s="83"/>
      <c r="M1384" s="69"/>
      <c r="N1384" s="69"/>
      <c r="O1384" s="74"/>
      <c r="P1384" s="74"/>
      <c r="Q1384" s="75"/>
      <c r="R1384" s="34"/>
      <c r="S1384" s="83"/>
      <c r="T1384" s="83"/>
      <c r="U1384" s="83"/>
      <c r="V1384" s="83"/>
      <c r="W1384" s="74"/>
      <c r="X1384" s="74"/>
      <c r="Y1384" s="74"/>
      <c r="Z1384" s="66"/>
      <c r="AA1384" s="72"/>
      <c r="AB1384" s="66"/>
      <c r="AC1384" s="72"/>
      <c r="AD1384" s="72"/>
      <c r="AE1384" s="72"/>
      <c r="AF1384" s="62"/>
      <c r="AG1384" s="113"/>
      <c r="AH1384" s="114"/>
      <c r="AI1384" s="30"/>
      <c r="AJ1384" s="30"/>
      <c r="AK1384" s="30"/>
      <c r="AL1384" s="30"/>
      <c r="AM1384" s="68"/>
      <c r="AN1384" s="114"/>
      <c r="AO1384" s="114"/>
      <c r="AP1384" s="113"/>
      <c r="AQ1384" s="113"/>
      <c r="AR1384" s="31"/>
      <c r="AS1384" s="73"/>
      <c r="AT1384" s="73"/>
      <c r="AU1384" s="68"/>
      <c r="AV1384" s="67"/>
      <c r="AW1384" s="67"/>
      <c r="AX1384" s="67"/>
      <c r="AY1384" s="67"/>
      <c r="AZ1384" s="132"/>
      <c r="BA1384" s="132"/>
      <c r="BB1384" s="132"/>
      <c r="BC1384" s="132"/>
      <c r="BD1384" s="132"/>
      <c r="BE1384" s="67"/>
    </row>
    <row r="1385" spans="1:57" ht="25.5" customHeight="1" x14ac:dyDescent="0.25">
      <c r="A1385" s="31"/>
      <c r="B1385" s="31"/>
      <c r="C1385" s="31"/>
      <c r="D1385" s="33"/>
      <c r="E1385" s="98"/>
      <c r="F1385" s="31"/>
      <c r="G1385" s="83"/>
      <c r="H1385" s="83"/>
      <c r="I1385" s="62"/>
      <c r="J1385" s="31"/>
      <c r="K1385" s="31"/>
      <c r="L1385" s="83"/>
      <c r="M1385" s="69"/>
      <c r="N1385" s="69"/>
      <c r="O1385" s="74"/>
      <c r="P1385" s="74"/>
      <c r="Q1385" s="75"/>
      <c r="R1385" s="34"/>
      <c r="S1385" s="83"/>
      <c r="T1385" s="83"/>
      <c r="U1385" s="83"/>
      <c r="V1385" s="83"/>
      <c r="W1385" s="74"/>
      <c r="X1385" s="74"/>
      <c r="Y1385" s="74"/>
      <c r="Z1385" s="66"/>
      <c r="AA1385" s="72"/>
      <c r="AB1385" s="66"/>
      <c r="AC1385" s="72"/>
      <c r="AD1385" s="72"/>
      <c r="AE1385" s="72"/>
      <c r="AF1385" s="62"/>
      <c r="AG1385" s="113"/>
      <c r="AH1385" s="114"/>
      <c r="AI1385" s="30"/>
      <c r="AJ1385" s="30"/>
      <c r="AK1385" s="30"/>
      <c r="AL1385" s="30"/>
      <c r="AM1385" s="68"/>
      <c r="AN1385" s="114"/>
      <c r="AO1385" s="114"/>
      <c r="AP1385" s="113"/>
      <c r="AQ1385" s="113"/>
      <c r="AR1385" s="31"/>
      <c r="AS1385" s="73"/>
      <c r="AT1385" s="73"/>
      <c r="AU1385" s="68"/>
      <c r="AV1385" s="67"/>
      <c r="AW1385" s="67"/>
      <c r="AX1385" s="67"/>
      <c r="AY1385" s="67"/>
      <c r="AZ1385" s="132"/>
      <c r="BA1385" s="132"/>
      <c r="BB1385" s="132"/>
      <c r="BC1385" s="132"/>
      <c r="BD1385" s="132"/>
      <c r="BE1385" s="67"/>
    </row>
    <row r="1386" spans="1:57" ht="25.5" customHeight="1" x14ac:dyDescent="0.25">
      <c r="A1386" s="31"/>
      <c r="B1386" s="31"/>
      <c r="C1386" s="31"/>
      <c r="D1386" s="33"/>
      <c r="E1386" s="98"/>
      <c r="F1386" s="31"/>
      <c r="G1386" s="83"/>
      <c r="H1386" s="83"/>
      <c r="I1386" s="62"/>
      <c r="J1386" s="31"/>
      <c r="K1386" s="31"/>
      <c r="L1386" s="83"/>
      <c r="M1386" s="69"/>
      <c r="N1386" s="69"/>
      <c r="O1386" s="74"/>
      <c r="P1386" s="74"/>
      <c r="Q1386" s="75"/>
      <c r="R1386" s="34"/>
      <c r="S1386" s="83"/>
      <c r="T1386" s="83"/>
      <c r="U1386" s="83"/>
      <c r="V1386" s="83"/>
      <c r="W1386" s="74"/>
      <c r="X1386" s="74"/>
      <c r="Y1386" s="74"/>
      <c r="Z1386" s="66"/>
      <c r="AA1386" s="72"/>
      <c r="AB1386" s="66"/>
      <c r="AC1386" s="72"/>
      <c r="AD1386" s="72"/>
      <c r="AE1386" s="72"/>
      <c r="AF1386" s="62"/>
      <c r="AG1386" s="113"/>
      <c r="AH1386" s="114"/>
      <c r="AI1386" s="30"/>
      <c r="AJ1386" s="30"/>
      <c r="AK1386" s="30"/>
      <c r="AL1386" s="30"/>
      <c r="AM1386" s="68"/>
      <c r="AN1386" s="114"/>
      <c r="AO1386" s="114"/>
      <c r="AP1386" s="113"/>
      <c r="AQ1386" s="113"/>
      <c r="AR1386" s="31"/>
      <c r="AS1386" s="73"/>
      <c r="AT1386" s="73"/>
      <c r="AU1386" s="68"/>
      <c r="AV1386" s="67"/>
      <c r="AW1386" s="67"/>
      <c r="AX1386" s="67"/>
      <c r="AY1386" s="67"/>
      <c r="AZ1386" s="132"/>
      <c r="BA1386" s="132"/>
      <c r="BB1386" s="132"/>
      <c r="BC1386" s="132"/>
      <c r="BD1386" s="132"/>
      <c r="BE1386" s="67"/>
    </row>
    <row r="1387" spans="1:57" ht="25.5" customHeight="1" x14ac:dyDescent="0.25">
      <c r="A1387" s="31"/>
      <c r="B1387" s="31"/>
      <c r="C1387" s="31"/>
      <c r="D1387" s="33"/>
      <c r="E1387" s="98"/>
      <c r="F1387" s="31"/>
      <c r="G1387" s="83"/>
      <c r="H1387" s="83"/>
      <c r="I1387" s="62"/>
      <c r="J1387" s="31"/>
      <c r="K1387" s="31"/>
      <c r="L1387" s="83"/>
      <c r="M1387" s="69"/>
      <c r="N1387" s="69"/>
      <c r="O1387" s="74"/>
      <c r="P1387" s="74"/>
      <c r="Q1387" s="75"/>
      <c r="R1387" s="34"/>
      <c r="S1387" s="83"/>
      <c r="T1387" s="83"/>
      <c r="U1387" s="83"/>
      <c r="V1387" s="83"/>
      <c r="W1387" s="74"/>
      <c r="X1387" s="74"/>
      <c r="Y1387" s="74"/>
      <c r="Z1387" s="66"/>
      <c r="AA1387" s="72"/>
      <c r="AB1387" s="66"/>
      <c r="AC1387" s="72"/>
      <c r="AD1387" s="72"/>
      <c r="AE1387" s="72"/>
      <c r="AF1387" s="62"/>
      <c r="AG1387" s="113"/>
      <c r="AH1387" s="114"/>
      <c r="AI1387" s="30"/>
      <c r="AJ1387" s="30"/>
      <c r="AK1387" s="30"/>
      <c r="AL1387" s="30"/>
      <c r="AM1387" s="68"/>
      <c r="AN1387" s="114"/>
      <c r="AO1387" s="114"/>
      <c r="AP1387" s="113"/>
      <c r="AQ1387" s="113"/>
      <c r="AR1387" s="31"/>
      <c r="AS1387" s="73"/>
      <c r="AT1387" s="73"/>
      <c r="AU1387" s="68"/>
      <c r="AV1387" s="67"/>
      <c r="AW1387" s="67"/>
      <c r="AX1387" s="67"/>
      <c r="AY1387" s="67"/>
      <c r="AZ1387" s="132"/>
      <c r="BA1387" s="132"/>
      <c r="BB1387" s="132"/>
      <c r="BC1387" s="132"/>
      <c r="BD1387" s="132"/>
      <c r="BE1387" s="67"/>
    </row>
    <row r="1388" spans="1:57" ht="25.5" customHeight="1" x14ac:dyDescent="0.25">
      <c r="A1388" s="31"/>
      <c r="B1388" s="31"/>
      <c r="C1388" s="31"/>
      <c r="D1388" s="33"/>
      <c r="E1388" s="98"/>
      <c r="F1388" s="31"/>
      <c r="G1388" s="83"/>
      <c r="H1388" s="83"/>
      <c r="I1388" s="62"/>
      <c r="J1388" s="31"/>
      <c r="K1388" s="31"/>
      <c r="L1388" s="83"/>
      <c r="M1388" s="69"/>
      <c r="N1388" s="69"/>
      <c r="O1388" s="74"/>
      <c r="P1388" s="74"/>
      <c r="Q1388" s="75"/>
      <c r="R1388" s="34"/>
      <c r="S1388" s="83"/>
      <c r="T1388" s="83"/>
      <c r="U1388" s="83"/>
      <c r="V1388" s="83"/>
      <c r="W1388" s="74"/>
      <c r="X1388" s="74"/>
      <c r="Y1388" s="74"/>
      <c r="Z1388" s="66"/>
      <c r="AA1388" s="72"/>
      <c r="AB1388" s="66"/>
      <c r="AC1388" s="72"/>
      <c r="AD1388" s="72"/>
      <c r="AE1388" s="72"/>
      <c r="AF1388" s="62"/>
      <c r="AG1388" s="113"/>
      <c r="AH1388" s="114"/>
      <c r="AI1388" s="30"/>
      <c r="AJ1388" s="30"/>
      <c r="AK1388" s="30"/>
      <c r="AL1388" s="30"/>
      <c r="AM1388" s="68"/>
      <c r="AN1388" s="114"/>
      <c r="AO1388" s="114"/>
      <c r="AP1388" s="113"/>
      <c r="AQ1388" s="113"/>
      <c r="AR1388" s="31"/>
      <c r="AS1388" s="73"/>
      <c r="AT1388" s="73"/>
      <c r="AU1388" s="68"/>
      <c r="AV1388" s="67"/>
      <c r="AW1388" s="67"/>
      <c r="AX1388" s="67"/>
      <c r="AY1388" s="67"/>
      <c r="AZ1388" s="132"/>
      <c r="BA1388" s="132"/>
      <c r="BB1388" s="132"/>
      <c r="BC1388" s="132"/>
      <c r="BD1388" s="132"/>
      <c r="BE1388" s="67"/>
    </row>
    <row r="1389" spans="1:57" ht="25.5" customHeight="1" x14ac:dyDescent="0.25">
      <c r="A1389" s="31"/>
      <c r="B1389" s="31"/>
      <c r="C1389" s="31"/>
      <c r="D1389" s="33"/>
      <c r="E1389" s="98"/>
      <c r="F1389" s="31"/>
      <c r="G1389" s="83"/>
      <c r="H1389" s="83"/>
      <c r="I1389" s="62"/>
      <c r="J1389" s="31"/>
      <c r="K1389" s="31"/>
      <c r="L1389" s="83"/>
      <c r="M1389" s="69"/>
      <c r="N1389" s="69"/>
      <c r="O1389" s="74"/>
      <c r="P1389" s="74"/>
      <c r="Q1389" s="75"/>
      <c r="R1389" s="34"/>
      <c r="S1389" s="83"/>
      <c r="T1389" s="83"/>
      <c r="U1389" s="83"/>
      <c r="V1389" s="83"/>
      <c r="W1389" s="74"/>
      <c r="X1389" s="74"/>
      <c r="Y1389" s="74"/>
      <c r="Z1389" s="66"/>
      <c r="AA1389" s="72"/>
      <c r="AB1389" s="66"/>
      <c r="AC1389" s="72"/>
      <c r="AD1389" s="72"/>
      <c r="AE1389" s="72"/>
      <c r="AF1389" s="62"/>
      <c r="AG1389" s="113"/>
      <c r="AH1389" s="114"/>
      <c r="AI1389" s="30"/>
      <c r="AJ1389" s="30"/>
      <c r="AK1389" s="30"/>
      <c r="AL1389" s="30"/>
      <c r="AM1389" s="68"/>
      <c r="AN1389" s="114"/>
      <c r="AO1389" s="114"/>
      <c r="AP1389" s="113"/>
      <c r="AQ1389" s="113"/>
      <c r="AR1389" s="31"/>
      <c r="AS1389" s="73"/>
      <c r="AT1389" s="73"/>
      <c r="AU1389" s="68"/>
      <c r="AV1389" s="67"/>
      <c r="AW1389" s="67"/>
      <c r="AX1389" s="67"/>
      <c r="AY1389" s="67"/>
      <c r="AZ1389" s="132"/>
      <c r="BA1389" s="132"/>
      <c r="BB1389" s="132"/>
      <c r="BC1389" s="132"/>
      <c r="BD1389" s="132"/>
      <c r="BE1389" s="67"/>
    </row>
    <row r="1390" spans="1:57" ht="25.5" customHeight="1" x14ac:dyDescent="0.25">
      <c r="A1390" s="31"/>
      <c r="B1390" s="31"/>
      <c r="C1390" s="31"/>
      <c r="D1390" s="33"/>
      <c r="E1390" s="98"/>
      <c r="F1390" s="31"/>
      <c r="G1390" s="83"/>
      <c r="H1390" s="83"/>
      <c r="I1390" s="62"/>
      <c r="J1390" s="31"/>
      <c r="K1390" s="31"/>
      <c r="L1390" s="83"/>
      <c r="M1390" s="69"/>
      <c r="N1390" s="69"/>
      <c r="O1390" s="74"/>
      <c r="P1390" s="74"/>
      <c r="Q1390" s="75"/>
      <c r="R1390" s="34"/>
      <c r="S1390" s="83"/>
      <c r="T1390" s="83"/>
      <c r="U1390" s="83"/>
      <c r="V1390" s="83"/>
      <c r="W1390" s="74"/>
      <c r="X1390" s="74"/>
      <c r="Y1390" s="74"/>
      <c r="Z1390" s="66"/>
      <c r="AA1390" s="72"/>
      <c r="AB1390" s="66"/>
      <c r="AC1390" s="72"/>
      <c r="AD1390" s="72"/>
      <c r="AE1390" s="72"/>
      <c r="AF1390" s="62"/>
      <c r="AG1390" s="113"/>
      <c r="AH1390" s="114"/>
      <c r="AI1390" s="30"/>
      <c r="AJ1390" s="30"/>
      <c r="AK1390" s="30"/>
      <c r="AL1390" s="30"/>
      <c r="AM1390" s="68"/>
      <c r="AN1390" s="114"/>
      <c r="AO1390" s="114"/>
      <c r="AP1390" s="113"/>
      <c r="AQ1390" s="113"/>
      <c r="AR1390" s="31"/>
      <c r="AS1390" s="73"/>
      <c r="AT1390" s="73"/>
      <c r="AU1390" s="68"/>
      <c r="AV1390" s="67"/>
      <c r="AW1390" s="67"/>
      <c r="AX1390" s="67"/>
      <c r="AY1390" s="67"/>
      <c r="AZ1390" s="132"/>
      <c r="BA1390" s="132"/>
      <c r="BB1390" s="132"/>
      <c r="BC1390" s="132"/>
      <c r="BD1390" s="132"/>
      <c r="BE1390" s="67"/>
    </row>
    <row r="1391" spans="1:57" ht="25.5" customHeight="1" x14ac:dyDescent="0.25">
      <c r="A1391" s="31"/>
      <c r="B1391" s="31"/>
      <c r="C1391" s="31"/>
      <c r="D1391" s="33"/>
      <c r="E1391" s="98"/>
      <c r="F1391" s="31"/>
      <c r="G1391" s="83"/>
      <c r="H1391" s="83"/>
      <c r="I1391" s="62"/>
      <c r="J1391" s="31"/>
      <c r="K1391" s="31"/>
      <c r="L1391" s="83"/>
      <c r="M1391" s="69"/>
      <c r="N1391" s="69"/>
      <c r="O1391" s="74"/>
      <c r="P1391" s="74"/>
      <c r="Q1391" s="75"/>
      <c r="R1391" s="34"/>
      <c r="S1391" s="83"/>
      <c r="T1391" s="83"/>
      <c r="U1391" s="83"/>
      <c r="V1391" s="83"/>
      <c r="W1391" s="74"/>
      <c r="X1391" s="74"/>
      <c r="Y1391" s="74"/>
      <c r="Z1391" s="66"/>
      <c r="AA1391" s="72"/>
      <c r="AB1391" s="66"/>
      <c r="AC1391" s="72"/>
      <c r="AD1391" s="72"/>
      <c r="AE1391" s="72"/>
      <c r="AF1391" s="62"/>
      <c r="AG1391" s="113"/>
      <c r="AH1391" s="114"/>
      <c r="AI1391" s="30"/>
      <c r="AJ1391" s="30"/>
      <c r="AK1391" s="30"/>
      <c r="AL1391" s="30"/>
      <c r="AM1391" s="68"/>
      <c r="AN1391" s="114"/>
      <c r="AO1391" s="114"/>
      <c r="AP1391" s="113"/>
      <c r="AQ1391" s="113"/>
      <c r="AR1391" s="31"/>
      <c r="AS1391" s="73"/>
      <c r="AT1391" s="73"/>
      <c r="AU1391" s="68"/>
      <c r="AV1391" s="67"/>
      <c r="AW1391" s="67"/>
      <c r="AX1391" s="67"/>
      <c r="AY1391" s="67"/>
      <c r="AZ1391" s="132"/>
      <c r="BA1391" s="132"/>
      <c r="BB1391" s="132"/>
      <c r="BC1391" s="132"/>
      <c r="BD1391" s="132"/>
      <c r="BE1391" s="67"/>
    </row>
    <row r="1392" spans="1:57" ht="25.5" customHeight="1" x14ac:dyDescent="0.25">
      <c r="A1392" s="31"/>
      <c r="B1392" s="31"/>
      <c r="C1392" s="31"/>
      <c r="D1392" s="33"/>
      <c r="E1392" s="98"/>
      <c r="F1392" s="31"/>
      <c r="G1392" s="83"/>
      <c r="H1392" s="83"/>
      <c r="I1392" s="62"/>
      <c r="J1392" s="31"/>
      <c r="K1392" s="31"/>
      <c r="L1392" s="83"/>
      <c r="M1392" s="69"/>
      <c r="N1392" s="69"/>
      <c r="O1392" s="74"/>
      <c r="P1392" s="74"/>
      <c r="Q1392" s="75"/>
      <c r="R1392" s="34"/>
      <c r="S1392" s="83"/>
      <c r="T1392" s="83"/>
      <c r="U1392" s="83"/>
      <c r="V1392" s="83"/>
      <c r="W1392" s="74"/>
      <c r="X1392" s="74"/>
      <c r="Y1392" s="74"/>
      <c r="Z1392" s="66"/>
      <c r="AA1392" s="72"/>
      <c r="AB1392" s="66"/>
      <c r="AC1392" s="72"/>
      <c r="AD1392" s="72"/>
      <c r="AE1392" s="72"/>
      <c r="AF1392" s="62"/>
      <c r="AG1392" s="113"/>
      <c r="AH1392" s="114"/>
      <c r="AI1392" s="30"/>
      <c r="AJ1392" s="30"/>
      <c r="AK1392" s="30"/>
      <c r="AL1392" s="30"/>
      <c r="AM1392" s="68"/>
      <c r="AN1392" s="114"/>
      <c r="AO1392" s="114"/>
      <c r="AP1392" s="113"/>
      <c r="AQ1392" s="113"/>
      <c r="AR1392" s="31"/>
      <c r="AS1392" s="73"/>
      <c r="AT1392" s="73"/>
      <c r="AU1392" s="68"/>
      <c r="AV1392" s="67"/>
      <c r="AW1392" s="67"/>
      <c r="AX1392" s="67"/>
      <c r="AY1392" s="67"/>
      <c r="AZ1392" s="132"/>
      <c r="BA1392" s="132"/>
      <c r="BB1392" s="132"/>
      <c r="BC1392" s="132"/>
      <c r="BD1392" s="132"/>
      <c r="BE1392" s="67"/>
    </row>
    <row r="1393" spans="1:57" ht="25.5" customHeight="1" x14ac:dyDescent="0.25">
      <c r="A1393" s="31"/>
      <c r="B1393" s="31"/>
      <c r="C1393" s="31"/>
      <c r="D1393" s="33"/>
      <c r="E1393" s="98"/>
      <c r="F1393" s="31"/>
      <c r="G1393" s="83"/>
      <c r="H1393" s="83"/>
      <c r="I1393" s="62"/>
      <c r="J1393" s="31"/>
      <c r="K1393" s="31"/>
      <c r="L1393" s="83"/>
      <c r="M1393" s="69"/>
      <c r="N1393" s="69"/>
      <c r="O1393" s="74"/>
      <c r="P1393" s="74"/>
      <c r="Q1393" s="75"/>
      <c r="R1393" s="34"/>
      <c r="S1393" s="83"/>
      <c r="T1393" s="83"/>
      <c r="U1393" s="83"/>
      <c r="V1393" s="83"/>
      <c r="W1393" s="74"/>
      <c r="X1393" s="74"/>
      <c r="Y1393" s="74"/>
      <c r="Z1393" s="66"/>
      <c r="AA1393" s="72"/>
      <c r="AB1393" s="66"/>
      <c r="AC1393" s="72"/>
      <c r="AD1393" s="72"/>
      <c r="AE1393" s="72"/>
      <c r="AF1393" s="62"/>
      <c r="AG1393" s="113"/>
      <c r="AH1393" s="114"/>
      <c r="AI1393" s="30"/>
      <c r="AJ1393" s="30"/>
      <c r="AK1393" s="30"/>
      <c r="AL1393" s="30"/>
      <c r="AM1393" s="68"/>
      <c r="AN1393" s="114"/>
      <c r="AO1393" s="114"/>
      <c r="AP1393" s="113"/>
      <c r="AQ1393" s="113"/>
      <c r="AR1393" s="31"/>
      <c r="AS1393" s="73"/>
      <c r="AT1393" s="73"/>
      <c r="AU1393" s="68"/>
      <c r="AV1393" s="67"/>
      <c r="AW1393" s="67"/>
      <c r="AX1393" s="67"/>
      <c r="AY1393" s="67"/>
      <c r="AZ1393" s="132"/>
      <c r="BA1393" s="132"/>
      <c r="BB1393" s="132"/>
      <c r="BC1393" s="132"/>
      <c r="BD1393" s="132"/>
      <c r="BE1393" s="67"/>
    </row>
    <row r="1394" spans="1:57" ht="25.5" customHeight="1" x14ac:dyDescent="0.25">
      <c r="A1394" s="31"/>
      <c r="B1394" s="31"/>
      <c r="C1394" s="31"/>
      <c r="D1394" s="33"/>
      <c r="E1394" s="98"/>
      <c r="F1394" s="31"/>
      <c r="G1394" s="83"/>
      <c r="H1394" s="83"/>
      <c r="I1394" s="62"/>
      <c r="J1394" s="31"/>
      <c r="K1394" s="31"/>
      <c r="L1394" s="83"/>
      <c r="M1394" s="69"/>
      <c r="N1394" s="69"/>
      <c r="O1394" s="74"/>
      <c r="P1394" s="74"/>
      <c r="Q1394" s="75"/>
      <c r="R1394" s="34"/>
      <c r="S1394" s="83"/>
      <c r="T1394" s="83"/>
      <c r="U1394" s="83"/>
      <c r="V1394" s="83"/>
      <c r="W1394" s="74"/>
      <c r="X1394" s="74"/>
      <c r="Y1394" s="74"/>
      <c r="Z1394" s="66"/>
      <c r="AA1394" s="72"/>
      <c r="AB1394" s="66"/>
      <c r="AC1394" s="72"/>
      <c r="AD1394" s="72"/>
      <c r="AE1394" s="72"/>
      <c r="AF1394" s="62"/>
      <c r="AG1394" s="113"/>
      <c r="AH1394" s="114"/>
      <c r="AI1394" s="30"/>
      <c r="AJ1394" s="30"/>
      <c r="AK1394" s="30"/>
      <c r="AL1394" s="30"/>
      <c r="AM1394" s="68"/>
      <c r="AN1394" s="114"/>
      <c r="AO1394" s="114"/>
      <c r="AP1394" s="113"/>
      <c r="AQ1394" s="113"/>
      <c r="AR1394" s="31"/>
      <c r="AS1394" s="73"/>
      <c r="AT1394" s="73"/>
      <c r="AU1394" s="68"/>
      <c r="AV1394" s="67"/>
      <c r="AW1394" s="67"/>
      <c r="AX1394" s="67"/>
      <c r="AY1394" s="67"/>
      <c r="AZ1394" s="132"/>
      <c r="BA1394" s="132"/>
      <c r="BB1394" s="132"/>
      <c r="BC1394" s="132"/>
      <c r="BD1394" s="132"/>
      <c r="BE1394" s="67"/>
    </row>
    <row r="1395" spans="1:57" ht="25.5" customHeight="1" x14ac:dyDescent="0.25">
      <c r="A1395" s="31"/>
      <c r="B1395" s="31"/>
      <c r="C1395" s="31"/>
      <c r="D1395" s="33"/>
      <c r="E1395" s="98"/>
      <c r="F1395" s="31"/>
      <c r="G1395" s="83"/>
      <c r="H1395" s="83"/>
      <c r="I1395" s="62"/>
      <c r="J1395" s="31"/>
      <c r="K1395" s="31"/>
      <c r="L1395" s="83"/>
      <c r="M1395" s="69"/>
      <c r="N1395" s="69"/>
      <c r="O1395" s="74"/>
      <c r="P1395" s="74"/>
      <c r="Q1395" s="75"/>
      <c r="R1395" s="34"/>
      <c r="S1395" s="83"/>
      <c r="T1395" s="83"/>
      <c r="U1395" s="83"/>
      <c r="V1395" s="83"/>
      <c r="W1395" s="74"/>
      <c r="X1395" s="74"/>
      <c r="Y1395" s="74"/>
      <c r="Z1395" s="66"/>
      <c r="AA1395" s="72"/>
      <c r="AB1395" s="66"/>
      <c r="AC1395" s="72"/>
      <c r="AD1395" s="72"/>
      <c r="AE1395" s="72"/>
      <c r="AF1395" s="62"/>
      <c r="AG1395" s="113"/>
      <c r="AH1395" s="114"/>
      <c r="AI1395" s="30"/>
      <c r="AJ1395" s="30"/>
      <c r="AK1395" s="30"/>
      <c r="AL1395" s="30"/>
      <c r="AM1395" s="68"/>
      <c r="AN1395" s="114"/>
      <c r="AO1395" s="114"/>
      <c r="AP1395" s="113"/>
      <c r="AQ1395" s="113"/>
      <c r="AR1395" s="31"/>
      <c r="AS1395" s="73"/>
      <c r="AT1395" s="73"/>
      <c r="AU1395" s="68"/>
      <c r="AV1395" s="67"/>
      <c r="AW1395" s="67"/>
      <c r="AX1395" s="67"/>
      <c r="AY1395" s="67"/>
      <c r="AZ1395" s="132"/>
      <c r="BA1395" s="132"/>
      <c r="BB1395" s="132"/>
      <c r="BC1395" s="132"/>
      <c r="BD1395" s="132"/>
      <c r="BE1395" s="67"/>
    </row>
    <row r="1396" spans="1:57" ht="25.5" customHeight="1" x14ac:dyDescent="0.25">
      <c r="A1396" s="31"/>
      <c r="B1396" s="31"/>
      <c r="C1396" s="31"/>
      <c r="D1396" s="33"/>
      <c r="E1396" s="98"/>
      <c r="F1396" s="31"/>
      <c r="G1396" s="83"/>
      <c r="H1396" s="83"/>
      <c r="I1396" s="62"/>
      <c r="J1396" s="31"/>
      <c r="K1396" s="31"/>
      <c r="L1396" s="83"/>
      <c r="M1396" s="69"/>
      <c r="N1396" s="69"/>
      <c r="O1396" s="74"/>
      <c r="P1396" s="74"/>
      <c r="Q1396" s="75"/>
      <c r="R1396" s="34"/>
      <c r="S1396" s="83"/>
      <c r="T1396" s="83"/>
      <c r="U1396" s="83"/>
      <c r="V1396" s="83"/>
      <c r="W1396" s="74"/>
      <c r="X1396" s="74"/>
      <c r="Y1396" s="74"/>
      <c r="Z1396" s="66"/>
      <c r="AA1396" s="72"/>
      <c r="AB1396" s="66"/>
      <c r="AC1396" s="72"/>
      <c r="AD1396" s="72"/>
      <c r="AE1396" s="72"/>
      <c r="AF1396" s="62"/>
      <c r="AG1396" s="113"/>
      <c r="AH1396" s="114"/>
      <c r="AI1396" s="30"/>
      <c r="AJ1396" s="30"/>
      <c r="AK1396" s="30"/>
      <c r="AL1396" s="30"/>
      <c r="AM1396" s="68"/>
      <c r="AN1396" s="114"/>
      <c r="AO1396" s="114"/>
      <c r="AP1396" s="113"/>
      <c r="AQ1396" s="113"/>
      <c r="AR1396" s="31"/>
      <c r="AS1396" s="73"/>
      <c r="AT1396" s="73"/>
      <c r="AU1396" s="68"/>
      <c r="AV1396" s="67"/>
      <c r="AW1396" s="67"/>
      <c r="AX1396" s="67"/>
      <c r="AY1396" s="67"/>
      <c r="AZ1396" s="132"/>
      <c r="BA1396" s="132"/>
      <c r="BB1396" s="132"/>
      <c r="BC1396" s="132"/>
      <c r="BD1396" s="132"/>
      <c r="BE1396" s="67"/>
    </row>
    <row r="1397" spans="1:57" ht="25.5" customHeight="1" x14ac:dyDescent="0.25">
      <c r="A1397" s="31"/>
      <c r="B1397" s="31"/>
      <c r="C1397" s="31"/>
      <c r="D1397" s="33"/>
      <c r="E1397" s="98"/>
      <c r="F1397" s="31"/>
      <c r="G1397" s="83"/>
      <c r="H1397" s="83"/>
      <c r="I1397" s="62"/>
      <c r="J1397" s="31"/>
      <c r="K1397" s="31"/>
      <c r="L1397" s="83"/>
      <c r="M1397" s="69"/>
      <c r="N1397" s="69"/>
      <c r="O1397" s="74"/>
      <c r="P1397" s="74"/>
      <c r="Q1397" s="75"/>
      <c r="R1397" s="34"/>
      <c r="S1397" s="83"/>
      <c r="T1397" s="83"/>
      <c r="U1397" s="83"/>
      <c r="V1397" s="83"/>
      <c r="W1397" s="74"/>
      <c r="X1397" s="74"/>
      <c r="Y1397" s="74"/>
      <c r="Z1397" s="66"/>
      <c r="AA1397" s="72"/>
      <c r="AB1397" s="66"/>
      <c r="AC1397" s="72"/>
      <c r="AD1397" s="72"/>
      <c r="AE1397" s="72"/>
      <c r="AF1397" s="62"/>
      <c r="AG1397" s="113"/>
      <c r="AH1397" s="114"/>
      <c r="AI1397" s="30"/>
      <c r="AJ1397" s="30"/>
      <c r="AK1397" s="30"/>
      <c r="AL1397" s="30"/>
      <c r="AM1397" s="68"/>
      <c r="AN1397" s="114"/>
      <c r="AO1397" s="114"/>
      <c r="AP1397" s="113"/>
      <c r="AQ1397" s="113"/>
      <c r="AR1397" s="31"/>
      <c r="AS1397" s="73"/>
      <c r="AT1397" s="73"/>
      <c r="AU1397" s="68"/>
      <c r="AV1397" s="67"/>
      <c r="AW1397" s="67"/>
      <c r="AX1397" s="67"/>
      <c r="AY1397" s="67"/>
      <c r="AZ1397" s="132"/>
      <c r="BA1397" s="132"/>
      <c r="BB1397" s="132"/>
      <c r="BC1397" s="132"/>
      <c r="BD1397" s="132"/>
      <c r="BE1397" s="67"/>
    </row>
    <row r="1398" spans="1:57" ht="25.5" customHeight="1" x14ac:dyDescent="0.25">
      <c r="A1398" s="31"/>
      <c r="B1398" s="31"/>
      <c r="C1398" s="31"/>
      <c r="D1398" s="33"/>
      <c r="E1398" s="98"/>
      <c r="F1398" s="31"/>
      <c r="G1398" s="83"/>
      <c r="H1398" s="83"/>
      <c r="I1398" s="62"/>
      <c r="J1398" s="31"/>
      <c r="K1398" s="31"/>
      <c r="L1398" s="83"/>
      <c r="M1398" s="69"/>
      <c r="N1398" s="69"/>
      <c r="O1398" s="74"/>
      <c r="P1398" s="74"/>
      <c r="Q1398" s="75"/>
      <c r="R1398" s="34"/>
      <c r="S1398" s="83"/>
      <c r="T1398" s="83"/>
      <c r="U1398" s="83"/>
      <c r="V1398" s="83"/>
      <c r="W1398" s="74"/>
      <c r="X1398" s="74"/>
      <c r="Y1398" s="74"/>
      <c r="Z1398" s="66"/>
      <c r="AA1398" s="72"/>
      <c r="AB1398" s="66"/>
      <c r="AC1398" s="72"/>
      <c r="AD1398" s="72"/>
      <c r="AE1398" s="72"/>
      <c r="AF1398" s="62"/>
      <c r="AG1398" s="113"/>
      <c r="AH1398" s="114"/>
      <c r="AI1398" s="30"/>
      <c r="AJ1398" s="30"/>
      <c r="AK1398" s="30"/>
      <c r="AL1398" s="30"/>
      <c r="AM1398" s="68"/>
      <c r="AN1398" s="114"/>
      <c r="AO1398" s="114"/>
      <c r="AP1398" s="113"/>
      <c r="AQ1398" s="113"/>
      <c r="AR1398" s="31"/>
      <c r="AS1398" s="73"/>
      <c r="AT1398" s="73"/>
      <c r="AU1398" s="68"/>
      <c r="AV1398" s="67"/>
      <c r="AW1398" s="67"/>
      <c r="AX1398" s="67"/>
      <c r="AY1398" s="67"/>
      <c r="AZ1398" s="132"/>
      <c r="BA1398" s="132"/>
      <c r="BB1398" s="132"/>
      <c r="BC1398" s="132"/>
      <c r="BD1398" s="132"/>
      <c r="BE1398" s="67"/>
    </row>
    <row r="1399" spans="1:57" ht="25.5" customHeight="1" x14ac:dyDescent="0.25">
      <c r="A1399" s="31"/>
      <c r="B1399" s="31"/>
      <c r="C1399" s="31"/>
      <c r="D1399" s="33"/>
      <c r="E1399" s="98"/>
      <c r="F1399" s="31"/>
      <c r="G1399" s="83"/>
      <c r="H1399" s="83"/>
      <c r="I1399" s="62"/>
      <c r="J1399" s="31"/>
      <c r="K1399" s="31"/>
      <c r="L1399" s="83"/>
      <c r="M1399" s="69"/>
      <c r="N1399" s="69"/>
      <c r="O1399" s="74"/>
      <c r="P1399" s="74"/>
      <c r="Q1399" s="75"/>
      <c r="R1399" s="34"/>
      <c r="S1399" s="83"/>
      <c r="T1399" s="83"/>
      <c r="U1399" s="83"/>
      <c r="V1399" s="83"/>
      <c r="W1399" s="74"/>
      <c r="X1399" s="74"/>
      <c r="Y1399" s="74"/>
      <c r="Z1399" s="66"/>
      <c r="AA1399" s="72"/>
      <c r="AB1399" s="66"/>
      <c r="AC1399" s="72"/>
      <c r="AD1399" s="72"/>
      <c r="AE1399" s="72"/>
      <c r="AF1399" s="62"/>
      <c r="AG1399" s="113"/>
      <c r="AH1399" s="114"/>
      <c r="AI1399" s="30"/>
      <c r="AJ1399" s="30"/>
      <c r="AK1399" s="30"/>
      <c r="AL1399" s="30"/>
      <c r="AM1399" s="68"/>
      <c r="AN1399" s="114"/>
      <c r="AO1399" s="114"/>
      <c r="AP1399" s="113"/>
      <c r="AQ1399" s="113"/>
      <c r="AR1399" s="31"/>
      <c r="AS1399" s="73"/>
      <c r="AT1399" s="73"/>
      <c r="AU1399" s="68"/>
      <c r="AV1399" s="67"/>
      <c r="AW1399" s="67"/>
      <c r="AX1399" s="67"/>
      <c r="AY1399" s="67"/>
      <c r="AZ1399" s="132"/>
      <c r="BA1399" s="132"/>
      <c r="BB1399" s="132"/>
      <c r="BC1399" s="132"/>
      <c r="BD1399" s="132"/>
      <c r="BE1399" s="67"/>
    </row>
    <row r="1400" spans="1:57" ht="25.5" customHeight="1" x14ac:dyDescent="0.25">
      <c r="A1400" s="31"/>
      <c r="B1400" s="31"/>
      <c r="C1400" s="31"/>
      <c r="D1400" s="33"/>
      <c r="E1400" s="98"/>
      <c r="F1400" s="31"/>
      <c r="G1400" s="83"/>
      <c r="H1400" s="83"/>
      <c r="I1400" s="62"/>
      <c r="J1400" s="31"/>
      <c r="K1400" s="31"/>
      <c r="L1400" s="83"/>
      <c r="M1400" s="69"/>
      <c r="N1400" s="69"/>
      <c r="O1400" s="74"/>
      <c r="P1400" s="74"/>
      <c r="Q1400" s="75"/>
      <c r="R1400" s="34"/>
      <c r="S1400" s="83"/>
      <c r="T1400" s="83"/>
      <c r="U1400" s="83"/>
      <c r="V1400" s="83"/>
      <c r="W1400" s="74"/>
      <c r="X1400" s="74"/>
      <c r="Y1400" s="74"/>
      <c r="Z1400" s="66"/>
      <c r="AA1400" s="72"/>
      <c r="AB1400" s="66"/>
      <c r="AC1400" s="72"/>
      <c r="AD1400" s="72"/>
      <c r="AE1400" s="72"/>
      <c r="AF1400" s="62"/>
      <c r="AG1400" s="113"/>
      <c r="AH1400" s="114"/>
      <c r="AI1400" s="30"/>
      <c r="AJ1400" s="30"/>
      <c r="AK1400" s="30"/>
      <c r="AL1400" s="30"/>
      <c r="AM1400" s="68"/>
      <c r="AN1400" s="114"/>
      <c r="AO1400" s="114"/>
      <c r="AP1400" s="113"/>
      <c r="AQ1400" s="113"/>
      <c r="AR1400" s="31"/>
      <c r="AS1400" s="73"/>
      <c r="AT1400" s="73"/>
      <c r="AU1400" s="68"/>
      <c r="AV1400" s="67"/>
      <c r="AW1400" s="67"/>
      <c r="AX1400" s="67"/>
      <c r="AY1400" s="67"/>
      <c r="AZ1400" s="132"/>
      <c r="BA1400" s="132"/>
      <c r="BB1400" s="132"/>
      <c r="BC1400" s="132"/>
      <c r="BD1400" s="132"/>
      <c r="BE1400" s="67"/>
    </row>
    <row r="1401" spans="1:57" ht="25.5" customHeight="1" x14ac:dyDescent="0.25">
      <c r="A1401" s="31"/>
      <c r="B1401" s="31"/>
      <c r="C1401" s="31"/>
      <c r="D1401" s="33"/>
      <c r="E1401" s="98"/>
      <c r="F1401" s="31"/>
      <c r="G1401" s="83"/>
      <c r="H1401" s="83"/>
      <c r="I1401" s="62"/>
      <c r="J1401" s="31"/>
      <c r="K1401" s="31"/>
      <c r="L1401" s="83"/>
      <c r="M1401" s="69"/>
      <c r="N1401" s="69"/>
      <c r="O1401" s="74"/>
      <c r="P1401" s="74"/>
      <c r="Q1401" s="75"/>
      <c r="R1401" s="34"/>
      <c r="S1401" s="83"/>
      <c r="T1401" s="83"/>
      <c r="U1401" s="83"/>
      <c r="V1401" s="83"/>
      <c r="W1401" s="74"/>
      <c r="X1401" s="74"/>
      <c r="Y1401" s="74"/>
      <c r="Z1401" s="66"/>
      <c r="AA1401" s="72"/>
      <c r="AB1401" s="66"/>
      <c r="AC1401" s="72"/>
      <c r="AD1401" s="72"/>
      <c r="AE1401" s="72"/>
      <c r="AF1401" s="62"/>
      <c r="AG1401" s="113"/>
      <c r="AH1401" s="114"/>
      <c r="AI1401" s="30"/>
      <c r="AJ1401" s="30"/>
      <c r="AK1401" s="30"/>
      <c r="AL1401" s="30"/>
      <c r="AM1401" s="68"/>
      <c r="AN1401" s="114"/>
      <c r="AO1401" s="114"/>
      <c r="AP1401" s="113"/>
      <c r="AQ1401" s="113"/>
      <c r="AR1401" s="31"/>
      <c r="AS1401" s="73"/>
      <c r="AT1401" s="73"/>
      <c r="AU1401" s="68"/>
      <c r="AV1401" s="67"/>
      <c r="AW1401" s="67"/>
      <c r="AX1401" s="67"/>
      <c r="AY1401" s="67"/>
      <c r="AZ1401" s="132"/>
      <c r="BA1401" s="132"/>
      <c r="BB1401" s="132"/>
      <c r="BC1401" s="132"/>
      <c r="BD1401" s="132"/>
      <c r="BE1401" s="67"/>
    </row>
    <row r="1402" spans="1:57" ht="25.5" customHeight="1" x14ac:dyDescent="0.25">
      <c r="A1402" s="31"/>
      <c r="B1402" s="31"/>
      <c r="C1402" s="31"/>
      <c r="D1402" s="33"/>
      <c r="E1402" s="98"/>
      <c r="F1402" s="31"/>
      <c r="G1402" s="83"/>
      <c r="H1402" s="83"/>
      <c r="I1402" s="62"/>
      <c r="J1402" s="31"/>
      <c r="K1402" s="31"/>
      <c r="L1402" s="83"/>
      <c r="M1402" s="69"/>
      <c r="N1402" s="69"/>
      <c r="O1402" s="74"/>
      <c r="P1402" s="74"/>
      <c r="Q1402" s="75"/>
      <c r="R1402" s="34"/>
      <c r="S1402" s="83"/>
      <c r="T1402" s="83"/>
      <c r="U1402" s="83"/>
      <c r="V1402" s="83"/>
      <c r="W1402" s="74"/>
      <c r="X1402" s="74"/>
      <c r="Y1402" s="74"/>
      <c r="Z1402" s="66"/>
      <c r="AA1402" s="72"/>
      <c r="AB1402" s="66"/>
      <c r="AC1402" s="72"/>
      <c r="AD1402" s="72"/>
      <c r="AE1402" s="72"/>
      <c r="AF1402" s="62"/>
      <c r="AG1402" s="113"/>
      <c r="AH1402" s="114"/>
      <c r="AI1402" s="30"/>
      <c r="AJ1402" s="30"/>
      <c r="AK1402" s="30"/>
      <c r="AL1402" s="30"/>
      <c r="AM1402" s="68"/>
      <c r="AN1402" s="114"/>
      <c r="AO1402" s="114"/>
      <c r="AP1402" s="113"/>
      <c r="AQ1402" s="113"/>
      <c r="AR1402" s="31"/>
      <c r="AS1402" s="73"/>
      <c r="AT1402" s="73"/>
      <c r="AU1402" s="68"/>
      <c r="AV1402" s="67"/>
      <c r="AW1402" s="67"/>
      <c r="AX1402" s="67"/>
      <c r="AY1402" s="67"/>
      <c r="AZ1402" s="132"/>
      <c r="BA1402" s="132"/>
      <c r="BB1402" s="132"/>
      <c r="BC1402" s="132"/>
      <c r="BD1402" s="132"/>
      <c r="BE1402" s="67"/>
    </row>
    <row r="1403" spans="1:57" ht="25.5" customHeight="1" x14ac:dyDescent="0.25">
      <c r="A1403" s="31"/>
      <c r="B1403" s="31"/>
      <c r="C1403" s="31"/>
      <c r="D1403" s="33"/>
      <c r="E1403" s="98"/>
      <c r="F1403" s="31"/>
      <c r="G1403" s="83"/>
      <c r="H1403" s="83"/>
      <c r="I1403" s="62"/>
      <c r="J1403" s="31"/>
      <c r="K1403" s="31"/>
      <c r="L1403" s="83"/>
      <c r="M1403" s="69"/>
      <c r="N1403" s="69"/>
      <c r="O1403" s="74"/>
      <c r="P1403" s="74"/>
      <c r="Q1403" s="75"/>
      <c r="R1403" s="34"/>
      <c r="S1403" s="83"/>
      <c r="T1403" s="83"/>
      <c r="U1403" s="83"/>
      <c r="V1403" s="83"/>
      <c r="W1403" s="74"/>
      <c r="X1403" s="74"/>
      <c r="Y1403" s="74"/>
      <c r="Z1403" s="66"/>
      <c r="AA1403" s="72"/>
      <c r="AB1403" s="66"/>
      <c r="AC1403" s="72"/>
      <c r="AD1403" s="72"/>
      <c r="AE1403" s="72"/>
      <c r="AF1403" s="62"/>
      <c r="AG1403" s="113"/>
      <c r="AH1403" s="114"/>
      <c r="AI1403" s="30"/>
      <c r="AJ1403" s="30"/>
      <c r="AK1403" s="30"/>
      <c r="AL1403" s="30"/>
      <c r="AM1403" s="68"/>
      <c r="AN1403" s="114"/>
      <c r="AO1403" s="114"/>
      <c r="AP1403" s="113"/>
      <c r="AQ1403" s="113"/>
      <c r="AR1403" s="31"/>
      <c r="AS1403" s="73"/>
      <c r="AT1403" s="73"/>
      <c r="AU1403" s="68"/>
      <c r="AV1403" s="67"/>
      <c r="AW1403" s="67"/>
      <c r="AX1403" s="67"/>
      <c r="AY1403" s="67"/>
      <c r="AZ1403" s="132"/>
      <c r="BA1403" s="132"/>
      <c r="BB1403" s="132"/>
      <c r="BC1403" s="132"/>
      <c r="BD1403" s="132"/>
      <c r="BE1403" s="67"/>
    </row>
    <row r="1404" spans="1:57" ht="25.5" customHeight="1" x14ac:dyDescent="0.25">
      <c r="A1404" s="31"/>
      <c r="B1404" s="31"/>
      <c r="C1404" s="31"/>
      <c r="D1404" s="33"/>
      <c r="E1404" s="98"/>
      <c r="F1404" s="31"/>
      <c r="G1404" s="83"/>
      <c r="H1404" s="83"/>
      <c r="I1404" s="62"/>
      <c r="J1404" s="31"/>
      <c r="K1404" s="31"/>
      <c r="L1404" s="83"/>
      <c r="M1404" s="69"/>
      <c r="N1404" s="69"/>
      <c r="O1404" s="74"/>
      <c r="P1404" s="74"/>
      <c r="Q1404" s="75"/>
      <c r="R1404" s="34"/>
      <c r="S1404" s="83"/>
      <c r="T1404" s="83"/>
      <c r="U1404" s="83"/>
      <c r="V1404" s="83"/>
      <c r="W1404" s="74"/>
      <c r="X1404" s="74"/>
      <c r="Y1404" s="74"/>
      <c r="Z1404" s="66"/>
      <c r="AA1404" s="72"/>
      <c r="AB1404" s="66"/>
      <c r="AC1404" s="72"/>
      <c r="AD1404" s="72"/>
      <c r="AE1404" s="72"/>
      <c r="AF1404" s="62"/>
      <c r="AG1404" s="113"/>
      <c r="AH1404" s="114"/>
      <c r="AI1404" s="30"/>
      <c r="AJ1404" s="30"/>
      <c r="AK1404" s="30"/>
      <c r="AL1404" s="30"/>
      <c r="AM1404" s="68"/>
      <c r="AN1404" s="114"/>
      <c r="AO1404" s="114"/>
      <c r="AP1404" s="113"/>
      <c r="AQ1404" s="113"/>
      <c r="AR1404" s="31"/>
      <c r="AS1404" s="73"/>
      <c r="AT1404" s="73"/>
      <c r="AU1404" s="68"/>
      <c r="AV1404" s="67"/>
      <c r="AW1404" s="67"/>
      <c r="AX1404" s="67"/>
      <c r="AY1404" s="67"/>
      <c r="AZ1404" s="132"/>
      <c r="BA1404" s="132"/>
      <c r="BB1404" s="132"/>
      <c r="BC1404" s="132"/>
      <c r="BD1404" s="132"/>
      <c r="BE1404" s="67"/>
    </row>
    <row r="1405" spans="1:57" ht="25.5" customHeight="1" x14ac:dyDescent="0.25">
      <c r="A1405" s="31"/>
      <c r="B1405" s="31"/>
      <c r="C1405" s="31"/>
      <c r="D1405" s="33"/>
      <c r="E1405" s="98"/>
      <c r="F1405" s="31"/>
      <c r="G1405" s="83"/>
      <c r="H1405" s="83"/>
      <c r="I1405" s="62"/>
      <c r="J1405" s="31"/>
      <c r="K1405" s="31"/>
      <c r="L1405" s="83"/>
      <c r="M1405" s="69"/>
      <c r="N1405" s="69"/>
      <c r="O1405" s="74"/>
      <c r="P1405" s="74"/>
      <c r="Q1405" s="75"/>
      <c r="R1405" s="34"/>
      <c r="S1405" s="83"/>
      <c r="T1405" s="83"/>
      <c r="U1405" s="83"/>
      <c r="V1405" s="83"/>
      <c r="W1405" s="74"/>
      <c r="X1405" s="74"/>
      <c r="Y1405" s="74"/>
      <c r="Z1405" s="66"/>
      <c r="AA1405" s="72"/>
      <c r="AB1405" s="66"/>
      <c r="AC1405" s="72"/>
      <c r="AD1405" s="72"/>
      <c r="AE1405" s="72"/>
      <c r="AF1405" s="62"/>
      <c r="AG1405" s="113"/>
      <c r="AH1405" s="114"/>
      <c r="AI1405" s="30"/>
      <c r="AJ1405" s="30"/>
      <c r="AK1405" s="30"/>
      <c r="AL1405" s="30"/>
      <c r="AM1405" s="68"/>
      <c r="AN1405" s="114"/>
      <c r="AO1405" s="114"/>
      <c r="AP1405" s="113"/>
      <c r="AQ1405" s="113"/>
      <c r="AR1405" s="31"/>
      <c r="AS1405" s="73"/>
      <c r="AT1405" s="73"/>
      <c r="AU1405" s="68"/>
      <c r="AV1405" s="67"/>
      <c r="AW1405" s="67"/>
      <c r="AX1405" s="67"/>
      <c r="AY1405" s="67"/>
      <c r="AZ1405" s="132"/>
      <c r="BA1405" s="132"/>
      <c r="BB1405" s="132"/>
      <c r="BC1405" s="132"/>
      <c r="BD1405" s="132"/>
      <c r="BE1405" s="67"/>
    </row>
    <row r="1406" spans="1:57" ht="25.5" customHeight="1" x14ac:dyDescent="0.25">
      <c r="A1406" s="31"/>
      <c r="B1406" s="31"/>
      <c r="C1406" s="31"/>
      <c r="D1406" s="33"/>
      <c r="E1406" s="98"/>
      <c r="F1406" s="31"/>
      <c r="G1406" s="83"/>
      <c r="H1406" s="83"/>
      <c r="I1406" s="62"/>
      <c r="J1406" s="31"/>
      <c r="K1406" s="31"/>
      <c r="L1406" s="83"/>
      <c r="M1406" s="69"/>
      <c r="N1406" s="69"/>
      <c r="O1406" s="74"/>
      <c r="P1406" s="74"/>
      <c r="Q1406" s="75"/>
      <c r="R1406" s="34"/>
      <c r="S1406" s="83"/>
      <c r="T1406" s="83"/>
      <c r="U1406" s="83"/>
      <c r="V1406" s="83"/>
      <c r="W1406" s="74"/>
      <c r="X1406" s="74"/>
      <c r="Y1406" s="74"/>
      <c r="Z1406" s="66"/>
      <c r="AA1406" s="72"/>
      <c r="AB1406" s="66"/>
      <c r="AC1406" s="72"/>
      <c r="AD1406" s="72"/>
      <c r="AE1406" s="72"/>
      <c r="AF1406" s="62"/>
      <c r="AG1406" s="113"/>
      <c r="AH1406" s="114"/>
      <c r="AI1406" s="30"/>
      <c r="AJ1406" s="30"/>
      <c r="AK1406" s="30"/>
      <c r="AL1406" s="30"/>
      <c r="AM1406" s="68"/>
      <c r="AN1406" s="114"/>
      <c r="AO1406" s="114"/>
      <c r="AP1406" s="113"/>
      <c r="AQ1406" s="113"/>
      <c r="AR1406" s="31"/>
      <c r="AS1406" s="73"/>
      <c r="AT1406" s="73"/>
      <c r="AU1406" s="68"/>
      <c r="AV1406" s="67"/>
      <c r="AW1406" s="67"/>
      <c r="AX1406" s="67"/>
      <c r="AY1406" s="67"/>
      <c r="AZ1406" s="132"/>
      <c r="BA1406" s="132"/>
      <c r="BB1406" s="132"/>
      <c r="BC1406" s="132"/>
      <c r="BD1406" s="132"/>
      <c r="BE1406" s="67"/>
    </row>
    <row r="1407" spans="1:57" ht="25.5" customHeight="1" x14ac:dyDescent="0.25">
      <c r="A1407" s="31"/>
      <c r="B1407" s="31"/>
      <c r="C1407" s="31"/>
      <c r="D1407" s="33"/>
      <c r="E1407" s="98"/>
      <c r="F1407" s="31"/>
      <c r="G1407" s="83"/>
      <c r="H1407" s="83"/>
      <c r="I1407" s="62"/>
      <c r="J1407" s="31"/>
      <c r="K1407" s="31"/>
      <c r="L1407" s="83"/>
      <c r="M1407" s="69"/>
      <c r="N1407" s="69"/>
      <c r="O1407" s="74"/>
      <c r="P1407" s="74"/>
      <c r="Q1407" s="75"/>
      <c r="R1407" s="34"/>
      <c r="S1407" s="83"/>
      <c r="T1407" s="83"/>
      <c r="U1407" s="83"/>
      <c r="V1407" s="83"/>
      <c r="W1407" s="74"/>
      <c r="X1407" s="74"/>
      <c r="Y1407" s="74"/>
      <c r="Z1407" s="66"/>
      <c r="AA1407" s="72"/>
      <c r="AB1407" s="66"/>
      <c r="AC1407" s="72"/>
      <c r="AD1407" s="72"/>
      <c r="AE1407" s="72"/>
      <c r="AF1407" s="62"/>
      <c r="AG1407" s="113"/>
      <c r="AH1407" s="114"/>
      <c r="AI1407" s="30"/>
      <c r="AJ1407" s="30"/>
      <c r="AK1407" s="30"/>
      <c r="AL1407" s="30"/>
      <c r="AM1407" s="68"/>
      <c r="AN1407" s="114"/>
      <c r="AO1407" s="114"/>
      <c r="AP1407" s="113"/>
      <c r="AQ1407" s="113"/>
      <c r="AR1407" s="31"/>
      <c r="AS1407" s="73"/>
      <c r="AT1407" s="73"/>
      <c r="AU1407" s="68"/>
      <c r="AV1407" s="67"/>
      <c r="AW1407" s="67"/>
      <c r="AX1407" s="67"/>
      <c r="AY1407" s="67"/>
      <c r="AZ1407" s="132"/>
      <c r="BA1407" s="132"/>
      <c r="BB1407" s="132"/>
      <c r="BC1407" s="132"/>
      <c r="BD1407" s="132"/>
      <c r="BE1407" s="67"/>
    </row>
    <row r="1408" spans="1:57" ht="25.5" customHeight="1" x14ac:dyDescent="0.25">
      <c r="A1408" s="31"/>
      <c r="B1408" s="31"/>
      <c r="C1408" s="31"/>
      <c r="D1408" s="33"/>
      <c r="E1408" s="98"/>
      <c r="F1408" s="31"/>
      <c r="G1408" s="83"/>
      <c r="H1408" s="83"/>
      <c r="I1408" s="62"/>
      <c r="J1408" s="31"/>
      <c r="K1408" s="31"/>
      <c r="L1408" s="83"/>
      <c r="M1408" s="69"/>
      <c r="N1408" s="69"/>
      <c r="O1408" s="74"/>
      <c r="P1408" s="74"/>
      <c r="Q1408" s="75"/>
      <c r="R1408" s="34"/>
      <c r="S1408" s="83"/>
      <c r="T1408" s="83"/>
      <c r="U1408" s="83"/>
      <c r="V1408" s="83"/>
      <c r="W1408" s="74"/>
      <c r="X1408" s="74"/>
      <c r="Y1408" s="74"/>
      <c r="Z1408" s="66"/>
      <c r="AA1408" s="72"/>
      <c r="AB1408" s="66"/>
      <c r="AC1408" s="72"/>
      <c r="AD1408" s="72"/>
      <c r="AE1408" s="72"/>
      <c r="AF1408" s="62"/>
      <c r="AG1408" s="113"/>
      <c r="AH1408" s="114"/>
      <c r="AI1408" s="30"/>
      <c r="AJ1408" s="30"/>
      <c r="AK1408" s="30"/>
      <c r="AL1408" s="30"/>
      <c r="AM1408" s="68"/>
      <c r="AN1408" s="114"/>
      <c r="AO1408" s="114"/>
      <c r="AP1408" s="113"/>
      <c r="AQ1408" s="113"/>
      <c r="AR1408" s="31"/>
      <c r="AS1408" s="73"/>
      <c r="AT1408" s="73"/>
      <c r="AU1408" s="68"/>
      <c r="AV1408" s="67"/>
      <c r="AW1408" s="67"/>
      <c r="AX1408" s="67"/>
      <c r="AY1408" s="67"/>
      <c r="AZ1408" s="132"/>
      <c r="BA1408" s="132"/>
      <c r="BB1408" s="132"/>
      <c r="BC1408" s="132"/>
      <c r="BD1408" s="132"/>
      <c r="BE1408" s="67"/>
    </row>
    <row r="1409" spans="1:57" ht="25.5" customHeight="1" x14ac:dyDescent="0.25">
      <c r="A1409" s="31"/>
      <c r="B1409" s="31"/>
      <c r="C1409" s="31"/>
      <c r="D1409" s="33"/>
      <c r="E1409" s="98"/>
      <c r="F1409" s="31"/>
      <c r="G1409" s="83"/>
      <c r="H1409" s="83"/>
      <c r="I1409" s="62"/>
      <c r="J1409" s="31"/>
      <c r="K1409" s="31"/>
      <c r="L1409" s="83"/>
      <c r="M1409" s="69"/>
      <c r="N1409" s="69"/>
      <c r="O1409" s="74"/>
      <c r="P1409" s="74"/>
      <c r="Q1409" s="75"/>
      <c r="R1409" s="34"/>
      <c r="S1409" s="83"/>
      <c r="T1409" s="83"/>
      <c r="U1409" s="83"/>
      <c r="V1409" s="83"/>
      <c r="W1409" s="74"/>
      <c r="X1409" s="74"/>
      <c r="Y1409" s="74"/>
      <c r="Z1409" s="66"/>
      <c r="AA1409" s="72"/>
      <c r="AB1409" s="66"/>
      <c r="AC1409" s="72"/>
      <c r="AD1409" s="72"/>
      <c r="AE1409" s="72"/>
      <c r="AF1409" s="62"/>
      <c r="AG1409" s="113"/>
      <c r="AH1409" s="114"/>
      <c r="AI1409" s="30"/>
      <c r="AJ1409" s="30"/>
      <c r="AK1409" s="30"/>
      <c r="AL1409" s="30"/>
      <c r="AM1409" s="68"/>
      <c r="AN1409" s="114"/>
      <c r="AO1409" s="114"/>
      <c r="AP1409" s="113"/>
      <c r="AQ1409" s="113"/>
      <c r="AR1409" s="31"/>
      <c r="AS1409" s="73"/>
      <c r="AT1409" s="73"/>
      <c r="AU1409" s="68"/>
      <c r="AV1409" s="67"/>
      <c r="AW1409" s="67"/>
      <c r="AX1409" s="67"/>
      <c r="AY1409" s="67"/>
      <c r="AZ1409" s="132"/>
      <c r="BA1409" s="132"/>
      <c r="BB1409" s="132"/>
      <c r="BC1409" s="132"/>
      <c r="BD1409" s="132"/>
      <c r="BE1409" s="67"/>
    </row>
    <row r="1410" spans="1:57" ht="25.5" customHeight="1" x14ac:dyDescent="0.25">
      <c r="A1410" s="31"/>
      <c r="B1410" s="31"/>
      <c r="C1410" s="31"/>
      <c r="D1410" s="33"/>
      <c r="E1410" s="98"/>
      <c r="F1410" s="31"/>
      <c r="G1410" s="83"/>
      <c r="H1410" s="83"/>
      <c r="I1410" s="62"/>
      <c r="J1410" s="31"/>
      <c r="K1410" s="31"/>
      <c r="L1410" s="83"/>
      <c r="M1410" s="69"/>
      <c r="N1410" s="69"/>
      <c r="O1410" s="74"/>
      <c r="P1410" s="74"/>
      <c r="Q1410" s="75"/>
      <c r="R1410" s="34"/>
      <c r="S1410" s="83"/>
      <c r="T1410" s="83"/>
      <c r="U1410" s="83"/>
      <c r="V1410" s="83"/>
      <c r="W1410" s="74"/>
      <c r="X1410" s="74"/>
      <c r="Y1410" s="74"/>
      <c r="Z1410" s="66"/>
      <c r="AA1410" s="72"/>
      <c r="AB1410" s="66"/>
      <c r="AC1410" s="72"/>
      <c r="AD1410" s="72"/>
      <c r="AE1410" s="72"/>
      <c r="AF1410" s="62"/>
      <c r="AG1410" s="113"/>
      <c r="AH1410" s="114"/>
      <c r="AI1410" s="30"/>
      <c r="AJ1410" s="30"/>
      <c r="AK1410" s="30"/>
      <c r="AL1410" s="30"/>
      <c r="AM1410" s="68"/>
      <c r="AN1410" s="114"/>
      <c r="AO1410" s="114"/>
      <c r="AP1410" s="113"/>
      <c r="AQ1410" s="113"/>
      <c r="AR1410" s="31"/>
      <c r="AS1410" s="73"/>
      <c r="AT1410" s="73"/>
      <c r="AU1410" s="68"/>
      <c r="AV1410" s="67"/>
      <c r="AW1410" s="67"/>
      <c r="AX1410" s="67"/>
      <c r="AY1410" s="67"/>
      <c r="AZ1410" s="132"/>
      <c r="BA1410" s="132"/>
      <c r="BB1410" s="132"/>
      <c r="BC1410" s="132"/>
      <c r="BD1410" s="132"/>
      <c r="BE1410" s="67"/>
    </row>
    <row r="1411" spans="1:57" ht="25.5" customHeight="1" x14ac:dyDescent="0.25">
      <c r="A1411" s="31"/>
      <c r="B1411" s="31"/>
      <c r="C1411" s="31"/>
      <c r="D1411" s="33"/>
      <c r="E1411" s="98"/>
      <c r="F1411" s="31"/>
      <c r="G1411" s="83"/>
      <c r="H1411" s="83"/>
      <c r="I1411" s="62"/>
      <c r="J1411" s="31"/>
      <c r="K1411" s="31"/>
      <c r="L1411" s="83"/>
      <c r="M1411" s="69"/>
      <c r="N1411" s="69"/>
      <c r="O1411" s="74"/>
      <c r="P1411" s="74"/>
      <c r="Q1411" s="75"/>
      <c r="R1411" s="34"/>
      <c r="S1411" s="83"/>
      <c r="T1411" s="83"/>
      <c r="U1411" s="83"/>
      <c r="V1411" s="83"/>
      <c r="W1411" s="74"/>
      <c r="X1411" s="74"/>
      <c r="Y1411" s="74"/>
      <c r="Z1411" s="66"/>
      <c r="AA1411" s="72"/>
      <c r="AB1411" s="66"/>
      <c r="AC1411" s="72"/>
      <c r="AD1411" s="72"/>
      <c r="AE1411" s="72"/>
      <c r="AF1411" s="62"/>
      <c r="AG1411" s="113"/>
      <c r="AH1411" s="114"/>
      <c r="AI1411" s="30"/>
      <c r="AJ1411" s="30"/>
      <c r="AK1411" s="30"/>
      <c r="AL1411" s="30"/>
      <c r="AM1411" s="68"/>
      <c r="AN1411" s="114"/>
      <c r="AO1411" s="114"/>
      <c r="AP1411" s="113"/>
      <c r="AQ1411" s="113"/>
      <c r="AR1411" s="31"/>
      <c r="AS1411" s="73"/>
      <c r="AT1411" s="73"/>
      <c r="AU1411" s="68"/>
      <c r="AV1411" s="67"/>
      <c r="AW1411" s="67"/>
      <c r="AX1411" s="67"/>
      <c r="AY1411" s="67"/>
      <c r="AZ1411" s="132"/>
      <c r="BA1411" s="132"/>
      <c r="BB1411" s="132"/>
      <c r="BC1411" s="132"/>
      <c r="BD1411" s="132"/>
      <c r="BE1411" s="67"/>
    </row>
    <row r="1412" spans="1:57" ht="25.5" customHeight="1" x14ac:dyDescent="0.25">
      <c r="A1412" s="31"/>
      <c r="B1412" s="31"/>
      <c r="C1412" s="31"/>
      <c r="D1412" s="33"/>
      <c r="E1412" s="98"/>
      <c r="F1412" s="31"/>
      <c r="G1412" s="83"/>
      <c r="H1412" s="83"/>
      <c r="I1412" s="62"/>
      <c r="J1412" s="31"/>
      <c r="K1412" s="31"/>
      <c r="L1412" s="83"/>
      <c r="M1412" s="69"/>
      <c r="N1412" s="69"/>
      <c r="O1412" s="74"/>
      <c r="P1412" s="74"/>
      <c r="Q1412" s="75"/>
      <c r="R1412" s="34"/>
      <c r="S1412" s="83"/>
      <c r="T1412" s="83"/>
      <c r="U1412" s="83"/>
      <c r="V1412" s="83"/>
      <c r="W1412" s="74"/>
      <c r="X1412" s="74"/>
      <c r="Y1412" s="74"/>
      <c r="Z1412" s="66"/>
      <c r="AA1412" s="72"/>
      <c r="AB1412" s="66"/>
      <c r="AC1412" s="72"/>
      <c r="AD1412" s="72"/>
      <c r="AE1412" s="72"/>
      <c r="AF1412" s="62"/>
      <c r="AG1412" s="113"/>
      <c r="AH1412" s="114"/>
      <c r="AI1412" s="30"/>
      <c r="AJ1412" s="30"/>
      <c r="AK1412" s="30"/>
      <c r="AL1412" s="30"/>
      <c r="AM1412" s="68"/>
      <c r="AN1412" s="114"/>
      <c r="AO1412" s="114"/>
      <c r="AP1412" s="113"/>
      <c r="AQ1412" s="113"/>
      <c r="AR1412" s="31"/>
      <c r="AS1412" s="73"/>
      <c r="AT1412" s="73"/>
      <c r="AU1412" s="68"/>
      <c r="AV1412" s="67"/>
      <c r="AW1412" s="67"/>
      <c r="AX1412" s="67"/>
      <c r="AY1412" s="67"/>
      <c r="AZ1412" s="132"/>
      <c r="BA1412" s="132"/>
      <c r="BB1412" s="132"/>
      <c r="BC1412" s="132"/>
      <c r="BD1412" s="132"/>
      <c r="BE1412" s="67"/>
    </row>
    <row r="1413" spans="1:57" ht="25.5" customHeight="1" x14ac:dyDescent="0.25">
      <c r="A1413" s="31"/>
      <c r="B1413" s="31"/>
      <c r="C1413" s="31"/>
      <c r="D1413" s="33"/>
      <c r="E1413" s="98"/>
      <c r="F1413" s="31"/>
      <c r="G1413" s="83"/>
      <c r="H1413" s="83"/>
      <c r="I1413" s="62"/>
      <c r="J1413" s="31"/>
      <c r="K1413" s="31"/>
      <c r="L1413" s="83"/>
      <c r="M1413" s="69"/>
      <c r="N1413" s="69"/>
      <c r="O1413" s="74"/>
      <c r="P1413" s="74"/>
      <c r="Q1413" s="75"/>
      <c r="R1413" s="34"/>
      <c r="S1413" s="83"/>
      <c r="T1413" s="83"/>
      <c r="U1413" s="83"/>
      <c r="V1413" s="83"/>
      <c r="W1413" s="74"/>
      <c r="X1413" s="74"/>
      <c r="Y1413" s="74"/>
      <c r="Z1413" s="66"/>
      <c r="AA1413" s="72"/>
      <c r="AB1413" s="66"/>
      <c r="AC1413" s="72"/>
      <c r="AD1413" s="72"/>
      <c r="AE1413" s="72"/>
      <c r="AF1413" s="62"/>
      <c r="AG1413" s="113"/>
      <c r="AH1413" s="114"/>
      <c r="AI1413" s="30"/>
      <c r="AJ1413" s="30"/>
      <c r="AK1413" s="30"/>
      <c r="AL1413" s="30"/>
      <c r="AM1413" s="68"/>
      <c r="AN1413" s="114"/>
      <c r="AO1413" s="114"/>
      <c r="AP1413" s="113"/>
      <c r="AQ1413" s="113"/>
      <c r="AR1413" s="31"/>
      <c r="AS1413" s="73"/>
      <c r="AT1413" s="73"/>
      <c r="AU1413" s="68"/>
      <c r="AV1413" s="67"/>
      <c r="AW1413" s="67"/>
      <c r="AX1413" s="67"/>
      <c r="AY1413" s="67"/>
      <c r="AZ1413" s="132"/>
      <c r="BA1413" s="132"/>
      <c r="BB1413" s="132"/>
      <c r="BC1413" s="132"/>
      <c r="BD1413" s="132"/>
      <c r="BE1413" s="67"/>
    </row>
    <row r="1414" spans="1:57" ht="25.5" customHeight="1" x14ac:dyDescent="0.25">
      <c r="A1414" s="31"/>
      <c r="B1414" s="31"/>
      <c r="C1414" s="31"/>
      <c r="D1414" s="33"/>
      <c r="E1414" s="98"/>
      <c r="F1414" s="31"/>
      <c r="G1414" s="83"/>
      <c r="H1414" s="83"/>
      <c r="I1414" s="62"/>
      <c r="J1414" s="31"/>
      <c r="K1414" s="31"/>
      <c r="L1414" s="83"/>
      <c r="M1414" s="69"/>
      <c r="N1414" s="69"/>
      <c r="O1414" s="74"/>
      <c r="P1414" s="74"/>
      <c r="Q1414" s="75"/>
      <c r="R1414" s="34"/>
      <c r="S1414" s="83"/>
      <c r="T1414" s="83"/>
      <c r="U1414" s="83"/>
      <c r="V1414" s="83"/>
      <c r="W1414" s="74"/>
      <c r="X1414" s="74"/>
      <c r="Y1414" s="74"/>
      <c r="Z1414" s="66"/>
      <c r="AA1414" s="72"/>
      <c r="AB1414" s="66"/>
      <c r="AC1414" s="72"/>
      <c r="AD1414" s="72"/>
      <c r="AE1414" s="72"/>
      <c r="AF1414" s="62"/>
      <c r="AG1414" s="113"/>
      <c r="AH1414" s="114"/>
      <c r="AI1414" s="30"/>
      <c r="AJ1414" s="30"/>
      <c r="AK1414" s="30"/>
      <c r="AL1414" s="30"/>
      <c r="AM1414" s="68"/>
      <c r="AN1414" s="114"/>
      <c r="AO1414" s="114"/>
      <c r="AP1414" s="113"/>
      <c r="AQ1414" s="113"/>
      <c r="AR1414" s="31"/>
      <c r="AS1414" s="73"/>
      <c r="AT1414" s="73"/>
      <c r="AU1414" s="68"/>
      <c r="AV1414" s="67"/>
      <c r="AW1414" s="67"/>
      <c r="AX1414" s="67"/>
      <c r="AY1414" s="67"/>
      <c r="AZ1414" s="132"/>
      <c r="BA1414" s="132"/>
      <c r="BB1414" s="132"/>
      <c r="BC1414" s="132"/>
      <c r="BD1414" s="132"/>
      <c r="BE1414" s="67"/>
    </row>
    <row r="1415" spans="1:57" ht="25.5" customHeight="1" x14ac:dyDescent="0.25">
      <c r="A1415" s="31"/>
      <c r="B1415" s="31"/>
      <c r="C1415" s="31"/>
      <c r="D1415" s="33"/>
      <c r="E1415" s="98"/>
      <c r="F1415" s="31"/>
      <c r="G1415" s="83"/>
      <c r="H1415" s="83"/>
      <c r="I1415" s="62"/>
      <c r="J1415" s="31"/>
      <c r="K1415" s="31"/>
      <c r="L1415" s="83"/>
      <c r="M1415" s="69"/>
      <c r="N1415" s="69"/>
      <c r="O1415" s="74"/>
      <c r="P1415" s="74"/>
      <c r="Q1415" s="75"/>
      <c r="R1415" s="34"/>
      <c r="S1415" s="83"/>
      <c r="T1415" s="83"/>
      <c r="U1415" s="83"/>
      <c r="V1415" s="83"/>
      <c r="W1415" s="74"/>
      <c r="X1415" s="74"/>
      <c r="Y1415" s="74"/>
      <c r="Z1415" s="66"/>
      <c r="AA1415" s="72"/>
      <c r="AB1415" s="66"/>
      <c r="AC1415" s="72"/>
      <c r="AD1415" s="72"/>
      <c r="AE1415" s="72"/>
      <c r="AF1415" s="62"/>
      <c r="AG1415" s="113"/>
      <c r="AH1415" s="114"/>
      <c r="AI1415" s="30"/>
      <c r="AJ1415" s="30"/>
      <c r="AK1415" s="30"/>
      <c r="AL1415" s="30"/>
      <c r="AM1415" s="68"/>
      <c r="AN1415" s="114"/>
      <c r="AO1415" s="114"/>
      <c r="AP1415" s="113"/>
      <c r="AQ1415" s="113"/>
      <c r="AR1415" s="31"/>
      <c r="AS1415" s="73"/>
      <c r="AT1415" s="73"/>
      <c r="AU1415" s="68"/>
      <c r="AV1415" s="67"/>
      <c r="AW1415" s="67"/>
      <c r="AX1415" s="67"/>
      <c r="AY1415" s="67"/>
      <c r="AZ1415" s="132"/>
      <c r="BA1415" s="132"/>
      <c r="BB1415" s="132"/>
      <c r="BC1415" s="132"/>
      <c r="BD1415" s="132"/>
      <c r="BE1415" s="67"/>
    </row>
    <row r="1416" spans="1:57" ht="25.5" customHeight="1" x14ac:dyDescent="0.25">
      <c r="A1416" s="31"/>
      <c r="B1416" s="31"/>
      <c r="C1416" s="31"/>
      <c r="D1416" s="33"/>
      <c r="E1416" s="98"/>
      <c r="F1416" s="31"/>
      <c r="G1416" s="83"/>
      <c r="H1416" s="83"/>
      <c r="I1416" s="62"/>
      <c r="J1416" s="31"/>
      <c r="K1416" s="31"/>
      <c r="L1416" s="83"/>
      <c r="M1416" s="69"/>
      <c r="N1416" s="69"/>
      <c r="O1416" s="74"/>
      <c r="P1416" s="74"/>
      <c r="Q1416" s="75"/>
      <c r="R1416" s="34"/>
      <c r="S1416" s="83"/>
      <c r="T1416" s="83"/>
      <c r="U1416" s="83"/>
      <c r="V1416" s="83"/>
      <c r="W1416" s="74"/>
      <c r="X1416" s="74"/>
      <c r="Y1416" s="74"/>
      <c r="Z1416" s="66"/>
      <c r="AA1416" s="72"/>
      <c r="AB1416" s="66"/>
      <c r="AC1416" s="72"/>
      <c r="AD1416" s="72"/>
      <c r="AE1416" s="72"/>
      <c r="AF1416" s="62"/>
      <c r="AG1416" s="113"/>
      <c r="AH1416" s="114"/>
      <c r="AI1416" s="30"/>
      <c r="AJ1416" s="30"/>
      <c r="AK1416" s="30"/>
      <c r="AL1416" s="30"/>
      <c r="AM1416" s="68"/>
      <c r="AN1416" s="114"/>
      <c r="AO1416" s="114"/>
      <c r="AP1416" s="113"/>
      <c r="AQ1416" s="113"/>
      <c r="AR1416" s="31"/>
      <c r="AS1416" s="73"/>
      <c r="AT1416" s="73"/>
      <c r="AU1416" s="68"/>
      <c r="AV1416" s="67"/>
      <c r="AW1416" s="67"/>
      <c r="AX1416" s="67"/>
      <c r="AY1416" s="67"/>
      <c r="AZ1416" s="132"/>
      <c r="BA1416" s="132"/>
      <c r="BB1416" s="132"/>
      <c r="BC1416" s="132"/>
      <c r="BD1416" s="132"/>
      <c r="BE1416" s="67"/>
    </row>
    <row r="1417" spans="1:57" ht="25.5" customHeight="1" x14ac:dyDescent="0.25">
      <c r="A1417" s="31"/>
      <c r="B1417" s="31"/>
      <c r="C1417" s="31"/>
      <c r="D1417" s="33"/>
      <c r="E1417" s="98"/>
      <c r="F1417" s="31"/>
      <c r="G1417" s="83"/>
      <c r="H1417" s="83"/>
      <c r="I1417" s="62"/>
      <c r="J1417" s="31"/>
      <c r="K1417" s="31"/>
      <c r="L1417" s="83"/>
      <c r="M1417" s="69"/>
      <c r="N1417" s="69"/>
      <c r="O1417" s="74"/>
      <c r="P1417" s="74"/>
      <c r="Q1417" s="75"/>
      <c r="R1417" s="34"/>
      <c r="S1417" s="83"/>
      <c r="T1417" s="83"/>
      <c r="U1417" s="83"/>
      <c r="V1417" s="83"/>
      <c r="W1417" s="74"/>
      <c r="X1417" s="74"/>
      <c r="Y1417" s="74"/>
      <c r="Z1417" s="66"/>
      <c r="AA1417" s="72"/>
      <c r="AB1417" s="66"/>
      <c r="AC1417" s="72"/>
      <c r="AD1417" s="72"/>
      <c r="AE1417" s="72"/>
      <c r="AF1417" s="62"/>
      <c r="AG1417" s="113"/>
      <c r="AH1417" s="114"/>
      <c r="AI1417" s="30"/>
      <c r="AJ1417" s="30"/>
      <c r="AK1417" s="30"/>
      <c r="AL1417" s="30"/>
      <c r="AM1417" s="68"/>
      <c r="AN1417" s="114"/>
      <c r="AO1417" s="114"/>
      <c r="AP1417" s="113"/>
      <c r="AQ1417" s="113"/>
      <c r="AR1417" s="31"/>
      <c r="AS1417" s="73"/>
      <c r="AT1417" s="73"/>
      <c r="AU1417" s="68"/>
      <c r="AV1417" s="67"/>
      <c r="AW1417" s="67"/>
      <c r="AX1417" s="67"/>
      <c r="AY1417" s="67"/>
      <c r="AZ1417" s="132"/>
      <c r="BA1417" s="132"/>
      <c r="BB1417" s="132"/>
      <c r="BC1417" s="132"/>
      <c r="BD1417" s="132"/>
      <c r="BE1417" s="67"/>
    </row>
    <row r="1418" spans="1:57" ht="25.5" customHeight="1" x14ac:dyDescent="0.25">
      <c r="A1418" s="31"/>
      <c r="B1418" s="31"/>
      <c r="C1418" s="31"/>
      <c r="D1418" s="33"/>
      <c r="E1418" s="98"/>
      <c r="F1418" s="31"/>
      <c r="G1418" s="83"/>
      <c r="H1418" s="83"/>
      <c r="I1418" s="62"/>
      <c r="J1418" s="31"/>
      <c r="K1418" s="31"/>
      <c r="L1418" s="83"/>
      <c r="M1418" s="69"/>
      <c r="N1418" s="69"/>
      <c r="O1418" s="74"/>
      <c r="P1418" s="74"/>
      <c r="Q1418" s="75"/>
      <c r="R1418" s="34"/>
      <c r="S1418" s="83"/>
      <c r="T1418" s="83"/>
      <c r="U1418" s="83"/>
      <c r="V1418" s="83"/>
      <c r="W1418" s="74"/>
      <c r="X1418" s="74"/>
      <c r="Y1418" s="74"/>
      <c r="Z1418" s="66"/>
      <c r="AA1418" s="72"/>
      <c r="AB1418" s="66"/>
      <c r="AC1418" s="72"/>
      <c r="AD1418" s="72"/>
      <c r="AE1418" s="72"/>
      <c r="AF1418" s="62"/>
      <c r="AG1418" s="113"/>
      <c r="AH1418" s="114"/>
      <c r="AI1418" s="30"/>
      <c r="AJ1418" s="30"/>
      <c r="AK1418" s="30"/>
      <c r="AL1418" s="30"/>
      <c r="AM1418" s="68"/>
      <c r="AN1418" s="114"/>
      <c r="AO1418" s="114"/>
      <c r="AP1418" s="113"/>
      <c r="AQ1418" s="113"/>
      <c r="AR1418" s="31"/>
      <c r="AS1418" s="73"/>
      <c r="AT1418" s="73"/>
      <c r="AU1418" s="68"/>
      <c r="AV1418" s="67"/>
      <c r="AW1418" s="67"/>
      <c r="AX1418" s="67"/>
      <c r="AY1418" s="67"/>
      <c r="AZ1418" s="132"/>
      <c r="BA1418" s="132"/>
      <c r="BB1418" s="132"/>
      <c r="BC1418" s="132"/>
      <c r="BD1418" s="132"/>
      <c r="BE1418" s="67"/>
    </row>
    <row r="1419" spans="1:57" ht="25.5" customHeight="1" x14ac:dyDescent="0.25">
      <c r="A1419" s="31"/>
      <c r="B1419" s="31"/>
      <c r="C1419" s="31"/>
      <c r="D1419" s="33"/>
      <c r="E1419" s="98"/>
      <c r="F1419" s="31"/>
      <c r="G1419" s="83"/>
      <c r="H1419" s="83"/>
      <c r="I1419" s="62"/>
      <c r="J1419" s="31"/>
      <c r="K1419" s="31"/>
      <c r="L1419" s="83"/>
      <c r="M1419" s="69"/>
      <c r="N1419" s="69"/>
      <c r="O1419" s="74"/>
      <c r="P1419" s="74"/>
      <c r="Q1419" s="75"/>
      <c r="R1419" s="34"/>
      <c r="S1419" s="83"/>
      <c r="T1419" s="83"/>
      <c r="U1419" s="83"/>
      <c r="V1419" s="83"/>
      <c r="W1419" s="74"/>
      <c r="X1419" s="74"/>
      <c r="Y1419" s="74"/>
      <c r="Z1419" s="66"/>
      <c r="AA1419" s="72"/>
      <c r="AB1419" s="66"/>
      <c r="AC1419" s="72"/>
      <c r="AD1419" s="72"/>
      <c r="AE1419" s="72"/>
      <c r="AF1419" s="62"/>
      <c r="AG1419" s="113"/>
      <c r="AH1419" s="114"/>
      <c r="AI1419" s="30"/>
      <c r="AJ1419" s="30"/>
      <c r="AK1419" s="30"/>
      <c r="AL1419" s="30"/>
      <c r="AM1419" s="68"/>
      <c r="AN1419" s="114"/>
      <c r="AO1419" s="114"/>
      <c r="AP1419" s="113"/>
      <c r="AQ1419" s="113"/>
      <c r="AR1419" s="31"/>
      <c r="AS1419" s="73"/>
      <c r="AT1419" s="73"/>
      <c r="AU1419" s="68"/>
      <c r="AV1419" s="67"/>
      <c r="AW1419" s="67"/>
      <c r="AX1419" s="67"/>
      <c r="AY1419" s="67"/>
      <c r="AZ1419" s="132"/>
      <c r="BA1419" s="132"/>
      <c r="BB1419" s="132"/>
      <c r="BC1419" s="132"/>
      <c r="BD1419" s="132"/>
      <c r="BE1419" s="67"/>
    </row>
    <row r="1420" spans="1:57" ht="25.5" customHeight="1" x14ac:dyDescent="0.25">
      <c r="A1420" s="31"/>
      <c r="B1420" s="31"/>
      <c r="C1420" s="31"/>
      <c r="D1420" s="33"/>
      <c r="E1420" s="98"/>
      <c r="F1420" s="31"/>
      <c r="G1420" s="83"/>
      <c r="H1420" s="83"/>
      <c r="I1420" s="62"/>
      <c r="J1420" s="31"/>
      <c r="K1420" s="31"/>
      <c r="L1420" s="83"/>
      <c r="M1420" s="69"/>
      <c r="N1420" s="69"/>
      <c r="O1420" s="74"/>
      <c r="P1420" s="74"/>
      <c r="Q1420" s="75"/>
      <c r="R1420" s="34"/>
      <c r="S1420" s="83"/>
      <c r="T1420" s="83"/>
      <c r="U1420" s="83"/>
      <c r="V1420" s="83"/>
      <c r="W1420" s="74"/>
      <c r="X1420" s="74"/>
      <c r="Y1420" s="74"/>
      <c r="Z1420" s="66"/>
      <c r="AA1420" s="72"/>
      <c r="AB1420" s="66"/>
      <c r="AC1420" s="72"/>
      <c r="AD1420" s="72"/>
      <c r="AE1420" s="72"/>
      <c r="AF1420" s="62"/>
      <c r="AG1420" s="113"/>
      <c r="AH1420" s="114"/>
      <c r="AI1420" s="30"/>
      <c r="AJ1420" s="30"/>
      <c r="AK1420" s="30"/>
      <c r="AL1420" s="30"/>
      <c r="AM1420" s="68"/>
      <c r="AN1420" s="114"/>
      <c r="AO1420" s="114"/>
      <c r="AP1420" s="113"/>
      <c r="AQ1420" s="113"/>
      <c r="AR1420" s="31"/>
      <c r="AS1420" s="73"/>
      <c r="AT1420" s="73"/>
      <c r="AU1420" s="68"/>
      <c r="AV1420" s="67"/>
      <c r="AW1420" s="67"/>
      <c r="AX1420" s="67"/>
      <c r="AY1420" s="67"/>
      <c r="AZ1420" s="132"/>
      <c r="BA1420" s="132"/>
      <c r="BB1420" s="132"/>
      <c r="BC1420" s="132"/>
      <c r="BD1420" s="132"/>
      <c r="BE1420" s="67"/>
    </row>
    <row r="1421" spans="1:57" ht="25.5" customHeight="1" x14ac:dyDescent="0.25">
      <c r="A1421" s="31"/>
      <c r="B1421" s="31"/>
      <c r="C1421" s="31"/>
      <c r="D1421" s="33"/>
      <c r="E1421" s="98"/>
      <c r="F1421" s="31"/>
      <c r="G1421" s="83"/>
      <c r="H1421" s="83"/>
      <c r="I1421" s="62"/>
      <c r="J1421" s="31"/>
      <c r="K1421" s="31"/>
      <c r="L1421" s="83"/>
      <c r="M1421" s="69"/>
      <c r="N1421" s="69"/>
      <c r="O1421" s="74"/>
      <c r="P1421" s="74"/>
      <c r="Q1421" s="75"/>
      <c r="R1421" s="34"/>
      <c r="S1421" s="83"/>
      <c r="T1421" s="83"/>
      <c r="U1421" s="83"/>
      <c r="V1421" s="83"/>
      <c r="W1421" s="74"/>
      <c r="X1421" s="74"/>
      <c r="Y1421" s="74"/>
      <c r="Z1421" s="66"/>
      <c r="AA1421" s="72"/>
      <c r="AB1421" s="66"/>
      <c r="AC1421" s="72"/>
      <c r="AD1421" s="72"/>
      <c r="AE1421" s="72"/>
      <c r="AF1421" s="62"/>
      <c r="AG1421" s="113"/>
      <c r="AH1421" s="114"/>
      <c r="AI1421" s="30"/>
      <c r="AJ1421" s="30"/>
      <c r="AK1421" s="30"/>
      <c r="AL1421" s="30"/>
      <c r="AM1421" s="68"/>
      <c r="AN1421" s="114"/>
      <c r="AO1421" s="114"/>
      <c r="AP1421" s="113"/>
      <c r="AQ1421" s="113"/>
      <c r="AR1421" s="31"/>
      <c r="AS1421" s="73"/>
      <c r="AT1421" s="73"/>
      <c r="AU1421" s="68"/>
      <c r="AV1421" s="67"/>
      <c r="AW1421" s="67"/>
      <c r="AX1421" s="67"/>
      <c r="AY1421" s="67"/>
      <c r="AZ1421" s="132"/>
      <c r="BA1421" s="132"/>
      <c r="BB1421" s="132"/>
      <c r="BC1421" s="132"/>
      <c r="BD1421" s="132"/>
      <c r="BE1421" s="67"/>
    </row>
    <row r="1422" spans="1:57" ht="25.5" customHeight="1" x14ac:dyDescent="0.25">
      <c r="A1422" s="31"/>
      <c r="B1422" s="31"/>
      <c r="C1422" s="31"/>
      <c r="D1422" s="33"/>
      <c r="E1422" s="98"/>
      <c r="F1422" s="31"/>
      <c r="G1422" s="83"/>
      <c r="H1422" s="83"/>
      <c r="I1422" s="62"/>
      <c r="J1422" s="31"/>
      <c r="K1422" s="31"/>
      <c r="L1422" s="83"/>
      <c r="M1422" s="69"/>
      <c r="N1422" s="69"/>
      <c r="O1422" s="74"/>
      <c r="P1422" s="74"/>
      <c r="Q1422" s="75"/>
      <c r="R1422" s="34"/>
      <c r="S1422" s="83"/>
      <c r="T1422" s="83"/>
      <c r="U1422" s="83"/>
      <c r="V1422" s="83"/>
      <c r="W1422" s="74"/>
      <c r="X1422" s="74"/>
      <c r="Y1422" s="74"/>
      <c r="Z1422" s="66"/>
      <c r="AA1422" s="72"/>
      <c r="AB1422" s="66"/>
      <c r="AC1422" s="72"/>
      <c r="AD1422" s="72"/>
      <c r="AE1422" s="72"/>
      <c r="AF1422" s="62"/>
      <c r="AG1422" s="113"/>
      <c r="AH1422" s="114"/>
      <c r="AI1422" s="30"/>
      <c r="AJ1422" s="30"/>
      <c r="AK1422" s="30"/>
      <c r="AL1422" s="30"/>
      <c r="AM1422" s="68"/>
      <c r="AN1422" s="114"/>
      <c r="AO1422" s="114"/>
      <c r="AP1422" s="113"/>
      <c r="AQ1422" s="113"/>
      <c r="AR1422" s="31"/>
      <c r="AS1422" s="73"/>
      <c r="AT1422" s="73"/>
      <c r="AU1422" s="68"/>
      <c r="AV1422" s="67"/>
      <c r="AW1422" s="67"/>
      <c r="AX1422" s="67"/>
      <c r="AY1422" s="67"/>
      <c r="AZ1422" s="132"/>
      <c r="BA1422" s="132"/>
      <c r="BB1422" s="132"/>
      <c r="BC1422" s="132"/>
      <c r="BD1422" s="132"/>
      <c r="BE1422" s="67"/>
    </row>
    <row r="1423" spans="1:57" ht="25.5" customHeight="1" x14ac:dyDescent="0.25">
      <c r="A1423" s="31"/>
      <c r="B1423" s="31"/>
      <c r="C1423" s="31"/>
      <c r="D1423" s="33"/>
      <c r="E1423" s="98"/>
      <c r="F1423" s="31"/>
      <c r="G1423" s="83"/>
      <c r="H1423" s="83"/>
      <c r="I1423" s="62"/>
      <c r="J1423" s="31"/>
      <c r="K1423" s="31"/>
      <c r="L1423" s="83"/>
      <c r="M1423" s="69"/>
      <c r="N1423" s="69"/>
      <c r="O1423" s="74"/>
      <c r="P1423" s="74"/>
      <c r="Q1423" s="75"/>
      <c r="R1423" s="34"/>
      <c r="S1423" s="83"/>
      <c r="T1423" s="83"/>
      <c r="U1423" s="83"/>
      <c r="V1423" s="83"/>
      <c r="W1423" s="74"/>
      <c r="X1423" s="74"/>
      <c r="Y1423" s="74"/>
      <c r="Z1423" s="66"/>
      <c r="AA1423" s="72"/>
      <c r="AB1423" s="66"/>
      <c r="AC1423" s="72"/>
      <c r="AD1423" s="72"/>
      <c r="AE1423" s="72"/>
      <c r="AF1423" s="62"/>
      <c r="AG1423" s="113"/>
      <c r="AH1423" s="114"/>
      <c r="AI1423" s="30"/>
      <c r="AJ1423" s="30"/>
      <c r="AK1423" s="30"/>
      <c r="AL1423" s="30"/>
      <c r="AM1423" s="68"/>
      <c r="AN1423" s="114"/>
      <c r="AO1423" s="114"/>
      <c r="AP1423" s="113"/>
      <c r="AQ1423" s="113"/>
      <c r="AR1423" s="31"/>
      <c r="AS1423" s="73"/>
      <c r="AT1423" s="73"/>
      <c r="AU1423" s="68"/>
      <c r="AV1423" s="67"/>
      <c r="AW1423" s="67"/>
      <c r="AX1423" s="67"/>
      <c r="AY1423" s="67"/>
      <c r="AZ1423" s="132"/>
      <c r="BA1423" s="132"/>
      <c r="BB1423" s="132"/>
      <c r="BC1423" s="132"/>
      <c r="BD1423" s="132"/>
      <c r="BE1423" s="67"/>
    </row>
    <row r="1424" spans="1:57" ht="25.5" customHeight="1" x14ac:dyDescent="0.25">
      <c r="A1424" s="31"/>
      <c r="B1424" s="31"/>
      <c r="C1424" s="31"/>
      <c r="D1424" s="33"/>
      <c r="E1424" s="98"/>
      <c r="F1424" s="31"/>
      <c r="G1424" s="83"/>
      <c r="H1424" s="83"/>
      <c r="I1424" s="62"/>
      <c r="J1424" s="31"/>
      <c r="K1424" s="31"/>
      <c r="L1424" s="83"/>
      <c r="M1424" s="69"/>
      <c r="N1424" s="69"/>
      <c r="O1424" s="74"/>
      <c r="P1424" s="74"/>
      <c r="Q1424" s="75"/>
      <c r="R1424" s="34"/>
      <c r="S1424" s="83"/>
      <c r="T1424" s="83"/>
      <c r="U1424" s="83"/>
      <c r="V1424" s="83"/>
      <c r="W1424" s="74"/>
      <c r="X1424" s="74"/>
      <c r="Y1424" s="74"/>
      <c r="Z1424" s="66"/>
      <c r="AA1424" s="72"/>
      <c r="AB1424" s="66"/>
      <c r="AC1424" s="72"/>
      <c r="AD1424" s="72"/>
      <c r="AE1424" s="72"/>
      <c r="AF1424" s="62"/>
      <c r="AG1424" s="113"/>
      <c r="AH1424" s="114"/>
      <c r="AI1424" s="30"/>
      <c r="AJ1424" s="30"/>
      <c r="AK1424" s="30"/>
      <c r="AL1424" s="30"/>
      <c r="AM1424" s="68"/>
      <c r="AN1424" s="114"/>
      <c r="AO1424" s="114"/>
      <c r="AP1424" s="113"/>
      <c r="AQ1424" s="113"/>
      <c r="AR1424" s="31"/>
      <c r="AS1424" s="73"/>
      <c r="AT1424" s="73"/>
      <c r="AU1424" s="68"/>
      <c r="AV1424" s="67"/>
      <c r="AW1424" s="67"/>
      <c r="AX1424" s="67"/>
      <c r="AY1424" s="67"/>
      <c r="AZ1424" s="132"/>
      <c r="BA1424" s="132"/>
      <c r="BB1424" s="132"/>
      <c r="BC1424" s="132"/>
      <c r="BD1424" s="132"/>
      <c r="BE1424" s="67"/>
    </row>
    <row r="1425" spans="1:57" ht="25.5" customHeight="1" x14ac:dyDescent="0.25">
      <c r="A1425" s="31"/>
      <c r="B1425" s="31"/>
      <c r="C1425" s="31"/>
      <c r="D1425" s="33"/>
      <c r="E1425" s="98"/>
      <c r="F1425" s="31"/>
      <c r="G1425" s="83"/>
      <c r="H1425" s="83"/>
      <c r="I1425" s="62"/>
      <c r="J1425" s="31"/>
      <c r="K1425" s="31"/>
      <c r="L1425" s="83"/>
      <c r="M1425" s="69"/>
      <c r="N1425" s="69"/>
      <c r="O1425" s="74"/>
      <c r="P1425" s="74"/>
      <c r="Q1425" s="75"/>
      <c r="R1425" s="34"/>
      <c r="S1425" s="83"/>
      <c r="T1425" s="83"/>
      <c r="U1425" s="83"/>
      <c r="V1425" s="83"/>
      <c r="W1425" s="74"/>
      <c r="X1425" s="74"/>
      <c r="Y1425" s="74"/>
      <c r="Z1425" s="66"/>
      <c r="AA1425" s="72"/>
      <c r="AB1425" s="66"/>
      <c r="AC1425" s="72"/>
      <c r="AD1425" s="72"/>
      <c r="AE1425" s="72"/>
      <c r="AF1425" s="62"/>
      <c r="AG1425" s="113"/>
      <c r="AH1425" s="114"/>
      <c r="AI1425" s="30"/>
      <c r="AJ1425" s="30"/>
      <c r="AK1425" s="30"/>
      <c r="AL1425" s="30"/>
      <c r="AM1425" s="68"/>
      <c r="AN1425" s="114"/>
      <c r="AO1425" s="114"/>
      <c r="AP1425" s="113"/>
      <c r="AQ1425" s="113"/>
      <c r="AR1425" s="31"/>
      <c r="AS1425" s="73"/>
      <c r="AT1425" s="73"/>
      <c r="AU1425" s="68"/>
      <c r="AV1425" s="67"/>
      <c r="AW1425" s="67"/>
      <c r="AX1425" s="67"/>
      <c r="AY1425" s="67"/>
      <c r="AZ1425" s="132"/>
      <c r="BA1425" s="132"/>
      <c r="BB1425" s="132"/>
      <c r="BC1425" s="132"/>
      <c r="BD1425" s="132"/>
      <c r="BE1425" s="67"/>
    </row>
    <row r="1426" spans="1:57" ht="25.5" customHeight="1" x14ac:dyDescent="0.25">
      <c r="A1426" s="31"/>
      <c r="B1426" s="31"/>
      <c r="C1426" s="31"/>
      <c r="D1426" s="33"/>
      <c r="E1426" s="98"/>
      <c r="F1426" s="31"/>
      <c r="G1426" s="83"/>
      <c r="H1426" s="83"/>
      <c r="I1426" s="62"/>
      <c r="J1426" s="31"/>
      <c r="K1426" s="31"/>
      <c r="L1426" s="83"/>
      <c r="M1426" s="69"/>
      <c r="N1426" s="69"/>
      <c r="O1426" s="74"/>
      <c r="P1426" s="74"/>
      <c r="Q1426" s="75"/>
      <c r="R1426" s="34"/>
      <c r="S1426" s="83"/>
      <c r="T1426" s="83"/>
      <c r="U1426" s="83"/>
      <c r="V1426" s="83"/>
      <c r="W1426" s="74"/>
      <c r="X1426" s="74"/>
      <c r="Y1426" s="74"/>
      <c r="Z1426" s="66"/>
      <c r="AA1426" s="72"/>
      <c r="AB1426" s="66"/>
      <c r="AC1426" s="72"/>
      <c r="AD1426" s="72"/>
      <c r="AE1426" s="72"/>
      <c r="AF1426" s="62"/>
      <c r="AG1426" s="113"/>
      <c r="AH1426" s="114"/>
      <c r="AI1426" s="30"/>
      <c r="AJ1426" s="30"/>
      <c r="AK1426" s="30"/>
      <c r="AL1426" s="30"/>
      <c r="AM1426" s="68"/>
      <c r="AN1426" s="114"/>
      <c r="AO1426" s="114"/>
      <c r="AP1426" s="113"/>
      <c r="AQ1426" s="113"/>
      <c r="AR1426" s="31"/>
      <c r="AS1426" s="73"/>
      <c r="AT1426" s="73"/>
      <c r="AU1426" s="68"/>
      <c r="AV1426" s="67"/>
      <c r="AW1426" s="67"/>
      <c r="AX1426" s="67"/>
      <c r="AY1426" s="67"/>
      <c r="AZ1426" s="132"/>
      <c r="BA1426" s="132"/>
      <c r="BB1426" s="132"/>
      <c r="BC1426" s="132"/>
      <c r="BD1426" s="132"/>
      <c r="BE1426" s="67"/>
    </row>
    <row r="1427" spans="1:57" ht="25.5" customHeight="1" x14ac:dyDescent="0.25">
      <c r="A1427" s="31"/>
      <c r="B1427" s="31"/>
      <c r="C1427" s="31"/>
      <c r="D1427" s="33"/>
      <c r="E1427" s="98"/>
      <c r="F1427" s="31"/>
      <c r="G1427" s="83"/>
      <c r="H1427" s="83"/>
      <c r="I1427" s="62"/>
      <c r="J1427" s="31"/>
      <c r="K1427" s="31"/>
      <c r="L1427" s="83"/>
      <c r="M1427" s="69"/>
      <c r="N1427" s="69"/>
      <c r="O1427" s="74"/>
      <c r="P1427" s="74"/>
      <c r="Q1427" s="75"/>
      <c r="R1427" s="34"/>
      <c r="S1427" s="83"/>
      <c r="T1427" s="83"/>
      <c r="U1427" s="83"/>
      <c r="V1427" s="83"/>
      <c r="W1427" s="74"/>
      <c r="X1427" s="74"/>
      <c r="Y1427" s="74"/>
      <c r="Z1427" s="66"/>
      <c r="AA1427" s="72"/>
      <c r="AB1427" s="66"/>
      <c r="AC1427" s="72"/>
      <c r="AD1427" s="72"/>
      <c r="AE1427" s="72"/>
      <c r="AF1427" s="62"/>
      <c r="AG1427" s="113"/>
      <c r="AH1427" s="114"/>
      <c r="AI1427" s="30"/>
      <c r="AJ1427" s="30"/>
      <c r="AK1427" s="30"/>
      <c r="AL1427" s="30"/>
      <c r="AM1427" s="68"/>
      <c r="AN1427" s="114"/>
      <c r="AO1427" s="114"/>
      <c r="AP1427" s="113"/>
      <c r="AQ1427" s="113"/>
      <c r="AR1427" s="31"/>
      <c r="AS1427" s="73"/>
      <c r="AT1427" s="73"/>
      <c r="AU1427" s="68"/>
      <c r="AV1427" s="67"/>
      <c r="AW1427" s="67"/>
      <c r="AX1427" s="67"/>
      <c r="AY1427" s="67"/>
      <c r="AZ1427" s="132"/>
      <c r="BA1427" s="132"/>
      <c r="BB1427" s="132"/>
      <c r="BC1427" s="132"/>
      <c r="BD1427" s="132"/>
      <c r="BE1427" s="67"/>
    </row>
    <row r="1428" spans="1:57" ht="25.5" customHeight="1" x14ac:dyDescent="0.25">
      <c r="A1428" s="31"/>
      <c r="B1428" s="31"/>
      <c r="C1428" s="31"/>
      <c r="D1428" s="33"/>
      <c r="E1428" s="98"/>
      <c r="F1428" s="31"/>
      <c r="G1428" s="83"/>
      <c r="H1428" s="83"/>
      <c r="I1428" s="62"/>
      <c r="J1428" s="31"/>
      <c r="K1428" s="31"/>
      <c r="L1428" s="83"/>
      <c r="M1428" s="69"/>
      <c r="N1428" s="69"/>
      <c r="O1428" s="74"/>
      <c r="P1428" s="74"/>
      <c r="Q1428" s="75"/>
      <c r="R1428" s="34"/>
      <c r="S1428" s="83"/>
      <c r="T1428" s="83"/>
      <c r="U1428" s="83"/>
      <c r="V1428" s="83"/>
      <c r="W1428" s="74"/>
      <c r="X1428" s="74"/>
      <c r="Y1428" s="74"/>
      <c r="Z1428" s="66"/>
      <c r="AA1428" s="72"/>
      <c r="AB1428" s="66"/>
      <c r="AC1428" s="72"/>
      <c r="AD1428" s="72"/>
      <c r="AE1428" s="72"/>
      <c r="AF1428" s="62"/>
      <c r="AG1428" s="113"/>
      <c r="AH1428" s="114"/>
      <c r="AI1428" s="30"/>
      <c r="AJ1428" s="30"/>
      <c r="AK1428" s="30"/>
      <c r="AL1428" s="30"/>
      <c r="AM1428" s="68"/>
      <c r="AN1428" s="114"/>
      <c r="AO1428" s="114"/>
      <c r="AP1428" s="113"/>
      <c r="AQ1428" s="113"/>
      <c r="AR1428" s="31"/>
      <c r="AS1428" s="73"/>
      <c r="AT1428" s="73"/>
      <c r="AU1428" s="68"/>
      <c r="AV1428" s="67"/>
      <c r="AW1428" s="67"/>
      <c r="AX1428" s="67"/>
      <c r="AY1428" s="67"/>
      <c r="AZ1428" s="132"/>
      <c r="BA1428" s="132"/>
      <c r="BB1428" s="132"/>
      <c r="BC1428" s="132"/>
      <c r="BD1428" s="132"/>
      <c r="BE1428" s="67"/>
    </row>
    <row r="1429" spans="1:57" ht="25.5" customHeight="1" x14ac:dyDescent="0.25">
      <c r="A1429" s="31"/>
      <c r="B1429" s="31"/>
      <c r="C1429" s="31"/>
      <c r="D1429" s="33"/>
      <c r="E1429" s="98"/>
      <c r="F1429" s="31"/>
      <c r="G1429" s="83"/>
      <c r="H1429" s="83"/>
      <c r="I1429" s="62"/>
      <c r="J1429" s="31"/>
      <c r="K1429" s="31"/>
      <c r="L1429" s="83"/>
      <c r="M1429" s="69"/>
      <c r="N1429" s="69"/>
      <c r="O1429" s="74"/>
      <c r="P1429" s="74"/>
      <c r="Q1429" s="75"/>
      <c r="R1429" s="34"/>
      <c r="S1429" s="83"/>
      <c r="T1429" s="83"/>
      <c r="U1429" s="83"/>
      <c r="V1429" s="83"/>
      <c r="W1429" s="74"/>
      <c r="X1429" s="74"/>
      <c r="Y1429" s="74"/>
      <c r="Z1429" s="66"/>
      <c r="AA1429" s="72"/>
      <c r="AB1429" s="66"/>
      <c r="AC1429" s="72"/>
      <c r="AD1429" s="72"/>
      <c r="AE1429" s="72"/>
      <c r="AF1429" s="62"/>
      <c r="AG1429" s="113"/>
      <c r="AH1429" s="114"/>
      <c r="AI1429" s="30"/>
      <c r="AJ1429" s="30"/>
      <c r="AK1429" s="30"/>
      <c r="AL1429" s="30"/>
      <c r="AM1429" s="68"/>
      <c r="AN1429" s="114"/>
      <c r="AO1429" s="114"/>
      <c r="AP1429" s="113"/>
      <c r="AQ1429" s="113"/>
      <c r="AR1429" s="31"/>
      <c r="AS1429" s="73"/>
      <c r="AT1429" s="73"/>
      <c r="AU1429" s="68"/>
      <c r="AV1429" s="67"/>
      <c r="AW1429" s="67"/>
      <c r="AX1429" s="67"/>
      <c r="AY1429" s="67"/>
      <c r="AZ1429" s="132"/>
      <c r="BA1429" s="132"/>
      <c r="BB1429" s="132"/>
      <c r="BC1429" s="132"/>
      <c r="BD1429" s="132"/>
      <c r="BE1429" s="67"/>
    </row>
    <row r="1430" spans="1:57" ht="25.5" customHeight="1" x14ac:dyDescent="0.25">
      <c r="A1430" s="31"/>
      <c r="B1430" s="31"/>
      <c r="C1430" s="31"/>
      <c r="D1430" s="33"/>
      <c r="E1430" s="98"/>
      <c r="F1430" s="31"/>
      <c r="G1430" s="83"/>
      <c r="H1430" s="83"/>
      <c r="I1430" s="62"/>
      <c r="J1430" s="31"/>
      <c r="K1430" s="31"/>
      <c r="L1430" s="83"/>
      <c r="M1430" s="69"/>
      <c r="N1430" s="69"/>
      <c r="O1430" s="74"/>
      <c r="P1430" s="74"/>
      <c r="Q1430" s="75"/>
      <c r="R1430" s="34"/>
      <c r="S1430" s="83"/>
      <c r="T1430" s="83"/>
      <c r="U1430" s="83"/>
      <c r="V1430" s="83"/>
      <c r="W1430" s="74"/>
      <c r="X1430" s="74"/>
      <c r="Y1430" s="74"/>
      <c r="Z1430" s="66"/>
      <c r="AA1430" s="72"/>
      <c r="AB1430" s="66"/>
      <c r="AC1430" s="72"/>
      <c r="AD1430" s="72"/>
      <c r="AE1430" s="72"/>
      <c r="AF1430" s="62"/>
      <c r="AG1430" s="113"/>
      <c r="AH1430" s="114"/>
      <c r="AI1430" s="30"/>
      <c r="AJ1430" s="30"/>
      <c r="AK1430" s="30"/>
      <c r="AL1430" s="30"/>
      <c r="AM1430" s="68"/>
      <c r="AN1430" s="114"/>
      <c r="AO1430" s="114"/>
      <c r="AP1430" s="113"/>
      <c r="AQ1430" s="113"/>
      <c r="AR1430" s="31"/>
      <c r="AS1430" s="73"/>
      <c r="AT1430" s="73"/>
      <c r="AU1430" s="68"/>
      <c r="AV1430" s="67"/>
      <c r="AW1430" s="67"/>
      <c r="AX1430" s="67"/>
      <c r="AY1430" s="67"/>
      <c r="AZ1430" s="132"/>
      <c r="BA1430" s="132"/>
      <c r="BB1430" s="132"/>
      <c r="BC1430" s="132"/>
      <c r="BD1430" s="132"/>
      <c r="BE1430" s="67"/>
    </row>
    <row r="1431" spans="1:57" ht="25.5" customHeight="1" x14ac:dyDescent="0.25">
      <c r="A1431" s="31"/>
      <c r="B1431" s="31"/>
      <c r="C1431" s="31"/>
      <c r="D1431" s="33"/>
      <c r="E1431" s="98"/>
      <c r="F1431" s="31"/>
      <c r="G1431" s="83"/>
      <c r="H1431" s="83"/>
      <c r="I1431" s="62"/>
      <c r="J1431" s="31"/>
      <c r="K1431" s="31"/>
      <c r="L1431" s="83"/>
      <c r="M1431" s="69"/>
      <c r="N1431" s="69"/>
      <c r="O1431" s="74"/>
      <c r="P1431" s="74"/>
      <c r="Q1431" s="75"/>
      <c r="R1431" s="34"/>
      <c r="S1431" s="83"/>
      <c r="T1431" s="83"/>
      <c r="U1431" s="83"/>
      <c r="V1431" s="83"/>
      <c r="W1431" s="74"/>
      <c r="X1431" s="74"/>
      <c r="Y1431" s="74"/>
      <c r="Z1431" s="66"/>
      <c r="AA1431" s="72"/>
      <c r="AB1431" s="66"/>
      <c r="AC1431" s="72"/>
      <c r="AD1431" s="72"/>
      <c r="AE1431" s="72"/>
      <c r="AF1431" s="62"/>
      <c r="AG1431" s="113"/>
      <c r="AH1431" s="114"/>
      <c r="AI1431" s="30"/>
      <c r="AJ1431" s="30"/>
      <c r="AK1431" s="30"/>
      <c r="AL1431" s="30"/>
      <c r="AM1431" s="68"/>
      <c r="AN1431" s="114"/>
      <c r="AO1431" s="114"/>
      <c r="AP1431" s="113"/>
      <c r="AQ1431" s="113"/>
      <c r="AR1431" s="31"/>
      <c r="AS1431" s="73"/>
      <c r="AT1431" s="73"/>
      <c r="AU1431" s="68"/>
      <c r="AV1431" s="67"/>
      <c r="AW1431" s="67"/>
      <c r="AX1431" s="67"/>
      <c r="AY1431" s="67"/>
      <c r="AZ1431" s="132"/>
      <c r="BA1431" s="132"/>
      <c r="BB1431" s="132"/>
      <c r="BC1431" s="132"/>
      <c r="BD1431" s="132"/>
      <c r="BE1431" s="67"/>
    </row>
    <row r="1432" spans="1:57" ht="25.5" customHeight="1" x14ac:dyDescent="0.25">
      <c r="A1432" s="31"/>
      <c r="B1432" s="31"/>
      <c r="C1432" s="31"/>
      <c r="D1432" s="33"/>
      <c r="E1432" s="98"/>
      <c r="F1432" s="31"/>
      <c r="G1432" s="83"/>
      <c r="H1432" s="83"/>
      <c r="I1432" s="62"/>
      <c r="J1432" s="31"/>
      <c r="K1432" s="31"/>
      <c r="L1432" s="83"/>
      <c r="M1432" s="69"/>
      <c r="N1432" s="69"/>
      <c r="O1432" s="74"/>
      <c r="P1432" s="74"/>
      <c r="Q1432" s="75"/>
      <c r="R1432" s="34"/>
      <c r="S1432" s="83"/>
      <c r="T1432" s="83"/>
      <c r="U1432" s="83"/>
      <c r="V1432" s="83"/>
      <c r="W1432" s="74"/>
      <c r="X1432" s="74"/>
      <c r="Y1432" s="74"/>
      <c r="Z1432" s="66"/>
      <c r="AA1432" s="72"/>
      <c r="AB1432" s="66"/>
      <c r="AC1432" s="72"/>
      <c r="AD1432" s="72"/>
      <c r="AE1432" s="72"/>
      <c r="AF1432" s="62"/>
      <c r="AG1432" s="113"/>
      <c r="AH1432" s="114"/>
      <c r="AI1432" s="30"/>
      <c r="AJ1432" s="30"/>
      <c r="AK1432" s="30"/>
      <c r="AL1432" s="30"/>
      <c r="AM1432" s="68"/>
      <c r="AN1432" s="114"/>
      <c r="AO1432" s="114"/>
      <c r="AP1432" s="113"/>
      <c r="AQ1432" s="113"/>
      <c r="AR1432" s="31"/>
      <c r="AS1432" s="73"/>
      <c r="AT1432" s="73"/>
      <c r="AU1432" s="68"/>
      <c r="AV1432" s="67"/>
      <c r="AW1432" s="67"/>
      <c r="AX1432" s="67"/>
      <c r="AY1432" s="67"/>
      <c r="AZ1432" s="132"/>
      <c r="BA1432" s="132"/>
      <c r="BB1432" s="132"/>
      <c r="BC1432" s="132"/>
      <c r="BD1432" s="132"/>
      <c r="BE1432" s="67"/>
    </row>
    <row r="1433" spans="1:57" ht="25.5" customHeight="1" x14ac:dyDescent="0.25">
      <c r="A1433" s="31"/>
      <c r="B1433" s="31"/>
      <c r="C1433" s="31"/>
      <c r="D1433" s="33"/>
      <c r="E1433" s="98"/>
      <c r="F1433" s="31"/>
      <c r="G1433" s="83"/>
      <c r="H1433" s="83"/>
      <c r="I1433" s="62"/>
      <c r="J1433" s="31"/>
      <c r="K1433" s="31"/>
      <c r="L1433" s="83"/>
      <c r="M1433" s="69"/>
      <c r="N1433" s="69"/>
      <c r="O1433" s="74"/>
      <c r="P1433" s="74"/>
      <c r="Q1433" s="75"/>
      <c r="R1433" s="34"/>
      <c r="S1433" s="83"/>
      <c r="T1433" s="83"/>
      <c r="U1433" s="83"/>
      <c r="V1433" s="83"/>
      <c r="W1433" s="74"/>
      <c r="X1433" s="74"/>
      <c r="Y1433" s="74"/>
      <c r="Z1433" s="66"/>
      <c r="AA1433" s="72"/>
      <c r="AB1433" s="66"/>
      <c r="AC1433" s="72"/>
      <c r="AD1433" s="72"/>
      <c r="AE1433" s="72"/>
      <c r="AF1433" s="62"/>
      <c r="AG1433" s="113"/>
      <c r="AH1433" s="114"/>
      <c r="AI1433" s="30"/>
      <c r="AJ1433" s="30"/>
      <c r="AK1433" s="30"/>
      <c r="AL1433" s="30"/>
      <c r="AM1433" s="68"/>
      <c r="AN1433" s="114"/>
      <c r="AO1433" s="114"/>
      <c r="AP1433" s="113"/>
      <c r="AQ1433" s="113"/>
      <c r="AR1433" s="31"/>
      <c r="AS1433" s="73"/>
      <c r="AT1433" s="73"/>
      <c r="AU1433" s="68"/>
      <c r="AV1433" s="67"/>
      <c r="AW1433" s="67"/>
      <c r="AX1433" s="67"/>
      <c r="AY1433" s="67"/>
      <c r="AZ1433" s="132"/>
      <c r="BA1433" s="132"/>
      <c r="BB1433" s="132"/>
      <c r="BC1433" s="132"/>
      <c r="BD1433" s="132"/>
      <c r="BE1433" s="67"/>
    </row>
    <row r="1434" spans="1:57" ht="25.5" customHeight="1" x14ac:dyDescent="0.25">
      <c r="A1434" s="31"/>
      <c r="B1434" s="31"/>
      <c r="C1434" s="31"/>
      <c r="D1434" s="33"/>
      <c r="E1434" s="98"/>
      <c r="F1434" s="31"/>
      <c r="G1434" s="83"/>
      <c r="H1434" s="83"/>
      <c r="I1434" s="62"/>
      <c r="J1434" s="31"/>
      <c r="K1434" s="31"/>
      <c r="L1434" s="83"/>
      <c r="M1434" s="69"/>
      <c r="N1434" s="69"/>
      <c r="O1434" s="74"/>
      <c r="P1434" s="74"/>
      <c r="Q1434" s="75"/>
      <c r="R1434" s="34"/>
      <c r="S1434" s="83"/>
      <c r="T1434" s="83"/>
      <c r="U1434" s="83"/>
      <c r="V1434" s="83"/>
      <c r="W1434" s="74"/>
      <c r="X1434" s="74"/>
      <c r="Y1434" s="74"/>
      <c r="Z1434" s="66"/>
      <c r="AA1434" s="72"/>
      <c r="AB1434" s="66"/>
      <c r="AC1434" s="72"/>
      <c r="AD1434" s="72"/>
      <c r="AE1434" s="72"/>
      <c r="AF1434" s="62"/>
      <c r="AG1434" s="113"/>
      <c r="AH1434" s="114"/>
      <c r="AI1434" s="30"/>
      <c r="AJ1434" s="30"/>
      <c r="AK1434" s="30"/>
      <c r="AL1434" s="30"/>
      <c r="AM1434" s="68"/>
      <c r="AN1434" s="114"/>
      <c r="AO1434" s="114"/>
      <c r="AP1434" s="113"/>
      <c r="AQ1434" s="113"/>
      <c r="AR1434" s="31"/>
      <c r="AS1434" s="73"/>
      <c r="AT1434" s="73"/>
      <c r="AU1434" s="68"/>
      <c r="AV1434" s="67"/>
      <c r="AW1434" s="67"/>
      <c r="AX1434" s="67"/>
      <c r="AY1434" s="67"/>
      <c r="AZ1434" s="132"/>
      <c r="BA1434" s="132"/>
      <c r="BB1434" s="132"/>
      <c r="BC1434" s="132"/>
      <c r="BD1434" s="132"/>
      <c r="BE1434" s="67"/>
    </row>
    <row r="1435" spans="1:57" ht="25.5" customHeight="1" x14ac:dyDescent="0.25">
      <c r="A1435" s="31"/>
      <c r="B1435" s="31"/>
      <c r="C1435" s="31"/>
      <c r="D1435" s="33"/>
      <c r="E1435" s="98"/>
      <c r="F1435" s="31"/>
      <c r="G1435" s="83"/>
      <c r="H1435" s="83"/>
      <c r="I1435" s="62"/>
      <c r="J1435" s="31"/>
      <c r="K1435" s="31"/>
      <c r="L1435" s="83"/>
      <c r="M1435" s="69"/>
      <c r="N1435" s="69"/>
      <c r="O1435" s="74"/>
      <c r="P1435" s="74"/>
      <c r="Q1435" s="75"/>
      <c r="R1435" s="34"/>
      <c r="S1435" s="83"/>
      <c r="T1435" s="83"/>
      <c r="U1435" s="83"/>
      <c r="V1435" s="83"/>
      <c r="W1435" s="74"/>
      <c r="X1435" s="74"/>
      <c r="Y1435" s="74"/>
      <c r="Z1435" s="66"/>
      <c r="AA1435" s="72"/>
      <c r="AB1435" s="66"/>
      <c r="AC1435" s="72"/>
      <c r="AD1435" s="72"/>
      <c r="AE1435" s="72"/>
      <c r="AF1435" s="62"/>
      <c r="AG1435" s="113"/>
      <c r="AH1435" s="114"/>
      <c r="AI1435" s="30"/>
      <c r="AJ1435" s="30"/>
      <c r="AK1435" s="30"/>
      <c r="AL1435" s="30"/>
      <c r="AM1435" s="68"/>
      <c r="AN1435" s="114"/>
      <c r="AO1435" s="114"/>
      <c r="AP1435" s="113"/>
      <c r="AQ1435" s="113"/>
      <c r="AR1435" s="31"/>
      <c r="AS1435" s="73"/>
      <c r="AT1435" s="73"/>
      <c r="AU1435" s="68"/>
      <c r="AV1435" s="67"/>
      <c r="AW1435" s="67"/>
      <c r="AX1435" s="67"/>
      <c r="AY1435" s="67"/>
      <c r="AZ1435" s="132"/>
      <c r="BA1435" s="132"/>
      <c r="BB1435" s="132"/>
      <c r="BC1435" s="132"/>
      <c r="BD1435" s="132"/>
      <c r="BE1435" s="67"/>
    </row>
    <row r="1436" spans="1:57" ht="25.5" customHeight="1" x14ac:dyDescent="0.25">
      <c r="A1436" s="31"/>
      <c r="B1436" s="31"/>
      <c r="C1436" s="31"/>
      <c r="D1436" s="33"/>
      <c r="E1436" s="98"/>
      <c r="F1436" s="31"/>
      <c r="G1436" s="83"/>
      <c r="H1436" s="83"/>
      <c r="I1436" s="62"/>
      <c r="J1436" s="31"/>
      <c r="K1436" s="31"/>
      <c r="L1436" s="83"/>
      <c r="M1436" s="69"/>
      <c r="N1436" s="69"/>
      <c r="O1436" s="74"/>
      <c r="P1436" s="74"/>
      <c r="Q1436" s="75"/>
      <c r="R1436" s="34"/>
      <c r="S1436" s="83"/>
      <c r="T1436" s="83"/>
      <c r="U1436" s="83"/>
      <c r="V1436" s="83"/>
      <c r="W1436" s="74"/>
      <c r="X1436" s="74"/>
      <c r="Y1436" s="74"/>
      <c r="Z1436" s="66"/>
      <c r="AA1436" s="72"/>
      <c r="AB1436" s="66"/>
      <c r="AC1436" s="72"/>
      <c r="AD1436" s="72"/>
      <c r="AE1436" s="72"/>
      <c r="AF1436" s="62"/>
      <c r="AG1436" s="113"/>
      <c r="AH1436" s="114"/>
      <c r="AI1436" s="30"/>
      <c r="AJ1436" s="30"/>
      <c r="AK1436" s="30"/>
      <c r="AL1436" s="30"/>
      <c r="AM1436" s="68"/>
      <c r="AN1436" s="114"/>
      <c r="AO1436" s="114"/>
      <c r="AP1436" s="113"/>
      <c r="AQ1436" s="113"/>
      <c r="AR1436" s="31"/>
      <c r="AS1436" s="73"/>
      <c r="AT1436" s="73"/>
      <c r="AU1436" s="68"/>
      <c r="AV1436" s="67"/>
      <c r="AW1436" s="67"/>
      <c r="AX1436" s="67"/>
      <c r="AY1436" s="67"/>
      <c r="AZ1436" s="132"/>
      <c r="BA1436" s="132"/>
      <c r="BB1436" s="132"/>
      <c r="BC1436" s="132"/>
      <c r="BD1436" s="132"/>
      <c r="BE1436" s="67"/>
    </row>
    <row r="1437" spans="1:57" ht="25.5" customHeight="1" x14ac:dyDescent="0.25">
      <c r="A1437" s="31"/>
      <c r="B1437" s="31"/>
      <c r="C1437" s="31"/>
      <c r="D1437" s="33"/>
      <c r="E1437" s="98"/>
      <c r="F1437" s="31"/>
      <c r="G1437" s="83"/>
      <c r="H1437" s="83"/>
      <c r="I1437" s="62"/>
      <c r="J1437" s="31"/>
      <c r="K1437" s="31"/>
      <c r="L1437" s="83"/>
      <c r="M1437" s="69"/>
      <c r="N1437" s="69"/>
      <c r="O1437" s="74"/>
      <c r="P1437" s="74"/>
      <c r="Q1437" s="75"/>
      <c r="R1437" s="34"/>
      <c r="S1437" s="83"/>
      <c r="T1437" s="83"/>
      <c r="U1437" s="83"/>
      <c r="V1437" s="83"/>
      <c r="W1437" s="74"/>
      <c r="X1437" s="74"/>
      <c r="Y1437" s="74"/>
      <c r="Z1437" s="66"/>
      <c r="AA1437" s="72"/>
      <c r="AB1437" s="66"/>
      <c r="AC1437" s="72"/>
      <c r="AD1437" s="72"/>
      <c r="AE1437" s="72"/>
      <c r="AF1437" s="62"/>
      <c r="AG1437" s="113"/>
      <c r="AH1437" s="114"/>
      <c r="AI1437" s="30"/>
      <c r="AJ1437" s="30"/>
      <c r="AK1437" s="30"/>
      <c r="AL1437" s="30"/>
      <c r="AM1437" s="68"/>
      <c r="AN1437" s="114"/>
      <c r="AO1437" s="114"/>
      <c r="AP1437" s="113"/>
      <c r="AQ1437" s="113"/>
      <c r="AR1437" s="31"/>
      <c r="AS1437" s="73"/>
      <c r="AT1437" s="73"/>
      <c r="AU1437" s="68"/>
      <c r="AV1437" s="67"/>
      <c r="AW1437" s="67"/>
      <c r="AX1437" s="67"/>
      <c r="AY1437" s="67"/>
      <c r="AZ1437" s="132"/>
      <c r="BA1437" s="132"/>
      <c r="BB1437" s="132"/>
      <c r="BC1437" s="132"/>
      <c r="BD1437" s="132"/>
      <c r="BE1437" s="67"/>
    </row>
    <row r="1438" spans="1:57" ht="25.5" customHeight="1" x14ac:dyDescent="0.25">
      <c r="A1438" s="31"/>
      <c r="B1438" s="31"/>
      <c r="C1438" s="31"/>
      <c r="D1438" s="33"/>
      <c r="E1438" s="98"/>
      <c r="F1438" s="31"/>
      <c r="G1438" s="83"/>
      <c r="H1438" s="83"/>
      <c r="I1438" s="62"/>
      <c r="J1438" s="31"/>
      <c r="K1438" s="31"/>
      <c r="L1438" s="83"/>
      <c r="M1438" s="69"/>
      <c r="N1438" s="69"/>
      <c r="O1438" s="74"/>
      <c r="P1438" s="74"/>
      <c r="Q1438" s="75"/>
      <c r="R1438" s="34"/>
      <c r="S1438" s="83"/>
      <c r="T1438" s="83"/>
      <c r="U1438" s="83"/>
      <c r="V1438" s="83"/>
      <c r="W1438" s="74"/>
      <c r="X1438" s="74"/>
      <c r="Y1438" s="74"/>
      <c r="Z1438" s="66"/>
      <c r="AA1438" s="72"/>
      <c r="AB1438" s="66"/>
      <c r="AC1438" s="72"/>
      <c r="AD1438" s="72"/>
      <c r="AE1438" s="72"/>
      <c r="AF1438" s="62"/>
      <c r="AG1438" s="113"/>
      <c r="AH1438" s="114"/>
      <c r="AI1438" s="30"/>
      <c r="AJ1438" s="30"/>
      <c r="AK1438" s="30"/>
      <c r="AL1438" s="30"/>
      <c r="AM1438" s="68"/>
      <c r="AN1438" s="114"/>
      <c r="AO1438" s="114"/>
      <c r="AP1438" s="113"/>
      <c r="AQ1438" s="113"/>
      <c r="AR1438" s="31"/>
      <c r="AS1438" s="73"/>
      <c r="AT1438" s="73"/>
      <c r="AU1438" s="68"/>
      <c r="AV1438" s="67"/>
      <c r="AW1438" s="67"/>
      <c r="AX1438" s="67"/>
      <c r="AY1438" s="67"/>
      <c r="AZ1438" s="132"/>
      <c r="BA1438" s="132"/>
      <c r="BB1438" s="132"/>
      <c r="BC1438" s="132"/>
      <c r="BD1438" s="132"/>
      <c r="BE1438" s="67"/>
    </row>
    <row r="1439" spans="1:57" ht="25.5" customHeight="1" x14ac:dyDescent="0.25">
      <c r="A1439" s="31"/>
      <c r="B1439" s="31"/>
      <c r="C1439" s="31"/>
      <c r="D1439" s="33"/>
      <c r="E1439" s="98"/>
      <c r="F1439" s="31"/>
      <c r="G1439" s="83"/>
      <c r="H1439" s="83"/>
      <c r="I1439" s="62"/>
      <c r="J1439" s="31"/>
      <c r="K1439" s="31"/>
      <c r="L1439" s="83"/>
      <c r="M1439" s="69"/>
      <c r="N1439" s="69"/>
      <c r="O1439" s="74"/>
      <c r="P1439" s="74"/>
      <c r="Q1439" s="75"/>
      <c r="R1439" s="34"/>
      <c r="S1439" s="83"/>
      <c r="T1439" s="83"/>
      <c r="U1439" s="83"/>
      <c r="V1439" s="83"/>
      <c r="W1439" s="74"/>
      <c r="X1439" s="74"/>
      <c r="Y1439" s="74"/>
      <c r="Z1439" s="66"/>
      <c r="AA1439" s="72"/>
      <c r="AB1439" s="66"/>
      <c r="AC1439" s="72"/>
      <c r="AD1439" s="72"/>
      <c r="AE1439" s="72"/>
      <c r="AF1439" s="62"/>
      <c r="AG1439" s="113"/>
      <c r="AH1439" s="114"/>
      <c r="AI1439" s="30"/>
      <c r="AJ1439" s="30"/>
      <c r="AK1439" s="30"/>
      <c r="AL1439" s="30"/>
      <c r="AM1439" s="68"/>
      <c r="AN1439" s="114"/>
      <c r="AO1439" s="114"/>
      <c r="AP1439" s="113"/>
      <c r="AQ1439" s="113"/>
      <c r="AR1439" s="31"/>
      <c r="AS1439" s="73"/>
      <c r="AT1439" s="73"/>
      <c r="AU1439" s="68"/>
      <c r="AV1439" s="67"/>
      <c r="AW1439" s="67"/>
      <c r="AX1439" s="67"/>
      <c r="AY1439" s="67"/>
      <c r="AZ1439" s="132"/>
      <c r="BA1439" s="132"/>
      <c r="BB1439" s="132"/>
      <c r="BC1439" s="132"/>
      <c r="BD1439" s="132"/>
      <c r="BE1439" s="67"/>
    </row>
    <row r="1440" spans="1:57" ht="25.5" customHeight="1" x14ac:dyDescent="0.25">
      <c r="A1440" s="31"/>
      <c r="B1440" s="31"/>
      <c r="C1440" s="31"/>
      <c r="D1440" s="33"/>
      <c r="E1440" s="98"/>
      <c r="F1440" s="31"/>
      <c r="G1440" s="83"/>
      <c r="H1440" s="83"/>
      <c r="I1440" s="62"/>
      <c r="J1440" s="31"/>
      <c r="K1440" s="31"/>
      <c r="L1440" s="83"/>
      <c r="M1440" s="69"/>
      <c r="N1440" s="69"/>
      <c r="O1440" s="74"/>
      <c r="P1440" s="74"/>
      <c r="Q1440" s="75"/>
      <c r="R1440" s="34"/>
      <c r="S1440" s="83"/>
      <c r="T1440" s="83"/>
      <c r="U1440" s="83"/>
      <c r="V1440" s="83"/>
      <c r="W1440" s="74"/>
      <c r="X1440" s="74"/>
      <c r="Y1440" s="74"/>
      <c r="Z1440" s="66"/>
      <c r="AA1440" s="72"/>
      <c r="AB1440" s="66"/>
      <c r="AC1440" s="72"/>
      <c r="AD1440" s="72"/>
      <c r="AE1440" s="72"/>
      <c r="AF1440" s="62"/>
      <c r="AG1440" s="113"/>
      <c r="AH1440" s="114"/>
      <c r="AI1440" s="30"/>
      <c r="AJ1440" s="30"/>
      <c r="AK1440" s="30"/>
      <c r="AL1440" s="30"/>
      <c r="AM1440" s="68"/>
      <c r="AN1440" s="114"/>
      <c r="AO1440" s="114"/>
      <c r="AP1440" s="113"/>
      <c r="AQ1440" s="113"/>
      <c r="AR1440" s="31"/>
      <c r="AS1440" s="73"/>
      <c r="AT1440" s="73"/>
      <c r="AU1440" s="68"/>
      <c r="AV1440" s="67"/>
      <c r="AW1440" s="67"/>
      <c r="AX1440" s="67"/>
      <c r="AY1440" s="67"/>
      <c r="AZ1440" s="132"/>
      <c r="BA1440" s="132"/>
      <c r="BB1440" s="132"/>
      <c r="BC1440" s="132"/>
      <c r="BD1440" s="132"/>
      <c r="BE1440" s="67"/>
    </row>
    <row r="1441" spans="1:57" ht="25.5" customHeight="1" x14ac:dyDescent="0.25">
      <c r="A1441" s="31"/>
      <c r="B1441" s="31"/>
      <c r="C1441" s="31"/>
      <c r="D1441" s="33"/>
      <c r="E1441" s="98"/>
      <c r="F1441" s="31"/>
      <c r="G1441" s="83"/>
      <c r="H1441" s="83"/>
      <c r="I1441" s="62"/>
      <c r="J1441" s="31"/>
      <c r="K1441" s="31"/>
      <c r="L1441" s="83"/>
      <c r="M1441" s="69"/>
      <c r="N1441" s="69"/>
      <c r="O1441" s="74"/>
      <c r="P1441" s="74"/>
      <c r="Q1441" s="75"/>
      <c r="R1441" s="34"/>
      <c r="S1441" s="83"/>
      <c r="T1441" s="83"/>
      <c r="U1441" s="83"/>
      <c r="V1441" s="83"/>
      <c r="W1441" s="74"/>
      <c r="X1441" s="74"/>
      <c r="Y1441" s="74"/>
      <c r="Z1441" s="66"/>
      <c r="AA1441" s="72"/>
      <c r="AB1441" s="66"/>
      <c r="AC1441" s="72"/>
      <c r="AD1441" s="72"/>
      <c r="AE1441" s="72"/>
      <c r="AF1441" s="62"/>
      <c r="AG1441" s="113"/>
      <c r="AH1441" s="114"/>
      <c r="AI1441" s="30"/>
      <c r="AJ1441" s="30"/>
      <c r="AK1441" s="30"/>
      <c r="AL1441" s="30"/>
      <c r="AM1441" s="68"/>
      <c r="AN1441" s="114"/>
      <c r="AO1441" s="114"/>
      <c r="AP1441" s="113"/>
      <c r="AQ1441" s="113"/>
      <c r="AR1441" s="31"/>
      <c r="AS1441" s="73"/>
      <c r="AT1441" s="73"/>
      <c r="AU1441" s="68"/>
      <c r="AV1441" s="67"/>
      <c r="AW1441" s="67"/>
      <c r="AX1441" s="67"/>
      <c r="AY1441" s="67"/>
      <c r="AZ1441" s="132"/>
      <c r="BA1441" s="132"/>
      <c r="BB1441" s="132"/>
      <c r="BC1441" s="132"/>
      <c r="BD1441" s="132"/>
      <c r="BE1441" s="67"/>
    </row>
    <row r="1442" spans="1:57" ht="25.5" customHeight="1" x14ac:dyDescent="0.25">
      <c r="A1442" s="31"/>
      <c r="B1442" s="31"/>
      <c r="C1442" s="31"/>
      <c r="D1442" s="33"/>
      <c r="E1442" s="98"/>
      <c r="F1442" s="31"/>
      <c r="G1442" s="83"/>
      <c r="H1442" s="83"/>
      <c r="I1442" s="62"/>
      <c r="J1442" s="31"/>
      <c r="K1442" s="31"/>
      <c r="L1442" s="83"/>
      <c r="M1442" s="69"/>
      <c r="N1442" s="69"/>
      <c r="O1442" s="74"/>
      <c r="P1442" s="74"/>
      <c r="Q1442" s="75"/>
      <c r="R1442" s="34"/>
      <c r="S1442" s="83"/>
      <c r="T1442" s="83"/>
      <c r="U1442" s="83"/>
      <c r="V1442" s="83"/>
      <c r="W1442" s="74"/>
      <c r="X1442" s="74"/>
      <c r="Y1442" s="74"/>
      <c r="Z1442" s="66"/>
      <c r="AA1442" s="72"/>
      <c r="AB1442" s="66"/>
      <c r="AC1442" s="72"/>
      <c r="AD1442" s="72"/>
      <c r="AE1442" s="72"/>
      <c r="AF1442" s="62"/>
      <c r="AG1442" s="113"/>
      <c r="AH1442" s="114"/>
      <c r="AI1442" s="30"/>
      <c r="AJ1442" s="30"/>
      <c r="AK1442" s="30"/>
      <c r="AL1442" s="30"/>
      <c r="AM1442" s="68"/>
      <c r="AN1442" s="114"/>
      <c r="AO1442" s="114"/>
      <c r="AP1442" s="113"/>
      <c r="AQ1442" s="113"/>
      <c r="AR1442" s="31"/>
      <c r="AS1442" s="73"/>
      <c r="AT1442" s="73"/>
      <c r="AU1442" s="68"/>
      <c r="AV1442" s="67"/>
      <c r="AW1442" s="67"/>
      <c r="AX1442" s="67"/>
      <c r="AY1442" s="67"/>
      <c r="AZ1442" s="132"/>
      <c r="BA1442" s="132"/>
      <c r="BB1442" s="132"/>
      <c r="BC1442" s="132"/>
      <c r="BD1442" s="132"/>
      <c r="BE1442" s="67"/>
    </row>
    <row r="1443" spans="1:57" ht="25.5" customHeight="1" x14ac:dyDescent="0.25">
      <c r="A1443" s="31"/>
      <c r="B1443" s="31"/>
      <c r="C1443" s="31"/>
      <c r="D1443" s="33"/>
      <c r="E1443" s="98"/>
      <c r="F1443" s="31"/>
      <c r="G1443" s="83"/>
      <c r="H1443" s="83"/>
      <c r="I1443" s="62"/>
      <c r="J1443" s="31"/>
      <c r="K1443" s="31"/>
      <c r="L1443" s="83"/>
      <c r="M1443" s="69"/>
      <c r="N1443" s="69"/>
      <c r="O1443" s="74"/>
      <c r="P1443" s="74"/>
      <c r="Q1443" s="75"/>
      <c r="R1443" s="34"/>
      <c r="S1443" s="83"/>
      <c r="T1443" s="83"/>
      <c r="U1443" s="83"/>
      <c r="V1443" s="83"/>
      <c r="W1443" s="74"/>
      <c r="X1443" s="74"/>
      <c r="Y1443" s="74"/>
      <c r="Z1443" s="66"/>
      <c r="AA1443" s="72"/>
      <c r="AB1443" s="66"/>
      <c r="AC1443" s="72"/>
      <c r="AD1443" s="72"/>
      <c r="AE1443" s="72"/>
      <c r="AF1443" s="62"/>
      <c r="AG1443" s="113"/>
      <c r="AH1443" s="114"/>
      <c r="AI1443" s="30"/>
      <c r="AJ1443" s="30"/>
      <c r="AK1443" s="30"/>
      <c r="AL1443" s="30"/>
      <c r="AM1443" s="68"/>
      <c r="AN1443" s="114"/>
      <c r="AO1443" s="114"/>
      <c r="AP1443" s="113"/>
      <c r="AQ1443" s="113"/>
      <c r="AR1443" s="31"/>
      <c r="AS1443" s="73"/>
      <c r="AT1443" s="73"/>
      <c r="AU1443" s="68"/>
      <c r="AV1443" s="67"/>
      <c r="AW1443" s="67"/>
      <c r="AX1443" s="67"/>
      <c r="AY1443" s="67"/>
      <c r="AZ1443" s="132"/>
      <c r="BA1443" s="132"/>
      <c r="BB1443" s="132"/>
      <c r="BC1443" s="132"/>
      <c r="BD1443" s="132"/>
      <c r="BE1443" s="67"/>
    </row>
    <row r="1444" spans="1:57" ht="25.5" customHeight="1" x14ac:dyDescent="0.25">
      <c r="A1444" s="31"/>
      <c r="B1444" s="31"/>
      <c r="C1444" s="31"/>
      <c r="D1444" s="33"/>
      <c r="E1444" s="98"/>
      <c r="F1444" s="31"/>
      <c r="G1444" s="83"/>
      <c r="H1444" s="83"/>
      <c r="I1444" s="62"/>
      <c r="J1444" s="31"/>
      <c r="K1444" s="31"/>
      <c r="L1444" s="83"/>
      <c r="M1444" s="69"/>
      <c r="N1444" s="69"/>
      <c r="O1444" s="74"/>
      <c r="P1444" s="74"/>
      <c r="Q1444" s="75"/>
      <c r="R1444" s="34"/>
      <c r="S1444" s="83"/>
      <c r="T1444" s="83"/>
      <c r="U1444" s="83"/>
      <c r="V1444" s="83"/>
      <c r="W1444" s="74"/>
      <c r="X1444" s="74"/>
      <c r="Y1444" s="74"/>
      <c r="Z1444" s="66"/>
      <c r="AA1444" s="72"/>
      <c r="AB1444" s="66"/>
      <c r="AC1444" s="72"/>
      <c r="AD1444" s="72"/>
      <c r="AE1444" s="72"/>
      <c r="AF1444" s="62"/>
      <c r="AG1444" s="113"/>
      <c r="AH1444" s="114"/>
      <c r="AI1444" s="30"/>
      <c r="AJ1444" s="30"/>
      <c r="AK1444" s="30"/>
      <c r="AL1444" s="30"/>
      <c r="AM1444" s="68"/>
      <c r="AN1444" s="114"/>
      <c r="AO1444" s="114"/>
      <c r="AP1444" s="113"/>
      <c r="AQ1444" s="113"/>
      <c r="AR1444" s="31"/>
      <c r="AS1444" s="73"/>
      <c r="AT1444" s="73"/>
      <c r="AU1444" s="68"/>
      <c r="AV1444" s="67"/>
      <c r="AW1444" s="67"/>
      <c r="AX1444" s="67"/>
      <c r="AY1444" s="67"/>
      <c r="AZ1444" s="132"/>
      <c r="BA1444" s="132"/>
      <c r="BB1444" s="132"/>
      <c r="BC1444" s="132"/>
      <c r="BD1444" s="132"/>
      <c r="BE1444" s="67"/>
    </row>
    <row r="1445" spans="1:57" ht="25.5" customHeight="1" x14ac:dyDescent="0.25">
      <c r="A1445" s="31"/>
      <c r="B1445" s="31"/>
      <c r="C1445" s="31"/>
      <c r="D1445" s="33"/>
      <c r="E1445" s="98"/>
      <c r="F1445" s="31"/>
      <c r="G1445" s="83"/>
      <c r="H1445" s="83"/>
      <c r="I1445" s="62"/>
      <c r="J1445" s="31"/>
      <c r="K1445" s="31"/>
      <c r="L1445" s="83"/>
      <c r="M1445" s="69"/>
      <c r="N1445" s="69"/>
      <c r="O1445" s="74"/>
      <c r="P1445" s="74"/>
      <c r="Q1445" s="75"/>
      <c r="R1445" s="34"/>
      <c r="S1445" s="83"/>
      <c r="T1445" s="83"/>
      <c r="U1445" s="83"/>
      <c r="V1445" s="83"/>
      <c r="W1445" s="74"/>
      <c r="X1445" s="74"/>
      <c r="Y1445" s="74"/>
      <c r="Z1445" s="66"/>
      <c r="AA1445" s="72"/>
      <c r="AB1445" s="66"/>
      <c r="AC1445" s="72"/>
      <c r="AD1445" s="72"/>
      <c r="AE1445" s="72"/>
      <c r="AF1445" s="62"/>
      <c r="AG1445" s="113"/>
      <c r="AH1445" s="114"/>
      <c r="AI1445" s="30"/>
      <c r="AJ1445" s="30"/>
      <c r="AK1445" s="30"/>
      <c r="AL1445" s="30"/>
      <c r="AM1445" s="68"/>
      <c r="AN1445" s="114"/>
      <c r="AO1445" s="114"/>
      <c r="AP1445" s="113"/>
      <c r="AQ1445" s="113"/>
      <c r="AR1445" s="31"/>
      <c r="AS1445" s="73"/>
      <c r="AT1445" s="73"/>
      <c r="AU1445" s="68"/>
      <c r="AV1445" s="67"/>
      <c r="AW1445" s="67"/>
      <c r="AX1445" s="67"/>
      <c r="AY1445" s="67"/>
      <c r="AZ1445" s="132"/>
      <c r="BA1445" s="132"/>
      <c r="BB1445" s="132"/>
      <c r="BC1445" s="132"/>
      <c r="BD1445" s="132"/>
      <c r="BE1445" s="67"/>
    </row>
    <row r="1446" spans="1:57" ht="25.5" customHeight="1" x14ac:dyDescent="0.25">
      <c r="A1446" s="31"/>
      <c r="B1446" s="31"/>
      <c r="C1446" s="31"/>
      <c r="D1446" s="33"/>
      <c r="E1446" s="98"/>
      <c r="F1446" s="31"/>
      <c r="G1446" s="83"/>
      <c r="H1446" s="83"/>
      <c r="I1446" s="62"/>
      <c r="J1446" s="31"/>
      <c r="K1446" s="31"/>
      <c r="L1446" s="83"/>
      <c r="M1446" s="69"/>
      <c r="N1446" s="69"/>
      <c r="O1446" s="74"/>
      <c r="P1446" s="74"/>
      <c r="Q1446" s="75"/>
      <c r="R1446" s="34"/>
      <c r="S1446" s="83"/>
      <c r="T1446" s="83"/>
      <c r="U1446" s="83"/>
      <c r="V1446" s="83"/>
      <c r="W1446" s="74"/>
      <c r="X1446" s="74"/>
      <c r="Y1446" s="74"/>
      <c r="Z1446" s="66"/>
      <c r="AA1446" s="72"/>
      <c r="AB1446" s="66"/>
      <c r="AC1446" s="72"/>
      <c r="AD1446" s="72"/>
      <c r="AE1446" s="72"/>
      <c r="AF1446" s="62"/>
      <c r="AG1446" s="113"/>
      <c r="AH1446" s="114"/>
      <c r="AI1446" s="30"/>
      <c r="AJ1446" s="30"/>
      <c r="AK1446" s="30"/>
      <c r="AL1446" s="30"/>
      <c r="AM1446" s="68"/>
      <c r="AN1446" s="114"/>
      <c r="AO1446" s="114"/>
      <c r="AP1446" s="113"/>
      <c r="AQ1446" s="113"/>
      <c r="AR1446" s="31"/>
      <c r="AS1446" s="73"/>
      <c r="AT1446" s="73"/>
      <c r="AU1446" s="68"/>
      <c r="AV1446" s="67"/>
      <c r="AW1446" s="67"/>
      <c r="AX1446" s="67"/>
      <c r="AY1446" s="67"/>
      <c r="AZ1446" s="132"/>
      <c r="BA1446" s="132"/>
      <c r="BB1446" s="132"/>
      <c r="BC1446" s="132"/>
      <c r="BD1446" s="132"/>
      <c r="BE1446" s="67"/>
    </row>
    <row r="1447" spans="1:57" ht="25.5" customHeight="1" x14ac:dyDescent="0.25">
      <c r="A1447" s="31"/>
      <c r="B1447" s="31"/>
      <c r="C1447" s="31"/>
      <c r="D1447" s="33"/>
      <c r="E1447" s="98"/>
      <c r="F1447" s="31"/>
      <c r="G1447" s="83"/>
      <c r="H1447" s="83"/>
      <c r="I1447" s="62"/>
      <c r="J1447" s="31"/>
      <c r="K1447" s="31"/>
      <c r="L1447" s="83"/>
      <c r="M1447" s="69"/>
      <c r="N1447" s="69"/>
      <c r="O1447" s="74"/>
      <c r="P1447" s="74"/>
      <c r="Q1447" s="75"/>
      <c r="R1447" s="34"/>
      <c r="S1447" s="83"/>
      <c r="T1447" s="83"/>
      <c r="U1447" s="83"/>
      <c r="V1447" s="83"/>
      <c r="W1447" s="74"/>
      <c r="X1447" s="74"/>
      <c r="Y1447" s="74"/>
      <c r="Z1447" s="66"/>
      <c r="AA1447" s="72"/>
      <c r="AB1447" s="66"/>
      <c r="AC1447" s="72"/>
      <c r="AD1447" s="72"/>
      <c r="AE1447" s="72"/>
      <c r="AF1447" s="62"/>
      <c r="AG1447" s="113"/>
      <c r="AH1447" s="114"/>
      <c r="AI1447" s="30"/>
      <c r="AJ1447" s="30"/>
      <c r="AK1447" s="30"/>
      <c r="AL1447" s="30"/>
      <c r="AM1447" s="68"/>
      <c r="AN1447" s="114"/>
      <c r="AO1447" s="114"/>
      <c r="AP1447" s="113"/>
      <c r="AQ1447" s="113"/>
      <c r="AR1447" s="31"/>
      <c r="AS1447" s="73"/>
      <c r="AT1447" s="73"/>
      <c r="AU1447" s="68"/>
      <c r="AV1447" s="67"/>
      <c r="AW1447" s="67"/>
      <c r="AX1447" s="67"/>
      <c r="AY1447" s="67"/>
      <c r="AZ1447" s="132"/>
      <c r="BA1447" s="132"/>
      <c r="BB1447" s="132"/>
      <c r="BC1447" s="132"/>
      <c r="BD1447" s="132"/>
      <c r="BE1447" s="67"/>
    </row>
    <row r="1448" spans="1:57" ht="25.5" customHeight="1" x14ac:dyDescent="0.25">
      <c r="A1448" s="31"/>
      <c r="B1448" s="31"/>
      <c r="C1448" s="31"/>
      <c r="D1448" s="33"/>
      <c r="E1448" s="98"/>
      <c r="F1448" s="31"/>
      <c r="G1448" s="83"/>
      <c r="H1448" s="83"/>
      <c r="I1448" s="62"/>
      <c r="J1448" s="31"/>
      <c r="K1448" s="31"/>
      <c r="L1448" s="83"/>
      <c r="M1448" s="69"/>
      <c r="N1448" s="69"/>
      <c r="O1448" s="74"/>
      <c r="P1448" s="74"/>
      <c r="Q1448" s="75"/>
      <c r="R1448" s="34"/>
      <c r="S1448" s="83"/>
      <c r="T1448" s="83"/>
      <c r="U1448" s="83"/>
      <c r="V1448" s="83"/>
      <c r="W1448" s="74"/>
      <c r="X1448" s="74"/>
      <c r="Y1448" s="74"/>
      <c r="Z1448" s="66"/>
      <c r="AA1448" s="72"/>
      <c r="AB1448" s="66"/>
      <c r="AC1448" s="72"/>
      <c r="AD1448" s="72"/>
      <c r="AE1448" s="72"/>
      <c r="AF1448" s="62"/>
      <c r="AG1448" s="113"/>
      <c r="AH1448" s="114"/>
      <c r="AI1448" s="30"/>
      <c r="AJ1448" s="30"/>
      <c r="AK1448" s="30"/>
      <c r="AL1448" s="30"/>
      <c r="AM1448" s="68"/>
      <c r="AN1448" s="114"/>
      <c r="AO1448" s="114"/>
      <c r="AP1448" s="113"/>
      <c r="AQ1448" s="113"/>
      <c r="AR1448" s="31"/>
      <c r="AS1448" s="73"/>
      <c r="AT1448" s="73"/>
      <c r="AU1448" s="68"/>
      <c r="AV1448" s="67"/>
      <c r="AW1448" s="67"/>
      <c r="AX1448" s="67"/>
      <c r="AY1448" s="67"/>
      <c r="AZ1448" s="132"/>
      <c r="BA1448" s="132"/>
      <c r="BB1448" s="132"/>
      <c r="BC1448" s="132"/>
      <c r="BD1448" s="132"/>
      <c r="BE1448" s="67"/>
    </row>
    <row r="1449" spans="1:57" ht="25.5" customHeight="1" x14ac:dyDescent="0.25">
      <c r="A1449" s="31"/>
      <c r="B1449" s="31"/>
      <c r="C1449" s="31"/>
      <c r="D1449" s="33"/>
      <c r="E1449" s="98"/>
      <c r="F1449" s="31"/>
      <c r="G1449" s="83"/>
      <c r="H1449" s="83"/>
      <c r="I1449" s="62"/>
      <c r="J1449" s="31"/>
      <c r="K1449" s="31"/>
      <c r="L1449" s="83"/>
      <c r="M1449" s="69"/>
      <c r="N1449" s="69"/>
      <c r="O1449" s="74"/>
      <c r="P1449" s="74"/>
      <c r="Q1449" s="75"/>
      <c r="R1449" s="34"/>
      <c r="S1449" s="83"/>
      <c r="T1449" s="83"/>
      <c r="U1449" s="83"/>
      <c r="V1449" s="83"/>
      <c r="W1449" s="74"/>
      <c r="X1449" s="74"/>
      <c r="Y1449" s="74"/>
      <c r="Z1449" s="66"/>
      <c r="AA1449" s="72"/>
      <c r="AB1449" s="66"/>
      <c r="AC1449" s="72"/>
      <c r="AD1449" s="72"/>
      <c r="AE1449" s="72"/>
      <c r="AF1449" s="62"/>
      <c r="AG1449" s="113"/>
      <c r="AH1449" s="114"/>
      <c r="AI1449" s="30"/>
      <c r="AJ1449" s="30"/>
      <c r="AK1449" s="30"/>
      <c r="AL1449" s="30"/>
      <c r="AM1449" s="68"/>
      <c r="AN1449" s="114"/>
      <c r="AO1449" s="114"/>
      <c r="AP1449" s="113"/>
      <c r="AQ1449" s="113"/>
      <c r="AR1449" s="31"/>
      <c r="AS1449" s="73"/>
      <c r="AT1449" s="73"/>
      <c r="AU1449" s="68"/>
      <c r="AV1449" s="67"/>
      <c r="AW1449" s="67"/>
      <c r="AX1449" s="67"/>
      <c r="AY1449" s="67"/>
      <c r="AZ1449" s="132"/>
      <c r="BA1449" s="132"/>
      <c r="BB1449" s="132"/>
      <c r="BC1449" s="132"/>
      <c r="BD1449" s="132"/>
      <c r="BE1449" s="67"/>
    </row>
    <row r="1450" spans="1:57" ht="25.5" customHeight="1" x14ac:dyDescent="0.25">
      <c r="A1450" s="31"/>
      <c r="B1450" s="31"/>
      <c r="C1450" s="31"/>
      <c r="D1450" s="33"/>
      <c r="E1450" s="98"/>
      <c r="F1450" s="31"/>
      <c r="G1450" s="83"/>
      <c r="H1450" s="83"/>
      <c r="I1450" s="62"/>
      <c r="J1450" s="31"/>
      <c r="K1450" s="31"/>
      <c r="L1450" s="83"/>
      <c r="M1450" s="69"/>
      <c r="N1450" s="69"/>
      <c r="O1450" s="74"/>
      <c r="P1450" s="74"/>
      <c r="Q1450" s="75"/>
      <c r="R1450" s="34"/>
      <c r="S1450" s="83"/>
      <c r="T1450" s="83"/>
      <c r="U1450" s="83"/>
      <c r="V1450" s="83"/>
      <c r="W1450" s="74"/>
      <c r="X1450" s="74"/>
      <c r="Y1450" s="74"/>
      <c r="Z1450" s="66"/>
      <c r="AA1450" s="72"/>
      <c r="AB1450" s="66"/>
      <c r="AC1450" s="72"/>
      <c r="AD1450" s="72"/>
      <c r="AE1450" s="72"/>
      <c r="AF1450" s="62"/>
      <c r="AG1450" s="113"/>
      <c r="AH1450" s="114"/>
      <c r="AI1450" s="30"/>
      <c r="AJ1450" s="30"/>
      <c r="AK1450" s="30"/>
      <c r="AL1450" s="30"/>
      <c r="AM1450" s="68"/>
      <c r="AN1450" s="114"/>
      <c r="AO1450" s="114"/>
      <c r="AP1450" s="113"/>
      <c r="AQ1450" s="113"/>
      <c r="AR1450" s="31"/>
      <c r="AS1450" s="73"/>
      <c r="AT1450" s="73"/>
      <c r="AU1450" s="68"/>
      <c r="AV1450" s="67"/>
      <c r="AW1450" s="67"/>
      <c r="AX1450" s="67"/>
      <c r="AY1450" s="67"/>
      <c r="AZ1450" s="132"/>
      <c r="BA1450" s="132"/>
      <c r="BB1450" s="132"/>
      <c r="BC1450" s="132"/>
      <c r="BD1450" s="132"/>
      <c r="BE1450" s="67"/>
    </row>
    <row r="1451" spans="1:57" ht="25.5" customHeight="1" x14ac:dyDescent="0.25">
      <c r="A1451" s="31"/>
      <c r="B1451" s="31"/>
      <c r="C1451" s="31"/>
      <c r="D1451" s="33"/>
      <c r="E1451" s="98"/>
      <c r="F1451" s="31"/>
      <c r="G1451" s="83"/>
      <c r="H1451" s="83"/>
      <c r="I1451" s="62"/>
      <c r="J1451" s="31"/>
      <c r="K1451" s="31"/>
      <c r="L1451" s="83"/>
      <c r="M1451" s="69"/>
      <c r="N1451" s="69"/>
      <c r="O1451" s="74"/>
      <c r="P1451" s="74"/>
      <c r="Q1451" s="75"/>
      <c r="R1451" s="34"/>
      <c r="S1451" s="83"/>
      <c r="T1451" s="83"/>
      <c r="U1451" s="83"/>
      <c r="V1451" s="83"/>
      <c r="W1451" s="74"/>
      <c r="X1451" s="74"/>
      <c r="Y1451" s="74"/>
      <c r="Z1451" s="66"/>
      <c r="AA1451" s="72"/>
      <c r="AB1451" s="66"/>
      <c r="AC1451" s="72"/>
      <c r="AD1451" s="72"/>
      <c r="AE1451" s="72"/>
      <c r="AF1451" s="62"/>
      <c r="AG1451" s="113"/>
      <c r="AH1451" s="114"/>
      <c r="AI1451" s="30"/>
      <c r="AJ1451" s="30"/>
      <c r="AK1451" s="30"/>
      <c r="AL1451" s="30"/>
      <c r="AM1451" s="68"/>
      <c r="AN1451" s="114"/>
      <c r="AO1451" s="114"/>
      <c r="AP1451" s="113"/>
      <c r="AQ1451" s="113"/>
      <c r="AR1451" s="31"/>
      <c r="AS1451" s="73"/>
      <c r="AT1451" s="73"/>
      <c r="AU1451" s="68"/>
      <c r="AV1451" s="67"/>
      <c r="AW1451" s="67"/>
      <c r="AX1451" s="67"/>
      <c r="AY1451" s="67"/>
      <c r="AZ1451" s="132"/>
      <c r="BA1451" s="132"/>
      <c r="BB1451" s="132"/>
      <c r="BC1451" s="132"/>
      <c r="BD1451" s="132"/>
      <c r="BE1451" s="67"/>
    </row>
    <row r="1452" spans="1:57" ht="25.5" customHeight="1" x14ac:dyDescent="0.25">
      <c r="A1452" s="31"/>
      <c r="B1452" s="31"/>
      <c r="C1452" s="31"/>
      <c r="D1452" s="33"/>
      <c r="E1452" s="98"/>
      <c r="F1452" s="31"/>
      <c r="G1452" s="83"/>
      <c r="H1452" s="83"/>
      <c r="I1452" s="62"/>
      <c r="J1452" s="31"/>
      <c r="K1452" s="31"/>
      <c r="L1452" s="83"/>
      <c r="M1452" s="69"/>
      <c r="N1452" s="69"/>
      <c r="O1452" s="74"/>
      <c r="P1452" s="74"/>
      <c r="Q1452" s="75"/>
      <c r="R1452" s="34"/>
      <c r="S1452" s="83"/>
      <c r="T1452" s="83"/>
      <c r="U1452" s="83"/>
      <c r="V1452" s="83"/>
      <c r="W1452" s="74"/>
      <c r="X1452" s="74"/>
      <c r="Y1452" s="74"/>
      <c r="Z1452" s="66"/>
      <c r="AA1452" s="72"/>
      <c r="AB1452" s="66"/>
      <c r="AC1452" s="72"/>
      <c r="AD1452" s="72"/>
      <c r="AE1452" s="72"/>
      <c r="AF1452" s="62"/>
      <c r="AG1452" s="113"/>
      <c r="AH1452" s="114"/>
      <c r="AI1452" s="30"/>
      <c r="AJ1452" s="30"/>
      <c r="AK1452" s="30"/>
      <c r="AL1452" s="30"/>
      <c r="AM1452" s="68"/>
      <c r="AN1452" s="114"/>
      <c r="AO1452" s="114"/>
      <c r="AP1452" s="113"/>
      <c r="AQ1452" s="113"/>
      <c r="AR1452" s="31"/>
      <c r="AS1452" s="73"/>
      <c r="AT1452" s="73"/>
      <c r="AU1452" s="68"/>
      <c r="AV1452" s="67"/>
      <c r="AW1452" s="67"/>
      <c r="AX1452" s="67"/>
      <c r="AY1452" s="67"/>
      <c r="AZ1452" s="132"/>
      <c r="BA1452" s="132"/>
      <c r="BB1452" s="132"/>
      <c r="BC1452" s="132"/>
      <c r="BD1452" s="132"/>
      <c r="BE1452" s="67"/>
    </row>
    <row r="1453" spans="1:57" ht="25.5" customHeight="1" x14ac:dyDescent="0.25">
      <c r="A1453" s="31"/>
      <c r="B1453" s="31"/>
      <c r="C1453" s="31"/>
      <c r="D1453" s="33"/>
      <c r="E1453" s="98"/>
      <c r="F1453" s="31"/>
      <c r="G1453" s="83"/>
      <c r="H1453" s="83"/>
      <c r="I1453" s="62"/>
      <c r="J1453" s="31"/>
      <c r="K1453" s="31"/>
      <c r="L1453" s="83"/>
      <c r="M1453" s="69"/>
      <c r="N1453" s="69"/>
      <c r="O1453" s="74"/>
      <c r="P1453" s="74"/>
      <c r="Q1453" s="75"/>
      <c r="R1453" s="34"/>
      <c r="S1453" s="83"/>
      <c r="T1453" s="83"/>
      <c r="U1453" s="83"/>
      <c r="V1453" s="83"/>
      <c r="W1453" s="74"/>
      <c r="X1453" s="74"/>
      <c r="Y1453" s="74"/>
      <c r="Z1453" s="66"/>
      <c r="AA1453" s="72"/>
      <c r="AB1453" s="66"/>
      <c r="AC1453" s="72"/>
      <c r="AD1453" s="72"/>
      <c r="AE1453" s="72"/>
      <c r="AF1453" s="62"/>
      <c r="AG1453" s="113"/>
      <c r="AH1453" s="114"/>
      <c r="AI1453" s="30"/>
      <c r="AJ1453" s="30"/>
      <c r="AK1453" s="30"/>
      <c r="AL1453" s="30"/>
      <c r="AM1453" s="68"/>
      <c r="AN1453" s="114"/>
      <c r="AO1453" s="114"/>
      <c r="AP1453" s="113"/>
      <c r="AQ1453" s="113"/>
      <c r="AR1453" s="31"/>
      <c r="AS1453" s="73"/>
      <c r="AT1453" s="73"/>
      <c r="AU1453" s="68"/>
      <c r="AV1453" s="67"/>
      <c r="AW1453" s="67"/>
      <c r="AX1453" s="67"/>
      <c r="AY1453" s="67"/>
      <c r="AZ1453" s="132"/>
      <c r="BA1453" s="132"/>
      <c r="BB1453" s="132"/>
      <c r="BC1453" s="132"/>
      <c r="BD1453" s="132"/>
      <c r="BE1453" s="67"/>
    </row>
    <row r="1454" spans="1:57" ht="25.5" customHeight="1" x14ac:dyDescent="0.25">
      <c r="A1454" s="31"/>
      <c r="B1454" s="31"/>
      <c r="C1454" s="31"/>
      <c r="D1454" s="33"/>
      <c r="E1454" s="98"/>
      <c r="F1454" s="31"/>
      <c r="G1454" s="83"/>
      <c r="H1454" s="83"/>
      <c r="I1454" s="62"/>
      <c r="J1454" s="31"/>
      <c r="K1454" s="31"/>
      <c r="L1454" s="83"/>
      <c r="M1454" s="69"/>
      <c r="N1454" s="69"/>
      <c r="O1454" s="74"/>
      <c r="P1454" s="74"/>
      <c r="Q1454" s="75"/>
      <c r="R1454" s="34"/>
      <c r="S1454" s="83"/>
      <c r="T1454" s="83"/>
      <c r="U1454" s="83"/>
      <c r="V1454" s="83"/>
      <c r="W1454" s="74"/>
      <c r="X1454" s="74"/>
      <c r="Y1454" s="74"/>
      <c r="Z1454" s="66"/>
      <c r="AA1454" s="72"/>
      <c r="AB1454" s="66"/>
      <c r="AC1454" s="72"/>
      <c r="AD1454" s="72"/>
      <c r="AE1454" s="72"/>
      <c r="AF1454" s="62"/>
      <c r="AG1454" s="113"/>
      <c r="AH1454" s="114"/>
      <c r="AI1454" s="30"/>
      <c r="AJ1454" s="30"/>
      <c r="AK1454" s="30"/>
      <c r="AL1454" s="30"/>
      <c r="AM1454" s="68"/>
      <c r="AN1454" s="114"/>
      <c r="AO1454" s="114"/>
      <c r="AP1454" s="113"/>
      <c r="AQ1454" s="113"/>
      <c r="AR1454" s="31"/>
      <c r="AS1454" s="73"/>
      <c r="AT1454" s="73"/>
      <c r="AU1454" s="68"/>
      <c r="AV1454" s="67"/>
      <c r="AW1454" s="67"/>
      <c r="AX1454" s="67"/>
      <c r="AY1454" s="67"/>
      <c r="AZ1454" s="132"/>
      <c r="BA1454" s="132"/>
      <c r="BB1454" s="132"/>
      <c r="BC1454" s="132"/>
      <c r="BD1454" s="132"/>
      <c r="BE1454" s="67"/>
    </row>
    <row r="1455" spans="1:57" ht="25.5" customHeight="1" x14ac:dyDescent="0.25">
      <c r="A1455" s="31"/>
      <c r="B1455" s="31"/>
      <c r="C1455" s="31"/>
      <c r="D1455" s="33"/>
      <c r="E1455" s="98"/>
      <c r="F1455" s="31"/>
      <c r="G1455" s="83"/>
      <c r="H1455" s="83"/>
      <c r="I1455" s="62"/>
      <c r="J1455" s="31"/>
      <c r="K1455" s="31"/>
      <c r="L1455" s="83"/>
      <c r="M1455" s="69"/>
      <c r="N1455" s="69"/>
      <c r="O1455" s="74"/>
      <c r="P1455" s="74"/>
      <c r="Q1455" s="75"/>
      <c r="R1455" s="34"/>
      <c r="S1455" s="83"/>
      <c r="T1455" s="83"/>
      <c r="U1455" s="83"/>
      <c r="V1455" s="83"/>
      <c r="W1455" s="74"/>
      <c r="X1455" s="74"/>
      <c r="Y1455" s="74"/>
      <c r="Z1455" s="66"/>
      <c r="AA1455" s="72"/>
      <c r="AB1455" s="66"/>
      <c r="AC1455" s="72"/>
      <c r="AD1455" s="72"/>
      <c r="AE1455" s="72"/>
      <c r="AF1455" s="62"/>
      <c r="AG1455" s="113"/>
      <c r="AH1455" s="114"/>
      <c r="AI1455" s="30"/>
      <c r="AJ1455" s="30"/>
      <c r="AK1455" s="30"/>
      <c r="AL1455" s="30"/>
      <c r="AM1455" s="68"/>
      <c r="AN1455" s="114"/>
      <c r="AO1455" s="114"/>
      <c r="AP1455" s="113"/>
      <c r="AQ1455" s="113"/>
      <c r="AR1455" s="31"/>
      <c r="AS1455" s="73"/>
      <c r="AT1455" s="73"/>
      <c r="AU1455" s="68"/>
      <c r="AV1455" s="67"/>
      <c r="AW1455" s="67"/>
      <c r="AX1455" s="67"/>
      <c r="AY1455" s="67"/>
      <c r="AZ1455" s="132"/>
      <c r="BA1455" s="132"/>
      <c r="BB1455" s="132"/>
      <c r="BC1455" s="132"/>
      <c r="BD1455" s="132"/>
      <c r="BE1455" s="67"/>
    </row>
    <row r="1456" spans="1:57" ht="25.5" customHeight="1" x14ac:dyDescent="0.25">
      <c r="A1456" s="31"/>
      <c r="B1456" s="31"/>
      <c r="C1456" s="31"/>
      <c r="D1456" s="33"/>
      <c r="E1456" s="98"/>
      <c r="F1456" s="31"/>
      <c r="G1456" s="83"/>
      <c r="H1456" s="83"/>
      <c r="I1456" s="62"/>
      <c r="J1456" s="31"/>
      <c r="K1456" s="31"/>
      <c r="L1456" s="83"/>
      <c r="M1456" s="69"/>
      <c r="N1456" s="69"/>
      <c r="O1456" s="74"/>
      <c r="P1456" s="74"/>
      <c r="Q1456" s="75"/>
      <c r="R1456" s="34"/>
      <c r="S1456" s="83"/>
      <c r="T1456" s="83"/>
      <c r="U1456" s="83"/>
      <c r="V1456" s="83"/>
      <c r="W1456" s="74"/>
      <c r="X1456" s="74"/>
      <c r="Y1456" s="74"/>
      <c r="Z1456" s="66"/>
      <c r="AA1456" s="72"/>
      <c r="AB1456" s="66"/>
      <c r="AC1456" s="72"/>
      <c r="AD1456" s="72"/>
      <c r="AE1456" s="72"/>
      <c r="AF1456" s="62"/>
      <c r="AG1456" s="113"/>
      <c r="AH1456" s="114"/>
      <c r="AI1456" s="30"/>
      <c r="AJ1456" s="30"/>
      <c r="AK1456" s="30"/>
      <c r="AL1456" s="30"/>
      <c r="AM1456" s="68"/>
      <c r="AN1456" s="114"/>
      <c r="AO1456" s="114"/>
      <c r="AP1456" s="113"/>
      <c r="AQ1456" s="113"/>
      <c r="AR1456" s="31"/>
      <c r="AS1456" s="73"/>
      <c r="AT1456" s="73"/>
      <c r="AU1456" s="68"/>
      <c r="AV1456" s="67"/>
      <c r="AW1456" s="67"/>
      <c r="AX1456" s="67"/>
      <c r="AY1456" s="67"/>
      <c r="AZ1456" s="132"/>
      <c r="BA1456" s="132"/>
      <c r="BB1456" s="132"/>
      <c r="BC1456" s="132"/>
      <c r="BD1456" s="132"/>
      <c r="BE1456" s="67"/>
    </row>
    <row r="1457" spans="1:57" ht="25.5" customHeight="1" x14ac:dyDescent="0.25">
      <c r="A1457" s="31"/>
      <c r="B1457" s="31"/>
      <c r="C1457" s="31"/>
      <c r="D1457" s="33"/>
      <c r="E1457" s="98"/>
      <c r="F1457" s="31"/>
      <c r="G1457" s="83"/>
      <c r="H1457" s="83"/>
      <c r="I1457" s="62"/>
      <c r="J1457" s="31"/>
      <c r="K1457" s="31"/>
      <c r="L1457" s="83"/>
      <c r="M1457" s="69"/>
      <c r="N1457" s="69"/>
      <c r="O1457" s="74"/>
      <c r="P1457" s="74"/>
      <c r="Q1457" s="75"/>
      <c r="R1457" s="34"/>
      <c r="S1457" s="83"/>
      <c r="T1457" s="83"/>
      <c r="U1457" s="83"/>
      <c r="V1457" s="83"/>
      <c r="W1457" s="74"/>
      <c r="X1457" s="74"/>
      <c r="Y1457" s="74"/>
      <c r="Z1457" s="66"/>
      <c r="AA1457" s="72"/>
      <c r="AB1457" s="66"/>
      <c r="AC1457" s="72"/>
      <c r="AD1457" s="72"/>
      <c r="AE1457" s="72"/>
      <c r="AF1457" s="62"/>
      <c r="AG1457" s="113"/>
      <c r="AH1457" s="114"/>
      <c r="AI1457" s="30"/>
      <c r="AJ1457" s="30"/>
      <c r="AK1457" s="30"/>
      <c r="AL1457" s="30"/>
      <c r="AM1457" s="68"/>
      <c r="AN1457" s="114"/>
      <c r="AO1457" s="114"/>
      <c r="AP1457" s="113"/>
      <c r="AQ1457" s="113"/>
      <c r="AR1457" s="31"/>
      <c r="AS1457" s="73"/>
      <c r="AT1457" s="73"/>
      <c r="AU1457" s="68"/>
      <c r="AV1457" s="67"/>
      <c r="AW1457" s="67"/>
      <c r="AX1457" s="67"/>
      <c r="AY1457" s="67"/>
      <c r="AZ1457" s="132"/>
      <c r="BA1457" s="132"/>
      <c r="BB1457" s="132"/>
      <c r="BC1457" s="132"/>
      <c r="BD1457" s="132"/>
      <c r="BE1457" s="67"/>
    </row>
    <row r="1458" spans="1:57" ht="25.5" customHeight="1" x14ac:dyDescent="0.25">
      <c r="A1458" s="31"/>
      <c r="B1458" s="31"/>
      <c r="C1458" s="31"/>
      <c r="D1458" s="33"/>
      <c r="E1458" s="98"/>
      <c r="F1458" s="31"/>
      <c r="G1458" s="83"/>
      <c r="H1458" s="83"/>
      <c r="I1458" s="62"/>
      <c r="J1458" s="31"/>
      <c r="K1458" s="31"/>
      <c r="L1458" s="83"/>
      <c r="M1458" s="69"/>
      <c r="N1458" s="69"/>
      <c r="O1458" s="74"/>
      <c r="P1458" s="74"/>
      <c r="Q1458" s="75"/>
      <c r="R1458" s="34"/>
      <c r="S1458" s="83"/>
      <c r="T1458" s="83"/>
      <c r="U1458" s="83"/>
      <c r="V1458" s="83"/>
      <c r="W1458" s="74"/>
      <c r="X1458" s="74"/>
      <c r="Y1458" s="74"/>
      <c r="Z1458" s="66"/>
      <c r="AA1458" s="72"/>
      <c r="AB1458" s="66"/>
      <c r="AC1458" s="72"/>
      <c r="AD1458" s="72"/>
      <c r="AE1458" s="72"/>
      <c r="AF1458" s="62"/>
      <c r="AG1458" s="113"/>
      <c r="AH1458" s="114"/>
      <c r="AI1458" s="30"/>
      <c r="AJ1458" s="30"/>
      <c r="AK1458" s="30"/>
      <c r="AL1458" s="30"/>
      <c r="AM1458" s="68"/>
      <c r="AN1458" s="114"/>
      <c r="AO1458" s="114"/>
      <c r="AP1458" s="113"/>
      <c r="AQ1458" s="113"/>
      <c r="AR1458" s="31"/>
      <c r="AS1458" s="73"/>
      <c r="AT1458" s="73"/>
      <c r="AU1458" s="68"/>
      <c r="AV1458" s="67"/>
      <c r="AW1458" s="67"/>
      <c r="AX1458" s="67"/>
      <c r="AY1458" s="67"/>
      <c r="AZ1458" s="132"/>
      <c r="BA1458" s="132"/>
      <c r="BB1458" s="132"/>
      <c r="BC1458" s="132"/>
      <c r="BD1458" s="132"/>
      <c r="BE1458" s="67"/>
    </row>
    <row r="1459" spans="1:57" ht="25.5" customHeight="1" x14ac:dyDescent="0.25">
      <c r="A1459" s="31"/>
      <c r="B1459" s="31"/>
      <c r="C1459" s="31"/>
      <c r="D1459" s="33"/>
      <c r="E1459" s="98"/>
      <c r="F1459" s="31"/>
      <c r="G1459" s="83"/>
      <c r="H1459" s="83"/>
      <c r="I1459" s="62"/>
      <c r="J1459" s="31"/>
      <c r="K1459" s="31"/>
      <c r="L1459" s="83"/>
      <c r="M1459" s="69"/>
      <c r="N1459" s="69"/>
      <c r="O1459" s="74"/>
      <c r="P1459" s="74"/>
      <c r="Q1459" s="75"/>
      <c r="R1459" s="34"/>
      <c r="S1459" s="83"/>
      <c r="T1459" s="83"/>
      <c r="U1459" s="83"/>
      <c r="V1459" s="83"/>
      <c r="W1459" s="74"/>
      <c r="X1459" s="74"/>
      <c r="Y1459" s="74"/>
      <c r="Z1459" s="66"/>
      <c r="AA1459" s="72"/>
      <c r="AB1459" s="66"/>
      <c r="AC1459" s="72"/>
      <c r="AD1459" s="72"/>
      <c r="AE1459" s="72"/>
      <c r="AF1459" s="62"/>
      <c r="AG1459" s="113"/>
      <c r="AH1459" s="114"/>
      <c r="AI1459" s="30"/>
      <c r="AJ1459" s="30"/>
      <c r="AK1459" s="30"/>
      <c r="AL1459" s="30"/>
      <c r="AM1459" s="68"/>
      <c r="AN1459" s="114"/>
      <c r="AO1459" s="114"/>
      <c r="AP1459" s="113"/>
      <c r="AQ1459" s="113"/>
      <c r="AR1459" s="31"/>
      <c r="AS1459" s="73"/>
      <c r="AT1459" s="73"/>
      <c r="AU1459" s="68"/>
      <c r="AV1459" s="67"/>
      <c r="AW1459" s="67"/>
      <c r="AX1459" s="67"/>
      <c r="AY1459" s="67"/>
      <c r="AZ1459" s="132"/>
      <c r="BA1459" s="132"/>
      <c r="BB1459" s="132"/>
      <c r="BC1459" s="132"/>
      <c r="BD1459" s="132"/>
      <c r="BE1459" s="67"/>
    </row>
    <row r="1460" spans="1:57" ht="25.5" customHeight="1" x14ac:dyDescent="0.25">
      <c r="A1460" s="31"/>
      <c r="B1460" s="31"/>
      <c r="C1460" s="31"/>
      <c r="D1460" s="33"/>
      <c r="E1460" s="98"/>
      <c r="F1460" s="31"/>
      <c r="G1460" s="83"/>
      <c r="H1460" s="83"/>
      <c r="I1460" s="62"/>
      <c r="J1460" s="31"/>
      <c r="K1460" s="31"/>
      <c r="L1460" s="83"/>
      <c r="M1460" s="69"/>
      <c r="N1460" s="69"/>
      <c r="O1460" s="74"/>
      <c r="P1460" s="74"/>
      <c r="Q1460" s="75"/>
      <c r="R1460" s="34"/>
      <c r="S1460" s="83"/>
      <c r="T1460" s="83"/>
      <c r="U1460" s="83"/>
      <c r="V1460" s="83"/>
      <c r="W1460" s="74"/>
      <c r="X1460" s="74"/>
      <c r="Y1460" s="74"/>
      <c r="Z1460" s="66"/>
      <c r="AA1460" s="72"/>
      <c r="AB1460" s="66"/>
      <c r="AC1460" s="72"/>
      <c r="AD1460" s="72"/>
      <c r="AE1460" s="72"/>
      <c r="AF1460" s="62"/>
      <c r="AG1460" s="113"/>
      <c r="AH1460" s="114"/>
      <c r="AI1460" s="30"/>
      <c r="AJ1460" s="30"/>
      <c r="AK1460" s="30"/>
      <c r="AL1460" s="30"/>
      <c r="AM1460" s="68"/>
      <c r="AN1460" s="114"/>
      <c r="AO1460" s="114"/>
      <c r="AP1460" s="113"/>
      <c r="AQ1460" s="113"/>
      <c r="AR1460" s="31"/>
      <c r="AS1460" s="73"/>
      <c r="AT1460" s="73"/>
      <c r="AU1460" s="68"/>
      <c r="AV1460" s="67"/>
      <c r="AW1460" s="67"/>
      <c r="AX1460" s="67"/>
      <c r="AY1460" s="67"/>
      <c r="AZ1460" s="132"/>
      <c r="BA1460" s="132"/>
      <c r="BB1460" s="132"/>
      <c r="BC1460" s="132"/>
      <c r="BD1460" s="132"/>
      <c r="BE1460" s="67"/>
    </row>
    <row r="1461" spans="1:57" ht="25.5" customHeight="1" x14ac:dyDescent="0.25">
      <c r="A1461" s="31"/>
      <c r="B1461" s="31"/>
      <c r="C1461" s="31"/>
      <c r="D1461" s="33"/>
      <c r="E1461" s="98"/>
      <c r="F1461" s="31"/>
      <c r="G1461" s="83"/>
      <c r="H1461" s="83"/>
      <c r="I1461" s="62"/>
      <c r="J1461" s="31"/>
      <c r="K1461" s="31"/>
      <c r="L1461" s="83"/>
      <c r="M1461" s="69"/>
      <c r="N1461" s="69"/>
      <c r="O1461" s="74"/>
      <c r="P1461" s="74"/>
      <c r="Q1461" s="75"/>
      <c r="R1461" s="34"/>
      <c r="S1461" s="83"/>
      <c r="T1461" s="83"/>
      <c r="U1461" s="83"/>
      <c r="V1461" s="83"/>
      <c r="W1461" s="74"/>
      <c r="X1461" s="74"/>
      <c r="Y1461" s="74"/>
      <c r="Z1461" s="66"/>
      <c r="AA1461" s="72"/>
      <c r="AB1461" s="66"/>
      <c r="AC1461" s="72"/>
      <c r="AD1461" s="72"/>
      <c r="AE1461" s="72"/>
      <c r="AF1461" s="62"/>
      <c r="AG1461" s="113"/>
      <c r="AH1461" s="114"/>
      <c r="AI1461" s="30"/>
      <c r="AJ1461" s="30"/>
      <c r="AK1461" s="30"/>
      <c r="AL1461" s="30"/>
      <c r="AM1461" s="68"/>
      <c r="AN1461" s="114"/>
      <c r="AO1461" s="114"/>
      <c r="AP1461" s="113"/>
      <c r="AQ1461" s="113"/>
      <c r="AR1461" s="31"/>
      <c r="AS1461" s="73"/>
      <c r="AT1461" s="73"/>
      <c r="AU1461" s="68"/>
      <c r="AV1461" s="67"/>
      <c r="AW1461" s="67"/>
      <c r="AX1461" s="67"/>
      <c r="AY1461" s="67"/>
      <c r="AZ1461" s="132"/>
      <c r="BA1461" s="132"/>
      <c r="BB1461" s="132"/>
      <c r="BC1461" s="132"/>
      <c r="BD1461" s="132"/>
      <c r="BE1461" s="67"/>
    </row>
    <row r="1462" spans="1:57" ht="25.5" customHeight="1" x14ac:dyDescent="0.25">
      <c r="A1462" s="31"/>
      <c r="B1462" s="31"/>
      <c r="C1462" s="31"/>
      <c r="D1462" s="33"/>
      <c r="E1462" s="98"/>
      <c r="F1462" s="31"/>
      <c r="G1462" s="83"/>
      <c r="H1462" s="83"/>
      <c r="I1462" s="62"/>
      <c r="J1462" s="31"/>
      <c r="K1462" s="31"/>
      <c r="L1462" s="83"/>
      <c r="M1462" s="69"/>
      <c r="N1462" s="69"/>
      <c r="O1462" s="74"/>
      <c r="P1462" s="74"/>
      <c r="Q1462" s="75"/>
      <c r="R1462" s="34"/>
      <c r="S1462" s="83"/>
      <c r="T1462" s="83"/>
      <c r="U1462" s="83"/>
      <c r="V1462" s="83"/>
      <c r="W1462" s="74"/>
      <c r="X1462" s="74"/>
      <c r="Y1462" s="74"/>
      <c r="Z1462" s="66"/>
      <c r="AA1462" s="72"/>
      <c r="AB1462" s="66"/>
      <c r="AC1462" s="72"/>
      <c r="AD1462" s="72"/>
      <c r="AE1462" s="72"/>
      <c r="AF1462" s="62"/>
      <c r="AG1462" s="113"/>
      <c r="AH1462" s="114"/>
      <c r="AI1462" s="30"/>
      <c r="AJ1462" s="30"/>
      <c r="AK1462" s="30"/>
      <c r="AL1462" s="30"/>
      <c r="AM1462" s="68"/>
      <c r="AN1462" s="114"/>
      <c r="AO1462" s="114"/>
      <c r="AP1462" s="113"/>
      <c r="AQ1462" s="113"/>
      <c r="AR1462" s="31"/>
      <c r="AS1462" s="73"/>
      <c r="AT1462" s="73"/>
      <c r="AU1462" s="68"/>
      <c r="AV1462" s="67"/>
      <c r="AW1462" s="67"/>
      <c r="AX1462" s="67"/>
      <c r="AY1462" s="67"/>
      <c r="AZ1462" s="132"/>
      <c r="BA1462" s="132"/>
      <c r="BB1462" s="132"/>
      <c r="BC1462" s="132"/>
      <c r="BD1462" s="132"/>
      <c r="BE1462" s="67"/>
    </row>
    <row r="1463" spans="1:57" ht="25.5" customHeight="1" x14ac:dyDescent="0.25">
      <c r="A1463" s="31"/>
      <c r="B1463" s="31"/>
      <c r="C1463" s="31"/>
      <c r="D1463" s="33"/>
      <c r="E1463" s="98"/>
      <c r="F1463" s="31"/>
      <c r="G1463" s="83"/>
      <c r="H1463" s="83"/>
      <c r="I1463" s="62"/>
      <c r="J1463" s="31"/>
      <c r="K1463" s="31"/>
      <c r="L1463" s="83"/>
      <c r="M1463" s="69"/>
      <c r="N1463" s="69"/>
      <c r="O1463" s="74"/>
      <c r="P1463" s="74"/>
      <c r="Q1463" s="75"/>
      <c r="R1463" s="34"/>
      <c r="S1463" s="83"/>
      <c r="T1463" s="83"/>
      <c r="U1463" s="83"/>
      <c r="V1463" s="83"/>
      <c r="W1463" s="74"/>
      <c r="X1463" s="74"/>
      <c r="Y1463" s="74"/>
      <c r="Z1463" s="66"/>
      <c r="AA1463" s="72"/>
      <c r="AB1463" s="66"/>
      <c r="AC1463" s="72"/>
      <c r="AD1463" s="72"/>
      <c r="AE1463" s="72"/>
      <c r="AF1463" s="62"/>
      <c r="AG1463" s="113"/>
      <c r="AH1463" s="114"/>
      <c r="AI1463" s="30"/>
      <c r="AJ1463" s="30"/>
      <c r="AK1463" s="30"/>
      <c r="AL1463" s="30"/>
      <c r="AM1463" s="68"/>
      <c r="AN1463" s="114"/>
      <c r="AO1463" s="114"/>
      <c r="AP1463" s="113"/>
      <c r="AQ1463" s="113"/>
      <c r="AR1463" s="31"/>
      <c r="AS1463" s="73"/>
      <c r="AT1463" s="73"/>
      <c r="AU1463" s="68"/>
      <c r="AV1463" s="67"/>
      <c r="AW1463" s="67"/>
      <c r="AX1463" s="67"/>
      <c r="AY1463" s="67"/>
      <c r="AZ1463" s="132"/>
      <c r="BA1463" s="132"/>
      <c r="BB1463" s="132"/>
      <c r="BC1463" s="132"/>
      <c r="BD1463" s="132"/>
      <c r="BE1463" s="67"/>
    </row>
    <row r="1464" spans="1:57" ht="25.5" customHeight="1" x14ac:dyDescent="0.25">
      <c r="A1464" s="31"/>
      <c r="B1464" s="31"/>
      <c r="C1464" s="31"/>
      <c r="D1464" s="33"/>
      <c r="E1464" s="98"/>
      <c r="F1464" s="31"/>
      <c r="G1464" s="83"/>
      <c r="H1464" s="83"/>
      <c r="I1464" s="62"/>
      <c r="J1464" s="31"/>
      <c r="K1464" s="31"/>
      <c r="L1464" s="83"/>
      <c r="M1464" s="69"/>
      <c r="N1464" s="69"/>
      <c r="O1464" s="74"/>
      <c r="P1464" s="74"/>
      <c r="Q1464" s="75"/>
      <c r="R1464" s="34"/>
      <c r="S1464" s="83"/>
      <c r="T1464" s="83"/>
      <c r="U1464" s="83"/>
      <c r="V1464" s="83"/>
      <c r="W1464" s="74"/>
      <c r="X1464" s="74"/>
      <c r="Y1464" s="74"/>
      <c r="Z1464" s="66"/>
      <c r="AA1464" s="72"/>
      <c r="AB1464" s="66"/>
      <c r="AC1464" s="72"/>
      <c r="AD1464" s="72"/>
      <c r="AE1464" s="72"/>
      <c r="AF1464" s="62"/>
      <c r="AG1464" s="113"/>
      <c r="AH1464" s="114"/>
      <c r="AI1464" s="30"/>
      <c r="AJ1464" s="30"/>
      <c r="AK1464" s="30"/>
      <c r="AL1464" s="30"/>
      <c r="AM1464" s="68"/>
      <c r="AN1464" s="114"/>
      <c r="AO1464" s="114"/>
      <c r="AP1464" s="113"/>
      <c r="AQ1464" s="113"/>
      <c r="AR1464" s="31"/>
      <c r="AS1464" s="73"/>
      <c r="AT1464" s="73"/>
      <c r="AU1464" s="68"/>
      <c r="AV1464" s="67"/>
      <c r="AW1464" s="67"/>
      <c r="AX1464" s="67"/>
      <c r="AY1464" s="67"/>
      <c r="AZ1464" s="132"/>
      <c r="BA1464" s="132"/>
      <c r="BB1464" s="132"/>
      <c r="BC1464" s="132"/>
      <c r="BD1464" s="132"/>
      <c r="BE1464" s="67"/>
    </row>
    <row r="1465" spans="1:57" ht="25.5" customHeight="1" x14ac:dyDescent="0.25">
      <c r="A1465" s="31"/>
      <c r="B1465" s="31"/>
      <c r="C1465" s="31"/>
      <c r="D1465" s="33"/>
      <c r="E1465" s="98"/>
      <c r="F1465" s="31"/>
      <c r="G1465" s="83"/>
      <c r="H1465" s="83"/>
      <c r="I1465" s="62"/>
      <c r="J1465" s="31"/>
      <c r="K1465" s="31"/>
      <c r="L1465" s="83"/>
      <c r="M1465" s="69"/>
      <c r="N1465" s="69"/>
      <c r="O1465" s="74"/>
      <c r="P1465" s="74"/>
      <c r="Q1465" s="75"/>
      <c r="R1465" s="34"/>
      <c r="S1465" s="83"/>
      <c r="T1465" s="83"/>
      <c r="U1465" s="83"/>
      <c r="V1465" s="83"/>
      <c r="W1465" s="74"/>
      <c r="X1465" s="74"/>
      <c r="Y1465" s="74"/>
      <c r="Z1465" s="66"/>
      <c r="AA1465" s="72"/>
      <c r="AB1465" s="66"/>
      <c r="AC1465" s="72"/>
      <c r="AD1465" s="72"/>
      <c r="AE1465" s="72"/>
      <c r="AF1465" s="62"/>
      <c r="AG1465" s="113"/>
      <c r="AH1465" s="114"/>
      <c r="AI1465" s="30"/>
      <c r="AJ1465" s="30"/>
      <c r="AK1465" s="30"/>
      <c r="AL1465" s="30"/>
      <c r="AM1465" s="68"/>
      <c r="AN1465" s="114"/>
      <c r="AO1465" s="114"/>
      <c r="AP1465" s="113"/>
      <c r="AQ1465" s="113"/>
      <c r="AR1465" s="31"/>
      <c r="AS1465" s="73"/>
      <c r="AT1465" s="73"/>
      <c r="AU1465" s="68"/>
      <c r="AV1465" s="67"/>
      <c r="AW1465" s="67"/>
      <c r="AX1465" s="67"/>
      <c r="AY1465" s="67"/>
      <c r="AZ1465" s="132"/>
      <c r="BA1465" s="132"/>
      <c r="BB1465" s="132"/>
      <c r="BC1465" s="132"/>
      <c r="BD1465" s="132"/>
      <c r="BE1465" s="67"/>
    </row>
    <row r="1466" spans="1:57" ht="25.5" customHeight="1" x14ac:dyDescent="0.25">
      <c r="A1466" s="31"/>
      <c r="B1466" s="31"/>
      <c r="C1466" s="31"/>
      <c r="D1466" s="33"/>
      <c r="E1466" s="98"/>
      <c r="F1466" s="31"/>
      <c r="G1466" s="83"/>
      <c r="H1466" s="83"/>
      <c r="I1466" s="62"/>
      <c r="J1466" s="31"/>
      <c r="K1466" s="31"/>
      <c r="L1466" s="83"/>
      <c r="M1466" s="69"/>
      <c r="N1466" s="69"/>
      <c r="O1466" s="74"/>
      <c r="P1466" s="74"/>
      <c r="Q1466" s="75"/>
      <c r="R1466" s="34"/>
      <c r="S1466" s="83"/>
      <c r="T1466" s="83"/>
      <c r="U1466" s="83"/>
      <c r="V1466" s="83"/>
      <c r="W1466" s="74"/>
      <c r="X1466" s="74"/>
      <c r="Y1466" s="74"/>
      <c r="Z1466" s="66"/>
      <c r="AA1466" s="72"/>
      <c r="AB1466" s="66"/>
      <c r="AC1466" s="72"/>
      <c r="AD1466" s="72"/>
      <c r="AE1466" s="72"/>
      <c r="AF1466" s="62"/>
      <c r="AG1466" s="113"/>
      <c r="AH1466" s="114"/>
      <c r="AI1466" s="30"/>
      <c r="AJ1466" s="30"/>
      <c r="AK1466" s="30"/>
      <c r="AL1466" s="30"/>
      <c r="AM1466" s="68"/>
      <c r="AN1466" s="114"/>
      <c r="AO1466" s="114"/>
      <c r="AP1466" s="113"/>
      <c r="AQ1466" s="113"/>
      <c r="AR1466" s="31"/>
      <c r="AS1466" s="73"/>
      <c r="AT1466" s="73"/>
      <c r="AU1466" s="68"/>
      <c r="AV1466" s="67"/>
      <c r="AW1466" s="67"/>
      <c r="AX1466" s="67"/>
      <c r="AY1466" s="67"/>
      <c r="AZ1466" s="132"/>
      <c r="BA1466" s="132"/>
      <c r="BB1466" s="132"/>
      <c r="BC1466" s="132"/>
      <c r="BD1466" s="132"/>
      <c r="BE1466" s="67"/>
    </row>
    <row r="1467" spans="1:57" ht="25.5" customHeight="1" x14ac:dyDescent="0.25">
      <c r="A1467" s="31"/>
      <c r="B1467" s="31"/>
      <c r="C1467" s="31"/>
      <c r="D1467" s="33"/>
      <c r="E1467" s="98"/>
      <c r="F1467" s="31"/>
      <c r="G1467" s="83"/>
      <c r="H1467" s="83"/>
      <c r="I1467" s="62"/>
      <c r="J1467" s="31"/>
      <c r="K1467" s="31"/>
      <c r="L1467" s="83"/>
      <c r="M1467" s="69"/>
      <c r="N1467" s="69"/>
      <c r="O1467" s="74"/>
      <c r="P1467" s="74"/>
      <c r="Q1467" s="75"/>
      <c r="R1467" s="34"/>
      <c r="S1467" s="83"/>
      <c r="T1467" s="83"/>
      <c r="U1467" s="83"/>
      <c r="V1467" s="83"/>
      <c r="W1467" s="74"/>
      <c r="X1467" s="74"/>
      <c r="Y1467" s="74"/>
      <c r="Z1467" s="66"/>
      <c r="AA1467" s="72"/>
      <c r="AB1467" s="66"/>
      <c r="AC1467" s="72"/>
      <c r="AD1467" s="72"/>
      <c r="AE1467" s="72"/>
      <c r="AF1467" s="62"/>
      <c r="AG1467" s="113"/>
      <c r="AH1467" s="114"/>
      <c r="AI1467" s="30"/>
      <c r="AJ1467" s="30"/>
      <c r="AK1467" s="30"/>
      <c r="AL1467" s="30"/>
      <c r="AM1467" s="68"/>
      <c r="AN1467" s="114"/>
      <c r="AO1467" s="114"/>
      <c r="AP1467" s="113"/>
      <c r="AQ1467" s="113"/>
      <c r="AR1467" s="31"/>
      <c r="AS1467" s="73"/>
      <c r="AT1467" s="73"/>
      <c r="AU1467" s="68"/>
      <c r="AV1467" s="67"/>
      <c r="AW1467" s="67"/>
      <c r="AX1467" s="67"/>
      <c r="AY1467" s="67"/>
      <c r="AZ1467" s="132"/>
      <c r="BA1467" s="132"/>
      <c r="BB1467" s="132"/>
      <c r="BC1467" s="132"/>
      <c r="BD1467" s="132"/>
      <c r="BE1467" s="67"/>
    </row>
    <row r="1468" spans="1:57" ht="25.5" customHeight="1" x14ac:dyDescent="0.25">
      <c r="A1468" s="31"/>
      <c r="B1468" s="31"/>
      <c r="C1468" s="31"/>
      <c r="D1468" s="33"/>
      <c r="E1468" s="98"/>
      <c r="F1468" s="31"/>
      <c r="G1468" s="83"/>
      <c r="H1468" s="83"/>
      <c r="I1468" s="62"/>
      <c r="J1468" s="31"/>
      <c r="K1468" s="31"/>
      <c r="L1468" s="83"/>
      <c r="M1468" s="69"/>
      <c r="N1468" s="69"/>
      <c r="O1468" s="74"/>
      <c r="P1468" s="74"/>
      <c r="Q1468" s="75"/>
      <c r="R1468" s="34"/>
      <c r="S1468" s="83"/>
      <c r="T1468" s="83"/>
      <c r="U1468" s="83"/>
      <c r="V1468" s="83"/>
      <c r="W1468" s="74"/>
      <c r="X1468" s="74"/>
      <c r="Y1468" s="74"/>
      <c r="Z1468" s="66"/>
      <c r="AA1468" s="72"/>
      <c r="AB1468" s="66"/>
      <c r="AC1468" s="72"/>
      <c r="AD1468" s="72"/>
      <c r="AE1468" s="72"/>
      <c r="AF1468" s="62"/>
      <c r="AG1468" s="113"/>
      <c r="AH1468" s="114"/>
      <c r="AI1468" s="30"/>
      <c r="AJ1468" s="30"/>
      <c r="AK1468" s="30"/>
      <c r="AL1468" s="30"/>
      <c r="AM1468" s="68"/>
      <c r="AN1468" s="114"/>
      <c r="AO1468" s="114"/>
      <c r="AP1468" s="113"/>
      <c r="AQ1468" s="113"/>
      <c r="AR1468" s="31"/>
      <c r="AS1468" s="73"/>
      <c r="AT1468" s="73"/>
      <c r="AU1468" s="68"/>
      <c r="AV1468" s="67"/>
      <c r="AW1468" s="67"/>
      <c r="AX1468" s="67"/>
      <c r="AY1468" s="67"/>
      <c r="AZ1468" s="132"/>
      <c r="BA1468" s="132"/>
      <c r="BB1468" s="132"/>
      <c r="BC1468" s="132"/>
      <c r="BD1468" s="132"/>
      <c r="BE1468" s="67"/>
    </row>
    <row r="1469" spans="1:57" ht="25.5" customHeight="1" x14ac:dyDescent="0.25">
      <c r="A1469" s="31"/>
      <c r="B1469" s="31"/>
      <c r="C1469" s="31"/>
      <c r="D1469" s="33"/>
      <c r="E1469" s="98"/>
      <c r="F1469" s="31"/>
      <c r="G1469" s="83"/>
      <c r="H1469" s="83"/>
      <c r="I1469" s="62"/>
      <c r="J1469" s="31"/>
      <c r="K1469" s="31"/>
      <c r="L1469" s="83"/>
      <c r="M1469" s="69"/>
      <c r="N1469" s="69"/>
      <c r="O1469" s="74"/>
      <c r="P1469" s="74"/>
      <c r="Q1469" s="75"/>
      <c r="R1469" s="34"/>
      <c r="S1469" s="83"/>
      <c r="T1469" s="83"/>
      <c r="U1469" s="83"/>
      <c r="V1469" s="83"/>
      <c r="W1469" s="74"/>
      <c r="X1469" s="74"/>
      <c r="Y1469" s="74"/>
      <c r="Z1469" s="66"/>
      <c r="AA1469" s="72"/>
      <c r="AB1469" s="66"/>
      <c r="AC1469" s="72"/>
      <c r="AD1469" s="72"/>
      <c r="AE1469" s="72"/>
      <c r="AF1469" s="62"/>
      <c r="AG1469" s="113"/>
      <c r="AH1469" s="114"/>
      <c r="AI1469" s="30"/>
      <c r="AJ1469" s="30"/>
      <c r="AK1469" s="30"/>
      <c r="AL1469" s="30"/>
      <c r="AM1469" s="68"/>
      <c r="AN1469" s="114"/>
      <c r="AO1469" s="114"/>
      <c r="AP1469" s="113"/>
      <c r="AQ1469" s="113"/>
      <c r="AR1469" s="31"/>
      <c r="AS1469" s="73"/>
      <c r="AT1469" s="73"/>
      <c r="AU1469" s="68"/>
      <c r="AV1469" s="67"/>
      <c r="AW1469" s="67"/>
      <c r="AX1469" s="67"/>
      <c r="AY1469" s="67"/>
      <c r="AZ1469" s="132"/>
      <c r="BA1469" s="132"/>
      <c r="BB1469" s="132"/>
      <c r="BC1469" s="132"/>
      <c r="BD1469" s="132"/>
      <c r="BE1469" s="67"/>
    </row>
    <row r="1470" spans="1:57" ht="25.5" customHeight="1" x14ac:dyDescent="0.25">
      <c r="A1470" s="31"/>
      <c r="B1470" s="31"/>
      <c r="C1470" s="31"/>
      <c r="D1470" s="33"/>
      <c r="E1470" s="98"/>
      <c r="F1470" s="31"/>
      <c r="G1470" s="83"/>
      <c r="H1470" s="83"/>
      <c r="I1470" s="62"/>
      <c r="J1470" s="31"/>
      <c r="K1470" s="31"/>
      <c r="L1470" s="83"/>
      <c r="M1470" s="69"/>
      <c r="N1470" s="69"/>
      <c r="O1470" s="74"/>
      <c r="P1470" s="74"/>
      <c r="Q1470" s="75"/>
      <c r="R1470" s="34"/>
      <c r="S1470" s="83"/>
      <c r="T1470" s="83"/>
      <c r="U1470" s="83"/>
      <c r="V1470" s="83"/>
      <c r="W1470" s="74"/>
      <c r="X1470" s="74"/>
      <c r="Y1470" s="74"/>
      <c r="Z1470" s="66"/>
      <c r="AA1470" s="72"/>
      <c r="AB1470" s="66"/>
      <c r="AC1470" s="72"/>
      <c r="AD1470" s="72"/>
      <c r="AE1470" s="72"/>
      <c r="AF1470" s="62"/>
      <c r="AG1470" s="113"/>
      <c r="AH1470" s="114"/>
      <c r="AI1470" s="30"/>
      <c r="AJ1470" s="30"/>
      <c r="AK1470" s="30"/>
      <c r="AL1470" s="30"/>
      <c r="AM1470" s="68"/>
      <c r="AN1470" s="114"/>
      <c r="AO1470" s="114"/>
      <c r="AP1470" s="113"/>
      <c r="AQ1470" s="113"/>
      <c r="AR1470" s="31"/>
      <c r="AS1470" s="73"/>
      <c r="AT1470" s="73"/>
      <c r="AU1470" s="68"/>
      <c r="AV1470" s="67"/>
      <c r="AW1470" s="67"/>
      <c r="AX1470" s="67"/>
      <c r="AY1470" s="67"/>
      <c r="AZ1470" s="132"/>
      <c r="BA1470" s="132"/>
      <c r="BB1470" s="132"/>
      <c r="BC1470" s="132"/>
      <c r="BD1470" s="132"/>
      <c r="BE1470" s="67"/>
    </row>
    <row r="1471" spans="1:57" ht="25.5" customHeight="1" x14ac:dyDescent="0.25">
      <c r="A1471" s="31"/>
      <c r="B1471" s="31"/>
      <c r="C1471" s="31"/>
      <c r="D1471" s="33"/>
      <c r="E1471" s="98"/>
      <c r="F1471" s="31"/>
      <c r="G1471" s="83"/>
      <c r="H1471" s="83"/>
      <c r="I1471" s="62"/>
      <c r="J1471" s="31"/>
      <c r="K1471" s="31"/>
      <c r="L1471" s="83"/>
      <c r="M1471" s="69"/>
      <c r="N1471" s="69"/>
      <c r="O1471" s="74"/>
      <c r="P1471" s="74"/>
      <c r="Q1471" s="75"/>
      <c r="R1471" s="34"/>
      <c r="S1471" s="83"/>
      <c r="T1471" s="83"/>
      <c r="U1471" s="83"/>
      <c r="V1471" s="83"/>
      <c r="W1471" s="74"/>
      <c r="X1471" s="74"/>
      <c r="Y1471" s="74"/>
      <c r="Z1471" s="66"/>
      <c r="AA1471" s="72"/>
      <c r="AB1471" s="66"/>
      <c r="AC1471" s="72"/>
      <c r="AD1471" s="72"/>
      <c r="AE1471" s="72"/>
      <c r="AF1471" s="62"/>
      <c r="AG1471" s="113"/>
      <c r="AH1471" s="114"/>
      <c r="AI1471" s="30"/>
      <c r="AJ1471" s="30"/>
      <c r="AK1471" s="30"/>
      <c r="AL1471" s="30"/>
      <c r="AM1471" s="68"/>
      <c r="AN1471" s="114"/>
      <c r="AO1471" s="114"/>
      <c r="AP1471" s="113"/>
      <c r="AQ1471" s="113"/>
      <c r="AR1471" s="31"/>
      <c r="AS1471" s="73"/>
      <c r="AT1471" s="73"/>
      <c r="AU1471" s="68"/>
      <c r="AV1471" s="67"/>
      <c r="AW1471" s="67"/>
      <c r="AX1471" s="67"/>
      <c r="AY1471" s="67"/>
      <c r="AZ1471" s="132"/>
      <c r="BA1471" s="132"/>
      <c r="BB1471" s="132"/>
      <c r="BC1471" s="132"/>
      <c r="BD1471" s="132"/>
      <c r="BE1471" s="67"/>
    </row>
    <row r="1472" spans="1:57" ht="25.5" customHeight="1" x14ac:dyDescent="0.25">
      <c r="A1472" s="31"/>
      <c r="B1472" s="31"/>
      <c r="C1472" s="31"/>
      <c r="D1472" s="33"/>
      <c r="E1472" s="98"/>
      <c r="F1472" s="31"/>
      <c r="G1472" s="83"/>
      <c r="H1472" s="83"/>
      <c r="I1472" s="62"/>
      <c r="J1472" s="31"/>
      <c r="K1472" s="31"/>
      <c r="L1472" s="83"/>
      <c r="M1472" s="69"/>
      <c r="N1472" s="69"/>
      <c r="O1472" s="74"/>
      <c r="P1472" s="74"/>
      <c r="Q1472" s="75"/>
      <c r="R1472" s="34"/>
      <c r="S1472" s="83"/>
      <c r="T1472" s="83"/>
      <c r="U1472" s="83"/>
      <c r="V1472" s="83"/>
      <c r="W1472" s="74"/>
      <c r="X1472" s="74"/>
      <c r="Y1472" s="74"/>
      <c r="Z1472" s="66"/>
      <c r="AA1472" s="72"/>
      <c r="AB1472" s="66"/>
      <c r="AC1472" s="72"/>
      <c r="AD1472" s="72"/>
      <c r="AE1472" s="72"/>
      <c r="AF1472" s="62"/>
      <c r="AG1472" s="113"/>
      <c r="AH1472" s="114"/>
      <c r="AI1472" s="30"/>
      <c r="AJ1472" s="30"/>
      <c r="AK1472" s="30"/>
      <c r="AL1472" s="30"/>
      <c r="AM1472" s="68"/>
      <c r="AN1472" s="114"/>
      <c r="AO1472" s="114"/>
      <c r="AP1472" s="113"/>
      <c r="AQ1472" s="113"/>
      <c r="AR1472" s="31"/>
      <c r="AS1472" s="73"/>
      <c r="AT1472" s="73"/>
      <c r="AU1472" s="68"/>
      <c r="AV1472" s="67"/>
      <c r="AW1472" s="67"/>
      <c r="AX1472" s="67"/>
      <c r="AY1472" s="67"/>
      <c r="AZ1472" s="132"/>
      <c r="BA1472" s="132"/>
      <c r="BB1472" s="132"/>
      <c r="BC1472" s="132"/>
      <c r="BD1472" s="132"/>
      <c r="BE1472" s="67"/>
    </row>
    <row r="1473" spans="1:57" ht="25.5" customHeight="1" x14ac:dyDescent="0.25">
      <c r="A1473" s="31"/>
      <c r="B1473" s="31"/>
      <c r="C1473" s="31"/>
      <c r="D1473" s="33"/>
      <c r="E1473" s="98"/>
      <c r="F1473" s="31"/>
      <c r="G1473" s="83"/>
      <c r="H1473" s="83"/>
      <c r="I1473" s="62"/>
      <c r="J1473" s="31"/>
      <c r="K1473" s="31"/>
      <c r="L1473" s="83"/>
      <c r="M1473" s="69"/>
      <c r="N1473" s="69"/>
      <c r="O1473" s="74"/>
      <c r="P1473" s="74"/>
      <c r="Q1473" s="75"/>
      <c r="R1473" s="34"/>
      <c r="S1473" s="83"/>
      <c r="T1473" s="83"/>
      <c r="U1473" s="83"/>
      <c r="V1473" s="83"/>
      <c r="W1473" s="74"/>
      <c r="X1473" s="74"/>
      <c r="Y1473" s="74"/>
      <c r="Z1473" s="66"/>
      <c r="AA1473" s="72"/>
      <c r="AB1473" s="66"/>
      <c r="AC1473" s="72"/>
      <c r="AD1473" s="72"/>
      <c r="AE1473" s="72"/>
      <c r="AF1473" s="62"/>
      <c r="AG1473" s="113"/>
      <c r="AH1473" s="114"/>
      <c r="AI1473" s="30"/>
      <c r="AJ1473" s="30"/>
      <c r="AK1473" s="30"/>
      <c r="AL1473" s="30"/>
      <c r="AM1473" s="68"/>
      <c r="AN1473" s="114"/>
      <c r="AO1473" s="114"/>
      <c r="AP1473" s="113"/>
      <c r="AQ1473" s="113"/>
      <c r="AR1473" s="31"/>
      <c r="AS1473" s="73"/>
      <c r="AT1473" s="73"/>
      <c r="AU1473" s="68"/>
      <c r="AV1473" s="67"/>
      <c r="AW1473" s="67"/>
      <c r="AX1473" s="67"/>
      <c r="AY1473" s="67"/>
      <c r="AZ1473" s="132"/>
      <c r="BA1473" s="132"/>
      <c r="BB1473" s="132"/>
      <c r="BC1473" s="132"/>
      <c r="BD1473" s="132"/>
      <c r="BE1473" s="67"/>
    </row>
    <row r="1474" spans="1:57" ht="25.5" customHeight="1" x14ac:dyDescent="0.25">
      <c r="A1474" s="31"/>
      <c r="B1474" s="31"/>
      <c r="C1474" s="31"/>
      <c r="D1474" s="33"/>
      <c r="E1474" s="98"/>
      <c r="F1474" s="31"/>
      <c r="G1474" s="83"/>
      <c r="H1474" s="83"/>
      <c r="I1474" s="62"/>
      <c r="J1474" s="31"/>
      <c r="K1474" s="31"/>
      <c r="L1474" s="83"/>
      <c r="M1474" s="69"/>
      <c r="N1474" s="69"/>
      <c r="O1474" s="74"/>
      <c r="P1474" s="74"/>
      <c r="Q1474" s="75"/>
      <c r="R1474" s="34"/>
      <c r="S1474" s="83"/>
      <c r="T1474" s="83"/>
      <c r="U1474" s="83"/>
      <c r="V1474" s="83"/>
      <c r="W1474" s="74"/>
      <c r="X1474" s="74"/>
      <c r="Y1474" s="74"/>
      <c r="Z1474" s="66"/>
      <c r="AA1474" s="72"/>
      <c r="AB1474" s="66"/>
      <c r="AC1474" s="72"/>
      <c r="AD1474" s="72"/>
      <c r="AE1474" s="72"/>
      <c r="AF1474" s="62"/>
      <c r="AG1474" s="113"/>
      <c r="AH1474" s="114"/>
      <c r="AI1474" s="30"/>
      <c r="AJ1474" s="30"/>
      <c r="AK1474" s="30"/>
      <c r="AL1474" s="30"/>
      <c r="AM1474" s="68"/>
      <c r="AN1474" s="114"/>
      <c r="AO1474" s="114"/>
      <c r="AP1474" s="113"/>
      <c r="AQ1474" s="113"/>
      <c r="AR1474" s="31"/>
      <c r="AS1474" s="73"/>
      <c r="AT1474" s="73"/>
      <c r="AU1474" s="68"/>
      <c r="AV1474" s="67"/>
      <c r="AW1474" s="67"/>
      <c r="AX1474" s="67"/>
      <c r="AY1474" s="67"/>
      <c r="AZ1474" s="132"/>
      <c r="BA1474" s="132"/>
      <c r="BB1474" s="132"/>
      <c r="BC1474" s="132"/>
      <c r="BD1474" s="132"/>
      <c r="BE1474" s="67"/>
    </row>
    <row r="1475" spans="1:57" ht="25.5" customHeight="1" x14ac:dyDescent="0.25">
      <c r="A1475" s="31"/>
      <c r="B1475" s="31"/>
      <c r="C1475" s="31"/>
      <c r="D1475" s="33"/>
      <c r="E1475" s="98"/>
      <c r="F1475" s="31"/>
      <c r="G1475" s="83"/>
      <c r="H1475" s="83"/>
      <c r="I1475" s="62"/>
      <c r="J1475" s="31"/>
      <c r="K1475" s="31"/>
      <c r="L1475" s="83"/>
      <c r="M1475" s="69"/>
      <c r="N1475" s="69"/>
      <c r="O1475" s="74"/>
      <c r="P1475" s="74"/>
      <c r="Q1475" s="75"/>
      <c r="R1475" s="34"/>
      <c r="S1475" s="83"/>
      <c r="T1475" s="83"/>
      <c r="U1475" s="83"/>
      <c r="V1475" s="83"/>
      <c r="W1475" s="74"/>
      <c r="X1475" s="74"/>
      <c r="Y1475" s="74"/>
      <c r="Z1475" s="66"/>
      <c r="AA1475" s="72"/>
      <c r="AB1475" s="66"/>
      <c r="AC1475" s="72"/>
      <c r="AD1475" s="72"/>
      <c r="AE1475" s="72"/>
      <c r="AF1475" s="62"/>
      <c r="AG1475" s="113"/>
      <c r="AH1475" s="114"/>
      <c r="AI1475" s="30"/>
      <c r="AJ1475" s="30"/>
      <c r="AK1475" s="30"/>
      <c r="AL1475" s="30"/>
      <c r="AM1475" s="68"/>
      <c r="AN1475" s="114"/>
      <c r="AO1475" s="114"/>
      <c r="AP1475" s="113"/>
      <c r="AQ1475" s="113"/>
      <c r="AR1475" s="31"/>
      <c r="AS1475" s="73"/>
      <c r="AT1475" s="73"/>
      <c r="AU1475" s="68"/>
      <c r="AV1475" s="67"/>
      <c r="AW1475" s="67"/>
      <c r="AX1475" s="67"/>
      <c r="AY1475" s="67"/>
      <c r="AZ1475" s="132"/>
      <c r="BA1475" s="132"/>
      <c r="BB1475" s="132"/>
      <c r="BC1475" s="132"/>
      <c r="BD1475" s="132"/>
      <c r="BE1475" s="67"/>
    </row>
    <row r="1476" spans="1:57" ht="25.5" customHeight="1" x14ac:dyDescent="0.25">
      <c r="A1476" s="31"/>
      <c r="B1476" s="31"/>
      <c r="C1476" s="31"/>
      <c r="D1476" s="33"/>
      <c r="E1476" s="98"/>
      <c r="F1476" s="31"/>
      <c r="G1476" s="83"/>
      <c r="H1476" s="83"/>
      <c r="I1476" s="62"/>
      <c r="J1476" s="31"/>
      <c r="K1476" s="31"/>
      <c r="L1476" s="83"/>
      <c r="M1476" s="69"/>
      <c r="N1476" s="69"/>
      <c r="O1476" s="74"/>
      <c r="P1476" s="74"/>
      <c r="Q1476" s="75"/>
      <c r="R1476" s="34"/>
      <c r="S1476" s="83"/>
      <c r="T1476" s="83"/>
      <c r="U1476" s="83"/>
      <c r="V1476" s="83"/>
      <c r="W1476" s="74"/>
      <c r="X1476" s="74"/>
      <c r="Y1476" s="74"/>
      <c r="Z1476" s="66"/>
      <c r="AA1476" s="72"/>
      <c r="AB1476" s="66"/>
      <c r="AC1476" s="72"/>
      <c r="AD1476" s="72"/>
      <c r="AE1476" s="72"/>
      <c r="AF1476" s="62"/>
      <c r="AG1476" s="113"/>
      <c r="AH1476" s="114"/>
      <c r="AI1476" s="30"/>
      <c r="AJ1476" s="30"/>
      <c r="AK1476" s="30"/>
      <c r="AL1476" s="30"/>
      <c r="AM1476" s="68"/>
      <c r="AN1476" s="114"/>
      <c r="AO1476" s="114"/>
      <c r="AP1476" s="113"/>
      <c r="AQ1476" s="113"/>
      <c r="AR1476" s="31"/>
      <c r="AS1476" s="73"/>
      <c r="AT1476" s="73"/>
      <c r="AU1476" s="68"/>
      <c r="AV1476" s="67"/>
      <c r="AW1476" s="67"/>
      <c r="AX1476" s="67"/>
      <c r="AY1476" s="67"/>
      <c r="AZ1476" s="132"/>
      <c r="BA1476" s="132"/>
      <c r="BB1476" s="132"/>
      <c r="BC1476" s="132"/>
      <c r="BD1476" s="132"/>
      <c r="BE1476" s="67"/>
    </row>
    <row r="1477" spans="1:57" ht="25.5" customHeight="1" x14ac:dyDescent="0.25">
      <c r="A1477" s="31"/>
      <c r="B1477" s="31"/>
      <c r="C1477" s="31"/>
      <c r="D1477" s="33"/>
      <c r="E1477" s="98"/>
      <c r="F1477" s="31"/>
      <c r="G1477" s="83"/>
      <c r="H1477" s="83"/>
      <c r="I1477" s="62"/>
      <c r="J1477" s="31"/>
      <c r="K1477" s="31"/>
      <c r="L1477" s="83"/>
      <c r="M1477" s="69"/>
      <c r="N1477" s="69"/>
      <c r="O1477" s="74"/>
      <c r="P1477" s="74"/>
      <c r="Q1477" s="75"/>
      <c r="R1477" s="34"/>
      <c r="S1477" s="83"/>
      <c r="T1477" s="83"/>
      <c r="U1477" s="83"/>
      <c r="V1477" s="83"/>
      <c r="W1477" s="74"/>
      <c r="X1477" s="74"/>
      <c r="Y1477" s="74"/>
      <c r="Z1477" s="66"/>
      <c r="AA1477" s="72"/>
      <c r="AB1477" s="66"/>
      <c r="AC1477" s="72"/>
      <c r="AD1477" s="72"/>
      <c r="AE1477" s="72"/>
      <c r="AF1477" s="62"/>
      <c r="AG1477" s="113"/>
      <c r="AH1477" s="114"/>
      <c r="AI1477" s="30"/>
      <c r="AJ1477" s="30"/>
      <c r="AK1477" s="30"/>
      <c r="AL1477" s="30"/>
      <c r="AM1477" s="68"/>
      <c r="AN1477" s="114"/>
      <c r="AO1477" s="114"/>
      <c r="AP1477" s="113"/>
      <c r="AQ1477" s="113"/>
      <c r="AR1477" s="31"/>
      <c r="AS1477" s="73"/>
      <c r="AT1477" s="73"/>
      <c r="AU1477" s="68"/>
      <c r="AV1477" s="67"/>
      <c r="AW1477" s="67"/>
      <c r="AX1477" s="67"/>
      <c r="AY1477" s="67"/>
      <c r="AZ1477" s="132"/>
      <c r="BA1477" s="132"/>
      <c r="BB1477" s="132"/>
      <c r="BC1477" s="132"/>
      <c r="BD1477" s="132"/>
      <c r="BE1477" s="67"/>
    </row>
    <row r="1478" spans="1:57" ht="25.5" customHeight="1" x14ac:dyDescent="0.25">
      <c r="A1478" s="31"/>
      <c r="B1478" s="31"/>
      <c r="C1478" s="31"/>
      <c r="D1478" s="33"/>
      <c r="E1478" s="98"/>
      <c r="F1478" s="31"/>
      <c r="G1478" s="83"/>
      <c r="H1478" s="83"/>
      <c r="I1478" s="62"/>
      <c r="J1478" s="31"/>
      <c r="K1478" s="31"/>
      <c r="L1478" s="83"/>
      <c r="M1478" s="69"/>
      <c r="N1478" s="69"/>
      <c r="O1478" s="74"/>
      <c r="P1478" s="74"/>
      <c r="Q1478" s="75"/>
      <c r="R1478" s="34"/>
      <c r="S1478" s="83"/>
      <c r="T1478" s="83"/>
      <c r="U1478" s="83"/>
      <c r="V1478" s="83"/>
      <c r="W1478" s="74"/>
      <c r="X1478" s="74"/>
      <c r="Y1478" s="74"/>
      <c r="Z1478" s="66"/>
      <c r="AA1478" s="72"/>
      <c r="AB1478" s="66"/>
      <c r="AC1478" s="72"/>
      <c r="AD1478" s="72"/>
      <c r="AE1478" s="72"/>
      <c r="AF1478" s="62"/>
      <c r="AG1478" s="113"/>
      <c r="AH1478" s="114"/>
      <c r="AI1478" s="30"/>
      <c r="AJ1478" s="30"/>
      <c r="AK1478" s="30"/>
      <c r="AL1478" s="30"/>
      <c r="AM1478" s="68"/>
      <c r="AN1478" s="114"/>
      <c r="AO1478" s="114"/>
      <c r="AP1478" s="113"/>
      <c r="AQ1478" s="113"/>
      <c r="AR1478" s="31"/>
      <c r="AS1478" s="73"/>
      <c r="AT1478" s="73"/>
      <c r="AU1478" s="68"/>
      <c r="AV1478" s="67"/>
      <c r="AW1478" s="67"/>
      <c r="AX1478" s="67"/>
      <c r="AY1478" s="67"/>
      <c r="AZ1478" s="132"/>
      <c r="BA1478" s="132"/>
      <c r="BB1478" s="132"/>
      <c r="BC1478" s="132"/>
      <c r="BD1478" s="132"/>
      <c r="BE1478" s="67"/>
    </row>
    <row r="1479" spans="1:57" ht="25.5" customHeight="1" x14ac:dyDescent="0.25">
      <c r="A1479" s="31"/>
      <c r="B1479" s="31"/>
      <c r="C1479" s="31"/>
      <c r="D1479" s="33"/>
      <c r="E1479" s="98"/>
      <c r="F1479" s="31"/>
      <c r="G1479" s="83"/>
      <c r="H1479" s="83"/>
      <c r="I1479" s="62"/>
      <c r="J1479" s="31"/>
      <c r="K1479" s="31"/>
      <c r="L1479" s="83"/>
      <c r="M1479" s="69"/>
      <c r="N1479" s="69"/>
      <c r="O1479" s="74"/>
      <c r="P1479" s="74"/>
      <c r="Q1479" s="75"/>
      <c r="R1479" s="34"/>
      <c r="S1479" s="83"/>
      <c r="T1479" s="83"/>
      <c r="U1479" s="83"/>
      <c r="V1479" s="83"/>
      <c r="W1479" s="74"/>
      <c r="X1479" s="74"/>
      <c r="Y1479" s="74"/>
      <c r="Z1479" s="66"/>
      <c r="AA1479" s="72"/>
      <c r="AB1479" s="66"/>
      <c r="AC1479" s="72"/>
      <c r="AD1479" s="72"/>
      <c r="AE1479" s="72"/>
      <c r="AF1479" s="62"/>
      <c r="AG1479" s="113"/>
      <c r="AH1479" s="114"/>
      <c r="AI1479" s="30"/>
      <c r="AJ1479" s="30"/>
      <c r="AK1479" s="30"/>
      <c r="AL1479" s="30"/>
      <c r="AM1479" s="68"/>
      <c r="AN1479" s="114"/>
      <c r="AO1479" s="114"/>
      <c r="AP1479" s="113"/>
      <c r="AQ1479" s="113"/>
      <c r="AR1479" s="31"/>
      <c r="AS1479" s="73"/>
      <c r="AT1479" s="73"/>
      <c r="AU1479" s="68"/>
      <c r="AV1479" s="67"/>
      <c r="AW1479" s="67"/>
      <c r="AX1479" s="67"/>
      <c r="AY1479" s="67"/>
      <c r="AZ1479" s="132"/>
      <c r="BA1479" s="132"/>
      <c r="BB1479" s="132"/>
      <c r="BC1479" s="132"/>
      <c r="BD1479" s="132"/>
      <c r="BE1479" s="67"/>
    </row>
    <row r="1480" spans="1:57" ht="25.5" customHeight="1" x14ac:dyDescent="0.25">
      <c r="A1480" s="31"/>
      <c r="B1480" s="31"/>
      <c r="C1480" s="31"/>
      <c r="D1480" s="33"/>
      <c r="E1480" s="98"/>
      <c r="F1480" s="31"/>
      <c r="G1480" s="83"/>
      <c r="H1480" s="83"/>
      <c r="I1480" s="62"/>
      <c r="J1480" s="31"/>
      <c r="K1480" s="31"/>
      <c r="L1480" s="83"/>
      <c r="M1480" s="69"/>
      <c r="N1480" s="69"/>
      <c r="O1480" s="74"/>
      <c r="P1480" s="74"/>
      <c r="Q1480" s="75"/>
      <c r="R1480" s="34"/>
      <c r="S1480" s="83"/>
      <c r="T1480" s="83"/>
      <c r="U1480" s="83"/>
      <c r="V1480" s="83"/>
      <c r="W1480" s="74"/>
      <c r="X1480" s="74"/>
      <c r="Y1480" s="74"/>
      <c r="Z1480" s="66"/>
      <c r="AA1480" s="72"/>
      <c r="AB1480" s="66"/>
      <c r="AC1480" s="72"/>
      <c r="AD1480" s="72"/>
      <c r="AE1480" s="72"/>
      <c r="AF1480" s="62"/>
      <c r="AG1480" s="113"/>
      <c r="AH1480" s="114"/>
      <c r="AI1480" s="30"/>
      <c r="AJ1480" s="30"/>
      <c r="AK1480" s="30"/>
      <c r="AL1480" s="30"/>
      <c r="AM1480" s="68"/>
      <c r="AN1480" s="114"/>
      <c r="AO1480" s="114"/>
      <c r="AP1480" s="113"/>
      <c r="AQ1480" s="113"/>
      <c r="AR1480" s="31"/>
      <c r="AS1480" s="73"/>
      <c r="AT1480" s="73"/>
      <c r="AU1480" s="68"/>
      <c r="AV1480" s="67"/>
      <c r="AW1480" s="67"/>
      <c r="AX1480" s="67"/>
      <c r="AY1480" s="67"/>
      <c r="AZ1480" s="132"/>
      <c r="BA1480" s="132"/>
      <c r="BB1480" s="132"/>
      <c r="BC1480" s="132"/>
      <c r="BD1480" s="132"/>
      <c r="BE1480" s="67"/>
    </row>
    <row r="1481" spans="1:57" ht="25.5" customHeight="1" x14ac:dyDescent="0.25">
      <c r="A1481" s="31"/>
      <c r="B1481" s="31"/>
      <c r="C1481" s="31"/>
      <c r="D1481" s="33"/>
      <c r="E1481" s="98"/>
      <c r="F1481" s="31"/>
      <c r="G1481" s="83"/>
      <c r="H1481" s="83"/>
      <c r="I1481" s="62"/>
      <c r="J1481" s="31"/>
      <c r="K1481" s="31"/>
      <c r="L1481" s="83"/>
      <c r="M1481" s="69"/>
      <c r="N1481" s="69"/>
      <c r="O1481" s="74"/>
      <c r="P1481" s="74"/>
      <c r="Q1481" s="75"/>
      <c r="R1481" s="34"/>
      <c r="S1481" s="83"/>
      <c r="T1481" s="83"/>
      <c r="U1481" s="83"/>
      <c r="V1481" s="83"/>
      <c r="W1481" s="74"/>
      <c r="X1481" s="74"/>
      <c r="Y1481" s="74"/>
      <c r="Z1481" s="66"/>
      <c r="AA1481" s="72"/>
      <c r="AB1481" s="66"/>
      <c r="AC1481" s="72"/>
      <c r="AD1481" s="72"/>
      <c r="AE1481" s="72"/>
      <c r="AF1481" s="62"/>
      <c r="AG1481" s="113"/>
      <c r="AH1481" s="114"/>
      <c r="AI1481" s="30"/>
      <c r="AJ1481" s="30"/>
      <c r="AK1481" s="30"/>
      <c r="AL1481" s="30"/>
      <c r="AM1481" s="68"/>
      <c r="AN1481" s="114"/>
      <c r="AO1481" s="114"/>
      <c r="AP1481" s="113"/>
      <c r="AQ1481" s="113"/>
      <c r="AR1481" s="31"/>
      <c r="AS1481" s="73"/>
      <c r="AT1481" s="73"/>
      <c r="AU1481" s="68"/>
      <c r="AV1481" s="67"/>
      <c r="AW1481" s="67"/>
      <c r="AX1481" s="67"/>
      <c r="AY1481" s="67"/>
      <c r="AZ1481" s="132"/>
      <c r="BA1481" s="132"/>
      <c r="BB1481" s="132"/>
      <c r="BC1481" s="132"/>
      <c r="BD1481" s="132"/>
      <c r="BE1481" s="67"/>
    </row>
    <row r="1482" spans="1:57" ht="25.5" customHeight="1" x14ac:dyDescent="0.25">
      <c r="A1482" s="31"/>
      <c r="B1482" s="31"/>
      <c r="C1482" s="31"/>
      <c r="D1482" s="33"/>
      <c r="E1482" s="98"/>
      <c r="F1482" s="31"/>
      <c r="G1482" s="83"/>
      <c r="H1482" s="83"/>
      <c r="I1482" s="62"/>
      <c r="J1482" s="31"/>
      <c r="K1482" s="31"/>
      <c r="L1482" s="83"/>
      <c r="M1482" s="69"/>
      <c r="N1482" s="69"/>
      <c r="O1482" s="74"/>
      <c r="P1482" s="74"/>
      <c r="Q1482" s="75"/>
      <c r="R1482" s="34"/>
      <c r="S1482" s="83"/>
      <c r="T1482" s="83"/>
      <c r="U1482" s="83"/>
      <c r="V1482" s="83"/>
      <c r="W1482" s="74"/>
      <c r="X1482" s="74"/>
      <c r="Y1482" s="74"/>
      <c r="Z1482" s="66"/>
      <c r="AA1482" s="72"/>
      <c r="AB1482" s="66"/>
      <c r="AC1482" s="72"/>
      <c r="AD1482" s="72"/>
      <c r="AE1482" s="72"/>
      <c r="AF1482" s="62"/>
      <c r="AG1482" s="113"/>
      <c r="AH1482" s="114"/>
      <c r="AI1482" s="30"/>
      <c r="AJ1482" s="30"/>
      <c r="AK1482" s="30"/>
      <c r="AL1482" s="30"/>
      <c r="AM1482" s="68"/>
      <c r="AN1482" s="114"/>
      <c r="AO1482" s="114"/>
      <c r="AP1482" s="113"/>
      <c r="AQ1482" s="113"/>
      <c r="AR1482" s="31"/>
      <c r="AS1482" s="73"/>
      <c r="AT1482" s="73"/>
      <c r="AU1482" s="68"/>
      <c r="AV1482" s="67"/>
      <c r="AW1482" s="67"/>
      <c r="AX1482" s="67"/>
      <c r="AY1482" s="67"/>
      <c r="AZ1482" s="132"/>
      <c r="BA1482" s="132"/>
      <c r="BB1482" s="132"/>
      <c r="BC1482" s="132"/>
      <c r="BD1482" s="132"/>
      <c r="BE1482" s="67"/>
    </row>
    <row r="1483" spans="1:57" ht="25.5" customHeight="1" x14ac:dyDescent="0.25">
      <c r="A1483" s="31"/>
      <c r="B1483" s="31"/>
      <c r="C1483" s="31"/>
      <c r="D1483" s="33"/>
      <c r="E1483" s="98"/>
      <c r="F1483" s="31"/>
      <c r="G1483" s="83"/>
      <c r="H1483" s="83"/>
      <c r="I1483" s="62"/>
      <c r="J1483" s="31"/>
      <c r="K1483" s="31"/>
      <c r="L1483" s="83"/>
      <c r="M1483" s="69"/>
      <c r="N1483" s="69"/>
      <c r="O1483" s="74"/>
      <c r="P1483" s="74"/>
      <c r="Q1483" s="75"/>
      <c r="R1483" s="34"/>
      <c r="S1483" s="83"/>
      <c r="T1483" s="83"/>
      <c r="U1483" s="83"/>
      <c r="V1483" s="83"/>
      <c r="W1483" s="74"/>
      <c r="X1483" s="74"/>
      <c r="Y1483" s="74"/>
      <c r="Z1483" s="66"/>
      <c r="AA1483" s="72"/>
      <c r="AB1483" s="66"/>
      <c r="AC1483" s="72"/>
      <c r="AD1483" s="72"/>
      <c r="AE1483" s="72"/>
      <c r="AF1483" s="62"/>
      <c r="AG1483" s="113"/>
      <c r="AH1483" s="114"/>
      <c r="AI1483" s="30"/>
      <c r="AJ1483" s="30"/>
      <c r="AK1483" s="30"/>
      <c r="AL1483" s="30"/>
      <c r="AM1483" s="68"/>
      <c r="AN1483" s="114"/>
      <c r="AO1483" s="114"/>
      <c r="AP1483" s="113"/>
      <c r="AQ1483" s="113"/>
      <c r="AR1483" s="31"/>
      <c r="AS1483" s="73"/>
      <c r="AT1483" s="73"/>
      <c r="AU1483" s="68"/>
      <c r="AV1483" s="67"/>
      <c r="AW1483" s="67"/>
      <c r="AX1483" s="67"/>
      <c r="AY1483" s="67"/>
      <c r="AZ1483" s="132"/>
      <c r="BA1483" s="132"/>
      <c r="BB1483" s="132"/>
      <c r="BC1483" s="132"/>
      <c r="BD1483" s="132"/>
      <c r="BE1483" s="67"/>
    </row>
    <row r="1484" spans="1:57" ht="25.5" customHeight="1" x14ac:dyDescent="0.25">
      <c r="A1484" s="31"/>
      <c r="B1484" s="31"/>
      <c r="C1484" s="31"/>
      <c r="D1484" s="33"/>
      <c r="E1484" s="98"/>
      <c r="F1484" s="31"/>
      <c r="G1484" s="83"/>
      <c r="H1484" s="83"/>
      <c r="I1484" s="62"/>
      <c r="J1484" s="31"/>
      <c r="K1484" s="31"/>
      <c r="L1484" s="83"/>
      <c r="M1484" s="69"/>
      <c r="N1484" s="69"/>
      <c r="O1484" s="74"/>
      <c r="P1484" s="74"/>
      <c r="Q1484" s="75"/>
      <c r="R1484" s="34"/>
      <c r="S1484" s="83"/>
      <c r="T1484" s="83"/>
      <c r="U1484" s="83"/>
      <c r="V1484" s="83"/>
      <c r="W1484" s="74"/>
      <c r="X1484" s="74"/>
      <c r="Y1484" s="74"/>
      <c r="Z1484" s="66"/>
      <c r="AA1484" s="72"/>
      <c r="AB1484" s="66"/>
      <c r="AC1484" s="72"/>
      <c r="AD1484" s="72"/>
      <c r="AE1484" s="72"/>
      <c r="AF1484" s="62"/>
      <c r="AG1484" s="113"/>
      <c r="AH1484" s="114"/>
      <c r="AI1484" s="30"/>
      <c r="AJ1484" s="30"/>
      <c r="AK1484" s="30"/>
      <c r="AL1484" s="30"/>
      <c r="AM1484" s="68"/>
      <c r="AN1484" s="114"/>
      <c r="AO1484" s="114"/>
      <c r="AP1484" s="113"/>
      <c r="AQ1484" s="113"/>
      <c r="AR1484" s="31"/>
      <c r="AS1484" s="73"/>
      <c r="AT1484" s="73"/>
      <c r="AU1484" s="68"/>
      <c r="AV1484" s="67"/>
      <c r="AW1484" s="67"/>
      <c r="AX1484" s="67"/>
      <c r="AY1484" s="67"/>
      <c r="AZ1484" s="132"/>
      <c r="BA1484" s="132"/>
      <c r="BB1484" s="132"/>
      <c r="BC1484" s="132"/>
      <c r="BD1484" s="132"/>
      <c r="BE1484" s="67"/>
    </row>
    <row r="1485" spans="1:57" ht="25.5" customHeight="1" x14ac:dyDescent="0.25">
      <c r="A1485" s="31"/>
      <c r="B1485" s="31"/>
      <c r="C1485" s="31"/>
      <c r="D1485" s="33"/>
      <c r="E1485" s="98"/>
      <c r="F1485" s="31"/>
      <c r="G1485" s="83"/>
      <c r="H1485" s="83"/>
      <c r="I1485" s="62"/>
      <c r="J1485" s="31"/>
      <c r="K1485" s="31"/>
      <c r="L1485" s="83"/>
      <c r="M1485" s="69"/>
      <c r="N1485" s="69"/>
      <c r="O1485" s="74"/>
      <c r="P1485" s="74"/>
      <c r="Q1485" s="75"/>
      <c r="R1485" s="34"/>
      <c r="S1485" s="83"/>
      <c r="T1485" s="83"/>
      <c r="U1485" s="83"/>
      <c r="V1485" s="83"/>
      <c r="W1485" s="74"/>
      <c r="X1485" s="74"/>
      <c r="Y1485" s="74"/>
      <c r="Z1485" s="66"/>
      <c r="AA1485" s="72"/>
      <c r="AB1485" s="66"/>
      <c r="AC1485" s="72"/>
      <c r="AD1485" s="72"/>
      <c r="AE1485" s="72"/>
      <c r="AF1485" s="62"/>
      <c r="AG1485" s="113"/>
      <c r="AH1485" s="114"/>
      <c r="AI1485" s="30"/>
      <c r="AJ1485" s="30"/>
      <c r="AK1485" s="30"/>
      <c r="AL1485" s="30"/>
      <c r="AM1485" s="68"/>
      <c r="AN1485" s="114"/>
      <c r="AO1485" s="114"/>
      <c r="AP1485" s="113"/>
      <c r="AQ1485" s="113"/>
      <c r="AR1485" s="31"/>
      <c r="AS1485" s="73"/>
      <c r="AT1485" s="73"/>
      <c r="AU1485" s="68"/>
      <c r="AV1485" s="67"/>
      <c r="AW1485" s="67"/>
      <c r="AX1485" s="67"/>
      <c r="AY1485" s="67"/>
      <c r="AZ1485" s="132"/>
      <c r="BA1485" s="132"/>
      <c r="BB1485" s="132"/>
      <c r="BC1485" s="132"/>
      <c r="BD1485" s="132"/>
      <c r="BE1485" s="67"/>
    </row>
    <row r="1486" spans="1:57" ht="25.5" customHeight="1" x14ac:dyDescent="0.25">
      <c r="A1486" s="31"/>
      <c r="B1486" s="31"/>
      <c r="C1486" s="31"/>
      <c r="D1486" s="33"/>
      <c r="E1486" s="98"/>
      <c r="F1486" s="31"/>
      <c r="G1486" s="83"/>
      <c r="H1486" s="83"/>
      <c r="I1486" s="62"/>
      <c r="J1486" s="31"/>
      <c r="K1486" s="31"/>
      <c r="L1486" s="83"/>
      <c r="M1486" s="69"/>
      <c r="N1486" s="69"/>
      <c r="O1486" s="74"/>
      <c r="P1486" s="74"/>
      <c r="Q1486" s="75"/>
      <c r="R1486" s="34"/>
      <c r="S1486" s="83"/>
      <c r="T1486" s="83"/>
      <c r="U1486" s="83"/>
      <c r="V1486" s="83"/>
      <c r="W1486" s="74"/>
      <c r="X1486" s="74"/>
      <c r="Y1486" s="74"/>
      <c r="Z1486" s="66"/>
      <c r="AA1486" s="72"/>
      <c r="AB1486" s="66"/>
      <c r="AC1486" s="72"/>
      <c r="AD1486" s="72"/>
      <c r="AE1486" s="72"/>
      <c r="AF1486" s="62"/>
      <c r="AG1486" s="113"/>
      <c r="AH1486" s="114"/>
      <c r="AI1486" s="30"/>
      <c r="AJ1486" s="30"/>
      <c r="AK1486" s="30"/>
      <c r="AL1486" s="30"/>
      <c r="AM1486" s="68"/>
      <c r="AN1486" s="114"/>
      <c r="AO1486" s="114"/>
      <c r="AP1486" s="113"/>
      <c r="AQ1486" s="113"/>
      <c r="AR1486" s="31"/>
      <c r="AS1486" s="73"/>
      <c r="AT1486" s="73"/>
      <c r="AU1486" s="68"/>
      <c r="AV1486" s="67"/>
      <c r="AW1486" s="67"/>
      <c r="AX1486" s="67"/>
      <c r="AY1486" s="67"/>
      <c r="AZ1486" s="132"/>
      <c r="BA1486" s="132"/>
      <c r="BB1486" s="132"/>
      <c r="BC1486" s="132"/>
      <c r="BD1486" s="132"/>
      <c r="BE1486" s="67"/>
    </row>
    <row r="1487" spans="1:57" ht="25.5" customHeight="1" x14ac:dyDescent="0.25">
      <c r="A1487" s="31"/>
      <c r="B1487" s="31"/>
      <c r="C1487" s="31"/>
      <c r="D1487" s="33"/>
      <c r="E1487" s="98"/>
      <c r="F1487" s="31"/>
      <c r="G1487" s="83"/>
      <c r="H1487" s="83"/>
      <c r="I1487" s="62"/>
      <c r="J1487" s="31"/>
      <c r="K1487" s="31"/>
      <c r="L1487" s="83"/>
      <c r="M1487" s="69"/>
      <c r="N1487" s="69"/>
      <c r="O1487" s="74"/>
      <c r="P1487" s="74"/>
      <c r="Q1487" s="75"/>
      <c r="R1487" s="34"/>
      <c r="S1487" s="83"/>
      <c r="T1487" s="83"/>
      <c r="U1487" s="83"/>
      <c r="V1487" s="83"/>
      <c r="W1487" s="74"/>
      <c r="X1487" s="74"/>
      <c r="Y1487" s="74"/>
      <c r="Z1487" s="66"/>
      <c r="AA1487" s="72"/>
      <c r="AB1487" s="66"/>
      <c r="AC1487" s="72"/>
      <c r="AD1487" s="72"/>
      <c r="AE1487" s="72"/>
      <c r="AF1487" s="62"/>
      <c r="AG1487" s="113"/>
      <c r="AH1487" s="114"/>
      <c r="AI1487" s="30"/>
      <c r="AJ1487" s="30"/>
      <c r="AK1487" s="30"/>
      <c r="AL1487" s="30"/>
      <c r="AM1487" s="68"/>
      <c r="AN1487" s="114"/>
      <c r="AO1487" s="114"/>
      <c r="AP1487" s="113"/>
      <c r="AQ1487" s="113"/>
      <c r="AR1487" s="31"/>
      <c r="AS1487" s="73"/>
      <c r="AT1487" s="73"/>
      <c r="AU1487" s="68"/>
      <c r="AV1487" s="67"/>
      <c r="AW1487" s="67"/>
      <c r="AX1487" s="67"/>
      <c r="AY1487" s="67"/>
      <c r="AZ1487" s="132"/>
      <c r="BA1487" s="132"/>
      <c r="BB1487" s="132"/>
      <c r="BC1487" s="132"/>
      <c r="BD1487" s="132"/>
      <c r="BE1487" s="67"/>
    </row>
    <row r="1488" spans="1:57" ht="25.5" customHeight="1" x14ac:dyDescent="0.25">
      <c r="A1488" s="31"/>
      <c r="B1488" s="31"/>
      <c r="C1488" s="31"/>
      <c r="D1488" s="33"/>
      <c r="E1488" s="98"/>
      <c r="F1488" s="31"/>
      <c r="G1488" s="83"/>
      <c r="H1488" s="83"/>
      <c r="I1488" s="62"/>
      <c r="J1488" s="31"/>
      <c r="K1488" s="31"/>
      <c r="L1488" s="83"/>
      <c r="M1488" s="69"/>
      <c r="N1488" s="69"/>
      <c r="O1488" s="74"/>
      <c r="P1488" s="74"/>
      <c r="Q1488" s="75"/>
      <c r="R1488" s="34"/>
      <c r="S1488" s="83"/>
      <c r="T1488" s="83"/>
      <c r="U1488" s="83"/>
      <c r="V1488" s="83"/>
      <c r="W1488" s="74"/>
      <c r="X1488" s="74"/>
      <c r="Y1488" s="74"/>
      <c r="Z1488" s="66"/>
      <c r="AA1488" s="72"/>
      <c r="AB1488" s="66"/>
      <c r="AC1488" s="72"/>
      <c r="AD1488" s="72"/>
      <c r="AE1488" s="72"/>
      <c r="AF1488" s="62"/>
      <c r="AG1488" s="113"/>
      <c r="AH1488" s="114"/>
      <c r="AI1488" s="30"/>
      <c r="AJ1488" s="30"/>
      <c r="AK1488" s="30"/>
      <c r="AL1488" s="30"/>
      <c r="AM1488" s="68"/>
      <c r="AN1488" s="114"/>
      <c r="AO1488" s="114"/>
      <c r="AP1488" s="113"/>
      <c r="AQ1488" s="113"/>
      <c r="AR1488" s="31"/>
      <c r="AS1488" s="73"/>
      <c r="AT1488" s="73"/>
      <c r="AU1488" s="68"/>
      <c r="AV1488" s="67"/>
      <c r="AW1488" s="67"/>
      <c r="AX1488" s="67"/>
      <c r="AY1488" s="67"/>
      <c r="AZ1488" s="132"/>
      <c r="BA1488" s="132"/>
      <c r="BB1488" s="132"/>
      <c r="BC1488" s="132"/>
      <c r="BD1488" s="132"/>
      <c r="BE1488" s="67"/>
    </row>
    <row r="1489" spans="1:57" ht="25.5" customHeight="1" x14ac:dyDescent="0.25">
      <c r="A1489" s="31"/>
      <c r="B1489" s="31"/>
      <c r="C1489" s="31"/>
      <c r="D1489" s="33"/>
      <c r="E1489" s="98"/>
      <c r="F1489" s="31"/>
      <c r="G1489" s="83"/>
      <c r="H1489" s="83"/>
      <c r="I1489" s="62"/>
      <c r="J1489" s="31"/>
      <c r="K1489" s="31"/>
      <c r="L1489" s="83"/>
      <c r="M1489" s="69"/>
      <c r="N1489" s="69"/>
      <c r="O1489" s="74"/>
      <c r="P1489" s="74"/>
      <c r="Q1489" s="75"/>
      <c r="R1489" s="34"/>
      <c r="S1489" s="83"/>
      <c r="T1489" s="83"/>
      <c r="U1489" s="83"/>
      <c r="V1489" s="83"/>
      <c r="W1489" s="74"/>
      <c r="X1489" s="74"/>
      <c r="Y1489" s="74"/>
      <c r="Z1489" s="66"/>
      <c r="AA1489" s="72"/>
      <c r="AB1489" s="66"/>
      <c r="AC1489" s="72"/>
      <c r="AD1489" s="72"/>
      <c r="AE1489" s="72"/>
      <c r="AF1489" s="62"/>
      <c r="AG1489" s="113"/>
      <c r="AH1489" s="114"/>
      <c r="AI1489" s="30"/>
      <c r="AJ1489" s="30"/>
      <c r="AK1489" s="30"/>
      <c r="AL1489" s="30"/>
      <c r="AM1489" s="68"/>
      <c r="AN1489" s="114"/>
      <c r="AO1489" s="114"/>
      <c r="AP1489" s="113"/>
      <c r="AQ1489" s="113"/>
      <c r="AR1489" s="31"/>
      <c r="AS1489" s="73"/>
      <c r="AT1489" s="73"/>
      <c r="AU1489" s="68"/>
      <c r="AV1489" s="67"/>
      <c r="AW1489" s="67"/>
      <c r="AX1489" s="67"/>
      <c r="AY1489" s="67"/>
      <c r="AZ1489" s="132"/>
      <c r="BA1489" s="132"/>
      <c r="BB1489" s="132"/>
      <c r="BC1489" s="132"/>
      <c r="BD1489" s="132"/>
      <c r="BE1489" s="67"/>
    </row>
    <row r="1490" spans="1:57" ht="25.5" customHeight="1" x14ac:dyDescent="0.25">
      <c r="A1490" s="31"/>
      <c r="B1490" s="31"/>
      <c r="C1490" s="31"/>
      <c r="D1490" s="33"/>
      <c r="E1490" s="98"/>
      <c r="F1490" s="31"/>
      <c r="G1490" s="83"/>
      <c r="H1490" s="83"/>
      <c r="I1490" s="62"/>
      <c r="J1490" s="31"/>
      <c r="K1490" s="31"/>
      <c r="L1490" s="83"/>
      <c r="M1490" s="69"/>
      <c r="N1490" s="69"/>
      <c r="O1490" s="74"/>
      <c r="P1490" s="74"/>
      <c r="Q1490" s="75"/>
      <c r="R1490" s="34"/>
      <c r="S1490" s="83"/>
      <c r="T1490" s="83"/>
      <c r="U1490" s="83"/>
      <c r="V1490" s="83"/>
      <c r="W1490" s="74"/>
      <c r="X1490" s="74"/>
      <c r="Y1490" s="74"/>
      <c r="Z1490" s="66"/>
      <c r="AA1490" s="72"/>
      <c r="AB1490" s="66"/>
      <c r="AC1490" s="72"/>
      <c r="AD1490" s="72"/>
      <c r="AE1490" s="72"/>
      <c r="AF1490" s="62"/>
      <c r="AG1490" s="113"/>
      <c r="AH1490" s="114"/>
      <c r="AI1490" s="30"/>
      <c r="AJ1490" s="30"/>
      <c r="AK1490" s="30"/>
      <c r="AL1490" s="30"/>
      <c r="AM1490" s="68"/>
      <c r="AN1490" s="114"/>
      <c r="AO1490" s="114"/>
      <c r="AP1490" s="113"/>
      <c r="AQ1490" s="113"/>
      <c r="AR1490" s="31"/>
      <c r="AS1490" s="73"/>
      <c r="AT1490" s="73"/>
      <c r="AU1490" s="68"/>
      <c r="AV1490" s="67"/>
      <c r="AW1490" s="67"/>
      <c r="AX1490" s="67"/>
      <c r="AY1490" s="67"/>
      <c r="AZ1490" s="132"/>
      <c r="BA1490" s="132"/>
      <c r="BB1490" s="132"/>
      <c r="BC1490" s="132"/>
      <c r="BD1490" s="132"/>
      <c r="BE1490" s="67"/>
    </row>
    <row r="1491" spans="1:57" ht="25.5" customHeight="1" x14ac:dyDescent="0.25">
      <c r="A1491" s="31"/>
      <c r="B1491" s="31"/>
      <c r="C1491" s="31"/>
      <c r="D1491" s="33"/>
      <c r="E1491" s="98"/>
      <c r="F1491" s="31"/>
      <c r="G1491" s="83"/>
      <c r="H1491" s="83"/>
      <c r="I1491" s="62"/>
      <c r="J1491" s="31"/>
      <c r="K1491" s="31"/>
      <c r="L1491" s="83"/>
      <c r="M1491" s="69"/>
      <c r="N1491" s="69"/>
      <c r="O1491" s="74"/>
      <c r="P1491" s="74"/>
      <c r="Q1491" s="75"/>
      <c r="R1491" s="34"/>
      <c r="S1491" s="83"/>
      <c r="T1491" s="83"/>
      <c r="U1491" s="83"/>
      <c r="V1491" s="83"/>
      <c r="W1491" s="74"/>
      <c r="X1491" s="74"/>
      <c r="Y1491" s="74"/>
      <c r="Z1491" s="66"/>
      <c r="AA1491" s="72"/>
      <c r="AB1491" s="66"/>
      <c r="AC1491" s="72"/>
      <c r="AD1491" s="72"/>
      <c r="AE1491" s="72"/>
      <c r="AF1491" s="62"/>
      <c r="AG1491" s="113"/>
      <c r="AH1491" s="114"/>
      <c r="AI1491" s="30"/>
      <c r="AJ1491" s="30"/>
      <c r="AK1491" s="30"/>
      <c r="AL1491" s="30"/>
      <c r="AM1491" s="68"/>
      <c r="AN1491" s="114"/>
      <c r="AO1491" s="114"/>
      <c r="AP1491" s="113"/>
      <c r="AQ1491" s="113"/>
      <c r="AR1491" s="31"/>
      <c r="AS1491" s="73"/>
      <c r="AT1491" s="73"/>
      <c r="AU1491" s="68"/>
      <c r="AV1491" s="67"/>
      <c r="AW1491" s="67"/>
      <c r="AX1491" s="67"/>
      <c r="AY1491" s="67"/>
      <c r="AZ1491" s="132"/>
      <c r="BA1491" s="132"/>
      <c r="BB1491" s="132"/>
      <c r="BC1491" s="132"/>
      <c r="BD1491" s="132"/>
      <c r="BE1491" s="67"/>
    </row>
    <row r="1492" spans="1:57" ht="25.5" customHeight="1" x14ac:dyDescent="0.25">
      <c r="A1492" s="31"/>
      <c r="B1492" s="31"/>
      <c r="C1492" s="31"/>
      <c r="D1492" s="33"/>
      <c r="E1492" s="98"/>
      <c r="F1492" s="31"/>
      <c r="G1492" s="83"/>
      <c r="H1492" s="83"/>
      <c r="I1492" s="62"/>
      <c r="J1492" s="31"/>
      <c r="K1492" s="31"/>
      <c r="L1492" s="83"/>
      <c r="M1492" s="69"/>
      <c r="N1492" s="69"/>
      <c r="O1492" s="74"/>
      <c r="P1492" s="74"/>
      <c r="Q1492" s="75"/>
      <c r="R1492" s="34"/>
      <c r="S1492" s="83"/>
      <c r="T1492" s="83"/>
      <c r="U1492" s="83"/>
      <c r="V1492" s="83"/>
      <c r="W1492" s="74"/>
      <c r="X1492" s="74"/>
      <c r="Y1492" s="74"/>
      <c r="Z1492" s="66"/>
      <c r="AA1492" s="72"/>
      <c r="AB1492" s="66"/>
      <c r="AC1492" s="72"/>
      <c r="AD1492" s="72"/>
      <c r="AE1492" s="72"/>
      <c r="AF1492" s="62"/>
      <c r="AG1492" s="113"/>
      <c r="AH1492" s="114"/>
      <c r="AI1492" s="30"/>
      <c r="AJ1492" s="30"/>
      <c r="AK1492" s="30"/>
      <c r="AL1492" s="30"/>
      <c r="AM1492" s="68"/>
      <c r="AN1492" s="114"/>
      <c r="AO1492" s="114"/>
      <c r="AP1492" s="113"/>
      <c r="AQ1492" s="113"/>
      <c r="AR1492" s="31"/>
      <c r="AS1492" s="73"/>
      <c r="AT1492" s="73"/>
      <c r="AU1492" s="68"/>
      <c r="AV1492" s="67"/>
      <c r="AW1492" s="67"/>
      <c r="AX1492" s="67"/>
      <c r="AY1492" s="67"/>
      <c r="AZ1492" s="132"/>
      <c r="BA1492" s="132"/>
      <c r="BB1492" s="132"/>
      <c r="BC1492" s="132"/>
      <c r="BD1492" s="132"/>
      <c r="BE1492" s="67"/>
    </row>
    <row r="1493" spans="1:57" ht="25.5" customHeight="1" x14ac:dyDescent="0.25">
      <c r="A1493" s="31"/>
      <c r="B1493" s="31"/>
      <c r="C1493" s="31"/>
      <c r="D1493" s="33"/>
      <c r="E1493" s="98"/>
      <c r="F1493" s="31"/>
      <c r="G1493" s="83"/>
      <c r="H1493" s="83"/>
      <c r="I1493" s="62"/>
      <c r="J1493" s="31"/>
      <c r="K1493" s="31"/>
      <c r="L1493" s="83"/>
      <c r="M1493" s="69"/>
      <c r="N1493" s="69"/>
      <c r="O1493" s="74"/>
      <c r="P1493" s="74"/>
      <c r="Q1493" s="75"/>
      <c r="R1493" s="34"/>
      <c r="S1493" s="83"/>
      <c r="T1493" s="83"/>
      <c r="U1493" s="83"/>
      <c r="V1493" s="83"/>
      <c r="W1493" s="74"/>
      <c r="X1493" s="74"/>
      <c r="Y1493" s="74"/>
      <c r="Z1493" s="66"/>
      <c r="AA1493" s="72"/>
      <c r="AB1493" s="66"/>
      <c r="AC1493" s="72"/>
      <c r="AD1493" s="72"/>
      <c r="AE1493" s="72"/>
      <c r="AF1493" s="62"/>
      <c r="AG1493" s="113"/>
      <c r="AH1493" s="114"/>
      <c r="AI1493" s="30"/>
      <c r="AJ1493" s="30"/>
      <c r="AK1493" s="30"/>
      <c r="AL1493" s="30"/>
      <c r="AM1493" s="68"/>
      <c r="AN1493" s="114"/>
      <c r="AO1493" s="114"/>
      <c r="AP1493" s="113"/>
      <c r="AQ1493" s="113"/>
      <c r="AR1493" s="31"/>
      <c r="AS1493" s="73"/>
      <c r="AT1493" s="73"/>
      <c r="AU1493" s="68"/>
      <c r="AV1493" s="67"/>
      <c r="AW1493" s="67"/>
      <c r="AX1493" s="67"/>
      <c r="AY1493" s="67"/>
      <c r="AZ1493" s="132"/>
      <c r="BA1493" s="132"/>
      <c r="BB1493" s="132"/>
      <c r="BC1493" s="132"/>
      <c r="BD1493" s="132"/>
      <c r="BE1493" s="67"/>
    </row>
    <row r="1494" spans="1:57" ht="25.5" customHeight="1" x14ac:dyDescent="0.25">
      <c r="A1494" s="31"/>
      <c r="B1494" s="31"/>
      <c r="C1494" s="31"/>
      <c r="D1494" s="33"/>
      <c r="E1494" s="98"/>
      <c r="F1494" s="31"/>
      <c r="G1494" s="83"/>
      <c r="H1494" s="83"/>
      <c r="I1494" s="62"/>
      <c r="J1494" s="31"/>
      <c r="K1494" s="31"/>
      <c r="L1494" s="83"/>
      <c r="M1494" s="69"/>
      <c r="N1494" s="69"/>
      <c r="O1494" s="74"/>
      <c r="P1494" s="74"/>
      <c r="Q1494" s="75"/>
      <c r="R1494" s="34"/>
      <c r="S1494" s="83"/>
      <c r="T1494" s="83"/>
      <c r="U1494" s="83"/>
      <c r="V1494" s="83"/>
      <c r="W1494" s="74"/>
      <c r="X1494" s="74"/>
      <c r="Y1494" s="74"/>
      <c r="Z1494" s="66"/>
      <c r="AA1494" s="72"/>
      <c r="AB1494" s="66"/>
      <c r="AC1494" s="72"/>
      <c r="AD1494" s="72"/>
      <c r="AE1494" s="72"/>
      <c r="AF1494" s="62"/>
      <c r="AG1494" s="113"/>
      <c r="AH1494" s="114"/>
      <c r="AI1494" s="30"/>
      <c r="AJ1494" s="30"/>
      <c r="AK1494" s="30"/>
      <c r="AL1494" s="30"/>
      <c r="AM1494" s="68"/>
      <c r="AN1494" s="114"/>
      <c r="AO1494" s="114"/>
      <c r="AP1494" s="113"/>
      <c r="AQ1494" s="113"/>
      <c r="AR1494" s="31"/>
      <c r="AS1494" s="73"/>
      <c r="AT1494" s="73"/>
      <c r="AU1494" s="68"/>
      <c r="AV1494" s="67"/>
      <c r="AW1494" s="67"/>
      <c r="AX1494" s="67"/>
      <c r="AY1494" s="67"/>
      <c r="AZ1494" s="132"/>
      <c r="BA1494" s="132"/>
      <c r="BB1494" s="132"/>
      <c r="BC1494" s="132"/>
      <c r="BD1494" s="132"/>
      <c r="BE1494" s="67"/>
    </row>
    <row r="1495" spans="1:57" ht="25.5" customHeight="1" x14ac:dyDescent="0.25">
      <c r="A1495" s="31"/>
      <c r="B1495" s="31"/>
      <c r="C1495" s="31"/>
      <c r="D1495" s="33"/>
      <c r="E1495" s="98"/>
      <c r="F1495" s="31"/>
      <c r="G1495" s="83"/>
      <c r="H1495" s="83"/>
      <c r="I1495" s="62"/>
      <c r="J1495" s="31"/>
      <c r="K1495" s="31"/>
      <c r="L1495" s="83"/>
      <c r="M1495" s="69"/>
      <c r="N1495" s="69"/>
      <c r="O1495" s="74"/>
      <c r="P1495" s="74"/>
      <c r="Q1495" s="75"/>
      <c r="R1495" s="34"/>
      <c r="S1495" s="83"/>
      <c r="T1495" s="83"/>
      <c r="U1495" s="83"/>
      <c r="V1495" s="83"/>
      <c r="W1495" s="74"/>
      <c r="X1495" s="74"/>
      <c r="Y1495" s="74"/>
      <c r="Z1495" s="66"/>
      <c r="AA1495" s="72"/>
      <c r="AB1495" s="66"/>
      <c r="AC1495" s="72"/>
      <c r="AD1495" s="72"/>
      <c r="AE1495" s="72"/>
      <c r="AF1495" s="62"/>
      <c r="AG1495" s="113"/>
      <c r="AH1495" s="114"/>
      <c r="AI1495" s="30"/>
      <c r="AJ1495" s="30"/>
      <c r="AK1495" s="30"/>
      <c r="AL1495" s="30"/>
      <c r="AM1495" s="68"/>
      <c r="AN1495" s="114"/>
      <c r="AO1495" s="114"/>
      <c r="AP1495" s="113"/>
      <c r="AQ1495" s="113"/>
      <c r="AR1495" s="31"/>
      <c r="AS1495" s="73"/>
      <c r="AT1495" s="73"/>
      <c r="AU1495" s="68"/>
      <c r="AV1495" s="67"/>
      <c r="AW1495" s="67"/>
      <c r="AX1495" s="67"/>
      <c r="AY1495" s="67"/>
      <c r="AZ1495" s="132"/>
      <c r="BA1495" s="132"/>
      <c r="BB1495" s="132"/>
      <c r="BC1495" s="132"/>
      <c r="BD1495" s="132"/>
      <c r="BE1495" s="67"/>
    </row>
    <row r="1496" spans="1:57" ht="25.5" customHeight="1" x14ac:dyDescent="0.25">
      <c r="A1496" s="31"/>
      <c r="B1496" s="31"/>
      <c r="C1496" s="31"/>
      <c r="D1496" s="33"/>
      <c r="E1496" s="98"/>
      <c r="F1496" s="31"/>
      <c r="G1496" s="83"/>
      <c r="H1496" s="83"/>
      <c r="I1496" s="62"/>
      <c r="J1496" s="31"/>
      <c r="K1496" s="31"/>
      <c r="L1496" s="83"/>
      <c r="M1496" s="69"/>
      <c r="N1496" s="69"/>
      <c r="O1496" s="74"/>
      <c r="P1496" s="74"/>
      <c r="Q1496" s="75"/>
      <c r="R1496" s="34"/>
      <c r="S1496" s="83"/>
      <c r="T1496" s="83"/>
      <c r="U1496" s="83"/>
      <c r="V1496" s="83"/>
      <c r="W1496" s="74"/>
      <c r="X1496" s="74"/>
      <c r="Y1496" s="74"/>
      <c r="Z1496" s="66"/>
      <c r="AA1496" s="72"/>
      <c r="AB1496" s="66"/>
      <c r="AC1496" s="72"/>
      <c r="AD1496" s="72"/>
      <c r="AE1496" s="72"/>
      <c r="AF1496" s="62"/>
      <c r="AG1496" s="113"/>
      <c r="AH1496" s="114"/>
      <c r="AI1496" s="30"/>
      <c r="AJ1496" s="30"/>
      <c r="AK1496" s="30"/>
      <c r="AL1496" s="30"/>
      <c r="AM1496" s="68"/>
      <c r="AN1496" s="114"/>
      <c r="AO1496" s="114"/>
      <c r="AP1496" s="113"/>
      <c r="AQ1496" s="113"/>
      <c r="AR1496" s="31"/>
      <c r="AS1496" s="73"/>
      <c r="AT1496" s="73"/>
      <c r="AU1496" s="68"/>
      <c r="AV1496" s="67"/>
      <c r="AW1496" s="67"/>
      <c r="AX1496" s="67"/>
      <c r="AY1496" s="67"/>
      <c r="AZ1496" s="132"/>
      <c r="BA1496" s="132"/>
      <c r="BB1496" s="132"/>
      <c r="BC1496" s="132"/>
      <c r="BD1496" s="132"/>
      <c r="BE1496" s="67"/>
    </row>
    <row r="1497" spans="1:57" ht="25.5" customHeight="1" x14ac:dyDescent="0.25">
      <c r="A1497" s="31"/>
      <c r="B1497" s="31"/>
      <c r="C1497" s="31"/>
      <c r="D1497" s="33"/>
      <c r="E1497" s="98"/>
      <c r="F1497" s="31"/>
      <c r="G1497" s="83"/>
      <c r="H1497" s="83"/>
      <c r="I1497" s="62"/>
      <c r="J1497" s="31"/>
      <c r="K1497" s="31"/>
      <c r="L1497" s="83"/>
      <c r="M1497" s="69"/>
      <c r="N1497" s="69"/>
      <c r="O1497" s="74"/>
      <c r="P1497" s="74"/>
      <c r="Q1497" s="75"/>
      <c r="R1497" s="34"/>
      <c r="S1497" s="83"/>
      <c r="T1497" s="83"/>
      <c r="U1497" s="83"/>
      <c r="V1497" s="83"/>
      <c r="W1497" s="74"/>
      <c r="X1497" s="74"/>
      <c r="Y1497" s="74"/>
      <c r="Z1497" s="66"/>
      <c r="AA1497" s="72"/>
      <c r="AB1497" s="66"/>
      <c r="AC1497" s="72"/>
      <c r="AD1497" s="72"/>
      <c r="AE1497" s="72"/>
      <c r="AF1497" s="62"/>
      <c r="AG1497" s="113"/>
      <c r="AH1497" s="114"/>
      <c r="AI1497" s="30"/>
      <c r="AJ1497" s="30"/>
      <c r="AK1497" s="30"/>
      <c r="AL1497" s="30"/>
      <c r="AM1497" s="68"/>
      <c r="AN1497" s="114"/>
      <c r="AO1497" s="114"/>
      <c r="AP1497" s="113"/>
      <c r="AQ1497" s="113"/>
      <c r="AR1497" s="31"/>
      <c r="AS1497" s="73"/>
      <c r="AT1497" s="73"/>
      <c r="AU1497" s="68"/>
      <c r="AV1497" s="67"/>
      <c r="AW1497" s="67"/>
      <c r="AX1497" s="67"/>
      <c r="AY1497" s="67"/>
      <c r="AZ1497" s="132"/>
      <c r="BA1497" s="132"/>
      <c r="BB1497" s="132"/>
      <c r="BC1497" s="132"/>
      <c r="BD1497" s="132"/>
      <c r="BE1497" s="67"/>
    </row>
    <row r="1498" spans="1:57" ht="25.5" customHeight="1" x14ac:dyDescent="0.25">
      <c r="A1498" s="31"/>
      <c r="B1498" s="31"/>
      <c r="C1498" s="31"/>
      <c r="D1498" s="33"/>
      <c r="E1498" s="98"/>
      <c r="F1498" s="31"/>
      <c r="G1498" s="83"/>
      <c r="H1498" s="83"/>
      <c r="I1498" s="62"/>
      <c r="J1498" s="31"/>
      <c r="K1498" s="31"/>
      <c r="L1498" s="83"/>
      <c r="M1498" s="69"/>
      <c r="N1498" s="69"/>
      <c r="O1498" s="74"/>
      <c r="P1498" s="74"/>
      <c r="Q1498" s="75"/>
      <c r="R1498" s="34"/>
      <c r="S1498" s="83"/>
      <c r="T1498" s="83"/>
      <c r="U1498" s="83"/>
      <c r="V1498" s="83"/>
      <c r="W1498" s="74"/>
      <c r="X1498" s="74"/>
      <c r="Y1498" s="74"/>
      <c r="Z1498" s="66"/>
      <c r="AA1498" s="72"/>
      <c r="AB1498" s="66"/>
      <c r="AC1498" s="72"/>
      <c r="AD1498" s="72"/>
      <c r="AE1498" s="72"/>
      <c r="AF1498" s="62"/>
      <c r="AG1498" s="113"/>
      <c r="AH1498" s="114"/>
      <c r="AI1498" s="30"/>
      <c r="AJ1498" s="30"/>
      <c r="AK1498" s="30"/>
      <c r="AL1498" s="30"/>
      <c r="AM1498" s="68"/>
      <c r="AN1498" s="114"/>
      <c r="AO1498" s="114"/>
      <c r="AP1498" s="113"/>
      <c r="AQ1498" s="113"/>
      <c r="AR1498" s="31"/>
      <c r="AS1498" s="73"/>
      <c r="AT1498" s="73"/>
      <c r="AU1498" s="68"/>
      <c r="AV1498" s="67"/>
      <c r="AW1498" s="67"/>
      <c r="AX1498" s="67"/>
      <c r="AY1498" s="67"/>
      <c r="AZ1498" s="132"/>
      <c r="BA1498" s="132"/>
      <c r="BB1498" s="132"/>
      <c r="BC1498" s="132"/>
      <c r="BD1498" s="132"/>
      <c r="BE1498" s="67"/>
    </row>
    <row r="1499" spans="1:57" ht="25.5" customHeight="1" x14ac:dyDescent="0.25">
      <c r="A1499" s="31"/>
      <c r="B1499" s="31"/>
      <c r="C1499" s="31"/>
      <c r="D1499" s="33"/>
      <c r="E1499" s="98"/>
      <c r="F1499" s="31"/>
      <c r="G1499" s="83"/>
      <c r="H1499" s="83"/>
      <c r="I1499" s="62"/>
      <c r="J1499" s="31"/>
      <c r="K1499" s="31"/>
      <c r="L1499" s="83"/>
      <c r="M1499" s="69"/>
      <c r="N1499" s="69"/>
      <c r="O1499" s="74"/>
      <c r="P1499" s="74"/>
      <c r="Q1499" s="75"/>
      <c r="R1499" s="34"/>
      <c r="S1499" s="83"/>
      <c r="T1499" s="83"/>
      <c r="U1499" s="83"/>
      <c r="V1499" s="83"/>
      <c r="W1499" s="74"/>
      <c r="X1499" s="74"/>
      <c r="Y1499" s="74"/>
      <c r="Z1499" s="66"/>
      <c r="AA1499" s="72"/>
      <c r="AB1499" s="66"/>
      <c r="AC1499" s="72"/>
      <c r="AD1499" s="72"/>
      <c r="AE1499" s="72"/>
      <c r="AF1499" s="62"/>
      <c r="AG1499" s="113"/>
      <c r="AH1499" s="114"/>
      <c r="AI1499" s="30"/>
      <c r="AJ1499" s="30"/>
      <c r="AK1499" s="30"/>
      <c r="AL1499" s="30"/>
      <c r="AM1499" s="68"/>
      <c r="AN1499" s="114"/>
      <c r="AO1499" s="114"/>
      <c r="AP1499" s="113"/>
      <c r="AQ1499" s="113"/>
      <c r="AR1499" s="31"/>
      <c r="AS1499" s="73"/>
      <c r="AT1499" s="73"/>
      <c r="AU1499" s="68"/>
      <c r="AV1499" s="67"/>
      <c r="AW1499" s="67"/>
      <c r="AX1499" s="67"/>
      <c r="AY1499" s="67"/>
      <c r="AZ1499" s="132"/>
      <c r="BA1499" s="132"/>
      <c r="BB1499" s="132"/>
      <c r="BC1499" s="132"/>
      <c r="BD1499" s="132"/>
      <c r="BE1499" s="67"/>
    </row>
    <row r="1500" spans="1:57" ht="25.5" customHeight="1" x14ac:dyDescent="0.25">
      <c r="A1500" s="31"/>
      <c r="B1500" s="31"/>
      <c r="C1500" s="31"/>
      <c r="D1500" s="33"/>
      <c r="E1500" s="98"/>
      <c r="F1500" s="31"/>
      <c r="G1500" s="83"/>
      <c r="H1500" s="83"/>
      <c r="I1500" s="62"/>
      <c r="J1500" s="31"/>
      <c r="K1500" s="31"/>
      <c r="L1500" s="83"/>
      <c r="M1500" s="69"/>
      <c r="N1500" s="69"/>
      <c r="O1500" s="74"/>
      <c r="P1500" s="74"/>
      <c r="Q1500" s="75"/>
      <c r="R1500" s="34"/>
      <c r="S1500" s="83"/>
      <c r="T1500" s="83"/>
      <c r="U1500" s="83"/>
      <c r="V1500" s="83"/>
      <c r="W1500" s="74"/>
      <c r="X1500" s="74"/>
      <c r="Y1500" s="74"/>
      <c r="Z1500" s="66"/>
      <c r="AA1500" s="72"/>
      <c r="AB1500" s="66"/>
      <c r="AC1500" s="72"/>
      <c r="AD1500" s="72"/>
      <c r="AE1500" s="72"/>
      <c r="AF1500" s="62"/>
      <c r="AG1500" s="113"/>
      <c r="AH1500" s="114"/>
      <c r="AI1500" s="30"/>
      <c r="AJ1500" s="30"/>
      <c r="AK1500" s="30"/>
      <c r="AL1500" s="30"/>
      <c r="AM1500" s="68"/>
      <c r="AN1500" s="114"/>
      <c r="AO1500" s="114"/>
      <c r="AP1500" s="113"/>
      <c r="AQ1500" s="113"/>
      <c r="AR1500" s="31"/>
      <c r="AS1500" s="73"/>
      <c r="AT1500" s="73"/>
      <c r="AU1500" s="68"/>
      <c r="AV1500" s="67"/>
      <c r="AW1500" s="67"/>
      <c r="AX1500" s="67"/>
      <c r="AY1500" s="67"/>
      <c r="AZ1500" s="132"/>
      <c r="BA1500" s="132"/>
      <c r="BB1500" s="132"/>
      <c r="BC1500" s="132"/>
      <c r="BD1500" s="132"/>
      <c r="BE1500" s="67"/>
    </row>
    <row r="1501" spans="1:57" ht="25.5" customHeight="1" x14ac:dyDescent="0.25">
      <c r="A1501" s="31"/>
      <c r="B1501" s="31"/>
      <c r="C1501" s="31"/>
      <c r="D1501" s="33"/>
      <c r="E1501" s="98"/>
      <c r="F1501" s="31"/>
      <c r="G1501" s="83"/>
      <c r="H1501" s="83"/>
      <c r="I1501" s="62"/>
      <c r="J1501" s="31"/>
      <c r="K1501" s="31"/>
      <c r="L1501" s="83"/>
      <c r="M1501" s="69"/>
      <c r="N1501" s="69"/>
      <c r="O1501" s="74"/>
      <c r="P1501" s="74"/>
      <c r="Q1501" s="75"/>
      <c r="R1501" s="34"/>
      <c r="S1501" s="83"/>
      <c r="T1501" s="83"/>
      <c r="U1501" s="83"/>
      <c r="V1501" s="83"/>
      <c r="W1501" s="74"/>
      <c r="X1501" s="74"/>
      <c r="Y1501" s="74"/>
      <c r="Z1501" s="66"/>
      <c r="AA1501" s="72"/>
      <c r="AB1501" s="66"/>
      <c r="AC1501" s="72"/>
      <c r="AD1501" s="72"/>
      <c r="AE1501" s="72"/>
      <c r="AF1501" s="62"/>
      <c r="AG1501" s="113"/>
      <c r="AH1501" s="114"/>
      <c r="AI1501" s="30"/>
      <c r="AJ1501" s="30"/>
      <c r="AK1501" s="30"/>
      <c r="AL1501" s="30"/>
      <c r="AM1501" s="68"/>
      <c r="AN1501" s="114"/>
      <c r="AO1501" s="114"/>
      <c r="AP1501" s="113"/>
      <c r="AQ1501" s="113"/>
      <c r="AR1501" s="31"/>
      <c r="AS1501" s="73"/>
      <c r="AT1501" s="73"/>
      <c r="AU1501" s="68"/>
      <c r="AV1501" s="67"/>
      <c r="AW1501" s="67"/>
      <c r="AX1501" s="67"/>
      <c r="AY1501" s="67"/>
      <c r="AZ1501" s="132"/>
      <c r="BA1501" s="132"/>
      <c r="BB1501" s="132"/>
      <c r="BC1501" s="132"/>
      <c r="BD1501" s="132"/>
      <c r="BE1501" s="67"/>
    </row>
    <row r="1502" spans="1:57" ht="25.5" customHeight="1" x14ac:dyDescent="0.25">
      <c r="A1502" s="31"/>
      <c r="B1502" s="31"/>
      <c r="C1502" s="31"/>
      <c r="D1502" s="33"/>
      <c r="E1502" s="98"/>
      <c r="F1502" s="31"/>
      <c r="G1502" s="83"/>
      <c r="H1502" s="83"/>
      <c r="I1502" s="62"/>
      <c r="J1502" s="31"/>
      <c r="K1502" s="31"/>
      <c r="L1502" s="83"/>
      <c r="M1502" s="69"/>
      <c r="N1502" s="69"/>
      <c r="O1502" s="74"/>
      <c r="P1502" s="74"/>
      <c r="Q1502" s="75"/>
      <c r="R1502" s="34"/>
      <c r="S1502" s="83"/>
      <c r="T1502" s="83"/>
      <c r="U1502" s="83"/>
      <c r="V1502" s="83"/>
      <c r="W1502" s="74"/>
      <c r="X1502" s="74"/>
      <c r="Y1502" s="74"/>
      <c r="Z1502" s="66"/>
      <c r="AA1502" s="72"/>
      <c r="AB1502" s="66"/>
      <c r="AC1502" s="72"/>
      <c r="AD1502" s="72"/>
      <c r="AE1502" s="72"/>
      <c r="AF1502" s="62"/>
      <c r="AG1502" s="113"/>
      <c r="AH1502" s="114"/>
      <c r="AI1502" s="30"/>
      <c r="AJ1502" s="30"/>
      <c r="AK1502" s="30"/>
      <c r="AL1502" s="30"/>
      <c r="AM1502" s="68"/>
      <c r="AN1502" s="114"/>
      <c r="AO1502" s="114"/>
      <c r="AP1502" s="113"/>
      <c r="AQ1502" s="113"/>
      <c r="AR1502" s="31"/>
      <c r="AS1502" s="73"/>
      <c r="AT1502" s="73"/>
      <c r="AU1502" s="68"/>
      <c r="AV1502" s="67"/>
      <c r="AW1502" s="67"/>
      <c r="AX1502" s="67"/>
      <c r="AY1502" s="67"/>
      <c r="AZ1502" s="132"/>
      <c r="BA1502" s="132"/>
      <c r="BB1502" s="132"/>
      <c r="BC1502" s="132"/>
      <c r="BD1502" s="132"/>
      <c r="BE1502" s="67"/>
    </row>
    <row r="1503" spans="1:57" ht="25.5" customHeight="1" x14ac:dyDescent="0.25">
      <c r="A1503" s="31"/>
      <c r="B1503" s="31"/>
      <c r="C1503" s="31"/>
      <c r="D1503" s="33"/>
      <c r="E1503" s="98"/>
      <c r="F1503" s="31"/>
      <c r="G1503" s="83"/>
      <c r="H1503" s="83"/>
      <c r="I1503" s="62"/>
      <c r="J1503" s="31"/>
      <c r="K1503" s="31"/>
      <c r="L1503" s="83"/>
      <c r="M1503" s="69"/>
      <c r="N1503" s="69"/>
      <c r="O1503" s="74"/>
      <c r="P1503" s="74"/>
      <c r="Q1503" s="75"/>
      <c r="R1503" s="34"/>
      <c r="S1503" s="83"/>
      <c r="T1503" s="83"/>
      <c r="U1503" s="83"/>
      <c r="V1503" s="83"/>
      <c r="W1503" s="74"/>
      <c r="X1503" s="74"/>
      <c r="Y1503" s="74"/>
      <c r="Z1503" s="66"/>
      <c r="AA1503" s="72"/>
      <c r="AB1503" s="66"/>
      <c r="AC1503" s="72"/>
      <c r="AD1503" s="72"/>
      <c r="AE1503" s="72"/>
      <c r="AF1503" s="62"/>
      <c r="AG1503" s="113"/>
      <c r="AH1503" s="114"/>
      <c r="AI1503" s="30"/>
      <c r="AJ1503" s="30"/>
      <c r="AK1503" s="30"/>
      <c r="AL1503" s="30"/>
      <c r="AM1503" s="68"/>
      <c r="AN1503" s="114"/>
      <c r="AO1503" s="114"/>
      <c r="AP1503" s="113"/>
      <c r="AQ1503" s="113"/>
      <c r="AR1503" s="31"/>
      <c r="AS1503" s="73"/>
      <c r="AT1503" s="73"/>
      <c r="AU1503" s="68"/>
      <c r="AV1503" s="67"/>
      <c r="AW1503" s="67"/>
      <c r="AX1503" s="67"/>
      <c r="AY1503" s="67"/>
      <c r="AZ1503" s="132"/>
      <c r="BA1503" s="132"/>
      <c r="BB1503" s="132"/>
      <c r="BC1503" s="132"/>
      <c r="BD1503" s="132"/>
      <c r="BE1503" s="67"/>
    </row>
    <row r="1504" spans="1:57" ht="25.5" customHeight="1" x14ac:dyDescent="0.25">
      <c r="A1504" s="31"/>
      <c r="B1504" s="31"/>
      <c r="C1504" s="31"/>
      <c r="D1504" s="33"/>
      <c r="E1504" s="98"/>
      <c r="F1504" s="31"/>
      <c r="G1504" s="83"/>
      <c r="H1504" s="83"/>
      <c r="I1504" s="62"/>
      <c r="J1504" s="31"/>
      <c r="K1504" s="31"/>
      <c r="L1504" s="83"/>
      <c r="M1504" s="69"/>
      <c r="N1504" s="69"/>
      <c r="O1504" s="74"/>
      <c r="P1504" s="74"/>
      <c r="Q1504" s="75"/>
      <c r="R1504" s="34"/>
      <c r="S1504" s="83"/>
      <c r="T1504" s="83"/>
      <c r="U1504" s="83"/>
      <c r="V1504" s="83"/>
      <c r="W1504" s="74"/>
      <c r="X1504" s="74"/>
      <c r="Y1504" s="74"/>
      <c r="Z1504" s="66"/>
      <c r="AA1504" s="72"/>
      <c r="AB1504" s="66"/>
      <c r="AC1504" s="72"/>
      <c r="AD1504" s="72"/>
      <c r="AE1504" s="72"/>
      <c r="AF1504" s="62"/>
      <c r="AG1504" s="113"/>
      <c r="AH1504" s="114"/>
      <c r="AI1504" s="30"/>
      <c r="AJ1504" s="30"/>
      <c r="AK1504" s="30"/>
      <c r="AL1504" s="30"/>
      <c r="AM1504" s="68"/>
      <c r="AN1504" s="114"/>
      <c r="AO1504" s="114"/>
      <c r="AP1504" s="113"/>
      <c r="AQ1504" s="113"/>
      <c r="AR1504" s="31"/>
      <c r="AS1504" s="73"/>
      <c r="AT1504" s="73"/>
      <c r="AU1504" s="68"/>
      <c r="AV1504" s="67"/>
      <c r="AW1504" s="67"/>
      <c r="AX1504" s="67"/>
      <c r="AY1504" s="67"/>
      <c r="AZ1504" s="132"/>
      <c r="BA1504" s="132"/>
      <c r="BB1504" s="132"/>
      <c r="BC1504" s="132"/>
      <c r="BD1504" s="132"/>
      <c r="BE1504" s="67"/>
    </row>
    <row r="1505" spans="1:57" ht="25.5" customHeight="1" x14ac:dyDescent="0.25">
      <c r="A1505" s="31"/>
      <c r="B1505" s="31"/>
      <c r="C1505" s="31"/>
      <c r="D1505" s="33"/>
      <c r="E1505" s="98"/>
      <c r="F1505" s="31"/>
      <c r="G1505" s="83"/>
      <c r="H1505" s="83"/>
      <c r="I1505" s="62"/>
      <c r="J1505" s="31"/>
      <c r="K1505" s="31"/>
      <c r="L1505" s="83"/>
      <c r="M1505" s="69"/>
      <c r="N1505" s="69"/>
      <c r="O1505" s="74"/>
      <c r="P1505" s="74"/>
      <c r="Q1505" s="75"/>
      <c r="R1505" s="34"/>
      <c r="S1505" s="83"/>
      <c r="T1505" s="83"/>
      <c r="U1505" s="83"/>
      <c r="V1505" s="83"/>
      <c r="W1505" s="74"/>
      <c r="X1505" s="74"/>
      <c r="Y1505" s="74"/>
      <c r="Z1505" s="66"/>
      <c r="AA1505" s="72"/>
      <c r="AB1505" s="66"/>
      <c r="AC1505" s="72"/>
      <c r="AD1505" s="72"/>
      <c r="AE1505" s="72"/>
      <c r="AF1505" s="62"/>
      <c r="AG1505" s="113"/>
      <c r="AH1505" s="114"/>
      <c r="AI1505" s="30"/>
      <c r="AJ1505" s="30"/>
      <c r="AK1505" s="30"/>
      <c r="AL1505" s="30"/>
      <c r="AM1505" s="68"/>
      <c r="AN1505" s="114"/>
      <c r="AO1505" s="114"/>
      <c r="AP1505" s="113"/>
      <c r="AQ1505" s="113"/>
      <c r="AR1505" s="31"/>
      <c r="AS1505" s="73"/>
      <c r="AT1505" s="73"/>
      <c r="AU1505" s="68"/>
      <c r="AV1505" s="67"/>
      <c r="AW1505" s="67"/>
      <c r="AX1505" s="67"/>
      <c r="AY1505" s="67"/>
      <c r="AZ1505" s="132"/>
      <c r="BA1505" s="132"/>
      <c r="BB1505" s="132"/>
      <c r="BC1505" s="132"/>
      <c r="BD1505" s="132"/>
      <c r="BE1505" s="67"/>
    </row>
    <row r="1506" spans="1:57" ht="25.5" customHeight="1" x14ac:dyDescent="0.25">
      <c r="A1506" s="31"/>
      <c r="B1506" s="31"/>
      <c r="C1506" s="31"/>
      <c r="D1506" s="33"/>
      <c r="E1506" s="98"/>
      <c r="F1506" s="31"/>
      <c r="G1506" s="83"/>
      <c r="H1506" s="83"/>
      <c r="I1506" s="62"/>
      <c r="J1506" s="31"/>
      <c r="K1506" s="31"/>
      <c r="L1506" s="83"/>
      <c r="M1506" s="69"/>
      <c r="N1506" s="69"/>
      <c r="O1506" s="74"/>
      <c r="P1506" s="74"/>
      <c r="Q1506" s="75"/>
      <c r="R1506" s="34"/>
      <c r="S1506" s="83"/>
      <c r="T1506" s="83"/>
      <c r="U1506" s="83"/>
      <c r="V1506" s="83"/>
      <c r="W1506" s="74"/>
      <c r="X1506" s="74"/>
      <c r="Y1506" s="74"/>
      <c r="Z1506" s="66"/>
      <c r="AA1506" s="72"/>
      <c r="AB1506" s="66"/>
      <c r="AC1506" s="72"/>
      <c r="AD1506" s="72"/>
      <c r="AE1506" s="72"/>
      <c r="AF1506" s="62"/>
      <c r="AG1506" s="113"/>
      <c r="AH1506" s="114"/>
      <c r="AI1506" s="30"/>
      <c r="AJ1506" s="30"/>
      <c r="AK1506" s="30"/>
      <c r="AL1506" s="30"/>
      <c r="AM1506" s="68"/>
      <c r="AN1506" s="114"/>
      <c r="AO1506" s="114"/>
      <c r="AP1506" s="113"/>
      <c r="AQ1506" s="113"/>
      <c r="AR1506" s="31"/>
      <c r="AS1506" s="73"/>
      <c r="AT1506" s="73"/>
      <c r="AU1506" s="68"/>
      <c r="AV1506" s="67"/>
      <c r="AW1506" s="67"/>
      <c r="AX1506" s="67"/>
      <c r="AY1506" s="67"/>
      <c r="AZ1506" s="132"/>
      <c r="BA1506" s="132"/>
      <c r="BB1506" s="132"/>
      <c r="BC1506" s="132"/>
      <c r="BD1506" s="132"/>
      <c r="BE1506" s="67"/>
    </row>
    <row r="1507" spans="1:57" ht="25.5" customHeight="1" x14ac:dyDescent="0.25">
      <c r="A1507" s="31"/>
      <c r="B1507" s="31"/>
      <c r="C1507" s="31"/>
      <c r="D1507" s="33"/>
      <c r="E1507" s="98"/>
      <c r="F1507" s="31"/>
      <c r="G1507" s="83"/>
      <c r="H1507" s="83"/>
      <c r="I1507" s="62"/>
      <c r="J1507" s="31"/>
      <c r="K1507" s="31"/>
      <c r="L1507" s="83"/>
      <c r="M1507" s="69"/>
      <c r="N1507" s="69"/>
      <c r="O1507" s="74"/>
      <c r="P1507" s="74"/>
      <c r="Q1507" s="75"/>
      <c r="R1507" s="34"/>
      <c r="S1507" s="83"/>
      <c r="T1507" s="83"/>
      <c r="U1507" s="83"/>
      <c r="V1507" s="83"/>
      <c r="W1507" s="74"/>
      <c r="X1507" s="74"/>
      <c r="Y1507" s="74"/>
      <c r="Z1507" s="66"/>
      <c r="AA1507" s="72"/>
      <c r="AB1507" s="66"/>
      <c r="AC1507" s="72"/>
      <c r="AD1507" s="72"/>
      <c r="AE1507" s="72"/>
      <c r="AF1507" s="62"/>
      <c r="AG1507" s="113"/>
      <c r="AH1507" s="114"/>
      <c r="AI1507" s="30"/>
      <c r="AJ1507" s="30"/>
      <c r="AK1507" s="30"/>
      <c r="AL1507" s="30"/>
      <c r="AM1507" s="68"/>
      <c r="AN1507" s="114"/>
      <c r="AO1507" s="114"/>
      <c r="AP1507" s="113"/>
      <c r="AQ1507" s="113"/>
      <c r="AR1507" s="31"/>
      <c r="AS1507" s="73"/>
      <c r="AT1507" s="73"/>
      <c r="AU1507" s="68"/>
      <c r="AV1507" s="67"/>
      <c r="AW1507" s="67"/>
      <c r="AX1507" s="67"/>
      <c r="AY1507" s="67"/>
      <c r="AZ1507" s="132"/>
      <c r="BA1507" s="132"/>
      <c r="BB1507" s="132"/>
      <c r="BC1507" s="132"/>
      <c r="BD1507" s="132"/>
      <c r="BE1507" s="67"/>
    </row>
    <row r="1508" spans="1:57" ht="25.5" customHeight="1" x14ac:dyDescent="0.25">
      <c r="A1508" s="31"/>
      <c r="B1508" s="31"/>
      <c r="C1508" s="31"/>
      <c r="D1508" s="33"/>
      <c r="E1508" s="98"/>
      <c r="F1508" s="31"/>
      <c r="G1508" s="83"/>
      <c r="H1508" s="83"/>
      <c r="I1508" s="62"/>
      <c r="J1508" s="31"/>
      <c r="K1508" s="31"/>
      <c r="L1508" s="83"/>
      <c r="M1508" s="69"/>
      <c r="N1508" s="69"/>
      <c r="O1508" s="74"/>
      <c r="P1508" s="74"/>
      <c r="Q1508" s="75"/>
      <c r="R1508" s="34"/>
      <c r="S1508" s="83"/>
      <c r="T1508" s="83"/>
      <c r="U1508" s="83"/>
      <c r="V1508" s="83"/>
      <c r="W1508" s="74"/>
      <c r="X1508" s="74"/>
      <c r="Y1508" s="74"/>
      <c r="Z1508" s="66"/>
      <c r="AA1508" s="72"/>
      <c r="AB1508" s="66"/>
      <c r="AC1508" s="72"/>
      <c r="AD1508" s="72"/>
      <c r="AE1508" s="72"/>
      <c r="AF1508" s="62"/>
      <c r="AG1508" s="113"/>
      <c r="AH1508" s="114"/>
      <c r="AI1508" s="30"/>
      <c r="AJ1508" s="30"/>
      <c r="AK1508" s="30"/>
      <c r="AL1508" s="30"/>
      <c r="AM1508" s="68"/>
      <c r="AN1508" s="114"/>
      <c r="AO1508" s="114"/>
      <c r="AP1508" s="113"/>
      <c r="AQ1508" s="113"/>
      <c r="AR1508" s="31"/>
      <c r="AS1508" s="73"/>
      <c r="AT1508" s="73"/>
      <c r="AU1508" s="68"/>
      <c r="AV1508" s="67"/>
      <c r="AW1508" s="67"/>
      <c r="AX1508" s="67"/>
      <c r="AY1508" s="67"/>
      <c r="AZ1508" s="132"/>
      <c r="BA1508" s="132"/>
      <c r="BB1508" s="132"/>
      <c r="BC1508" s="132"/>
      <c r="BD1508" s="132"/>
      <c r="BE1508" s="67"/>
    </row>
    <row r="1509" spans="1:57" ht="25.5" customHeight="1" x14ac:dyDescent="0.25">
      <c r="A1509" s="31"/>
      <c r="B1509" s="31"/>
      <c r="C1509" s="31"/>
      <c r="D1509" s="33"/>
      <c r="E1509" s="98"/>
      <c r="F1509" s="31"/>
      <c r="G1509" s="83"/>
      <c r="H1509" s="83"/>
      <c r="I1509" s="62"/>
      <c r="J1509" s="31"/>
      <c r="K1509" s="31"/>
      <c r="L1509" s="83"/>
      <c r="M1509" s="69"/>
      <c r="N1509" s="69"/>
      <c r="O1509" s="74"/>
      <c r="P1509" s="74"/>
      <c r="Q1509" s="75"/>
      <c r="R1509" s="34"/>
      <c r="S1509" s="83"/>
      <c r="T1509" s="83"/>
      <c r="U1509" s="83"/>
      <c r="V1509" s="83"/>
      <c r="W1509" s="74"/>
      <c r="X1509" s="74"/>
      <c r="Y1509" s="74"/>
      <c r="Z1509" s="66"/>
      <c r="AA1509" s="72"/>
      <c r="AB1509" s="66"/>
      <c r="AC1509" s="72"/>
      <c r="AD1509" s="72"/>
      <c r="AE1509" s="72"/>
      <c r="AF1509" s="62"/>
      <c r="AG1509" s="113"/>
      <c r="AH1509" s="114"/>
      <c r="AI1509" s="30"/>
      <c r="AJ1509" s="30"/>
      <c r="AK1509" s="30"/>
      <c r="AL1509" s="30"/>
      <c r="AM1509" s="68"/>
      <c r="AN1509" s="114"/>
      <c r="AO1509" s="114"/>
      <c r="AP1509" s="113"/>
      <c r="AQ1509" s="113"/>
      <c r="AR1509" s="31"/>
      <c r="AS1509" s="73"/>
      <c r="AT1509" s="73"/>
      <c r="AU1509" s="68"/>
      <c r="AV1509" s="67"/>
      <c r="AW1509" s="67"/>
      <c r="AX1509" s="67"/>
      <c r="AY1509" s="67"/>
      <c r="AZ1509" s="132"/>
      <c r="BA1509" s="132"/>
      <c r="BB1509" s="132"/>
      <c r="BC1509" s="132"/>
      <c r="BD1509" s="132"/>
      <c r="BE1509" s="67"/>
    </row>
    <row r="1510" spans="1:57" ht="25.5" customHeight="1" x14ac:dyDescent="0.25">
      <c r="A1510" s="31"/>
      <c r="B1510" s="31"/>
      <c r="C1510" s="31"/>
      <c r="D1510" s="33"/>
      <c r="E1510" s="98"/>
      <c r="F1510" s="31"/>
      <c r="G1510" s="83"/>
      <c r="H1510" s="83"/>
      <c r="I1510" s="62"/>
      <c r="J1510" s="31"/>
      <c r="K1510" s="31"/>
      <c r="L1510" s="83"/>
      <c r="M1510" s="69"/>
      <c r="N1510" s="69"/>
      <c r="O1510" s="74"/>
      <c r="P1510" s="74"/>
      <c r="Q1510" s="75"/>
      <c r="R1510" s="34"/>
      <c r="S1510" s="83"/>
      <c r="T1510" s="83"/>
      <c r="U1510" s="83"/>
      <c r="V1510" s="83"/>
      <c r="W1510" s="74"/>
      <c r="X1510" s="74"/>
      <c r="Y1510" s="74"/>
      <c r="Z1510" s="66"/>
      <c r="AA1510" s="72"/>
      <c r="AB1510" s="66"/>
      <c r="AC1510" s="72"/>
      <c r="AD1510" s="72"/>
      <c r="AE1510" s="72"/>
      <c r="AF1510" s="62"/>
      <c r="AG1510" s="113"/>
      <c r="AH1510" s="114"/>
      <c r="AI1510" s="30"/>
      <c r="AJ1510" s="30"/>
      <c r="AK1510" s="30"/>
      <c r="AL1510" s="30"/>
      <c r="AM1510" s="68"/>
      <c r="AN1510" s="114"/>
      <c r="AO1510" s="114"/>
      <c r="AP1510" s="113"/>
      <c r="AQ1510" s="113"/>
      <c r="AR1510" s="31"/>
      <c r="AS1510" s="73"/>
      <c r="AT1510" s="73"/>
      <c r="AU1510" s="68"/>
      <c r="AV1510" s="67"/>
      <c r="AW1510" s="67"/>
      <c r="AX1510" s="67"/>
      <c r="AY1510" s="67"/>
      <c r="AZ1510" s="132"/>
      <c r="BA1510" s="132"/>
      <c r="BB1510" s="132"/>
      <c r="BC1510" s="132"/>
      <c r="BD1510" s="132"/>
      <c r="BE1510" s="67"/>
    </row>
    <row r="1511" spans="1:57" ht="25.5" customHeight="1" x14ac:dyDescent="0.25">
      <c r="A1511" s="31"/>
      <c r="B1511" s="31"/>
      <c r="C1511" s="31"/>
      <c r="D1511" s="33"/>
      <c r="E1511" s="98"/>
      <c r="F1511" s="31"/>
      <c r="G1511" s="83"/>
      <c r="H1511" s="83"/>
      <c r="I1511" s="62"/>
      <c r="J1511" s="31"/>
      <c r="K1511" s="31"/>
      <c r="L1511" s="83"/>
      <c r="M1511" s="69"/>
      <c r="N1511" s="69"/>
      <c r="O1511" s="74"/>
      <c r="P1511" s="74"/>
      <c r="Q1511" s="75"/>
      <c r="R1511" s="34"/>
      <c r="S1511" s="83"/>
      <c r="T1511" s="83"/>
      <c r="U1511" s="83"/>
      <c r="V1511" s="83"/>
      <c r="W1511" s="74"/>
      <c r="X1511" s="74"/>
      <c r="Y1511" s="74"/>
      <c r="Z1511" s="66"/>
      <c r="AA1511" s="72"/>
      <c r="AB1511" s="66"/>
      <c r="AC1511" s="72"/>
      <c r="AD1511" s="72"/>
      <c r="AE1511" s="72"/>
      <c r="AF1511" s="62"/>
      <c r="AG1511" s="113"/>
      <c r="AH1511" s="114"/>
      <c r="AI1511" s="30"/>
      <c r="AJ1511" s="30"/>
      <c r="AK1511" s="30"/>
      <c r="AL1511" s="30"/>
      <c r="AM1511" s="68"/>
      <c r="AN1511" s="114"/>
      <c r="AO1511" s="114"/>
      <c r="AP1511" s="113"/>
      <c r="AQ1511" s="113"/>
      <c r="AR1511" s="31"/>
      <c r="AS1511" s="73"/>
      <c r="AT1511" s="73"/>
      <c r="AU1511" s="68"/>
      <c r="AV1511" s="67"/>
      <c r="AW1511" s="67"/>
      <c r="AX1511" s="67"/>
      <c r="AY1511" s="67"/>
      <c r="AZ1511" s="132"/>
      <c r="BA1511" s="132"/>
      <c r="BB1511" s="132"/>
      <c r="BC1511" s="132"/>
      <c r="BD1511" s="132"/>
      <c r="BE1511" s="67"/>
    </row>
    <row r="1512" spans="1:57" ht="25.5" customHeight="1" x14ac:dyDescent="0.25">
      <c r="A1512" s="31"/>
      <c r="B1512" s="31"/>
      <c r="C1512" s="31"/>
      <c r="D1512" s="33"/>
      <c r="E1512" s="98"/>
      <c r="F1512" s="31"/>
      <c r="G1512" s="83"/>
      <c r="H1512" s="83"/>
      <c r="I1512" s="62"/>
      <c r="J1512" s="31"/>
      <c r="K1512" s="31"/>
      <c r="L1512" s="83"/>
      <c r="M1512" s="69"/>
      <c r="N1512" s="69"/>
      <c r="O1512" s="74"/>
      <c r="P1512" s="74"/>
      <c r="Q1512" s="75"/>
      <c r="R1512" s="34"/>
      <c r="S1512" s="83"/>
      <c r="T1512" s="83"/>
      <c r="U1512" s="83"/>
      <c r="V1512" s="83"/>
      <c r="W1512" s="74"/>
      <c r="X1512" s="74"/>
      <c r="Y1512" s="74"/>
      <c r="Z1512" s="66"/>
      <c r="AA1512" s="72"/>
      <c r="AB1512" s="66"/>
      <c r="AC1512" s="72"/>
      <c r="AD1512" s="72"/>
      <c r="AE1512" s="72"/>
      <c r="AF1512" s="62"/>
      <c r="AG1512" s="113"/>
      <c r="AH1512" s="114"/>
      <c r="AI1512" s="30"/>
      <c r="AJ1512" s="30"/>
      <c r="AK1512" s="30"/>
      <c r="AL1512" s="30"/>
      <c r="AM1512" s="68"/>
      <c r="AN1512" s="114"/>
      <c r="AO1512" s="114"/>
      <c r="AP1512" s="113"/>
      <c r="AQ1512" s="113"/>
      <c r="AR1512" s="31"/>
      <c r="AS1512" s="73"/>
      <c r="AT1512" s="73"/>
      <c r="AU1512" s="68"/>
      <c r="AV1512" s="67"/>
      <c r="AW1512" s="67"/>
      <c r="AX1512" s="67"/>
      <c r="AY1512" s="67"/>
      <c r="AZ1512" s="132"/>
      <c r="BA1512" s="132"/>
      <c r="BB1512" s="132"/>
      <c r="BC1512" s="132"/>
      <c r="BD1512" s="132"/>
      <c r="BE1512" s="67"/>
    </row>
    <row r="1513" spans="1:57" ht="25.5" customHeight="1" x14ac:dyDescent="0.25">
      <c r="A1513" s="31"/>
      <c r="B1513" s="31"/>
      <c r="C1513" s="31"/>
      <c r="D1513" s="33"/>
      <c r="E1513" s="98"/>
      <c r="F1513" s="31"/>
      <c r="G1513" s="83"/>
      <c r="H1513" s="83"/>
      <c r="I1513" s="62"/>
      <c r="J1513" s="31"/>
      <c r="K1513" s="31"/>
      <c r="L1513" s="83"/>
      <c r="M1513" s="69"/>
      <c r="N1513" s="69"/>
      <c r="O1513" s="74"/>
      <c r="P1513" s="74"/>
      <c r="Q1513" s="75"/>
      <c r="R1513" s="34"/>
      <c r="S1513" s="83"/>
      <c r="T1513" s="83"/>
      <c r="U1513" s="83"/>
      <c r="V1513" s="83"/>
      <c r="W1513" s="74"/>
      <c r="X1513" s="74"/>
      <c r="Y1513" s="74"/>
      <c r="Z1513" s="66"/>
      <c r="AA1513" s="72"/>
      <c r="AB1513" s="66"/>
      <c r="AC1513" s="72"/>
      <c r="AD1513" s="72"/>
      <c r="AE1513" s="72"/>
      <c r="AF1513" s="62"/>
      <c r="AG1513" s="113"/>
      <c r="AH1513" s="114"/>
      <c r="AI1513" s="30"/>
      <c r="AJ1513" s="30"/>
      <c r="AK1513" s="30"/>
      <c r="AL1513" s="30"/>
      <c r="AM1513" s="68"/>
      <c r="AN1513" s="114"/>
      <c r="AO1513" s="114"/>
      <c r="AP1513" s="113"/>
      <c r="AQ1513" s="113"/>
      <c r="AR1513" s="31"/>
      <c r="AS1513" s="73"/>
      <c r="AT1513" s="73"/>
      <c r="AU1513" s="68"/>
      <c r="AV1513" s="67"/>
      <c r="AW1513" s="67"/>
      <c r="AX1513" s="67"/>
      <c r="AY1513" s="67"/>
      <c r="AZ1513" s="132"/>
      <c r="BA1513" s="132"/>
      <c r="BB1513" s="132"/>
      <c r="BC1513" s="132"/>
      <c r="BD1513" s="132"/>
      <c r="BE1513" s="67"/>
    </row>
    <row r="1514" spans="1:57" ht="25.5" customHeight="1" x14ac:dyDescent="0.25">
      <c r="A1514" s="31"/>
      <c r="B1514" s="31"/>
      <c r="C1514" s="31"/>
      <c r="D1514" s="33"/>
      <c r="E1514" s="98"/>
      <c r="F1514" s="31"/>
      <c r="G1514" s="83"/>
      <c r="H1514" s="83"/>
      <c r="I1514" s="62"/>
      <c r="J1514" s="31"/>
      <c r="K1514" s="31"/>
      <c r="L1514" s="83"/>
      <c r="M1514" s="69"/>
      <c r="N1514" s="69"/>
      <c r="O1514" s="74"/>
      <c r="P1514" s="74"/>
      <c r="Q1514" s="75"/>
      <c r="R1514" s="34"/>
      <c r="S1514" s="83"/>
      <c r="T1514" s="83"/>
      <c r="U1514" s="83"/>
      <c r="V1514" s="83"/>
      <c r="W1514" s="74"/>
      <c r="X1514" s="74"/>
      <c r="Y1514" s="74"/>
      <c r="Z1514" s="66"/>
      <c r="AA1514" s="72"/>
      <c r="AB1514" s="66"/>
      <c r="AC1514" s="72"/>
      <c r="AD1514" s="72"/>
      <c r="AE1514" s="72"/>
      <c r="AF1514" s="62"/>
      <c r="AG1514" s="113"/>
      <c r="AH1514" s="114"/>
      <c r="AI1514" s="30"/>
      <c r="AJ1514" s="30"/>
      <c r="AK1514" s="30"/>
      <c r="AL1514" s="30"/>
      <c r="AM1514" s="68"/>
      <c r="AN1514" s="114"/>
      <c r="AO1514" s="114"/>
      <c r="AP1514" s="113"/>
      <c r="AQ1514" s="113"/>
      <c r="AR1514" s="31"/>
      <c r="AS1514" s="73"/>
      <c r="AT1514" s="73"/>
      <c r="AU1514" s="68"/>
      <c r="AV1514" s="67"/>
      <c r="AW1514" s="67"/>
      <c r="AX1514" s="67"/>
      <c r="AY1514" s="67"/>
      <c r="AZ1514" s="132"/>
      <c r="BA1514" s="132"/>
      <c r="BB1514" s="132"/>
      <c r="BC1514" s="132"/>
      <c r="BD1514" s="132"/>
      <c r="BE1514" s="67"/>
    </row>
    <row r="1515" spans="1:57" ht="25.5" customHeight="1" x14ac:dyDescent="0.25">
      <c r="A1515" s="31"/>
      <c r="B1515" s="31"/>
      <c r="C1515" s="31"/>
      <c r="D1515" s="33"/>
      <c r="E1515" s="98"/>
      <c r="F1515" s="31"/>
      <c r="G1515" s="83"/>
      <c r="H1515" s="83"/>
      <c r="I1515" s="62"/>
      <c r="J1515" s="31"/>
      <c r="K1515" s="31"/>
      <c r="L1515" s="83"/>
      <c r="M1515" s="69"/>
      <c r="N1515" s="69"/>
      <c r="O1515" s="74"/>
      <c r="P1515" s="74"/>
      <c r="Q1515" s="75"/>
      <c r="R1515" s="34"/>
      <c r="S1515" s="83"/>
      <c r="T1515" s="83"/>
      <c r="U1515" s="83"/>
      <c r="V1515" s="83"/>
      <c r="W1515" s="74"/>
      <c r="X1515" s="74"/>
      <c r="Y1515" s="74"/>
      <c r="Z1515" s="66"/>
      <c r="AA1515" s="72"/>
      <c r="AB1515" s="66"/>
      <c r="AC1515" s="72"/>
      <c r="AD1515" s="72"/>
      <c r="AE1515" s="72"/>
      <c r="AF1515" s="62"/>
      <c r="AG1515" s="113"/>
      <c r="AH1515" s="114"/>
      <c r="AI1515" s="30"/>
      <c r="AJ1515" s="30"/>
      <c r="AK1515" s="30"/>
      <c r="AL1515" s="30"/>
      <c r="AM1515" s="68"/>
      <c r="AN1515" s="114"/>
      <c r="AO1515" s="114"/>
      <c r="AP1515" s="113"/>
      <c r="AQ1515" s="113"/>
      <c r="AR1515" s="31"/>
      <c r="AS1515" s="73"/>
      <c r="AT1515" s="73"/>
      <c r="AU1515" s="68"/>
      <c r="AV1515" s="67"/>
      <c r="AW1515" s="67"/>
      <c r="AX1515" s="67"/>
      <c r="AY1515" s="67"/>
      <c r="AZ1515" s="132"/>
      <c r="BA1515" s="132"/>
      <c r="BB1515" s="132"/>
      <c r="BC1515" s="132"/>
      <c r="BD1515" s="132"/>
      <c r="BE1515" s="67"/>
    </row>
    <row r="1516" spans="1:57" ht="25.5" customHeight="1" x14ac:dyDescent="0.25">
      <c r="A1516" s="31"/>
      <c r="B1516" s="31"/>
      <c r="C1516" s="31"/>
      <c r="D1516" s="33"/>
      <c r="E1516" s="98"/>
      <c r="F1516" s="31"/>
      <c r="G1516" s="83"/>
      <c r="H1516" s="83"/>
      <c r="I1516" s="62"/>
      <c r="J1516" s="31"/>
      <c r="K1516" s="31"/>
      <c r="L1516" s="83"/>
      <c r="M1516" s="69"/>
      <c r="N1516" s="69"/>
      <c r="O1516" s="74"/>
      <c r="P1516" s="74"/>
      <c r="Q1516" s="75"/>
      <c r="R1516" s="34"/>
      <c r="S1516" s="83"/>
      <c r="T1516" s="83"/>
      <c r="U1516" s="83"/>
      <c r="V1516" s="83"/>
      <c r="W1516" s="74"/>
      <c r="X1516" s="74"/>
      <c r="Y1516" s="74"/>
      <c r="Z1516" s="66"/>
      <c r="AA1516" s="72"/>
      <c r="AB1516" s="66"/>
      <c r="AC1516" s="72"/>
      <c r="AD1516" s="72"/>
      <c r="AE1516" s="72"/>
      <c r="AF1516" s="62"/>
      <c r="AG1516" s="113"/>
      <c r="AH1516" s="114"/>
      <c r="AI1516" s="30"/>
      <c r="AJ1516" s="30"/>
      <c r="AK1516" s="30"/>
      <c r="AL1516" s="30"/>
      <c r="AM1516" s="68"/>
      <c r="AN1516" s="114"/>
      <c r="AO1516" s="114"/>
      <c r="AP1516" s="113"/>
      <c r="AQ1516" s="113"/>
      <c r="AR1516" s="31"/>
      <c r="AS1516" s="73"/>
      <c r="AT1516" s="73"/>
      <c r="AU1516" s="68"/>
      <c r="AV1516" s="67"/>
      <c r="AW1516" s="67"/>
      <c r="AX1516" s="67"/>
      <c r="AY1516" s="67"/>
      <c r="AZ1516" s="132"/>
      <c r="BA1516" s="132"/>
      <c r="BB1516" s="132"/>
      <c r="BC1516" s="132"/>
      <c r="BD1516" s="132"/>
      <c r="BE1516" s="67"/>
    </row>
    <row r="1517" spans="1:57" ht="25.5" customHeight="1" x14ac:dyDescent="0.25">
      <c r="A1517" s="31"/>
      <c r="B1517" s="31"/>
      <c r="C1517" s="31"/>
      <c r="D1517" s="33"/>
      <c r="E1517" s="98"/>
      <c r="F1517" s="31"/>
      <c r="G1517" s="83"/>
      <c r="H1517" s="83"/>
      <c r="I1517" s="62"/>
      <c r="J1517" s="31"/>
      <c r="K1517" s="31"/>
      <c r="L1517" s="83"/>
      <c r="M1517" s="69"/>
      <c r="N1517" s="69"/>
      <c r="O1517" s="74"/>
      <c r="P1517" s="74"/>
      <c r="Q1517" s="75"/>
      <c r="R1517" s="34"/>
      <c r="S1517" s="83"/>
      <c r="T1517" s="83"/>
      <c r="U1517" s="83"/>
      <c r="V1517" s="83"/>
      <c r="W1517" s="74"/>
      <c r="X1517" s="74"/>
      <c r="Y1517" s="74"/>
      <c r="Z1517" s="66"/>
      <c r="AA1517" s="72"/>
      <c r="AB1517" s="66"/>
      <c r="AC1517" s="72"/>
      <c r="AD1517" s="72"/>
      <c r="AE1517" s="72"/>
      <c r="AF1517" s="62"/>
      <c r="AG1517" s="113"/>
      <c r="AH1517" s="114"/>
      <c r="AI1517" s="30"/>
      <c r="AJ1517" s="30"/>
      <c r="AK1517" s="30"/>
      <c r="AL1517" s="30"/>
      <c r="AM1517" s="68"/>
      <c r="AN1517" s="114"/>
      <c r="AO1517" s="114"/>
      <c r="AP1517" s="113"/>
      <c r="AQ1517" s="113"/>
      <c r="AR1517" s="31"/>
      <c r="AS1517" s="73"/>
      <c r="AT1517" s="73"/>
      <c r="AU1517" s="68"/>
      <c r="AV1517" s="67"/>
      <c r="AW1517" s="67"/>
      <c r="AX1517" s="67"/>
      <c r="AY1517" s="67"/>
      <c r="AZ1517" s="132"/>
      <c r="BA1517" s="132"/>
      <c r="BB1517" s="132"/>
      <c r="BC1517" s="132"/>
      <c r="BD1517" s="132"/>
      <c r="BE1517" s="67"/>
    </row>
    <row r="1518" spans="1:57" ht="25.5" customHeight="1" x14ac:dyDescent="0.25">
      <c r="A1518" s="31"/>
      <c r="B1518" s="31"/>
      <c r="C1518" s="31"/>
      <c r="D1518" s="33"/>
      <c r="E1518" s="98"/>
      <c r="F1518" s="31"/>
      <c r="G1518" s="83"/>
      <c r="H1518" s="83"/>
      <c r="I1518" s="62"/>
      <c r="J1518" s="31"/>
      <c r="K1518" s="31"/>
      <c r="L1518" s="83"/>
      <c r="M1518" s="69"/>
      <c r="N1518" s="69"/>
      <c r="O1518" s="74"/>
      <c r="P1518" s="74"/>
      <c r="Q1518" s="75"/>
      <c r="R1518" s="34"/>
      <c r="S1518" s="83"/>
      <c r="T1518" s="83"/>
      <c r="U1518" s="83"/>
      <c r="V1518" s="83"/>
      <c r="W1518" s="74"/>
      <c r="X1518" s="74"/>
      <c r="Y1518" s="74"/>
      <c r="Z1518" s="66"/>
      <c r="AA1518" s="72"/>
      <c r="AB1518" s="66"/>
      <c r="AC1518" s="72"/>
      <c r="AD1518" s="72"/>
      <c r="AE1518" s="72"/>
      <c r="AF1518" s="62"/>
      <c r="AG1518" s="113"/>
      <c r="AH1518" s="114"/>
      <c r="AI1518" s="30"/>
      <c r="AJ1518" s="30"/>
      <c r="AK1518" s="30"/>
      <c r="AL1518" s="30"/>
      <c r="AM1518" s="68"/>
      <c r="AN1518" s="114"/>
      <c r="AO1518" s="114"/>
      <c r="AP1518" s="113"/>
      <c r="AQ1518" s="113"/>
      <c r="AR1518" s="31"/>
      <c r="AS1518" s="73"/>
      <c r="AT1518" s="73"/>
      <c r="AU1518" s="68"/>
      <c r="AV1518" s="67"/>
      <c r="AW1518" s="67"/>
      <c r="AX1518" s="67"/>
      <c r="AY1518" s="67"/>
      <c r="AZ1518" s="132"/>
      <c r="BA1518" s="132"/>
      <c r="BB1518" s="132"/>
      <c r="BC1518" s="132"/>
      <c r="BD1518" s="132"/>
      <c r="BE1518" s="67"/>
    </row>
    <row r="1519" spans="1:57" ht="25.5" customHeight="1" x14ac:dyDescent="0.25">
      <c r="A1519" s="31"/>
      <c r="B1519" s="31"/>
      <c r="C1519" s="31"/>
      <c r="D1519" s="33"/>
      <c r="E1519" s="98"/>
      <c r="F1519" s="31"/>
      <c r="G1519" s="83"/>
      <c r="H1519" s="83"/>
      <c r="I1519" s="62"/>
      <c r="J1519" s="31"/>
      <c r="K1519" s="31"/>
      <c r="L1519" s="83"/>
      <c r="M1519" s="69"/>
      <c r="N1519" s="69"/>
      <c r="O1519" s="74"/>
      <c r="P1519" s="74"/>
      <c r="Q1519" s="75"/>
      <c r="R1519" s="34"/>
      <c r="S1519" s="83"/>
      <c r="T1519" s="83"/>
      <c r="U1519" s="83"/>
      <c r="V1519" s="83"/>
      <c r="W1519" s="74"/>
      <c r="X1519" s="74"/>
      <c r="Y1519" s="74"/>
      <c r="Z1519" s="66"/>
      <c r="AA1519" s="72"/>
      <c r="AB1519" s="66"/>
      <c r="AC1519" s="72"/>
      <c r="AD1519" s="72"/>
      <c r="AE1519" s="72"/>
      <c r="AF1519" s="62"/>
      <c r="AG1519" s="113"/>
      <c r="AH1519" s="114"/>
      <c r="AI1519" s="30"/>
      <c r="AJ1519" s="30"/>
      <c r="AK1519" s="30"/>
      <c r="AL1519" s="30"/>
      <c r="AM1519" s="68"/>
      <c r="AN1519" s="114"/>
      <c r="AO1519" s="114"/>
      <c r="AP1519" s="113"/>
      <c r="AQ1519" s="113"/>
      <c r="AR1519" s="31"/>
      <c r="AS1519" s="73"/>
      <c r="AT1519" s="73"/>
      <c r="AU1519" s="68"/>
      <c r="AV1519" s="67"/>
      <c r="AW1519" s="67"/>
      <c r="AX1519" s="67"/>
      <c r="AY1519" s="67"/>
      <c r="AZ1519" s="132"/>
      <c r="BA1519" s="132"/>
      <c r="BB1519" s="132"/>
      <c r="BC1519" s="132"/>
      <c r="BD1519" s="132"/>
      <c r="BE1519" s="67"/>
    </row>
    <row r="1520" spans="1:57" ht="25.5" customHeight="1" x14ac:dyDescent="0.25">
      <c r="A1520" s="31"/>
      <c r="B1520" s="31"/>
      <c r="C1520" s="31"/>
      <c r="D1520" s="33"/>
      <c r="E1520" s="98"/>
      <c r="F1520" s="31"/>
      <c r="G1520" s="83"/>
      <c r="H1520" s="83"/>
      <c r="I1520" s="62"/>
      <c r="J1520" s="31"/>
      <c r="K1520" s="31"/>
      <c r="L1520" s="83"/>
      <c r="M1520" s="69"/>
      <c r="N1520" s="69"/>
      <c r="O1520" s="74"/>
      <c r="P1520" s="74"/>
      <c r="Q1520" s="75"/>
      <c r="R1520" s="34"/>
      <c r="S1520" s="83"/>
      <c r="T1520" s="83"/>
      <c r="U1520" s="83"/>
      <c r="V1520" s="83"/>
      <c r="W1520" s="74"/>
      <c r="X1520" s="74"/>
      <c r="Y1520" s="74"/>
      <c r="Z1520" s="66"/>
      <c r="AA1520" s="72"/>
      <c r="AB1520" s="66"/>
      <c r="AC1520" s="72"/>
      <c r="AD1520" s="72"/>
      <c r="AE1520" s="72"/>
      <c r="AF1520" s="62"/>
      <c r="AG1520" s="113"/>
      <c r="AH1520" s="114"/>
      <c r="AI1520" s="30"/>
      <c r="AJ1520" s="30"/>
      <c r="AK1520" s="30"/>
      <c r="AL1520" s="30"/>
      <c r="AM1520" s="68"/>
      <c r="AN1520" s="114"/>
      <c r="AO1520" s="114"/>
      <c r="AP1520" s="113"/>
      <c r="AQ1520" s="113"/>
      <c r="AR1520" s="31"/>
      <c r="AS1520" s="73"/>
      <c r="AT1520" s="73"/>
      <c r="AU1520" s="68"/>
      <c r="AV1520" s="67"/>
      <c r="AW1520" s="67"/>
      <c r="AX1520" s="67"/>
      <c r="AY1520" s="67"/>
      <c r="AZ1520" s="132"/>
      <c r="BA1520" s="132"/>
      <c r="BB1520" s="132"/>
      <c r="BC1520" s="132"/>
      <c r="BD1520" s="132"/>
      <c r="BE1520" s="67"/>
    </row>
    <row r="1521" spans="1:57" ht="25.5" customHeight="1" x14ac:dyDescent="0.25">
      <c r="A1521" s="31"/>
      <c r="B1521" s="31"/>
      <c r="C1521" s="31"/>
      <c r="D1521" s="33"/>
      <c r="E1521" s="98"/>
      <c r="F1521" s="31"/>
      <c r="G1521" s="83"/>
      <c r="H1521" s="83"/>
      <c r="I1521" s="62"/>
      <c r="J1521" s="31"/>
      <c r="K1521" s="31"/>
      <c r="L1521" s="83"/>
      <c r="M1521" s="69"/>
      <c r="N1521" s="69"/>
      <c r="O1521" s="74"/>
      <c r="P1521" s="74"/>
      <c r="Q1521" s="75"/>
      <c r="R1521" s="34"/>
      <c r="S1521" s="83"/>
      <c r="T1521" s="83"/>
      <c r="U1521" s="83"/>
      <c r="V1521" s="83"/>
      <c r="W1521" s="74"/>
      <c r="X1521" s="74"/>
      <c r="Y1521" s="74"/>
      <c r="Z1521" s="66"/>
      <c r="AA1521" s="72"/>
      <c r="AB1521" s="66"/>
      <c r="AC1521" s="72"/>
      <c r="AD1521" s="72"/>
      <c r="AE1521" s="72"/>
      <c r="AF1521" s="62"/>
      <c r="AG1521" s="113"/>
      <c r="AH1521" s="114"/>
      <c r="AI1521" s="30"/>
      <c r="AJ1521" s="30"/>
      <c r="AK1521" s="30"/>
      <c r="AL1521" s="30"/>
      <c r="AM1521" s="68"/>
      <c r="AN1521" s="114"/>
      <c r="AO1521" s="114"/>
      <c r="AP1521" s="113"/>
      <c r="AQ1521" s="113"/>
      <c r="AR1521" s="31"/>
      <c r="AS1521" s="73"/>
      <c r="AT1521" s="73"/>
      <c r="AU1521" s="68"/>
      <c r="AV1521" s="67"/>
      <c r="AW1521" s="67"/>
      <c r="AX1521" s="67"/>
      <c r="AY1521" s="67"/>
      <c r="AZ1521" s="132"/>
      <c r="BA1521" s="132"/>
      <c r="BB1521" s="132"/>
      <c r="BC1521" s="132"/>
      <c r="BD1521" s="132"/>
      <c r="BE1521" s="67"/>
    </row>
    <row r="1522" spans="1:57" ht="25.5" customHeight="1" x14ac:dyDescent="0.25">
      <c r="A1522" s="31"/>
      <c r="B1522" s="31"/>
      <c r="C1522" s="31"/>
      <c r="D1522" s="33"/>
      <c r="E1522" s="98"/>
      <c r="F1522" s="31"/>
      <c r="G1522" s="83"/>
      <c r="H1522" s="83"/>
      <c r="I1522" s="62"/>
      <c r="J1522" s="31"/>
      <c r="K1522" s="31"/>
      <c r="L1522" s="83"/>
      <c r="M1522" s="69"/>
      <c r="N1522" s="69"/>
      <c r="O1522" s="74"/>
      <c r="P1522" s="74"/>
      <c r="Q1522" s="75"/>
      <c r="R1522" s="34"/>
      <c r="S1522" s="83"/>
      <c r="T1522" s="83"/>
      <c r="U1522" s="83"/>
      <c r="V1522" s="83"/>
      <c r="W1522" s="74"/>
      <c r="X1522" s="74"/>
      <c r="Y1522" s="74"/>
      <c r="Z1522" s="66"/>
      <c r="AA1522" s="72"/>
      <c r="AB1522" s="66"/>
      <c r="AC1522" s="72"/>
      <c r="AD1522" s="72"/>
      <c r="AE1522" s="72"/>
      <c r="AF1522" s="62"/>
      <c r="AG1522" s="113"/>
      <c r="AH1522" s="114"/>
      <c r="AI1522" s="30"/>
      <c r="AJ1522" s="30"/>
      <c r="AK1522" s="30"/>
      <c r="AL1522" s="30"/>
      <c r="AM1522" s="68"/>
      <c r="AN1522" s="114"/>
      <c r="AO1522" s="114"/>
      <c r="AP1522" s="113"/>
      <c r="AQ1522" s="113"/>
      <c r="AR1522" s="31"/>
      <c r="AS1522" s="73"/>
      <c r="AT1522" s="73"/>
      <c r="AU1522" s="68"/>
      <c r="AV1522" s="67"/>
      <c r="AW1522" s="67"/>
      <c r="AX1522" s="67"/>
      <c r="AY1522" s="67"/>
      <c r="AZ1522" s="132"/>
      <c r="BA1522" s="132"/>
      <c r="BB1522" s="132"/>
      <c r="BC1522" s="132"/>
      <c r="BD1522" s="132"/>
      <c r="BE1522" s="67"/>
    </row>
    <row r="1523" spans="1:57" ht="25.5" customHeight="1" x14ac:dyDescent="0.25">
      <c r="A1523" s="31"/>
      <c r="B1523" s="31"/>
      <c r="C1523" s="31"/>
      <c r="D1523" s="33"/>
      <c r="E1523" s="98"/>
      <c r="F1523" s="31"/>
      <c r="G1523" s="83"/>
      <c r="H1523" s="83"/>
      <c r="I1523" s="62"/>
      <c r="J1523" s="31"/>
      <c r="K1523" s="31"/>
      <c r="L1523" s="83"/>
      <c r="M1523" s="69"/>
      <c r="N1523" s="69"/>
      <c r="O1523" s="74"/>
      <c r="P1523" s="74"/>
      <c r="Q1523" s="75"/>
      <c r="R1523" s="34"/>
      <c r="S1523" s="83"/>
      <c r="T1523" s="83"/>
      <c r="U1523" s="83"/>
      <c r="V1523" s="83"/>
      <c r="W1523" s="74"/>
      <c r="X1523" s="74"/>
      <c r="Y1523" s="74"/>
      <c r="Z1523" s="66"/>
      <c r="AA1523" s="72"/>
      <c r="AB1523" s="66"/>
      <c r="AC1523" s="72"/>
      <c r="AD1523" s="72"/>
      <c r="AE1523" s="72"/>
      <c r="AF1523" s="62"/>
      <c r="AG1523" s="113"/>
      <c r="AH1523" s="114"/>
      <c r="AI1523" s="30"/>
      <c r="AJ1523" s="30"/>
      <c r="AK1523" s="30"/>
      <c r="AL1523" s="30"/>
      <c r="AM1523" s="68"/>
      <c r="AN1523" s="114"/>
      <c r="AO1523" s="114"/>
      <c r="AP1523" s="113"/>
      <c r="AQ1523" s="113"/>
      <c r="AR1523" s="31"/>
      <c r="AS1523" s="73"/>
      <c r="AT1523" s="73"/>
      <c r="AU1523" s="68"/>
      <c r="AV1523" s="67"/>
      <c r="AW1523" s="67"/>
      <c r="AX1523" s="67"/>
      <c r="AY1523" s="67"/>
      <c r="AZ1523" s="132"/>
      <c r="BA1523" s="132"/>
      <c r="BB1523" s="132"/>
      <c r="BC1523" s="132"/>
      <c r="BD1523" s="132"/>
      <c r="BE1523" s="67"/>
    </row>
    <row r="1524" spans="1:57" ht="25.5" customHeight="1" x14ac:dyDescent="0.25">
      <c r="A1524" s="31"/>
      <c r="B1524" s="31"/>
      <c r="C1524" s="31"/>
      <c r="D1524" s="33"/>
      <c r="E1524" s="98"/>
      <c r="F1524" s="31"/>
      <c r="G1524" s="83"/>
      <c r="H1524" s="83"/>
      <c r="I1524" s="62"/>
      <c r="J1524" s="31"/>
      <c r="K1524" s="31"/>
      <c r="L1524" s="83"/>
      <c r="M1524" s="69"/>
      <c r="N1524" s="69"/>
      <c r="O1524" s="74"/>
      <c r="P1524" s="74"/>
      <c r="Q1524" s="75"/>
      <c r="R1524" s="34"/>
      <c r="S1524" s="83"/>
      <c r="T1524" s="83"/>
      <c r="U1524" s="83"/>
      <c r="V1524" s="83"/>
      <c r="W1524" s="74"/>
      <c r="X1524" s="74"/>
      <c r="Y1524" s="74"/>
      <c r="Z1524" s="66"/>
      <c r="AA1524" s="72"/>
      <c r="AB1524" s="66"/>
      <c r="AC1524" s="72"/>
      <c r="AD1524" s="72"/>
      <c r="AE1524" s="72"/>
      <c r="AF1524" s="62"/>
      <c r="AG1524" s="113"/>
      <c r="AH1524" s="114"/>
      <c r="AI1524" s="30"/>
      <c r="AJ1524" s="30"/>
      <c r="AK1524" s="30"/>
      <c r="AL1524" s="30"/>
      <c r="AM1524" s="68"/>
      <c r="AN1524" s="114"/>
      <c r="AO1524" s="114"/>
      <c r="AP1524" s="113"/>
      <c r="AQ1524" s="113"/>
      <c r="AR1524" s="31"/>
      <c r="AS1524" s="73"/>
      <c r="AT1524" s="73"/>
      <c r="AU1524" s="68"/>
      <c r="AV1524" s="67"/>
      <c r="AW1524" s="67"/>
      <c r="AX1524" s="67"/>
      <c r="AY1524" s="67"/>
      <c r="AZ1524" s="132"/>
      <c r="BA1524" s="132"/>
      <c r="BB1524" s="132"/>
      <c r="BC1524" s="132"/>
      <c r="BD1524" s="132"/>
      <c r="BE1524" s="67"/>
    </row>
    <row r="1525" spans="1:57" ht="25.5" customHeight="1" x14ac:dyDescent="0.25">
      <c r="A1525" s="31"/>
      <c r="B1525" s="31"/>
      <c r="C1525" s="31"/>
      <c r="D1525" s="33"/>
      <c r="E1525" s="98"/>
      <c r="F1525" s="31"/>
      <c r="G1525" s="83"/>
      <c r="H1525" s="83"/>
      <c r="I1525" s="62"/>
      <c r="J1525" s="31"/>
      <c r="K1525" s="31"/>
      <c r="L1525" s="83"/>
      <c r="M1525" s="69"/>
      <c r="N1525" s="69"/>
      <c r="O1525" s="74"/>
      <c r="P1525" s="74"/>
      <c r="Q1525" s="75"/>
      <c r="R1525" s="34"/>
      <c r="S1525" s="83"/>
      <c r="T1525" s="83"/>
      <c r="U1525" s="83"/>
      <c r="V1525" s="83"/>
      <c r="W1525" s="74"/>
      <c r="X1525" s="74"/>
      <c r="Y1525" s="74"/>
      <c r="Z1525" s="66"/>
      <c r="AA1525" s="72"/>
      <c r="AB1525" s="66"/>
      <c r="AC1525" s="72"/>
      <c r="AD1525" s="72"/>
      <c r="AE1525" s="72"/>
      <c r="AF1525" s="62"/>
      <c r="AG1525" s="113"/>
      <c r="AH1525" s="114"/>
      <c r="AI1525" s="30"/>
      <c r="AJ1525" s="30"/>
      <c r="AK1525" s="30"/>
      <c r="AL1525" s="30"/>
      <c r="AM1525" s="68"/>
      <c r="AN1525" s="114"/>
      <c r="AO1525" s="114"/>
      <c r="AP1525" s="113"/>
      <c r="AQ1525" s="113"/>
      <c r="AR1525" s="31"/>
      <c r="AS1525" s="73"/>
      <c r="AT1525" s="73"/>
      <c r="AU1525" s="68"/>
      <c r="AV1525" s="67"/>
      <c r="AW1525" s="67"/>
      <c r="AX1525" s="67"/>
      <c r="AY1525" s="67"/>
      <c r="AZ1525" s="132"/>
      <c r="BA1525" s="132"/>
      <c r="BB1525" s="132"/>
      <c r="BC1525" s="132"/>
      <c r="BD1525" s="132"/>
      <c r="BE1525" s="67"/>
    </row>
    <row r="1526" spans="1:57" ht="25.5" customHeight="1" x14ac:dyDescent="0.25">
      <c r="A1526" s="31"/>
      <c r="B1526" s="31"/>
      <c r="C1526" s="31"/>
      <c r="D1526" s="33"/>
      <c r="E1526" s="98"/>
      <c r="F1526" s="31"/>
      <c r="G1526" s="83"/>
      <c r="H1526" s="83"/>
      <c r="I1526" s="62"/>
      <c r="J1526" s="31"/>
      <c r="K1526" s="31"/>
      <c r="L1526" s="83"/>
      <c r="M1526" s="69"/>
      <c r="N1526" s="69"/>
      <c r="O1526" s="74"/>
      <c r="P1526" s="74"/>
      <c r="Q1526" s="75"/>
      <c r="R1526" s="34"/>
      <c r="S1526" s="83"/>
      <c r="T1526" s="83"/>
      <c r="U1526" s="83"/>
      <c r="V1526" s="83"/>
      <c r="W1526" s="74"/>
      <c r="X1526" s="74"/>
      <c r="Y1526" s="74"/>
      <c r="Z1526" s="66"/>
      <c r="AA1526" s="72"/>
      <c r="AB1526" s="66"/>
      <c r="AC1526" s="72"/>
      <c r="AD1526" s="72"/>
      <c r="AE1526" s="72"/>
      <c r="AF1526" s="62"/>
      <c r="AG1526" s="113"/>
      <c r="AH1526" s="114"/>
      <c r="AI1526" s="30"/>
      <c r="AJ1526" s="30"/>
      <c r="AK1526" s="30"/>
      <c r="AL1526" s="30"/>
      <c r="AM1526" s="68"/>
      <c r="AN1526" s="114"/>
      <c r="AO1526" s="114"/>
      <c r="AP1526" s="113"/>
      <c r="AQ1526" s="113"/>
      <c r="AR1526" s="31"/>
      <c r="AS1526" s="73"/>
      <c r="AT1526" s="73"/>
      <c r="AU1526" s="68"/>
      <c r="AV1526" s="67"/>
      <c r="AW1526" s="67"/>
      <c r="AX1526" s="67"/>
      <c r="AY1526" s="67"/>
      <c r="AZ1526" s="132"/>
      <c r="BA1526" s="132"/>
      <c r="BB1526" s="132"/>
      <c r="BC1526" s="132"/>
      <c r="BD1526" s="132"/>
      <c r="BE1526" s="67"/>
    </row>
    <row r="1527" spans="1:57" ht="25.5" customHeight="1" x14ac:dyDescent="0.25">
      <c r="A1527" s="31"/>
      <c r="B1527" s="31"/>
      <c r="C1527" s="31"/>
      <c r="D1527" s="33"/>
      <c r="E1527" s="98"/>
      <c r="F1527" s="31"/>
      <c r="G1527" s="83"/>
      <c r="H1527" s="83"/>
      <c r="I1527" s="62"/>
      <c r="J1527" s="31"/>
      <c r="K1527" s="31"/>
      <c r="L1527" s="83"/>
      <c r="M1527" s="69"/>
      <c r="N1527" s="69"/>
      <c r="O1527" s="74"/>
      <c r="P1527" s="74"/>
      <c r="Q1527" s="75"/>
      <c r="R1527" s="34"/>
      <c r="S1527" s="83"/>
      <c r="T1527" s="83"/>
      <c r="U1527" s="83"/>
      <c r="V1527" s="83"/>
      <c r="W1527" s="74"/>
      <c r="X1527" s="74"/>
      <c r="Y1527" s="74"/>
      <c r="Z1527" s="66"/>
      <c r="AA1527" s="72"/>
      <c r="AB1527" s="66"/>
      <c r="AC1527" s="72"/>
      <c r="AD1527" s="72"/>
      <c r="AE1527" s="72"/>
      <c r="AF1527" s="62"/>
      <c r="AG1527" s="113"/>
      <c r="AH1527" s="114"/>
      <c r="AI1527" s="30"/>
      <c r="AJ1527" s="30"/>
      <c r="AK1527" s="30"/>
      <c r="AL1527" s="30"/>
      <c r="AM1527" s="68"/>
      <c r="AN1527" s="114"/>
      <c r="AO1527" s="114"/>
      <c r="AP1527" s="113"/>
      <c r="AQ1527" s="113"/>
      <c r="AR1527" s="31"/>
      <c r="AS1527" s="73"/>
      <c r="AT1527" s="73"/>
      <c r="AU1527" s="68"/>
      <c r="AV1527" s="67"/>
      <c r="AW1527" s="67"/>
      <c r="AX1527" s="67"/>
      <c r="AY1527" s="67"/>
      <c r="AZ1527" s="132"/>
      <c r="BA1527" s="132"/>
      <c r="BB1527" s="132"/>
      <c r="BC1527" s="132"/>
      <c r="BD1527" s="132"/>
      <c r="BE1527" s="67"/>
    </row>
    <row r="1528" spans="1:57" ht="25.5" customHeight="1" x14ac:dyDescent="0.25">
      <c r="A1528" s="31"/>
      <c r="B1528" s="31"/>
      <c r="C1528" s="31"/>
      <c r="D1528" s="33"/>
      <c r="E1528" s="98"/>
      <c r="F1528" s="31"/>
      <c r="G1528" s="83"/>
      <c r="H1528" s="83"/>
      <c r="I1528" s="62"/>
      <c r="J1528" s="31"/>
      <c r="K1528" s="31"/>
      <c r="L1528" s="83"/>
      <c r="M1528" s="69"/>
      <c r="N1528" s="69"/>
      <c r="O1528" s="74"/>
      <c r="P1528" s="74"/>
      <c r="Q1528" s="75"/>
      <c r="R1528" s="34"/>
      <c r="S1528" s="83"/>
      <c r="T1528" s="83"/>
      <c r="U1528" s="83"/>
      <c r="V1528" s="83"/>
      <c r="W1528" s="74"/>
      <c r="X1528" s="74"/>
      <c r="Y1528" s="74"/>
      <c r="Z1528" s="66"/>
      <c r="AA1528" s="72"/>
      <c r="AB1528" s="66"/>
      <c r="AC1528" s="72"/>
      <c r="AD1528" s="72"/>
      <c r="AE1528" s="72"/>
      <c r="AF1528" s="62"/>
      <c r="AG1528" s="113"/>
      <c r="AH1528" s="114"/>
      <c r="AI1528" s="30"/>
      <c r="AJ1528" s="30"/>
      <c r="AK1528" s="30"/>
      <c r="AL1528" s="30"/>
      <c r="AM1528" s="68"/>
      <c r="AN1528" s="114"/>
      <c r="AO1528" s="114"/>
      <c r="AP1528" s="113"/>
      <c r="AQ1528" s="113"/>
      <c r="AR1528" s="31"/>
      <c r="AS1528" s="73"/>
      <c r="AT1528" s="73"/>
      <c r="AU1528" s="68"/>
      <c r="AV1528" s="67"/>
      <c r="AW1528" s="67"/>
      <c r="AX1528" s="67"/>
      <c r="AY1528" s="67"/>
      <c r="AZ1528" s="132"/>
      <c r="BA1528" s="132"/>
      <c r="BB1528" s="132"/>
      <c r="BC1528" s="132"/>
      <c r="BD1528" s="132"/>
      <c r="BE1528" s="67"/>
    </row>
    <row r="1529" spans="1:57" ht="25.5" customHeight="1" x14ac:dyDescent="0.25">
      <c r="A1529" s="31"/>
      <c r="B1529" s="31"/>
      <c r="C1529" s="31"/>
      <c r="D1529" s="33"/>
      <c r="E1529" s="98"/>
      <c r="F1529" s="31"/>
      <c r="G1529" s="83"/>
      <c r="H1529" s="83"/>
      <c r="I1529" s="62"/>
      <c r="J1529" s="31"/>
      <c r="K1529" s="31"/>
      <c r="L1529" s="83"/>
      <c r="M1529" s="69"/>
      <c r="N1529" s="69"/>
      <c r="O1529" s="74"/>
      <c r="P1529" s="74"/>
      <c r="Q1529" s="75"/>
      <c r="R1529" s="34"/>
      <c r="S1529" s="83"/>
      <c r="T1529" s="83"/>
      <c r="U1529" s="83"/>
      <c r="V1529" s="83"/>
      <c r="W1529" s="74"/>
      <c r="X1529" s="74"/>
      <c r="Y1529" s="74"/>
      <c r="Z1529" s="66"/>
      <c r="AA1529" s="72"/>
      <c r="AB1529" s="66"/>
      <c r="AC1529" s="72"/>
      <c r="AD1529" s="72"/>
      <c r="AE1529" s="72"/>
      <c r="AF1529" s="62"/>
      <c r="AG1529" s="113"/>
      <c r="AH1529" s="114"/>
      <c r="AI1529" s="30"/>
      <c r="AJ1529" s="30"/>
      <c r="AK1529" s="30"/>
      <c r="AL1529" s="30"/>
      <c r="AM1529" s="68"/>
      <c r="AN1529" s="114"/>
      <c r="AO1529" s="114"/>
      <c r="AP1529" s="113"/>
      <c r="AQ1529" s="113"/>
      <c r="AR1529" s="31"/>
      <c r="AS1529" s="73"/>
      <c r="AT1529" s="73"/>
      <c r="AU1529" s="68"/>
      <c r="AV1529" s="67"/>
      <c r="AW1529" s="67"/>
      <c r="AX1529" s="67"/>
      <c r="AY1529" s="67"/>
      <c r="AZ1529" s="132"/>
      <c r="BA1529" s="132"/>
      <c r="BB1529" s="132"/>
      <c r="BC1529" s="132"/>
      <c r="BD1529" s="132"/>
      <c r="BE1529" s="67"/>
    </row>
    <row r="1530" spans="1:57" ht="25.5" customHeight="1" x14ac:dyDescent="0.25">
      <c r="A1530" s="31"/>
      <c r="B1530" s="31"/>
      <c r="C1530" s="31"/>
      <c r="D1530" s="33"/>
      <c r="E1530" s="98"/>
      <c r="F1530" s="31"/>
      <c r="G1530" s="83"/>
      <c r="H1530" s="83"/>
      <c r="I1530" s="62"/>
      <c r="J1530" s="31"/>
      <c r="K1530" s="31"/>
      <c r="L1530" s="83"/>
      <c r="M1530" s="69"/>
      <c r="N1530" s="69"/>
      <c r="O1530" s="74"/>
      <c r="P1530" s="74"/>
      <c r="Q1530" s="75"/>
      <c r="R1530" s="34"/>
      <c r="S1530" s="83"/>
      <c r="T1530" s="83"/>
      <c r="U1530" s="83"/>
      <c r="V1530" s="83"/>
      <c r="W1530" s="74"/>
      <c r="X1530" s="74"/>
      <c r="Y1530" s="74"/>
      <c r="Z1530" s="66"/>
      <c r="AA1530" s="72"/>
      <c r="AB1530" s="66"/>
      <c r="AC1530" s="72"/>
      <c r="AD1530" s="72"/>
      <c r="AE1530" s="72"/>
      <c r="AF1530" s="62"/>
      <c r="AG1530" s="113"/>
      <c r="AH1530" s="114"/>
      <c r="AI1530" s="30"/>
      <c r="AJ1530" s="30"/>
      <c r="AK1530" s="30"/>
      <c r="AL1530" s="30"/>
      <c r="AM1530" s="68"/>
      <c r="AN1530" s="114"/>
      <c r="AO1530" s="114"/>
      <c r="AP1530" s="113"/>
      <c r="AQ1530" s="113"/>
      <c r="AR1530" s="31"/>
      <c r="AS1530" s="73"/>
      <c r="AT1530" s="73"/>
      <c r="AU1530" s="68"/>
      <c r="AV1530" s="67"/>
      <c r="AW1530" s="67"/>
      <c r="AX1530" s="67"/>
      <c r="AY1530" s="67"/>
      <c r="AZ1530" s="132"/>
      <c r="BA1530" s="132"/>
      <c r="BB1530" s="132"/>
      <c r="BC1530" s="132"/>
      <c r="BD1530" s="132"/>
      <c r="BE1530" s="67"/>
    </row>
    <row r="1531" spans="1:57" ht="25.5" customHeight="1" x14ac:dyDescent="0.25">
      <c r="A1531" s="31"/>
      <c r="B1531" s="31"/>
      <c r="C1531" s="31"/>
      <c r="D1531" s="33"/>
      <c r="E1531" s="98"/>
      <c r="F1531" s="31"/>
      <c r="G1531" s="83"/>
      <c r="H1531" s="83"/>
      <c r="I1531" s="62"/>
      <c r="J1531" s="31"/>
      <c r="K1531" s="31"/>
      <c r="L1531" s="83"/>
      <c r="M1531" s="69"/>
      <c r="N1531" s="69"/>
      <c r="O1531" s="74"/>
      <c r="P1531" s="74"/>
      <c r="Q1531" s="75"/>
      <c r="R1531" s="34"/>
      <c r="S1531" s="83"/>
      <c r="T1531" s="83"/>
      <c r="U1531" s="83"/>
      <c r="V1531" s="83"/>
      <c r="W1531" s="74"/>
      <c r="X1531" s="74"/>
      <c r="Y1531" s="74"/>
      <c r="Z1531" s="66"/>
      <c r="AA1531" s="72"/>
      <c r="AB1531" s="66"/>
      <c r="AC1531" s="72"/>
      <c r="AD1531" s="72"/>
      <c r="AE1531" s="72"/>
      <c r="AF1531" s="62"/>
      <c r="AG1531" s="113"/>
      <c r="AH1531" s="114"/>
      <c r="AI1531" s="30"/>
      <c r="AJ1531" s="30"/>
      <c r="AK1531" s="30"/>
      <c r="AL1531" s="30"/>
      <c r="AM1531" s="68"/>
      <c r="AN1531" s="114"/>
      <c r="AO1531" s="114"/>
      <c r="AP1531" s="113"/>
      <c r="AQ1531" s="113"/>
      <c r="AR1531" s="31"/>
      <c r="AS1531" s="73"/>
      <c r="AT1531" s="73"/>
      <c r="AU1531" s="68"/>
      <c r="AV1531" s="67"/>
      <c r="AW1531" s="67"/>
      <c r="AX1531" s="67"/>
      <c r="AY1531" s="67"/>
      <c r="AZ1531" s="132"/>
      <c r="BA1531" s="132"/>
      <c r="BB1531" s="132"/>
      <c r="BC1531" s="132"/>
      <c r="BD1531" s="132"/>
      <c r="BE1531" s="67"/>
    </row>
    <row r="1532" spans="1:57" ht="25.5" customHeight="1" x14ac:dyDescent="0.25">
      <c r="A1532" s="31"/>
      <c r="B1532" s="31"/>
      <c r="C1532" s="31"/>
      <c r="D1532" s="33"/>
      <c r="E1532" s="98"/>
      <c r="F1532" s="31"/>
      <c r="G1532" s="83"/>
      <c r="H1532" s="83"/>
      <c r="I1532" s="62"/>
      <c r="J1532" s="31"/>
      <c r="K1532" s="31"/>
      <c r="L1532" s="83"/>
      <c r="M1532" s="69"/>
      <c r="N1532" s="69"/>
      <c r="O1532" s="74"/>
      <c r="P1532" s="74"/>
      <c r="Q1532" s="75"/>
      <c r="R1532" s="34"/>
      <c r="S1532" s="83"/>
      <c r="T1532" s="83"/>
      <c r="U1532" s="83"/>
      <c r="V1532" s="83"/>
      <c r="W1532" s="74"/>
      <c r="X1532" s="74"/>
      <c r="Y1532" s="74"/>
      <c r="Z1532" s="66"/>
      <c r="AA1532" s="72"/>
      <c r="AB1532" s="66"/>
      <c r="AC1532" s="72"/>
      <c r="AD1532" s="72"/>
      <c r="AE1532" s="72"/>
      <c r="AF1532" s="62"/>
      <c r="AG1532" s="113"/>
      <c r="AH1532" s="114"/>
      <c r="AI1532" s="30"/>
      <c r="AJ1532" s="30"/>
      <c r="AK1532" s="30"/>
      <c r="AL1532" s="30"/>
      <c r="AM1532" s="68"/>
      <c r="AN1532" s="114"/>
      <c r="AO1532" s="114"/>
      <c r="AP1532" s="113"/>
      <c r="AQ1532" s="113"/>
      <c r="AR1532" s="31"/>
      <c r="AS1532" s="73"/>
      <c r="AT1532" s="73"/>
      <c r="AU1532" s="68"/>
      <c r="AV1532" s="67"/>
      <c r="AW1532" s="67"/>
      <c r="AX1532" s="67"/>
      <c r="AY1532" s="67"/>
      <c r="AZ1532" s="132"/>
      <c r="BA1532" s="132"/>
      <c r="BB1532" s="132"/>
      <c r="BC1532" s="132"/>
      <c r="BD1532" s="132"/>
      <c r="BE1532" s="67"/>
    </row>
    <row r="1533" spans="1:57" ht="25.5" customHeight="1" x14ac:dyDescent="0.25">
      <c r="A1533" s="31"/>
      <c r="B1533" s="31"/>
      <c r="C1533" s="31"/>
      <c r="D1533" s="33"/>
      <c r="E1533" s="98"/>
      <c r="F1533" s="31"/>
      <c r="G1533" s="83"/>
      <c r="H1533" s="83"/>
      <c r="I1533" s="62"/>
      <c r="J1533" s="31"/>
      <c r="K1533" s="31"/>
      <c r="L1533" s="83"/>
      <c r="M1533" s="69"/>
      <c r="N1533" s="69"/>
      <c r="O1533" s="74"/>
      <c r="P1533" s="74"/>
      <c r="Q1533" s="75"/>
      <c r="R1533" s="34"/>
      <c r="S1533" s="83"/>
      <c r="T1533" s="83"/>
      <c r="U1533" s="83"/>
      <c r="V1533" s="83"/>
      <c r="W1533" s="74"/>
      <c r="X1533" s="74"/>
      <c r="Y1533" s="74"/>
      <c r="Z1533" s="66"/>
      <c r="AA1533" s="72"/>
      <c r="AB1533" s="66"/>
      <c r="AC1533" s="72"/>
      <c r="AD1533" s="72"/>
      <c r="AE1533" s="72"/>
      <c r="AF1533" s="62"/>
      <c r="AG1533" s="113"/>
      <c r="AH1533" s="114"/>
      <c r="AI1533" s="30"/>
      <c r="AJ1533" s="30"/>
      <c r="AK1533" s="30"/>
      <c r="AL1533" s="30"/>
      <c r="AM1533" s="68"/>
      <c r="AN1533" s="114"/>
      <c r="AO1533" s="114"/>
      <c r="AP1533" s="113"/>
      <c r="AQ1533" s="113"/>
      <c r="AR1533" s="31"/>
      <c r="AS1533" s="73"/>
      <c r="AT1533" s="73"/>
      <c r="AU1533" s="68"/>
      <c r="AV1533" s="67"/>
      <c r="AW1533" s="67"/>
      <c r="AX1533" s="67"/>
      <c r="AY1533" s="67"/>
      <c r="AZ1533" s="132"/>
      <c r="BA1533" s="132"/>
      <c r="BB1533" s="132"/>
      <c r="BC1533" s="132"/>
      <c r="BD1533" s="132"/>
      <c r="BE1533" s="67"/>
    </row>
    <row r="1534" spans="1:57" ht="25.5" customHeight="1" x14ac:dyDescent="0.25">
      <c r="A1534" s="31"/>
      <c r="B1534" s="31"/>
      <c r="C1534" s="31"/>
      <c r="D1534" s="33"/>
      <c r="E1534" s="98"/>
      <c r="F1534" s="31"/>
      <c r="G1534" s="83"/>
      <c r="H1534" s="83"/>
      <c r="I1534" s="62"/>
      <c r="J1534" s="31"/>
      <c r="K1534" s="31"/>
      <c r="L1534" s="83"/>
      <c r="M1534" s="69"/>
      <c r="N1534" s="69"/>
      <c r="O1534" s="74"/>
      <c r="P1534" s="74"/>
      <c r="Q1534" s="75"/>
      <c r="R1534" s="34"/>
      <c r="S1534" s="83"/>
      <c r="T1534" s="83"/>
      <c r="U1534" s="83"/>
      <c r="V1534" s="83"/>
      <c r="W1534" s="74"/>
      <c r="X1534" s="74"/>
      <c r="Y1534" s="74"/>
      <c r="Z1534" s="66"/>
      <c r="AA1534" s="72"/>
      <c r="AB1534" s="66"/>
      <c r="AC1534" s="72"/>
      <c r="AD1534" s="72"/>
      <c r="AE1534" s="72"/>
      <c r="AF1534" s="62"/>
      <c r="AG1534" s="113"/>
      <c r="AH1534" s="114"/>
      <c r="AI1534" s="30"/>
      <c r="AJ1534" s="30"/>
      <c r="AK1534" s="30"/>
      <c r="AL1534" s="30"/>
      <c r="AM1534" s="68"/>
      <c r="AN1534" s="114"/>
      <c r="AO1534" s="114"/>
      <c r="AP1534" s="113"/>
      <c r="AQ1534" s="113"/>
      <c r="AR1534" s="31"/>
      <c r="AS1534" s="73"/>
      <c r="AT1534" s="73"/>
      <c r="AU1534" s="68"/>
      <c r="AV1534" s="67"/>
      <c r="AW1534" s="67"/>
      <c r="AX1534" s="67"/>
      <c r="AY1534" s="67"/>
      <c r="AZ1534" s="132"/>
      <c r="BA1534" s="132"/>
      <c r="BB1534" s="132"/>
      <c r="BC1534" s="132"/>
      <c r="BD1534" s="132"/>
      <c r="BE1534" s="67"/>
    </row>
    <row r="1535" spans="1:57" ht="25.5" customHeight="1" x14ac:dyDescent="0.25">
      <c r="A1535" s="31"/>
      <c r="B1535" s="31"/>
      <c r="C1535" s="31"/>
      <c r="D1535" s="33"/>
      <c r="E1535" s="98"/>
      <c r="F1535" s="31"/>
      <c r="G1535" s="83"/>
      <c r="H1535" s="83"/>
      <c r="I1535" s="62"/>
      <c r="J1535" s="31"/>
      <c r="K1535" s="31"/>
      <c r="L1535" s="83"/>
      <c r="M1535" s="69"/>
      <c r="N1535" s="69"/>
      <c r="O1535" s="74"/>
      <c r="P1535" s="74"/>
      <c r="Q1535" s="75"/>
      <c r="R1535" s="34"/>
      <c r="S1535" s="83"/>
      <c r="T1535" s="83"/>
      <c r="U1535" s="83"/>
      <c r="V1535" s="83"/>
      <c r="W1535" s="74"/>
      <c r="X1535" s="74"/>
      <c r="Y1535" s="74"/>
      <c r="Z1535" s="66"/>
      <c r="AA1535" s="72"/>
      <c r="AB1535" s="66"/>
      <c r="AC1535" s="72"/>
      <c r="AD1535" s="72"/>
      <c r="AE1535" s="72"/>
      <c r="AF1535" s="62"/>
      <c r="AG1535" s="113"/>
      <c r="AH1535" s="114"/>
      <c r="AI1535" s="30"/>
      <c r="AJ1535" s="30"/>
      <c r="AK1535" s="30"/>
      <c r="AL1535" s="30"/>
      <c r="AM1535" s="68"/>
      <c r="AN1535" s="114"/>
      <c r="AO1535" s="114"/>
      <c r="AP1535" s="113"/>
      <c r="AQ1535" s="113"/>
      <c r="AR1535" s="31"/>
      <c r="AS1535" s="73"/>
      <c r="AT1535" s="73"/>
      <c r="AU1535" s="68"/>
      <c r="AV1535" s="67"/>
      <c r="AW1535" s="67"/>
      <c r="AX1535" s="67"/>
      <c r="AY1535" s="67"/>
      <c r="AZ1535" s="132"/>
      <c r="BA1535" s="132"/>
      <c r="BB1535" s="132"/>
      <c r="BC1535" s="132"/>
      <c r="BD1535" s="132"/>
      <c r="BE1535" s="67"/>
    </row>
    <row r="1536" spans="1:57" ht="25.5" customHeight="1" x14ac:dyDescent="0.25">
      <c r="A1536" s="31"/>
      <c r="B1536" s="31"/>
      <c r="C1536" s="31"/>
      <c r="D1536" s="33"/>
      <c r="E1536" s="98"/>
      <c r="F1536" s="31"/>
      <c r="G1536" s="83"/>
      <c r="H1536" s="83"/>
      <c r="I1536" s="62"/>
      <c r="J1536" s="31"/>
      <c r="K1536" s="31"/>
      <c r="L1536" s="83"/>
      <c r="M1536" s="69"/>
      <c r="N1536" s="69"/>
      <c r="O1536" s="74"/>
      <c r="P1536" s="74"/>
      <c r="Q1536" s="75"/>
      <c r="R1536" s="34"/>
      <c r="S1536" s="83"/>
      <c r="T1536" s="83"/>
      <c r="U1536" s="83"/>
      <c r="V1536" s="83"/>
      <c r="W1536" s="74"/>
      <c r="X1536" s="74"/>
      <c r="Y1536" s="74"/>
      <c r="Z1536" s="66"/>
      <c r="AA1536" s="72"/>
      <c r="AB1536" s="66"/>
      <c r="AC1536" s="72"/>
      <c r="AD1536" s="72"/>
      <c r="AE1536" s="72"/>
      <c r="AF1536" s="62"/>
      <c r="AG1536" s="113"/>
      <c r="AH1536" s="114"/>
      <c r="AI1536" s="30"/>
      <c r="AJ1536" s="30"/>
      <c r="AK1536" s="30"/>
      <c r="AL1536" s="30"/>
      <c r="AM1536" s="68"/>
      <c r="AN1536" s="114"/>
      <c r="AO1536" s="114"/>
      <c r="AP1536" s="113"/>
      <c r="AQ1536" s="113"/>
      <c r="AR1536" s="31"/>
      <c r="AS1536" s="73"/>
      <c r="AT1536" s="73"/>
      <c r="AU1536" s="68"/>
      <c r="AV1536" s="67"/>
      <c r="AW1536" s="67"/>
      <c r="AX1536" s="67"/>
      <c r="AY1536" s="67"/>
      <c r="AZ1536" s="132"/>
      <c r="BA1536" s="132"/>
      <c r="BB1536" s="132"/>
      <c r="BC1536" s="132"/>
      <c r="BD1536" s="132"/>
      <c r="BE1536" s="67"/>
    </row>
    <row r="1537" spans="1:57" ht="25.5" customHeight="1" x14ac:dyDescent="0.25">
      <c r="A1537" s="31"/>
      <c r="B1537" s="31"/>
      <c r="C1537" s="31"/>
      <c r="D1537" s="33"/>
      <c r="E1537" s="98"/>
      <c r="F1537" s="31"/>
      <c r="G1537" s="83"/>
      <c r="H1537" s="83"/>
      <c r="I1537" s="62"/>
      <c r="J1537" s="31"/>
      <c r="K1537" s="31"/>
      <c r="L1537" s="83"/>
      <c r="M1537" s="69"/>
      <c r="N1537" s="69"/>
      <c r="O1537" s="74"/>
      <c r="P1537" s="74"/>
      <c r="Q1537" s="75"/>
      <c r="R1537" s="34"/>
      <c r="S1537" s="83"/>
      <c r="T1537" s="83"/>
      <c r="U1537" s="83"/>
      <c r="V1537" s="83"/>
      <c r="W1537" s="74"/>
      <c r="X1537" s="74"/>
      <c r="Y1537" s="74"/>
      <c r="Z1537" s="66"/>
      <c r="AA1537" s="72"/>
      <c r="AB1537" s="66"/>
      <c r="AC1537" s="72"/>
      <c r="AD1537" s="72"/>
      <c r="AE1537" s="72"/>
      <c r="AF1537" s="62"/>
      <c r="AG1537" s="113"/>
      <c r="AH1537" s="114"/>
      <c r="AI1537" s="30"/>
      <c r="AJ1537" s="30"/>
      <c r="AK1537" s="30"/>
      <c r="AL1537" s="30"/>
      <c r="AM1537" s="68"/>
      <c r="AN1537" s="114"/>
      <c r="AO1537" s="114"/>
      <c r="AP1537" s="113"/>
      <c r="AQ1537" s="113"/>
      <c r="AR1537" s="31"/>
      <c r="AS1537" s="73"/>
      <c r="AT1537" s="73"/>
      <c r="AU1537" s="68"/>
      <c r="AV1537" s="67"/>
      <c r="AW1537" s="67"/>
      <c r="AX1537" s="67"/>
      <c r="AY1537" s="67"/>
      <c r="AZ1537" s="132"/>
      <c r="BA1537" s="132"/>
      <c r="BB1537" s="132"/>
      <c r="BC1537" s="132"/>
      <c r="BD1537" s="132"/>
      <c r="BE1537" s="67"/>
    </row>
    <row r="1538" spans="1:57" ht="25.5" customHeight="1" x14ac:dyDescent="0.25">
      <c r="A1538" s="31"/>
      <c r="B1538" s="31"/>
      <c r="C1538" s="31"/>
      <c r="D1538" s="33"/>
      <c r="E1538" s="98"/>
      <c r="F1538" s="31"/>
      <c r="G1538" s="83"/>
      <c r="H1538" s="83"/>
      <c r="I1538" s="62"/>
      <c r="J1538" s="31"/>
      <c r="K1538" s="31"/>
      <c r="L1538" s="83"/>
      <c r="M1538" s="69"/>
      <c r="N1538" s="69"/>
      <c r="O1538" s="74"/>
      <c r="P1538" s="74"/>
      <c r="Q1538" s="75"/>
      <c r="R1538" s="34"/>
      <c r="S1538" s="83"/>
      <c r="T1538" s="83"/>
      <c r="U1538" s="83"/>
      <c r="V1538" s="83"/>
      <c r="W1538" s="74"/>
      <c r="X1538" s="74"/>
      <c r="Y1538" s="74"/>
      <c r="Z1538" s="66"/>
      <c r="AA1538" s="72"/>
      <c r="AB1538" s="66"/>
      <c r="AC1538" s="72"/>
      <c r="AD1538" s="72"/>
      <c r="AE1538" s="72"/>
      <c r="AF1538" s="62"/>
      <c r="AG1538" s="113"/>
      <c r="AH1538" s="114"/>
      <c r="AI1538" s="30"/>
      <c r="AJ1538" s="30"/>
      <c r="AK1538" s="30"/>
      <c r="AL1538" s="30"/>
      <c r="AM1538" s="68"/>
      <c r="AN1538" s="114"/>
      <c r="AO1538" s="114"/>
      <c r="AP1538" s="113"/>
      <c r="AQ1538" s="113"/>
      <c r="AR1538" s="31"/>
      <c r="AS1538" s="73"/>
      <c r="AT1538" s="73"/>
      <c r="AU1538" s="68"/>
      <c r="AV1538" s="67"/>
      <c r="AW1538" s="67"/>
      <c r="AX1538" s="67"/>
      <c r="AY1538" s="67"/>
      <c r="AZ1538" s="132"/>
      <c r="BA1538" s="132"/>
      <c r="BB1538" s="132"/>
      <c r="BC1538" s="132"/>
      <c r="BD1538" s="132"/>
      <c r="BE1538" s="67"/>
    </row>
    <row r="1539" spans="1:57" ht="25.5" customHeight="1" x14ac:dyDescent="0.25">
      <c r="A1539" s="31"/>
      <c r="B1539" s="31"/>
      <c r="C1539" s="31"/>
      <c r="D1539" s="33"/>
      <c r="E1539" s="98"/>
      <c r="F1539" s="31"/>
      <c r="G1539" s="83"/>
      <c r="H1539" s="83"/>
      <c r="I1539" s="62"/>
      <c r="J1539" s="31"/>
      <c r="K1539" s="31"/>
      <c r="L1539" s="83"/>
      <c r="M1539" s="69"/>
      <c r="N1539" s="69"/>
      <c r="O1539" s="74"/>
      <c r="P1539" s="74"/>
      <c r="Q1539" s="75"/>
      <c r="R1539" s="34"/>
      <c r="S1539" s="83"/>
      <c r="T1539" s="83"/>
      <c r="U1539" s="83"/>
      <c r="V1539" s="83"/>
      <c r="W1539" s="74"/>
      <c r="X1539" s="74"/>
      <c r="Y1539" s="74"/>
      <c r="Z1539" s="66"/>
      <c r="AA1539" s="72"/>
      <c r="AB1539" s="66"/>
      <c r="AC1539" s="72"/>
      <c r="AD1539" s="72"/>
      <c r="AE1539" s="72"/>
      <c r="AF1539" s="62"/>
      <c r="AG1539" s="113"/>
      <c r="AH1539" s="114"/>
      <c r="AI1539" s="30"/>
      <c r="AJ1539" s="30"/>
      <c r="AK1539" s="30"/>
      <c r="AL1539" s="30"/>
      <c r="AM1539" s="68"/>
      <c r="AN1539" s="114"/>
      <c r="AO1539" s="114"/>
      <c r="AP1539" s="113"/>
      <c r="AQ1539" s="113"/>
      <c r="AR1539" s="31"/>
      <c r="AS1539" s="73"/>
      <c r="AT1539" s="73"/>
      <c r="AU1539" s="68"/>
      <c r="AV1539" s="67"/>
      <c r="AW1539" s="67"/>
      <c r="AX1539" s="67"/>
      <c r="AY1539" s="67"/>
      <c r="AZ1539" s="132"/>
      <c r="BA1539" s="132"/>
      <c r="BB1539" s="132"/>
      <c r="BC1539" s="132"/>
      <c r="BD1539" s="132"/>
      <c r="BE1539" s="67"/>
    </row>
    <row r="1540" spans="1:57" ht="25.5" customHeight="1" x14ac:dyDescent="0.25">
      <c r="A1540" s="31"/>
      <c r="B1540" s="31"/>
      <c r="C1540" s="31"/>
      <c r="D1540" s="33"/>
      <c r="E1540" s="98"/>
      <c r="F1540" s="31"/>
      <c r="G1540" s="83"/>
      <c r="H1540" s="83"/>
      <c r="I1540" s="62"/>
      <c r="J1540" s="31"/>
      <c r="K1540" s="31"/>
      <c r="L1540" s="83"/>
      <c r="M1540" s="69"/>
      <c r="N1540" s="69"/>
      <c r="O1540" s="74"/>
      <c r="P1540" s="74"/>
      <c r="Q1540" s="75"/>
      <c r="R1540" s="34"/>
      <c r="S1540" s="83"/>
      <c r="T1540" s="83"/>
      <c r="U1540" s="83"/>
      <c r="V1540" s="83"/>
      <c r="W1540" s="74"/>
      <c r="X1540" s="74"/>
      <c r="Y1540" s="74"/>
      <c r="Z1540" s="66"/>
      <c r="AA1540" s="72"/>
      <c r="AB1540" s="66"/>
      <c r="AC1540" s="72"/>
      <c r="AD1540" s="72"/>
      <c r="AE1540" s="72"/>
      <c r="AF1540" s="62"/>
      <c r="AG1540" s="113"/>
      <c r="AH1540" s="114"/>
      <c r="AI1540" s="30"/>
      <c r="AJ1540" s="30"/>
      <c r="AK1540" s="30"/>
      <c r="AL1540" s="30"/>
      <c r="AM1540" s="68"/>
      <c r="AN1540" s="114"/>
      <c r="AO1540" s="114"/>
      <c r="AP1540" s="113"/>
      <c r="AQ1540" s="113"/>
      <c r="AR1540" s="31"/>
      <c r="AS1540" s="73"/>
      <c r="AT1540" s="73"/>
      <c r="AU1540" s="68"/>
      <c r="AV1540" s="67"/>
      <c r="AW1540" s="67"/>
      <c r="AX1540" s="67"/>
      <c r="AY1540" s="67"/>
      <c r="AZ1540" s="132"/>
      <c r="BA1540" s="132"/>
      <c r="BB1540" s="132"/>
      <c r="BC1540" s="132"/>
      <c r="BD1540" s="132"/>
      <c r="BE1540" s="67"/>
    </row>
    <row r="1541" spans="1:57" ht="25.5" customHeight="1" x14ac:dyDescent="0.25">
      <c r="A1541" s="31"/>
      <c r="B1541" s="31"/>
      <c r="C1541" s="31"/>
      <c r="D1541" s="33"/>
      <c r="E1541" s="98"/>
      <c r="F1541" s="31"/>
      <c r="G1541" s="83"/>
      <c r="H1541" s="83"/>
      <c r="I1541" s="62"/>
      <c r="J1541" s="31"/>
      <c r="K1541" s="31"/>
      <c r="L1541" s="83"/>
      <c r="M1541" s="69"/>
      <c r="N1541" s="69"/>
      <c r="O1541" s="74"/>
      <c r="P1541" s="74"/>
      <c r="Q1541" s="75"/>
      <c r="R1541" s="34"/>
      <c r="S1541" s="83"/>
      <c r="T1541" s="83"/>
      <c r="U1541" s="83"/>
      <c r="V1541" s="83"/>
      <c r="W1541" s="74"/>
      <c r="X1541" s="74"/>
      <c r="Y1541" s="74"/>
      <c r="Z1541" s="66"/>
      <c r="AA1541" s="72"/>
      <c r="AB1541" s="66"/>
      <c r="AC1541" s="72"/>
      <c r="AD1541" s="72"/>
      <c r="AE1541" s="72"/>
      <c r="AF1541" s="62"/>
      <c r="AG1541" s="113"/>
      <c r="AH1541" s="114"/>
      <c r="AI1541" s="30"/>
      <c r="AJ1541" s="30"/>
      <c r="AK1541" s="30"/>
      <c r="AL1541" s="30"/>
      <c r="AM1541" s="68"/>
      <c r="AN1541" s="114"/>
      <c r="AO1541" s="114"/>
      <c r="AP1541" s="113"/>
      <c r="AQ1541" s="113"/>
      <c r="AR1541" s="31"/>
      <c r="AS1541" s="73"/>
      <c r="AT1541" s="73"/>
      <c r="AU1541" s="68"/>
      <c r="AV1541" s="67"/>
      <c r="AW1541" s="67"/>
      <c r="AX1541" s="67"/>
      <c r="AY1541" s="67"/>
      <c r="AZ1541" s="132"/>
      <c r="BA1541" s="132"/>
      <c r="BB1541" s="132"/>
      <c r="BC1541" s="132"/>
      <c r="BD1541" s="132"/>
      <c r="BE1541" s="67"/>
    </row>
    <row r="1542" spans="1:57" ht="25.5" customHeight="1" x14ac:dyDescent="0.25">
      <c r="A1542" s="31"/>
      <c r="B1542" s="31"/>
      <c r="C1542" s="31"/>
      <c r="D1542" s="33"/>
      <c r="E1542" s="98"/>
      <c r="F1542" s="31"/>
      <c r="G1542" s="83"/>
      <c r="H1542" s="83"/>
      <c r="I1542" s="62"/>
      <c r="J1542" s="31"/>
      <c r="K1542" s="31"/>
      <c r="L1542" s="83"/>
      <c r="M1542" s="69"/>
      <c r="N1542" s="69"/>
      <c r="O1542" s="74"/>
      <c r="P1542" s="74"/>
      <c r="Q1542" s="75"/>
      <c r="R1542" s="34"/>
      <c r="S1542" s="83"/>
      <c r="T1542" s="83"/>
      <c r="U1542" s="83"/>
      <c r="V1542" s="83"/>
      <c r="W1542" s="74"/>
      <c r="X1542" s="74"/>
      <c r="Y1542" s="74"/>
      <c r="Z1542" s="66"/>
      <c r="AA1542" s="72"/>
      <c r="AB1542" s="66"/>
      <c r="AC1542" s="72"/>
      <c r="AD1542" s="72"/>
      <c r="AE1542" s="72"/>
      <c r="AF1542" s="62"/>
      <c r="AG1542" s="113"/>
      <c r="AH1542" s="114"/>
      <c r="AI1542" s="30"/>
      <c r="AJ1542" s="30"/>
      <c r="AK1542" s="30"/>
      <c r="AL1542" s="30"/>
      <c r="AM1542" s="68"/>
      <c r="AN1542" s="114"/>
      <c r="AO1542" s="114"/>
      <c r="AP1542" s="113"/>
      <c r="AQ1542" s="113"/>
      <c r="AR1542" s="31"/>
      <c r="AS1542" s="73"/>
      <c r="AT1542" s="73"/>
      <c r="AU1542" s="68"/>
      <c r="AV1542" s="67"/>
      <c r="AW1542" s="67"/>
      <c r="AX1542" s="67"/>
      <c r="AY1542" s="67"/>
      <c r="AZ1542" s="132"/>
      <c r="BA1542" s="132"/>
      <c r="BB1542" s="132"/>
      <c r="BC1542" s="132"/>
      <c r="BD1542" s="132"/>
      <c r="BE1542" s="67"/>
    </row>
    <row r="1543" spans="1:57" ht="25.5" customHeight="1" x14ac:dyDescent="0.25">
      <c r="A1543" s="31"/>
      <c r="B1543" s="31"/>
      <c r="C1543" s="31"/>
      <c r="D1543" s="33"/>
      <c r="E1543" s="98"/>
      <c r="F1543" s="31"/>
      <c r="G1543" s="83"/>
      <c r="H1543" s="83"/>
      <c r="I1543" s="62"/>
      <c r="J1543" s="31"/>
      <c r="K1543" s="31"/>
      <c r="L1543" s="83"/>
      <c r="M1543" s="69"/>
      <c r="N1543" s="69"/>
      <c r="O1543" s="74"/>
      <c r="P1543" s="74"/>
      <c r="Q1543" s="75"/>
      <c r="R1543" s="34"/>
      <c r="S1543" s="83"/>
      <c r="T1543" s="83"/>
      <c r="U1543" s="83"/>
      <c r="V1543" s="83"/>
      <c r="W1543" s="74"/>
      <c r="X1543" s="74"/>
      <c r="Y1543" s="74"/>
      <c r="Z1543" s="66"/>
      <c r="AA1543" s="72"/>
      <c r="AB1543" s="66"/>
      <c r="AC1543" s="72"/>
      <c r="AD1543" s="72"/>
      <c r="AE1543" s="72"/>
      <c r="AF1543" s="62"/>
      <c r="AG1543" s="113"/>
      <c r="AH1543" s="114"/>
      <c r="AI1543" s="30"/>
      <c r="AJ1543" s="30"/>
      <c r="AK1543" s="30"/>
      <c r="AL1543" s="30"/>
      <c r="AM1543" s="68"/>
      <c r="AN1543" s="114"/>
      <c r="AO1543" s="114"/>
      <c r="AP1543" s="113"/>
      <c r="AQ1543" s="113"/>
      <c r="AR1543" s="31"/>
      <c r="AS1543" s="73"/>
      <c r="AT1543" s="73"/>
      <c r="AU1543" s="68"/>
      <c r="AV1543" s="67"/>
      <c r="AW1543" s="67"/>
      <c r="AX1543" s="67"/>
      <c r="AY1543" s="67"/>
      <c r="AZ1543" s="132"/>
      <c r="BA1543" s="132"/>
      <c r="BB1543" s="132"/>
      <c r="BC1543" s="132"/>
      <c r="BD1543" s="132"/>
      <c r="BE1543" s="67"/>
    </row>
    <row r="1544" spans="1:57" ht="25.5" customHeight="1" x14ac:dyDescent="0.25">
      <c r="A1544" s="31"/>
      <c r="B1544" s="31"/>
      <c r="C1544" s="31"/>
      <c r="D1544" s="33"/>
      <c r="E1544" s="98"/>
      <c r="F1544" s="31"/>
      <c r="G1544" s="83"/>
      <c r="H1544" s="83"/>
      <c r="I1544" s="62"/>
      <c r="J1544" s="31"/>
      <c r="K1544" s="31"/>
      <c r="L1544" s="83"/>
      <c r="M1544" s="69"/>
      <c r="N1544" s="69"/>
      <c r="O1544" s="74"/>
      <c r="P1544" s="74"/>
      <c r="Q1544" s="75"/>
      <c r="R1544" s="34"/>
      <c r="S1544" s="83"/>
      <c r="T1544" s="83"/>
      <c r="U1544" s="83"/>
      <c r="V1544" s="83"/>
      <c r="W1544" s="74"/>
      <c r="X1544" s="74"/>
      <c r="Y1544" s="74"/>
      <c r="Z1544" s="66"/>
      <c r="AA1544" s="72"/>
      <c r="AB1544" s="66"/>
      <c r="AC1544" s="72"/>
      <c r="AD1544" s="72"/>
      <c r="AE1544" s="72"/>
      <c r="AF1544" s="62"/>
      <c r="AG1544" s="113"/>
      <c r="AH1544" s="114"/>
      <c r="AI1544" s="30"/>
      <c r="AJ1544" s="30"/>
      <c r="AK1544" s="30"/>
      <c r="AL1544" s="30"/>
      <c r="AM1544" s="68"/>
      <c r="AN1544" s="114"/>
      <c r="AO1544" s="114"/>
      <c r="AP1544" s="113"/>
      <c r="AQ1544" s="113"/>
      <c r="AR1544" s="31"/>
      <c r="AS1544" s="73"/>
      <c r="AT1544" s="73"/>
      <c r="AU1544" s="68"/>
      <c r="AV1544" s="67"/>
      <c r="AW1544" s="67"/>
      <c r="AX1544" s="67"/>
      <c r="AY1544" s="67"/>
      <c r="AZ1544" s="132"/>
      <c r="BA1544" s="132"/>
      <c r="BB1544" s="132"/>
      <c r="BC1544" s="132"/>
      <c r="BD1544" s="132"/>
      <c r="BE1544" s="67"/>
    </row>
    <row r="1545" spans="1:57" ht="25.5" customHeight="1" x14ac:dyDescent="0.25">
      <c r="A1545" s="31"/>
      <c r="B1545" s="31"/>
      <c r="C1545" s="31"/>
      <c r="D1545" s="33"/>
      <c r="E1545" s="98"/>
      <c r="F1545" s="31"/>
      <c r="G1545" s="83"/>
      <c r="H1545" s="83"/>
      <c r="I1545" s="62"/>
      <c r="J1545" s="31"/>
      <c r="K1545" s="31"/>
      <c r="L1545" s="83"/>
      <c r="M1545" s="69"/>
      <c r="N1545" s="69"/>
      <c r="O1545" s="74"/>
      <c r="P1545" s="74"/>
      <c r="Q1545" s="75"/>
      <c r="R1545" s="34"/>
      <c r="S1545" s="83"/>
      <c r="T1545" s="83"/>
      <c r="U1545" s="83"/>
      <c r="V1545" s="83"/>
      <c r="W1545" s="74"/>
      <c r="X1545" s="74"/>
      <c r="Y1545" s="74"/>
      <c r="Z1545" s="66"/>
      <c r="AA1545" s="72"/>
      <c r="AB1545" s="66"/>
      <c r="AC1545" s="72"/>
      <c r="AD1545" s="72"/>
      <c r="AE1545" s="72"/>
      <c r="AF1545" s="62"/>
      <c r="AG1545" s="113"/>
      <c r="AH1545" s="114"/>
      <c r="AI1545" s="30"/>
      <c r="AJ1545" s="30"/>
      <c r="AK1545" s="30"/>
      <c r="AL1545" s="30"/>
      <c r="AM1545" s="68"/>
      <c r="AN1545" s="114"/>
      <c r="AO1545" s="114"/>
      <c r="AP1545" s="113"/>
      <c r="AQ1545" s="113"/>
      <c r="AR1545" s="31"/>
      <c r="AS1545" s="73"/>
      <c r="AT1545" s="73"/>
      <c r="AU1545" s="68"/>
      <c r="AV1545" s="67"/>
      <c r="AW1545" s="67"/>
      <c r="AX1545" s="67"/>
      <c r="AY1545" s="67"/>
      <c r="AZ1545" s="132"/>
      <c r="BA1545" s="132"/>
      <c r="BB1545" s="132"/>
      <c r="BC1545" s="132"/>
      <c r="BD1545" s="132"/>
      <c r="BE1545" s="67"/>
    </row>
    <row r="1546" spans="1:57" ht="25.5" customHeight="1" x14ac:dyDescent="0.25">
      <c r="A1546" s="31"/>
      <c r="B1546" s="31"/>
      <c r="C1546" s="31"/>
      <c r="D1546" s="33"/>
      <c r="E1546" s="98"/>
      <c r="F1546" s="31"/>
      <c r="G1546" s="83"/>
      <c r="H1546" s="83"/>
      <c r="I1546" s="62"/>
      <c r="J1546" s="31"/>
      <c r="K1546" s="31"/>
      <c r="L1546" s="83"/>
      <c r="M1546" s="69"/>
      <c r="N1546" s="69"/>
      <c r="O1546" s="74"/>
      <c r="P1546" s="74"/>
      <c r="Q1546" s="75"/>
      <c r="R1546" s="34"/>
      <c r="S1546" s="83"/>
      <c r="T1546" s="83"/>
      <c r="U1546" s="83"/>
      <c r="V1546" s="83"/>
      <c r="W1546" s="74"/>
      <c r="X1546" s="74"/>
      <c r="Y1546" s="74"/>
      <c r="Z1546" s="66"/>
      <c r="AA1546" s="72"/>
      <c r="AB1546" s="66"/>
      <c r="AC1546" s="72"/>
      <c r="AD1546" s="72"/>
      <c r="AE1546" s="72"/>
      <c r="AF1546" s="62"/>
      <c r="AG1546" s="113"/>
      <c r="AH1546" s="114"/>
      <c r="AI1546" s="30"/>
      <c r="AJ1546" s="30"/>
      <c r="AK1546" s="30"/>
      <c r="AL1546" s="30"/>
      <c r="AM1546" s="68"/>
      <c r="AN1546" s="114"/>
      <c r="AO1546" s="114"/>
      <c r="AP1546" s="113"/>
      <c r="AQ1546" s="113"/>
      <c r="AR1546" s="31"/>
      <c r="AS1546" s="73"/>
      <c r="AT1546" s="73"/>
      <c r="AU1546" s="68"/>
      <c r="AV1546" s="67"/>
      <c r="AW1546" s="67"/>
      <c r="AX1546" s="67"/>
      <c r="AY1546" s="67"/>
      <c r="AZ1546" s="132"/>
      <c r="BA1546" s="132"/>
      <c r="BB1546" s="132"/>
      <c r="BC1546" s="132"/>
      <c r="BD1546" s="132"/>
      <c r="BE1546" s="67"/>
    </row>
    <row r="1547" spans="1:57" ht="25.5" customHeight="1" x14ac:dyDescent="0.25">
      <c r="A1547" s="31"/>
      <c r="B1547" s="31"/>
      <c r="C1547" s="31"/>
      <c r="D1547" s="33"/>
      <c r="E1547" s="98"/>
      <c r="F1547" s="31"/>
      <c r="G1547" s="83"/>
      <c r="H1547" s="83"/>
      <c r="I1547" s="62"/>
      <c r="J1547" s="31"/>
      <c r="K1547" s="31"/>
      <c r="L1547" s="83"/>
      <c r="M1547" s="69"/>
      <c r="N1547" s="69"/>
      <c r="O1547" s="74"/>
      <c r="P1547" s="74"/>
      <c r="Q1547" s="75"/>
      <c r="R1547" s="34"/>
      <c r="S1547" s="83"/>
      <c r="T1547" s="83"/>
      <c r="U1547" s="83"/>
      <c r="V1547" s="83"/>
      <c r="W1547" s="74"/>
      <c r="X1547" s="74"/>
      <c r="Y1547" s="74"/>
      <c r="Z1547" s="66"/>
      <c r="AA1547" s="72"/>
      <c r="AB1547" s="66"/>
      <c r="AC1547" s="72"/>
      <c r="AD1547" s="72"/>
      <c r="AE1547" s="72"/>
      <c r="AF1547" s="62"/>
      <c r="AG1547" s="113"/>
      <c r="AH1547" s="114"/>
      <c r="AI1547" s="30"/>
      <c r="AJ1547" s="30"/>
      <c r="AK1547" s="30"/>
      <c r="AL1547" s="30"/>
      <c r="AM1547" s="68"/>
      <c r="AN1547" s="114"/>
      <c r="AO1547" s="114"/>
      <c r="AP1547" s="113"/>
      <c r="AQ1547" s="113"/>
      <c r="AR1547" s="31"/>
      <c r="AS1547" s="73"/>
      <c r="AT1547" s="73"/>
      <c r="AU1547" s="68"/>
      <c r="AV1547" s="67"/>
      <c r="AW1547" s="67"/>
      <c r="AX1547" s="67"/>
      <c r="AY1547" s="67"/>
      <c r="AZ1547" s="132"/>
      <c r="BA1547" s="132"/>
      <c r="BB1547" s="132"/>
      <c r="BC1547" s="132"/>
      <c r="BD1547" s="132"/>
      <c r="BE1547" s="67"/>
    </row>
    <row r="1548" spans="1:57" ht="25.5" customHeight="1" x14ac:dyDescent="0.25">
      <c r="A1548" s="31"/>
      <c r="B1548" s="31"/>
      <c r="C1548" s="31"/>
      <c r="D1548" s="33"/>
      <c r="E1548" s="98"/>
      <c r="F1548" s="31"/>
      <c r="G1548" s="83"/>
      <c r="H1548" s="83"/>
      <c r="I1548" s="62"/>
      <c r="J1548" s="31"/>
      <c r="K1548" s="31"/>
      <c r="L1548" s="83"/>
      <c r="M1548" s="69"/>
      <c r="N1548" s="69"/>
      <c r="O1548" s="74"/>
      <c r="P1548" s="74"/>
      <c r="Q1548" s="75"/>
      <c r="R1548" s="34"/>
      <c r="S1548" s="83"/>
      <c r="T1548" s="83"/>
      <c r="U1548" s="83"/>
      <c r="V1548" s="83"/>
      <c r="W1548" s="74"/>
      <c r="X1548" s="74"/>
      <c r="Y1548" s="74"/>
      <c r="Z1548" s="66"/>
      <c r="AA1548" s="72"/>
      <c r="AB1548" s="66"/>
      <c r="AC1548" s="72"/>
      <c r="AD1548" s="72"/>
      <c r="AE1548" s="72"/>
      <c r="AF1548" s="62"/>
      <c r="AG1548" s="113"/>
      <c r="AH1548" s="114"/>
      <c r="AI1548" s="30"/>
      <c r="AJ1548" s="30"/>
      <c r="AK1548" s="30"/>
      <c r="AL1548" s="30"/>
      <c r="AM1548" s="68"/>
      <c r="AN1548" s="114"/>
      <c r="AO1548" s="114"/>
      <c r="AP1548" s="113"/>
      <c r="AQ1548" s="113"/>
      <c r="AR1548" s="31"/>
      <c r="AS1548" s="73"/>
      <c r="AT1548" s="73"/>
      <c r="AU1548" s="68"/>
      <c r="AV1548" s="67"/>
      <c r="AW1548" s="67"/>
      <c r="AX1548" s="67"/>
      <c r="AY1548" s="67"/>
      <c r="AZ1548" s="132"/>
      <c r="BA1548" s="132"/>
      <c r="BB1548" s="132"/>
      <c r="BC1548" s="132"/>
      <c r="BD1548" s="132"/>
      <c r="BE1548" s="67"/>
    </row>
    <row r="1549" spans="1:57" ht="25.5" customHeight="1" x14ac:dyDescent="0.25">
      <c r="A1549" s="31"/>
      <c r="B1549" s="31"/>
      <c r="C1549" s="31"/>
      <c r="D1549" s="33"/>
      <c r="E1549" s="98"/>
      <c r="F1549" s="31"/>
      <c r="G1549" s="83"/>
      <c r="H1549" s="83"/>
      <c r="I1549" s="62"/>
      <c r="J1549" s="31"/>
      <c r="K1549" s="31"/>
      <c r="L1549" s="83"/>
      <c r="M1549" s="69"/>
      <c r="N1549" s="69"/>
      <c r="O1549" s="74"/>
      <c r="P1549" s="74"/>
      <c r="Q1549" s="75"/>
      <c r="R1549" s="34"/>
      <c r="S1549" s="83"/>
      <c r="T1549" s="83"/>
      <c r="U1549" s="83"/>
      <c r="V1549" s="83"/>
      <c r="W1549" s="74"/>
      <c r="X1549" s="74"/>
      <c r="Y1549" s="74"/>
      <c r="Z1549" s="66"/>
      <c r="AA1549" s="72"/>
      <c r="AB1549" s="66"/>
      <c r="AC1549" s="72"/>
      <c r="AD1549" s="72"/>
      <c r="AE1549" s="72"/>
      <c r="AF1549" s="62"/>
      <c r="AG1549" s="113"/>
      <c r="AH1549" s="114"/>
      <c r="AI1549" s="30"/>
      <c r="AJ1549" s="30"/>
      <c r="AK1549" s="30"/>
      <c r="AL1549" s="30"/>
      <c r="AM1549" s="68"/>
      <c r="AN1549" s="114"/>
      <c r="AO1549" s="114"/>
      <c r="AP1549" s="113"/>
      <c r="AQ1549" s="113"/>
      <c r="AR1549" s="31"/>
      <c r="AS1549" s="73"/>
      <c r="AT1549" s="73"/>
      <c r="AU1549" s="68"/>
      <c r="AV1549" s="67"/>
      <c r="AW1549" s="67"/>
      <c r="AX1549" s="67"/>
      <c r="AY1549" s="67"/>
      <c r="AZ1549" s="132"/>
      <c r="BA1549" s="132"/>
      <c r="BB1549" s="132"/>
      <c r="BC1549" s="132"/>
      <c r="BD1549" s="132"/>
      <c r="BE1549" s="67"/>
    </row>
    <row r="1550" spans="1:57" ht="25.5" customHeight="1" x14ac:dyDescent="0.25">
      <c r="A1550" s="31"/>
      <c r="B1550" s="31"/>
      <c r="C1550" s="31"/>
      <c r="D1550" s="33"/>
      <c r="E1550" s="98"/>
      <c r="F1550" s="31"/>
      <c r="G1550" s="83"/>
      <c r="H1550" s="83"/>
      <c r="I1550" s="62"/>
      <c r="J1550" s="31"/>
      <c r="K1550" s="31"/>
      <c r="L1550" s="83"/>
      <c r="M1550" s="69"/>
      <c r="N1550" s="69"/>
      <c r="O1550" s="74"/>
      <c r="P1550" s="74"/>
      <c r="Q1550" s="75"/>
      <c r="R1550" s="34"/>
      <c r="S1550" s="83"/>
      <c r="T1550" s="83"/>
      <c r="U1550" s="83"/>
      <c r="V1550" s="83"/>
      <c r="W1550" s="74"/>
      <c r="X1550" s="74"/>
      <c r="Y1550" s="74"/>
      <c r="Z1550" s="66"/>
      <c r="AA1550" s="72"/>
      <c r="AB1550" s="66"/>
      <c r="AC1550" s="72"/>
      <c r="AD1550" s="72"/>
      <c r="AE1550" s="72"/>
      <c r="AF1550" s="62"/>
      <c r="AG1550" s="113"/>
      <c r="AH1550" s="114"/>
      <c r="AI1550" s="30"/>
      <c r="AJ1550" s="30"/>
      <c r="AK1550" s="30"/>
      <c r="AL1550" s="30"/>
      <c r="AM1550" s="68"/>
      <c r="AN1550" s="114"/>
      <c r="AO1550" s="114"/>
      <c r="AP1550" s="113"/>
      <c r="AQ1550" s="113"/>
      <c r="AR1550" s="31"/>
      <c r="AS1550" s="73"/>
      <c r="AT1550" s="73"/>
      <c r="AU1550" s="68"/>
      <c r="AV1550" s="67"/>
      <c r="AW1550" s="67"/>
      <c r="AX1550" s="67"/>
      <c r="AY1550" s="67"/>
      <c r="AZ1550" s="132"/>
      <c r="BA1550" s="132"/>
      <c r="BB1550" s="132"/>
      <c r="BC1550" s="132"/>
      <c r="BD1550" s="132"/>
      <c r="BE1550" s="67"/>
    </row>
    <row r="1551" spans="1:57" ht="25.5" customHeight="1" x14ac:dyDescent="0.25">
      <c r="A1551" s="31"/>
      <c r="B1551" s="31"/>
      <c r="C1551" s="31"/>
      <c r="D1551" s="33"/>
      <c r="E1551" s="98"/>
      <c r="F1551" s="31"/>
      <c r="G1551" s="83"/>
      <c r="H1551" s="83"/>
      <c r="I1551" s="62"/>
      <c r="J1551" s="31"/>
      <c r="K1551" s="31"/>
      <c r="L1551" s="83"/>
      <c r="M1551" s="69"/>
      <c r="N1551" s="69"/>
      <c r="O1551" s="74"/>
      <c r="P1551" s="74"/>
      <c r="Q1551" s="75"/>
      <c r="R1551" s="34"/>
      <c r="S1551" s="83"/>
      <c r="T1551" s="83"/>
      <c r="U1551" s="83"/>
      <c r="V1551" s="83"/>
      <c r="W1551" s="74"/>
      <c r="X1551" s="74"/>
      <c r="Y1551" s="74"/>
      <c r="Z1551" s="66"/>
      <c r="AA1551" s="72"/>
      <c r="AB1551" s="66"/>
      <c r="AC1551" s="72"/>
      <c r="AD1551" s="72"/>
      <c r="AE1551" s="72"/>
      <c r="AF1551" s="62"/>
      <c r="AG1551" s="113"/>
      <c r="AH1551" s="114"/>
      <c r="AI1551" s="30"/>
      <c r="AJ1551" s="30"/>
      <c r="AK1551" s="30"/>
      <c r="AL1551" s="30"/>
      <c r="AM1551" s="68"/>
      <c r="AN1551" s="114"/>
      <c r="AO1551" s="114"/>
      <c r="AP1551" s="113"/>
      <c r="AQ1551" s="113"/>
      <c r="AR1551" s="31"/>
      <c r="AS1551" s="73"/>
      <c r="AT1551" s="73"/>
      <c r="AU1551" s="68"/>
      <c r="AV1551" s="67"/>
      <c r="AW1551" s="67"/>
      <c r="AX1551" s="67"/>
      <c r="AY1551" s="67"/>
      <c r="AZ1551" s="132"/>
      <c r="BA1551" s="132"/>
      <c r="BB1551" s="132"/>
      <c r="BC1551" s="132"/>
      <c r="BD1551" s="132"/>
      <c r="BE1551" s="67"/>
    </row>
    <row r="1552" spans="1:57" ht="25.5" customHeight="1" x14ac:dyDescent="0.25">
      <c r="A1552" s="31"/>
      <c r="B1552" s="31"/>
      <c r="C1552" s="31"/>
      <c r="D1552" s="33"/>
      <c r="E1552" s="98"/>
      <c r="F1552" s="31"/>
      <c r="G1552" s="83"/>
      <c r="H1552" s="83"/>
      <c r="I1552" s="62"/>
      <c r="J1552" s="31"/>
      <c r="K1552" s="31"/>
      <c r="L1552" s="83"/>
      <c r="M1552" s="69"/>
      <c r="N1552" s="69"/>
      <c r="O1552" s="74"/>
      <c r="P1552" s="74"/>
      <c r="Q1552" s="75"/>
      <c r="R1552" s="34"/>
      <c r="S1552" s="83"/>
      <c r="T1552" s="83"/>
      <c r="U1552" s="83"/>
      <c r="V1552" s="83"/>
      <c r="W1552" s="74"/>
      <c r="X1552" s="74"/>
      <c r="Y1552" s="74"/>
      <c r="Z1552" s="66"/>
      <c r="AA1552" s="72"/>
      <c r="AB1552" s="66"/>
      <c r="AC1552" s="72"/>
      <c r="AD1552" s="72"/>
      <c r="AE1552" s="72"/>
      <c r="AF1552" s="62"/>
      <c r="AG1552" s="113"/>
      <c r="AH1552" s="114"/>
      <c r="AI1552" s="30"/>
      <c r="AJ1552" s="30"/>
      <c r="AK1552" s="30"/>
      <c r="AL1552" s="30"/>
      <c r="AM1552" s="68"/>
      <c r="AN1552" s="114"/>
      <c r="AO1552" s="114"/>
      <c r="AP1552" s="113"/>
      <c r="AQ1552" s="113"/>
      <c r="AR1552" s="31"/>
      <c r="AS1552" s="73"/>
      <c r="AT1552" s="73"/>
      <c r="AU1552" s="68"/>
      <c r="AV1552" s="67"/>
      <c r="AW1552" s="67"/>
      <c r="AX1552" s="67"/>
      <c r="AY1552" s="67"/>
      <c r="AZ1552" s="132"/>
      <c r="BA1552" s="132"/>
      <c r="BB1552" s="132"/>
      <c r="BC1552" s="132"/>
      <c r="BD1552" s="132"/>
      <c r="BE1552" s="67"/>
    </row>
    <row r="1553" spans="1:57" ht="25.5" customHeight="1" x14ac:dyDescent="0.25">
      <c r="A1553" s="31"/>
      <c r="B1553" s="31"/>
      <c r="C1553" s="31"/>
      <c r="D1553" s="33"/>
      <c r="E1553" s="98"/>
      <c r="F1553" s="31"/>
      <c r="G1553" s="83"/>
      <c r="H1553" s="83"/>
      <c r="I1553" s="62"/>
      <c r="J1553" s="31"/>
      <c r="K1553" s="31"/>
      <c r="L1553" s="83"/>
      <c r="M1553" s="69"/>
      <c r="N1553" s="69"/>
      <c r="O1553" s="74"/>
      <c r="P1553" s="74"/>
      <c r="Q1553" s="75"/>
      <c r="R1553" s="34"/>
      <c r="S1553" s="83"/>
      <c r="T1553" s="83"/>
      <c r="U1553" s="83"/>
      <c r="V1553" s="83"/>
      <c r="W1553" s="74"/>
      <c r="X1553" s="74"/>
      <c r="Y1553" s="74"/>
      <c r="Z1553" s="66"/>
      <c r="AA1553" s="72"/>
      <c r="AB1553" s="66"/>
      <c r="AC1553" s="72"/>
      <c r="AD1553" s="72"/>
      <c r="AE1553" s="72"/>
      <c r="AF1553" s="62"/>
      <c r="AG1553" s="113"/>
      <c r="AH1553" s="114"/>
      <c r="AI1553" s="30"/>
      <c r="AJ1553" s="30"/>
      <c r="AK1553" s="30"/>
      <c r="AL1553" s="30"/>
      <c r="AM1553" s="68"/>
      <c r="AN1553" s="114"/>
      <c r="AO1553" s="114"/>
      <c r="AP1553" s="113"/>
      <c r="AQ1553" s="113"/>
      <c r="AR1553" s="31"/>
      <c r="AS1553" s="73"/>
      <c r="AT1553" s="73"/>
      <c r="AU1553" s="68"/>
      <c r="AV1553" s="67"/>
      <c r="AW1553" s="67"/>
      <c r="AX1553" s="67"/>
      <c r="AY1553" s="67"/>
      <c r="AZ1553" s="132"/>
      <c r="BA1553" s="132"/>
      <c r="BB1553" s="132"/>
      <c r="BC1553" s="132"/>
      <c r="BD1553" s="132"/>
      <c r="BE1553" s="67"/>
    </row>
    <row r="1554" spans="1:57" ht="25.5" customHeight="1" x14ac:dyDescent="0.25">
      <c r="A1554" s="31"/>
      <c r="B1554" s="31"/>
      <c r="C1554" s="31"/>
      <c r="D1554" s="33"/>
      <c r="E1554" s="98"/>
      <c r="F1554" s="31"/>
      <c r="G1554" s="83"/>
      <c r="H1554" s="83"/>
      <c r="I1554" s="62"/>
      <c r="J1554" s="31"/>
      <c r="K1554" s="31"/>
      <c r="L1554" s="83"/>
      <c r="M1554" s="69"/>
      <c r="N1554" s="69"/>
      <c r="O1554" s="74"/>
      <c r="P1554" s="74"/>
      <c r="Q1554" s="75"/>
      <c r="R1554" s="34"/>
      <c r="S1554" s="83"/>
      <c r="T1554" s="83"/>
      <c r="U1554" s="83"/>
      <c r="V1554" s="83"/>
      <c r="W1554" s="74"/>
      <c r="X1554" s="74"/>
      <c r="Y1554" s="74"/>
      <c r="Z1554" s="66"/>
      <c r="AA1554" s="72"/>
      <c r="AB1554" s="66"/>
      <c r="AC1554" s="72"/>
      <c r="AD1554" s="72"/>
      <c r="AE1554" s="72"/>
      <c r="AF1554" s="62"/>
      <c r="AG1554" s="113"/>
      <c r="AH1554" s="114"/>
      <c r="AI1554" s="30"/>
      <c r="AJ1554" s="30"/>
      <c r="AK1554" s="30"/>
      <c r="AL1554" s="30"/>
      <c r="AM1554" s="68"/>
      <c r="AN1554" s="114"/>
      <c r="AO1554" s="114"/>
      <c r="AP1554" s="113"/>
      <c r="AQ1554" s="113"/>
      <c r="AR1554" s="31"/>
      <c r="AS1554" s="73"/>
      <c r="AT1554" s="73"/>
      <c r="AU1554" s="68"/>
      <c r="AV1554" s="67"/>
      <c r="AW1554" s="67"/>
      <c r="AX1554" s="67"/>
      <c r="AY1554" s="67"/>
      <c r="AZ1554" s="132"/>
      <c r="BA1554" s="132"/>
      <c r="BB1554" s="132"/>
      <c r="BC1554" s="132"/>
      <c r="BD1554" s="132"/>
      <c r="BE1554" s="67"/>
    </row>
    <row r="1555" spans="1:57" ht="25.5" customHeight="1" x14ac:dyDescent="0.25">
      <c r="A1555" s="31"/>
      <c r="B1555" s="31"/>
      <c r="C1555" s="31"/>
      <c r="D1555" s="33"/>
      <c r="E1555" s="98"/>
      <c r="F1555" s="31"/>
      <c r="G1555" s="83"/>
      <c r="H1555" s="83"/>
      <c r="I1555" s="62"/>
      <c r="J1555" s="31"/>
      <c r="K1555" s="31"/>
      <c r="L1555" s="83"/>
      <c r="M1555" s="69"/>
      <c r="N1555" s="69"/>
      <c r="O1555" s="74"/>
      <c r="P1555" s="74"/>
      <c r="Q1555" s="75"/>
      <c r="R1555" s="34"/>
      <c r="S1555" s="83"/>
      <c r="T1555" s="83"/>
      <c r="U1555" s="83"/>
      <c r="V1555" s="83"/>
      <c r="W1555" s="74"/>
      <c r="X1555" s="74"/>
      <c r="Y1555" s="74"/>
      <c r="Z1555" s="66"/>
      <c r="AA1555" s="72"/>
      <c r="AB1555" s="66"/>
      <c r="AC1555" s="72"/>
      <c r="AD1555" s="72"/>
      <c r="AE1555" s="72"/>
      <c r="AF1555" s="62"/>
      <c r="AG1555" s="113"/>
      <c r="AH1555" s="114"/>
      <c r="AI1555" s="30"/>
      <c r="AJ1555" s="30"/>
      <c r="AK1555" s="30"/>
      <c r="AL1555" s="30"/>
      <c r="AM1555" s="68"/>
      <c r="AN1555" s="114"/>
      <c r="AO1555" s="114"/>
      <c r="AP1555" s="113"/>
      <c r="AQ1555" s="113"/>
      <c r="AR1555" s="31"/>
      <c r="AS1555" s="73"/>
      <c r="AT1555" s="73"/>
      <c r="AU1555" s="68"/>
      <c r="AV1555" s="67"/>
      <c r="AW1555" s="67"/>
      <c r="AX1555" s="67"/>
      <c r="AY1555" s="67"/>
      <c r="AZ1555" s="132"/>
      <c r="BA1555" s="132"/>
      <c r="BB1555" s="132"/>
      <c r="BC1555" s="132"/>
      <c r="BD1555" s="132"/>
      <c r="BE1555" s="67"/>
    </row>
    <row r="1556" spans="1:57" ht="25.5" customHeight="1" x14ac:dyDescent="0.25">
      <c r="A1556" s="31"/>
      <c r="B1556" s="31"/>
      <c r="C1556" s="31"/>
      <c r="D1556" s="33"/>
      <c r="E1556" s="98"/>
      <c r="F1556" s="31"/>
      <c r="G1556" s="83"/>
      <c r="H1556" s="83"/>
      <c r="I1556" s="62"/>
      <c r="J1556" s="31"/>
      <c r="K1556" s="31"/>
      <c r="L1556" s="83"/>
      <c r="M1556" s="69"/>
      <c r="N1556" s="69"/>
      <c r="O1556" s="74"/>
      <c r="P1556" s="74"/>
      <c r="Q1556" s="75"/>
      <c r="R1556" s="34"/>
      <c r="S1556" s="83"/>
      <c r="T1556" s="83"/>
      <c r="U1556" s="83"/>
      <c r="V1556" s="83"/>
      <c r="W1556" s="74"/>
      <c r="X1556" s="74"/>
      <c r="Y1556" s="74"/>
      <c r="Z1556" s="66"/>
      <c r="AA1556" s="72"/>
      <c r="AB1556" s="66"/>
      <c r="AC1556" s="72"/>
      <c r="AD1556" s="72"/>
      <c r="AE1556" s="72"/>
      <c r="AF1556" s="62"/>
      <c r="AG1556" s="113"/>
      <c r="AH1556" s="114"/>
      <c r="AI1556" s="30"/>
      <c r="AJ1556" s="30"/>
      <c r="AK1556" s="30"/>
      <c r="AL1556" s="30"/>
      <c r="AM1556" s="68"/>
      <c r="AN1556" s="114"/>
      <c r="AO1556" s="114"/>
      <c r="AP1556" s="113"/>
      <c r="AQ1556" s="113"/>
      <c r="AR1556" s="31"/>
      <c r="AS1556" s="73"/>
      <c r="AT1556" s="73"/>
      <c r="AU1556" s="68"/>
      <c r="AV1556" s="67"/>
      <c r="AW1556" s="67"/>
      <c r="AX1556" s="67"/>
      <c r="AY1556" s="67"/>
      <c r="AZ1556" s="132"/>
      <c r="BA1556" s="132"/>
      <c r="BB1556" s="132"/>
      <c r="BC1556" s="132"/>
      <c r="BD1556" s="132"/>
      <c r="BE1556" s="67"/>
    </row>
    <row r="1557" spans="1:57" ht="25.5" customHeight="1" x14ac:dyDescent="0.25">
      <c r="A1557" s="31"/>
      <c r="B1557" s="31"/>
      <c r="C1557" s="31"/>
      <c r="D1557" s="33"/>
      <c r="E1557" s="98"/>
      <c r="F1557" s="31"/>
      <c r="G1557" s="83"/>
      <c r="H1557" s="83"/>
      <c r="I1557" s="62"/>
      <c r="J1557" s="31"/>
      <c r="K1557" s="31"/>
      <c r="L1557" s="83"/>
      <c r="M1557" s="69"/>
      <c r="N1557" s="69"/>
      <c r="O1557" s="74"/>
      <c r="P1557" s="74"/>
      <c r="Q1557" s="75"/>
      <c r="R1557" s="34"/>
      <c r="S1557" s="83"/>
      <c r="T1557" s="83"/>
      <c r="U1557" s="83"/>
      <c r="V1557" s="83"/>
      <c r="W1557" s="74"/>
      <c r="X1557" s="74"/>
      <c r="Y1557" s="74"/>
      <c r="Z1557" s="66"/>
      <c r="AA1557" s="72"/>
      <c r="AB1557" s="66"/>
      <c r="AC1557" s="72"/>
      <c r="AD1557" s="72"/>
      <c r="AE1557" s="72"/>
      <c r="AF1557" s="62"/>
      <c r="AG1557" s="113"/>
      <c r="AH1557" s="114"/>
      <c r="AI1557" s="30"/>
      <c r="AJ1557" s="30"/>
      <c r="AK1557" s="30"/>
      <c r="AL1557" s="30"/>
      <c r="AM1557" s="68"/>
      <c r="AN1557" s="114"/>
      <c r="AO1557" s="114"/>
      <c r="AP1557" s="113"/>
      <c r="AQ1557" s="113"/>
      <c r="AR1557" s="31"/>
      <c r="AS1557" s="73"/>
      <c r="AT1557" s="73"/>
      <c r="AU1557" s="68"/>
      <c r="AV1557" s="67"/>
      <c r="AW1557" s="67"/>
      <c r="AX1557" s="67"/>
      <c r="AY1557" s="67"/>
      <c r="AZ1557" s="132"/>
      <c r="BA1557" s="132"/>
      <c r="BB1557" s="132"/>
      <c r="BC1557" s="132"/>
      <c r="BD1557" s="132"/>
      <c r="BE1557" s="67"/>
    </row>
    <row r="1558" spans="1:57" ht="25.5" customHeight="1" x14ac:dyDescent="0.25">
      <c r="A1558" s="31"/>
      <c r="B1558" s="31"/>
      <c r="C1558" s="31"/>
      <c r="D1558" s="33"/>
      <c r="E1558" s="98"/>
      <c r="F1558" s="31"/>
      <c r="G1558" s="83"/>
      <c r="H1558" s="83"/>
      <c r="I1558" s="62"/>
      <c r="J1558" s="31"/>
      <c r="K1558" s="31"/>
      <c r="L1558" s="83"/>
      <c r="M1558" s="69"/>
      <c r="N1558" s="69"/>
      <c r="O1558" s="74"/>
      <c r="P1558" s="74"/>
      <c r="Q1558" s="75"/>
      <c r="R1558" s="34"/>
      <c r="S1558" s="83"/>
      <c r="T1558" s="83"/>
      <c r="U1558" s="83"/>
      <c r="V1558" s="83"/>
      <c r="W1558" s="74"/>
      <c r="X1558" s="74"/>
      <c r="Y1558" s="74"/>
      <c r="Z1558" s="66"/>
      <c r="AA1558" s="72"/>
      <c r="AB1558" s="66"/>
      <c r="AC1558" s="72"/>
      <c r="AD1558" s="72"/>
      <c r="AE1558" s="72"/>
      <c r="AF1558" s="62"/>
      <c r="AG1558" s="113"/>
      <c r="AH1558" s="114"/>
      <c r="AI1558" s="30"/>
      <c r="AJ1558" s="30"/>
      <c r="AK1558" s="30"/>
      <c r="AL1558" s="30"/>
      <c r="AM1558" s="68"/>
      <c r="AN1558" s="114"/>
      <c r="AO1558" s="114"/>
      <c r="AP1558" s="113"/>
      <c r="AQ1558" s="113"/>
      <c r="AR1558" s="31"/>
      <c r="AS1558" s="73"/>
      <c r="AT1558" s="73"/>
      <c r="AU1558" s="68"/>
      <c r="AV1558" s="67"/>
      <c r="AW1558" s="67"/>
      <c r="AX1558" s="67"/>
      <c r="AY1558" s="67"/>
      <c r="AZ1558" s="132"/>
      <c r="BA1558" s="132"/>
      <c r="BB1558" s="132"/>
      <c r="BC1558" s="132"/>
      <c r="BD1558" s="132"/>
      <c r="BE1558" s="67"/>
    </row>
    <row r="1559" spans="1:57" ht="25.5" customHeight="1" x14ac:dyDescent="0.25">
      <c r="A1559" s="31"/>
      <c r="B1559" s="31"/>
      <c r="C1559" s="31"/>
      <c r="D1559" s="33"/>
      <c r="E1559" s="98"/>
      <c r="F1559" s="31"/>
      <c r="G1559" s="83"/>
      <c r="H1559" s="83"/>
      <c r="I1559" s="62"/>
      <c r="J1559" s="31"/>
      <c r="K1559" s="31"/>
      <c r="L1559" s="83"/>
      <c r="M1559" s="69"/>
      <c r="N1559" s="69"/>
      <c r="O1559" s="74"/>
      <c r="P1559" s="74"/>
      <c r="Q1559" s="75"/>
      <c r="R1559" s="34"/>
      <c r="S1559" s="83"/>
      <c r="T1559" s="83"/>
      <c r="U1559" s="83"/>
      <c r="V1559" s="83"/>
      <c r="W1559" s="74"/>
      <c r="X1559" s="74"/>
      <c r="Y1559" s="74"/>
      <c r="Z1559" s="66"/>
      <c r="AA1559" s="72"/>
      <c r="AB1559" s="66"/>
      <c r="AC1559" s="72"/>
      <c r="AD1559" s="72"/>
      <c r="AE1559" s="72"/>
      <c r="AF1559" s="62"/>
      <c r="AG1559" s="113"/>
      <c r="AH1559" s="114"/>
      <c r="AI1559" s="30"/>
      <c r="AJ1559" s="30"/>
      <c r="AK1559" s="30"/>
      <c r="AL1559" s="30"/>
      <c r="AM1559" s="68"/>
      <c r="AN1559" s="114"/>
      <c r="AO1559" s="114"/>
      <c r="AP1559" s="113"/>
      <c r="AQ1559" s="113"/>
      <c r="AR1559" s="31"/>
      <c r="AS1559" s="73"/>
      <c r="AT1559" s="73"/>
      <c r="AU1559" s="68"/>
      <c r="AV1559" s="67"/>
      <c r="AW1559" s="67"/>
      <c r="AX1559" s="67"/>
      <c r="AY1559" s="67"/>
      <c r="AZ1559" s="132"/>
      <c r="BA1559" s="132"/>
      <c r="BB1559" s="132"/>
      <c r="BC1559" s="132"/>
      <c r="BD1559" s="132"/>
      <c r="BE1559" s="67"/>
    </row>
    <row r="1560" spans="1:57" ht="25.5" customHeight="1" x14ac:dyDescent="0.25">
      <c r="A1560" s="31"/>
      <c r="B1560" s="31"/>
      <c r="C1560" s="31"/>
      <c r="D1560" s="33"/>
      <c r="E1560" s="98"/>
      <c r="F1560" s="31"/>
      <c r="G1560" s="83"/>
      <c r="H1560" s="83"/>
      <c r="I1560" s="62"/>
      <c r="J1560" s="31"/>
      <c r="K1560" s="31"/>
      <c r="L1560" s="83"/>
      <c r="M1560" s="69"/>
      <c r="N1560" s="69"/>
      <c r="O1560" s="74"/>
      <c r="P1560" s="74"/>
      <c r="Q1560" s="75"/>
      <c r="R1560" s="34"/>
      <c r="S1560" s="83"/>
      <c r="T1560" s="83"/>
      <c r="U1560" s="83"/>
      <c r="V1560" s="83"/>
      <c r="W1560" s="74"/>
      <c r="X1560" s="74"/>
      <c r="Y1560" s="74"/>
      <c r="Z1560" s="66"/>
      <c r="AA1560" s="72"/>
      <c r="AB1560" s="66"/>
      <c r="AC1560" s="72"/>
      <c r="AD1560" s="72"/>
      <c r="AE1560" s="72"/>
      <c r="AF1560" s="62"/>
      <c r="AG1560" s="113"/>
      <c r="AH1560" s="114"/>
      <c r="AI1560" s="30"/>
      <c r="AJ1560" s="30"/>
      <c r="AK1560" s="30"/>
      <c r="AL1560" s="30"/>
      <c r="AM1560" s="68"/>
      <c r="AN1560" s="114"/>
      <c r="AO1560" s="114"/>
      <c r="AP1560" s="113"/>
      <c r="AQ1560" s="113"/>
      <c r="AR1560" s="31"/>
      <c r="AS1560" s="73"/>
      <c r="AT1560" s="73"/>
      <c r="AU1560" s="68"/>
      <c r="AV1560" s="67"/>
      <c r="AW1560" s="67"/>
      <c r="AX1560" s="67"/>
      <c r="AY1560" s="67"/>
      <c r="AZ1560" s="132"/>
      <c r="BA1560" s="132"/>
      <c r="BB1560" s="132"/>
      <c r="BC1560" s="132"/>
      <c r="BD1560" s="132"/>
      <c r="BE1560" s="67"/>
    </row>
    <row r="1561" spans="1:57" ht="25.5" customHeight="1" x14ac:dyDescent="0.25">
      <c r="A1561" s="31"/>
      <c r="B1561" s="31"/>
      <c r="C1561" s="31"/>
      <c r="D1561" s="33"/>
      <c r="E1561" s="98"/>
      <c r="F1561" s="31"/>
      <c r="G1561" s="83"/>
      <c r="H1561" s="83"/>
      <c r="I1561" s="62"/>
      <c r="J1561" s="31"/>
      <c r="K1561" s="31"/>
      <c r="L1561" s="83"/>
      <c r="M1561" s="69"/>
      <c r="N1561" s="69"/>
      <c r="O1561" s="74"/>
      <c r="P1561" s="74"/>
      <c r="Q1561" s="75"/>
      <c r="R1561" s="34"/>
      <c r="S1561" s="83"/>
      <c r="T1561" s="83"/>
      <c r="U1561" s="83"/>
      <c r="V1561" s="83"/>
      <c r="W1561" s="74"/>
      <c r="X1561" s="74"/>
      <c r="Y1561" s="74"/>
      <c r="Z1561" s="66"/>
      <c r="AA1561" s="72"/>
      <c r="AB1561" s="66"/>
      <c r="AC1561" s="72"/>
      <c r="AD1561" s="72"/>
      <c r="AE1561" s="72"/>
      <c r="AF1561" s="62"/>
      <c r="AG1561" s="113"/>
      <c r="AH1561" s="114"/>
      <c r="AI1561" s="30"/>
      <c r="AJ1561" s="30"/>
      <c r="AK1561" s="30"/>
      <c r="AL1561" s="30"/>
      <c r="AM1561" s="68"/>
      <c r="AN1561" s="114"/>
      <c r="AO1561" s="114"/>
      <c r="AP1561" s="113"/>
      <c r="AQ1561" s="113"/>
      <c r="AR1561" s="31"/>
      <c r="AS1561" s="73"/>
      <c r="AT1561" s="73"/>
      <c r="AU1561" s="68"/>
      <c r="AV1561" s="67"/>
      <c r="AW1561" s="67"/>
      <c r="AX1561" s="67"/>
      <c r="AY1561" s="67"/>
      <c r="AZ1561" s="132"/>
      <c r="BA1561" s="132"/>
      <c r="BB1561" s="132"/>
      <c r="BC1561" s="132"/>
      <c r="BD1561" s="132"/>
      <c r="BE1561" s="67"/>
    </row>
    <row r="1562" spans="1:57" ht="25.5" customHeight="1" x14ac:dyDescent="0.25">
      <c r="A1562" s="31"/>
      <c r="B1562" s="31"/>
      <c r="C1562" s="31"/>
      <c r="D1562" s="33"/>
      <c r="E1562" s="98"/>
      <c r="F1562" s="31"/>
      <c r="G1562" s="83"/>
      <c r="H1562" s="83"/>
      <c r="I1562" s="62"/>
      <c r="J1562" s="31"/>
      <c r="K1562" s="31"/>
      <c r="L1562" s="83"/>
      <c r="M1562" s="69"/>
      <c r="N1562" s="69"/>
      <c r="O1562" s="74"/>
      <c r="P1562" s="74"/>
      <c r="Q1562" s="75"/>
      <c r="R1562" s="34"/>
      <c r="S1562" s="83"/>
      <c r="T1562" s="83"/>
      <c r="U1562" s="83"/>
      <c r="V1562" s="83"/>
      <c r="W1562" s="74"/>
      <c r="X1562" s="74"/>
      <c r="Y1562" s="74"/>
      <c r="Z1562" s="66"/>
      <c r="AA1562" s="72"/>
      <c r="AB1562" s="66"/>
      <c r="AC1562" s="72"/>
      <c r="AD1562" s="72"/>
      <c r="AE1562" s="72"/>
      <c r="AF1562" s="62"/>
      <c r="AG1562" s="113"/>
      <c r="AH1562" s="114"/>
      <c r="AI1562" s="30"/>
      <c r="AJ1562" s="30"/>
      <c r="AK1562" s="30"/>
      <c r="AL1562" s="30"/>
      <c r="AM1562" s="68"/>
      <c r="AN1562" s="114"/>
      <c r="AO1562" s="114"/>
      <c r="AP1562" s="113"/>
      <c r="AQ1562" s="113"/>
      <c r="AR1562" s="31"/>
      <c r="AS1562" s="73"/>
      <c r="AT1562" s="73"/>
      <c r="AU1562" s="68"/>
      <c r="AV1562" s="67"/>
      <c r="AW1562" s="67"/>
      <c r="AX1562" s="67"/>
      <c r="AY1562" s="67"/>
      <c r="AZ1562" s="132"/>
      <c r="BA1562" s="132"/>
      <c r="BB1562" s="132"/>
      <c r="BC1562" s="132"/>
      <c r="BD1562" s="132"/>
      <c r="BE1562" s="67"/>
    </row>
    <row r="1563" spans="1:57" ht="25.5" customHeight="1" x14ac:dyDescent="0.25">
      <c r="A1563" s="31"/>
      <c r="B1563" s="31"/>
      <c r="C1563" s="31"/>
      <c r="D1563" s="33"/>
      <c r="E1563" s="98"/>
      <c r="F1563" s="31"/>
      <c r="G1563" s="83"/>
      <c r="H1563" s="83"/>
      <c r="I1563" s="62"/>
      <c r="J1563" s="31"/>
      <c r="K1563" s="31"/>
      <c r="L1563" s="83"/>
      <c r="M1563" s="69"/>
      <c r="N1563" s="69"/>
      <c r="O1563" s="74"/>
      <c r="P1563" s="74"/>
      <c r="Q1563" s="75"/>
      <c r="R1563" s="34"/>
      <c r="S1563" s="83"/>
      <c r="T1563" s="83"/>
      <c r="U1563" s="83"/>
      <c r="V1563" s="83"/>
      <c r="W1563" s="74"/>
      <c r="X1563" s="74"/>
      <c r="Y1563" s="74"/>
      <c r="Z1563" s="66"/>
      <c r="AA1563" s="72"/>
      <c r="AB1563" s="66"/>
      <c r="AC1563" s="72"/>
      <c r="AD1563" s="72"/>
      <c r="AE1563" s="72"/>
      <c r="AF1563" s="62"/>
      <c r="AG1563" s="113"/>
      <c r="AH1563" s="114"/>
      <c r="AI1563" s="30"/>
      <c r="AJ1563" s="30"/>
      <c r="AK1563" s="30"/>
      <c r="AL1563" s="30"/>
      <c r="AM1563" s="68"/>
      <c r="AN1563" s="114"/>
      <c r="AO1563" s="114"/>
      <c r="AP1563" s="113"/>
      <c r="AQ1563" s="113"/>
      <c r="AR1563" s="31"/>
      <c r="AS1563" s="73"/>
      <c r="AT1563" s="73"/>
      <c r="AU1563" s="68"/>
      <c r="AV1563" s="67"/>
      <c r="AW1563" s="67"/>
      <c r="AX1563" s="67"/>
      <c r="AY1563" s="67"/>
      <c r="AZ1563" s="132"/>
      <c r="BA1563" s="132"/>
      <c r="BB1563" s="132"/>
      <c r="BC1563" s="132"/>
      <c r="BD1563" s="132"/>
      <c r="BE1563" s="67"/>
    </row>
    <row r="1564" spans="1:57" ht="25.5" customHeight="1" x14ac:dyDescent="0.25">
      <c r="A1564" s="31"/>
      <c r="B1564" s="31"/>
      <c r="C1564" s="31"/>
      <c r="D1564" s="33"/>
      <c r="E1564" s="98"/>
      <c r="F1564" s="31"/>
      <c r="G1564" s="83"/>
      <c r="H1564" s="83"/>
      <c r="I1564" s="62"/>
      <c r="J1564" s="31"/>
      <c r="K1564" s="31"/>
      <c r="L1564" s="83"/>
      <c r="M1564" s="69"/>
      <c r="N1564" s="69"/>
      <c r="O1564" s="74"/>
      <c r="P1564" s="74"/>
      <c r="Q1564" s="75"/>
      <c r="R1564" s="34"/>
      <c r="S1564" s="83"/>
      <c r="T1564" s="83"/>
      <c r="U1564" s="83"/>
      <c r="V1564" s="83"/>
      <c r="W1564" s="74"/>
      <c r="X1564" s="74"/>
      <c r="Y1564" s="74"/>
      <c r="Z1564" s="66"/>
      <c r="AA1564" s="72"/>
      <c r="AB1564" s="66"/>
      <c r="AC1564" s="72"/>
      <c r="AD1564" s="72"/>
      <c r="AE1564" s="72"/>
      <c r="AF1564" s="62"/>
      <c r="AG1564" s="113"/>
      <c r="AH1564" s="114"/>
      <c r="AI1564" s="30"/>
      <c r="AJ1564" s="30"/>
      <c r="AK1564" s="30"/>
      <c r="AL1564" s="30"/>
      <c r="AM1564" s="68"/>
      <c r="AN1564" s="114"/>
      <c r="AO1564" s="114"/>
      <c r="AP1564" s="113"/>
      <c r="AQ1564" s="113"/>
      <c r="AR1564" s="31"/>
      <c r="AS1564" s="73"/>
      <c r="AT1564" s="73"/>
      <c r="AU1564" s="68"/>
      <c r="AV1564" s="67"/>
      <c r="AW1564" s="67"/>
      <c r="AX1564" s="67"/>
      <c r="AY1564" s="67"/>
      <c r="AZ1564" s="132"/>
      <c r="BA1564" s="132"/>
      <c r="BB1564" s="132"/>
      <c r="BC1564" s="132"/>
      <c r="BD1564" s="132"/>
      <c r="BE1564" s="67"/>
    </row>
    <row r="1565" spans="1:57" ht="25.5" customHeight="1" x14ac:dyDescent="0.25">
      <c r="A1565" s="31"/>
      <c r="B1565" s="31"/>
      <c r="C1565" s="31"/>
      <c r="D1565" s="33"/>
      <c r="E1565" s="98"/>
      <c r="F1565" s="31"/>
      <c r="G1565" s="83"/>
      <c r="H1565" s="83"/>
      <c r="I1565" s="62"/>
      <c r="J1565" s="31"/>
      <c r="K1565" s="31"/>
      <c r="L1565" s="83"/>
      <c r="M1565" s="69"/>
      <c r="N1565" s="69"/>
      <c r="O1565" s="74"/>
      <c r="P1565" s="74"/>
      <c r="Q1565" s="75"/>
      <c r="R1565" s="34"/>
      <c r="S1565" s="83"/>
      <c r="T1565" s="83"/>
      <c r="U1565" s="83"/>
      <c r="V1565" s="83"/>
      <c r="W1565" s="74"/>
      <c r="X1565" s="74"/>
      <c r="Y1565" s="74"/>
      <c r="Z1565" s="66"/>
      <c r="AA1565" s="72"/>
      <c r="AB1565" s="66"/>
      <c r="AC1565" s="72"/>
      <c r="AD1565" s="72"/>
      <c r="AE1565" s="72"/>
      <c r="AF1565" s="62"/>
      <c r="AG1565" s="113"/>
      <c r="AH1565" s="114"/>
      <c r="AI1565" s="30"/>
      <c r="AJ1565" s="30"/>
      <c r="AK1565" s="30"/>
      <c r="AL1565" s="30"/>
      <c r="AM1565" s="68"/>
      <c r="AN1565" s="114"/>
      <c r="AO1565" s="114"/>
      <c r="AP1565" s="113"/>
      <c r="AQ1565" s="113"/>
      <c r="AR1565" s="31"/>
      <c r="AS1565" s="73"/>
      <c r="AT1565" s="73"/>
      <c r="AU1565" s="68"/>
      <c r="AV1565" s="67"/>
      <c r="AW1565" s="67"/>
      <c r="AX1565" s="67"/>
      <c r="AY1565" s="67"/>
      <c r="AZ1565" s="132"/>
      <c r="BA1565" s="132"/>
      <c r="BB1565" s="132"/>
      <c r="BC1565" s="132"/>
      <c r="BD1565" s="132"/>
      <c r="BE1565" s="67"/>
    </row>
    <row r="1566" spans="1:57" ht="25.5" customHeight="1" x14ac:dyDescent="0.25">
      <c r="A1566" s="31"/>
      <c r="B1566" s="31"/>
      <c r="C1566" s="31"/>
      <c r="D1566" s="33"/>
      <c r="E1566" s="98"/>
      <c r="F1566" s="31"/>
      <c r="G1566" s="83"/>
      <c r="H1566" s="83"/>
      <c r="I1566" s="62"/>
      <c r="J1566" s="31"/>
      <c r="K1566" s="31"/>
      <c r="L1566" s="83"/>
      <c r="M1566" s="69"/>
      <c r="N1566" s="69"/>
      <c r="O1566" s="74"/>
      <c r="P1566" s="74"/>
      <c r="Q1566" s="75"/>
      <c r="R1566" s="34"/>
      <c r="S1566" s="83"/>
      <c r="T1566" s="83"/>
      <c r="U1566" s="83"/>
      <c r="V1566" s="83"/>
      <c r="W1566" s="74"/>
      <c r="X1566" s="74"/>
      <c r="Y1566" s="74"/>
      <c r="Z1566" s="66"/>
      <c r="AA1566" s="72"/>
      <c r="AB1566" s="66"/>
      <c r="AC1566" s="72"/>
      <c r="AD1566" s="72"/>
      <c r="AE1566" s="72"/>
      <c r="AF1566" s="62"/>
      <c r="AG1566" s="113"/>
      <c r="AH1566" s="114"/>
      <c r="AI1566" s="30"/>
      <c r="AJ1566" s="30"/>
      <c r="AK1566" s="30"/>
      <c r="AL1566" s="30"/>
      <c r="AM1566" s="68"/>
      <c r="AN1566" s="114"/>
      <c r="AO1566" s="114"/>
      <c r="AP1566" s="113"/>
      <c r="AQ1566" s="113"/>
      <c r="AR1566" s="31"/>
      <c r="AS1566" s="73"/>
      <c r="AT1566" s="73"/>
      <c r="AU1566" s="68"/>
      <c r="AV1566" s="67"/>
      <c r="AW1566" s="67"/>
      <c r="AX1566" s="67"/>
      <c r="AY1566" s="67"/>
      <c r="AZ1566" s="132"/>
      <c r="BA1566" s="132"/>
      <c r="BB1566" s="132"/>
      <c r="BC1566" s="132"/>
      <c r="BD1566" s="132"/>
      <c r="BE1566" s="67"/>
    </row>
    <row r="1567" spans="1:57" ht="25.5" customHeight="1" x14ac:dyDescent="0.25">
      <c r="A1567" s="31"/>
      <c r="B1567" s="31"/>
      <c r="C1567" s="31"/>
      <c r="D1567" s="33"/>
      <c r="E1567" s="98"/>
      <c r="F1567" s="31"/>
      <c r="G1567" s="83"/>
      <c r="H1567" s="83"/>
      <c r="I1567" s="62"/>
      <c r="J1567" s="31"/>
      <c r="K1567" s="31"/>
      <c r="L1567" s="83"/>
      <c r="M1567" s="69"/>
      <c r="N1567" s="69"/>
      <c r="O1567" s="74"/>
      <c r="P1567" s="74"/>
      <c r="Q1567" s="75"/>
      <c r="R1567" s="34"/>
      <c r="S1567" s="83"/>
      <c r="T1567" s="83"/>
      <c r="U1567" s="83"/>
      <c r="V1567" s="83"/>
      <c r="W1567" s="74"/>
      <c r="X1567" s="74"/>
      <c r="Y1567" s="74"/>
      <c r="Z1567" s="66"/>
      <c r="AA1567" s="72"/>
      <c r="AB1567" s="66"/>
      <c r="AC1567" s="72"/>
      <c r="AD1567" s="72"/>
      <c r="AE1567" s="72"/>
      <c r="AF1567" s="62"/>
      <c r="AG1567" s="113"/>
      <c r="AH1567" s="114"/>
      <c r="AI1567" s="30"/>
      <c r="AJ1567" s="30"/>
      <c r="AK1567" s="30"/>
      <c r="AL1567" s="30"/>
      <c r="AM1567" s="68"/>
      <c r="AN1567" s="114"/>
      <c r="AO1567" s="114"/>
      <c r="AP1567" s="113"/>
      <c r="AQ1567" s="113"/>
      <c r="AR1567" s="31"/>
      <c r="AS1567" s="73"/>
      <c r="AT1567" s="73"/>
      <c r="AU1567" s="68"/>
      <c r="AV1567" s="67"/>
      <c r="AW1567" s="67"/>
      <c r="AX1567" s="67"/>
      <c r="AY1567" s="67"/>
      <c r="AZ1567" s="132"/>
      <c r="BA1567" s="132"/>
      <c r="BB1567" s="132"/>
      <c r="BC1567" s="132"/>
      <c r="BD1567" s="132"/>
      <c r="BE1567" s="67"/>
    </row>
    <row r="1568" spans="1:57" ht="25.5" customHeight="1" x14ac:dyDescent="0.25">
      <c r="A1568" s="31"/>
      <c r="B1568" s="31"/>
      <c r="C1568" s="31"/>
      <c r="D1568" s="33"/>
      <c r="E1568" s="98"/>
      <c r="F1568" s="31"/>
      <c r="G1568" s="83"/>
      <c r="H1568" s="83"/>
      <c r="I1568" s="62"/>
      <c r="J1568" s="31"/>
      <c r="K1568" s="31"/>
      <c r="L1568" s="83"/>
      <c r="M1568" s="69"/>
      <c r="N1568" s="69"/>
      <c r="O1568" s="74"/>
      <c r="P1568" s="74"/>
      <c r="Q1568" s="75"/>
      <c r="R1568" s="34"/>
      <c r="S1568" s="83"/>
      <c r="T1568" s="83"/>
      <c r="U1568" s="83"/>
      <c r="V1568" s="83"/>
      <c r="W1568" s="74"/>
      <c r="X1568" s="74"/>
      <c r="Y1568" s="74"/>
      <c r="Z1568" s="66"/>
      <c r="AA1568" s="72"/>
      <c r="AB1568" s="66"/>
      <c r="AC1568" s="72"/>
      <c r="AD1568" s="72"/>
      <c r="AE1568" s="72"/>
      <c r="AF1568" s="62"/>
      <c r="AG1568" s="113"/>
      <c r="AH1568" s="114"/>
      <c r="AI1568" s="30"/>
      <c r="AJ1568" s="30"/>
      <c r="AK1568" s="30"/>
      <c r="AL1568" s="30"/>
      <c r="AM1568" s="68"/>
      <c r="AN1568" s="114"/>
      <c r="AO1568" s="114"/>
      <c r="AP1568" s="113"/>
      <c r="AQ1568" s="113"/>
      <c r="AR1568" s="31"/>
      <c r="AS1568" s="73"/>
      <c r="AT1568" s="73"/>
      <c r="AU1568" s="68"/>
      <c r="AV1568" s="67"/>
      <c r="AW1568" s="67"/>
      <c r="AX1568" s="67"/>
      <c r="AY1568" s="67"/>
      <c r="AZ1568" s="132"/>
      <c r="BA1568" s="132"/>
      <c r="BB1568" s="132"/>
      <c r="BC1568" s="132"/>
      <c r="BD1568" s="132"/>
      <c r="BE1568" s="67"/>
    </row>
    <row r="1569" spans="1:57" ht="25.5" customHeight="1" x14ac:dyDescent="0.25">
      <c r="A1569" s="31"/>
      <c r="B1569" s="31"/>
      <c r="C1569" s="31"/>
      <c r="D1569" s="33"/>
      <c r="E1569" s="98"/>
      <c r="F1569" s="31"/>
      <c r="G1569" s="83"/>
      <c r="H1569" s="83"/>
      <c r="I1569" s="62"/>
      <c r="J1569" s="31"/>
      <c r="K1569" s="31"/>
      <c r="L1569" s="83"/>
      <c r="M1569" s="69"/>
      <c r="N1569" s="69"/>
      <c r="O1569" s="74"/>
      <c r="P1569" s="74"/>
      <c r="Q1569" s="75"/>
      <c r="R1569" s="34"/>
      <c r="S1569" s="83"/>
      <c r="T1569" s="83"/>
      <c r="U1569" s="83"/>
      <c r="V1569" s="83"/>
      <c r="W1569" s="74"/>
      <c r="X1569" s="74"/>
      <c r="Y1569" s="74"/>
      <c r="Z1569" s="66"/>
      <c r="AA1569" s="72"/>
      <c r="AB1569" s="66"/>
      <c r="AC1569" s="72"/>
      <c r="AD1569" s="72"/>
      <c r="AE1569" s="72"/>
      <c r="AF1569" s="62"/>
      <c r="AG1569" s="113"/>
      <c r="AH1569" s="114"/>
      <c r="AI1569" s="30"/>
      <c r="AJ1569" s="30"/>
      <c r="AK1569" s="30"/>
      <c r="AL1569" s="30"/>
      <c r="AM1569" s="68"/>
      <c r="AN1569" s="114"/>
      <c r="AO1569" s="114"/>
      <c r="AP1569" s="113"/>
      <c r="AQ1569" s="113"/>
      <c r="AR1569" s="31"/>
      <c r="AS1569" s="73"/>
      <c r="AT1569" s="73"/>
      <c r="AU1569" s="68"/>
      <c r="AV1569" s="67"/>
      <c r="AW1569" s="67"/>
      <c r="AX1569" s="67"/>
      <c r="AY1569" s="67"/>
      <c r="AZ1569" s="132"/>
      <c r="BA1569" s="132"/>
      <c r="BB1569" s="132"/>
      <c r="BC1569" s="132"/>
      <c r="BD1569" s="132"/>
      <c r="BE1569" s="67"/>
    </row>
    <row r="1570" spans="1:57" ht="25.5" customHeight="1" x14ac:dyDescent="0.25">
      <c r="A1570" s="31"/>
      <c r="B1570" s="31"/>
      <c r="C1570" s="31"/>
      <c r="D1570" s="33"/>
      <c r="E1570" s="98"/>
      <c r="F1570" s="31"/>
      <c r="G1570" s="83"/>
      <c r="H1570" s="83"/>
      <c r="I1570" s="62"/>
      <c r="J1570" s="31"/>
      <c r="K1570" s="31"/>
      <c r="L1570" s="83"/>
      <c r="M1570" s="69"/>
      <c r="N1570" s="69"/>
      <c r="O1570" s="74"/>
      <c r="P1570" s="74"/>
      <c r="Q1570" s="75"/>
      <c r="R1570" s="34"/>
      <c r="S1570" s="83"/>
      <c r="T1570" s="83"/>
      <c r="U1570" s="83"/>
      <c r="V1570" s="83"/>
      <c r="W1570" s="74"/>
      <c r="X1570" s="74"/>
      <c r="Y1570" s="74"/>
      <c r="Z1570" s="66"/>
      <c r="AA1570" s="72"/>
      <c r="AB1570" s="66"/>
      <c r="AC1570" s="72"/>
      <c r="AD1570" s="72"/>
      <c r="AE1570" s="72"/>
      <c r="AF1570" s="62"/>
      <c r="AG1570" s="113"/>
      <c r="AH1570" s="114"/>
      <c r="AI1570" s="30"/>
      <c r="AJ1570" s="30"/>
      <c r="AK1570" s="30"/>
      <c r="AL1570" s="30"/>
      <c r="AM1570" s="68"/>
      <c r="AN1570" s="114"/>
      <c r="AO1570" s="114"/>
      <c r="AP1570" s="113"/>
      <c r="AQ1570" s="113"/>
      <c r="AR1570" s="31"/>
      <c r="AS1570" s="73"/>
      <c r="AT1570" s="73"/>
      <c r="AU1570" s="68"/>
      <c r="AV1570" s="67"/>
      <c r="AW1570" s="67"/>
      <c r="AX1570" s="67"/>
      <c r="AY1570" s="67"/>
      <c r="AZ1570" s="132"/>
      <c r="BA1570" s="132"/>
      <c r="BB1570" s="132"/>
      <c r="BC1570" s="132"/>
      <c r="BD1570" s="132"/>
      <c r="BE1570" s="67"/>
    </row>
    <row r="1571" spans="1:57" ht="25.5" customHeight="1" x14ac:dyDescent="0.25">
      <c r="A1571" s="31"/>
      <c r="B1571" s="31"/>
      <c r="C1571" s="31"/>
      <c r="D1571" s="33"/>
      <c r="E1571" s="98"/>
      <c r="F1571" s="31"/>
      <c r="G1571" s="83"/>
      <c r="H1571" s="83"/>
      <c r="I1571" s="62"/>
      <c r="J1571" s="31"/>
      <c r="K1571" s="31"/>
      <c r="L1571" s="83"/>
      <c r="M1571" s="69"/>
      <c r="N1571" s="69"/>
      <c r="O1571" s="74"/>
      <c r="P1571" s="74"/>
      <c r="Q1571" s="75"/>
      <c r="R1571" s="34"/>
      <c r="S1571" s="83"/>
      <c r="T1571" s="83"/>
      <c r="U1571" s="83"/>
      <c r="V1571" s="83"/>
      <c r="W1571" s="74"/>
      <c r="X1571" s="74"/>
      <c r="Y1571" s="74"/>
      <c r="Z1571" s="66"/>
      <c r="AA1571" s="72"/>
      <c r="AB1571" s="66"/>
      <c r="AC1571" s="72"/>
      <c r="AD1571" s="72"/>
      <c r="AE1571" s="72"/>
      <c r="AF1571" s="62"/>
      <c r="AG1571" s="113"/>
      <c r="AH1571" s="114"/>
      <c r="AI1571" s="30"/>
      <c r="AJ1571" s="30"/>
      <c r="AK1571" s="30"/>
      <c r="AL1571" s="30"/>
      <c r="AM1571" s="68"/>
      <c r="AN1571" s="114"/>
      <c r="AO1571" s="114"/>
      <c r="AP1571" s="113"/>
      <c r="AQ1571" s="113"/>
      <c r="AR1571" s="31"/>
      <c r="AS1571" s="73"/>
      <c r="AT1571" s="73"/>
      <c r="AU1571" s="68"/>
      <c r="AV1571" s="67"/>
      <c r="AW1571" s="67"/>
      <c r="AX1571" s="67"/>
      <c r="AY1571" s="67"/>
      <c r="AZ1571" s="132"/>
      <c r="BA1571" s="132"/>
      <c r="BB1571" s="132"/>
      <c r="BC1571" s="132"/>
      <c r="BD1571" s="132"/>
      <c r="BE1571" s="67"/>
    </row>
    <row r="1572" spans="1:57" ht="25.5" customHeight="1" x14ac:dyDescent="0.25">
      <c r="A1572" s="31"/>
      <c r="B1572" s="31"/>
      <c r="C1572" s="31"/>
      <c r="D1572" s="33"/>
      <c r="E1572" s="98"/>
      <c r="F1572" s="31"/>
      <c r="G1572" s="83"/>
      <c r="H1572" s="83"/>
      <c r="I1572" s="62"/>
      <c r="J1572" s="31"/>
      <c r="K1572" s="31"/>
      <c r="L1572" s="83"/>
      <c r="M1572" s="69"/>
      <c r="N1572" s="69"/>
      <c r="O1572" s="74"/>
      <c r="P1572" s="74"/>
      <c r="Q1572" s="75"/>
      <c r="R1572" s="34"/>
      <c r="S1572" s="83"/>
      <c r="T1572" s="83"/>
      <c r="U1572" s="83"/>
      <c r="V1572" s="83"/>
      <c r="W1572" s="74"/>
      <c r="X1572" s="74"/>
      <c r="Y1572" s="74"/>
      <c r="Z1572" s="66"/>
      <c r="AA1572" s="72"/>
      <c r="AB1572" s="66"/>
      <c r="AC1572" s="72"/>
      <c r="AD1572" s="72"/>
      <c r="AE1572" s="72"/>
      <c r="AF1572" s="62"/>
      <c r="AG1572" s="113"/>
      <c r="AH1572" s="114"/>
      <c r="AI1572" s="30"/>
      <c r="AJ1572" s="30"/>
      <c r="AK1572" s="30"/>
      <c r="AL1572" s="30"/>
      <c r="AM1572" s="68"/>
      <c r="AN1572" s="114"/>
      <c r="AO1572" s="114"/>
      <c r="AP1572" s="113"/>
      <c r="AQ1572" s="113"/>
      <c r="AR1572" s="31"/>
      <c r="AS1572" s="73"/>
      <c r="AT1572" s="73"/>
      <c r="AU1572" s="68"/>
      <c r="AV1572" s="67"/>
      <c r="AW1572" s="67"/>
      <c r="AX1572" s="67"/>
      <c r="AY1572" s="67"/>
      <c r="AZ1572" s="132"/>
      <c r="BA1572" s="132"/>
      <c r="BB1572" s="132"/>
      <c r="BC1572" s="132"/>
      <c r="BD1572" s="132"/>
      <c r="BE1572" s="67"/>
    </row>
    <row r="1573" spans="1:57" ht="25.5" customHeight="1" x14ac:dyDescent="0.25">
      <c r="A1573" s="31"/>
      <c r="B1573" s="31"/>
      <c r="C1573" s="31"/>
      <c r="D1573" s="33"/>
      <c r="E1573" s="98"/>
      <c r="F1573" s="31"/>
      <c r="G1573" s="83"/>
      <c r="H1573" s="83"/>
      <c r="I1573" s="62"/>
      <c r="J1573" s="31"/>
      <c r="K1573" s="31"/>
      <c r="L1573" s="83"/>
      <c r="M1573" s="69"/>
      <c r="N1573" s="69"/>
      <c r="O1573" s="74"/>
      <c r="P1573" s="74"/>
      <c r="Q1573" s="75"/>
      <c r="R1573" s="34"/>
      <c r="S1573" s="83"/>
      <c r="T1573" s="83"/>
      <c r="U1573" s="83"/>
      <c r="V1573" s="83"/>
      <c r="W1573" s="74"/>
      <c r="X1573" s="74"/>
      <c r="Y1573" s="74"/>
      <c r="Z1573" s="66"/>
      <c r="AA1573" s="72"/>
      <c r="AB1573" s="66"/>
      <c r="AC1573" s="72"/>
      <c r="AD1573" s="72"/>
      <c r="AE1573" s="72"/>
      <c r="AF1573" s="62"/>
      <c r="AG1573" s="113"/>
      <c r="AH1573" s="114"/>
      <c r="AI1573" s="30"/>
      <c r="AJ1573" s="30"/>
      <c r="AK1573" s="30"/>
      <c r="AL1573" s="30"/>
      <c r="AM1573" s="68"/>
      <c r="AN1573" s="114"/>
      <c r="AO1573" s="114"/>
      <c r="AP1573" s="113"/>
      <c r="AQ1573" s="113"/>
      <c r="AR1573" s="31"/>
      <c r="AS1573" s="73"/>
      <c r="AT1573" s="73"/>
      <c r="AU1573" s="68"/>
      <c r="AV1573" s="67"/>
      <c r="AW1573" s="67"/>
      <c r="AX1573" s="67"/>
      <c r="AY1573" s="67"/>
      <c r="AZ1573" s="132"/>
      <c r="BA1573" s="132"/>
      <c r="BB1573" s="132"/>
      <c r="BC1573" s="132"/>
      <c r="BD1573" s="132"/>
      <c r="BE1573" s="67"/>
    </row>
    <row r="1574" spans="1:57" ht="25.5" customHeight="1" x14ac:dyDescent="0.25">
      <c r="A1574" s="31"/>
      <c r="B1574" s="31"/>
      <c r="C1574" s="31"/>
      <c r="D1574" s="33"/>
      <c r="E1574" s="98"/>
      <c r="F1574" s="31"/>
      <c r="G1574" s="83"/>
      <c r="H1574" s="83"/>
      <c r="I1574" s="62"/>
      <c r="J1574" s="31"/>
      <c r="K1574" s="31"/>
      <c r="L1574" s="83"/>
      <c r="M1574" s="69"/>
      <c r="N1574" s="69"/>
      <c r="O1574" s="74"/>
      <c r="P1574" s="74"/>
      <c r="Q1574" s="75"/>
      <c r="R1574" s="34"/>
      <c r="S1574" s="83"/>
      <c r="T1574" s="83"/>
      <c r="U1574" s="83"/>
      <c r="V1574" s="83"/>
      <c r="W1574" s="74"/>
      <c r="X1574" s="74"/>
      <c r="Y1574" s="74"/>
      <c r="Z1574" s="66"/>
      <c r="AA1574" s="72"/>
      <c r="AB1574" s="66"/>
      <c r="AC1574" s="72"/>
      <c r="AD1574" s="72"/>
      <c r="AE1574" s="72"/>
      <c r="AF1574" s="62"/>
      <c r="AG1574" s="113"/>
      <c r="AH1574" s="114"/>
      <c r="AI1574" s="30"/>
      <c r="AJ1574" s="30"/>
      <c r="AK1574" s="30"/>
      <c r="AL1574" s="30"/>
      <c r="AM1574" s="68"/>
      <c r="AN1574" s="114"/>
      <c r="AO1574" s="114"/>
      <c r="AP1574" s="113"/>
      <c r="AQ1574" s="113"/>
      <c r="AR1574" s="31"/>
      <c r="AS1574" s="73"/>
      <c r="AT1574" s="73"/>
      <c r="AU1574" s="68"/>
      <c r="AV1574" s="67"/>
      <c r="AW1574" s="67"/>
      <c r="AX1574" s="67"/>
      <c r="AY1574" s="67"/>
      <c r="AZ1574" s="132"/>
      <c r="BA1574" s="132"/>
      <c r="BB1574" s="132"/>
      <c r="BC1574" s="132"/>
      <c r="BD1574" s="132"/>
      <c r="BE1574" s="67"/>
    </row>
    <row r="1575" spans="1:57" ht="25.5" customHeight="1" x14ac:dyDescent="0.25">
      <c r="A1575" s="31"/>
      <c r="B1575" s="31"/>
      <c r="C1575" s="31"/>
      <c r="D1575" s="33"/>
      <c r="E1575" s="98"/>
      <c r="F1575" s="31"/>
      <c r="G1575" s="83"/>
      <c r="H1575" s="83"/>
      <c r="I1575" s="62"/>
      <c r="J1575" s="31"/>
      <c r="K1575" s="31"/>
      <c r="L1575" s="83"/>
      <c r="M1575" s="69"/>
      <c r="N1575" s="69"/>
      <c r="O1575" s="74"/>
      <c r="P1575" s="74"/>
      <c r="Q1575" s="75"/>
      <c r="R1575" s="34"/>
      <c r="S1575" s="83"/>
      <c r="T1575" s="83"/>
      <c r="U1575" s="83"/>
      <c r="V1575" s="83"/>
      <c r="W1575" s="74"/>
      <c r="X1575" s="74"/>
      <c r="Y1575" s="74"/>
      <c r="Z1575" s="66"/>
      <c r="AA1575" s="72"/>
      <c r="AB1575" s="66"/>
      <c r="AC1575" s="72"/>
      <c r="AD1575" s="72"/>
      <c r="AE1575" s="72"/>
      <c r="AF1575" s="62"/>
      <c r="AG1575" s="113"/>
      <c r="AH1575" s="114"/>
      <c r="AI1575" s="30"/>
      <c r="AJ1575" s="30"/>
      <c r="AK1575" s="30"/>
      <c r="AL1575" s="30"/>
      <c r="AM1575" s="68"/>
      <c r="AN1575" s="114"/>
      <c r="AO1575" s="114"/>
      <c r="AP1575" s="113"/>
      <c r="AQ1575" s="113"/>
      <c r="AR1575" s="31"/>
      <c r="AS1575" s="73"/>
      <c r="AT1575" s="73"/>
      <c r="AU1575" s="68"/>
      <c r="AV1575" s="67"/>
      <c r="AW1575" s="67"/>
      <c r="AX1575" s="67"/>
      <c r="AY1575" s="67"/>
      <c r="AZ1575" s="132"/>
      <c r="BA1575" s="132"/>
      <c r="BB1575" s="132"/>
      <c r="BC1575" s="132"/>
      <c r="BD1575" s="132"/>
      <c r="BE1575" s="67"/>
    </row>
    <row r="1576" spans="1:57" ht="25.5" customHeight="1" x14ac:dyDescent="0.25">
      <c r="A1576" s="31"/>
      <c r="B1576" s="31"/>
      <c r="C1576" s="31"/>
      <c r="D1576" s="33"/>
      <c r="E1576" s="98"/>
      <c r="F1576" s="31"/>
      <c r="G1576" s="83"/>
      <c r="H1576" s="83"/>
      <c r="I1576" s="62"/>
      <c r="J1576" s="31"/>
      <c r="K1576" s="31"/>
      <c r="L1576" s="83"/>
      <c r="M1576" s="69"/>
      <c r="N1576" s="69"/>
      <c r="O1576" s="74"/>
      <c r="P1576" s="74"/>
      <c r="Q1576" s="75"/>
      <c r="R1576" s="34"/>
      <c r="S1576" s="83"/>
      <c r="T1576" s="83"/>
      <c r="U1576" s="83"/>
      <c r="V1576" s="83"/>
      <c r="W1576" s="74"/>
      <c r="X1576" s="74"/>
      <c r="Y1576" s="74"/>
      <c r="Z1576" s="66"/>
      <c r="AA1576" s="72"/>
      <c r="AB1576" s="66"/>
      <c r="AC1576" s="72"/>
      <c r="AD1576" s="72"/>
      <c r="AE1576" s="72"/>
      <c r="AF1576" s="62"/>
      <c r="AG1576" s="113"/>
      <c r="AH1576" s="114"/>
      <c r="AI1576" s="30"/>
      <c r="AJ1576" s="30"/>
      <c r="AK1576" s="30"/>
      <c r="AL1576" s="30"/>
      <c r="AM1576" s="68"/>
      <c r="AN1576" s="114"/>
      <c r="AO1576" s="114"/>
      <c r="AP1576" s="113"/>
      <c r="AQ1576" s="113"/>
      <c r="AR1576" s="31"/>
      <c r="AS1576" s="73"/>
      <c r="AT1576" s="73"/>
      <c r="AU1576" s="68"/>
      <c r="AV1576" s="67"/>
      <c r="AW1576" s="67"/>
      <c r="AX1576" s="67"/>
      <c r="AY1576" s="67"/>
      <c r="AZ1576" s="132"/>
      <c r="BA1576" s="132"/>
      <c r="BB1576" s="132"/>
      <c r="BC1576" s="132"/>
      <c r="BD1576" s="132"/>
      <c r="BE1576" s="67"/>
    </row>
    <row r="1577" spans="1:57" ht="25.5" customHeight="1" x14ac:dyDescent="0.25">
      <c r="A1577" s="31"/>
      <c r="B1577" s="31"/>
      <c r="C1577" s="31"/>
      <c r="D1577" s="33"/>
      <c r="E1577" s="98"/>
      <c r="F1577" s="31"/>
      <c r="G1577" s="83"/>
      <c r="H1577" s="83"/>
      <c r="I1577" s="62"/>
      <c r="J1577" s="31"/>
      <c r="K1577" s="31"/>
      <c r="L1577" s="83"/>
      <c r="M1577" s="69"/>
      <c r="N1577" s="69"/>
      <c r="O1577" s="74"/>
      <c r="P1577" s="74"/>
      <c r="Q1577" s="75"/>
      <c r="R1577" s="34"/>
      <c r="S1577" s="83"/>
      <c r="T1577" s="83"/>
      <c r="U1577" s="83"/>
      <c r="V1577" s="83"/>
      <c r="W1577" s="74"/>
      <c r="X1577" s="74"/>
      <c r="Y1577" s="74"/>
      <c r="Z1577" s="66"/>
      <c r="AA1577" s="72"/>
      <c r="AB1577" s="66"/>
      <c r="AC1577" s="72"/>
      <c r="AD1577" s="72"/>
      <c r="AE1577" s="72"/>
      <c r="AF1577" s="62"/>
      <c r="AG1577" s="113"/>
      <c r="AH1577" s="114"/>
      <c r="AI1577" s="30"/>
      <c r="AJ1577" s="30"/>
      <c r="AK1577" s="30"/>
      <c r="AL1577" s="30"/>
      <c r="AM1577" s="68"/>
      <c r="AN1577" s="114"/>
      <c r="AO1577" s="114"/>
      <c r="AP1577" s="113"/>
      <c r="AQ1577" s="113"/>
      <c r="AR1577" s="31"/>
      <c r="AS1577" s="73"/>
      <c r="AT1577" s="73"/>
      <c r="AU1577" s="68"/>
      <c r="AV1577" s="67"/>
      <c r="AW1577" s="67"/>
      <c r="AX1577" s="67"/>
      <c r="AY1577" s="67"/>
      <c r="AZ1577" s="132"/>
      <c r="BA1577" s="132"/>
      <c r="BB1577" s="132"/>
      <c r="BC1577" s="132"/>
      <c r="BD1577" s="132"/>
      <c r="BE1577" s="67"/>
    </row>
    <row r="1578" spans="1:57" ht="25.5" customHeight="1" x14ac:dyDescent="0.25">
      <c r="A1578" s="31"/>
      <c r="B1578" s="31"/>
      <c r="C1578" s="31"/>
      <c r="D1578" s="33"/>
      <c r="E1578" s="98"/>
      <c r="F1578" s="31"/>
      <c r="G1578" s="83"/>
      <c r="H1578" s="83"/>
      <c r="I1578" s="62"/>
      <c r="J1578" s="31"/>
      <c r="K1578" s="31"/>
      <c r="L1578" s="83"/>
      <c r="M1578" s="69"/>
      <c r="N1578" s="69"/>
      <c r="O1578" s="74"/>
      <c r="P1578" s="74"/>
      <c r="Q1578" s="75"/>
      <c r="R1578" s="34"/>
      <c r="S1578" s="83"/>
      <c r="T1578" s="83"/>
      <c r="U1578" s="83"/>
      <c r="V1578" s="83"/>
      <c r="W1578" s="74"/>
      <c r="X1578" s="74"/>
      <c r="Y1578" s="74"/>
      <c r="Z1578" s="66"/>
      <c r="AA1578" s="72"/>
      <c r="AB1578" s="66"/>
      <c r="AC1578" s="72"/>
      <c r="AD1578" s="72"/>
      <c r="AE1578" s="72"/>
      <c r="AF1578" s="62"/>
      <c r="AG1578" s="113"/>
      <c r="AH1578" s="114"/>
      <c r="AI1578" s="30"/>
      <c r="AJ1578" s="30"/>
      <c r="AK1578" s="30"/>
      <c r="AL1578" s="30"/>
      <c r="AM1578" s="68"/>
      <c r="AN1578" s="114"/>
      <c r="AO1578" s="114"/>
      <c r="AP1578" s="113"/>
      <c r="AQ1578" s="113"/>
      <c r="AR1578" s="31"/>
      <c r="AS1578" s="73"/>
      <c r="AT1578" s="73"/>
      <c r="AU1578" s="68"/>
      <c r="AV1578" s="67"/>
      <c r="AW1578" s="67"/>
      <c r="AX1578" s="67"/>
      <c r="AY1578" s="67"/>
      <c r="AZ1578" s="132"/>
      <c r="BA1578" s="132"/>
      <c r="BB1578" s="132"/>
      <c r="BC1578" s="132"/>
      <c r="BD1578" s="132"/>
      <c r="BE1578" s="67"/>
    </row>
    <row r="1579" spans="1:57" ht="25.5" customHeight="1" x14ac:dyDescent="0.25">
      <c r="A1579" s="31"/>
      <c r="B1579" s="31"/>
      <c r="C1579" s="31"/>
      <c r="D1579" s="33"/>
      <c r="E1579" s="98"/>
      <c r="F1579" s="31"/>
      <c r="G1579" s="83"/>
      <c r="H1579" s="83"/>
      <c r="I1579" s="62"/>
      <c r="J1579" s="31"/>
      <c r="K1579" s="31"/>
      <c r="L1579" s="83"/>
      <c r="M1579" s="69"/>
      <c r="N1579" s="69"/>
      <c r="O1579" s="74"/>
      <c r="P1579" s="74"/>
      <c r="Q1579" s="75"/>
      <c r="R1579" s="34"/>
      <c r="S1579" s="83"/>
      <c r="T1579" s="83"/>
      <c r="U1579" s="83"/>
      <c r="V1579" s="83"/>
      <c r="W1579" s="74"/>
      <c r="X1579" s="74"/>
      <c r="Y1579" s="74"/>
      <c r="Z1579" s="66"/>
      <c r="AA1579" s="72"/>
      <c r="AB1579" s="66"/>
      <c r="AC1579" s="72"/>
      <c r="AD1579" s="72"/>
      <c r="AE1579" s="72"/>
      <c r="AF1579" s="62"/>
      <c r="AG1579" s="113"/>
      <c r="AH1579" s="114"/>
      <c r="AI1579" s="30"/>
      <c r="AJ1579" s="30"/>
      <c r="AK1579" s="30"/>
      <c r="AL1579" s="30"/>
      <c r="AM1579" s="68"/>
      <c r="AN1579" s="114"/>
      <c r="AO1579" s="114"/>
      <c r="AP1579" s="113"/>
      <c r="AQ1579" s="113"/>
      <c r="AR1579" s="31"/>
      <c r="AS1579" s="73"/>
      <c r="AT1579" s="73"/>
      <c r="AU1579" s="68"/>
      <c r="AV1579" s="67"/>
      <c r="AW1579" s="67"/>
      <c r="AX1579" s="67"/>
      <c r="AY1579" s="67"/>
      <c r="AZ1579" s="132"/>
      <c r="BA1579" s="132"/>
      <c r="BB1579" s="132"/>
      <c r="BC1579" s="132"/>
      <c r="BD1579" s="132"/>
      <c r="BE1579" s="67"/>
    </row>
    <row r="1580" spans="1:57" ht="25.5" customHeight="1" x14ac:dyDescent="0.25">
      <c r="A1580" s="31"/>
      <c r="B1580" s="31"/>
      <c r="C1580" s="31"/>
      <c r="D1580" s="33"/>
      <c r="E1580" s="98"/>
      <c r="F1580" s="31"/>
      <c r="G1580" s="83"/>
      <c r="H1580" s="83"/>
      <c r="I1580" s="62"/>
      <c r="J1580" s="31"/>
      <c r="K1580" s="31"/>
      <c r="L1580" s="83"/>
      <c r="M1580" s="69"/>
      <c r="N1580" s="69"/>
      <c r="O1580" s="74"/>
      <c r="P1580" s="74"/>
      <c r="Q1580" s="75"/>
      <c r="R1580" s="34"/>
      <c r="S1580" s="83"/>
      <c r="T1580" s="83"/>
      <c r="U1580" s="83"/>
      <c r="V1580" s="83"/>
      <c r="W1580" s="74"/>
      <c r="X1580" s="74"/>
      <c r="Y1580" s="74"/>
      <c r="Z1580" s="66"/>
      <c r="AA1580" s="72"/>
      <c r="AB1580" s="66"/>
      <c r="AC1580" s="72"/>
      <c r="AD1580" s="72"/>
      <c r="AE1580" s="72"/>
      <c r="AF1580" s="62"/>
      <c r="AG1580" s="113"/>
      <c r="AH1580" s="114"/>
      <c r="AI1580" s="30"/>
      <c r="AJ1580" s="30"/>
      <c r="AK1580" s="30"/>
      <c r="AL1580" s="30"/>
      <c r="AM1580" s="68"/>
      <c r="AN1580" s="114"/>
      <c r="AO1580" s="114"/>
      <c r="AP1580" s="113"/>
      <c r="AQ1580" s="113"/>
      <c r="AR1580" s="31"/>
      <c r="AS1580" s="73"/>
      <c r="AT1580" s="73"/>
      <c r="AU1580" s="68"/>
      <c r="AV1580" s="67"/>
      <c r="AW1580" s="67"/>
      <c r="AX1580" s="67"/>
      <c r="AY1580" s="67"/>
      <c r="AZ1580" s="132"/>
      <c r="BA1580" s="132"/>
      <c r="BB1580" s="132"/>
      <c r="BC1580" s="132"/>
      <c r="BD1580" s="132"/>
      <c r="BE1580" s="67"/>
    </row>
    <row r="1581" spans="1:57" ht="25.5" customHeight="1" x14ac:dyDescent="0.25">
      <c r="A1581" s="31"/>
      <c r="B1581" s="31"/>
      <c r="C1581" s="31"/>
      <c r="D1581" s="33"/>
      <c r="E1581" s="98"/>
      <c r="F1581" s="31"/>
      <c r="G1581" s="83"/>
      <c r="H1581" s="83"/>
      <c r="I1581" s="62"/>
      <c r="J1581" s="31"/>
      <c r="K1581" s="31"/>
      <c r="L1581" s="83"/>
      <c r="M1581" s="69"/>
      <c r="N1581" s="69"/>
      <c r="O1581" s="74"/>
      <c r="P1581" s="74"/>
      <c r="Q1581" s="75"/>
      <c r="R1581" s="34"/>
      <c r="S1581" s="83"/>
      <c r="T1581" s="83"/>
      <c r="U1581" s="83"/>
      <c r="V1581" s="83"/>
      <c r="W1581" s="74"/>
      <c r="X1581" s="74"/>
      <c r="Y1581" s="74"/>
      <c r="Z1581" s="66"/>
      <c r="AA1581" s="72"/>
      <c r="AB1581" s="66"/>
      <c r="AC1581" s="72"/>
      <c r="AD1581" s="72"/>
      <c r="AE1581" s="72"/>
      <c r="AF1581" s="62"/>
      <c r="AG1581" s="113"/>
      <c r="AH1581" s="114"/>
      <c r="AI1581" s="30"/>
      <c r="AJ1581" s="30"/>
      <c r="AK1581" s="30"/>
      <c r="AL1581" s="30"/>
      <c r="AM1581" s="68"/>
      <c r="AN1581" s="114"/>
      <c r="AO1581" s="114"/>
      <c r="AP1581" s="113"/>
      <c r="AQ1581" s="113"/>
      <c r="AR1581" s="31"/>
      <c r="AS1581" s="73"/>
      <c r="AT1581" s="73"/>
      <c r="AU1581" s="68"/>
      <c r="AV1581" s="67"/>
      <c r="AW1581" s="67"/>
      <c r="AX1581" s="67"/>
      <c r="AY1581" s="67"/>
      <c r="AZ1581" s="132"/>
      <c r="BA1581" s="132"/>
      <c r="BB1581" s="132"/>
      <c r="BC1581" s="132"/>
      <c r="BD1581" s="132"/>
      <c r="BE1581" s="67"/>
    </row>
    <row r="1582" spans="1:57" ht="25.5" customHeight="1" x14ac:dyDescent="0.25">
      <c r="A1582" s="31"/>
      <c r="B1582" s="31"/>
      <c r="C1582" s="31"/>
      <c r="D1582" s="33"/>
      <c r="E1582" s="98"/>
      <c r="F1582" s="31"/>
      <c r="G1582" s="83"/>
      <c r="H1582" s="83"/>
      <c r="I1582" s="62"/>
      <c r="J1582" s="31"/>
      <c r="K1582" s="31"/>
      <c r="L1582" s="83"/>
      <c r="M1582" s="69"/>
      <c r="N1582" s="69"/>
      <c r="O1582" s="74"/>
      <c r="P1582" s="74"/>
      <c r="Q1582" s="75"/>
      <c r="R1582" s="34"/>
      <c r="S1582" s="83"/>
      <c r="T1582" s="83"/>
      <c r="U1582" s="83"/>
      <c r="V1582" s="83"/>
      <c r="W1582" s="74"/>
      <c r="X1582" s="74"/>
      <c r="Y1582" s="74"/>
      <c r="Z1582" s="66"/>
      <c r="AA1582" s="72"/>
      <c r="AB1582" s="66"/>
      <c r="AC1582" s="72"/>
      <c r="AD1582" s="72"/>
      <c r="AE1582" s="72"/>
      <c r="AF1582" s="62"/>
      <c r="AG1582" s="113"/>
      <c r="AH1582" s="114"/>
      <c r="AI1582" s="30"/>
      <c r="AJ1582" s="30"/>
      <c r="AK1582" s="30"/>
      <c r="AL1582" s="30"/>
      <c r="AM1582" s="68"/>
      <c r="AN1582" s="114"/>
      <c r="AO1582" s="114"/>
      <c r="AP1582" s="113"/>
      <c r="AQ1582" s="113"/>
      <c r="AR1582" s="31"/>
      <c r="AS1582" s="73"/>
      <c r="AT1582" s="73"/>
      <c r="AU1582" s="68"/>
      <c r="AV1582" s="67"/>
      <c r="AW1582" s="67"/>
      <c r="AX1582" s="67"/>
      <c r="AY1582" s="67"/>
      <c r="AZ1582" s="132"/>
      <c r="BA1582" s="132"/>
      <c r="BB1582" s="132"/>
      <c r="BC1582" s="132"/>
      <c r="BD1582" s="132"/>
      <c r="BE1582" s="67"/>
    </row>
    <row r="1583" spans="1:57" ht="25.5" customHeight="1" x14ac:dyDescent="0.25">
      <c r="A1583" s="31"/>
      <c r="B1583" s="31"/>
      <c r="C1583" s="31"/>
      <c r="D1583" s="33"/>
      <c r="E1583" s="98"/>
      <c r="F1583" s="31"/>
      <c r="G1583" s="83"/>
      <c r="H1583" s="83"/>
      <c r="I1583" s="62"/>
      <c r="J1583" s="31"/>
      <c r="K1583" s="31"/>
      <c r="L1583" s="83"/>
      <c r="M1583" s="69"/>
      <c r="N1583" s="69"/>
      <c r="O1583" s="74"/>
      <c r="P1583" s="74"/>
      <c r="Q1583" s="75"/>
      <c r="R1583" s="34"/>
      <c r="S1583" s="83"/>
      <c r="T1583" s="83"/>
      <c r="U1583" s="83"/>
      <c r="V1583" s="83"/>
      <c r="W1583" s="74"/>
      <c r="X1583" s="74"/>
      <c r="Y1583" s="74"/>
      <c r="Z1583" s="66"/>
      <c r="AA1583" s="72"/>
      <c r="AB1583" s="66"/>
      <c r="AC1583" s="72"/>
      <c r="AD1583" s="72"/>
      <c r="AE1583" s="72"/>
      <c r="AF1583" s="62"/>
      <c r="AG1583" s="113"/>
      <c r="AH1583" s="114"/>
      <c r="AI1583" s="30"/>
      <c r="AJ1583" s="30"/>
      <c r="AK1583" s="30"/>
      <c r="AL1583" s="30"/>
      <c r="AM1583" s="68"/>
      <c r="AN1583" s="114"/>
      <c r="AO1583" s="114"/>
      <c r="AP1583" s="113"/>
      <c r="AQ1583" s="113"/>
      <c r="AR1583" s="31"/>
      <c r="AS1583" s="73"/>
      <c r="AT1583" s="73"/>
      <c r="AU1583" s="68"/>
      <c r="AV1583" s="67"/>
      <c r="AW1583" s="67"/>
      <c r="AX1583" s="67"/>
      <c r="AY1583" s="67"/>
      <c r="AZ1583" s="132"/>
      <c r="BA1583" s="132"/>
      <c r="BB1583" s="132"/>
      <c r="BC1583" s="132"/>
      <c r="BD1583" s="132"/>
      <c r="BE1583" s="67"/>
    </row>
    <row r="1584" spans="1:57" ht="25.5" customHeight="1" x14ac:dyDescent="0.25">
      <c r="A1584" s="31"/>
      <c r="B1584" s="31"/>
      <c r="C1584" s="31"/>
      <c r="D1584" s="33"/>
      <c r="E1584" s="98"/>
      <c r="F1584" s="31"/>
      <c r="G1584" s="83"/>
      <c r="H1584" s="83"/>
      <c r="I1584" s="62"/>
      <c r="J1584" s="31"/>
      <c r="K1584" s="31"/>
      <c r="L1584" s="83"/>
      <c r="M1584" s="69"/>
      <c r="N1584" s="69"/>
      <c r="O1584" s="74"/>
      <c r="P1584" s="74"/>
      <c r="Q1584" s="75"/>
      <c r="R1584" s="34"/>
      <c r="S1584" s="83"/>
      <c r="T1584" s="83"/>
      <c r="U1584" s="83"/>
      <c r="V1584" s="83"/>
      <c r="W1584" s="74"/>
      <c r="X1584" s="74"/>
      <c r="Y1584" s="74"/>
      <c r="Z1584" s="66"/>
      <c r="AA1584" s="72"/>
      <c r="AB1584" s="66"/>
      <c r="AC1584" s="72"/>
      <c r="AD1584" s="72"/>
      <c r="AE1584" s="72"/>
      <c r="AF1584" s="62"/>
      <c r="AG1584" s="113"/>
      <c r="AH1584" s="114"/>
      <c r="AI1584" s="30"/>
      <c r="AJ1584" s="30"/>
      <c r="AK1584" s="30"/>
      <c r="AL1584" s="30"/>
      <c r="AM1584" s="68"/>
      <c r="AN1584" s="114"/>
      <c r="AO1584" s="114"/>
      <c r="AP1584" s="113"/>
      <c r="AQ1584" s="113"/>
      <c r="AR1584" s="31"/>
      <c r="AS1584" s="73"/>
      <c r="AT1584" s="73"/>
      <c r="AU1584" s="68"/>
      <c r="AV1584" s="67"/>
      <c r="AW1584" s="67"/>
      <c r="AX1584" s="67"/>
      <c r="AY1584" s="67"/>
      <c r="AZ1584" s="132"/>
      <c r="BA1584" s="132"/>
      <c r="BB1584" s="132"/>
      <c r="BC1584" s="132"/>
      <c r="BD1584" s="132"/>
      <c r="BE1584" s="67"/>
    </row>
    <row r="1585" spans="1:57" ht="25.5" customHeight="1" x14ac:dyDescent="0.25">
      <c r="A1585" s="31"/>
      <c r="B1585" s="31"/>
      <c r="C1585" s="31"/>
      <c r="D1585" s="33"/>
      <c r="E1585" s="98"/>
      <c r="F1585" s="31"/>
      <c r="G1585" s="83"/>
      <c r="H1585" s="83"/>
      <c r="I1585" s="62"/>
      <c r="J1585" s="31"/>
      <c r="K1585" s="31"/>
      <c r="L1585" s="83"/>
      <c r="M1585" s="69"/>
      <c r="N1585" s="69"/>
      <c r="O1585" s="74"/>
      <c r="P1585" s="74"/>
      <c r="Q1585" s="75"/>
      <c r="R1585" s="34"/>
      <c r="S1585" s="83"/>
      <c r="T1585" s="83"/>
      <c r="U1585" s="83"/>
      <c r="V1585" s="83"/>
      <c r="W1585" s="74"/>
      <c r="X1585" s="74"/>
      <c r="Y1585" s="74"/>
      <c r="Z1585" s="66"/>
      <c r="AA1585" s="72"/>
      <c r="AB1585" s="66"/>
      <c r="AC1585" s="72"/>
      <c r="AD1585" s="72"/>
      <c r="AE1585" s="72"/>
      <c r="AF1585" s="62"/>
      <c r="AG1585" s="113"/>
      <c r="AH1585" s="114"/>
      <c r="AI1585" s="30"/>
      <c r="AJ1585" s="30"/>
      <c r="AK1585" s="30"/>
      <c r="AL1585" s="30"/>
      <c r="AM1585" s="68"/>
      <c r="AN1585" s="114"/>
      <c r="AO1585" s="114"/>
      <c r="AP1585" s="113"/>
      <c r="AQ1585" s="113"/>
      <c r="AR1585" s="31"/>
      <c r="AS1585" s="73"/>
      <c r="AT1585" s="73"/>
      <c r="AU1585" s="68"/>
      <c r="AV1585" s="67"/>
      <c r="AW1585" s="67"/>
      <c r="AX1585" s="67"/>
      <c r="AY1585" s="67"/>
      <c r="AZ1585" s="132"/>
      <c r="BA1585" s="132"/>
      <c r="BB1585" s="132"/>
      <c r="BC1585" s="132"/>
      <c r="BD1585" s="132"/>
      <c r="BE1585" s="67"/>
    </row>
    <row r="1586" spans="1:57" ht="25.5" customHeight="1" x14ac:dyDescent="0.25">
      <c r="A1586" s="31"/>
      <c r="B1586" s="31"/>
      <c r="C1586" s="31"/>
      <c r="D1586" s="33"/>
      <c r="E1586" s="98"/>
      <c r="F1586" s="31"/>
      <c r="G1586" s="83"/>
      <c r="H1586" s="83"/>
      <c r="I1586" s="62"/>
      <c r="J1586" s="31"/>
      <c r="K1586" s="31"/>
      <c r="L1586" s="83"/>
      <c r="M1586" s="69"/>
      <c r="N1586" s="69"/>
      <c r="O1586" s="74"/>
      <c r="P1586" s="74"/>
      <c r="Q1586" s="75"/>
      <c r="R1586" s="34"/>
      <c r="S1586" s="83"/>
      <c r="T1586" s="83"/>
      <c r="U1586" s="83"/>
      <c r="V1586" s="83"/>
      <c r="W1586" s="74"/>
      <c r="X1586" s="74"/>
      <c r="Y1586" s="74"/>
      <c r="Z1586" s="66"/>
      <c r="AA1586" s="72"/>
      <c r="AB1586" s="66"/>
      <c r="AC1586" s="72"/>
      <c r="AD1586" s="72"/>
      <c r="AE1586" s="72"/>
      <c r="AF1586" s="62"/>
      <c r="AG1586" s="113"/>
      <c r="AH1586" s="114"/>
      <c r="AI1586" s="30"/>
      <c r="AJ1586" s="30"/>
      <c r="AK1586" s="30"/>
      <c r="AL1586" s="30"/>
      <c r="AM1586" s="68"/>
      <c r="AN1586" s="114"/>
      <c r="AO1586" s="114"/>
      <c r="AP1586" s="113"/>
      <c r="AQ1586" s="113"/>
      <c r="AR1586" s="31"/>
      <c r="AS1586" s="73"/>
      <c r="AT1586" s="73"/>
      <c r="AU1586" s="68"/>
      <c r="AV1586" s="67"/>
      <c r="AW1586" s="67"/>
      <c r="AX1586" s="67"/>
      <c r="AY1586" s="67"/>
      <c r="AZ1586" s="132"/>
      <c r="BA1586" s="132"/>
      <c r="BB1586" s="132"/>
      <c r="BC1586" s="132"/>
      <c r="BD1586" s="132"/>
      <c r="BE1586" s="67"/>
    </row>
    <row r="1587" spans="1:57" ht="25.5" customHeight="1" x14ac:dyDescent="0.25">
      <c r="A1587" s="31"/>
      <c r="B1587" s="31"/>
      <c r="C1587" s="31"/>
      <c r="D1587" s="33"/>
      <c r="E1587" s="98"/>
      <c r="F1587" s="31"/>
      <c r="G1587" s="83"/>
      <c r="H1587" s="83"/>
      <c r="I1587" s="62"/>
      <c r="J1587" s="31"/>
      <c r="K1587" s="31"/>
      <c r="L1587" s="83"/>
      <c r="M1587" s="69"/>
      <c r="N1587" s="69"/>
      <c r="O1587" s="74"/>
      <c r="P1587" s="74"/>
      <c r="Q1587" s="75"/>
      <c r="R1587" s="34"/>
      <c r="S1587" s="83"/>
      <c r="T1587" s="83"/>
      <c r="U1587" s="83"/>
      <c r="V1587" s="83"/>
      <c r="W1587" s="74"/>
      <c r="X1587" s="74"/>
      <c r="Y1587" s="74"/>
      <c r="Z1587" s="66"/>
      <c r="AA1587" s="72"/>
      <c r="AB1587" s="66"/>
      <c r="AC1587" s="72"/>
      <c r="AD1587" s="72"/>
      <c r="AE1587" s="72"/>
      <c r="AF1587" s="62"/>
      <c r="AG1587" s="113"/>
      <c r="AH1587" s="114"/>
      <c r="AI1587" s="30"/>
      <c r="AJ1587" s="30"/>
      <c r="AK1587" s="30"/>
      <c r="AL1587" s="30"/>
      <c r="AM1587" s="68"/>
      <c r="AN1587" s="114"/>
      <c r="AO1587" s="114"/>
      <c r="AP1587" s="113"/>
      <c r="AQ1587" s="113"/>
      <c r="AR1587" s="31"/>
      <c r="AS1587" s="73"/>
      <c r="AT1587" s="73"/>
      <c r="AU1587" s="68"/>
      <c r="AV1587" s="67"/>
      <c r="AW1587" s="67"/>
      <c r="AX1587" s="67"/>
      <c r="AY1587" s="67"/>
      <c r="AZ1587" s="132"/>
      <c r="BA1587" s="132"/>
      <c r="BB1587" s="132"/>
      <c r="BC1587" s="132"/>
      <c r="BD1587" s="132"/>
      <c r="BE1587" s="67"/>
    </row>
    <row r="1588" spans="1:57" ht="25.5" customHeight="1" x14ac:dyDescent="0.25">
      <c r="A1588" s="31"/>
      <c r="B1588" s="31"/>
      <c r="C1588" s="31"/>
      <c r="D1588" s="33"/>
      <c r="E1588" s="98"/>
      <c r="F1588" s="31"/>
      <c r="G1588" s="83"/>
      <c r="H1588" s="83"/>
      <c r="I1588" s="62"/>
      <c r="J1588" s="31"/>
      <c r="K1588" s="31"/>
      <c r="L1588" s="83"/>
      <c r="M1588" s="69"/>
      <c r="N1588" s="69"/>
      <c r="O1588" s="74"/>
      <c r="P1588" s="74"/>
      <c r="Q1588" s="75"/>
      <c r="R1588" s="34"/>
      <c r="S1588" s="83"/>
      <c r="T1588" s="83"/>
      <c r="U1588" s="83"/>
      <c r="V1588" s="83"/>
      <c r="W1588" s="74"/>
      <c r="X1588" s="74"/>
      <c r="Y1588" s="74"/>
      <c r="Z1588" s="66"/>
      <c r="AA1588" s="72"/>
      <c r="AB1588" s="66"/>
      <c r="AC1588" s="72"/>
      <c r="AD1588" s="72"/>
      <c r="AE1588" s="72"/>
      <c r="AF1588" s="62"/>
      <c r="AG1588" s="113"/>
      <c r="AH1588" s="114"/>
      <c r="AI1588" s="30"/>
      <c r="AJ1588" s="30"/>
      <c r="AK1588" s="30"/>
      <c r="AL1588" s="30"/>
      <c r="AM1588" s="68"/>
      <c r="AN1588" s="114"/>
      <c r="AO1588" s="114"/>
      <c r="AP1588" s="113"/>
      <c r="AQ1588" s="113"/>
      <c r="AR1588" s="31"/>
      <c r="AS1588" s="73"/>
      <c r="AT1588" s="73"/>
      <c r="AU1588" s="68"/>
      <c r="AV1588" s="67"/>
      <c r="AW1588" s="67"/>
      <c r="AX1588" s="67"/>
      <c r="AY1588" s="67"/>
      <c r="AZ1588" s="132"/>
      <c r="BA1588" s="132"/>
      <c r="BB1588" s="132"/>
      <c r="BC1588" s="132"/>
      <c r="BD1588" s="132"/>
      <c r="BE1588" s="67"/>
    </row>
    <row r="1589" spans="1:57" ht="25.5" customHeight="1" x14ac:dyDescent="0.25">
      <c r="A1589" s="31"/>
      <c r="B1589" s="31"/>
      <c r="C1589" s="31"/>
      <c r="D1589" s="33"/>
      <c r="E1589" s="98"/>
      <c r="F1589" s="31"/>
      <c r="G1589" s="83"/>
      <c r="H1589" s="83"/>
      <c r="I1589" s="62"/>
      <c r="J1589" s="31"/>
      <c r="K1589" s="31"/>
      <c r="L1589" s="83"/>
      <c r="M1589" s="69"/>
      <c r="N1589" s="69"/>
      <c r="O1589" s="74"/>
      <c r="P1589" s="74"/>
      <c r="Q1589" s="75"/>
      <c r="R1589" s="34"/>
      <c r="S1589" s="83"/>
      <c r="T1589" s="83"/>
      <c r="U1589" s="83"/>
      <c r="V1589" s="83"/>
      <c r="W1589" s="74"/>
      <c r="X1589" s="74"/>
      <c r="Y1589" s="74"/>
      <c r="Z1589" s="66"/>
      <c r="AA1589" s="72"/>
      <c r="AB1589" s="66"/>
      <c r="AC1589" s="72"/>
      <c r="AD1589" s="72"/>
      <c r="AE1589" s="72"/>
      <c r="AF1589" s="62"/>
      <c r="AG1589" s="113"/>
      <c r="AH1589" s="114"/>
      <c r="AI1589" s="30"/>
      <c r="AJ1589" s="30"/>
      <c r="AK1589" s="30"/>
      <c r="AL1589" s="30"/>
      <c r="AM1589" s="68"/>
      <c r="AN1589" s="114"/>
      <c r="AO1589" s="114"/>
      <c r="AP1589" s="113"/>
      <c r="AQ1589" s="113"/>
      <c r="AR1589" s="31"/>
      <c r="AS1589" s="73"/>
      <c r="AT1589" s="73"/>
      <c r="AU1589" s="68"/>
      <c r="AV1589" s="67"/>
      <c r="AW1589" s="67"/>
      <c r="AX1589" s="67"/>
      <c r="AY1589" s="67"/>
      <c r="AZ1589" s="132"/>
      <c r="BA1589" s="132"/>
      <c r="BB1589" s="132"/>
      <c r="BC1589" s="132"/>
      <c r="BD1589" s="132"/>
      <c r="BE1589" s="67"/>
    </row>
    <row r="1590" spans="1:57" ht="25.5" customHeight="1" x14ac:dyDescent="0.25">
      <c r="A1590" s="31"/>
      <c r="B1590" s="31"/>
      <c r="C1590" s="31"/>
      <c r="D1590" s="33"/>
      <c r="E1590" s="98"/>
      <c r="F1590" s="31"/>
      <c r="G1590" s="83"/>
      <c r="H1590" s="83"/>
      <c r="I1590" s="62"/>
      <c r="J1590" s="31"/>
      <c r="K1590" s="31"/>
      <c r="L1590" s="83"/>
      <c r="M1590" s="69"/>
      <c r="N1590" s="69"/>
      <c r="O1590" s="74"/>
      <c r="P1590" s="74"/>
      <c r="Q1590" s="75"/>
      <c r="R1590" s="34"/>
      <c r="S1590" s="83"/>
      <c r="T1590" s="83"/>
      <c r="U1590" s="83"/>
      <c r="V1590" s="83"/>
      <c r="W1590" s="74"/>
      <c r="X1590" s="74"/>
      <c r="Y1590" s="74"/>
      <c r="Z1590" s="66"/>
      <c r="AA1590" s="72"/>
      <c r="AB1590" s="66"/>
      <c r="AC1590" s="72"/>
      <c r="AD1590" s="72"/>
      <c r="AE1590" s="72"/>
      <c r="AF1590" s="62"/>
      <c r="AG1590" s="113"/>
      <c r="AH1590" s="114"/>
      <c r="AI1590" s="30"/>
      <c r="AJ1590" s="30"/>
      <c r="AK1590" s="30"/>
      <c r="AL1590" s="30"/>
      <c r="AM1590" s="68"/>
      <c r="AN1590" s="114"/>
      <c r="AO1590" s="114"/>
      <c r="AP1590" s="113"/>
      <c r="AQ1590" s="113"/>
      <c r="AR1590" s="31"/>
      <c r="AS1590" s="73"/>
      <c r="AT1590" s="73"/>
      <c r="AU1590" s="68"/>
      <c r="AV1590" s="67"/>
      <c r="AW1590" s="67"/>
      <c r="AX1590" s="67"/>
      <c r="AY1590" s="67"/>
      <c r="AZ1590" s="132"/>
      <c r="BA1590" s="132"/>
      <c r="BB1590" s="132"/>
      <c r="BC1590" s="132"/>
      <c r="BD1590" s="132"/>
      <c r="BE1590" s="67"/>
    </row>
    <row r="1591" spans="1:57" ht="25.5" customHeight="1" x14ac:dyDescent="0.25">
      <c r="A1591" s="31"/>
      <c r="B1591" s="31"/>
      <c r="C1591" s="31"/>
      <c r="D1591" s="33"/>
      <c r="E1591" s="98"/>
      <c r="F1591" s="31"/>
      <c r="G1591" s="83"/>
      <c r="H1591" s="83"/>
      <c r="I1591" s="62"/>
      <c r="J1591" s="31"/>
      <c r="K1591" s="31"/>
      <c r="L1591" s="83"/>
      <c r="M1591" s="69"/>
      <c r="N1591" s="69"/>
      <c r="O1591" s="74"/>
      <c r="P1591" s="74"/>
      <c r="Q1591" s="75"/>
      <c r="R1591" s="34"/>
      <c r="S1591" s="83"/>
      <c r="T1591" s="83"/>
      <c r="U1591" s="83"/>
      <c r="V1591" s="83"/>
      <c r="W1591" s="74"/>
      <c r="X1591" s="74"/>
      <c r="Y1591" s="74"/>
      <c r="Z1591" s="66"/>
      <c r="AA1591" s="72"/>
      <c r="AB1591" s="66"/>
      <c r="AC1591" s="72"/>
      <c r="AD1591" s="72"/>
      <c r="AE1591" s="72"/>
      <c r="AF1591" s="62"/>
      <c r="AG1591" s="113"/>
      <c r="AH1591" s="114"/>
      <c r="AI1591" s="30"/>
      <c r="AJ1591" s="30"/>
      <c r="AK1591" s="30"/>
      <c r="AL1591" s="30"/>
      <c r="AM1591" s="68"/>
      <c r="AN1591" s="114"/>
      <c r="AO1591" s="114"/>
      <c r="AP1591" s="113"/>
      <c r="AQ1591" s="113"/>
      <c r="AR1591" s="31"/>
      <c r="AS1591" s="73"/>
      <c r="AT1591" s="73"/>
      <c r="AU1591" s="68"/>
      <c r="AV1591" s="67"/>
      <c r="AW1591" s="67"/>
      <c r="AX1591" s="67"/>
      <c r="AY1591" s="67"/>
      <c r="AZ1591" s="132"/>
      <c r="BA1591" s="132"/>
      <c r="BB1591" s="132"/>
      <c r="BC1591" s="132"/>
      <c r="BD1591" s="132"/>
      <c r="BE1591" s="67"/>
    </row>
    <row r="1592" spans="1:57" ht="25.5" customHeight="1" x14ac:dyDescent="0.25">
      <c r="A1592" s="31"/>
      <c r="B1592" s="31"/>
      <c r="C1592" s="31"/>
      <c r="D1592" s="33"/>
      <c r="E1592" s="98"/>
      <c r="F1592" s="31"/>
      <c r="G1592" s="83"/>
      <c r="H1592" s="83"/>
      <c r="I1592" s="62"/>
      <c r="J1592" s="31"/>
      <c r="K1592" s="31"/>
      <c r="L1592" s="83"/>
      <c r="M1592" s="69"/>
      <c r="N1592" s="69"/>
      <c r="O1592" s="74"/>
      <c r="P1592" s="74"/>
      <c r="Q1592" s="75"/>
      <c r="R1592" s="34"/>
      <c r="S1592" s="83"/>
      <c r="T1592" s="83"/>
      <c r="U1592" s="83"/>
      <c r="V1592" s="83"/>
      <c r="W1592" s="74"/>
      <c r="X1592" s="74"/>
      <c r="Y1592" s="74"/>
      <c r="Z1592" s="66"/>
      <c r="AA1592" s="72"/>
      <c r="AB1592" s="66"/>
      <c r="AC1592" s="72"/>
      <c r="AD1592" s="72"/>
      <c r="AE1592" s="72"/>
      <c r="AF1592" s="62"/>
      <c r="AG1592" s="113"/>
      <c r="AH1592" s="114"/>
      <c r="AI1592" s="30"/>
      <c r="AJ1592" s="30"/>
      <c r="AK1592" s="30"/>
      <c r="AL1592" s="30"/>
      <c r="AM1592" s="68"/>
      <c r="AN1592" s="114"/>
      <c r="AO1592" s="114"/>
      <c r="AP1592" s="113"/>
      <c r="AQ1592" s="113"/>
      <c r="AR1592" s="31"/>
      <c r="AS1592" s="73"/>
      <c r="AT1592" s="73"/>
      <c r="AU1592" s="68"/>
      <c r="AV1592" s="67"/>
      <c r="AW1592" s="67"/>
      <c r="AX1592" s="67"/>
      <c r="AY1592" s="67"/>
      <c r="AZ1592" s="132"/>
      <c r="BA1592" s="132"/>
      <c r="BB1592" s="132"/>
      <c r="BC1592" s="132"/>
      <c r="BD1592" s="132"/>
      <c r="BE1592" s="67"/>
    </row>
    <row r="1593" spans="1:57" ht="25.5" customHeight="1" x14ac:dyDescent="0.25">
      <c r="A1593" s="31"/>
      <c r="B1593" s="31"/>
      <c r="C1593" s="31"/>
      <c r="D1593" s="33"/>
      <c r="E1593" s="98"/>
      <c r="F1593" s="31"/>
      <c r="G1593" s="83"/>
      <c r="H1593" s="83"/>
      <c r="I1593" s="62"/>
      <c r="J1593" s="31"/>
      <c r="K1593" s="31"/>
      <c r="L1593" s="83"/>
      <c r="M1593" s="69"/>
      <c r="N1593" s="69"/>
      <c r="O1593" s="74"/>
      <c r="P1593" s="74"/>
      <c r="Q1593" s="75"/>
      <c r="R1593" s="34"/>
      <c r="S1593" s="83"/>
      <c r="T1593" s="83"/>
      <c r="U1593" s="83"/>
      <c r="V1593" s="83"/>
      <c r="W1593" s="74"/>
      <c r="X1593" s="74"/>
      <c r="Y1593" s="74"/>
      <c r="Z1593" s="66"/>
      <c r="AA1593" s="72"/>
      <c r="AB1593" s="66"/>
      <c r="AC1593" s="72"/>
      <c r="AD1593" s="72"/>
      <c r="AE1593" s="72"/>
      <c r="AF1593" s="62"/>
      <c r="AG1593" s="113"/>
      <c r="AH1593" s="114"/>
      <c r="AI1593" s="30"/>
      <c r="AJ1593" s="30"/>
      <c r="AK1593" s="30"/>
      <c r="AL1593" s="30"/>
      <c r="AM1593" s="68"/>
      <c r="AN1593" s="114"/>
      <c r="AO1593" s="114"/>
      <c r="AP1593" s="113"/>
      <c r="AQ1593" s="113"/>
      <c r="AR1593" s="31"/>
      <c r="AS1593" s="73"/>
      <c r="AT1593" s="73"/>
      <c r="AU1593" s="68"/>
      <c r="AV1593" s="67"/>
      <c r="AW1593" s="67"/>
      <c r="AX1593" s="67"/>
      <c r="AY1593" s="67"/>
      <c r="AZ1593" s="132"/>
      <c r="BA1593" s="132"/>
      <c r="BB1593" s="132"/>
      <c r="BC1593" s="132"/>
      <c r="BD1593" s="132"/>
      <c r="BE1593" s="67"/>
    </row>
    <row r="1594" spans="1:57" ht="25.5" customHeight="1" x14ac:dyDescent="0.25">
      <c r="A1594" s="31"/>
      <c r="B1594" s="31"/>
      <c r="C1594" s="31"/>
      <c r="D1594" s="33"/>
      <c r="E1594" s="98"/>
      <c r="F1594" s="31"/>
      <c r="G1594" s="83"/>
      <c r="H1594" s="83"/>
      <c r="I1594" s="62"/>
      <c r="J1594" s="31"/>
      <c r="K1594" s="31"/>
      <c r="L1594" s="83"/>
      <c r="M1594" s="69"/>
      <c r="N1594" s="69"/>
      <c r="O1594" s="74"/>
      <c r="P1594" s="74"/>
      <c r="Q1594" s="75"/>
      <c r="R1594" s="34"/>
      <c r="S1594" s="83"/>
      <c r="T1594" s="83"/>
      <c r="U1594" s="83"/>
      <c r="V1594" s="83"/>
      <c r="W1594" s="74"/>
      <c r="X1594" s="74"/>
      <c r="Y1594" s="74"/>
      <c r="Z1594" s="66"/>
      <c r="AA1594" s="72"/>
      <c r="AB1594" s="66"/>
      <c r="AC1594" s="72"/>
      <c r="AD1594" s="72"/>
      <c r="AE1594" s="72"/>
      <c r="AF1594" s="62"/>
      <c r="AG1594" s="113"/>
      <c r="AH1594" s="114"/>
      <c r="AI1594" s="30"/>
      <c r="AJ1594" s="30"/>
      <c r="AK1594" s="30"/>
      <c r="AL1594" s="30"/>
      <c r="AM1594" s="68"/>
      <c r="AN1594" s="114"/>
      <c r="AO1594" s="114"/>
      <c r="AP1594" s="113"/>
      <c r="AQ1594" s="113"/>
      <c r="AR1594" s="31"/>
      <c r="AS1594" s="73"/>
      <c r="AT1594" s="73"/>
      <c r="AU1594" s="68"/>
      <c r="AV1594" s="67"/>
      <c r="AW1594" s="67"/>
      <c r="AX1594" s="67"/>
      <c r="AY1594" s="67"/>
      <c r="AZ1594" s="132"/>
      <c r="BA1594" s="132"/>
      <c r="BB1594" s="132"/>
      <c r="BC1594" s="132"/>
      <c r="BD1594" s="132"/>
      <c r="BE1594" s="67"/>
    </row>
    <row r="1595" spans="1:57" ht="25.5" customHeight="1" x14ac:dyDescent="0.25">
      <c r="A1595" s="31"/>
      <c r="B1595" s="31"/>
      <c r="C1595" s="31"/>
      <c r="D1595" s="33"/>
      <c r="E1595" s="98"/>
      <c r="F1595" s="31"/>
      <c r="G1595" s="83"/>
      <c r="H1595" s="83"/>
      <c r="I1595" s="62"/>
      <c r="J1595" s="31"/>
      <c r="K1595" s="31"/>
      <c r="L1595" s="83"/>
      <c r="M1595" s="69"/>
      <c r="N1595" s="69"/>
      <c r="O1595" s="74"/>
      <c r="P1595" s="74"/>
      <c r="Q1595" s="75"/>
      <c r="R1595" s="34"/>
      <c r="S1595" s="83"/>
      <c r="T1595" s="83"/>
      <c r="U1595" s="83"/>
      <c r="V1595" s="83"/>
      <c r="W1595" s="74"/>
      <c r="X1595" s="74"/>
      <c r="Y1595" s="74"/>
      <c r="Z1595" s="66"/>
      <c r="AA1595" s="72"/>
      <c r="AB1595" s="66"/>
      <c r="AC1595" s="72"/>
      <c r="AD1595" s="72"/>
      <c r="AE1595" s="72"/>
      <c r="AF1595" s="62"/>
      <c r="AG1595" s="113"/>
      <c r="AH1595" s="114"/>
      <c r="AI1595" s="30"/>
      <c r="AJ1595" s="30"/>
      <c r="AK1595" s="30"/>
      <c r="AL1595" s="30"/>
      <c r="AM1595" s="68"/>
      <c r="AN1595" s="114"/>
      <c r="AO1595" s="114"/>
      <c r="AP1595" s="113"/>
      <c r="AQ1595" s="113"/>
      <c r="AR1595" s="31"/>
      <c r="AS1595" s="73"/>
      <c r="AT1595" s="73"/>
      <c r="AU1595" s="68"/>
      <c r="AV1595" s="67"/>
      <c r="AW1595" s="67"/>
      <c r="AX1595" s="67"/>
      <c r="AY1595" s="67"/>
      <c r="AZ1595" s="132"/>
      <c r="BA1595" s="132"/>
      <c r="BB1595" s="132"/>
      <c r="BC1595" s="132"/>
      <c r="BD1595" s="132"/>
      <c r="BE1595" s="67"/>
    </row>
    <row r="1596" spans="1:57" ht="25.5" customHeight="1" x14ac:dyDescent="0.25">
      <c r="A1596" s="31"/>
      <c r="B1596" s="31"/>
      <c r="C1596" s="31"/>
      <c r="D1596" s="33"/>
      <c r="E1596" s="98"/>
      <c r="F1596" s="31"/>
      <c r="G1596" s="83"/>
      <c r="H1596" s="83"/>
      <c r="I1596" s="62"/>
      <c r="J1596" s="31"/>
      <c r="K1596" s="31"/>
      <c r="L1596" s="83"/>
      <c r="M1596" s="69"/>
      <c r="N1596" s="69"/>
      <c r="O1596" s="74"/>
      <c r="P1596" s="74"/>
      <c r="Q1596" s="75"/>
      <c r="R1596" s="34"/>
      <c r="S1596" s="83"/>
      <c r="T1596" s="83"/>
      <c r="U1596" s="83"/>
      <c r="V1596" s="83"/>
      <c r="W1596" s="74"/>
      <c r="X1596" s="74"/>
      <c r="Y1596" s="74"/>
      <c r="Z1596" s="66"/>
      <c r="AA1596" s="72"/>
      <c r="AB1596" s="66"/>
      <c r="AC1596" s="72"/>
      <c r="AD1596" s="72"/>
      <c r="AE1596" s="72"/>
      <c r="AF1596" s="62"/>
      <c r="AG1596" s="113"/>
      <c r="AH1596" s="114"/>
      <c r="AI1596" s="30"/>
      <c r="AJ1596" s="30"/>
      <c r="AK1596" s="30"/>
      <c r="AL1596" s="30"/>
      <c r="AM1596" s="68"/>
      <c r="AN1596" s="114"/>
      <c r="AO1596" s="114"/>
      <c r="AP1596" s="113"/>
      <c r="AQ1596" s="113"/>
      <c r="AR1596" s="31"/>
      <c r="AS1596" s="73"/>
      <c r="AT1596" s="73"/>
      <c r="AU1596" s="68"/>
      <c r="AV1596" s="67"/>
      <c r="AW1596" s="67"/>
      <c r="AX1596" s="67"/>
      <c r="AY1596" s="67"/>
      <c r="AZ1596" s="132"/>
      <c r="BA1596" s="132"/>
      <c r="BB1596" s="132"/>
      <c r="BC1596" s="132"/>
      <c r="BD1596" s="132"/>
      <c r="BE1596" s="67"/>
    </row>
    <row r="1597" spans="1:57" ht="25.5" customHeight="1" x14ac:dyDescent="0.25">
      <c r="A1597" s="31"/>
      <c r="B1597" s="31"/>
      <c r="C1597" s="31"/>
      <c r="D1597" s="33"/>
      <c r="E1597" s="98"/>
      <c r="F1597" s="31"/>
      <c r="G1597" s="83"/>
      <c r="H1597" s="83"/>
      <c r="I1597" s="62"/>
      <c r="J1597" s="31"/>
      <c r="K1597" s="31"/>
      <c r="L1597" s="83"/>
      <c r="M1597" s="69"/>
      <c r="N1597" s="69"/>
      <c r="O1597" s="74"/>
      <c r="P1597" s="74"/>
      <c r="Q1597" s="75"/>
      <c r="R1597" s="34"/>
      <c r="S1597" s="83"/>
      <c r="T1597" s="83"/>
      <c r="U1597" s="83"/>
      <c r="V1597" s="83"/>
      <c r="W1597" s="74"/>
      <c r="X1597" s="74"/>
      <c r="Y1597" s="74"/>
      <c r="Z1597" s="66"/>
      <c r="AA1597" s="72"/>
      <c r="AB1597" s="66"/>
      <c r="AC1597" s="72"/>
      <c r="AD1597" s="72"/>
      <c r="AE1597" s="72"/>
      <c r="AF1597" s="62"/>
      <c r="AG1597" s="113"/>
      <c r="AH1597" s="114"/>
      <c r="AI1597" s="30"/>
      <c r="AJ1597" s="30"/>
      <c r="AK1597" s="30"/>
      <c r="AL1597" s="30"/>
      <c r="AM1597" s="68"/>
      <c r="AN1597" s="114"/>
      <c r="AO1597" s="114"/>
      <c r="AP1597" s="113"/>
      <c r="AQ1597" s="113"/>
      <c r="AR1597" s="31"/>
      <c r="AS1597" s="73"/>
      <c r="AT1597" s="73"/>
      <c r="AU1597" s="68"/>
      <c r="AV1597" s="67"/>
      <c r="AW1597" s="67"/>
      <c r="AX1597" s="67"/>
      <c r="AY1597" s="67"/>
      <c r="AZ1597" s="132"/>
      <c r="BA1597" s="132"/>
      <c r="BB1597" s="132"/>
      <c r="BC1597" s="132"/>
      <c r="BD1597" s="132"/>
      <c r="BE1597" s="67"/>
    </row>
    <row r="1598" spans="1:57" ht="25.5" customHeight="1" x14ac:dyDescent="0.25">
      <c r="A1598" s="31"/>
      <c r="B1598" s="31"/>
      <c r="C1598" s="31"/>
      <c r="D1598" s="33"/>
      <c r="E1598" s="98"/>
      <c r="F1598" s="31"/>
      <c r="G1598" s="83"/>
      <c r="H1598" s="83"/>
      <c r="I1598" s="62"/>
      <c r="J1598" s="31"/>
      <c r="K1598" s="31"/>
      <c r="L1598" s="83"/>
      <c r="M1598" s="69"/>
      <c r="N1598" s="69"/>
      <c r="O1598" s="74"/>
      <c r="P1598" s="74"/>
      <c r="Q1598" s="75"/>
      <c r="R1598" s="34"/>
      <c r="S1598" s="83"/>
      <c r="T1598" s="83"/>
      <c r="U1598" s="83"/>
      <c r="V1598" s="83"/>
      <c r="W1598" s="74"/>
      <c r="X1598" s="74"/>
      <c r="Y1598" s="74"/>
      <c r="Z1598" s="66"/>
      <c r="AA1598" s="72"/>
      <c r="AB1598" s="66"/>
      <c r="AC1598" s="72"/>
      <c r="AD1598" s="72"/>
      <c r="AE1598" s="72"/>
      <c r="AF1598" s="62"/>
      <c r="AG1598" s="113"/>
      <c r="AH1598" s="114"/>
      <c r="AI1598" s="30"/>
      <c r="AJ1598" s="30"/>
      <c r="AK1598" s="30"/>
      <c r="AL1598" s="30"/>
      <c r="AM1598" s="68"/>
      <c r="AN1598" s="114"/>
      <c r="AO1598" s="114"/>
      <c r="AP1598" s="113"/>
      <c r="AQ1598" s="113"/>
      <c r="AR1598" s="31"/>
      <c r="AS1598" s="73"/>
      <c r="AT1598" s="73"/>
      <c r="AU1598" s="68"/>
      <c r="AV1598" s="67"/>
      <c r="AW1598" s="67"/>
      <c r="AX1598" s="67"/>
      <c r="AY1598" s="67"/>
      <c r="AZ1598" s="132"/>
      <c r="BA1598" s="132"/>
      <c r="BB1598" s="132"/>
      <c r="BC1598" s="132"/>
      <c r="BD1598" s="132"/>
      <c r="BE1598" s="67"/>
    </row>
    <row r="1599" spans="1:57" ht="25.5" customHeight="1" x14ac:dyDescent="0.25">
      <c r="A1599" s="31"/>
      <c r="B1599" s="31"/>
      <c r="C1599" s="31"/>
      <c r="D1599" s="33"/>
      <c r="E1599" s="98"/>
      <c r="F1599" s="31"/>
      <c r="G1599" s="83"/>
      <c r="H1599" s="83"/>
      <c r="I1599" s="62"/>
      <c r="J1599" s="31"/>
      <c r="K1599" s="31"/>
      <c r="L1599" s="83"/>
      <c r="M1599" s="69"/>
      <c r="N1599" s="69"/>
      <c r="O1599" s="74"/>
      <c r="P1599" s="74"/>
      <c r="Q1599" s="75"/>
      <c r="R1599" s="34"/>
      <c r="S1599" s="83"/>
      <c r="T1599" s="83"/>
      <c r="U1599" s="83"/>
      <c r="V1599" s="83"/>
      <c r="W1599" s="74"/>
      <c r="X1599" s="74"/>
      <c r="Y1599" s="74"/>
      <c r="Z1599" s="66"/>
      <c r="AA1599" s="72"/>
      <c r="AB1599" s="66"/>
      <c r="AC1599" s="72"/>
      <c r="AD1599" s="72"/>
      <c r="AE1599" s="72"/>
      <c r="AF1599" s="62"/>
      <c r="AG1599" s="113"/>
      <c r="AH1599" s="114"/>
      <c r="AI1599" s="30"/>
      <c r="AJ1599" s="30"/>
      <c r="AK1599" s="30"/>
      <c r="AL1599" s="30"/>
      <c r="AM1599" s="68"/>
      <c r="AN1599" s="114"/>
      <c r="AO1599" s="114"/>
      <c r="AP1599" s="113"/>
      <c r="AQ1599" s="113"/>
      <c r="AR1599" s="31"/>
      <c r="AS1599" s="73"/>
      <c r="AT1599" s="73"/>
      <c r="AU1599" s="68"/>
      <c r="AV1599" s="67"/>
      <c r="AW1599" s="67"/>
      <c r="AX1599" s="67"/>
      <c r="AY1599" s="67"/>
      <c r="AZ1599" s="132"/>
      <c r="BA1599" s="132"/>
      <c r="BB1599" s="132"/>
      <c r="BC1599" s="132"/>
      <c r="BD1599" s="132"/>
      <c r="BE1599" s="67"/>
    </row>
    <row r="1600" spans="1:57" ht="25.5" customHeight="1" x14ac:dyDescent="0.25">
      <c r="A1600" s="31"/>
      <c r="B1600" s="31"/>
      <c r="C1600" s="31"/>
      <c r="D1600" s="33"/>
      <c r="E1600" s="98"/>
      <c r="F1600" s="31"/>
      <c r="G1600" s="83"/>
      <c r="H1600" s="83"/>
      <c r="I1600" s="62"/>
      <c r="J1600" s="31"/>
      <c r="K1600" s="31"/>
      <c r="L1600" s="83"/>
      <c r="M1600" s="69"/>
      <c r="N1600" s="69"/>
      <c r="O1600" s="74"/>
      <c r="P1600" s="74"/>
      <c r="Q1600" s="75"/>
      <c r="R1600" s="34"/>
      <c r="S1600" s="83"/>
      <c r="T1600" s="83"/>
      <c r="U1600" s="83"/>
      <c r="V1600" s="83"/>
      <c r="W1600" s="74"/>
      <c r="X1600" s="74"/>
      <c r="Y1600" s="74"/>
      <c r="Z1600" s="66"/>
      <c r="AA1600" s="72"/>
      <c r="AB1600" s="66"/>
      <c r="AC1600" s="72"/>
      <c r="AD1600" s="72"/>
      <c r="AE1600" s="72"/>
      <c r="AF1600" s="62"/>
      <c r="AG1600" s="113"/>
      <c r="AH1600" s="114"/>
      <c r="AI1600" s="30"/>
      <c r="AJ1600" s="30"/>
      <c r="AK1600" s="30"/>
      <c r="AL1600" s="30"/>
      <c r="AM1600" s="68"/>
      <c r="AN1600" s="114"/>
      <c r="AO1600" s="114"/>
      <c r="AP1600" s="113"/>
      <c r="AQ1600" s="113"/>
      <c r="AR1600" s="31"/>
      <c r="AS1600" s="73"/>
      <c r="AT1600" s="73"/>
      <c r="AU1600" s="68"/>
      <c r="AV1600" s="67"/>
      <c r="AW1600" s="67"/>
      <c r="AX1600" s="67"/>
      <c r="AY1600" s="67"/>
      <c r="AZ1600" s="132"/>
      <c r="BA1600" s="132"/>
      <c r="BB1600" s="132"/>
      <c r="BC1600" s="132"/>
      <c r="BD1600" s="132"/>
      <c r="BE1600" s="67"/>
    </row>
    <row r="1601" spans="1:57" ht="25.5" customHeight="1" x14ac:dyDescent="0.25">
      <c r="A1601" s="31"/>
      <c r="B1601" s="31"/>
      <c r="C1601" s="31"/>
      <c r="D1601" s="33"/>
      <c r="E1601" s="98"/>
      <c r="F1601" s="31"/>
      <c r="G1601" s="83"/>
      <c r="H1601" s="83"/>
      <c r="I1601" s="62"/>
      <c r="J1601" s="31"/>
      <c r="K1601" s="31"/>
      <c r="L1601" s="83"/>
      <c r="M1601" s="69"/>
      <c r="N1601" s="69"/>
      <c r="O1601" s="74"/>
      <c r="P1601" s="74"/>
      <c r="Q1601" s="75"/>
      <c r="R1601" s="34"/>
      <c r="S1601" s="83"/>
      <c r="T1601" s="83"/>
      <c r="U1601" s="83"/>
      <c r="V1601" s="83"/>
      <c r="W1601" s="74"/>
      <c r="X1601" s="74"/>
      <c r="Y1601" s="74"/>
      <c r="Z1601" s="66"/>
      <c r="AA1601" s="72"/>
      <c r="AB1601" s="66"/>
      <c r="AC1601" s="72"/>
      <c r="AD1601" s="72"/>
      <c r="AE1601" s="72"/>
      <c r="AF1601" s="62"/>
      <c r="AG1601" s="113"/>
      <c r="AH1601" s="114"/>
      <c r="AI1601" s="30"/>
      <c r="AJ1601" s="30"/>
      <c r="AK1601" s="30"/>
      <c r="AL1601" s="30"/>
      <c r="AM1601" s="68"/>
      <c r="AN1601" s="114"/>
      <c r="AO1601" s="114"/>
      <c r="AP1601" s="113"/>
      <c r="AQ1601" s="113"/>
      <c r="AR1601" s="31"/>
      <c r="AS1601" s="73"/>
      <c r="AT1601" s="73"/>
      <c r="AU1601" s="68"/>
      <c r="AV1601" s="67"/>
      <c r="AW1601" s="67"/>
      <c r="AX1601" s="67"/>
      <c r="AY1601" s="67"/>
      <c r="AZ1601" s="132"/>
      <c r="BA1601" s="132"/>
      <c r="BB1601" s="132"/>
      <c r="BC1601" s="132"/>
      <c r="BD1601" s="132"/>
      <c r="BE1601" s="67"/>
    </row>
    <row r="1602" spans="1:57" ht="25.5" customHeight="1" x14ac:dyDescent="0.25">
      <c r="A1602" s="31"/>
      <c r="B1602" s="31"/>
      <c r="C1602" s="31"/>
      <c r="D1602" s="33"/>
      <c r="E1602" s="98"/>
      <c r="F1602" s="31"/>
      <c r="G1602" s="83"/>
      <c r="H1602" s="83"/>
      <c r="I1602" s="62"/>
      <c r="J1602" s="31"/>
      <c r="K1602" s="31"/>
      <c r="L1602" s="83"/>
      <c r="M1602" s="69"/>
      <c r="N1602" s="69"/>
      <c r="O1602" s="74"/>
      <c r="P1602" s="74"/>
      <c r="Q1602" s="75"/>
      <c r="R1602" s="34"/>
      <c r="S1602" s="83"/>
      <c r="T1602" s="83"/>
      <c r="U1602" s="83"/>
      <c r="V1602" s="83"/>
      <c r="W1602" s="74"/>
      <c r="X1602" s="74"/>
      <c r="Y1602" s="74"/>
      <c r="Z1602" s="66"/>
      <c r="AA1602" s="72"/>
      <c r="AB1602" s="66"/>
      <c r="AC1602" s="72"/>
      <c r="AD1602" s="72"/>
      <c r="AE1602" s="72"/>
      <c r="AF1602" s="62"/>
      <c r="AG1602" s="113"/>
      <c r="AH1602" s="114"/>
      <c r="AI1602" s="30"/>
      <c r="AJ1602" s="30"/>
      <c r="AK1602" s="30"/>
      <c r="AL1602" s="30"/>
      <c r="AM1602" s="68"/>
      <c r="AN1602" s="114"/>
      <c r="AO1602" s="114"/>
      <c r="AP1602" s="113"/>
      <c r="AQ1602" s="113"/>
      <c r="AR1602" s="31"/>
      <c r="AS1602" s="73"/>
      <c r="AT1602" s="73"/>
      <c r="AU1602" s="68"/>
      <c r="AV1602" s="67"/>
      <c r="AW1602" s="67"/>
      <c r="AX1602" s="67"/>
      <c r="AY1602" s="67"/>
      <c r="AZ1602" s="132"/>
      <c r="BA1602" s="132"/>
      <c r="BB1602" s="132"/>
      <c r="BC1602" s="132"/>
      <c r="BD1602" s="132"/>
      <c r="BE1602" s="67"/>
    </row>
    <row r="1603" spans="1:57" ht="25.5" customHeight="1" x14ac:dyDescent="0.25">
      <c r="A1603" s="31"/>
      <c r="B1603" s="31"/>
      <c r="C1603" s="31"/>
      <c r="D1603" s="33"/>
      <c r="E1603" s="98"/>
      <c r="F1603" s="31"/>
      <c r="G1603" s="83"/>
      <c r="H1603" s="83"/>
      <c r="I1603" s="62"/>
      <c r="J1603" s="31"/>
      <c r="K1603" s="31"/>
      <c r="L1603" s="83"/>
      <c r="M1603" s="69"/>
      <c r="N1603" s="69"/>
      <c r="O1603" s="74"/>
      <c r="P1603" s="74"/>
      <c r="Q1603" s="75"/>
      <c r="R1603" s="34"/>
      <c r="S1603" s="83"/>
      <c r="T1603" s="83"/>
      <c r="U1603" s="83"/>
      <c r="V1603" s="83"/>
      <c r="W1603" s="74"/>
      <c r="X1603" s="74"/>
      <c r="Y1603" s="74"/>
      <c r="Z1603" s="66"/>
      <c r="AA1603" s="72"/>
      <c r="AB1603" s="66"/>
      <c r="AC1603" s="72"/>
      <c r="AD1603" s="72"/>
      <c r="AE1603" s="72"/>
      <c r="AF1603" s="62"/>
      <c r="AG1603" s="113"/>
      <c r="AH1603" s="114"/>
      <c r="AI1603" s="30"/>
      <c r="AJ1603" s="30"/>
      <c r="AK1603" s="30"/>
      <c r="AL1603" s="30"/>
      <c r="AM1603" s="68"/>
      <c r="AN1603" s="114"/>
      <c r="AO1603" s="114"/>
      <c r="AP1603" s="113"/>
      <c r="AQ1603" s="113"/>
      <c r="AR1603" s="31"/>
      <c r="AS1603" s="73"/>
      <c r="AT1603" s="73"/>
      <c r="AU1603" s="68"/>
      <c r="AV1603" s="67"/>
      <c r="AW1603" s="67"/>
      <c r="AX1603" s="67"/>
      <c r="AY1603" s="67"/>
      <c r="AZ1603" s="132"/>
      <c r="BA1603" s="132"/>
      <c r="BB1603" s="132"/>
      <c r="BC1603" s="132"/>
      <c r="BD1603" s="132"/>
      <c r="BE1603" s="67"/>
    </row>
    <row r="1604" spans="1:57" ht="25.5" customHeight="1" x14ac:dyDescent="0.25">
      <c r="A1604" s="31"/>
      <c r="B1604" s="31"/>
      <c r="C1604" s="31"/>
      <c r="D1604" s="33"/>
      <c r="E1604" s="98"/>
      <c r="F1604" s="31"/>
      <c r="G1604" s="83"/>
      <c r="H1604" s="83"/>
      <c r="I1604" s="62"/>
      <c r="J1604" s="31"/>
      <c r="K1604" s="31"/>
      <c r="L1604" s="83"/>
      <c r="M1604" s="69"/>
      <c r="N1604" s="69"/>
      <c r="O1604" s="74"/>
      <c r="P1604" s="74"/>
      <c r="Q1604" s="75"/>
      <c r="R1604" s="34"/>
      <c r="S1604" s="83"/>
      <c r="T1604" s="83"/>
      <c r="U1604" s="83"/>
      <c r="V1604" s="83"/>
      <c r="W1604" s="74"/>
      <c r="X1604" s="74"/>
      <c r="Y1604" s="74"/>
      <c r="Z1604" s="66"/>
      <c r="AA1604" s="72"/>
      <c r="AB1604" s="66"/>
      <c r="AC1604" s="72"/>
      <c r="AD1604" s="72"/>
      <c r="AE1604" s="72"/>
      <c r="AF1604" s="62"/>
      <c r="AG1604" s="113"/>
      <c r="AH1604" s="114"/>
      <c r="AI1604" s="30"/>
      <c r="AJ1604" s="30"/>
      <c r="AK1604" s="30"/>
      <c r="AL1604" s="30"/>
      <c r="AM1604" s="68"/>
      <c r="AN1604" s="114"/>
      <c r="AO1604" s="114"/>
      <c r="AP1604" s="113"/>
      <c r="AQ1604" s="113"/>
      <c r="AR1604" s="31"/>
      <c r="AS1604" s="73"/>
      <c r="AT1604" s="73"/>
      <c r="AU1604" s="68"/>
      <c r="AV1604" s="67"/>
      <c r="AW1604" s="67"/>
      <c r="AX1604" s="67"/>
      <c r="AY1604" s="67"/>
      <c r="AZ1604" s="132"/>
      <c r="BA1604" s="132"/>
      <c r="BB1604" s="132"/>
      <c r="BC1604" s="132"/>
      <c r="BD1604" s="132"/>
      <c r="BE1604" s="67"/>
    </row>
    <row r="1605" spans="1:57" ht="25.5" customHeight="1" x14ac:dyDescent="0.25">
      <c r="A1605" s="31"/>
      <c r="B1605" s="31"/>
      <c r="C1605" s="31"/>
      <c r="D1605" s="33"/>
      <c r="E1605" s="98"/>
      <c r="F1605" s="31"/>
      <c r="G1605" s="83"/>
      <c r="H1605" s="83"/>
      <c r="I1605" s="62"/>
      <c r="J1605" s="31"/>
      <c r="K1605" s="31"/>
      <c r="L1605" s="83"/>
      <c r="M1605" s="69"/>
      <c r="N1605" s="69"/>
      <c r="O1605" s="74"/>
      <c r="P1605" s="74"/>
      <c r="Q1605" s="75"/>
      <c r="R1605" s="34"/>
      <c r="S1605" s="83"/>
      <c r="T1605" s="83"/>
      <c r="U1605" s="83"/>
      <c r="V1605" s="83"/>
      <c r="W1605" s="74"/>
      <c r="X1605" s="74"/>
      <c r="Y1605" s="74"/>
      <c r="Z1605" s="66"/>
      <c r="AA1605" s="72"/>
      <c r="AB1605" s="66"/>
      <c r="AC1605" s="72"/>
      <c r="AD1605" s="72"/>
      <c r="AE1605" s="72"/>
      <c r="AF1605" s="62"/>
      <c r="AG1605" s="113"/>
      <c r="AH1605" s="114"/>
      <c r="AI1605" s="30"/>
      <c r="AJ1605" s="30"/>
      <c r="AK1605" s="30"/>
      <c r="AL1605" s="30"/>
      <c r="AM1605" s="68"/>
      <c r="AN1605" s="114"/>
      <c r="AO1605" s="114"/>
      <c r="AP1605" s="113"/>
      <c r="AQ1605" s="113"/>
      <c r="AR1605" s="31"/>
      <c r="AS1605" s="73"/>
      <c r="AT1605" s="73"/>
      <c r="AU1605" s="68"/>
      <c r="AV1605" s="67"/>
      <c r="AW1605" s="67"/>
      <c r="AX1605" s="67"/>
      <c r="AY1605" s="67"/>
      <c r="AZ1605" s="132"/>
      <c r="BA1605" s="132"/>
      <c r="BB1605" s="132"/>
      <c r="BC1605" s="132"/>
      <c r="BD1605" s="132"/>
      <c r="BE1605" s="67"/>
    </row>
    <row r="1606" spans="1:57" ht="25.5" customHeight="1" x14ac:dyDescent="0.25">
      <c r="A1606" s="31"/>
      <c r="B1606" s="31"/>
      <c r="C1606" s="31"/>
      <c r="D1606" s="33"/>
      <c r="E1606" s="98"/>
      <c r="F1606" s="31"/>
      <c r="G1606" s="83"/>
      <c r="H1606" s="83"/>
      <c r="I1606" s="62"/>
      <c r="J1606" s="31"/>
      <c r="K1606" s="31"/>
      <c r="L1606" s="83"/>
      <c r="M1606" s="69"/>
      <c r="N1606" s="69"/>
      <c r="O1606" s="74"/>
      <c r="P1606" s="74"/>
      <c r="Q1606" s="75"/>
      <c r="R1606" s="34"/>
      <c r="S1606" s="83"/>
      <c r="T1606" s="83"/>
      <c r="U1606" s="83"/>
      <c r="V1606" s="83"/>
      <c r="W1606" s="74"/>
      <c r="X1606" s="74"/>
      <c r="Y1606" s="74"/>
      <c r="Z1606" s="66"/>
      <c r="AA1606" s="72"/>
      <c r="AB1606" s="66"/>
      <c r="AC1606" s="72"/>
      <c r="AD1606" s="72"/>
      <c r="AE1606" s="72"/>
      <c r="AF1606" s="62"/>
      <c r="AG1606" s="113"/>
      <c r="AH1606" s="114"/>
      <c r="AI1606" s="30"/>
      <c r="AJ1606" s="30"/>
      <c r="AK1606" s="30"/>
      <c r="AL1606" s="30"/>
      <c r="AM1606" s="68"/>
      <c r="AN1606" s="114"/>
      <c r="AO1606" s="114"/>
      <c r="AP1606" s="113"/>
      <c r="AQ1606" s="113"/>
      <c r="AR1606" s="31"/>
      <c r="AS1606" s="73"/>
      <c r="AT1606" s="73"/>
      <c r="AU1606" s="68"/>
      <c r="AV1606" s="67"/>
      <c r="AW1606" s="67"/>
      <c r="AX1606" s="67"/>
      <c r="AY1606" s="67"/>
      <c r="AZ1606" s="132"/>
      <c r="BA1606" s="132"/>
      <c r="BB1606" s="132"/>
      <c r="BC1606" s="132"/>
      <c r="BD1606" s="132"/>
      <c r="BE1606" s="67"/>
    </row>
    <row r="1607" spans="1:57" ht="25.5" customHeight="1" x14ac:dyDescent="0.25">
      <c r="A1607" s="31"/>
      <c r="B1607" s="31"/>
      <c r="C1607" s="31"/>
      <c r="D1607" s="33"/>
      <c r="E1607" s="98"/>
      <c r="F1607" s="31"/>
      <c r="G1607" s="83"/>
      <c r="H1607" s="83"/>
      <c r="I1607" s="62"/>
      <c r="J1607" s="31"/>
      <c r="K1607" s="31"/>
      <c r="L1607" s="83"/>
      <c r="M1607" s="69"/>
      <c r="N1607" s="69"/>
      <c r="O1607" s="74"/>
      <c r="P1607" s="74"/>
      <c r="Q1607" s="75"/>
      <c r="R1607" s="34"/>
      <c r="S1607" s="83"/>
      <c r="T1607" s="83"/>
      <c r="U1607" s="83"/>
      <c r="V1607" s="83"/>
      <c r="W1607" s="74"/>
      <c r="X1607" s="74"/>
      <c r="Y1607" s="74"/>
      <c r="Z1607" s="66"/>
      <c r="AA1607" s="72"/>
      <c r="AB1607" s="66"/>
      <c r="AC1607" s="72"/>
      <c r="AD1607" s="72"/>
      <c r="AE1607" s="72"/>
      <c r="AF1607" s="62"/>
      <c r="AG1607" s="113"/>
      <c r="AH1607" s="114"/>
      <c r="AI1607" s="30"/>
      <c r="AJ1607" s="30"/>
      <c r="AK1607" s="30"/>
      <c r="AL1607" s="30"/>
      <c r="AM1607" s="68"/>
      <c r="AN1607" s="114"/>
      <c r="AO1607" s="114"/>
      <c r="AP1607" s="113"/>
      <c r="AQ1607" s="113"/>
      <c r="AR1607" s="31"/>
      <c r="AS1607" s="73"/>
      <c r="AT1607" s="73"/>
      <c r="AU1607" s="68"/>
      <c r="AV1607" s="67"/>
      <c r="AW1607" s="67"/>
      <c r="AX1607" s="67"/>
      <c r="AY1607" s="67"/>
      <c r="AZ1607" s="132"/>
      <c r="BA1607" s="132"/>
      <c r="BB1607" s="132"/>
      <c r="BC1607" s="132"/>
      <c r="BD1607" s="132"/>
      <c r="BE1607" s="67"/>
    </row>
    <row r="1608" spans="1:57" ht="25.5" customHeight="1" x14ac:dyDescent="0.25">
      <c r="A1608" s="31"/>
      <c r="B1608" s="31"/>
      <c r="C1608" s="31"/>
      <c r="D1608" s="33"/>
      <c r="E1608" s="98"/>
      <c r="F1608" s="31"/>
      <c r="G1608" s="83"/>
      <c r="H1608" s="83"/>
      <c r="I1608" s="62"/>
      <c r="J1608" s="31"/>
      <c r="K1608" s="31"/>
      <c r="L1608" s="83"/>
      <c r="M1608" s="69"/>
      <c r="N1608" s="69"/>
      <c r="O1608" s="74"/>
      <c r="P1608" s="74"/>
      <c r="Q1608" s="75"/>
      <c r="R1608" s="34"/>
      <c r="S1608" s="83"/>
      <c r="T1608" s="83"/>
      <c r="U1608" s="83"/>
      <c r="V1608" s="83"/>
      <c r="W1608" s="74"/>
      <c r="X1608" s="74"/>
      <c r="Y1608" s="74"/>
      <c r="Z1608" s="66"/>
      <c r="AA1608" s="72"/>
      <c r="AB1608" s="66"/>
      <c r="AC1608" s="72"/>
      <c r="AD1608" s="72"/>
      <c r="AE1608" s="72"/>
      <c r="AF1608" s="62"/>
      <c r="AG1608" s="113"/>
      <c r="AH1608" s="114"/>
      <c r="AI1608" s="30"/>
      <c r="AJ1608" s="30"/>
      <c r="AK1608" s="30"/>
      <c r="AL1608" s="30"/>
      <c r="AM1608" s="68"/>
      <c r="AN1608" s="114"/>
      <c r="AO1608" s="114"/>
      <c r="AP1608" s="113"/>
      <c r="AQ1608" s="113"/>
      <c r="AR1608" s="31"/>
      <c r="AS1608" s="73"/>
      <c r="AT1608" s="73"/>
      <c r="AU1608" s="68"/>
      <c r="AV1608" s="67"/>
      <c r="AW1608" s="67"/>
      <c r="AX1608" s="67"/>
      <c r="AY1608" s="67"/>
      <c r="AZ1608" s="132"/>
      <c r="BA1608" s="132"/>
      <c r="BB1608" s="132"/>
      <c r="BC1608" s="132"/>
      <c r="BD1608" s="132"/>
      <c r="BE1608" s="67"/>
    </row>
    <row r="1609" spans="1:57" ht="25.5" customHeight="1" x14ac:dyDescent="0.25">
      <c r="A1609" s="31"/>
      <c r="B1609" s="31"/>
      <c r="C1609" s="31"/>
      <c r="D1609" s="33"/>
      <c r="E1609" s="98"/>
      <c r="F1609" s="31"/>
      <c r="G1609" s="83"/>
      <c r="H1609" s="83"/>
      <c r="I1609" s="62"/>
      <c r="J1609" s="31"/>
      <c r="K1609" s="31"/>
      <c r="L1609" s="83"/>
      <c r="M1609" s="69"/>
      <c r="N1609" s="69"/>
      <c r="O1609" s="74"/>
      <c r="P1609" s="74"/>
      <c r="Q1609" s="75"/>
      <c r="R1609" s="34"/>
      <c r="S1609" s="83"/>
      <c r="T1609" s="83"/>
      <c r="U1609" s="83"/>
      <c r="V1609" s="83"/>
      <c r="W1609" s="74"/>
      <c r="X1609" s="74"/>
      <c r="Y1609" s="74"/>
      <c r="Z1609" s="66"/>
      <c r="AA1609" s="72"/>
      <c r="AB1609" s="66"/>
      <c r="AC1609" s="72"/>
      <c r="AD1609" s="72"/>
      <c r="AE1609" s="72"/>
      <c r="AF1609" s="62"/>
      <c r="AG1609" s="113"/>
      <c r="AH1609" s="114"/>
      <c r="AI1609" s="30"/>
      <c r="AJ1609" s="30"/>
      <c r="AK1609" s="30"/>
      <c r="AL1609" s="30"/>
      <c r="AM1609" s="68"/>
      <c r="AN1609" s="114"/>
      <c r="AO1609" s="114"/>
      <c r="AP1609" s="113"/>
      <c r="AQ1609" s="113"/>
      <c r="AR1609" s="31"/>
      <c r="AS1609" s="73"/>
      <c r="AT1609" s="73"/>
      <c r="AU1609" s="68"/>
      <c r="AV1609" s="67"/>
      <c r="AW1609" s="67"/>
      <c r="AX1609" s="67"/>
      <c r="AY1609" s="67"/>
      <c r="AZ1609" s="132"/>
      <c r="BA1609" s="132"/>
      <c r="BB1609" s="132"/>
      <c r="BC1609" s="132"/>
      <c r="BD1609" s="132"/>
      <c r="BE1609" s="67"/>
    </row>
    <row r="1610" spans="1:57" ht="25.5" customHeight="1" x14ac:dyDescent="0.25">
      <c r="A1610" s="31"/>
      <c r="B1610" s="31"/>
      <c r="C1610" s="31"/>
      <c r="D1610" s="33"/>
      <c r="E1610" s="98"/>
      <c r="F1610" s="31"/>
      <c r="G1610" s="83"/>
      <c r="H1610" s="83"/>
      <c r="I1610" s="62"/>
      <c r="J1610" s="31"/>
      <c r="K1610" s="31"/>
      <c r="L1610" s="83"/>
      <c r="M1610" s="69"/>
      <c r="N1610" s="69"/>
      <c r="O1610" s="74"/>
      <c r="P1610" s="74"/>
      <c r="Q1610" s="75"/>
      <c r="R1610" s="34"/>
      <c r="S1610" s="83"/>
      <c r="T1610" s="83"/>
      <c r="U1610" s="83"/>
      <c r="V1610" s="83"/>
      <c r="W1610" s="74"/>
      <c r="X1610" s="74"/>
      <c r="Y1610" s="74"/>
      <c r="Z1610" s="66"/>
      <c r="AA1610" s="72"/>
      <c r="AB1610" s="66"/>
      <c r="AC1610" s="72"/>
      <c r="AD1610" s="72"/>
      <c r="AE1610" s="72"/>
      <c r="AF1610" s="62"/>
      <c r="AG1610" s="113"/>
      <c r="AH1610" s="114"/>
      <c r="AI1610" s="30"/>
      <c r="AJ1610" s="30"/>
      <c r="AK1610" s="30"/>
      <c r="AL1610" s="30"/>
      <c r="AM1610" s="68"/>
      <c r="AN1610" s="114"/>
      <c r="AO1610" s="114"/>
      <c r="AP1610" s="113"/>
      <c r="AQ1610" s="113"/>
      <c r="AR1610" s="31"/>
      <c r="AS1610" s="73"/>
      <c r="AT1610" s="73"/>
      <c r="AU1610" s="68"/>
      <c r="AV1610" s="67"/>
      <c r="AW1610" s="67"/>
      <c r="AX1610" s="67"/>
      <c r="AY1610" s="67"/>
      <c r="AZ1610" s="132"/>
      <c r="BA1610" s="132"/>
      <c r="BB1610" s="132"/>
      <c r="BC1610" s="132"/>
      <c r="BD1610" s="132"/>
      <c r="BE1610" s="67"/>
    </row>
    <row r="1611" spans="1:57" ht="25.5" customHeight="1" x14ac:dyDescent="0.25">
      <c r="A1611" s="31"/>
      <c r="B1611" s="31"/>
      <c r="C1611" s="31"/>
      <c r="D1611" s="33"/>
      <c r="E1611" s="98"/>
      <c r="F1611" s="31"/>
      <c r="G1611" s="83"/>
      <c r="H1611" s="83"/>
      <c r="I1611" s="62"/>
      <c r="J1611" s="31"/>
      <c r="K1611" s="31"/>
      <c r="L1611" s="83"/>
      <c r="M1611" s="69"/>
      <c r="N1611" s="69"/>
      <c r="O1611" s="74"/>
      <c r="P1611" s="74"/>
      <c r="Q1611" s="75"/>
      <c r="R1611" s="34"/>
      <c r="S1611" s="83"/>
      <c r="T1611" s="83"/>
      <c r="U1611" s="83"/>
      <c r="V1611" s="83"/>
      <c r="W1611" s="74"/>
      <c r="X1611" s="74"/>
      <c r="Y1611" s="74"/>
      <c r="Z1611" s="66"/>
      <c r="AA1611" s="72"/>
      <c r="AB1611" s="66"/>
      <c r="AC1611" s="72"/>
      <c r="AD1611" s="72"/>
      <c r="AE1611" s="72"/>
      <c r="AF1611" s="62"/>
      <c r="AG1611" s="113"/>
      <c r="AH1611" s="114"/>
      <c r="AI1611" s="30"/>
      <c r="AJ1611" s="30"/>
      <c r="AK1611" s="30"/>
      <c r="AL1611" s="30"/>
      <c r="AM1611" s="68"/>
      <c r="AN1611" s="114"/>
      <c r="AO1611" s="114"/>
      <c r="AP1611" s="113"/>
      <c r="AQ1611" s="113"/>
      <c r="AR1611" s="31"/>
      <c r="AS1611" s="73"/>
      <c r="AT1611" s="73"/>
      <c r="AU1611" s="68"/>
      <c r="AV1611" s="67"/>
      <c r="AW1611" s="67"/>
      <c r="AX1611" s="67"/>
      <c r="AY1611" s="67"/>
      <c r="AZ1611" s="132"/>
      <c r="BA1611" s="132"/>
      <c r="BB1611" s="132"/>
      <c r="BC1611" s="132"/>
      <c r="BD1611" s="132"/>
      <c r="BE1611" s="67"/>
    </row>
    <row r="1612" spans="1:57" ht="25.5" customHeight="1" x14ac:dyDescent="0.25">
      <c r="A1612" s="31"/>
      <c r="B1612" s="31"/>
      <c r="C1612" s="31"/>
      <c r="D1612" s="33"/>
      <c r="E1612" s="98"/>
      <c r="F1612" s="31"/>
      <c r="G1612" s="83"/>
      <c r="H1612" s="83"/>
      <c r="I1612" s="62"/>
      <c r="J1612" s="31"/>
      <c r="K1612" s="31"/>
      <c r="L1612" s="83"/>
      <c r="M1612" s="69"/>
      <c r="N1612" s="69"/>
      <c r="O1612" s="74"/>
      <c r="P1612" s="74"/>
      <c r="Q1612" s="75"/>
      <c r="R1612" s="34"/>
      <c r="S1612" s="83"/>
      <c r="T1612" s="83"/>
      <c r="U1612" s="83"/>
      <c r="V1612" s="83"/>
      <c r="W1612" s="74"/>
      <c r="X1612" s="74"/>
      <c r="Y1612" s="74"/>
      <c r="Z1612" s="66"/>
      <c r="AA1612" s="72"/>
      <c r="AB1612" s="66"/>
      <c r="AC1612" s="72"/>
      <c r="AD1612" s="72"/>
      <c r="AE1612" s="72"/>
      <c r="AF1612" s="62"/>
      <c r="AG1612" s="113"/>
      <c r="AH1612" s="114"/>
      <c r="AI1612" s="30"/>
      <c r="AJ1612" s="30"/>
      <c r="AK1612" s="30"/>
      <c r="AL1612" s="30"/>
      <c r="AM1612" s="68"/>
      <c r="AN1612" s="114"/>
      <c r="AO1612" s="114"/>
      <c r="AP1612" s="113"/>
      <c r="AQ1612" s="113"/>
      <c r="AR1612" s="31"/>
      <c r="AS1612" s="73"/>
      <c r="AT1612" s="73"/>
      <c r="AU1612" s="68"/>
      <c r="AV1612" s="67"/>
      <c r="AW1612" s="67"/>
      <c r="AX1612" s="67"/>
      <c r="AY1612" s="67"/>
      <c r="AZ1612" s="132"/>
      <c r="BA1612" s="132"/>
      <c r="BB1612" s="132"/>
      <c r="BC1612" s="132"/>
      <c r="BD1612" s="132"/>
      <c r="BE1612" s="67"/>
    </row>
    <row r="1613" spans="1:57" ht="25.5" customHeight="1" x14ac:dyDescent="0.25">
      <c r="A1613" s="31"/>
      <c r="B1613" s="31"/>
      <c r="C1613" s="31"/>
      <c r="D1613" s="33"/>
      <c r="E1613" s="98"/>
      <c r="F1613" s="31"/>
      <c r="G1613" s="83"/>
      <c r="H1613" s="83"/>
      <c r="I1613" s="62"/>
      <c r="J1613" s="31"/>
      <c r="K1613" s="31"/>
      <c r="L1613" s="83"/>
      <c r="M1613" s="69"/>
      <c r="N1613" s="69"/>
      <c r="O1613" s="74"/>
      <c r="P1613" s="74"/>
      <c r="Q1613" s="75"/>
      <c r="R1613" s="34"/>
      <c r="S1613" s="83"/>
      <c r="T1613" s="83"/>
      <c r="U1613" s="83"/>
      <c r="V1613" s="83"/>
      <c r="W1613" s="74"/>
      <c r="X1613" s="74"/>
      <c r="Y1613" s="74"/>
      <c r="Z1613" s="66"/>
      <c r="AA1613" s="72"/>
      <c r="AB1613" s="66"/>
      <c r="AC1613" s="72"/>
      <c r="AD1613" s="72"/>
      <c r="AE1613" s="72"/>
      <c r="AF1613" s="62"/>
      <c r="AG1613" s="113"/>
      <c r="AH1613" s="114"/>
      <c r="AI1613" s="30"/>
      <c r="AJ1613" s="30"/>
      <c r="AK1613" s="30"/>
      <c r="AL1613" s="30"/>
      <c r="AM1613" s="68"/>
      <c r="AN1613" s="114"/>
      <c r="AO1613" s="114"/>
      <c r="AP1613" s="113"/>
      <c r="AQ1613" s="113"/>
      <c r="AR1613" s="31"/>
      <c r="AS1613" s="73"/>
      <c r="AT1613" s="73"/>
      <c r="AU1613" s="68"/>
      <c r="AV1613" s="67"/>
      <c r="AW1613" s="67"/>
      <c r="AX1613" s="67"/>
      <c r="AY1613" s="67"/>
      <c r="AZ1613" s="132"/>
      <c r="BA1613" s="132"/>
      <c r="BB1613" s="132"/>
      <c r="BC1613" s="132"/>
      <c r="BD1613" s="132"/>
      <c r="BE1613" s="67"/>
    </row>
    <row r="1614" spans="1:57" ht="25.5" customHeight="1" x14ac:dyDescent="0.25">
      <c r="A1614" s="31"/>
      <c r="B1614" s="31"/>
      <c r="C1614" s="31"/>
      <c r="D1614" s="33"/>
      <c r="E1614" s="98"/>
      <c r="F1614" s="31"/>
      <c r="G1614" s="83"/>
      <c r="H1614" s="83"/>
      <c r="I1614" s="62"/>
      <c r="J1614" s="31"/>
      <c r="K1614" s="31"/>
      <c r="L1614" s="83"/>
      <c r="M1614" s="69"/>
      <c r="N1614" s="69"/>
      <c r="O1614" s="74"/>
      <c r="P1614" s="74"/>
      <c r="Q1614" s="75"/>
      <c r="R1614" s="34"/>
      <c r="S1614" s="83"/>
      <c r="T1614" s="83"/>
      <c r="U1614" s="83"/>
      <c r="V1614" s="83"/>
      <c r="W1614" s="74"/>
      <c r="X1614" s="74"/>
      <c r="Y1614" s="74"/>
      <c r="Z1614" s="66"/>
      <c r="AA1614" s="72"/>
      <c r="AB1614" s="66"/>
      <c r="AC1614" s="72"/>
      <c r="AD1614" s="72"/>
      <c r="AE1614" s="72"/>
      <c r="AF1614" s="62"/>
      <c r="AG1614" s="113"/>
      <c r="AH1614" s="114"/>
      <c r="AI1614" s="30"/>
      <c r="AJ1614" s="30"/>
      <c r="AK1614" s="30"/>
      <c r="AL1614" s="30"/>
      <c r="AM1614" s="68"/>
      <c r="AN1614" s="114"/>
      <c r="AO1614" s="114"/>
      <c r="AP1614" s="113"/>
      <c r="AQ1614" s="113"/>
      <c r="AR1614" s="31"/>
      <c r="AS1614" s="73"/>
      <c r="AT1614" s="73"/>
      <c r="AU1614" s="68"/>
      <c r="AV1614" s="67"/>
      <c r="AW1614" s="67"/>
      <c r="AX1614" s="67"/>
      <c r="AY1614" s="67"/>
      <c r="AZ1614" s="132"/>
      <c r="BA1614" s="132"/>
      <c r="BB1614" s="132"/>
      <c r="BC1614" s="132"/>
      <c r="BD1614" s="132"/>
      <c r="BE1614" s="67"/>
    </row>
    <row r="1615" spans="1:57" ht="25.5" customHeight="1" x14ac:dyDescent="0.25">
      <c r="A1615" s="31"/>
      <c r="B1615" s="31"/>
      <c r="C1615" s="31"/>
      <c r="D1615" s="33"/>
      <c r="E1615" s="98"/>
      <c r="F1615" s="31"/>
      <c r="G1615" s="83"/>
      <c r="H1615" s="83"/>
      <c r="I1615" s="62"/>
      <c r="J1615" s="31"/>
      <c r="K1615" s="31"/>
      <c r="L1615" s="83"/>
      <c r="M1615" s="69"/>
      <c r="N1615" s="69"/>
      <c r="O1615" s="74"/>
      <c r="P1615" s="74"/>
      <c r="Q1615" s="75"/>
      <c r="R1615" s="34"/>
      <c r="S1615" s="83"/>
      <c r="T1615" s="83"/>
      <c r="U1615" s="83"/>
      <c r="V1615" s="83"/>
      <c r="W1615" s="74"/>
      <c r="X1615" s="74"/>
      <c r="Y1615" s="74"/>
      <c r="Z1615" s="66"/>
      <c r="AA1615" s="72"/>
      <c r="AB1615" s="66"/>
      <c r="AC1615" s="72"/>
      <c r="AD1615" s="72"/>
      <c r="AE1615" s="72"/>
      <c r="AF1615" s="62"/>
      <c r="AG1615" s="113"/>
      <c r="AH1615" s="114"/>
      <c r="AI1615" s="30"/>
      <c r="AJ1615" s="30"/>
      <c r="AK1615" s="30"/>
      <c r="AL1615" s="30"/>
      <c r="AM1615" s="68"/>
      <c r="AN1615" s="114"/>
      <c r="AO1615" s="114"/>
      <c r="AP1615" s="113"/>
      <c r="AQ1615" s="113"/>
      <c r="AR1615" s="31"/>
      <c r="AS1615" s="73"/>
      <c r="AT1615" s="73"/>
      <c r="AU1615" s="68"/>
      <c r="AV1615" s="67"/>
      <c r="AW1615" s="67"/>
      <c r="AX1615" s="67"/>
      <c r="AY1615" s="67"/>
      <c r="AZ1615" s="132"/>
      <c r="BA1615" s="132"/>
      <c r="BB1615" s="132"/>
      <c r="BC1615" s="132"/>
      <c r="BD1615" s="132"/>
      <c r="BE1615" s="67"/>
    </row>
    <row r="1616" spans="1:57" ht="25.5" customHeight="1" x14ac:dyDescent="0.25">
      <c r="A1616" s="31"/>
      <c r="B1616" s="31"/>
      <c r="C1616" s="31"/>
      <c r="D1616" s="33"/>
      <c r="E1616" s="98"/>
      <c r="F1616" s="31"/>
      <c r="G1616" s="83"/>
      <c r="H1616" s="83"/>
      <c r="I1616" s="62"/>
      <c r="J1616" s="31"/>
      <c r="K1616" s="31"/>
      <c r="L1616" s="83"/>
      <c r="M1616" s="69"/>
      <c r="N1616" s="69"/>
      <c r="O1616" s="74"/>
      <c r="P1616" s="74"/>
      <c r="Q1616" s="75"/>
      <c r="R1616" s="34"/>
      <c r="S1616" s="83"/>
      <c r="T1616" s="83"/>
      <c r="U1616" s="83"/>
      <c r="V1616" s="83"/>
      <c r="W1616" s="74"/>
      <c r="X1616" s="74"/>
      <c r="Y1616" s="74"/>
      <c r="Z1616" s="66"/>
      <c r="AA1616" s="72"/>
      <c r="AB1616" s="66"/>
      <c r="AC1616" s="72"/>
      <c r="AD1616" s="72"/>
      <c r="AE1616" s="72"/>
      <c r="AF1616" s="62"/>
      <c r="AG1616" s="113"/>
      <c r="AH1616" s="114"/>
      <c r="AI1616" s="30"/>
      <c r="AJ1616" s="30"/>
      <c r="AK1616" s="30"/>
      <c r="AL1616" s="30"/>
      <c r="AM1616" s="68"/>
      <c r="AN1616" s="114"/>
      <c r="AO1616" s="114"/>
      <c r="AP1616" s="113"/>
      <c r="AQ1616" s="113"/>
      <c r="AR1616" s="31"/>
      <c r="AS1616" s="73"/>
      <c r="AT1616" s="73"/>
      <c r="AU1616" s="68"/>
      <c r="AV1616" s="67"/>
      <c r="AW1616" s="67"/>
      <c r="AX1616" s="67"/>
      <c r="AY1616" s="67"/>
      <c r="AZ1616" s="132"/>
      <c r="BA1616" s="132"/>
      <c r="BB1616" s="132"/>
      <c r="BC1616" s="132"/>
      <c r="BD1616" s="132"/>
      <c r="BE1616" s="67"/>
    </row>
    <row r="1617" spans="1:57" ht="25.5" customHeight="1" x14ac:dyDescent="0.25">
      <c r="A1617" s="31"/>
      <c r="B1617" s="31"/>
      <c r="C1617" s="31"/>
      <c r="D1617" s="33"/>
      <c r="E1617" s="98"/>
      <c r="F1617" s="31"/>
      <c r="G1617" s="83"/>
      <c r="H1617" s="83"/>
      <c r="I1617" s="62"/>
      <c r="J1617" s="31"/>
      <c r="K1617" s="31"/>
      <c r="L1617" s="83"/>
      <c r="M1617" s="69"/>
      <c r="N1617" s="69"/>
      <c r="O1617" s="74"/>
      <c r="P1617" s="74"/>
      <c r="Q1617" s="75"/>
      <c r="R1617" s="34"/>
      <c r="S1617" s="83"/>
      <c r="T1617" s="83"/>
      <c r="U1617" s="83"/>
      <c r="V1617" s="83"/>
      <c r="W1617" s="74"/>
      <c r="X1617" s="74"/>
      <c r="Y1617" s="74"/>
      <c r="Z1617" s="66"/>
      <c r="AA1617" s="72"/>
      <c r="AB1617" s="66"/>
      <c r="AC1617" s="72"/>
      <c r="AD1617" s="72"/>
      <c r="AE1617" s="72"/>
      <c r="AF1617" s="62"/>
      <c r="AG1617" s="113"/>
      <c r="AH1617" s="114"/>
      <c r="AI1617" s="30"/>
      <c r="AJ1617" s="30"/>
      <c r="AK1617" s="30"/>
      <c r="AL1617" s="30"/>
      <c r="AM1617" s="68"/>
      <c r="AN1617" s="114"/>
      <c r="AO1617" s="114"/>
      <c r="AP1617" s="113"/>
      <c r="AQ1617" s="113"/>
      <c r="AR1617" s="31"/>
      <c r="AS1617" s="73"/>
      <c r="AT1617" s="73"/>
      <c r="AU1617" s="68"/>
      <c r="AV1617" s="67"/>
      <c r="AW1617" s="67"/>
      <c r="AX1617" s="67"/>
      <c r="AY1617" s="67"/>
      <c r="AZ1617" s="132"/>
      <c r="BA1617" s="132"/>
      <c r="BB1617" s="132"/>
      <c r="BC1617" s="132"/>
      <c r="BD1617" s="132"/>
      <c r="BE1617" s="67"/>
    </row>
    <row r="1618" spans="1:57" ht="25.5" customHeight="1" x14ac:dyDescent="0.25">
      <c r="A1618" s="31"/>
      <c r="B1618" s="31"/>
      <c r="C1618" s="31"/>
      <c r="D1618" s="33"/>
      <c r="E1618" s="98"/>
      <c r="F1618" s="31"/>
      <c r="G1618" s="83"/>
      <c r="H1618" s="83"/>
      <c r="I1618" s="62"/>
      <c r="J1618" s="31"/>
      <c r="K1618" s="31"/>
      <c r="L1618" s="83"/>
      <c r="M1618" s="69"/>
      <c r="N1618" s="69"/>
      <c r="O1618" s="74"/>
      <c r="P1618" s="74"/>
      <c r="Q1618" s="75"/>
      <c r="R1618" s="34"/>
      <c r="S1618" s="83"/>
      <c r="T1618" s="83"/>
      <c r="U1618" s="83"/>
      <c r="V1618" s="83"/>
      <c r="W1618" s="74"/>
      <c r="X1618" s="74"/>
      <c r="Y1618" s="74"/>
      <c r="Z1618" s="66"/>
      <c r="AA1618" s="72"/>
      <c r="AB1618" s="66"/>
      <c r="AC1618" s="72"/>
      <c r="AD1618" s="72"/>
      <c r="AE1618" s="72"/>
      <c r="AF1618" s="62"/>
      <c r="AG1618" s="113"/>
      <c r="AH1618" s="114"/>
      <c r="AI1618" s="30"/>
      <c r="AJ1618" s="30"/>
      <c r="AK1618" s="30"/>
      <c r="AL1618" s="30"/>
      <c r="AM1618" s="68"/>
      <c r="AN1618" s="114"/>
      <c r="AO1618" s="114"/>
      <c r="AP1618" s="113"/>
      <c r="AQ1618" s="113"/>
      <c r="AR1618" s="31"/>
      <c r="AS1618" s="73"/>
      <c r="AT1618" s="73"/>
      <c r="AU1618" s="68"/>
      <c r="AV1618" s="67"/>
      <c r="AW1618" s="67"/>
      <c r="AX1618" s="67"/>
      <c r="AY1618" s="67"/>
      <c r="AZ1618" s="132"/>
      <c r="BA1618" s="132"/>
      <c r="BB1618" s="132"/>
      <c r="BC1618" s="132"/>
      <c r="BD1618" s="132"/>
      <c r="BE1618" s="67"/>
    </row>
    <row r="1619" spans="1:57" ht="25.5" customHeight="1" x14ac:dyDescent="0.25">
      <c r="A1619" s="31"/>
      <c r="B1619" s="31"/>
      <c r="C1619" s="31"/>
      <c r="D1619" s="33"/>
      <c r="E1619" s="98"/>
      <c r="F1619" s="31"/>
      <c r="G1619" s="83"/>
      <c r="H1619" s="83"/>
      <c r="I1619" s="62"/>
      <c r="J1619" s="31"/>
      <c r="K1619" s="31"/>
      <c r="L1619" s="83"/>
      <c r="M1619" s="69"/>
      <c r="N1619" s="69"/>
      <c r="O1619" s="74"/>
      <c r="P1619" s="74"/>
      <c r="Q1619" s="75"/>
      <c r="R1619" s="34"/>
      <c r="S1619" s="83"/>
      <c r="T1619" s="83"/>
      <c r="U1619" s="83"/>
      <c r="V1619" s="83"/>
      <c r="W1619" s="74"/>
      <c r="X1619" s="74"/>
      <c r="Y1619" s="74"/>
      <c r="Z1619" s="66"/>
      <c r="AA1619" s="72"/>
      <c r="AB1619" s="66"/>
      <c r="AC1619" s="72"/>
      <c r="AD1619" s="72"/>
      <c r="AE1619" s="72"/>
      <c r="AF1619" s="62"/>
      <c r="AG1619" s="113"/>
      <c r="AH1619" s="114"/>
      <c r="AI1619" s="30"/>
      <c r="AJ1619" s="30"/>
      <c r="AK1619" s="30"/>
      <c r="AL1619" s="30"/>
      <c r="AM1619" s="68"/>
      <c r="AN1619" s="114"/>
      <c r="AO1619" s="114"/>
      <c r="AP1619" s="113"/>
      <c r="AQ1619" s="113"/>
      <c r="AR1619" s="31"/>
      <c r="AS1619" s="73"/>
      <c r="AT1619" s="73"/>
      <c r="AU1619" s="68"/>
      <c r="AV1619" s="67"/>
      <c r="AW1619" s="67"/>
      <c r="AX1619" s="67"/>
      <c r="AY1619" s="67"/>
      <c r="AZ1619" s="132"/>
      <c r="BA1619" s="132"/>
      <c r="BB1619" s="132"/>
      <c r="BC1619" s="132"/>
      <c r="BD1619" s="132"/>
      <c r="BE1619" s="67"/>
    </row>
    <row r="1620" spans="1:57" ht="25.5" customHeight="1" x14ac:dyDescent="0.25">
      <c r="A1620" s="31"/>
      <c r="B1620" s="31"/>
      <c r="C1620" s="31"/>
      <c r="D1620" s="33"/>
      <c r="E1620" s="98"/>
      <c r="F1620" s="31"/>
      <c r="G1620" s="83"/>
      <c r="H1620" s="83"/>
      <c r="I1620" s="62"/>
      <c r="J1620" s="31"/>
      <c r="K1620" s="31"/>
      <c r="L1620" s="83"/>
      <c r="M1620" s="69"/>
      <c r="N1620" s="69"/>
      <c r="O1620" s="74"/>
      <c r="P1620" s="74"/>
      <c r="Q1620" s="75"/>
      <c r="R1620" s="34"/>
      <c r="S1620" s="83"/>
      <c r="T1620" s="83"/>
      <c r="U1620" s="83"/>
      <c r="V1620" s="83"/>
      <c r="W1620" s="74"/>
      <c r="X1620" s="74"/>
      <c r="Y1620" s="74"/>
      <c r="Z1620" s="66"/>
      <c r="AA1620" s="72"/>
      <c r="AB1620" s="66"/>
      <c r="AC1620" s="72"/>
      <c r="AD1620" s="72"/>
      <c r="AE1620" s="72"/>
      <c r="AF1620" s="62"/>
      <c r="AG1620" s="113"/>
      <c r="AH1620" s="114"/>
      <c r="AI1620" s="30"/>
      <c r="AJ1620" s="30"/>
      <c r="AK1620" s="30"/>
      <c r="AL1620" s="30"/>
      <c r="AM1620" s="68"/>
      <c r="AN1620" s="114"/>
      <c r="AO1620" s="114"/>
      <c r="AP1620" s="113"/>
      <c r="AQ1620" s="113"/>
      <c r="AR1620" s="31"/>
      <c r="AS1620" s="73"/>
      <c r="AT1620" s="73"/>
      <c r="AU1620" s="68"/>
      <c r="AV1620" s="67"/>
      <c r="AW1620" s="67"/>
      <c r="AX1620" s="67"/>
      <c r="AY1620" s="67"/>
      <c r="AZ1620" s="132"/>
      <c r="BA1620" s="132"/>
      <c r="BB1620" s="132"/>
      <c r="BC1620" s="132"/>
      <c r="BD1620" s="132"/>
      <c r="BE1620" s="67"/>
    </row>
    <row r="1621" spans="1:57" ht="25.5" customHeight="1" x14ac:dyDescent="0.25">
      <c r="A1621" s="31"/>
      <c r="B1621" s="31"/>
      <c r="C1621" s="31"/>
      <c r="D1621" s="33"/>
      <c r="E1621" s="98"/>
      <c r="F1621" s="31"/>
      <c r="G1621" s="83"/>
      <c r="H1621" s="83"/>
      <c r="I1621" s="62"/>
      <c r="J1621" s="31"/>
      <c r="K1621" s="31"/>
      <c r="L1621" s="83"/>
      <c r="M1621" s="69"/>
      <c r="N1621" s="69"/>
      <c r="O1621" s="74"/>
      <c r="P1621" s="74"/>
      <c r="Q1621" s="75"/>
      <c r="R1621" s="34"/>
      <c r="S1621" s="83"/>
      <c r="T1621" s="83"/>
      <c r="U1621" s="83"/>
      <c r="V1621" s="83"/>
      <c r="W1621" s="74"/>
      <c r="X1621" s="74"/>
      <c r="Y1621" s="74"/>
      <c r="Z1621" s="66"/>
      <c r="AA1621" s="72"/>
      <c r="AB1621" s="66"/>
      <c r="AC1621" s="72"/>
      <c r="AD1621" s="72"/>
      <c r="AE1621" s="72"/>
      <c r="AF1621" s="62"/>
      <c r="AG1621" s="113"/>
      <c r="AH1621" s="114"/>
      <c r="AI1621" s="30"/>
      <c r="AJ1621" s="30"/>
      <c r="AK1621" s="30"/>
      <c r="AL1621" s="30"/>
      <c r="AM1621" s="68"/>
      <c r="AN1621" s="114"/>
      <c r="AO1621" s="114"/>
      <c r="AP1621" s="113"/>
      <c r="AQ1621" s="113"/>
      <c r="AR1621" s="31"/>
      <c r="AS1621" s="73"/>
      <c r="AT1621" s="73"/>
      <c r="AU1621" s="68"/>
      <c r="AV1621" s="67"/>
      <c r="AW1621" s="67"/>
      <c r="AX1621" s="67"/>
      <c r="AY1621" s="67"/>
      <c r="AZ1621" s="132"/>
      <c r="BA1621" s="132"/>
      <c r="BB1621" s="132"/>
      <c r="BC1621" s="132"/>
      <c r="BD1621" s="132"/>
      <c r="BE1621" s="67"/>
    </row>
    <row r="1622" spans="1:57" ht="25.5" customHeight="1" x14ac:dyDescent="0.25">
      <c r="A1622" s="31"/>
      <c r="B1622" s="31"/>
      <c r="C1622" s="31"/>
      <c r="D1622" s="33"/>
      <c r="E1622" s="98"/>
      <c r="F1622" s="31"/>
      <c r="G1622" s="83"/>
      <c r="H1622" s="83"/>
      <c r="I1622" s="62"/>
      <c r="J1622" s="31"/>
      <c r="K1622" s="31"/>
      <c r="L1622" s="83"/>
      <c r="M1622" s="69"/>
      <c r="N1622" s="69"/>
      <c r="O1622" s="74"/>
      <c r="P1622" s="74"/>
      <c r="Q1622" s="75"/>
      <c r="R1622" s="34"/>
      <c r="S1622" s="83"/>
      <c r="T1622" s="83"/>
      <c r="U1622" s="83"/>
      <c r="V1622" s="83"/>
      <c r="W1622" s="74"/>
      <c r="X1622" s="74"/>
      <c r="Y1622" s="74"/>
      <c r="Z1622" s="66"/>
      <c r="AA1622" s="72"/>
      <c r="AB1622" s="66"/>
      <c r="AC1622" s="72"/>
      <c r="AD1622" s="72"/>
      <c r="AE1622" s="72"/>
      <c r="AF1622" s="62"/>
      <c r="AG1622" s="113"/>
      <c r="AH1622" s="114"/>
      <c r="AI1622" s="30"/>
      <c r="AJ1622" s="30"/>
      <c r="AK1622" s="30"/>
      <c r="AL1622" s="30"/>
      <c r="AM1622" s="68"/>
      <c r="AN1622" s="114"/>
      <c r="AO1622" s="114"/>
      <c r="AP1622" s="113"/>
      <c r="AQ1622" s="113"/>
      <c r="AR1622" s="31"/>
      <c r="AS1622" s="73"/>
      <c r="AT1622" s="73"/>
      <c r="AU1622" s="68"/>
      <c r="AV1622" s="67"/>
      <c r="AW1622" s="67"/>
      <c r="AX1622" s="67"/>
      <c r="AY1622" s="67"/>
      <c r="AZ1622" s="132"/>
      <c r="BA1622" s="132"/>
      <c r="BB1622" s="132"/>
      <c r="BC1622" s="132"/>
      <c r="BD1622" s="132"/>
      <c r="BE1622" s="67"/>
    </row>
    <row r="1623" spans="1:57" ht="25.5" customHeight="1" x14ac:dyDescent="0.25">
      <c r="A1623" s="31"/>
      <c r="B1623" s="31"/>
      <c r="C1623" s="31"/>
      <c r="D1623" s="33"/>
      <c r="E1623" s="98"/>
      <c r="F1623" s="31"/>
      <c r="G1623" s="83"/>
      <c r="H1623" s="83"/>
      <c r="I1623" s="62"/>
      <c r="J1623" s="31"/>
      <c r="K1623" s="31"/>
      <c r="L1623" s="83"/>
      <c r="M1623" s="69"/>
      <c r="N1623" s="69"/>
      <c r="O1623" s="74"/>
      <c r="P1623" s="74"/>
      <c r="Q1623" s="75"/>
      <c r="R1623" s="34"/>
      <c r="S1623" s="83"/>
      <c r="T1623" s="83"/>
      <c r="U1623" s="83"/>
      <c r="V1623" s="83"/>
      <c r="W1623" s="74"/>
      <c r="X1623" s="74"/>
      <c r="Y1623" s="74"/>
      <c r="Z1623" s="66"/>
      <c r="AA1623" s="72"/>
      <c r="AB1623" s="66"/>
      <c r="AC1623" s="72"/>
      <c r="AD1623" s="72"/>
      <c r="AE1623" s="72"/>
      <c r="AF1623" s="62"/>
      <c r="AG1623" s="113"/>
      <c r="AH1623" s="114"/>
      <c r="AI1623" s="30"/>
      <c r="AJ1623" s="30"/>
      <c r="AK1623" s="30"/>
      <c r="AL1623" s="30"/>
      <c r="AM1623" s="68"/>
      <c r="AN1623" s="114"/>
      <c r="AO1623" s="114"/>
      <c r="AP1623" s="113"/>
      <c r="AQ1623" s="113"/>
      <c r="AR1623" s="31"/>
      <c r="AS1623" s="73"/>
      <c r="AT1623" s="73"/>
      <c r="AU1623" s="68"/>
      <c r="AV1623" s="67"/>
      <c r="AW1623" s="67"/>
      <c r="AX1623" s="67"/>
      <c r="AY1623" s="67"/>
      <c r="AZ1623" s="132"/>
      <c r="BA1623" s="132"/>
      <c r="BB1623" s="132"/>
      <c r="BC1623" s="132"/>
      <c r="BD1623" s="132"/>
      <c r="BE1623" s="67"/>
    </row>
    <row r="1624" spans="1:57" ht="25.5" customHeight="1" x14ac:dyDescent="0.25">
      <c r="A1624" s="31"/>
      <c r="B1624" s="31"/>
      <c r="C1624" s="31"/>
      <c r="D1624" s="33"/>
      <c r="E1624" s="98"/>
      <c r="F1624" s="31"/>
      <c r="G1624" s="83"/>
      <c r="H1624" s="83"/>
      <c r="I1624" s="62"/>
      <c r="J1624" s="31"/>
      <c r="K1624" s="31"/>
      <c r="L1624" s="83"/>
      <c r="M1624" s="69"/>
      <c r="N1624" s="69"/>
      <c r="O1624" s="74"/>
      <c r="P1624" s="74"/>
      <c r="Q1624" s="75"/>
      <c r="R1624" s="34"/>
      <c r="S1624" s="83"/>
      <c r="T1624" s="83"/>
      <c r="U1624" s="83"/>
      <c r="V1624" s="83"/>
      <c r="W1624" s="74"/>
      <c r="X1624" s="74"/>
      <c r="Y1624" s="74"/>
      <c r="Z1624" s="66"/>
      <c r="AA1624" s="72"/>
      <c r="AB1624" s="66"/>
      <c r="AC1624" s="72"/>
      <c r="AD1624" s="72"/>
      <c r="AE1624" s="72"/>
      <c r="AF1624" s="62"/>
      <c r="AG1624" s="113"/>
      <c r="AH1624" s="114"/>
      <c r="AI1624" s="30"/>
      <c r="AJ1624" s="30"/>
      <c r="AK1624" s="30"/>
      <c r="AL1624" s="30"/>
      <c r="AM1624" s="68"/>
      <c r="AN1624" s="114"/>
      <c r="AO1624" s="114"/>
      <c r="AP1624" s="113"/>
      <c r="AQ1624" s="113"/>
      <c r="AR1624" s="31"/>
      <c r="AS1624" s="73"/>
      <c r="AT1624" s="73"/>
      <c r="AU1624" s="68"/>
      <c r="AV1624" s="67"/>
      <c r="AW1624" s="67"/>
      <c r="AX1624" s="67"/>
      <c r="AY1624" s="67"/>
      <c r="AZ1624" s="132"/>
      <c r="BA1624" s="132"/>
      <c r="BB1624" s="132"/>
      <c r="BC1624" s="132"/>
      <c r="BD1624" s="132"/>
      <c r="BE1624" s="67"/>
    </row>
    <row r="1625" spans="1:57" ht="25.5" customHeight="1" x14ac:dyDescent="0.25">
      <c r="A1625" s="31"/>
      <c r="B1625" s="31"/>
      <c r="C1625" s="31"/>
      <c r="D1625" s="33"/>
      <c r="E1625" s="98"/>
      <c r="F1625" s="31"/>
      <c r="G1625" s="83"/>
      <c r="H1625" s="83"/>
      <c r="I1625" s="62"/>
      <c r="J1625" s="31"/>
      <c r="K1625" s="31"/>
      <c r="L1625" s="83"/>
      <c r="M1625" s="69"/>
      <c r="N1625" s="69"/>
      <c r="O1625" s="74"/>
      <c r="P1625" s="74"/>
      <c r="Q1625" s="75"/>
      <c r="R1625" s="34"/>
      <c r="S1625" s="83"/>
      <c r="T1625" s="83"/>
      <c r="U1625" s="83"/>
      <c r="V1625" s="83"/>
      <c r="W1625" s="74"/>
      <c r="X1625" s="74"/>
      <c r="Y1625" s="74"/>
      <c r="Z1625" s="66"/>
      <c r="AA1625" s="72"/>
      <c r="AB1625" s="66"/>
      <c r="AC1625" s="72"/>
      <c r="AD1625" s="72"/>
      <c r="AE1625" s="72"/>
      <c r="AF1625" s="62"/>
      <c r="AG1625" s="113"/>
      <c r="AH1625" s="114"/>
      <c r="AI1625" s="30"/>
      <c r="AJ1625" s="30"/>
      <c r="AK1625" s="30"/>
      <c r="AL1625" s="30"/>
      <c r="AM1625" s="68"/>
      <c r="AN1625" s="114"/>
      <c r="AO1625" s="114"/>
      <c r="AP1625" s="113"/>
      <c r="AQ1625" s="113"/>
      <c r="AR1625" s="31"/>
      <c r="AS1625" s="73"/>
      <c r="AT1625" s="73"/>
      <c r="AU1625" s="68"/>
      <c r="AV1625" s="67"/>
      <c r="AW1625" s="67"/>
      <c r="AX1625" s="67"/>
      <c r="AY1625" s="67"/>
      <c r="AZ1625" s="132"/>
      <c r="BA1625" s="132"/>
      <c r="BB1625" s="132"/>
      <c r="BC1625" s="132"/>
      <c r="BD1625" s="132"/>
      <c r="BE1625" s="67"/>
    </row>
    <row r="1626" spans="1:57" ht="25.5" customHeight="1" x14ac:dyDescent="0.25">
      <c r="A1626" s="31"/>
      <c r="B1626" s="31"/>
      <c r="C1626" s="31"/>
      <c r="D1626" s="33"/>
      <c r="E1626" s="98"/>
      <c r="F1626" s="31"/>
      <c r="G1626" s="83"/>
      <c r="H1626" s="83"/>
      <c r="I1626" s="62"/>
      <c r="J1626" s="31"/>
      <c r="K1626" s="31"/>
      <c r="L1626" s="83"/>
      <c r="M1626" s="69"/>
      <c r="N1626" s="69"/>
      <c r="O1626" s="74"/>
      <c r="P1626" s="74"/>
      <c r="Q1626" s="75"/>
      <c r="R1626" s="34"/>
      <c r="S1626" s="83"/>
      <c r="T1626" s="83"/>
      <c r="U1626" s="83"/>
      <c r="V1626" s="83"/>
      <c r="W1626" s="74"/>
      <c r="X1626" s="74"/>
      <c r="Y1626" s="74"/>
      <c r="Z1626" s="66"/>
      <c r="AA1626" s="72"/>
      <c r="AB1626" s="66"/>
      <c r="AC1626" s="72"/>
      <c r="AD1626" s="72"/>
      <c r="AE1626" s="72"/>
      <c r="AF1626" s="62"/>
      <c r="AG1626" s="113"/>
      <c r="AH1626" s="114"/>
      <c r="AI1626" s="30"/>
      <c r="AJ1626" s="30"/>
      <c r="AK1626" s="30"/>
      <c r="AL1626" s="30"/>
      <c r="AM1626" s="68"/>
      <c r="AN1626" s="114"/>
      <c r="AO1626" s="114"/>
      <c r="AP1626" s="113"/>
      <c r="AQ1626" s="113"/>
      <c r="AR1626" s="31"/>
      <c r="AS1626" s="73"/>
      <c r="AT1626" s="73"/>
      <c r="AU1626" s="68"/>
      <c r="AV1626" s="67"/>
      <c r="AW1626" s="67"/>
      <c r="AX1626" s="67"/>
      <c r="AY1626" s="67"/>
      <c r="AZ1626" s="132"/>
      <c r="BA1626" s="132"/>
      <c r="BB1626" s="132"/>
      <c r="BC1626" s="132"/>
      <c r="BD1626" s="132"/>
      <c r="BE1626" s="67"/>
    </row>
    <row r="1627" spans="1:57" ht="25.5" customHeight="1" x14ac:dyDescent="0.25">
      <c r="A1627" s="31"/>
      <c r="B1627" s="31"/>
      <c r="C1627" s="31"/>
      <c r="D1627" s="33"/>
      <c r="E1627" s="98"/>
      <c r="F1627" s="31"/>
      <c r="G1627" s="83"/>
      <c r="H1627" s="83"/>
      <c r="I1627" s="62"/>
      <c r="J1627" s="31"/>
      <c r="K1627" s="31"/>
      <c r="L1627" s="83"/>
      <c r="M1627" s="69"/>
      <c r="N1627" s="69"/>
      <c r="O1627" s="74"/>
      <c r="P1627" s="74"/>
      <c r="Q1627" s="75"/>
      <c r="R1627" s="34"/>
      <c r="S1627" s="83"/>
      <c r="T1627" s="83"/>
      <c r="U1627" s="83"/>
      <c r="V1627" s="83"/>
      <c r="W1627" s="74"/>
      <c r="X1627" s="74"/>
      <c r="Y1627" s="74"/>
      <c r="Z1627" s="66"/>
      <c r="AA1627" s="72"/>
      <c r="AB1627" s="66"/>
      <c r="AC1627" s="72"/>
      <c r="AD1627" s="72"/>
      <c r="AE1627" s="72"/>
      <c r="AF1627" s="62"/>
      <c r="AG1627" s="113"/>
      <c r="AH1627" s="114"/>
      <c r="AI1627" s="30"/>
      <c r="AJ1627" s="30"/>
      <c r="AK1627" s="30"/>
      <c r="AL1627" s="30"/>
      <c r="AM1627" s="68"/>
      <c r="AN1627" s="114"/>
      <c r="AO1627" s="114"/>
      <c r="AP1627" s="113"/>
      <c r="AQ1627" s="113"/>
      <c r="AR1627" s="31"/>
      <c r="AS1627" s="73"/>
      <c r="AT1627" s="73"/>
      <c r="AU1627" s="68"/>
      <c r="AV1627" s="67"/>
      <c r="AW1627" s="67"/>
      <c r="AX1627" s="67"/>
      <c r="AY1627" s="67"/>
      <c r="AZ1627" s="132"/>
      <c r="BA1627" s="132"/>
      <c r="BB1627" s="132"/>
      <c r="BC1627" s="132"/>
      <c r="BD1627" s="132"/>
      <c r="BE1627" s="67"/>
    </row>
    <row r="1628" spans="1:57" ht="25.5" customHeight="1" x14ac:dyDescent="0.25">
      <c r="A1628" s="31"/>
      <c r="B1628" s="31"/>
      <c r="C1628" s="31"/>
      <c r="D1628" s="33"/>
      <c r="E1628" s="98"/>
      <c r="F1628" s="31"/>
      <c r="G1628" s="83"/>
      <c r="H1628" s="83"/>
      <c r="I1628" s="62"/>
      <c r="J1628" s="31"/>
      <c r="K1628" s="31"/>
      <c r="L1628" s="83"/>
      <c r="M1628" s="69"/>
      <c r="N1628" s="69"/>
      <c r="O1628" s="74"/>
      <c r="P1628" s="74"/>
      <c r="Q1628" s="75"/>
      <c r="R1628" s="34"/>
      <c r="S1628" s="83"/>
      <c r="T1628" s="83"/>
      <c r="U1628" s="83"/>
      <c r="V1628" s="83"/>
      <c r="W1628" s="74"/>
      <c r="X1628" s="74"/>
      <c r="Y1628" s="74"/>
      <c r="Z1628" s="66"/>
      <c r="AA1628" s="72"/>
      <c r="AB1628" s="66"/>
      <c r="AC1628" s="72"/>
      <c r="AD1628" s="72"/>
      <c r="AE1628" s="72"/>
      <c r="AF1628" s="62"/>
      <c r="AG1628" s="113"/>
      <c r="AH1628" s="114"/>
      <c r="AI1628" s="30"/>
      <c r="AJ1628" s="30"/>
      <c r="AK1628" s="30"/>
      <c r="AL1628" s="30"/>
      <c r="AM1628" s="68"/>
      <c r="AN1628" s="114"/>
      <c r="AO1628" s="114"/>
      <c r="AP1628" s="113"/>
      <c r="AQ1628" s="113"/>
      <c r="AR1628" s="31"/>
      <c r="AS1628" s="73"/>
      <c r="AT1628" s="73"/>
      <c r="AU1628" s="68"/>
      <c r="AV1628" s="67"/>
      <c r="AW1628" s="67"/>
      <c r="AX1628" s="67"/>
      <c r="AY1628" s="67"/>
      <c r="AZ1628" s="132"/>
      <c r="BA1628" s="132"/>
      <c r="BB1628" s="132"/>
      <c r="BC1628" s="132"/>
      <c r="BD1628" s="132"/>
      <c r="BE1628" s="67"/>
    </row>
    <row r="1629" spans="1:57" ht="25.5" customHeight="1" x14ac:dyDescent="0.25">
      <c r="A1629" s="31"/>
      <c r="B1629" s="31"/>
      <c r="C1629" s="31"/>
      <c r="D1629" s="33"/>
      <c r="E1629" s="98"/>
      <c r="F1629" s="31"/>
      <c r="G1629" s="83"/>
      <c r="H1629" s="83"/>
      <c r="I1629" s="62"/>
      <c r="J1629" s="31"/>
      <c r="K1629" s="31"/>
      <c r="L1629" s="83"/>
      <c r="M1629" s="69"/>
      <c r="N1629" s="69"/>
      <c r="O1629" s="74"/>
      <c r="P1629" s="74"/>
      <c r="Q1629" s="75"/>
      <c r="R1629" s="34"/>
      <c r="S1629" s="83"/>
      <c r="T1629" s="83"/>
      <c r="U1629" s="83"/>
      <c r="V1629" s="83"/>
      <c r="W1629" s="74"/>
      <c r="X1629" s="74"/>
      <c r="Y1629" s="74"/>
      <c r="Z1629" s="66"/>
      <c r="AA1629" s="72"/>
      <c r="AB1629" s="66"/>
      <c r="AC1629" s="72"/>
      <c r="AD1629" s="72"/>
      <c r="AE1629" s="72"/>
      <c r="AF1629" s="62"/>
      <c r="AG1629" s="113"/>
      <c r="AH1629" s="114"/>
      <c r="AI1629" s="30"/>
      <c r="AJ1629" s="30"/>
      <c r="AK1629" s="30"/>
      <c r="AL1629" s="30"/>
      <c r="AM1629" s="68"/>
      <c r="AN1629" s="114"/>
      <c r="AO1629" s="114"/>
      <c r="AP1629" s="113"/>
      <c r="AQ1629" s="113"/>
      <c r="AR1629" s="31"/>
      <c r="AS1629" s="73"/>
      <c r="AT1629" s="73"/>
      <c r="AU1629" s="68"/>
      <c r="AV1629" s="67"/>
      <c r="AW1629" s="67"/>
      <c r="AX1629" s="67"/>
      <c r="AY1629" s="67"/>
      <c r="AZ1629" s="132"/>
      <c r="BA1629" s="132"/>
      <c r="BB1629" s="132"/>
      <c r="BC1629" s="132"/>
      <c r="BD1629" s="132"/>
      <c r="BE1629" s="67"/>
    </row>
    <row r="1630" spans="1:57" ht="25.5" customHeight="1" x14ac:dyDescent="0.25">
      <c r="A1630" s="31"/>
      <c r="B1630" s="31"/>
      <c r="C1630" s="31"/>
      <c r="D1630" s="33"/>
      <c r="E1630" s="98"/>
      <c r="F1630" s="31"/>
      <c r="G1630" s="83"/>
      <c r="H1630" s="83"/>
      <c r="I1630" s="62"/>
      <c r="J1630" s="31"/>
      <c r="K1630" s="31"/>
      <c r="L1630" s="83"/>
      <c r="M1630" s="69"/>
      <c r="N1630" s="69"/>
      <c r="O1630" s="74"/>
      <c r="P1630" s="74"/>
      <c r="Q1630" s="75"/>
      <c r="R1630" s="34"/>
      <c r="S1630" s="83"/>
      <c r="T1630" s="83"/>
      <c r="U1630" s="83"/>
      <c r="V1630" s="83"/>
      <c r="W1630" s="74"/>
      <c r="X1630" s="74"/>
      <c r="Y1630" s="74"/>
      <c r="Z1630" s="66"/>
      <c r="AA1630" s="72"/>
      <c r="AB1630" s="66"/>
      <c r="AC1630" s="72"/>
      <c r="AD1630" s="72"/>
      <c r="AE1630" s="72"/>
      <c r="AF1630" s="62"/>
      <c r="AG1630" s="113"/>
      <c r="AH1630" s="114"/>
      <c r="AI1630" s="30"/>
      <c r="AJ1630" s="30"/>
      <c r="AK1630" s="30"/>
      <c r="AL1630" s="30"/>
      <c r="AM1630" s="68"/>
      <c r="AN1630" s="114"/>
      <c r="AO1630" s="114"/>
      <c r="AP1630" s="113"/>
      <c r="AQ1630" s="113"/>
      <c r="AR1630" s="31"/>
      <c r="AS1630" s="73"/>
      <c r="AT1630" s="73"/>
      <c r="AU1630" s="68"/>
      <c r="AV1630" s="67"/>
      <c r="AW1630" s="67"/>
      <c r="AX1630" s="67"/>
      <c r="AY1630" s="67"/>
      <c r="AZ1630" s="132"/>
      <c r="BA1630" s="132"/>
      <c r="BB1630" s="132"/>
      <c r="BC1630" s="132"/>
      <c r="BD1630" s="132"/>
      <c r="BE1630" s="67"/>
    </row>
    <row r="1631" spans="1:57" ht="25.5" customHeight="1" x14ac:dyDescent="0.25">
      <c r="A1631" s="31"/>
      <c r="B1631" s="31"/>
      <c r="C1631" s="31"/>
      <c r="D1631" s="33"/>
      <c r="E1631" s="98"/>
      <c r="F1631" s="31"/>
      <c r="G1631" s="83"/>
      <c r="H1631" s="83"/>
      <c r="I1631" s="62"/>
      <c r="J1631" s="31"/>
      <c r="K1631" s="31"/>
      <c r="L1631" s="83"/>
      <c r="M1631" s="69"/>
      <c r="N1631" s="69"/>
      <c r="O1631" s="74"/>
      <c r="P1631" s="74"/>
      <c r="Q1631" s="75"/>
      <c r="R1631" s="34"/>
      <c r="S1631" s="83"/>
      <c r="T1631" s="83"/>
      <c r="U1631" s="83"/>
      <c r="V1631" s="83"/>
      <c r="W1631" s="74"/>
      <c r="X1631" s="74"/>
      <c r="Y1631" s="74"/>
      <c r="Z1631" s="66"/>
      <c r="AA1631" s="72"/>
      <c r="AB1631" s="66"/>
      <c r="AC1631" s="72"/>
      <c r="AD1631" s="72"/>
      <c r="AE1631" s="72"/>
      <c r="AF1631" s="62"/>
      <c r="AG1631" s="113"/>
      <c r="AH1631" s="114"/>
      <c r="AI1631" s="30"/>
      <c r="AJ1631" s="30"/>
      <c r="AK1631" s="30"/>
      <c r="AL1631" s="30"/>
      <c r="AM1631" s="68"/>
      <c r="AN1631" s="114"/>
      <c r="AO1631" s="114"/>
      <c r="AP1631" s="113"/>
      <c r="AQ1631" s="113"/>
      <c r="AR1631" s="31"/>
      <c r="AS1631" s="73"/>
      <c r="AT1631" s="73"/>
      <c r="AU1631" s="68"/>
      <c r="AV1631" s="67"/>
      <c r="AW1631" s="67"/>
      <c r="AX1631" s="67"/>
      <c r="AY1631" s="67"/>
      <c r="AZ1631" s="132"/>
      <c r="BA1631" s="132"/>
      <c r="BB1631" s="132"/>
      <c r="BC1631" s="132"/>
      <c r="BD1631" s="132"/>
      <c r="BE1631" s="67"/>
    </row>
    <row r="1632" spans="1:57" ht="25.5" customHeight="1" x14ac:dyDescent="0.25">
      <c r="A1632" s="31"/>
      <c r="B1632" s="31"/>
      <c r="C1632" s="31"/>
      <c r="D1632" s="33"/>
      <c r="E1632" s="98"/>
      <c r="F1632" s="31"/>
      <c r="G1632" s="83"/>
      <c r="H1632" s="83"/>
      <c r="I1632" s="62"/>
      <c r="J1632" s="31"/>
      <c r="K1632" s="31"/>
      <c r="L1632" s="83"/>
      <c r="M1632" s="69"/>
      <c r="N1632" s="69"/>
      <c r="O1632" s="74"/>
      <c r="P1632" s="74"/>
      <c r="Q1632" s="75"/>
      <c r="R1632" s="34"/>
      <c r="S1632" s="83"/>
      <c r="T1632" s="83"/>
      <c r="U1632" s="83"/>
      <c r="V1632" s="83"/>
      <c r="W1632" s="74"/>
      <c r="X1632" s="74"/>
      <c r="Y1632" s="74"/>
      <c r="Z1632" s="66"/>
      <c r="AA1632" s="72"/>
      <c r="AB1632" s="66"/>
      <c r="AC1632" s="72"/>
      <c r="AD1632" s="72"/>
      <c r="AE1632" s="72"/>
      <c r="AF1632" s="62"/>
      <c r="AG1632" s="113"/>
      <c r="AH1632" s="114"/>
      <c r="AI1632" s="30"/>
      <c r="AJ1632" s="30"/>
      <c r="AK1632" s="30"/>
      <c r="AL1632" s="30"/>
      <c r="AM1632" s="68"/>
      <c r="AN1632" s="114"/>
      <c r="AO1632" s="114"/>
      <c r="AP1632" s="113"/>
      <c r="AQ1632" s="113"/>
      <c r="AR1632" s="31"/>
      <c r="AS1632" s="73"/>
      <c r="AT1632" s="73"/>
      <c r="AU1632" s="68"/>
      <c r="AV1632" s="67"/>
      <c r="AW1632" s="67"/>
      <c r="AX1632" s="67"/>
      <c r="AY1632" s="67"/>
      <c r="AZ1632" s="132"/>
      <c r="BA1632" s="132"/>
      <c r="BB1632" s="132"/>
      <c r="BC1632" s="132"/>
      <c r="BD1632" s="132"/>
      <c r="BE1632" s="67"/>
    </row>
    <row r="1633" spans="1:57" ht="25.5" customHeight="1" x14ac:dyDescent="0.25">
      <c r="A1633" s="31"/>
      <c r="B1633" s="31"/>
      <c r="C1633" s="31"/>
      <c r="D1633" s="33"/>
      <c r="E1633" s="98"/>
      <c r="F1633" s="31"/>
      <c r="G1633" s="83"/>
      <c r="H1633" s="83"/>
      <c r="I1633" s="62"/>
      <c r="J1633" s="31"/>
      <c r="K1633" s="31"/>
      <c r="L1633" s="83"/>
      <c r="M1633" s="69"/>
      <c r="N1633" s="69"/>
      <c r="O1633" s="74"/>
      <c r="P1633" s="74"/>
      <c r="Q1633" s="75"/>
      <c r="R1633" s="34"/>
      <c r="S1633" s="83"/>
      <c r="T1633" s="83"/>
      <c r="U1633" s="83"/>
      <c r="V1633" s="83"/>
      <c r="W1633" s="74"/>
      <c r="X1633" s="74"/>
      <c r="Y1633" s="74"/>
      <c r="Z1633" s="66"/>
      <c r="AA1633" s="72"/>
      <c r="AB1633" s="66"/>
      <c r="AC1633" s="72"/>
      <c r="AD1633" s="72"/>
      <c r="AE1633" s="72"/>
      <c r="AF1633" s="62"/>
      <c r="AG1633" s="113"/>
      <c r="AH1633" s="114"/>
      <c r="AI1633" s="30"/>
      <c r="AJ1633" s="30"/>
      <c r="AK1633" s="30"/>
      <c r="AL1633" s="30"/>
      <c r="AM1633" s="68"/>
      <c r="AN1633" s="114"/>
      <c r="AO1633" s="114"/>
      <c r="AP1633" s="113"/>
      <c r="AQ1633" s="113"/>
      <c r="AR1633" s="31"/>
      <c r="AS1633" s="73"/>
      <c r="AT1633" s="73"/>
      <c r="AU1633" s="68"/>
      <c r="AV1633" s="67"/>
      <c r="AW1633" s="67"/>
      <c r="AX1633" s="67"/>
      <c r="AY1633" s="67"/>
      <c r="AZ1633" s="132"/>
      <c r="BA1633" s="132"/>
      <c r="BB1633" s="132"/>
      <c r="BC1633" s="132"/>
      <c r="BD1633" s="132"/>
      <c r="BE1633" s="67"/>
    </row>
    <row r="1634" spans="1:57" ht="25.5" customHeight="1" x14ac:dyDescent="0.25">
      <c r="A1634" s="31"/>
      <c r="B1634" s="31"/>
      <c r="C1634" s="31"/>
      <c r="D1634" s="33"/>
      <c r="E1634" s="98"/>
      <c r="F1634" s="31"/>
      <c r="G1634" s="83"/>
      <c r="H1634" s="83"/>
      <c r="I1634" s="62"/>
      <c r="J1634" s="31"/>
      <c r="K1634" s="31"/>
      <c r="L1634" s="83"/>
      <c r="M1634" s="69"/>
      <c r="N1634" s="69"/>
      <c r="O1634" s="74"/>
      <c r="P1634" s="74"/>
      <c r="Q1634" s="75"/>
      <c r="R1634" s="34"/>
      <c r="S1634" s="83"/>
      <c r="T1634" s="83"/>
      <c r="U1634" s="83"/>
      <c r="V1634" s="83"/>
      <c r="W1634" s="74"/>
      <c r="X1634" s="74"/>
      <c r="Y1634" s="74"/>
      <c r="Z1634" s="66"/>
      <c r="AA1634" s="72"/>
      <c r="AB1634" s="66"/>
      <c r="AC1634" s="72"/>
      <c r="AD1634" s="72"/>
      <c r="AE1634" s="72"/>
      <c r="AF1634" s="62"/>
      <c r="AG1634" s="113"/>
      <c r="AH1634" s="114"/>
      <c r="AI1634" s="30"/>
      <c r="AJ1634" s="30"/>
      <c r="AK1634" s="30"/>
      <c r="AL1634" s="30"/>
      <c r="AM1634" s="68"/>
      <c r="AN1634" s="114"/>
      <c r="AO1634" s="114"/>
      <c r="AP1634" s="113"/>
      <c r="AQ1634" s="113"/>
      <c r="AR1634" s="31"/>
      <c r="AS1634" s="73"/>
      <c r="AT1634" s="73"/>
      <c r="AU1634" s="68"/>
      <c r="AV1634" s="67"/>
      <c r="AW1634" s="67"/>
      <c r="AX1634" s="67"/>
      <c r="AY1634" s="67"/>
      <c r="AZ1634" s="132"/>
      <c r="BA1634" s="132"/>
      <c r="BB1634" s="132"/>
      <c r="BC1634" s="132"/>
      <c r="BD1634" s="132"/>
      <c r="BE1634" s="67"/>
    </row>
    <row r="1635" spans="1:57" ht="25.5" customHeight="1" x14ac:dyDescent="0.25">
      <c r="A1635" s="31"/>
      <c r="B1635" s="31"/>
      <c r="C1635" s="31"/>
      <c r="D1635" s="33"/>
      <c r="E1635" s="98"/>
      <c r="F1635" s="31"/>
      <c r="G1635" s="83"/>
      <c r="H1635" s="83"/>
      <c r="I1635" s="62"/>
      <c r="J1635" s="31"/>
      <c r="K1635" s="31"/>
      <c r="L1635" s="83"/>
      <c r="M1635" s="69"/>
      <c r="N1635" s="69"/>
      <c r="O1635" s="74"/>
      <c r="P1635" s="74"/>
      <c r="Q1635" s="75"/>
      <c r="R1635" s="34"/>
      <c r="S1635" s="83"/>
      <c r="T1635" s="83"/>
      <c r="U1635" s="83"/>
      <c r="V1635" s="83"/>
      <c r="W1635" s="74"/>
      <c r="X1635" s="74"/>
      <c r="Y1635" s="74"/>
      <c r="Z1635" s="66"/>
      <c r="AA1635" s="72"/>
      <c r="AB1635" s="66"/>
      <c r="AC1635" s="72"/>
      <c r="AD1635" s="72"/>
      <c r="AE1635" s="72"/>
      <c r="AF1635" s="62"/>
      <c r="AG1635" s="113"/>
      <c r="AH1635" s="114"/>
      <c r="AI1635" s="30"/>
      <c r="AJ1635" s="30"/>
      <c r="AK1635" s="30"/>
      <c r="AL1635" s="30"/>
      <c r="AM1635" s="68"/>
      <c r="AN1635" s="114"/>
      <c r="AO1635" s="114"/>
      <c r="AP1635" s="113"/>
      <c r="AQ1635" s="113"/>
      <c r="AR1635" s="31"/>
      <c r="AS1635" s="73"/>
      <c r="AT1635" s="73"/>
      <c r="AU1635" s="68"/>
      <c r="AV1635" s="67"/>
      <c r="AW1635" s="67"/>
      <c r="AX1635" s="67"/>
      <c r="AY1635" s="67"/>
      <c r="AZ1635" s="132"/>
      <c r="BA1635" s="132"/>
      <c r="BB1635" s="132"/>
      <c r="BC1635" s="132"/>
      <c r="BD1635" s="132"/>
      <c r="BE1635" s="67"/>
    </row>
    <row r="1636" spans="1:57" ht="25.5" customHeight="1" x14ac:dyDescent="0.25">
      <c r="A1636" s="31"/>
      <c r="B1636" s="31"/>
      <c r="C1636" s="31"/>
      <c r="D1636" s="33"/>
      <c r="E1636" s="98"/>
      <c r="F1636" s="31"/>
      <c r="G1636" s="83"/>
      <c r="H1636" s="83"/>
      <c r="I1636" s="62"/>
      <c r="J1636" s="31"/>
      <c r="K1636" s="31"/>
      <c r="L1636" s="83"/>
      <c r="M1636" s="69"/>
      <c r="N1636" s="69"/>
      <c r="O1636" s="74"/>
      <c r="P1636" s="74"/>
      <c r="Q1636" s="75"/>
      <c r="R1636" s="34"/>
      <c r="S1636" s="83"/>
      <c r="T1636" s="83"/>
      <c r="U1636" s="83"/>
      <c r="V1636" s="83"/>
      <c r="W1636" s="74"/>
      <c r="X1636" s="74"/>
      <c r="Y1636" s="74"/>
      <c r="Z1636" s="66"/>
      <c r="AA1636" s="72"/>
      <c r="AB1636" s="66"/>
      <c r="AC1636" s="72"/>
      <c r="AD1636" s="72"/>
      <c r="AE1636" s="72"/>
      <c r="AF1636" s="62"/>
      <c r="AG1636" s="113"/>
      <c r="AH1636" s="114"/>
      <c r="AI1636" s="30"/>
      <c r="AJ1636" s="30"/>
      <c r="AK1636" s="30"/>
      <c r="AL1636" s="30"/>
      <c r="AM1636" s="68"/>
      <c r="AN1636" s="114"/>
      <c r="AO1636" s="114"/>
      <c r="AP1636" s="113"/>
      <c r="AQ1636" s="113"/>
      <c r="AR1636" s="31"/>
      <c r="AS1636" s="73"/>
      <c r="AT1636" s="73"/>
      <c r="AU1636" s="68"/>
      <c r="AV1636" s="67"/>
      <c r="AW1636" s="67"/>
      <c r="AX1636" s="67"/>
      <c r="AY1636" s="67"/>
      <c r="AZ1636" s="132"/>
      <c r="BA1636" s="132"/>
      <c r="BB1636" s="132"/>
      <c r="BC1636" s="132"/>
      <c r="BD1636" s="132"/>
      <c r="BE1636" s="67"/>
    </row>
    <row r="1637" spans="1:57" ht="25.5" customHeight="1" x14ac:dyDescent="0.25">
      <c r="A1637" s="31"/>
      <c r="B1637" s="31"/>
      <c r="C1637" s="31"/>
      <c r="D1637" s="33"/>
      <c r="E1637" s="98"/>
      <c r="F1637" s="31"/>
      <c r="G1637" s="83"/>
      <c r="H1637" s="83"/>
      <c r="I1637" s="62"/>
      <c r="J1637" s="31"/>
      <c r="K1637" s="31"/>
      <c r="L1637" s="83"/>
      <c r="M1637" s="69"/>
      <c r="N1637" s="69"/>
      <c r="O1637" s="74"/>
      <c r="P1637" s="74"/>
      <c r="Q1637" s="75"/>
      <c r="R1637" s="34"/>
      <c r="S1637" s="83"/>
      <c r="T1637" s="83"/>
      <c r="U1637" s="83"/>
      <c r="V1637" s="83"/>
      <c r="W1637" s="74"/>
      <c r="X1637" s="74"/>
      <c r="Y1637" s="74"/>
      <c r="Z1637" s="66"/>
      <c r="AA1637" s="72"/>
      <c r="AB1637" s="66"/>
      <c r="AC1637" s="72"/>
      <c r="AD1637" s="72"/>
      <c r="AE1637" s="72"/>
      <c r="AF1637" s="62"/>
      <c r="AG1637" s="113"/>
      <c r="AH1637" s="114"/>
      <c r="AI1637" s="30"/>
      <c r="AJ1637" s="30"/>
      <c r="AK1637" s="30"/>
      <c r="AL1637" s="30"/>
      <c r="AM1637" s="68"/>
      <c r="AN1637" s="114"/>
      <c r="AO1637" s="114"/>
      <c r="AP1637" s="113"/>
      <c r="AQ1637" s="113"/>
      <c r="AR1637" s="31"/>
      <c r="AS1637" s="73"/>
      <c r="AT1637" s="73"/>
      <c r="AU1637" s="68"/>
      <c r="AV1637" s="67"/>
      <c r="AW1637" s="67"/>
      <c r="AX1637" s="67"/>
      <c r="AY1637" s="67"/>
      <c r="AZ1637" s="132"/>
      <c r="BA1637" s="132"/>
      <c r="BB1637" s="132"/>
      <c r="BC1637" s="132"/>
      <c r="BD1637" s="132"/>
      <c r="BE1637" s="67"/>
    </row>
    <row r="1638" spans="1:57" ht="25.5" customHeight="1" x14ac:dyDescent="0.25">
      <c r="A1638" s="31"/>
      <c r="B1638" s="31"/>
      <c r="C1638" s="31"/>
      <c r="D1638" s="33"/>
      <c r="E1638" s="98"/>
      <c r="F1638" s="31"/>
      <c r="G1638" s="83"/>
      <c r="H1638" s="83"/>
      <c r="I1638" s="62"/>
      <c r="J1638" s="31"/>
      <c r="K1638" s="31"/>
      <c r="L1638" s="83"/>
      <c r="M1638" s="69"/>
      <c r="N1638" s="69"/>
      <c r="O1638" s="74"/>
      <c r="P1638" s="74"/>
      <c r="Q1638" s="75"/>
      <c r="R1638" s="34"/>
      <c r="S1638" s="83"/>
      <c r="T1638" s="83"/>
      <c r="U1638" s="83"/>
      <c r="V1638" s="83"/>
      <c r="W1638" s="74"/>
      <c r="X1638" s="74"/>
      <c r="Y1638" s="74"/>
      <c r="Z1638" s="66"/>
      <c r="AA1638" s="72"/>
      <c r="AB1638" s="66"/>
      <c r="AC1638" s="72"/>
      <c r="AD1638" s="72"/>
      <c r="AE1638" s="72"/>
      <c r="AF1638" s="62"/>
      <c r="AG1638" s="113"/>
      <c r="AH1638" s="114"/>
      <c r="AI1638" s="30"/>
      <c r="AJ1638" s="30"/>
      <c r="AK1638" s="30"/>
      <c r="AL1638" s="30"/>
      <c r="AM1638" s="68"/>
      <c r="AN1638" s="114"/>
      <c r="AO1638" s="114"/>
      <c r="AP1638" s="113"/>
      <c r="AQ1638" s="113"/>
      <c r="AR1638" s="31"/>
      <c r="AS1638" s="73"/>
      <c r="AT1638" s="73"/>
      <c r="AU1638" s="68"/>
      <c r="AV1638" s="67"/>
      <c r="AW1638" s="67"/>
      <c r="AX1638" s="67"/>
      <c r="AY1638" s="67"/>
      <c r="AZ1638" s="132"/>
      <c r="BA1638" s="132"/>
      <c r="BB1638" s="132"/>
      <c r="BC1638" s="132"/>
      <c r="BD1638" s="132"/>
      <c r="BE1638" s="67"/>
    </row>
    <row r="1639" spans="1:57" ht="25.5" customHeight="1" x14ac:dyDescent="0.25">
      <c r="A1639" s="31"/>
      <c r="B1639" s="31"/>
      <c r="C1639" s="31"/>
      <c r="D1639" s="33"/>
      <c r="E1639" s="98"/>
      <c r="F1639" s="31"/>
      <c r="G1639" s="83"/>
      <c r="H1639" s="83"/>
      <c r="I1639" s="62"/>
      <c r="J1639" s="31"/>
      <c r="K1639" s="31"/>
      <c r="L1639" s="83"/>
      <c r="M1639" s="69"/>
      <c r="N1639" s="69"/>
      <c r="O1639" s="74"/>
      <c r="P1639" s="74"/>
      <c r="Q1639" s="75"/>
      <c r="R1639" s="34"/>
      <c r="S1639" s="83"/>
      <c r="T1639" s="83"/>
      <c r="U1639" s="83"/>
      <c r="V1639" s="83"/>
      <c r="W1639" s="74"/>
      <c r="X1639" s="74"/>
      <c r="Y1639" s="74"/>
      <c r="Z1639" s="66"/>
      <c r="AA1639" s="72"/>
      <c r="AB1639" s="66"/>
      <c r="AC1639" s="72"/>
      <c r="AD1639" s="72"/>
      <c r="AE1639" s="72"/>
      <c r="AF1639" s="62"/>
      <c r="AG1639" s="113"/>
      <c r="AH1639" s="114"/>
      <c r="AI1639" s="30"/>
      <c r="AJ1639" s="30"/>
      <c r="AK1639" s="30"/>
      <c r="AL1639" s="30"/>
      <c r="AM1639" s="68"/>
      <c r="AN1639" s="114"/>
      <c r="AO1639" s="114"/>
      <c r="AP1639" s="113"/>
      <c r="AQ1639" s="113"/>
      <c r="AR1639" s="31"/>
      <c r="AS1639" s="73"/>
      <c r="AT1639" s="73"/>
      <c r="AU1639" s="68"/>
      <c r="AV1639" s="67"/>
      <c r="AW1639" s="67"/>
      <c r="AX1639" s="67"/>
      <c r="AY1639" s="67"/>
      <c r="AZ1639" s="132"/>
      <c r="BA1639" s="132"/>
      <c r="BB1639" s="132"/>
      <c r="BC1639" s="132"/>
      <c r="BD1639" s="132"/>
      <c r="BE1639" s="67"/>
    </row>
    <row r="1640" spans="1:57" ht="25.5" customHeight="1" x14ac:dyDescent="0.25">
      <c r="A1640" s="31"/>
      <c r="B1640" s="31"/>
      <c r="C1640" s="31"/>
      <c r="D1640" s="33"/>
      <c r="E1640" s="98"/>
      <c r="F1640" s="31"/>
      <c r="G1640" s="83"/>
      <c r="H1640" s="83"/>
      <c r="I1640" s="62"/>
      <c r="J1640" s="31"/>
      <c r="K1640" s="31"/>
      <c r="L1640" s="83"/>
      <c r="M1640" s="69"/>
      <c r="N1640" s="69"/>
      <c r="O1640" s="74"/>
      <c r="P1640" s="74"/>
      <c r="Q1640" s="75"/>
      <c r="R1640" s="34"/>
      <c r="S1640" s="83"/>
      <c r="T1640" s="83"/>
      <c r="U1640" s="83"/>
      <c r="V1640" s="83"/>
      <c r="W1640" s="74"/>
      <c r="X1640" s="74"/>
      <c r="Y1640" s="74"/>
      <c r="Z1640" s="66"/>
      <c r="AA1640" s="72"/>
      <c r="AB1640" s="66"/>
      <c r="AC1640" s="72"/>
      <c r="AD1640" s="72"/>
      <c r="AE1640" s="72"/>
      <c r="AF1640" s="62"/>
      <c r="AG1640" s="113"/>
      <c r="AH1640" s="114"/>
      <c r="AI1640" s="30"/>
      <c r="AJ1640" s="30"/>
      <c r="AK1640" s="30"/>
      <c r="AL1640" s="30"/>
      <c r="AM1640" s="68"/>
      <c r="AN1640" s="114"/>
      <c r="AO1640" s="114"/>
      <c r="AP1640" s="113"/>
      <c r="AQ1640" s="113"/>
      <c r="AR1640" s="31"/>
      <c r="AS1640" s="73"/>
      <c r="AT1640" s="73"/>
      <c r="AU1640" s="68"/>
      <c r="AV1640" s="67"/>
      <c r="AW1640" s="67"/>
      <c r="AX1640" s="67"/>
      <c r="AY1640" s="67"/>
      <c r="AZ1640" s="132"/>
      <c r="BA1640" s="132"/>
      <c r="BB1640" s="132"/>
      <c r="BC1640" s="132"/>
      <c r="BD1640" s="132"/>
      <c r="BE1640" s="67"/>
    </row>
    <row r="1641" spans="1:57" ht="25.5" customHeight="1" x14ac:dyDescent="0.25">
      <c r="A1641" s="31"/>
      <c r="B1641" s="31"/>
      <c r="C1641" s="31"/>
      <c r="D1641" s="33"/>
      <c r="E1641" s="98"/>
      <c r="F1641" s="31"/>
      <c r="G1641" s="83"/>
      <c r="H1641" s="83"/>
      <c r="I1641" s="62"/>
      <c r="J1641" s="31"/>
      <c r="K1641" s="31"/>
      <c r="L1641" s="83"/>
      <c r="M1641" s="69"/>
      <c r="N1641" s="69"/>
      <c r="O1641" s="74"/>
      <c r="P1641" s="74"/>
      <c r="Q1641" s="75"/>
      <c r="R1641" s="34"/>
      <c r="S1641" s="83"/>
      <c r="T1641" s="83"/>
      <c r="U1641" s="83"/>
      <c r="V1641" s="83"/>
      <c r="W1641" s="74"/>
      <c r="X1641" s="74"/>
      <c r="Y1641" s="74"/>
      <c r="Z1641" s="66"/>
      <c r="AA1641" s="72"/>
      <c r="AB1641" s="66"/>
      <c r="AC1641" s="72"/>
      <c r="AD1641" s="72"/>
      <c r="AE1641" s="72"/>
      <c r="AF1641" s="62"/>
      <c r="AG1641" s="113"/>
      <c r="AH1641" s="114"/>
      <c r="AI1641" s="30"/>
      <c r="AJ1641" s="30"/>
      <c r="AK1641" s="30"/>
      <c r="AL1641" s="30"/>
      <c r="AM1641" s="68"/>
      <c r="AN1641" s="114"/>
      <c r="AO1641" s="114"/>
      <c r="AP1641" s="113"/>
      <c r="AQ1641" s="113"/>
      <c r="AR1641" s="31"/>
      <c r="AS1641" s="73"/>
      <c r="AT1641" s="73"/>
      <c r="AU1641" s="68"/>
      <c r="AV1641" s="67"/>
      <c r="AW1641" s="67"/>
      <c r="AX1641" s="67"/>
      <c r="AY1641" s="67"/>
      <c r="AZ1641" s="132"/>
      <c r="BA1641" s="132"/>
      <c r="BB1641" s="132"/>
      <c r="BC1641" s="132"/>
      <c r="BD1641" s="132"/>
      <c r="BE1641" s="67"/>
    </row>
    <row r="1642" spans="1:57" ht="25.5" customHeight="1" x14ac:dyDescent="0.25">
      <c r="A1642" s="31"/>
      <c r="B1642" s="31"/>
      <c r="C1642" s="31"/>
      <c r="D1642" s="33"/>
      <c r="E1642" s="98"/>
      <c r="F1642" s="31"/>
      <c r="G1642" s="83"/>
      <c r="H1642" s="83"/>
      <c r="I1642" s="62"/>
      <c r="J1642" s="31"/>
      <c r="K1642" s="31"/>
      <c r="L1642" s="83"/>
      <c r="M1642" s="69"/>
      <c r="N1642" s="69"/>
      <c r="O1642" s="74"/>
      <c r="P1642" s="74"/>
      <c r="Q1642" s="75"/>
      <c r="R1642" s="34"/>
      <c r="S1642" s="83"/>
      <c r="T1642" s="83"/>
      <c r="U1642" s="83"/>
      <c r="V1642" s="83"/>
      <c r="W1642" s="74"/>
      <c r="X1642" s="74"/>
      <c r="Y1642" s="74"/>
      <c r="Z1642" s="66"/>
      <c r="AA1642" s="72"/>
      <c r="AB1642" s="66"/>
      <c r="AC1642" s="72"/>
      <c r="AD1642" s="72"/>
      <c r="AE1642" s="72"/>
      <c r="AF1642" s="62"/>
      <c r="AG1642" s="113"/>
      <c r="AH1642" s="114"/>
      <c r="AI1642" s="30"/>
      <c r="AJ1642" s="30"/>
      <c r="AK1642" s="30"/>
      <c r="AL1642" s="30"/>
      <c r="AM1642" s="68"/>
      <c r="AN1642" s="114"/>
      <c r="AO1642" s="114"/>
      <c r="AP1642" s="113"/>
      <c r="AQ1642" s="113"/>
      <c r="AR1642" s="31"/>
      <c r="AS1642" s="73"/>
      <c r="AT1642" s="73"/>
      <c r="AU1642" s="68"/>
      <c r="AV1642" s="67"/>
      <c r="AW1642" s="67"/>
      <c r="AX1642" s="67"/>
      <c r="AY1642" s="67"/>
      <c r="AZ1642" s="132"/>
      <c r="BA1642" s="132"/>
      <c r="BB1642" s="132"/>
      <c r="BC1642" s="132"/>
      <c r="BD1642" s="132"/>
      <c r="BE1642" s="67"/>
    </row>
    <row r="1643" spans="1:57" ht="25.5" customHeight="1" x14ac:dyDescent="0.25">
      <c r="A1643" s="31"/>
      <c r="B1643" s="31"/>
      <c r="C1643" s="31"/>
      <c r="D1643" s="33"/>
      <c r="E1643" s="98"/>
      <c r="F1643" s="31"/>
      <c r="G1643" s="83"/>
      <c r="H1643" s="83"/>
      <c r="I1643" s="62"/>
      <c r="J1643" s="31"/>
      <c r="K1643" s="31"/>
      <c r="L1643" s="83"/>
      <c r="M1643" s="69"/>
      <c r="N1643" s="69"/>
      <c r="O1643" s="74"/>
      <c r="P1643" s="74"/>
      <c r="Q1643" s="75"/>
      <c r="R1643" s="34"/>
      <c r="S1643" s="83"/>
      <c r="T1643" s="83"/>
      <c r="U1643" s="83"/>
      <c r="V1643" s="83"/>
      <c r="W1643" s="74"/>
      <c r="X1643" s="74"/>
      <c r="Y1643" s="74"/>
      <c r="Z1643" s="66"/>
      <c r="AA1643" s="72"/>
      <c r="AB1643" s="66"/>
      <c r="AC1643" s="72"/>
      <c r="AD1643" s="72"/>
      <c r="AE1643" s="72"/>
      <c r="AF1643" s="62"/>
      <c r="AG1643" s="113"/>
      <c r="AH1643" s="114"/>
      <c r="AI1643" s="30"/>
      <c r="AJ1643" s="30"/>
      <c r="AK1643" s="30"/>
      <c r="AL1643" s="30"/>
      <c r="AM1643" s="68"/>
      <c r="AN1643" s="114"/>
      <c r="AO1643" s="114"/>
      <c r="AP1643" s="113"/>
      <c r="AQ1643" s="113"/>
      <c r="AR1643" s="31"/>
      <c r="AS1643" s="73"/>
      <c r="AT1643" s="73"/>
      <c r="AU1643" s="68"/>
      <c r="AV1643" s="67"/>
      <c r="AW1643" s="67"/>
      <c r="AX1643" s="67"/>
      <c r="AY1643" s="67"/>
      <c r="AZ1643" s="132"/>
      <c r="BA1643" s="132"/>
      <c r="BB1643" s="132"/>
      <c r="BC1643" s="132"/>
      <c r="BD1643" s="132"/>
      <c r="BE1643" s="67"/>
    </row>
    <row r="1644" spans="1:57" ht="25.5" customHeight="1" x14ac:dyDescent="0.25">
      <c r="A1644" s="31"/>
      <c r="B1644" s="31"/>
      <c r="C1644" s="31"/>
      <c r="D1644" s="33"/>
      <c r="E1644" s="98"/>
      <c r="F1644" s="31"/>
      <c r="G1644" s="83"/>
      <c r="H1644" s="83"/>
      <c r="I1644" s="62"/>
      <c r="J1644" s="31"/>
      <c r="K1644" s="31"/>
      <c r="L1644" s="83"/>
      <c r="M1644" s="69"/>
      <c r="N1644" s="69"/>
      <c r="O1644" s="74"/>
      <c r="P1644" s="74"/>
      <c r="Q1644" s="75"/>
      <c r="R1644" s="34"/>
      <c r="S1644" s="83"/>
      <c r="T1644" s="83"/>
      <c r="U1644" s="83"/>
      <c r="V1644" s="83"/>
      <c r="W1644" s="74"/>
      <c r="X1644" s="74"/>
      <c r="Y1644" s="74"/>
      <c r="Z1644" s="66"/>
      <c r="AA1644" s="72"/>
      <c r="AB1644" s="66"/>
      <c r="AC1644" s="72"/>
      <c r="AD1644" s="72"/>
      <c r="AE1644" s="72"/>
      <c r="AF1644" s="62"/>
      <c r="AG1644" s="113"/>
      <c r="AH1644" s="114"/>
      <c r="AI1644" s="30"/>
      <c r="AJ1644" s="30"/>
      <c r="AK1644" s="30"/>
      <c r="AL1644" s="30"/>
      <c r="AM1644" s="68"/>
      <c r="AN1644" s="114"/>
      <c r="AO1644" s="114"/>
      <c r="AP1644" s="113"/>
      <c r="AQ1644" s="113"/>
      <c r="AR1644" s="31"/>
      <c r="AS1644" s="73"/>
      <c r="AT1644" s="73"/>
      <c r="AU1644" s="68"/>
      <c r="AV1644" s="67"/>
      <c r="AW1644" s="67"/>
      <c r="AX1644" s="67"/>
      <c r="AY1644" s="67"/>
      <c r="AZ1644" s="132"/>
      <c r="BA1644" s="132"/>
      <c r="BB1644" s="132"/>
      <c r="BC1644" s="132"/>
      <c r="BD1644" s="132"/>
      <c r="BE1644" s="67"/>
    </row>
    <row r="1645" spans="1:57" ht="25.5" customHeight="1" x14ac:dyDescent="0.25">
      <c r="A1645" s="31"/>
      <c r="B1645" s="31"/>
      <c r="C1645" s="31"/>
      <c r="D1645" s="33"/>
      <c r="E1645" s="98"/>
      <c r="F1645" s="31"/>
      <c r="G1645" s="83"/>
      <c r="H1645" s="83"/>
      <c r="I1645" s="62"/>
      <c r="J1645" s="31"/>
      <c r="K1645" s="31"/>
      <c r="L1645" s="83"/>
      <c r="M1645" s="69"/>
      <c r="N1645" s="69"/>
      <c r="O1645" s="74"/>
      <c r="P1645" s="74"/>
      <c r="Q1645" s="75"/>
      <c r="R1645" s="34"/>
      <c r="S1645" s="83"/>
      <c r="T1645" s="83"/>
      <c r="U1645" s="83"/>
      <c r="V1645" s="83"/>
      <c r="W1645" s="74"/>
      <c r="X1645" s="74"/>
      <c r="Y1645" s="74"/>
      <c r="Z1645" s="66"/>
      <c r="AA1645" s="72"/>
      <c r="AB1645" s="66"/>
      <c r="AC1645" s="72"/>
      <c r="AD1645" s="72"/>
      <c r="AE1645" s="72"/>
      <c r="AF1645" s="62"/>
      <c r="AG1645" s="113"/>
      <c r="AH1645" s="114"/>
      <c r="AI1645" s="30"/>
      <c r="AJ1645" s="30"/>
      <c r="AK1645" s="30"/>
      <c r="AL1645" s="30"/>
      <c r="AM1645" s="68"/>
      <c r="AN1645" s="114"/>
      <c r="AO1645" s="114"/>
      <c r="AP1645" s="113"/>
      <c r="AQ1645" s="113"/>
      <c r="AR1645" s="31"/>
      <c r="AS1645" s="73"/>
      <c r="AT1645" s="73"/>
      <c r="AU1645" s="68"/>
      <c r="AV1645" s="67"/>
      <c r="AW1645" s="67"/>
      <c r="AX1645" s="67"/>
      <c r="AY1645" s="67"/>
      <c r="AZ1645" s="132"/>
      <c r="BA1645" s="132"/>
      <c r="BB1645" s="132"/>
      <c r="BC1645" s="132"/>
      <c r="BD1645" s="132"/>
      <c r="BE1645" s="67"/>
    </row>
    <row r="1646" spans="1:57" ht="25.5" customHeight="1" x14ac:dyDescent="0.25">
      <c r="A1646" s="31"/>
      <c r="B1646" s="31"/>
      <c r="C1646" s="31"/>
      <c r="D1646" s="33"/>
      <c r="E1646" s="98"/>
      <c r="F1646" s="31"/>
      <c r="G1646" s="83"/>
      <c r="H1646" s="83"/>
      <c r="I1646" s="62"/>
      <c r="J1646" s="31"/>
      <c r="K1646" s="31"/>
      <c r="L1646" s="83"/>
      <c r="M1646" s="69"/>
      <c r="N1646" s="69"/>
      <c r="O1646" s="74"/>
      <c r="P1646" s="74"/>
      <c r="Q1646" s="75"/>
      <c r="R1646" s="34"/>
      <c r="S1646" s="83"/>
      <c r="T1646" s="83"/>
      <c r="U1646" s="83"/>
      <c r="V1646" s="83"/>
      <c r="W1646" s="74"/>
      <c r="X1646" s="74"/>
      <c r="Y1646" s="74"/>
      <c r="Z1646" s="66"/>
      <c r="AA1646" s="72"/>
      <c r="AB1646" s="66"/>
      <c r="AC1646" s="72"/>
      <c r="AD1646" s="72"/>
      <c r="AE1646" s="72"/>
      <c r="AF1646" s="62"/>
      <c r="AG1646" s="113"/>
      <c r="AH1646" s="114"/>
      <c r="AI1646" s="30"/>
      <c r="AJ1646" s="30"/>
      <c r="AK1646" s="30"/>
      <c r="AL1646" s="30"/>
      <c r="AM1646" s="68"/>
      <c r="AN1646" s="114"/>
      <c r="AO1646" s="114"/>
      <c r="AP1646" s="113"/>
      <c r="AQ1646" s="113"/>
      <c r="AR1646" s="31"/>
      <c r="AS1646" s="73"/>
      <c r="AT1646" s="73"/>
      <c r="AU1646" s="68"/>
      <c r="AV1646" s="67"/>
      <c r="AW1646" s="67"/>
      <c r="AX1646" s="67"/>
      <c r="AY1646" s="67"/>
      <c r="AZ1646" s="132"/>
      <c r="BA1646" s="132"/>
      <c r="BB1646" s="132"/>
      <c r="BC1646" s="132"/>
      <c r="BD1646" s="132"/>
      <c r="BE1646" s="67"/>
    </row>
    <row r="1647" spans="1:57" ht="25.5" customHeight="1" x14ac:dyDescent="0.25">
      <c r="A1647" s="31"/>
      <c r="B1647" s="31"/>
      <c r="C1647" s="31"/>
      <c r="D1647" s="33"/>
      <c r="E1647" s="98"/>
      <c r="F1647" s="31"/>
      <c r="G1647" s="83"/>
      <c r="H1647" s="83"/>
      <c r="I1647" s="62"/>
      <c r="J1647" s="31"/>
      <c r="K1647" s="31"/>
      <c r="L1647" s="83"/>
      <c r="M1647" s="69"/>
      <c r="N1647" s="69"/>
      <c r="O1647" s="74"/>
      <c r="P1647" s="74"/>
      <c r="Q1647" s="75"/>
      <c r="R1647" s="34"/>
      <c r="S1647" s="83"/>
      <c r="T1647" s="83"/>
      <c r="U1647" s="83"/>
      <c r="V1647" s="83"/>
      <c r="W1647" s="74"/>
      <c r="X1647" s="74"/>
      <c r="Y1647" s="74"/>
      <c r="Z1647" s="66"/>
      <c r="AA1647" s="72"/>
      <c r="AB1647" s="66"/>
      <c r="AC1647" s="72"/>
      <c r="AD1647" s="72"/>
      <c r="AE1647" s="72"/>
      <c r="AF1647" s="62"/>
      <c r="AG1647" s="113"/>
      <c r="AH1647" s="114"/>
      <c r="AI1647" s="30"/>
      <c r="AJ1647" s="30"/>
      <c r="AK1647" s="30"/>
      <c r="AL1647" s="30"/>
      <c r="AM1647" s="68"/>
      <c r="AN1647" s="114"/>
      <c r="AO1647" s="114"/>
      <c r="AP1647" s="113"/>
      <c r="AQ1647" s="113"/>
      <c r="AR1647" s="31"/>
      <c r="AS1647" s="73"/>
      <c r="AT1647" s="73"/>
      <c r="AU1647" s="68"/>
      <c r="AV1647" s="67"/>
      <c r="AW1647" s="67"/>
      <c r="AX1647" s="67"/>
      <c r="AY1647" s="67"/>
      <c r="AZ1647" s="132"/>
      <c r="BA1647" s="132"/>
      <c r="BB1647" s="132"/>
      <c r="BC1647" s="132"/>
      <c r="BD1647" s="132"/>
      <c r="BE1647" s="67"/>
    </row>
    <row r="1648" spans="1:57" ht="25.5" customHeight="1" x14ac:dyDescent="0.25">
      <c r="A1648" s="31"/>
      <c r="B1648" s="31"/>
      <c r="C1648" s="31"/>
      <c r="D1648" s="33"/>
      <c r="E1648" s="98"/>
      <c r="F1648" s="31"/>
      <c r="G1648" s="83"/>
      <c r="H1648" s="83"/>
      <c r="I1648" s="62"/>
      <c r="J1648" s="31"/>
      <c r="K1648" s="31"/>
      <c r="L1648" s="83"/>
      <c r="M1648" s="69"/>
      <c r="N1648" s="69"/>
      <c r="O1648" s="74"/>
      <c r="P1648" s="74"/>
      <c r="Q1648" s="75"/>
      <c r="R1648" s="34"/>
      <c r="S1648" s="83"/>
      <c r="T1648" s="83"/>
      <c r="U1648" s="83"/>
      <c r="V1648" s="83"/>
      <c r="W1648" s="74"/>
      <c r="X1648" s="74"/>
      <c r="Y1648" s="74"/>
      <c r="Z1648" s="66"/>
      <c r="AA1648" s="72"/>
      <c r="AB1648" s="66"/>
      <c r="AC1648" s="72"/>
      <c r="AD1648" s="72"/>
      <c r="AE1648" s="72"/>
      <c r="AF1648" s="62"/>
      <c r="AG1648" s="113"/>
      <c r="AH1648" s="114"/>
      <c r="AI1648" s="30"/>
      <c r="AJ1648" s="30"/>
      <c r="AK1648" s="30"/>
      <c r="AL1648" s="30"/>
      <c r="AM1648" s="68"/>
      <c r="AN1648" s="114"/>
      <c r="AO1648" s="114"/>
      <c r="AP1648" s="113"/>
      <c r="AQ1648" s="113"/>
      <c r="AR1648" s="31"/>
      <c r="AS1648" s="73"/>
      <c r="AT1648" s="73"/>
      <c r="AU1648" s="68"/>
      <c r="AV1648" s="67"/>
      <c r="AW1648" s="67"/>
      <c r="AX1648" s="67"/>
      <c r="AY1648" s="67"/>
      <c r="AZ1648" s="132"/>
      <c r="BA1648" s="132"/>
      <c r="BB1648" s="132"/>
      <c r="BC1648" s="132"/>
      <c r="BD1648" s="132"/>
      <c r="BE1648" s="67"/>
    </row>
    <row r="1649" spans="1:57" ht="25.5" customHeight="1" x14ac:dyDescent="0.25">
      <c r="A1649" s="31"/>
      <c r="B1649" s="31"/>
      <c r="C1649" s="31"/>
      <c r="D1649" s="33"/>
      <c r="E1649" s="98"/>
      <c r="F1649" s="31"/>
      <c r="G1649" s="83"/>
      <c r="H1649" s="83"/>
      <c r="I1649" s="62"/>
      <c r="J1649" s="31"/>
      <c r="K1649" s="31"/>
      <c r="L1649" s="83"/>
      <c r="M1649" s="69"/>
      <c r="N1649" s="69"/>
      <c r="O1649" s="74"/>
      <c r="P1649" s="74"/>
      <c r="Q1649" s="75"/>
      <c r="R1649" s="34"/>
      <c r="S1649" s="83"/>
      <c r="T1649" s="83"/>
      <c r="U1649" s="83"/>
      <c r="V1649" s="83"/>
      <c r="W1649" s="74"/>
      <c r="X1649" s="74"/>
      <c r="Y1649" s="74"/>
      <c r="Z1649" s="66"/>
      <c r="AA1649" s="72"/>
      <c r="AB1649" s="66"/>
      <c r="AC1649" s="72"/>
      <c r="AD1649" s="72"/>
      <c r="AE1649" s="72"/>
      <c r="AF1649" s="62"/>
      <c r="AG1649" s="113"/>
      <c r="AH1649" s="114"/>
      <c r="AI1649" s="30"/>
      <c r="AJ1649" s="30"/>
      <c r="AK1649" s="30"/>
      <c r="AL1649" s="30"/>
      <c r="AM1649" s="68"/>
      <c r="AN1649" s="114"/>
      <c r="AO1649" s="114"/>
      <c r="AP1649" s="113"/>
      <c r="AQ1649" s="113"/>
      <c r="AR1649" s="31"/>
      <c r="AS1649" s="73"/>
      <c r="AT1649" s="73"/>
      <c r="AU1649" s="68"/>
      <c r="AV1649" s="67"/>
      <c r="AW1649" s="67"/>
      <c r="AX1649" s="67"/>
      <c r="AY1649" s="67"/>
      <c r="AZ1649" s="132"/>
      <c r="BA1649" s="132"/>
      <c r="BB1649" s="132"/>
      <c r="BC1649" s="132"/>
      <c r="BD1649" s="132"/>
      <c r="BE1649" s="67"/>
    </row>
    <row r="1650" spans="1:57" ht="25.5" customHeight="1" x14ac:dyDescent="0.25">
      <c r="A1650" s="31"/>
      <c r="B1650" s="31"/>
      <c r="C1650" s="31"/>
      <c r="D1650" s="33"/>
      <c r="E1650" s="98"/>
      <c r="F1650" s="31"/>
      <c r="G1650" s="83"/>
      <c r="H1650" s="83"/>
      <c r="I1650" s="62"/>
      <c r="J1650" s="31"/>
      <c r="K1650" s="31"/>
      <c r="L1650" s="83"/>
      <c r="M1650" s="69"/>
      <c r="N1650" s="69"/>
      <c r="O1650" s="74"/>
      <c r="P1650" s="74"/>
      <c r="Q1650" s="75"/>
      <c r="R1650" s="34"/>
      <c r="S1650" s="83"/>
      <c r="T1650" s="83"/>
      <c r="U1650" s="83"/>
      <c r="V1650" s="83"/>
      <c r="W1650" s="74"/>
      <c r="X1650" s="74"/>
      <c r="Y1650" s="74"/>
      <c r="Z1650" s="66"/>
      <c r="AA1650" s="72"/>
      <c r="AB1650" s="66"/>
      <c r="AC1650" s="72"/>
      <c r="AD1650" s="72"/>
      <c r="AE1650" s="72"/>
      <c r="AF1650" s="62"/>
      <c r="AG1650" s="113"/>
      <c r="AH1650" s="114"/>
      <c r="AI1650" s="30"/>
      <c r="AJ1650" s="30"/>
      <c r="AK1650" s="30"/>
      <c r="AL1650" s="30"/>
      <c r="AM1650" s="68"/>
      <c r="AN1650" s="114"/>
      <c r="AO1650" s="114"/>
      <c r="AP1650" s="113"/>
      <c r="AQ1650" s="113"/>
      <c r="AR1650" s="31"/>
      <c r="AS1650" s="73"/>
      <c r="AT1650" s="73"/>
      <c r="AU1650" s="68"/>
      <c r="AV1650" s="67"/>
      <c r="AW1650" s="67"/>
      <c r="AX1650" s="67"/>
      <c r="AY1650" s="67"/>
      <c r="AZ1650" s="132"/>
      <c r="BA1650" s="132"/>
      <c r="BB1650" s="132"/>
      <c r="BC1650" s="132"/>
      <c r="BD1650" s="132"/>
      <c r="BE1650" s="67"/>
    </row>
    <row r="1651" spans="1:57" ht="25.5" customHeight="1" x14ac:dyDescent="0.25">
      <c r="A1651" s="31"/>
      <c r="B1651" s="31"/>
      <c r="C1651" s="31"/>
      <c r="D1651" s="33"/>
      <c r="E1651" s="98"/>
      <c r="F1651" s="31"/>
      <c r="G1651" s="83"/>
      <c r="H1651" s="83"/>
      <c r="I1651" s="62"/>
      <c r="J1651" s="31"/>
      <c r="K1651" s="31"/>
      <c r="L1651" s="83"/>
      <c r="M1651" s="69"/>
      <c r="N1651" s="69"/>
      <c r="O1651" s="74"/>
      <c r="P1651" s="74"/>
      <c r="Q1651" s="75"/>
      <c r="R1651" s="34"/>
      <c r="S1651" s="83"/>
      <c r="T1651" s="83"/>
      <c r="U1651" s="83"/>
      <c r="V1651" s="83"/>
      <c r="W1651" s="74"/>
      <c r="X1651" s="74"/>
      <c r="Y1651" s="74"/>
      <c r="Z1651" s="66"/>
      <c r="AA1651" s="72"/>
      <c r="AB1651" s="66"/>
      <c r="AC1651" s="72"/>
      <c r="AD1651" s="72"/>
      <c r="AE1651" s="72"/>
      <c r="AF1651" s="62"/>
      <c r="AG1651" s="113"/>
      <c r="AH1651" s="114"/>
      <c r="AI1651" s="30"/>
      <c r="AJ1651" s="30"/>
      <c r="AK1651" s="30"/>
      <c r="AL1651" s="30"/>
      <c r="AM1651" s="68"/>
      <c r="AN1651" s="114"/>
      <c r="AO1651" s="114"/>
      <c r="AP1651" s="113"/>
      <c r="AQ1651" s="113"/>
      <c r="AR1651" s="31"/>
      <c r="AS1651" s="73"/>
      <c r="AT1651" s="73"/>
      <c r="AU1651" s="68"/>
      <c r="AV1651" s="67"/>
      <c r="AW1651" s="67"/>
      <c r="AX1651" s="67"/>
      <c r="AY1651" s="67"/>
      <c r="AZ1651" s="132"/>
      <c r="BA1651" s="132"/>
      <c r="BB1651" s="132"/>
      <c r="BC1651" s="132"/>
      <c r="BD1651" s="132"/>
      <c r="BE1651" s="67"/>
    </row>
    <row r="1652" spans="1:57" ht="25.5" customHeight="1" x14ac:dyDescent="0.25">
      <c r="A1652" s="31"/>
      <c r="B1652" s="31"/>
      <c r="C1652" s="31"/>
      <c r="D1652" s="33"/>
      <c r="E1652" s="98"/>
      <c r="F1652" s="31"/>
      <c r="G1652" s="83"/>
      <c r="H1652" s="83"/>
      <c r="I1652" s="62"/>
      <c r="J1652" s="31"/>
      <c r="K1652" s="31"/>
      <c r="L1652" s="83"/>
      <c r="M1652" s="69"/>
      <c r="N1652" s="69"/>
      <c r="O1652" s="74"/>
      <c r="P1652" s="74"/>
      <c r="Q1652" s="75"/>
      <c r="R1652" s="34"/>
      <c r="S1652" s="83"/>
      <c r="T1652" s="83"/>
      <c r="U1652" s="83"/>
      <c r="V1652" s="83"/>
      <c r="W1652" s="74"/>
      <c r="X1652" s="74"/>
      <c r="Y1652" s="74"/>
      <c r="Z1652" s="66"/>
      <c r="AA1652" s="72"/>
      <c r="AB1652" s="66"/>
      <c r="AC1652" s="72"/>
      <c r="AD1652" s="72"/>
      <c r="AE1652" s="72"/>
      <c r="AF1652" s="62"/>
      <c r="AG1652" s="113"/>
      <c r="AH1652" s="114"/>
      <c r="AI1652" s="30"/>
      <c r="AJ1652" s="30"/>
      <c r="AK1652" s="30"/>
      <c r="AL1652" s="30"/>
      <c r="AM1652" s="68"/>
      <c r="AN1652" s="114"/>
      <c r="AO1652" s="114"/>
      <c r="AP1652" s="113"/>
      <c r="AQ1652" s="113"/>
      <c r="AR1652" s="31"/>
      <c r="AS1652" s="73"/>
      <c r="AT1652" s="73"/>
      <c r="AU1652" s="68"/>
      <c r="AV1652" s="67"/>
      <c r="AW1652" s="67"/>
      <c r="AX1652" s="67"/>
      <c r="AY1652" s="67"/>
      <c r="AZ1652" s="132"/>
      <c r="BA1652" s="132"/>
      <c r="BB1652" s="132"/>
      <c r="BC1652" s="132"/>
      <c r="BD1652" s="132"/>
      <c r="BE1652" s="67"/>
    </row>
    <row r="1653" spans="1:57" ht="25.5" customHeight="1" x14ac:dyDescent="0.25">
      <c r="A1653" s="31"/>
      <c r="B1653" s="31"/>
      <c r="C1653" s="31"/>
      <c r="D1653" s="33"/>
      <c r="E1653" s="98"/>
      <c r="F1653" s="31"/>
      <c r="G1653" s="83"/>
      <c r="H1653" s="83"/>
      <c r="I1653" s="62"/>
      <c r="J1653" s="31"/>
      <c r="K1653" s="31"/>
      <c r="L1653" s="83"/>
      <c r="M1653" s="69"/>
      <c r="N1653" s="69"/>
      <c r="O1653" s="74"/>
      <c r="P1653" s="74"/>
      <c r="Q1653" s="75"/>
      <c r="R1653" s="34"/>
      <c r="S1653" s="83"/>
      <c r="T1653" s="83"/>
      <c r="U1653" s="83"/>
      <c r="V1653" s="83"/>
      <c r="W1653" s="74"/>
      <c r="X1653" s="74"/>
      <c r="Y1653" s="74"/>
      <c r="Z1653" s="66"/>
      <c r="AA1653" s="72"/>
      <c r="AB1653" s="66"/>
      <c r="AC1653" s="72"/>
      <c r="AD1653" s="72"/>
      <c r="AE1653" s="72"/>
      <c r="AF1653" s="62"/>
      <c r="AG1653" s="113"/>
      <c r="AH1653" s="114"/>
      <c r="AI1653" s="30"/>
      <c r="AJ1653" s="30"/>
      <c r="AK1653" s="30"/>
      <c r="AL1653" s="30"/>
      <c r="AM1653" s="68"/>
      <c r="AN1653" s="114"/>
      <c r="AO1653" s="114"/>
      <c r="AP1653" s="113"/>
      <c r="AQ1653" s="113"/>
      <c r="AR1653" s="31"/>
      <c r="AS1653" s="73"/>
      <c r="AT1653" s="73"/>
      <c r="AU1653" s="68"/>
      <c r="AV1653" s="67"/>
      <c r="AW1653" s="67"/>
      <c r="AX1653" s="67"/>
      <c r="AY1653" s="67"/>
      <c r="AZ1653" s="132"/>
      <c r="BA1653" s="132"/>
      <c r="BB1653" s="132"/>
      <c r="BC1653" s="132"/>
      <c r="BD1653" s="132"/>
      <c r="BE1653" s="67"/>
    </row>
    <row r="1654" spans="1:57" ht="25.5" customHeight="1" x14ac:dyDescent="0.25">
      <c r="A1654" s="31"/>
      <c r="B1654" s="31"/>
      <c r="C1654" s="31"/>
      <c r="D1654" s="33"/>
      <c r="E1654" s="98"/>
      <c r="F1654" s="31"/>
      <c r="G1654" s="83"/>
      <c r="H1654" s="83"/>
      <c r="I1654" s="62"/>
      <c r="J1654" s="31"/>
      <c r="K1654" s="31"/>
      <c r="L1654" s="83"/>
      <c r="M1654" s="69"/>
      <c r="N1654" s="69"/>
      <c r="O1654" s="74"/>
      <c r="P1654" s="74"/>
      <c r="Q1654" s="75"/>
      <c r="R1654" s="34"/>
      <c r="S1654" s="83"/>
      <c r="T1654" s="83"/>
      <c r="U1654" s="83"/>
      <c r="V1654" s="83"/>
      <c r="W1654" s="74"/>
      <c r="X1654" s="74"/>
      <c r="Y1654" s="74"/>
      <c r="Z1654" s="66"/>
      <c r="AA1654" s="72"/>
      <c r="AB1654" s="66"/>
      <c r="AC1654" s="72"/>
      <c r="AD1654" s="72"/>
      <c r="AE1654" s="72"/>
      <c r="AF1654" s="62"/>
      <c r="AG1654" s="113"/>
      <c r="AH1654" s="114"/>
      <c r="AI1654" s="30"/>
      <c r="AJ1654" s="30"/>
      <c r="AK1654" s="30"/>
      <c r="AL1654" s="30"/>
      <c r="AM1654" s="68"/>
      <c r="AN1654" s="114"/>
      <c r="AO1654" s="114"/>
      <c r="AP1654" s="113"/>
      <c r="AQ1654" s="113"/>
      <c r="AR1654" s="31"/>
      <c r="AS1654" s="73"/>
      <c r="AT1654" s="73"/>
      <c r="AU1654" s="68"/>
      <c r="AV1654" s="67"/>
      <c r="AW1654" s="67"/>
      <c r="AX1654" s="67"/>
      <c r="AY1654" s="67"/>
      <c r="AZ1654" s="132"/>
      <c r="BA1654" s="132"/>
      <c r="BB1654" s="132"/>
      <c r="BC1654" s="132"/>
      <c r="BD1654" s="132"/>
      <c r="BE1654" s="67"/>
    </row>
    <row r="1655" spans="1:57" ht="25.5" customHeight="1" x14ac:dyDescent="0.25">
      <c r="A1655" s="31"/>
      <c r="B1655" s="31"/>
      <c r="C1655" s="31"/>
      <c r="D1655" s="33"/>
      <c r="E1655" s="98"/>
      <c r="F1655" s="31"/>
      <c r="G1655" s="83"/>
      <c r="H1655" s="83"/>
      <c r="I1655" s="62"/>
      <c r="J1655" s="31"/>
      <c r="K1655" s="31"/>
      <c r="L1655" s="83"/>
      <c r="M1655" s="69"/>
      <c r="N1655" s="69"/>
      <c r="O1655" s="74"/>
      <c r="P1655" s="74"/>
      <c r="Q1655" s="75"/>
      <c r="R1655" s="34"/>
      <c r="S1655" s="83"/>
      <c r="T1655" s="83"/>
      <c r="U1655" s="83"/>
      <c r="V1655" s="83"/>
      <c r="W1655" s="74"/>
      <c r="X1655" s="74"/>
      <c r="Y1655" s="74"/>
      <c r="Z1655" s="66"/>
      <c r="AA1655" s="72"/>
      <c r="AB1655" s="66"/>
      <c r="AC1655" s="72"/>
      <c r="AD1655" s="72"/>
      <c r="AE1655" s="72"/>
      <c r="AF1655" s="62"/>
      <c r="AG1655" s="113"/>
      <c r="AH1655" s="114"/>
      <c r="AI1655" s="30"/>
      <c r="AJ1655" s="30"/>
      <c r="AK1655" s="30"/>
      <c r="AL1655" s="30"/>
      <c r="AM1655" s="68"/>
      <c r="AN1655" s="114"/>
      <c r="AO1655" s="114"/>
      <c r="AP1655" s="113"/>
      <c r="AQ1655" s="113"/>
      <c r="AR1655" s="31"/>
      <c r="AS1655" s="73"/>
      <c r="AT1655" s="73"/>
      <c r="AU1655" s="68"/>
      <c r="AV1655" s="67"/>
      <c r="AW1655" s="67"/>
      <c r="AX1655" s="67"/>
      <c r="AY1655" s="67"/>
      <c r="AZ1655" s="132"/>
      <c r="BA1655" s="132"/>
      <c r="BB1655" s="132"/>
      <c r="BC1655" s="132"/>
      <c r="BD1655" s="132"/>
      <c r="BE1655" s="67"/>
    </row>
    <row r="1656" spans="1:57" ht="25.5" customHeight="1" x14ac:dyDescent="0.25">
      <c r="A1656" s="31"/>
      <c r="B1656" s="31"/>
      <c r="C1656" s="31"/>
      <c r="D1656" s="33"/>
      <c r="E1656" s="98"/>
      <c r="F1656" s="31"/>
      <c r="G1656" s="83"/>
      <c r="H1656" s="83"/>
      <c r="I1656" s="62"/>
      <c r="J1656" s="31"/>
      <c r="K1656" s="31"/>
      <c r="L1656" s="83"/>
      <c r="M1656" s="69"/>
      <c r="N1656" s="69"/>
      <c r="O1656" s="74"/>
      <c r="P1656" s="74"/>
      <c r="Q1656" s="75"/>
      <c r="R1656" s="34"/>
      <c r="S1656" s="83"/>
      <c r="T1656" s="83"/>
      <c r="U1656" s="83"/>
      <c r="V1656" s="83"/>
      <c r="W1656" s="74"/>
      <c r="X1656" s="74"/>
      <c r="Y1656" s="74"/>
      <c r="Z1656" s="66"/>
      <c r="AA1656" s="72"/>
      <c r="AB1656" s="66"/>
      <c r="AC1656" s="72"/>
      <c r="AD1656" s="72"/>
      <c r="AE1656" s="72"/>
      <c r="AF1656" s="62"/>
      <c r="AG1656" s="113"/>
      <c r="AH1656" s="114"/>
      <c r="AI1656" s="30"/>
      <c r="AJ1656" s="30"/>
      <c r="AK1656" s="30"/>
      <c r="AL1656" s="30"/>
      <c r="AM1656" s="68"/>
      <c r="AN1656" s="114"/>
      <c r="AO1656" s="114"/>
      <c r="AP1656" s="113"/>
      <c r="AQ1656" s="113"/>
      <c r="AR1656" s="31"/>
      <c r="AS1656" s="73"/>
      <c r="AT1656" s="73"/>
      <c r="AU1656" s="68"/>
      <c r="AV1656" s="67"/>
      <c r="AW1656" s="67"/>
      <c r="AX1656" s="67"/>
      <c r="AY1656" s="67"/>
      <c r="AZ1656" s="132"/>
      <c r="BA1656" s="132"/>
      <c r="BB1656" s="132"/>
      <c r="BC1656" s="132"/>
      <c r="BD1656" s="132"/>
      <c r="BE1656" s="67"/>
    </row>
    <row r="1657" spans="1:57" ht="25.5" customHeight="1" x14ac:dyDescent="0.25">
      <c r="A1657" s="31"/>
      <c r="B1657" s="31"/>
      <c r="C1657" s="31"/>
      <c r="D1657" s="33"/>
      <c r="E1657" s="98"/>
      <c r="F1657" s="31"/>
      <c r="G1657" s="83"/>
      <c r="H1657" s="83"/>
      <c r="I1657" s="62"/>
      <c r="J1657" s="31"/>
      <c r="K1657" s="31"/>
      <c r="L1657" s="83"/>
      <c r="M1657" s="69"/>
      <c r="N1657" s="69"/>
      <c r="O1657" s="74"/>
      <c r="P1657" s="74"/>
      <c r="Q1657" s="75"/>
      <c r="R1657" s="34"/>
      <c r="S1657" s="83"/>
      <c r="T1657" s="83"/>
      <c r="U1657" s="83"/>
      <c r="V1657" s="83"/>
      <c r="W1657" s="74"/>
      <c r="X1657" s="74"/>
      <c r="Y1657" s="74"/>
      <c r="Z1657" s="66"/>
      <c r="AA1657" s="72"/>
      <c r="AB1657" s="66"/>
      <c r="AC1657" s="72"/>
      <c r="AD1657" s="72"/>
      <c r="AE1657" s="72"/>
      <c r="AF1657" s="62"/>
      <c r="AG1657" s="113"/>
      <c r="AH1657" s="114"/>
      <c r="AI1657" s="30"/>
      <c r="AJ1657" s="30"/>
      <c r="AK1657" s="30"/>
      <c r="AL1657" s="30"/>
      <c r="AM1657" s="68"/>
      <c r="AN1657" s="114"/>
      <c r="AO1657" s="114"/>
      <c r="AP1657" s="113"/>
      <c r="AQ1657" s="113"/>
      <c r="AR1657" s="31"/>
      <c r="AS1657" s="73"/>
      <c r="AT1657" s="73"/>
      <c r="AU1657" s="68"/>
      <c r="AV1657" s="67"/>
      <c r="AW1657" s="67"/>
      <c r="AX1657" s="67"/>
      <c r="AY1657" s="67"/>
      <c r="AZ1657" s="132"/>
      <c r="BA1657" s="132"/>
      <c r="BB1657" s="132"/>
      <c r="BC1657" s="132"/>
      <c r="BD1657" s="132"/>
      <c r="BE1657" s="67"/>
    </row>
    <row r="1658" spans="1:57" ht="25.5" customHeight="1" x14ac:dyDescent="0.25">
      <c r="A1658" s="31"/>
      <c r="B1658" s="31"/>
      <c r="C1658" s="31"/>
      <c r="D1658" s="33"/>
      <c r="E1658" s="98"/>
      <c r="F1658" s="31"/>
      <c r="G1658" s="83"/>
      <c r="H1658" s="83"/>
      <c r="I1658" s="62"/>
      <c r="J1658" s="31"/>
      <c r="K1658" s="31"/>
      <c r="L1658" s="83"/>
      <c r="M1658" s="69"/>
      <c r="N1658" s="69"/>
      <c r="O1658" s="74"/>
      <c r="P1658" s="74"/>
      <c r="Q1658" s="75"/>
      <c r="R1658" s="34"/>
      <c r="S1658" s="83"/>
      <c r="T1658" s="83"/>
      <c r="U1658" s="83"/>
      <c r="V1658" s="83"/>
      <c r="W1658" s="74"/>
      <c r="X1658" s="74"/>
      <c r="Y1658" s="74"/>
      <c r="Z1658" s="66"/>
      <c r="AA1658" s="72"/>
      <c r="AB1658" s="66"/>
      <c r="AC1658" s="72"/>
      <c r="AD1658" s="72"/>
      <c r="AE1658" s="72"/>
      <c r="AF1658" s="62"/>
      <c r="AG1658" s="113"/>
      <c r="AH1658" s="114"/>
      <c r="AI1658" s="30"/>
      <c r="AJ1658" s="30"/>
      <c r="AK1658" s="30"/>
      <c r="AL1658" s="30"/>
      <c r="AM1658" s="68"/>
      <c r="AN1658" s="114"/>
      <c r="AO1658" s="114"/>
      <c r="AP1658" s="113"/>
      <c r="AQ1658" s="113"/>
      <c r="AR1658" s="31"/>
      <c r="AS1658" s="73"/>
      <c r="AT1658" s="73"/>
      <c r="AU1658" s="68"/>
      <c r="AV1658" s="67"/>
      <c r="AW1658" s="67"/>
      <c r="AX1658" s="67"/>
      <c r="AY1658" s="67"/>
      <c r="AZ1658" s="132"/>
      <c r="BA1658" s="132"/>
      <c r="BB1658" s="132"/>
      <c r="BC1658" s="132"/>
      <c r="BD1658" s="132"/>
      <c r="BE1658" s="67"/>
    </row>
    <row r="1659" spans="1:57" ht="25.5" customHeight="1" x14ac:dyDescent="0.25">
      <c r="A1659" s="31"/>
      <c r="B1659" s="31"/>
      <c r="C1659" s="31"/>
      <c r="D1659" s="33"/>
      <c r="E1659" s="98"/>
      <c r="F1659" s="31"/>
      <c r="G1659" s="83"/>
      <c r="H1659" s="83"/>
      <c r="I1659" s="62"/>
      <c r="J1659" s="31"/>
      <c r="K1659" s="31"/>
      <c r="L1659" s="83"/>
      <c r="M1659" s="69"/>
      <c r="N1659" s="69"/>
      <c r="O1659" s="74"/>
      <c r="P1659" s="74"/>
      <c r="Q1659" s="75"/>
      <c r="R1659" s="34"/>
      <c r="S1659" s="83"/>
      <c r="T1659" s="83"/>
      <c r="U1659" s="83"/>
      <c r="V1659" s="83"/>
      <c r="W1659" s="74"/>
      <c r="X1659" s="74"/>
      <c r="Y1659" s="74"/>
      <c r="Z1659" s="66"/>
      <c r="AA1659" s="72"/>
      <c r="AB1659" s="66"/>
      <c r="AC1659" s="72"/>
      <c r="AD1659" s="72"/>
      <c r="AE1659" s="72"/>
      <c r="AF1659" s="62"/>
      <c r="AG1659" s="113"/>
      <c r="AH1659" s="114"/>
      <c r="AI1659" s="30"/>
      <c r="AJ1659" s="30"/>
      <c r="AK1659" s="30"/>
      <c r="AL1659" s="30"/>
      <c r="AM1659" s="68"/>
      <c r="AN1659" s="114"/>
      <c r="AO1659" s="114"/>
      <c r="AP1659" s="113"/>
      <c r="AQ1659" s="113"/>
      <c r="AR1659" s="31"/>
      <c r="AS1659" s="73"/>
      <c r="AT1659" s="73"/>
      <c r="AU1659" s="68"/>
      <c r="AV1659" s="67"/>
      <c r="AW1659" s="67"/>
      <c r="AX1659" s="67"/>
      <c r="AY1659" s="67"/>
      <c r="AZ1659" s="132"/>
      <c r="BA1659" s="132"/>
      <c r="BB1659" s="132"/>
      <c r="BC1659" s="132"/>
      <c r="BD1659" s="132"/>
      <c r="BE1659" s="67"/>
    </row>
    <row r="1660" spans="1:57" ht="25.5" customHeight="1" x14ac:dyDescent="0.25">
      <c r="A1660" s="31"/>
      <c r="B1660" s="31"/>
      <c r="C1660" s="31"/>
      <c r="D1660" s="33"/>
      <c r="E1660" s="98"/>
      <c r="F1660" s="31"/>
      <c r="G1660" s="83"/>
      <c r="H1660" s="83"/>
      <c r="I1660" s="62"/>
      <c r="J1660" s="31"/>
      <c r="K1660" s="31"/>
      <c r="L1660" s="83"/>
      <c r="M1660" s="69"/>
      <c r="N1660" s="69"/>
      <c r="O1660" s="74"/>
      <c r="P1660" s="74"/>
      <c r="Q1660" s="75"/>
      <c r="R1660" s="34"/>
      <c r="S1660" s="83"/>
      <c r="T1660" s="83"/>
      <c r="U1660" s="83"/>
      <c r="V1660" s="83"/>
      <c r="W1660" s="74"/>
      <c r="X1660" s="74"/>
      <c r="Y1660" s="74"/>
      <c r="Z1660" s="66"/>
      <c r="AA1660" s="72"/>
      <c r="AB1660" s="66"/>
      <c r="AC1660" s="72"/>
      <c r="AD1660" s="72"/>
      <c r="AE1660" s="72"/>
      <c r="AF1660" s="62"/>
      <c r="AG1660" s="113"/>
      <c r="AH1660" s="114"/>
      <c r="AI1660" s="30"/>
      <c r="AJ1660" s="30"/>
      <c r="AK1660" s="30"/>
      <c r="AL1660" s="30"/>
      <c r="AM1660" s="68"/>
      <c r="AN1660" s="114"/>
      <c r="AO1660" s="114"/>
      <c r="AP1660" s="113"/>
      <c r="AQ1660" s="113"/>
      <c r="AR1660" s="31"/>
      <c r="AS1660" s="73"/>
      <c r="AT1660" s="73"/>
      <c r="AU1660" s="68"/>
      <c r="AV1660" s="67"/>
      <c r="AW1660" s="67"/>
      <c r="AX1660" s="67"/>
      <c r="AY1660" s="67"/>
      <c r="AZ1660" s="132"/>
      <c r="BA1660" s="132"/>
      <c r="BB1660" s="132"/>
      <c r="BC1660" s="132"/>
      <c r="BD1660" s="132"/>
      <c r="BE1660" s="67"/>
    </row>
    <row r="1661" spans="1:57" ht="25.5" customHeight="1" x14ac:dyDescent="0.25">
      <c r="A1661" s="31"/>
      <c r="B1661" s="31"/>
      <c r="C1661" s="31"/>
      <c r="D1661" s="33"/>
      <c r="E1661" s="98"/>
      <c r="F1661" s="31"/>
      <c r="G1661" s="83"/>
      <c r="H1661" s="83"/>
      <c r="I1661" s="62"/>
      <c r="J1661" s="31"/>
      <c r="K1661" s="31"/>
      <c r="L1661" s="83"/>
      <c r="M1661" s="69"/>
      <c r="N1661" s="69"/>
      <c r="O1661" s="74"/>
      <c r="P1661" s="74"/>
      <c r="Q1661" s="75"/>
      <c r="R1661" s="34"/>
      <c r="S1661" s="83"/>
      <c r="T1661" s="83"/>
      <c r="U1661" s="83"/>
      <c r="V1661" s="83"/>
      <c r="W1661" s="74"/>
      <c r="X1661" s="74"/>
      <c r="Y1661" s="74"/>
      <c r="Z1661" s="66"/>
      <c r="AA1661" s="72"/>
      <c r="AB1661" s="66"/>
      <c r="AC1661" s="72"/>
      <c r="AD1661" s="72"/>
      <c r="AE1661" s="72"/>
      <c r="AF1661" s="62"/>
      <c r="AG1661" s="113"/>
      <c r="AH1661" s="114"/>
      <c r="AI1661" s="30"/>
      <c r="AJ1661" s="30"/>
      <c r="AK1661" s="30"/>
      <c r="AL1661" s="30"/>
      <c r="AM1661" s="68"/>
      <c r="AN1661" s="114"/>
      <c r="AO1661" s="114"/>
      <c r="AP1661" s="113"/>
      <c r="AQ1661" s="113"/>
      <c r="AR1661" s="31"/>
      <c r="AS1661" s="73"/>
      <c r="AT1661" s="73"/>
      <c r="AU1661" s="68"/>
      <c r="AV1661" s="67"/>
      <c r="AW1661" s="67"/>
      <c r="AX1661" s="67"/>
      <c r="AY1661" s="67"/>
      <c r="AZ1661" s="132"/>
      <c r="BA1661" s="132"/>
      <c r="BB1661" s="132"/>
      <c r="BC1661" s="132"/>
      <c r="BD1661" s="132"/>
      <c r="BE1661" s="67"/>
    </row>
    <row r="1662" spans="1:57" ht="25.5" customHeight="1" x14ac:dyDescent="0.25">
      <c r="A1662" s="31"/>
      <c r="B1662" s="31"/>
      <c r="C1662" s="31"/>
      <c r="D1662" s="33"/>
      <c r="E1662" s="98"/>
      <c r="F1662" s="31"/>
      <c r="G1662" s="83"/>
      <c r="H1662" s="83"/>
      <c r="I1662" s="62"/>
      <c r="J1662" s="31"/>
      <c r="K1662" s="31"/>
      <c r="L1662" s="83"/>
      <c r="M1662" s="69"/>
      <c r="N1662" s="69"/>
      <c r="O1662" s="74"/>
      <c r="P1662" s="74"/>
      <c r="Q1662" s="75"/>
      <c r="R1662" s="34"/>
      <c r="S1662" s="83"/>
      <c r="T1662" s="83"/>
      <c r="U1662" s="83"/>
      <c r="V1662" s="83"/>
      <c r="W1662" s="74"/>
      <c r="X1662" s="74"/>
      <c r="Y1662" s="74"/>
      <c r="Z1662" s="66"/>
      <c r="AA1662" s="72"/>
      <c r="AB1662" s="66"/>
      <c r="AC1662" s="72"/>
      <c r="AD1662" s="72"/>
      <c r="AE1662" s="72"/>
      <c r="AF1662" s="62"/>
      <c r="AG1662" s="113"/>
      <c r="AH1662" s="114"/>
      <c r="AI1662" s="30"/>
      <c r="AJ1662" s="30"/>
      <c r="AK1662" s="30"/>
      <c r="AL1662" s="30"/>
      <c r="AM1662" s="68"/>
      <c r="AN1662" s="114"/>
      <c r="AO1662" s="114"/>
      <c r="AP1662" s="113"/>
      <c r="AQ1662" s="113"/>
      <c r="AR1662" s="31"/>
      <c r="AS1662" s="73"/>
      <c r="AT1662" s="73"/>
      <c r="AU1662" s="68"/>
      <c r="AV1662" s="67"/>
      <c r="AW1662" s="67"/>
      <c r="AX1662" s="67"/>
      <c r="AY1662" s="67"/>
      <c r="AZ1662" s="132"/>
      <c r="BA1662" s="132"/>
      <c r="BB1662" s="132"/>
      <c r="BC1662" s="132"/>
      <c r="BD1662" s="132"/>
      <c r="BE1662" s="67"/>
    </row>
    <row r="1663" spans="1:57" ht="25.5" customHeight="1" x14ac:dyDescent="0.25">
      <c r="A1663" s="31"/>
      <c r="B1663" s="31"/>
      <c r="C1663" s="31"/>
      <c r="D1663" s="33"/>
      <c r="E1663" s="98"/>
      <c r="F1663" s="31"/>
      <c r="G1663" s="83"/>
      <c r="H1663" s="83"/>
      <c r="I1663" s="62"/>
      <c r="J1663" s="31"/>
      <c r="K1663" s="31"/>
      <c r="L1663" s="83"/>
      <c r="M1663" s="69"/>
      <c r="N1663" s="69"/>
      <c r="O1663" s="74"/>
      <c r="P1663" s="74"/>
      <c r="Q1663" s="75"/>
      <c r="R1663" s="34"/>
      <c r="S1663" s="83"/>
      <c r="T1663" s="83"/>
      <c r="U1663" s="83"/>
      <c r="V1663" s="83"/>
      <c r="W1663" s="74"/>
      <c r="X1663" s="74"/>
      <c r="Y1663" s="74"/>
      <c r="Z1663" s="66"/>
      <c r="AA1663" s="72"/>
      <c r="AB1663" s="66"/>
      <c r="AC1663" s="72"/>
      <c r="AD1663" s="72"/>
      <c r="AE1663" s="72"/>
      <c r="AF1663" s="62"/>
      <c r="AG1663" s="113"/>
      <c r="AH1663" s="114"/>
      <c r="AI1663" s="30"/>
      <c r="AJ1663" s="30"/>
      <c r="AK1663" s="30"/>
      <c r="AL1663" s="30"/>
      <c r="AM1663" s="68"/>
      <c r="AN1663" s="114"/>
      <c r="AO1663" s="114"/>
      <c r="AP1663" s="113"/>
      <c r="AQ1663" s="113"/>
      <c r="AR1663" s="31"/>
      <c r="AS1663" s="73"/>
      <c r="AT1663" s="73"/>
      <c r="AU1663" s="68"/>
      <c r="AV1663" s="67"/>
      <c r="AW1663" s="67"/>
      <c r="AX1663" s="67"/>
      <c r="AY1663" s="67"/>
      <c r="AZ1663" s="132"/>
      <c r="BA1663" s="132"/>
      <c r="BB1663" s="132"/>
      <c r="BC1663" s="132"/>
      <c r="BD1663" s="132"/>
      <c r="BE1663" s="67"/>
    </row>
    <row r="1664" spans="1:57" ht="25.5" customHeight="1" x14ac:dyDescent="0.25">
      <c r="A1664" s="31"/>
      <c r="B1664" s="31"/>
      <c r="C1664" s="31"/>
      <c r="D1664" s="33"/>
      <c r="E1664" s="98"/>
      <c r="F1664" s="31"/>
      <c r="G1664" s="83"/>
      <c r="H1664" s="83"/>
      <c r="I1664" s="62"/>
      <c r="J1664" s="31"/>
      <c r="K1664" s="31"/>
      <c r="L1664" s="83"/>
      <c r="M1664" s="69"/>
      <c r="N1664" s="69"/>
      <c r="O1664" s="74"/>
      <c r="P1664" s="74"/>
      <c r="Q1664" s="75"/>
      <c r="R1664" s="34"/>
      <c r="S1664" s="83"/>
      <c r="T1664" s="83"/>
      <c r="U1664" s="83"/>
      <c r="V1664" s="83"/>
      <c r="W1664" s="74"/>
      <c r="X1664" s="74"/>
      <c r="Y1664" s="74"/>
      <c r="Z1664" s="66"/>
      <c r="AA1664" s="72"/>
      <c r="AB1664" s="66"/>
      <c r="AC1664" s="72"/>
      <c r="AD1664" s="72"/>
      <c r="AE1664" s="72"/>
      <c r="AF1664" s="62"/>
      <c r="AG1664" s="113"/>
      <c r="AH1664" s="114"/>
      <c r="AI1664" s="30"/>
      <c r="AJ1664" s="30"/>
      <c r="AK1664" s="30"/>
      <c r="AL1664" s="30"/>
      <c r="AM1664" s="68"/>
      <c r="AN1664" s="114"/>
      <c r="AO1664" s="114"/>
      <c r="AP1664" s="113"/>
      <c r="AQ1664" s="113"/>
      <c r="AR1664" s="31"/>
      <c r="AS1664" s="73"/>
      <c r="AT1664" s="73"/>
      <c r="AU1664" s="68"/>
      <c r="AV1664" s="67"/>
      <c r="AW1664" s="67"/>
      <c r="AX1664" s="67"/>
      <c r="AY1664" s="67"/>
      <c r="AZ1664" s="132"/>
      <c r="BA1664" s="132"/>
      <c r="BB1664" s="132"/>
      <c r="BC1664" s="132"/>
      <c r="BD1664" s="132"/>
      <c r="BE1664" s="67"/>
    </row>
    <row r="1665" spans="1:57" ht="25.5" customHeight="1" x14ac:dyDescent="0.25">
      <c r="A1665" s="31"/>
      <c r="B1665" s="31"/>
      <c r="C1665" s="31"/>
      <c r="D1665" s="33"/>
      <c r="E1665" s="98"/>
      <c r="F1665" s="31"/>
      <c r="G1665" s="83"/>
      <c r="H1665" s="83"/>
      <c r="I1665" s="62"/>
      <c r="J1665" s="31"/>
      <c r="K1665" s="31"/>
      <c r="L1665" s="83"/>
      <c r="M1665" s="69"/>
      <c r="N1665" s="69"/>
      <c r="O1665" s="74"/>
      <c r="P1665" s="74"/>
      <c r="Q1665" s="75"/>
      <c r="R1665" s="34"/>
      <c r="S1665" s="83"/>
      <c r="T1665" s="83"/>
      <c r="U1665" s="83"/>
      <c r="V1665" s="83"/>
      <c r="W1665" s="74"/>
      <c r="X1665" s="74"/>
      <c r="Y1665" s="74"/>
      <c r="Z1665" s="66"/>
      <c r="AA1665" s="72"/>
      <c r="AB1665" s="66"/>
      <c r="AC1665" s="72"/>
      <c r="AD1665" s="72"/>
      <c r="AE1665" s="72"/>
      <c r="AF1665" s="62"/>
      <c r="AG1665" s="113"/>
      <c r="AH1665" s="114"/>
      <c r="AI1665" s="30"/>
      <c r="AJ1665" s="30"/>
      <c r="AK1665" s="30"/>
      <c r="AL1665" s="30"/>
      <c r="AM1665" s="68"/>
      <c r="AN1665" s="114"/>
      <c r="AO1665" s="114"/>
      <c r="AP1665" s="113"/>
      <c r="AQ1665" s="113"/>
      <c r="AR1665" s="31"/>
      <c r="AS1665" s="73"/>
      <c r="AT1665" s="73"/>
      <c r="AU1665" s="68"/>
      <c r="AV1665" s="67"/>
      <c r="AW1665" s="67"/>
      <c r="AX1665" s="67"/>
      <c r="AY1665" s="67"/>
      <c r="AZ1665" s="132"/>
      <c r="BA1665" s="132"/>
      <c r="BB1665" s="132"/>
      <c r="BC1665" s="132"/>
      <c r="BD1665" s="132"/>
      <c r="BE1665" s="67"/>
    </row>
    <row r="1666" spans="1:57" ht="25.5" customHeight="1" x14ac:dyDescent="0.25">
      <c r="A1666" s="31"/>
      <c r="B1666" s="31"/>
      <c r="C1666" s="31"/>
      <c r="D1666" s="33"/>
      <c r="E1666" s="98"/>
      <c r="F1666" s="31"/>
      <c r="G1666" s="83"/>
      <c r="H1666" s="83"/>
      <c r="I1666" s="62"/>
      <c r="J1666" s="31"/>
      <c r="K1666" s="31"/>
      <c r="L1666" s="83"/>
      <c r="M1666" s="69"/>
      <c r="N1666" s="69"/>
      <c r="O1666" s="74"/>
      <c r="P1666" s="74"/>
      <c r="Q1666" s="75"/>
      <c r="R1666" s="34"/>
      <c r="S1666" s="83"/>
      <c r="T1666" s="83"/>
      <c r="U1666" s="83"/>
      <c r="V1666" s="83"/>
      <c r="W1666" s="74"/>
      <c r="X1666" s="74"/>
      <c r="Y1666" s="74"/>
      <c r="Z1666" s="66"/>
      <c r="AA1666" s="72"/>
      <c r="AB1666" s="66"/>
      <c r="AC1666" s="72"/>
      <c r="AD1666" s="72"/>
      <c r="AE1666" s="72"/>
      <c r="AF1666" s="62"/>
      <c r="AG1666" s="113"/>
      <c r="AH1666" s="114"/>
      <c r="AI1666" s="30"/>
      <c r="AJ1666" s="30"/>
      <c r="AK1666" s="30"/>
      <c r="AL1666" s="30"/>
      <c r="AM1666" s="68"/>
      <c r="AN1666" s="114"/>
      <c r="AO1666" s="114"/>
      <c r="AP1666" s="113"/>
      <c r="AQ1666" s="113"/>
      <c r="AR1666" s="31"/>
      <c r="AS1666" s="73"/>
      <c r="AT1666" s="73"/>
      <c r="AU1666" s="68"/>
      <c r="AV1666" s="67"/>
      <c r="AW1666" s="67"/>
      <c r="AX1666" s="67"/>
      <c r="AY1666" s="67"/>
      <c r="AZ1666" s="132"/>
      <c r="BA1666" s="132"/>
      <c r="BB1666" s="132"/>
      <c r="BC1666" s="132"/>
      <c r="BD1666" s="132"/>
      <c r="BE1666" s="67"/>
    </row>
    <row r="1667" spans="1:57" ht="25.5" customHeight="1" x14ac:dyDescent="0.25">
      <c r="A1667" s="31"/>
      <c r="B1667" s="31"/>
      <c r="C1667" s="31"/>
      <c r="D1667" s="33"/>
      <c r="E1667" s="98"/>
      <c r="F1667" s="31"/>
      <c r="G1667" s="83"/>
      <c r="H1667" s="83"/>
      <c r="I1667" s="62"/>
      <c r="J1667" s="31"/>
      <c r="K1667" s="31"/>
      <c r="L1667" s="83"/>
      <c r="M1667" s="69"/>
      <c r="N1667" s="69"/>
      <c r="O1667" s="74"/>
      <c r="P1667" s="74"/>
      <c r="Q1667" s="75"/>
      <c r="R1667" s="34"/>
      <c r="S1667" s="83"/>
      <c r="T1667" s="83"/>
      <c r="U1667" s="83"/>
      <c r="V1667" s="83"/>
      <c r="W1667" s="74"/>
      <c r="X1667" s="74"/>
      <c r="Y1667" s="74"/>
      <c r="Z1667" s="66"/>
      <c r="AA1667" s="72"/>
      <c r="AB1667" s="66"/>
      <c r="AC1667" s="72"/>
      <c r="AD1667" s="72"/>
      <c r="AE1667" s="72"/>
      <c r="AF1667" s="62"/>
      <c r="AG1667" s="113"/>
      <c r="AH1667" s="114"/>
      <c r="AI1667" s="30"/>
      <c r="AJ1667" s="30"/>
      <c r="AK1667" s="30"/>
      <c r="AL1667" s="30"/>
      <c r="AM1667" s="68"/>
      <c r="AN1667" s="114"/>
      <c r="AO1667" s="114"/>
      <c r="AP1667" s="113"/>
      <c r="AQ1667" s="113"/>
      <c r="AR1667" s="31"/>
      <c r="AS1667" s="73"/>
      <c r="AT1667" s="73"/>
      <c r="AU1667" s="68"/>
      <c r="AV1667" s="67"/>
      <c r="AW1667" s="67"/>
      <c r="AX1667" s="67"/>
      <c r="AY1667" s="67"/>
      <c r="AZ1667" s="132"/>
      <c r="BA1667" s="132"/>
      <c r="BB1667" s="132"/>
      <c r="BC1667" s="132"/>
      <c r="BD1667" s="132"/>
      <c r="BE1667" s="67"/>
    </row>
    <row r="1668" spans="1:57" ht="25.5" customHeight="1" x14ac:dyDescent="0.25">
      <c r="A1668" s="31"/>
      <c r="B1668" s="31"/>
      <c r="C1668" s="31"/>
      <c r="D1668" s="33"/>
      <c r="E1668" s="98"/>
      <c r="F1668" s="31"/>
      <c r="G1668" s="83"/>
      <c r="H1668" s="83"/>
      <c r="I1668" s="62"/>
      <c r="J1668" s="31"/>
      <c r="K1668" s="31"/>
      <c r="L1668" s="83"/>
      <c r="M1668" s="69"/>
      <c r="N1668" s="69"/>
      <c r="O1668" s="74"/>
      <c r="P1668" s="74"/>
      <c r="Q1668" s="75"/>
      <c r="R1668" s="34"/>
      <c r="S1668" s="83"/>
      <c r="T1668" s="83"/>
      <c r="U1668" s="83"/>
      <c r="V1668" s="83"/>
      <c r="W1668" s="74"/>
      <c r="X1668" s="74"/>
      <c r="Y1668" s="74"/>
      <c r="Z1668" s="66"/>
      <c r="AA1668" s="72"/>
      <c r="AB1668" s="66"/>
      <c r="AC1668" s="72"/>
      <c r="AD1668" s="72"/>
      <c r="AE1668" s="72"/>
      <c r="AF1668" s="62"/>
      <c r="AG1668" s="113"/>
      <c r="AH1668" s="114"/>
      <c r="AI1668" s="30"/>
      <c r="AJ1668" s="30"/>
      <c r="AK1668" s="30"/>
      <c r="AL1668" s="30"/>
      <c r="AM1668" s="68"/>
      <c r="AN1668" s="114"/>
      <c r="AO1668" s="114"/>
      <c r="AP1668" s="113"/>
      <c r="AQ1668" s="113"/>
      <c r="AR1668" s="31"/>
      <c r="AS1668" s="73"/>
      <c r="AT1668" s="73"/>
      <c r="AU1668" s="68"/>
      <c r="AV1668" s="67"/>
      <c r="AW1668" s="67"/>
      <c r="AX1668" s="67"/>
      <c r="AY1668" s="67"/>
      <c r="AZ1668" s="132"/>
      <c r="BA1668" s="132"/>
      <c r="BB1668" s="132"/>
      <c r="BC1668" s="132"/>
      <c r="BD1668" s="132"/>
      <c r="BE1668" s="67"/>
    </row>
    <row r="1669" spans="1:57" ht="25.5" customHeight="1" x14ac:dyDescent="0.25">
      <c r="A1669" s="31"/>
      <c r="B1669" s="31"/>
      <c r="C1669" s="31"/>
      <c r="D1669" s="33"/>
      <c r="E1669" s="98"/>
      <c r="F1669" s="31"/>
      <c r="G1669" s="83"/>
      <c r="H1669" s="83"/>
      <c r="I1669" s="62"/>
      <c r="J1669" s="31"/>
      <c r="K1669" s="31"/>
      <c r="L1669" s="83"/>
      <c r="M1669" s="69"/>
      <c r="N1669" s="69"/>
      <c r="O1669" s="74"/>
      <c r="P1669" s="74"/>
      <c r="Q1669" s="75"/>
      <c r="R1669" s="34"/>
      <c r="S1669" s="83"/>
      <c r="T1669" s="83"/>
      <c r="U1669" s="83"/>
      <c r="V1669" s="83"/>
      <c r="W1669" s="74"/>
      <c r="X1669" s="74"/>
      <c r="Y1669" s="74"/>
      <c r="Z1669" s="66"/>
      <c r="AA1669" s="72"/>
      <c r="AB1669" s="66"/>
      <c r="AC1669" s="72"/>
      <c r="AD1669" s="72"/>
      <c r="AE1669" s="72"/>
      <c r="AF1669" s="62"/>
      <c r="AG1669" s="113"/>
      <c r="AH1669" s="114"/>
      <c r="AI1669" s="30"/>
      <c r="AJ1669" s="30"/>
      <c r="AK1669" s="30"/>
      <c r="AL1669" s="30"/>
      <c r="AM1669" s="68"/>
      <c r="AN1669" s="114"/>
      <c r="AO1669" s="114"/>
      <c r="AP1669" s="113"/>
      <c r="AQ1669" s="113"/>
      <c r="AR1669" s="31"/>
      <c r="AS1669" s="73"/>
      <c r="AT1669" s="73"/>
      <c r="AU1669" s="68"/>
      <c r="AV1669" s="67"/>
      <c r="AW1669" s="67"/>
      <c r="AX1669" s="67"/>
      <c r="AY1669" s="67"/>
      <c r="AZ1669" s="132"/>
      <c r="BA1669" s="132"/>
      <c r="BB1669" s="132"/>
      <c r="BC1669" s="132"/>
      <c r="BD1669" s="132"/>
      <c r="BE1669" s="67"/>
    </row>
    <row r="1670" spans="1:57" ht="25.5" customHeight="1" x14ac:dyDescent="0.25">
      <c r="A1670" s="31"/>
      <c r="B1670" s="31"/>
      <c r="C1670" s="31"/>
      <c r="D1670" s="33"/>
      <c r="E1670" s="98"/>
      <c r="F1670" s="31"/>
      <c r="G1670" s="83"/>
      <c r="H1670" s="83"/>
      <c r="I1670" s="62"/>
      <c r="J1670" s="31"/>
      <c r="K1670" s="31"/>
      <c r="L1670" s="83"/>
      <c r="M1670" s="69"/>
      <c r="N1670" s="69"/>
      <c r="O1670" s="74"/>
      <c r="P1670" s="74"/>
      <c r="Q1670" s="75"/>
      <c r="R1670" s="34"/>
      <c r="S1670" s="83"/>
      <c r="T1670" s="83"/>
      <c r="U1670" s="83"/>
      <c r="V1670" s="83"/>
      <c r="W1670" s="74"/>
      <c r="X1670" s="74"/>
      <c r="Y1670" s="74"/>
      <c r="Z1670" s="66"/>
      <c r="AA1670" s="72"/>
      <c r="AB1670" s="66"/>
      <c r="AC1670" s="72"/>
      <c r="AD1670" s="72"/>
      <c r="AE1670" s="72"/>
      <c r="AF1670" s="62"/>
      <c r="AG1670" s="113"/>
      <c r="AH1670" s="114"/>
      <c r="AI1670" s="30"/>
      <c r="AJ1670" s="30"/>
      <c r="AK1670" s="30"/>
      <c r="AL1670" s="30"/>
      <c r="AM1670" s="68"/>
      <c r="AN1670" s="114"/>
      <c r="AO1670" s="114"/>
      <c r="AP1670" s="113"/>
      <c r="AQ1670" s="113"/>
      <c r="AR1670" s="31"/>
      <c r="AS1670" s="73"/>
      <c r="AT1670" s="73"/>
      <c r="AU1670" s="68"/>
      <c r="AV1670" s="67"/>
      <c r="AW1670" s="67"/>
      <c r="AX1670" s="67"/>
      <c r="AY1670" s="67"/>
      <c r="AZ1670" s="132"/>
      <c r="BA1670" s="132"/>
      <c r="BB1670" s="132"/>
      <c r="BC1670" s="132"/>
      <c r="BD1670" s="132"/>
      <c r="BE1670" s="67"/>
    </row>
    <row r="1671" spans="1:57" ht="25.5" customHeight="1" x14ac:dyDescent="0.25">
      <c r="A1671" s="31"/>
      <c r="B1671" s="31"/>
      <c r="C1671" s="31"/>
      <c r="D1671" s="33"/>
      <c r="E1671" s="98"/>
      <c r="F1671" s="31"/>
      <c r="G1671" s="83"/>
      <c r="H1671" s="83"/>
      <c r="I1671" s="62"/>
      <c r="J1671" s="31"/>
      <c r="K1671" s="31"/>
      <c r="L1671" s="83"/>
      <c r="M1671" s="69"/>
      <c r="N1671" s="69"/>
      <c r="O1671" s="74"/>
      <c r="P1671" s="74"/>
      <c r="Q1671" s="75"/>
      <c r="R1671" s="34"/>
      <c r="S1671" s="83"/>
      <c r="T1671" s="83"/>
      <c r="U1671" s="83"/>
      <c r="V1671" s="83"/>
      <c r="W1671" s="74"/>
      <c r="X1671" s="74"/>
      <c r="Y1671" s="74"/>
      <c r="Z1671" s="66"/>
      <c r="AA1671" s="72"/>
      <c r="AB1671" s="66"/>
      <c r="AC1671" s="72"/>
      <c r="AD1671" s="72"/>
      <c r="AE1671" s="72"/>
      <c r="AF1671" s="62"/>
      <c r="AG1671" s="113"/>
      <c r="AH1671" s="114"/>
      <c r="AI1671" s="30"/>
      <c r="AJ1671" s="30"/>
      <c r="AK1671" s="30"/>
      <c r="AL1671" s="30"/>
      <c r="AM1671" s="68"/>
      <c r="AN1671" s="114"/>
      <c r="AO1671" s="114"/>
      <c r="AP1671" s="113"/>
      <c r="AQ1671" s="113"/>
      <c r="AR1671" s="31"/>
      <c r="AS1671" s="73"/>
      <c r="AT1671" s="73"/>
      <c r="AU1671" s="68"/>
      <c r="AV1671" s="67"/>
      <c r="AW1671" s="67"/>
      <c r="AX1671" s="67"/>
      <c r="AY1671" s="67"/>
      <c r="AZ1671" s="132"/>
      <c r="BA1671" s="132"/>
      <c r="BB1671" s="132"/>
      <c r="BC1671" s="132"/>
      <c r="BD1671" s="132"/>
      <c r="BE1671" s="67"/>
    </row>
    <row r="1672" spans="1:57" ht="25.5" customHeight="1" x14ac:dyDescent="0.25">
      <c r="A1672" s="31"/>
      <c r="B1672" s="31"/>
      <c r="C1672" s="31"/>
      <c r="D1672" s="33"/>
      <c r="E1672" s="98"/>
      <c r="F1672" s="31"/>
      <c r="G1672" s="83"/>
      <c r="H1672" s="83"/>
      <c r="I1672" s="62"/>
      <c r="J1672" s="31"/>
      <c r="K1672" s="31"/>
      <c r="L1672" s="83"/>
      <c r="M1672" s="69"/>
      <c r="N1672" s="69"/>
      <c r="O1672" s="74"/>
      <c r="P1672" s="74"/>
      <c r="Q1672" s="75"/>
      <c r="R1672" s="34"/>
      <c r="S1672" s="83"/>
      <c r="T1672" s="83"/>
      <c r="U1672" s="83"/>
      <c r="V1672" s="83"/>
      <c r="W1672" s="74"/>
      <c r="X1672" s="74"/>
      <c r="Y1672" s="74"/>
      <c r="Z1672" s="66"/>
      <c r="AA1672" s="72"/>
      <c r="AB1672" s="66"/>
      <c r="AC1672" s="72"/>
      <c r="AD1672" s="72"/>
      <c r="AE1672" s="72"/>
      <c r="AF1672" s="62"/>
      <c r="AG1672" s="113"/>
      <c r="AH1672" s="114"/>
      <c r="AI1672" s="30"/>
      <c r="AJ1672" s="30"/>
      <c r="AK1672" s="30"/>
      <c r="AL1672" s="30"/>
      <c r="AM1672" s="68"/>
      <c r="AN1672" s="114"/>
      <c r="AO1672" s="114"/>
      <c r="AP1672" s="113"/>
      <c r="AQ1672" s="113"/>
      <c r="AR1672" s="31"/>
      <c r="AS1672" s="73"/>
      <c r="AT1672" s="73"/>
      <c r="AU1672" s="68"/>
      <c r="AV1672" s="67"/>
      <c r="AW1672" s="67"/>
      <c r="AX1672" s="67"/>
      <c r="AY1672" s="67"/>
      <c r="AZ1672" s="132"/>
      <c r="BA1672" s="132"/>
      <c r="BB1672" s="132"/>
      <c r="BC1672" s="132"/>
      <c r="BD1672" s="132"/>
      <c r="BE1672" s="67"/>
    </row>
    <row r="1673" spans="1:57" ht="25.5" customHeight="1" x14ac:dyDescent="0.25">
      <c r="A1673" s="31"/>
      <c r="B1673" s="31"/>
      <c r="C1673" s="31"/>
      <c r="D1673" s="33"/>
      <c r="E1673" s="98"/>
      <c r="F1673" s="31"/>
      <c r="G1673" s="83"/>
      <c r="H1673" s="83"/>
      <c r="I1673" s="62"/>
      <c r="J1673" s="31"/>
      <c r="K1673" s="31"/>
      <c r="L1673" s="83"/>
      <c r="M1673" s="69"/>
      <c r="N1673" s="69"/>
      <c r="O1673" s="74"/>
      <c r="P1673" s="74"/>
      <c r="Q1673" s="75"/>
      <c r="R1673" s="34"/>
      <c r="S1673" s="83"/>
      <c r="T1673" s="83"/>
      <c r="U1673" s="83"/>
      <c r="V1673" s="83"/>
      <c r="W1673" s="74"/>
      <c r="X1673" s="74"/>
      <c r="Y1673" s="74"/>
      <c r="Z1673" s="66"/>
      <c r="AA1673" s="72"/>
      <c r="AB1673" s="66"/>
      <c r="AC1673" s="72"/>
      <c r="AD1673" s="72"/>
      <c r="AE1673" s="72"/>
      <c r="AF1673" s="62"/>
      <c r="AG1673" s="113"/>
      <c r="AH1673" s="114"/>
      <c r="AI1673" s="30"/>
      <c r="AJ1673" s="30"/>
      <c r="AK1673" s="30"/>
      <c r="AL1673" s="30"/>
      <c r="AM1673" s="68"/>
      <c r="AN1673" s="114"/>
      <c r="AO1673" s="114"/>
      <c r="AP1673" s="113"/>
      <c r="AQ1673" s="113"/>
      <c r="AR1673" s="31"/>
      <c r="AS1673" s="73"/>
      <c r="AT1673" s="73"/>
      <c r="AU1673" s="68"/>
      <c r="AV1673" s="67"/>
      <c r="AW1673" s="67"/>
      <c r="AX1673" s="67"/>
      <c r="AY1673" s="67"/>
      <c r="AZ1673" s="132"/>
      <c r="BA1673" s="132"/>
      <c r="BB1673" s="132"/>
      <c r="BC1673" s="132"/>
      <c r="BD1673" s="132"/>
      <c r="BE1673" s="67"/>
    </row>
    <row r="1674" spans="1:57" ht="25.5" customHeight="1" x14ac:dyDescent="0.25">
      <c r="A1674" s="31"/>
      <c r="B1674" s="31"/>
      <c r="C1674" s="31"/>
      <c r="D1674" s="33"/>
      <c r="E1674" s="98"/>
      <c r="F1674" s="31"/>
      <c r="G1674" s="83"/>
      <c r="H1674" s="83"/>
      <c r="I1674" s="62"/>
      <c r="J1674" s="31"/>
      <c r="K1674" s="31"/>
      <c r="L1674" s="83"/>
      <c r="M1674" s="69"/>
      <c r="N1674" s="69"/>
      <c r="O1674" s="74"/>
      <c r="P1674" s="74"/>
      <c r="Q1674" s="75"/>
      <c r="R1674" s="34"/>
      <c r="S1674" s="83"/>
      <c r="T1674" s="83"/>
      <c r="U1674" s="83"/>
      <c r="V1674" s="83"/>
      <c r="W1674" s="74"/>
      <c r="X1674" s="74"/>
      <c r="Y1674" s="74"/>
      <c r="Z1674" s="66"/>
      <c r="AA1674" s="72"/>
      <c r="AB1674" s="66"/>
      <c r="AC1674" s="72"/>
      <c r="AD1674" s="72"/>
      <c r="AE1674" s="72"/>
      <c r="AF1674" s="62"/>
      <c r="AG1674" s="113"/>
      <c r="AH1674" s="114"/>
      <c r="AI1674" s="30"/>
      <c r="AJ1674" s="30"/>
      <c r="AK1674" s="30"/>
      <c r="AL1674" s="30"/>
      <c r="AM1674" s="68"/>
      <c r="AN1674" s="114"/>
      <c r="AO1674" s="114"/>
      <c r="AP1674" s="113"/>
      <c r="AQ1674" s="113"/>
      <c r="AR1674" s="31"/>
      <c r="AS1674" s="73"/>
      <c r="AT1674" s="73"/>
      <c r="AU1674" s="68"/>
      <c r="AV1674" s="67"/>
      <c r="AW1674" s="67"/>
      <c r="AX1674" s="67"/>
      <c r="AY1674" s="67"/>
      <c r="AZ1674" s="132"/>
      <c r="BA1674" s="132"/>
      <c r="BB1674" s="132"/>
      <c r="BC1674" s="132"/>
      <c r="BD1674" s="132"/>
      <c r="BE1674" s="67"/>
    </row>
    <row r="1675" spans="1:57" ht="25.5" customHeight="1" x14ac:dyDescent="0.25">
      <c r="A1675" s="31"/>
      <c r="B1675" s="31"/>
      <c r="C1675" s="31"/>
      <c r="D1675" s="33"/>
      <c r="E1675" s="98"/>
      <c r="F1675" s="31"/>
      <c r="G1675" s="83"/>
      <c r="H1675" s="83"/>
      <c r="I1675" s="62"/>
      <c r="J1675" s="31"/>
      <c r="K1675" s="31"/>
      <c r="L1675" s="83"/>
      <c r="M1675" s="69"/>
      <c r="N1675" s="69"/>
      <c r="O1675" s="74"/>
      <c r="P1675" s="74"/>
      <c r="Q1675" s="75"/>
      <c r="R1675" s="34"/>
      <c r="S1675" s="83"/>
      <c r="T1675" s="83"/>
      <c r="U1675" s="83"/>
      <c r="V1675" s="83"/>
      <c r="W1675" s="74"/>
      <c r="X1675" s="74"/>
      <c r="Y1675" s="74"/>
      <c r="Z1675" s="66"/>
      <c r="AA1675" s="72"/>
      <c r="AB1675" s="66"/>
      <c r="AC1675" s="72"/>
      <c r="AD1675" s="72"/>
      <c r="AE1675" s="72"/>
      <c r="AF1675" s="62"/>
      <c r="AG1675" s="113"/>
      <c r="AH1675" s="114"/>
      <c r="AI1675" s="30"/>
      <c r="AJ1675" s="30"/>
      <c r="AK1675" s="30"/>
      <c r="AL1675" s="30"/>
      <c r="AM1675" s="68"/>
      <c r="AN1675" s="114"/>
      <c r="AO1675" s="114"/>
      <c r="AP1675" s="113"/>
      <c r="AQ1675" s="113"/>
      <c r="AR1675" s="31"/>
      <c r="AS1675" s="73"/>
      <c r="AT1675" s="73"/>
      <c r="AU1675" s="68"/>
      <c r="AV1675" s="67"/>
      <c r="AW1675" s="67"/>
      <c r="AX1675" s="67"/>
      <c r="AY1675" s="67"/>
      <c r="AZ1675" s="132"/>
      <c r="BA1675" s="132"/>
      <c r="BB1675" s="132"/>
      <c r="BC1675" s="132"/>
      <c r="BD1675" s="132"/>
      <c r="BE1675" s="67"/>
    </row>
    <row r="1676" spans="1:57" ht="25.5" customHeight="1" x14ac:dyDescent="0.25">
      <c r="A1676" s="31"/>
      <c r="B1676" s="31"/>
      <c r="C1676" s="31"/>
      <c r="D1676" s="33"/>
      <c r="E1676" s="98"/>
      <c r="F1676" s="31"/>
      <c r="G1676" s="83"/>
      <c r="H1676" s="83"/>
      <c r="I1676" s="62"/>
      <c r="J1676" s="31"/>
      <c r="K1676" s="31"/>
      <c r="L1676" s="83"/>
      <c r="M1676" s="69"/>
      <c r="N1676" s="69"/>
      <c r="O1676" s="74"/>
      <c r="P1676" s="74"/>
      <c r="Q1676" s="75"/>
      <c r="R1676" s="34"/>
      <c r="S1676" s="83"/>
      <c r="T1676" s="83"/>
      <c r="U1676" s="83"/>
      <c r="V1676" s="83"/>
      <c r="W1676" s="74"/>
      <c r="X1676" s="74"/>
      <c r="Y1676" s="74"/>
      <c r="Z1676" s="66"/>
      <c r="AA1676" s="72"/>
      <c r="AB1676" s="66"/>
      <c r="AC1676" s="72"/>
      <c r="AD1676" s="72"/>
      <c r="AE1676" s="72"/>
      <c r="AF1676" s="62"/>
      <c r="AG1676" s="113"/>
      <c r="AH1676" s="114"/>
      <c r="AI1676" s="30"/>
      <c r="AJ1676" s="30"/>
      <c r="AK1676" s="30"/>
      <c r="AL1676" s="30"/>
      <c r="AM1676" s="68"/>
      <c r="AN1676" s="114"/>
      <c r="AO1676" s="114"/>
      <c r="AP1676" s="113"/>
      <c r="AQ1676" s="113"/>
      <c r="AR1676" s="31"/>
      <c r="AS1676" s="73"/>
      <c r="AT1676" s="73"/>
      <c r="AU1676" s="68"/>
      <c r="AV1676" s="67"/>
      <c r="AW1676" s="67"/>
      <c r="AX1676" s="67"/>
      <c r="AY1676" s="67"/>
      <c r="AZ1676" s="132"/>
      <c r="BA1676" s="132"/>
      <c r="BB1676" s="132"/>
      <c r="BC1676" s="132"/>
      <c r="BD1676" s="132"/>
      <c r="BE1676" s="67"/>
    </row>
    <row r="1677" spans="1:57" ht="25.5" customHeight="1" x14ac:dyDescent="0.25">
      <c r="A1677" s="31"/>
      <c r="B1677" s="31"/>
      <c r="C1677" s="31"/>
      <c r="D1677" s="33"/>
      <c r="E1677" s="98"/>
      <c r="F1677" s="31"/>
      <c r="G1677" s="83"/>
      <c r="H1677" s="83"/>
      <c r="I1677" s="62"/>
      <c r="J1677" s="31"/>
      <c r="K1677" s="31"/>
      <c r="L1677" s="83"/>
      <c r="M1677" s="69"/>
      <c r="N1677" s="69"/>
      <c r="O1677" s="74"/>
      <c r="P1677" s="74"/>
      <c r="Q1677" s="75"/>
      <c r="R1677" s="34"/>
      <c r="S1677" s="83"/>
      <c r="T1677" s="83"/>
      <c r="U1677" s="83"/>
      <c r="V1677" s="83"/>
      <c r="W1677" s="74"/>
      <c r="X1677" s="74"/>
      <c r="Y1677" s="74"/>
      <c r="Z1677" s="66"/>
      <c r="AA1677" s="72"/>
      <c r="AB1677" s="66"/>
      <c r="AC1677" s="72"/>
      <c r="AD1677" s="72"/>
      <c r="AE1677" s="72"/>
      <c r="AF1677" s="62"/>
      <c r="AG1677" s="113"/>
      <c r="AH1677" s="114"/>
      <c r="AI1677" s="30"/>
      <c r="AJ1677" s="30"/>
      <c r="AK1677" s="30"/>
      <c r="AL1677" s="30"/>
      <c r="AM1677" s="68"/>
      <c r="AN1677" s="114"/>
      <c r="AO1677" s="114"/>
      <c r="AP1677" s="113"/>
      <c r="AQ1677" s="113"/>
      <c r="AR1677" s="31"/>
      <c r="AS1677" s="73"/>
      <c r="AT1677" s="73"/>
      <c r="AU1677" s="68"/>
      <c r="AV1677" s="67"/>
      <c r="AW1677" s="67"/>
      <c r="AX1677" s="67"/>
      <c r="AY1677" s="67"/>
      <c r="AZ1677" s="132"/>
      <c r="BA1677" s="132"/>
      <c r="BB1677" s="132"/>
      <c r="BC1677" s="132"/>
      <c r="BD1677" s="132"/>
      <c r="BE1677" s="67"/>
    </row>
    <row r="1678" spans="1:57" ht="25.5" customHeight="1" x14ac:dyDescent="0.25">
      <c r="A1678" s="31"/>
      <c r="B1678" s="31"/>
      <c r="C1678" s="31"/>
      <c r="D1678" s="33"/>
      <c r="E1678" s="98"/>
      <c r="F1678" s="31"/>
      <c r="G1678" s="83"/>
      <c r="H1678" s="83"/>
      <c r="I1678" s="62"/>
      <c r="J1678" s="31"/>
      <c r="K1678" s="31"/>
      <c r="L1678" s="83"/>
      <c r="M1678" s="69"/>
      <c r="N1678" s="69"/>
      <c r="O1678" s="74"/>
      <c r="P1678" s="74"/>
      <c r="Q1678" s="75"/>
      <c r="R1678" s="34"/>
      <c r="S1678" s="83"/>
      <c r="T1678" s="83"/>
      <c r="U1678" s="83"/>
      <c r="V1678" s="83"/>
      <c r="W1678" s="74"/>
      <c r="X1678" s="74"/>
      <c r="Y1678" s="74"/>
      <c r="Z1678" s="66"/>
      <c r="AA1678" s="72"/>
      <c r="AB1678" s="66"/>
      <c r="AC1678" s="72"/>
      <c r="AD1678" s="72"/>
      <c r="AE1678" s="72"/>
      <c r="AF1678" s="62"/>
      <c r="AG1678" s="113"/>
      <c r="AH1678" s="114"/>
      <c r="AI1678" s="30"/>
      <c r="AJ1678" s="30"/>
      <c r="AK1678" s="30"/>
      <c r="AL1678" s="30"/>
      <c r="AM1678" s="68"/>
      <c r="AN1678" s="114"/>
      <c r="AO1678" s="114"/>
      <c r="AP1678" s="113"/>
      <c r="AQ1678" s="113"/>
      <c r="AR1678" s="31"/>
      <c r="AS1678" s="73"/>
      <c r="AT1678" s="73"/>
      <c r="AU1678" s="68"/>
      <c r="AV1678" s="67"/>
      <c r="AW1678" s="67"/>
      <c r="AX1678" s="67"/>
      <c r="AY1678" s="67"/>
      <c r="AZ1678" s="132"/>
      <c r="BA1678" s="132"/>
      <c r="BB1678" s="132"/>
      <c r="BC1678" s="132"/>
      <c r="BD1678" s="132"/>
      <c r="BE1678" s="67"/>
    </row>
    <row r="1679" spans="1:57" ht="25.5" customHeight="1" x14ac:dyDescent="0.25">
      <c r="A1679" s="31"/>
      <c r="B1679" s="31"/>
      <c r="C1679" s="31"/>
      <c r="D1679" s="33"/>
      <c r="E1679" s="98"/>
      <c r="F1679" s="31"/>
      <c r="G1679" s="83"/>
      <c r="H1679" s="83"/>
      <c r="I1679" s="62"/>
      <c r="J1679" s="31"/>
      <c r="K1679" s="31"/>
      <c r="L1679" s="83"/>
      <c r="M1679" s="69"/>
      <c r="N1679" s="69"/>
      <c r="O1679" s="74"/>
      <c r="P1679" s="74"/>
      <c r="Q1679" s="75"/>
      <c r="R1679" s="34"/>
      <c r="S1679" s="83"/>
      <c r="T1679" s="83"/>
      <c r="U1679" s="83"/>
      <c r="V1679" s="83"/>
      <c r="W1679" s="74"/>
      <c r="X1679" s="74"/>
      <c r="Y1679" s="74"/>
      <c r="Z1679" s="66"/>
      <c r="AA1679" s="72"/>
      <c r="AB1679" s="66"/>
      <c r="AC1679" s="72"/>
      <c r="AD1679" s="72"/>
      <c r="AE1679" s="72"/>
      <c r="AF1679" s="62"/>
      <c r="AG1679" s="113"/>
      <c r="AH1679" s="114"/>
      <c r="AI1679" s="30"/>
      <c r="AJ1679" s="30"/>
      <c r="AK1679" s="30"/>
      <c r="AL1679" s="30"/>
      <c r="AM1679" s="68"/>
      <c r="AN1679" s="114"/>
      <c r="AO1679" s="114"/>
      <c r="AP1679" s="113"/>
      <c r="AQ1679" s="113"/>
      <c r="AR1679" s="31"/>
      <c r="AS1679" s="73"/>
      <c r="AT1679" s="73"/>
      <c r="AU1679" s="68"/>
      <c r="AV1679" s="67"/>
      <c r="AW1679" s="67"/>
      <c r="AX1679" s="67"/>
      <c r="AY1679" s="67"/>
      <c r="AZ1679" s="132"/>
      <c r="BA1679" s="132"/>
      <c r="BB1679" s="132"/>
      <c r="BC1679" s="132"/>
      <c r="BD1679" s="132"/>
      <c r="BE1679" s="67"/>
    </row>
    <row r="1680" spans="1:57" ht="25.5" customHeight="1" x14ac:dyDescent="0.25">
      <c r="A1680" s="31"/>
      <c r="B1680" s="31"/>
      <c r="C1680" s="31"/>
      <c r="D1680" s="33"/>
      <c r="E1680" s="98"/>
      <c r="F1680" s="31"/>
      <c r="G1680" s="83"/>
      <c r="H1680" s="83"/>
      <c r="I1680" s="62"/>
      <c r="J1680" s="31"/>
      <c r="K1680" s="31"/>
      <c r="L1680" s="83"/>
      <c r="M1680" s="69"/>
      <c r="N1680" s="69"/>
      <c r="O1680" s="74"/>
      <c r="P1680" s="74"/>
      <c r="Q1680" s="75"/>
      <c r="R1680" s="34"/>
      <c r="S1680" s="83"/>
      <c r="T1680" s="83"/>
      <c r="U1680" s="83"/>
      <c r="V1680" s="83"/>
      <c r="W1680" s="74"/>
      <c r="X1680" s="74"/>
      <c r="Y1680" s="74"/>
      <c r="Z1680" s="66"/>
      <c r="AA1680" s="72"/>
      <c r="AB1680" s="66"/>
      <c r="AC1680" s="72"/>
      <c r="AD1680" s="72"/>
      <c r="AE1680" s="72"/>
      <c r="AF1680" s="62"/>
      <c r="AG1680" s="113"/>
      <c r="AH1680" s="114"/>
      <c r="AI1680" s="30"/>
      <c r="AJ1680" s="30"/>
      <c r="AK1680" s="30"/>
      <c r="AL1680" s="30"/>
      <c r="AM1680" s="68"/>
      <c r="AN1680" s="114"/>
      <c r="AO1680" s="114"/>
      <c r="AP1680" s="113"/>
      <c r="AQ1680" s="113"/>
      <c r="AR1680" s="31"/>
      <c r="AS1680" s="73"/>
      <c r="AT1680" s="73"/>
      <c r="AU1680" s="68"/>
      <c r="AV1680" s="67"/>
      <c r="AW1680" s="67"/>
      <c r="AX1680" s="67"/>
      <c r="AY1680" s="67"/>
      <c r="AZ1680" s="132"/>
      <c r="BA1680" s="132"/>
      <c r="BB1680" s="132"/>
      <c r="BC1680" s="132"/>
      <c r="BD1680" s="132"/>
      <c r="BE1680" s="67"/>
    </row>
    <row r="1681" spans="1:57" ht="25.5" customHeight="1" x14ac:dyDescent="0.25">
      <c r="A1681" s="31"/>
      <c r="B1681" s="31"/>
      <c r="C1681" s="31"/>
      <c r="D1681" s="33"/>
      <c r="E1681" s="98"/>
      <c r="F1681" s="31"/>
      <c r="G1681" s="83"/>
      <c r="H1681" s="83"/>
      <c r="I1681" s="62"/>
      <c r="J1681" s="31"/>
      <c r="K1681" s="31"/>
      <c r="L1681" s="83"/>
      <c r="M1681" s="69"/>
      <c r="N1681" s="69"/>
      <c r="O1681" s="74"/>
      <c r="P1681" s="74"/>
      <c r="Q1681" s="75"/>
      <c r="R1681" s="34"/>
      <c r="S1681" s="83"/>
      <c r="T1681" s="83"/>
      <c r="U1681" s="83"/>
      <c r="V1681" s="83"/>
      <c r="W1681" s="74"/>
      <c r="X1681" s="74"/>
      <c r="Y1681" s="74"/>
      <c r="Z1681" s="66"/>
      <c r="AA1681" s="72"/>
      <c r="AB1681" s="66"/>
      <c r="AC1681" s="72"/>
      <c r="AD1681" s="72"/>
      <c r="AE1681" s="72"/>
      <c r="AF1681" s="62"/>
      <c r="AG1681" s="113"/>
      <c r="AH1681" s="114"/>
      <c r="AI1681" s="30"/>
      <c r="AJ1681" s="30"/>
      <c r="AK1681" s="30"/>
      <c r="AL1681" s="30"/>
      <c r="AM1681" s="68"/>
      <c r="AN1681" s="114"/>
      <c r="AO1681" s="114"/>
      <c r="AP1681" s="113"/>
      <c r="AQ1681" s="113"/>
      <c r="AR1681" s="31"/>
      <c r="AS1681" s="73"/>
      <c r="AT1681" s="73"/>
      <c r="AU1681" s="68"/>
      <c r="AV1681" s="67"/>
      <c r="AW1681" s="67"/>
      <c r="AX1681" s="67"/>
      <c r="AY1681" s="67"/>
      <c r="AZ1681" s="132"/>
      <c r="BA1681" s="132"/>
      <c r="BB1681" s="132"/>
      <c r="BC1681" s="132"/>
      <c r="BD1681" s="132"/>
      <c r="BE1681" s="67"/>
    </row>
    <row r="1682" spans="1:57" ht="25.5" customHeight="1" x14ac:dyDescent="0.25">
      <c r="A1682" s="31"/>
      <c r="B1682" s="31"/>
      <c r="C1682" s="31"/>
      <c r="D1682" s="33"/>
      <c r="E1682" s="98"/>
      <c r="F1682" s="31"/>
      <c r="G1682" s="83"/>
      <c r="H1682" s="83"/>
      <c r="I1682" s="62"/>
      <c r="J1682" s="31"/>
      <c r="K1682" s="31"/>
      <c r="L1682" s="83"/>
      <c r="M1682" s="69"/>
      <c r="N1682" s="69"/>
      <c r="O1682" s="74"/>
      <c r="P1682" s="74"/>
      <c r="Q1682" s="75"/>
      <c r="R1682" s="34"/>
      <c r="S1682" s="83"/>
      <c r="T1682" s="83"/>
      <c r="U1682" s="83"/>
      <c r="V1682" s="83"/>
      <c r="W1682" s="74"/>
      <c r="X1682" s="74"/>
      <c r="Y1682" s="74"/>
      <c r="Z1682" s="66"/>
      <c r="AA1682" s="72"/>
      <c r="AB1682" s="66"/>
      <c r="AC1682" s="72"/>
      <c r="AD1682" s="72"/>
      <c r="AE1682" s="72"/>
      <c r="AF1682" s="62"/>
      <c r="AG1682" s="113"/>
      <c r="AH1682" s="114"/>
      <c r="AI1682" s="30"/>
      <c r="AJ1682" s="30"/>
      <c r="AK1682" s="30"/>
      <c r="AL1682" s="30"/>
      <c r="AM1682" s="68"/>
      <c r="AN1682" s="114"/>
      <c r="AO1682" s="114"/>
      <c r="AP1682" s="113"/>
      <c r="AQ1682" s="113"/>
      <c r="AR1682" s="31"/>
      <c r="AS1682" s="73"/>
      <c r="AT1682" s="73"/>
      <c r="AU1682" s="68"/>
      <c r="AV1682" s="67"/>
      <c r="AW1682" s="67"/>
      <c r="AX1682" s="67"/>
      <c r="AY1682" s="67"/>
      <c r="AZ1682" s="132"/>
      <c r="BA1682" s="132"/>
      <c r="BB1682" s="132"/>
      <c r="BC1682" s="132"/>
      <c r="BD1682" s="132"/>
      <c r="BE1682" s="67"/>
    </row>
    <row r="1683" spans="1:57" ht="25.5" customHeight="1" x14ac:dyDescent="0.25">
      <c r="A1683" s="31"/>
      <c r="B1683" s="31"/>
      <c r="C1683" s="31"/>
      <c r="D1683" s="33"/>
      <c r="E1683" s="98"/>
      <c r="F1683" s="31"/>
      <c r="G1683" s="83"/>
      <c r="H1683" s="83"/>
      <c r="I1683" s="62"/>
      <c r="J1683" s="31"/>
      <c r="K1683" s="31"/>
      <c r="L1683" s="83"/>
      <c r="M1683" s="69"/>
      <c r="N1683" s="69"/>
      <c r="O1683" s="74"/>
      <c r="P1683" s="74"/>
      <c r="Q1683" s="75"/>
      <c r="R1683" s="34"/>
      <c r="S1683" s="83"/>
      <c r="T1683" s="83"/>
      <c r="U1683" s="83"/>
      <c r="V1683" s="83"/>
      <c r="W1683" s="74"/>
      <c r="X1683" s="74"/>
      <c r="Y1683" s="74"/>
      <c r="Z1683" s="66"/>
      <c r="AA1683" s="72"/>
      <c r="AB1683" s="66"/>
      <c r="AC1683" s="72"/>
      <c r="AD1683" s="72"/>
      <c r="AE1683" s="72"/>
      <c r="AF1683" s="62"/>
      <c r="AG1683" s="113"/>
      <c r="AH1683" s="114"/>
      <c r="AI1683" s="30"/>
      <c r="AJ1683" s="30"/>
      <c r="AK1683" s="30"/>
      <c r="AL1683" s="30"/>
      <c r="AM1683" s="68"/>
      <c r="AN1683" s="114"/>
      <c r="AO1683" s="114"/>
      <c r="AP1683" s="113"/>
      <c r="AQ1683" s="113"/>
      <c r="AR1683" s="31"/>
      <c r="AS1683" s="73"/>
      <c r="AT1683" s="73"/>
      <c r="AU1683" s="68"/>
      <c r="AV1683" s="67"/>
      <c r="AW1683" s="67"/>
      <c r="AX1683" s="67"/>
      <c r="AY1683" s="67"/>
      <c r="AZ1683" s="132"/>
      <c r="BA1683" s="132"/>
      <c r="BB1683" s="132"/>
      <c r="BC1683" s="132"/>
      <c r="BD1683" s="132"/>
      <c r="BE1683" s="67"/>
    </row>
    <row r="1684" spans="1:57" ht="25.5" customHeight="1" x14ac:dyDescent="0.25">
      <c r="A1684" s="31"/>
      <c r="B1684" s="31"/>
      <c r="C1684" s="31"/>
      <c r="D1684" s="33"/>
      <c r="E1684" s="98"/>
      <c r="F1684" s="31"/>
      <c r="G1684" s="83"/>
      <c r="H1684" s="83"/>
      <c r="I1684" s="62"/>
      <c r="J1684" s="31"/>
      <c r="K1684" s="31"/>
      <c r="L1684" s="83"/>
      <c r="M1684" s="69"/>
      <c r="N1684" s="69"/>
      <c r="O1684" s="74"/>
      <c r="P1684" s="74"/>
      <c r="Q1684" s="75"/>
      <c r="R1684" s="34"/>
      <c r="S1684" s="83"/>
      <c r="T1684" s="83"/>
      <c r="U1684" s="83"/>
      <c r="V1684" s="83"/>
      <c r="W1684" s="74"/>
      <c r="X1684" s="74"/>
      <c r="Y1684" s="74"/>
      <c r="Z1684" s="66"/>
      <c r="AA1684" s="72"/>
      <c r="AB1684" s="66"/>
      <c r="AC1684" s="72"/>
      <c r="AD1684" s="72"/>
      <c r="AE1684" s="72"/>
      <c r="AF1684" s="62"/>
      <c r="AG1684" s="113"/>
      <c r="AH1684" s="114"/>
      <c r="AI1684" s="30"/>
      <c r="AJ1684" s="30"/>
      <c r="AK1684" s="30"/>
      <c r="AL1684" s="30"/>
      <c r="AM1684" s="68"/>
      <c r="AN1684" s="114"/>
      <c r="AO1684" s="114"/>
      <c r="AP1684" s="113"/>
      <c r="AQ1684" s="113"/>
      <c r="AR1684" s="31"/>
      <c r="AS1684" s="73"/>
      <c r="AT1684" s="73"/>
      <c r="AU1684" s="68"/>
      <c r="AV1684" s="67"/>
      <c r="AW1684" s="67"/>
      <c r="AX1684" s="67"/>
      <c r="AY1684" s="67"/>
      <c r="AZ1684" s="132"/>
      <c r="BA1684" s="132"/>
      <c r="BB1684" s="132"/>
      <c r="BC1684" s="132"/>
      <c r="BD1684" s="132"/>
      <c r="BE1684" s="67"/>
    </row>
    <row r="1685" spans="1:57" ht="25.5" customHeight="1" x14ac:dyDescent="0.25">
      <c r="A1685" s="31"/>
      <c r="B1685" s="31"/>
      <c r="C1685" s="31"/>
      <c r="D1685" s="33"/>
      <c r="E1685" s="98"/>
      <c r="F1685" s="31"/>
      <c r="G1685" s="83"/>
      <c r="H1685" s="83"/>
      <c r="I1685" s="62"/>
      <c r="J1685" s="31"/>
      <c r="K1685" s="31"/>
      <c r="L1685" s="83"/>
      <c r="M1685" s="69"/>
      <c r="N1685" s="69"/>
      <c r="O1685" s="74"/>
      <c r="P1685" s="74"/>
      <c r="Q1685" s="75"/>
      <c r="R1685" s="34"/>
      <c r="S1685" s="83"/>
      <c r="T1685" s="83"/>
      <c r="U1685" s="83"/>
      <c r="V1685" s="83"/>
      <c r="W1685" s="74"/>
      <c r="X1685" s="74"/>
      <c r="Y1685" s="74"/>
      <c r="Z1685" s="66"/>
      <c r="AA1685" s="72"/>
      <c r="AB1685" s="66"/>
      <c r="AC1685" s="72"/>
      <c r="AD1685" s="72"/>
      <c r="AE1685" s="72"/>
      <c r="AF1685" s="62"/>
      <c r="AG1685" s="113"/>
      <c r="AH1685" s="114"/>
      <c r="AI1685" s="30"/>
      <c r="AJ1685" s="30"/>
      <c r="AK1685" s="30"/>
      <c r="AL1685" s="30"/>
      <c r="AM1685" s="68"/>
      <c r="AN1685" s="114"/>
      <c r="AO1685" s="114"/>
      <c r="AP1685" s="113"/>
      <c r="AQ1685" s="113"/>
      <c r="AR1685" s="31"/>
      <c r="AS1685" s="73"/>
      <c r="AT1685" s="73"/>
      <c r="AU1685" s="68"/>
      <c r="AV1685" s="67"/>
      <c r="AW1685" s="67"/>
      <c r="AX1685" s="67"/>
      <c r="AY1685" s="67"/>
      <c r="AZ1685" s="132"/>
      <c r="BA1685" s="132"/>
      <c r="BB1685" s="132"/>
      <c r="BC1685" s="132"/>
      <c r="BD1685" s="132"/>
      <c r="BE1685" s="67"/>
    </row>
    <row r="1686" spans="1:57" ht="25.5" customHeight="1" x14ac:dyDescent="0.25">
      <c r="A1686" s="31"/>
      <c r="B1686" s="31"/>
      <c r="C1686" s="31"/>
      <c r="D1686" s="33"/>
      <c r="E1686" s="98"/>
      <c r="F1686" s="31"/>
      <c r="G1686" s="83"/>
      <c r="H1686" s="83"/>
      <c r="I1686" s="62"/>
      <c r="J1686" s="31"/>
      <c r="K1686" s="31"/>
      <c r="L1686" s="83"/>
      <c r="M1686" s="69"/>
      <c r="N1686" s="69"/>
      <c r="O1686" s="74"/>
      <c r="P1686" s="74"/>
      <c r="Q1686" s="75"/>
      <c r="R1686" s="34"/>
      <c r="S1686" s="83"/>
      <c r="T1686" s="83"/>
      <c r="U1686" s="83"/>
      <c r="V1686" s="83"/>
      <c r="W1686" s="74"/>
      <c r="X1686" s="74"/>
      <c r="Y1686" s="74"/>
      <c r="Z1686" s="66"/>
      <c r="AA1686" s="72"/>
      <c r="AB1686" s="66"/>
      <c r="AC1686" s="72"/>
      <c r="AD1686" s="72"/>
      <c r="AE1686" s="72"/>
      <c r="AF1686" s="62"/>
      <c r="AG1686" s="113"/>
      <c r="AH1686" s="114"/>
      <c r="AI1686" s="30"/>
      <c r="AJ1686" s="30"/>
      <c r="AK1686" s="30"/>
      <c r="AL1686" s="30"/>
      <c r="AM1686" s="68"/>
      <c r="AN1686" s="114"/>
      <c r="AO1686" s="114"/>
      <c r="AP1686" s="113"/>
      <c r="AQ1686" s="113"/>
      <c r="AR1686" s="31"/>
      <c r="AS1686" s="73"/>
      <c r="AT1686" s="73"/>
      <c r="AU1686" s="68"/>
      <c r="AV1686" s="67"/>
      <c r="AW1686" s="67"/>
      <c r="AX1686" s="67"/>
      <c r="AY1686" s="67"/>
      <c r="AZ1686" s="132"/>
      <c r="BA1686" s="132"/>
      <c r="BB1686" s="132"/>
      <c r="BC1686" s="132"/>
      <c r="BD1686" s="132"/>
      <c r="BE1686" s="67"/>
    </row>
    <row r="1687" spans="1:57" ht="25.5" customHeight="1" x14ac:dyDescent="0.25">
      <c r="A1687" s="31"/>
      <c r="B1687" s="31"/>
      <c r="C1687" s="31"/>
      <c r="D1687" s="33"/>
      <c r="E1687" s="98"/>
      <c r="F1687" s="31"/>
      <c r="G1687" s="83"/>
      <c r="H1687" s="83"/>
      <c r="I1687" s="62"/>
      <c r="J1687" s="31"/>
      <c r="K1687" s="31"/>
      <c r="L1687" s="83"/>
      <c r="M1687" s="69"/>
      <c r="N1687" s="69"/>
      <c r="O1687" s="74"/>
      <c r="P1687" s="74"/>
      <c r="Q1687" s="75"/>
      <c r="R1687" s="34"/>
      <c r="S1687" s="83"/>
      <c r="T1687" s="83"/>
      <c r="U1687" s="83"/>
      <c r="V1687" s="83"/>
      <c r="W1687" s="74"/>
      <c r="X1687" s="74"/>
      <c r="Y1687" s="74"/>
      <c r="Z1687" s="66"/>
      <c r="AA1687" s="72"/>
      <c r="AB1687" s="66"/>
      <c r="AC1687" s="72"/>
      <c r="AD1687" s="72"/>
      <c r="AE1687" s="72"/>
      <c r="AF1687" s="62"/>
      <c r="AG1687" s="113"/>
      <c r="AH1687" s="114"/>
      <c r="AI1687" s="30"/>
      <c r="AJ1687" s="30"/>
      <c r="AK1687" s="30"/>
      <c r="AL1687" s="30"/>
      <c r="AM1687" s="68"/>
      <c r="AN1687" s="114"/>
      <c r="AO1687" s="114"/>
      <c r="AP1687" s="113"/>
      <c r="AQ1687" s="113"/>
      <c r="AR1687" s="31"/>
      <c r="AS1687" s="73"/>
      <c r="AT1687" s="73"/>
      <c r="AU1687" s="68"/>
      <c r="AV1687" s="67"/>
      <c r="AW1687" s="67"/>
      <c r="AX1687" s="67"/>
      <c r="AY1687" s="67"/>
      <c r="AZ1687" s="132"/>
      <c r="BA1687" s="132"/>
      <c r="BB1687" s="132"/>
      <c r="BC1687" s="132"/>
      <c r="BD1687" s="132"/>
      <c r="BE1687" s="67"/>
    </row>
    <row r="1688" spans="1:57" ht="25.5" customHeight="1" x14ac:dyDescent="0.25">
      <c r="A1688" s="31"/>
      <c r="B1688" s="31"/>
      <c r="C1688" s="31"/>
      <c r="D1688" s="33"/>
      <c r="E1688" s="98"/>
      <c r="F1688" s="31"/>
      <c r="G1688" s="83"/>
      <c r="H1688" s="83"/>
      <c r="I1688" s="62"/>
      <c r="J1688" s="31"/>
      <c r="K1688" s="31"/>
      <c r="L1688" s="83"/>
      <c r="M1688" s="69"/>
      <c r="N1688" s="69"/>
      <c r="O1688" s="74"/>
      <c r="P1688" s="74"/>
      <c r="Q1688" s="75"/>
      <c r="R1688" s="34"/>
      <c r="S1688" s="83"/>
      <c r="T1688" s="83"/>
      <c r="U1688" s="83"/>
      <c r="V1688" s="83"/>
      <c r="W1688" s="74"/>
      <c r="X1688" s="74"/>
      <c r="Y1688" s="74"/>
      <c r="Z1688" s="66"/>
      <c r="AA1688" s="72"/>
      <c r="AB1688" s="66"/>
      <c r="AC1688" s="72"/>
      <c r="AD1688" s="72"/>
      <c r="AE1688" s="72"/>
      <c r="AF1688" s="62"/>
      <c r="AG1688" s="113"/>
      <c r="AH1688" s="114"/>
      <c r="AI1688" s="30"/>
      <c r="AJ1688" s="30"/>
      <c r="AK1688" s="30"/>
      <c r="AL1688" s="30"/>
      <c r="AM1688" s="68"/>
      <c r="AN1688" s="114"/>
      <c r="AO1688" s="114"/>
      <c r="AP1688" s="113"/>
      <c r="AQ1688" s="113"/>
      <c r="AR1688" s="31"/>
      <c r="AS1688" s="73"/>
      <c r="AT1688" s="73"/>
      <c r="AU1688" s="68"/>
      <c r="AV1688" s="67"/>
      <c r="AW1688" s="67"/>
      <c r="AX1688" s="67"/>
      <c r="AY1688" s="67"/>
      <c r="AZ1688" s="132"/>
      <c r="BA1688" s="132"/>
      <c r="BB1688" s="132"/>
      <c r="BC1688" s="132"/>
      <c r="BD1688" s="132"/>
      <c r="BE1688" s="67"/>
    </row>
    <row r="1689" spans="1:57" ht="25.5" customHeight="1" x14ac:dyDescent="0.25">
      <c r="A1689" s="31"/>
      <c r="B1689" s="31"/>
      <c r="C1689" s="31"/>
      <c r="D1689" s="33"/>
      <c r="E1689" s="98"/>
      <c r="F1689" s="31"/>
      <c r="G1689" s="83"/>
      <c r="H1689" s="83"/>
      <c r="I1689" s="62"/>
      <c r="J1689" s="31"/>
      <c r="K1689" s="31"/>
      <c r="L1689" s="83"/>
      <c r="M1689" s="69"/>
      <c r="N1689" s="69"/>
      <c r="O1689" s="74"/>
      <c r="P1689" s="74"/>
      <c r="Q1689" s="75"/>
      <c r="R1689" s="34"/>
      <c r="S1689" s="83"/>
      <c r="T1689" s="83"/>
      <c r="U1689" s="83"/>
      <c r="V1689" s="83"/>
      <c r="W1689" s="74"/>
      <c r="X1689" s="74"/>
      <c r="Y1689" s="74"/>
      <c r="Z1689" s="66"/>
      <c r="AA1689" s="72"/>
      <c r="AB1689" s="66"/>
      <c r="AC1689" s="72"/>
      <c r="AD1689" s="72"/>
      <c r="AE1689" s="72"/>
      <c r="AF1689" s="62"/>
      <c r="AG1689" s="113"/>
      <c r="AH1689" s="114"/>
      <c r="AI1689" s="30"/>
      <c r="AJ1689" s="30"/>
      <c r="AK1689" s="30"/>
      <c r="AL1689" s="30"/>
      <c r="AM1689" s="68"/>
      <c r="AN1689" s="114"/>
      <c r="AO1689" s="114"/>
      <c r="AP1689" s="113"/>
      <c r="AQ1689" s="113"/>
      <c r="AR1689" s="31"/>
      <c r="AS1689" s="73"/>
      <c r="AT1689" s="73"/>
      <c r="AU1689" s="68"/>
      <c r="AV1689" s="67"/>
      <c r="AW1689" s="67"/>
      <c r="AX1689" s="67"/>
      <c r="AY1689" s="67"/>
      <c r="AZ1689" s="132"/>
      <c r="BA1689" s="132"/>
      <c r="BB1689" s="132"/>
      <c r="BC1689" s="132"/>
      <c r="BD1689" s="132"/>
      <c r="BE1689" s="67"/>
    </row>
    <row r="1690" spans="1:57" ht="25.5" customHeight="1" x14ac:dyDescent="0.25">
      <c r="A1690" s="31"/>
      <c r="B1690" s="31"/>
      <c r="C1690" s="31"/>
      <c r="D1690" s="33"/>
      <c r="E1690" s="98"/>
      <c r="F1690" s="31"/>
      <c r="G1690" s="83"/>
      <c r="H1690" s="83"/>
      <c r="I1690" s="62"/>
      <c r="J1690" s="31"/>
      <c r="K1690" s="31"/>
      <c r="L1690" s="83"/>
      <c r="M1690" s="69"/>
      <c r="N1690" s="69"/>
      <c r="O1690" s="74"/>
      <c r="P1690" s="74"/>
      <c r="Q1690" s="75"/>
      <c r="R1690" s="34"/>
      <c r="S1690" s="83"/>
      <c r="T1690" s="83"/>
      <c r="U1690" s="83"/>
      <c r="V1690" s="83"/>
      <c r="W1690" s="74"/>
      <c r="X1690" s="74"/>
      <c r="Y1690" s="74"/>
      <c r="Z1690" s="66"/>
      <c r="AA1690" s="72"/>
      <c r="AB1690" s="66"/>
      <c r="AC1690" s="72"/>
      <c r="AD1690" s="72"/>
      <c r="AE1690" s="72"/>
      <c r="AF1690" s="62"/>
      <c r="AG1690" s="113"/>
      <c r="AH1690" s="114"/>
      <c r="AI1690" s="30"/>
      <c r="AJ1690" s="30"/>
      <c r="AK1690" s="30"/>
      <c r="AL1690" s="30"/>
      <c r="AM1690" s="68"/>
      <c r="AN1690" s="114"/>
      <c r="AO1690" s="114"/>
      <c r="AP1690" s="113"/>
      <c r="AQ1690" s="113"/>
      <c r="AR1690" s="31"/>
      <c r="AS1690" s="73"/>
      <c r="AT1690" s="73"/>
      <c r="AU1690" s="68"/>
      <c r="AV1690" s="67"/>
      <c r="AW1690" s="67"/>
      <c r="AX1690" s="67"/>
      <c r="AY1690" s="67"/>
      <c r="AZ1690" s="132"/>
      <c r="BA1690" s="132"/>
      <c r="BB1690" s="132"/>
      <c r="BC1690" s="132"/>
      <c r="BD1690" s="132"/>
      <c r="BE1690" s="67"/>
    </row>
    <row r="1691" spans="1:57" ht="25.5" customHeight="1" x14ac:dyDescent="0.25">
      <c r="A1691" s="31"/>
      <c r="B1691" s="31"/>
      <c r="C1691" s="31"/>
      <c r="D1691" s="33"/>
      <c r="E1691" s="98"/>
      <c r="F1691" s="31"/>
      <c r="G1691" s="83"/>
      <c r="H1691" s="83"/>
      <c r="I1691" s="62"/>
      <c r="J1691" s="31"/>
      <c r="K1691" s="31"/>
      <c r="L1691" s="83"/>
      <c r="M1691" s="69"/>
      <c r="N1691" s="69"/>
      <c r="O1691" s="74"/>
      <c r="P1691" s="74"/>
      <c r="Q1691" s="75"/>
      <c r="R1691" s="34"/>
      <c r="S1691" s="83"/>
      <c r="T1691" s="83"/>
      <c r="U1691" s="83"/>
      <c r="V1691" s="83"/>
      <c r="W1691" s="74"/>
      <c r="X1691" s="74"/>
      <c r="Y1691" s="74"/>
      <c r="Z1691" s="66"/>
      <c r="AA1691" s="72"/>
      <c r="AB1691" s="66"/>
      <c r="AC1691" s="72"/>
      <c r="AD1691" s="72"/>
      <c r="AE1691" s="72"/>
      <c r="AF1691" s="62"/>
      <c r="AG1691" s="113"/>
      <c r="AH1691" s="114"/>
      <c r="AI1691" s="30"/>
      <c r="AJ1691" s="30"/>
      <c r="AK1691" s="30"/>
      <c r="AL1691" s="30"/>
      <c r="AM1691" s="68"/>
      <c r="AN1691" s="114"/>
      <c r="AO1691" s="114"/>
      <c r="AP1691" s="113"/>
      <c r="AQ1691" s="113"/>
      <c r="AR1691" s="31"/>
      <c r="AS1691" s="73"/>
      <c r="AT1691" s="73"/>
      <c r="AU1691" s="68"/>
      <c r="AV1691" s="67"/>
      <c r="AW1691" s="67"/>
      <c r="AX1691" s="67"/>
      <c r="AY1691" s="67"/>
      <c r="AZ1691" s="132"/>
      <c r="BA1691" s="132"/>
      <c r="BB1691" s="132"/>
      <c r="BC1691" s="132"/>
      <c r="BD1691" s="132"/>
      <c r="BE1691" s="67"/>
    </row>
    <row r="1692" spans="1:57" ht="25.5" customHeight="1" x14ac:dyDescent="0.25">
      <c r="A1692" s="31"/>
      <c r="B1692" s="31"/>
      <c r="C1692" s="31"/>
      <c r="D1692" s="33"/>
      <c r="E1692" s="98"/>
      <c r="F1692" s="31"/>
      <c r="G1692" s="83"/>
      <c r="H1692" s="83"/>
      <c r="I1692" s="62"/>
      <c r="J1692" s="31"/>
      <c r="K1692" s="31"/>
      <c r="L1692" s="83"/>
      <c r="M1692" s="69"/>
      <c r="N1692" s="69"/>
      <c r="O1692" s="74"/>
      <c r="P1692" s="74"/>
      <c r="Q1692" s="75"/>
      <c r="R1692" s="34"/>
      <c r="S1692" s="83"/>
      <c r="T1692" s="83"/>
      <c r="U1692" s="83"/>
      <c r="V1692" s="83"/>
      <c r="W1692" s="74"/>
      <c r="X1692" s="74"/>
      <c r="Y1692" s="74"/>
      <c r="Z1692" s="66"/>
      <c r="AA1692" s="72"/>
      <c r="AB1692" s="66"/>
      <c r="AC1692" s="72"/>
      <c r="AD1692" s="72"/>
      <c r="AE1692" s="72"/>
      <c r="AF1692" s="62"/>
      <c r="AG1692" s="113"/>
      <c r="AH1692" s="114"/>
      <c r="AI1692" s="30"/>
      <c r="AJ1692" s="30"/>
      <c r="AK1692" s="30"/>
      <c r="AL1692" s="30"/>
      <c r="AM1692" s="68"/>
      <c r="AN1692" s="114"/>
      <c r="AO1692" s="114"/>
      <c r="AP1692" s="113"/>
      <c r="AQ1692" s="113"/>
      <c r="AR1692" s="31"/>
      <c r="AS1692" s="73"/>
      <c r="AT1692" s="73"/>
      <c r="AU1692" s="68"/>
      <c r="AV1692" s="67"/>
      <c r="AW1692" s="67"/>
      <c r="AX1692" s="67"/>
      <c r="AY1692" s="67"/>
      <c r="AZ1692" s="132"/>
      <c r="BA1692" s="132"/>
      <c r="BB1692" s="132"/>
      <c r="BC1692" s="132"/>
      <c r="BD1692" s="132"/>
      <c r="BE1692" s="67"/>
    </row>
    <row r="1693" spans="1:57" ht="25.5" customHeight="1" x14ac:dyDescent="0.25">
      <c r="A1693" s="31"/>
      <c r="B1693" s="31"/>
      <c r="C1693" s="31"/>
      <c r="D1693" s="33"/>
      <c r="E1693" s="98"/>
      <c r="F1693" s="31"/>
      <c r="G1693" s="83"/>
      <c r="H1693" s="83"/>
      <c r="I1693" s="62"/>
      <c r="J1693" s="31"/>
      <c r="K1693" s="31"/>
      <c r="L1693" s="83"/>
      <c r="M1693" s="69"/>
      <c r="N1693" s="69"/>
      <c r="O1693" s="74"/>
      <c r="P1693" s="74"/>
      <c r="Q1693" s="75"/>
      <c r="R1693" s="34"/>
      <c r="S1693" s="83"/>
      <c r="T1693" s="83"/>
      <c r="U1693" s="83"/>
      <c r="V1693" s="83"/>
      <c r="W1693" s="74"/>
      <c r="X1693" s="74"/>
      <c r="Y1693" s="74"/>
      <c r="Z1693" s="66"/>
      <c r="AA1693" s="72"/>
      <c r="AB1693" s="66"/>
      <c r="AC1693" s="72"/>
      <c r="AD1693" s="72"/>
      <c r="AE1693" s="72"/>
      <c r="AF1693" s="62"/>
      <c r="AG1693" s="113"/>
      <c r="AH1693" s="114"/>
      <c r="AI1693" s="30"/>
      <c r="AJ1693" s="30"/>
      <c r="AK1693" s="30"/>
      <c r="AL1693" s="30"/>
      <c r="AM1693" s="68"/>
      <c r="AN1693" s="114"/>
      <c r="AO1693" s="114"/>
      <c r="AP1693" s="113"/>
      <c r="AQ1693" s="113"/>
      <c r="AR1693" s="31"/>
      <c r="AS1693" s="73"/>
      <c r="AT1693" s="73"/>
      <c r="AU1693" s="68"/>
      <c r="AV1693" s="67"/>
      <c r="AW1693" s="67"/>
      <c r="AX1693" s="67"/>
      <c r="AY1693" s="67"/>
      <c r="AZ1693" s="132"/>
      <c r="BA1693" s="132"/>
      <c r="BB1693" s="132"/>
      <c r="BC1693" s="132"/>
      <c r="BD1693" s="132"/>
      <c r="BE1693" s="67"/>
    </row>
    <row r="1694" spans="1:57" ht="25.5" customHeight="1" x14ac:dyDescent="0.25">
      <c r="A1694" s="31"/>
      <c r="B1694" s="31"/>
      <c r="C1694" s="31"/>
      <c r="D1694" s="33"/>
      <c r="E1694" s="98"/>
      <c r="F1694" s="31"/>
      <c r="G1694" s="83"/>
      <c r="H1694" s="83"/>
      <c r="I1694" s="62"/>
      <c r="J1694" s="31"/>
      <c r="K1694" s="31"/>
      <c r="L1694" s="83"/>
      <c r="M1694" s="69"/>
      <c r="N1694" s="69"/>
      <c r="O1694" s="74"/>
      <c r="P1694" s="74"/>
      <c r="Q1694" s="75"/>
      <c r="R1694" s="34"/>
      <c r="S1694" s="83"/>
      <c r="T1694" s="83"/>
      <c r="U1694" s="83"/>
      <c r="V1694" s="83"/>
      <c r="W1694" s="74"/>
      <c r="X1694" s="74"/>
      <c r="Y1694" s="74"/>
      <c r="Z1694" s="66"/>
      <c r="AA1694" s="72"/>
      <c r="AB1694" s="66"/>
      <c r="AC1694" s="72"/>
      <c r="AD1694" s="72"/>
      <c r="AE1694" s="72"/>
      <c r="AF1694" s="62"/>
      <c r="AG1694" s="113"/>
      <c r="AH1694" s="114"/>
      <c r="AI1694" s="30"/>
      <c r="AJ1694" s="30"/>
      <c r="AK1694" s="30"/>
      <c r="AL1694" s="30"/>
      <c r="AM1694" s="68"/>
      <c r="AN1694" s="114"/>
      <c r="AO1694" s="114"/>
      <c r="AP1694" s="113"/>
      <c r="AQ1694" s="113"/>
      <c r="AR1694" s="31"/>
      <c r="AS1694" s="73"/>
      <c r="AT1694" s="73"/>
      <c r="AU1694" s="68"/>
      <c r="AV1694" s="67"/>
      <c r="AW1694" s="67"/>
      <c r="AX1694" s="67"/>
      <c r="AY1694" s="67"/>
      <c r="AZ1694" s="132"/>
      <c r="BA1694" s="132"/>
      <c r="BB1694" s="132"/>
      <c r="BC1694" s="132"/>
      <c r="BD1694" s="132"/>
      <c r="BE1694" s="67"/>
    </row>
    <row r="1695" spans="1:57" ht="25.5" customHeight="1" x14ac:dyDescent="0.25">
      <c r="A1695" s="31"/>
      <c r="B1695" s="31"/>
      <c r="C1695" s="31"/>
      <c r="D1695" s="33"/>
      <c r="E1695" s="98"/>
      <c r="F1695" s="31"/>
      <c r="G1695" s="83"/>
      <c r="H1695" s="83"/>
      <c r="I1695" s="62"/>
      <c r="J1695" s="31"/>
      <c r="K1695" s="31"/>
      <c r="L1695" s="83"/>
      <c r="M1695" s="69"/>
      <c r="N1695" s="69"/>
      <c r="O1695" s="74"/>
      <c r="P1695" s="74"/>
      <c r="Q1695" s="75"/>
      <c r="R1695" s="34"/>
      <c r="S1695" s="83"/>
      <c r="T1695" s="83"/>
      <c r="U1695" s="83"/>
      <c r="V1695" s="83"/>
      <c r="W1695" s="74"/>
      <c r="X1695" s="74"/>
      <c r="Y1695" s="74"/>
      <c r="Z1695" s="66"/>
      <c r="AA1695" s="72"/>
      <c r="AB1695" s="66"/>
      <c r="AC1695" s="72"/>
      <c r="AD1695" s="72"/>
      <c r="AE1695" s="72"/>
      <c r="AF1695" s="62"/>
      <c r="AG1695" s="113"/>
      <c r="AH1695" s="114"/>
      <c r="AI1695" s="30"/>
      <c r="AJ1695" s="30"/>
      <c r="AK1695" s="30"/>
      <c r="AL1695" s="30"/>
      <c r="AM1695" s="68"/>
      <c r="AN1695" s="114"/>
      <c r="AO1695" s="114"/>
      <c r="AP1695" s="113"/>
      <c r="AQ1695" s="113"/>
      <c r="AR1695" s="31"/>
      <c r="AS1695" s="73"/>
      <c r="AT1695" s="73"/>
      <c r="AU1695" s="68"/>
      <c r="AV1695" s="67"/>
      <c r="AW1695" s="67"/>
      <c r="AX1695" s="67"/>
      <c r="AY1695" s="67"/>
      <c r="AZ1695" s="132"/>
      <c r="BA1695" s="132"/>
      <c r="BB1695" s="132"/>
      <c r="BC1695" s="132"/>
      <c r="BD1695" s="132"/>
      <c r="BE1695" s="67"/>
    </row>
    <row r="1696" spans="1:57" ht="25.5" customHeight="1" x14ac:dyDescent="0.25">
      <c r="A1696" s="31"/>
      <c r="B1696" s="31"/>
      <c r="C1696" s="31"/>
      <c r="D1696" s="33"/>
      <c r="E1696" s="98"/>
      <c r="F1696" s="31"/>
      <c r="G1696" s="83"/>
      <c r="H1696" s="83"/>
      <c r="I1696" s="62"/>
      <c r="J1696" s="31"/>
      <c r="K1696" s="31"/>
      <c r="L1696" s="83"/>
      <c r="M1696" s="69"/>
      <c r="N1696" s="69"/>
      <c r="O1696" s="74"/>
      <c r="P1696" s="74"/>
      <c r="Q1696" s="75"/>
      <c r="R1696" s="34"/>
      <c r="S1696" s="83"/>
      <c r="T1696" s="83"/>
      <c r="U1696" s="83"/>
      <c r="V1696" s="83"/>
      <c r="W1696" s="74"/>
      <c r="X1696" s="74"/>
      <c r="Y1696" s="74"/>
      <c r="Z1696" s="66"/>
      <c r="AA1696" s="72"/>
      <c r="AB1696" s="66"/>
      <c r="AC1696" s="72"/>
      <c r="AD1696" s="72"/>
      <c r="AE1696" s="72"/>
      <c r="AF1696" s="62"/>
      <c r="AG1696" s="113"/>
      <c r="AH1696" s="114"/>
      <c r="AI1696" s="30"/>
      <c r="AJ1696" s="30"/>
      <c r="AK1696" s="30"/>
      <c r="AL1696" s="30"/>
      <c r="AM1696" s="68"/>
      <c r="AN1696" s="114"/>
      <c r="AO1696" s="114"/>
      <c r="AP1696" s="113"/>
      <c r="AQ1696" s="113"/>
      <c r="AR1696" s="31"/>
      <c r="AS1696" s="73"/>
      <c r="AT1696" s="73"/>
      <c r="AU1696" s="68"/>
      <c r="AV1696" s="67"/>
      <c r="AW1696" s="67"/>
      <c r="AX1696" s="67"/>
      <c r="AY1696" s="67"/>
      <c r="AZ1696" s="132"/>
      <c r="BA1696" s="132"/>
      <c r="BB1696" s="132"/>
      <c r="BC1696" s="132"/>
      <c r="BD1696" s="132"/>
      <c r="BE1696" s="67"/>
    </row>
    <row r="1697" spans="1:57" ht="25.5" customHeight="1" x14ac:dyDescent="0.25">
      <c r="A1697" s="31"/>
      <c r="B1697" s="31"/>
      <c r="C1697" s="31"/>
      <c r="D1697" s="33"/>
      <c r="E1697" s="98"/>
      <c r="F1697" s="31"/>
      <c r="G1697" s="83"/>
      <c r="H1697" s="83"/>
      <c r="I1697" s="62"/>
      <c r="J1697" s="31"/>
      <c r="K1697" s="31"/>
      <c r="L1697" s="83"/>
      <c r="M1697" s="69"/>
      <c r="N1697" s="69"/>
      <c r="O1697" s="74"/>
      <c r="P1697" s="74"/>
      <c r="Q1697" s="75"/>
      <c r="R1697" s="34"/>
      <c r="S1697" s="83"/>
      <c r="T1697" s="83"/>
      <c r="U1697" s="83"/>
      <c r="V1697" s="83"/>
      <c r="W1697" s="74"/>
      <c r="X1697" s="74"/>
      <c r="Y1697" s="74"/>
      <c r="Z1697" s="66"/>
      <c r="AA1697" s="72"/>
      <c r="AB1697" s="66"/>
      <c r="AC1697" s="72"/>
      <c r="AD1697" s="72"/>
      <c r="AE1697" s="72"/>
      <c r="AF1697" s="62"/>
      <c r="AG1697" s="113"/>
      <c r="AH1697" s="114"/>
      <c r="AI1697" s="30"/>
      <c r="AJ1697" s="30"/>
      <c r="AK1697" s="30"/>
      <c r="AL1697" s="30"/>
      <c r="AM1697" s="68"/>
      <c r="AN1697" s="114"/>
      <c r="AO1697" s="114"/>
      <c r="AP1697" s="113"/>
      <c r="AQ1697" s="113"/>
      <c r="AR1697" s="31"/>
      <c r="AS1697" s="73"/>
      <c r="AT1697" s="73"/>
      <c r="AU1697" s="68"/>
      <c r="AV1697" s="67"/>
      <c r="AW1697" s="67"/>
      <c r="AX1697" s="67"/>
      <c r="AY1697" s="67"/>
      <c r="AZ1697" s="132"/>
      <c r="BA1697" s="132"/>
      <c r="BB1697" s="132"/>
      <c r="BC1697" s="132"/>
      <c r="BD1697" s="132"/>
      <c r="BE1697" s="67"/>
    </row>
    <row r="1698" spans="1:57" ht="25.5" customHeight="1" x14ac:dyDescent="0.25">
      <c r="A1698" s="31"/>
      <c r="B1698" s="31"/>
      <c r="C1698" s="31"/>
      <c r="D1698" s="33"/>
      <c r="E1698" s="98"/>
      <c r="F1698" s="31"/>
      <c r="G1698" s="83"/>
      <c r="H1698" s="83"/>
      <c r="I1698" s="62"/>
      <c r="J1698" s="31"/>
      <c r="K1698" s="31"/>
      <c r="L1698" s="83"/>
      <c r="M1698" s="69"/>
      <c r="N1698" s="69"/>
      <c r="O1698" s="74"/>
      <c r="P1698" s="74"/>
      <c r="Q1698" s="75"/>
      <c r="R1698" s="34"/>
      <c r="S1698" s="83"/>
      <c r="T1698" s="83"/>
      <c r="U1698" s="83"/>
      <c r="V1698" s="83"/>
      <c r="W1698" s="74"/>
      <c r="X1698" s="74"/>
      <c r="Y1698" s="74"/>
      <c r="Z1698" s="66"/>
      <c r="AA1698" s="72"/>
      <c r="AB1698" s="66"/>
      <c r="AC1698" s="72"/>
      <c r="AD1698" s="72"/>
      <c r="AE1698" s="72"/>
      <c r="AF1698" s="62"/>
      <c r="AG1698" s="113"/>
      <c r="AH1698" s="114"/>
      <c r="AI1698" s="30"/>
      <c r="AJ1698" s="30"/>
      <c r="AK1698" s="30"/>
      <c r="AL1698" s="30"/>
      <c r="AM1698" s="68"/>
      <c r="AN1698" s="114"/>
      <c r="AO1698" s="114"/>
      <c r="AP1698" s="113"/>
      <c r="AQ1698" s="113"/>
      <c r="AR1698" s="31"/>
      <c r="AS1698" s="73"/>
      <c r="AT1698" s="73"/>
      <c r="AU1698" s="68"/>
      <c r="AV1698" s="67"/>
      <c r="AW1698" s="67"/>
      <c r="AX1698" s="67"/>
      <c r="AY1698" s="67"/>
      <c r="AZ1698" s="132"/>
      <c r="BA1698" s="132"/>
      <c r="BB1698" s="132"/>
      <c r="BC1698" s="132"/>
      <c r="BD1698" s="132"/>
      <c r="BE1698" s="67"/>
    </row>
    <row r="1699" spans="1:57" ht="25.5" customHeight="1" x14ac:dyDescent="0.25">
      <c r="A1699" s="31"/>
      <c r="B1699" s="31"/>
      <c r="C1699" s="31"/>
      <c r="D1699" s="33"/>
      <c r="E1699" s="98"/>
      <c r="F1699" s="31"/>
      <c r="G1699" s="83"/>
      <c r="H1699" s="83"/>
      <c r="I1699" s="62"/>
      <c r="J1699" s="31"/>
      <c r="K1699" s="31"/>
      <c r="L1699" s="83"/>
      <c r="M1699" s="69"/>
      <c r="N1699" s="69"/>
      <c r="O1699" s="74"/>
      <c r="P1699" s="74"/>
      <c r="Q1699" s="75"/>
      <c r="R1699" s="34"/>
      <c r="S1699" s="83"/>
      <c r="T1699" s="83"/>
      <c r="U1699" s="83"/>
      <c r="V1699" s="83"/>
      <c r="W1699" s="74"/>
      <c r="X1699" s="74"/>
      <c r="Y1699" s="74"/>
      <c r="Z1699" s="66"/>
      <c r="AA1699" s="72"/>
      <c r="AB1699" s="66"/>
      <c r="AC1699" s="72"/>
      <c r="AD1699" s="72"/>
      <c r="AE1699" s="72"/>
      <c r="AF1699" s="62"/>
      <c r="AG1699" s="113"/>
      <c r="AH1699" s="114"/>
      <c r="AI1699" s="30"/>
      <c r="AJ1699" s="30"/>
      <c r="AK1699" s="30"/>
      <c r="AL1699" s="30"/>
      <c r="AM1699" s="68"/>
      <c r="AN1699" s="114"/>
      <c r="AO1699" s="114"/>
      <c r="AP1699" s="113"/>
      <c r="AQ1699" s="113"/>
      <c r="AR1699" s="31"/>
      <c r="AS1699" s="73"/>
      <c r="AT1699" s="73"/>
      <c r="AU1699" s="68"/>
      <c r="AV1699" s="67"/>
      <c r="AW1699" s="67"/>
      <c r="AX1699" s="67"/>
      <c r="AY1699" s="67"/>
      <c r="AZ1699" s="132"/>
      <c r="BA1699" s="132"/>
      <c r="BB1699" s="132"/>
      <c r="BC1699" s="132"/>
      <c r="BD1699" s="132"/>
      <c r="BE1699" s="67"/>
    </row>
    <row r="1700" spans="1:57" ht="25.5" customHeight="1" x14ac:dyDescent="0.25">
      <c r="A1700" s="31"/>
      <c r="B1700" s="31"/>
      <c r="C1700" s="31"/>
      <c r="D1700" s="33"/>
      <c r="E1700" s="98"/>
      <c r="F1700" s="31"/>
      <c r="G1700" s="83"/>
      <c r="H1700" s="83"/>
      <c r="I1700" s="62"/>
      <c r="J1700" s="31"/>
      <c r="K1700" s="31"/>
      <c r="L1700" s="83"/>
      <c r="M1700" s="69"/>
      <c r="N1700" s="69"/>
      <c r="O1700" s="74"/>
      <c r="P1700" s="74"/>
      <c r="Q1700" s="75"/>
      <c r="R1700" s="34"/>
      <c r="S1700" s="83"/>
      <c r="T1700" s="83"/>
      <c r="U1700" s="83"/>
      <c r="V1700" s="83"/>
      <c r="W1700" s="74"/>
      <c r="X1700" s="74"/>
      <c r="Y1700" s="74"/>
      <c r="Z1700" s="66"/>
      <c r="AA1700" s="72"/>
      <c r="AB1700" s="66"/>
      <c r="AC1700" s="72"/>
      <c r="AD1700" s="72"/>
      <c r="AE1700" s="72"/>
      <c r="AF1700" s="62"/>
      <c r="AG1700" s="113"/>
      <c r="AH1700" s="114"/>
      <c r="AI1700" s="30"/>
      <c r="AJ1700" s="30"/>
      <c r="AK1700" s="30"/>
      <c r="AL1700" s="30"/>
      <c r="AM1700" s="68"/>
      <c r="AN1700" s="114"/>
      <c r="AO1700" s="114"/>
      <c r="AP1700" s="113"/>
      <c r="AQ1700" s="113"/>
      <c r="AR1700" s="31"/>
      <c r="AS1700" s="73"/>
      <c r="AT1700" s="73"/>
      <c r="AU1700" s="68"/>
      <c r="AV1700" s="67"/>
      <c r="AW1700" s="67"/>
      <c r="AX1700" s="67"/>
      <c r="AY1700" s="67"/>
      <c r="AZ1700" s="132"/>
      <c r="BA1700" s="132"/>
      <c r="BB1700" s="132"/>
      <c r="BC1700" s="132"/>
      <c r="BD1700" s="132"/>
      <c r="BE1700" s="67"/>
    </row>
    <row r="1701" spans="1:57" ht="25.5" customHeight="1" x14ac:dyDescent="0.25">
      <c r="A1701" s="31"/>
      <c r="B1701" s="31"/>
      <c r="C1701" s="31"/>
      <c r="D1701" s="33"/>
      <c r="E1701" s="98"/>
      <c r="F1701" s="31"/>
      <c r="G1701" s="83"/>
      <c r="H1701" s="83"/>
      <c r="I1701" s="62"/>
      <c r="J1701" s="31"/>
      <c r="K1701" s="31"/>
      <c r="L1701" s="83"/>
      <c r="M1701" s="69"/>
      <c r="N1701" s="69"/>
      <c r="O1701" s="74"/>
      <c r="P1701" s="74"/>
      <c r="Q1701" s="75"/>
      <c r="R1701" s="34"/>
      <c r="S1701" s="83"/>
      <c r="T1701" s="83"/>
      <c r="U1701" s="83"/>
      <c r="V1701" s="83"/>
      <c r="W1701" s="74"/>
      <c r="X1701" s="74"/>
      <c r="Y1701" s="74"/>
      <c r="Z1701" s="66"/>
      <c r="AA1701" s="72"/>
      <c r="AB1701" s="66"/>
      <c r="AC1701" s="72"/>
      <c r="AD1701" s="72"/>
      <c r="AE1701" s="72"/>
      <c r="AF1701" s="62"/>
      <c r="AG1701" s="113"/>
      <c r="AH1701" s="114"/>
      <c r="AI1701" s="30"/>
      <c r="AJ1701" s="30"/>
      <c r="AK1701" s="30"/>
      <c r="AL1701" s="30"/>
      <c r="AM1701" s="68"/>
      <c r="AN1701" s="114"/>
      <c r="AO1701" s="114"/>
      <c r="AP1701" s="113"/>
      <c r="AQ1701" s="113"/>
      <c r="AR1701" s="31"/>
      <c r="AS1701" s="73"/>
      <c r="AT1701" s="73"/>
      <c r="AU1701" s="68"/>
      <c r="AV1701" s="67"/>
      <c r="AW1701" s="67"/>
      <c r="AX1701" s="67"/>
      <c r="AY1701" s="67"/>
      <c r="AZ1701" s="132"/>
      <c r="BA1701" s="132"/>
      <c r="BB1701" s="132"/>
      <c r="BC1701" s="132"/>
      <c r="BD1701" s="132"/>
      <c r="BE1701" s="67"/>
    </row>
    <row r="1702" spans="1:57" ht="25.5" customHeight="1" x14ac:dyDescent="0.25">
      <c r="A1702" s="31"/>
      <c r="B1702" s="31"/>
      <c r="C1702" s="31"/>
      <c r="D1702" s="33"/>
      <c r="E1702" s="98"/>
      <c r="F1702" s="31"/>
      <c r="G1702" s="83"/>
      <c r="H1702" s="83"/>
      <c r="I1702" s="62"/>
      <c r="J1702" s="31"/>
      <c r="K1702" s="31"/>
      <c r="L1702" s="83"/>
      <c r="M1702" s="69"/>
      <c r="N1702" s="69"/>
      <c r="O1702" s="74"/>
      <c r="P1702" s="74"/>
      <c r="Q1702" s="75"/>
      <c r="R1702" s="34"/>
      <c r="S1702" s="83"/>
      <c r="T1702" s="83"/>
      <c r="U1702" s="83"/>
      <c r="V1702" s="83"/>
      <c r="W1702" s="74"/>
      <c r="X1702" s="74"/>
      <c r="Y1702" s="74"/>
      <c r="Z1702" s="66"/>
      <c r="AA1702" s="72"/>
      <c r="AB1702" s="66"/>
      <c r="AC1702" s="72"/>
      <c r="AD1702" s="72"/>
      <c r="AE1702" s="72"/>
      <c r="AF1702" s="62"/>
      <c r="AG1702" s="113"/>
      <c r="AH1702" s="114"/>
      <c r="AI1702" s="30"/>
      <c r="AJ1702" s="30"/>
      <c r="AK1702" s="30"/>
      <c r="AL1702" s="30"/>
      <c r="AM1702" s="68"/>
      <c r="AN1702" s="114"/>
      <c r="AO1702" s="114"/>
      <c r="AP1702" s="113"/>
      <c r="AQ1702" s="113"/>
      <c r="AR1702" s="31"/>
      <c r="AS1702" s="73"/>
      <c r="AT1702" s="73"/>
      <c r="AU1702" s="68"/>
      <c r="AV1702" s="67"/>
      <c r="AW1702" s="67"/>
      <c r="AX1702" s="67"/>
      <c r="AY1702" s="67"/>
      <c r="AZ1702" s="132"/>
      <c r="BA1702" s="132"/>
      <c r="BB1702" s="132"/>
      <c r="BC1702" s="132"/>
      <c r="BD1702" s="132"/>
      <c r="BE1702" s="67"/>
    </row>
    <row r="1703" spans="1:57" ht="25.5" customHeight="1" x14ac:dyDescent="0.25">
      <c r="A1703" s="31"/>
      <c r="B1703" s="31"/>
      <c r="C1703" s="31"/>
      <c r="D1703" s="33"/>
      <c r="E1703" s="98"/>
      <c r="F1703" s="31"/>
      <c r="G1703" s="83"/>
      <c r="H1703" s="83"/>
      <c r="I1703" s="62"/>
      <c r="J1703" s="31"/>
      <c r="K1703" s="31"/>
      <c r="L1703" s="83"/>
      <c r="M1703" s="69"/>
      <c r="N1703" s="69"/>
      <c r="O1703" s="74"/>
      <c r="P1703" s="74"/>
      <c r="Q1703" s="75"/>
      <c r="R1703" s="34"/>
      <c r="S1703" s="83"/>
      <c r="T1703" s="83"/>
      <c r="U1703" s="83"/>
      <c r="V1703" s="83"/>
      <c r="W1703" s="74"/>
      <c r="X1703" s="74"/>
      <c r="Y1703" s="74"/>
      <c r="Z1703" s="66"/>
      <c r="AA1703" s="72"/>
      <c r="AB1703" s="66"/>
      <c r="AC1703" s="72"/>
      <c r="AD1703" s="72"/>
      <c r="AE1703" s="72"/>
      <c r="AF1703" s="62"/>
      <c r="AG1703" s="113"/>
      <c r="AH1703" s="114"/>
      <c r="AI1703" s="30"/>
      <c r="AJ1703" s="30"/>
      <c r="AK1703" s="30"/>
      <c r="AL1703" s="30"/>
      <c r="AM1703" s="68"/>
      <c r="AN1703" s="114"/>
      <c r="AO1703" s="114"/>
      <c r="AP1703" s="113"/>
      <c r="AQ1703" s="113"/>
      <c r="AR1703" s="31"/>
      <c r="AS1703" s="73"/>
      <c r="AT1703" s="73"/>
      <c r="AU1703" s="68"/>
      <c r="AV1703" s="67"/>
      <c r="AW1703" s="67"/>
      <c r="AX1703" s="67"/>
      <c r="AY1703" s="67"/>
      <c r="AZ1703" s="132"/>
      <c r="BA1703" s="132"/>
      <c r="BB1703" s="132"/>
      <c r="BC1703" s="132"/>
      <c r="BD1703" s="132"/>
      <c r="BE1703" s="67"/>
    </row>
    <row r="1704" spans="1:57" ht="25.5" customHeight="1" x14ac:dyDescent="0.25">
      <c r="A1704" s="31"/>
      <c r="B1704" s="31"/>
      <c r="C1704" s="31"/>
      <c r="D1704" s="33"/>
      <c r="E1704" s="98"/>
      <c r="F1704" s="31"/>
      <c r="G1704" s="83"/>
      <c r="H1704" s="83"/>
      <c r="I1704" s="62"/>
      <c r="J1704" s="31"/>
      <c r="K1704" s="31"/>
      <c r="L1704" s="83"/>
      <c r="M1704" s="69"/>
      <c r="N1704" s="69"/>
      <c r="O1704" s="74"/>
      <c r="P1704" s="74"/>
      <c r="Q1704" s="75"/>
      <c r="R1704" s="34"/>
      <c r="S1704" s="83"/>
      <c r="T1704" s="83"/>
      <c r="U1704" s="83"/>
      <c r="V1704" s="83"/>
      <c r="W1704" s="74"/>
      <c r="X1704" s="74"/>
      <c r="Y1704" s="74"/>
      <c r="Z1704" s="66"/>
      <c r="AA1704" s="72"/>
      <c r="AB1704" s="66"/>
      <c r="AC1704" s="72"/>
      <c r="AD1704" s="72"/>
      <c r="AE1704" s="72"/>
      <c r="AF1704" s="62"/>
      <c r="AG1704" s="113"/>
      <c r="AH1704" s="114"/>
      <c r="AI1704" s="30"/>
      <c r="AJ1704" s="30"/>
      <c r="AK1704" s="30"/>
      <c r="AL1704" s="30"/>
      <c r="AM1704" s="68"/>
      <c r="AN1704" s="114"/>
      <c r="AO1704" s="114"/>
      <c r="AP1704" s="113"/>
      <c r="AQ1704" s="113"/>
      <c r="AR1704" s="31"/>
      <c r="AS1704" s="73"/>
      <c r="AT1704" s="73"/>
      <c r="AU1704" s="68"/>
      <c r="AV1704" s="67"/>
      <c r="AW1704" s="67"/>
      <c r="AX1704" s="67"/>
      <c r="AY1704" s="67"/>
      <c r="AZ1704" s="132"/>
      <c r="BA1704" s="132"/>
      <c r="BB1704" s="132"/>
      <c r="BC1704" s="132"/>
      <c r="BD1704" s="132"/>
      <c r="BE1704" s="67"/>
    </row>
    <row r="1705" spans="1:57" ht="25.5" customHeight="1" x14ac:dyDescent="0.25">
      <c r="A1705" s="31"/>
      <c r="B1705" s="31"/>
      <c r="C1705" s="31"/>
      <c r="D1705" s="33"/>
      <c r="E1705" s="98"/>
      <c r="F1705" s="31"/>
      <c r="G1705" s="83"/>
      <c r="H1705" s="83"/>
      <c r="I1705" s="62"/>
      <c r="J1705" s="31"/>
      <c r="K1705" s="31"/>
      <c r="L1705" s="83"/>
      <c r="M1705" s="69"/>
      <c r="N1705" s="69"/>
      <c r="O1705" s="74"/>
      <c r="P1705" s="74"/>
      <c r="Q1705" s="75"/>
      <c r="R1705" s="34"/>
      <c r="S1705" s="83"/>
      <c r="T1705" s="83"/>
      <c r="U1705" s="83"/>
      <c r="V1705" s="83"/>
      <c r="W1705" s="74"/>
      <c r="X1705" s="74"/>
      <c r="Y1705" s="74"/>
      <c r="Z1705" s="66"/>
      <c r="AA1705" s="72"/>
      <c r="AB1705" s="66"/>
      <c r="AC1705" s="72"/>
      <c r="AD1705" s="72"/>
      <c r="AE1705" s="72"/>
      <c r="AF1705" s="62"/>
      <c r="AG1705" s="113"/>
      <c r="AH1705" s="114"/>
      <c r="AI1705" s="30"/>
      <c r="AJ1705" s="30"/>
      <c r="AK1705" s="30"/>
      <c r="AL1705" s="30"/>
      <c r="AM1705" s="68"/>
      <c r="AN1705" s="114"/>
      <c r="AO1705" s="114"/>
      <c r="AP1705" s="113"/>
      <c r="AQ1705" s="113"/>
      <c r="AR1705" s="31"/>
      <c r="AS1705" s="73"/>
      <c r="AT1705" s="73"/>
      <c r="AU1705" s="68"/>
      <c r="AV1705" s="67"/>
      <c r="AW1705" s="67"/>
      <c r="AX1705" s="67"/>
      <c r="AY1705" s="67"/>
      <c r="AZ1705" s="132"/>
      <c r="BA1705" s="132"/>
      <c r="BB1705" s="132"/>
      <c r="BC1705" s="132"/>
      <c r="BD1705" s="132"/>
      <c r="BE1705" s="67"/>
    </row>
    <row r="1706" spans="1:57" ht="25.5" customHeight="1" x14ac:dyDescent="0.25">
      <c r="A1706" s="31"/>
      <c r="B1706" s="31"/>
      <c r="C1706" s="31"/>
      <c r="D1706" s="33"/>
      <c r="E1706" s="98"/>
      <c r="F1706" s="31"/>
      <c r="G1706" s="83"/>
      <c r="H1706" s="83"/>
      <c r="I1706" s="62"/>
      <c r="J1706" s="31"/>
      <c r="K1706" s="31"/>
      <c r="L1706" s="83"/>
      <c r="M1706" s="69"/>
      <c r="N1706" s="69"/>
      <c r="O1706" s="74"/>
      <c r="P1706" s="74"/>
      <c r="Q1706" s="75"/>
      <c r="R1706" s="34"/>
      <c r="S1706" s="83"/>
      <c r="T1706" s="83"/>
      <c r="U1706" s="83"/>
      <c r="V1706" s="83"/>
      <c r="W1706" s="74"/>
      <c r="X1706" s="74"/>
      <c r="Y1706" s="74"/>
      <c r="Z1706" s="66"/>
      <c r="AA1706" s="72"/>
      <c r="AB1706" s="66"/>
      <c r="AC1706" s="72"/>
      <c r="AD1706" s="72"/>
      <c r="AE1706" s="72"/>
      <c r="AF1706" s="62"/>
      <c r="AG1706" s="113"/>
      <c r="AH1706" s="114"/>
      <c r="AI1706" s="30"/>
      <c r="AJ1706" s="30"/>
      <c r="AK1706" s="30"/>
      <c r="AL1706" s="30"/>
      <c r="AM1706" s="68"/>
      <c r="AN1706" s="114"/>
      <c r="AO1706" s="114"/>
      <c r="AP1706" s="113"/>
      <c r="AQ1706" s="113"/>
      <c r="AR1706" s="31"/>
      <c r="AS1706" s="73"/>
      <c r="AT1706" s="73"/>
      <c r="AU1706" s="68"/>
      <c r="AV1706" s="67"/>
      <c r="AW1706" s="67"/>
      <c r="AX1706" s="67"/>
      <c r="AY1706" s="67"/>
      <c r="AZ1706" s="132"/>
      <c r="BA1706" s="132"/>
      <c r="BB1706" s="132"/>
      <c r="BC1706" s="132"/>
      <c r="BD1706" s="132"/>
      <c r="BE1706" s="67"/>
    </row>
    <row r="1707" spans="1:57" ht="25.5" customHeight="1" x14ac:dyDescent="0.25">
      <c r="A1707" s="31"/>
      <c r="B1707" s="31"/>
      <c r="C1707" s="31"/>
      <c r="D1707" s="33"/>
      <c r="E1707" s="98"/>
      <c r="F1707" s="31"/>
      <c r="G1707" s="83"/>
      <c r="H1707" s="83"/>
      <c r="I1707" s="62"/>
      <c r="J1707" s="31"/>
      <c r="K1707" s="31"/>
      <c r="L1707" s="83"/>
      <c r="M1707" s="69"/>
      <c r="N1707" s="69"/>
      <c r="O1707" s="74"/>
      <c r="P1707" s="74"/>
      <c r="Q1707" s="75"/>
      <c r="R1707" s="34"/>
      <c r="S1707" s="83"/>
      <c r="T1707" s="83"/>
      <c r="U1707" s="83"/>
      <c r="V1707" s="83"/>
      <c r="W1707" s="74"/>
      <c r="X1707" s="74"/>
      <c r="Y1707" s="74"/>
      <c r="Z1707" s="66"/>
      <c r="AA1707" s="72"/>
      <c r="AB1707" s="66"/>
      <c r="AC1707" s="72"/>
      <c r="AD1707" s="72"/>
      <c r="AE1707" s="72"/>
      <c r="AF1707" s="62"/>
      <c r="AG1707" s="113"/>
      <c r="AH1707" s="114"/>
      <c r="AI1707" s="30"/>
      <c r="AJ1707" s="30"/>
      <c r="AK1707" s="30"/>
      <c r="AL1707" s="30"/>
      <c r="AM1707" s="68"/>
      <c r="AN1707" s="114"/>
      <c r="AO1707" s="114"/>
      <c r="AP1707" s="113"/>
      <c r="AQ1707" s="113"/>
      <c r="AR1707" s="31"/>
      <c r="AS1707" s="73"/>
      <c r="AT1707" s="73"/>
      <c r="AU1707" s="68"/>
      <c r="AV1707" s="67"/>
      <c r="AW1707" s="67"/>
      <c r="AX1707" s="67"/>
      <c r="AY1707" s="67"/>
      <c r="AZ1707" s="132"/>
      <c r="BA1707" s="132"/>
      <c r="BB1707" s="132"/>
      <c r="BC1707" s="132"/>
      <c r="BD1707" s="132"/>
      <c r="BE1707" s="67"/>
    </row>
    <row r="1708" spans="1:57" ht="25.5" customHeight="1" x14ac:dyDescent="0.25">
      <c r="A1708" s="31"/>
      <c r="B1708" s="31"/>
      <c r="C1708" s="31"/>
      <c r="D1708" s="33"/>
      <c r="E1708" s="98"/>
      <c r="F1708" s="31"/>
      <c r="G1708" s="83"/>
      <c r="H1708" s="83"/>
      <c r="I1708" s="62"/>
      <c r="J1708" s="31"/>
      <c r="K1708" s="31"/>
      <c r="L1708" s="83"/>
      <c r="M1708" s="69"/>
      <c r="N1708" s="69"/>
      <c r="O1708" s="74"/>
      <c r="P1708" s="74"/>
      <c r="Q1708" s="75"/>
      <c r="R1708" s="34"/>
      <c r="S1708" s="83"/>
      <c r="T1708" s="83"/>
      <c r="U1708" s="83"/>
      <c r="V1708" s="83"/>
      <c r="W1708" s="74"/>
      <c r="X1708" s="74"/>
      <c r="Y1708" s="74"/>
      <c r="Z1708" s="66"/>
      <c r="AA1708" s="72"/>
      <c r="AB1708" s="66"/>
      <c r="AC1708" s="72"/>
      <c r="AD1708" s="72"/>
      <c r="AE1708" s="72"/>
      <c r="AF1708" s="62"/>
      <c r="AG1708" s="113"/>
      <c r="AH1708" s="114"/>
      <c r="AI1708" s="30"/>
      <c r="AJ1708" s="30"/>
      <c r="AK1708" s="30"/>
      <c r="AL1708" s="30"/>
      <c r="AM1708" s="68"/>
      <c r="AN1708" s="114"/>
      <c r="AO1708" s="114"/>
      <c r="AP1708" s="113"/>
      <c r="AQ1708" s="113"/>
      <c r="AR1708" s="31"/>
      <c r="AS1708" s="73"/>
      <c r="AT1708" s="73"/>
      <c r="AU1708" s="68"/>
      <c r="AV1708" s="67"/>
      <c r="AW1708" s="67"/>
      <c r="AX1708" s="67"/>
      <c r="AY1708" s="67"/>
      <c r="AZ1708" s="132"/>
      <c r="BA1708" s="132"/>
      <c r="BB1708" s="132"/>
      <c r="BC1708" s="132"/>
      <c r="BD1708" s="132"/>
      <c r="BE1708" s="67"/>
    </row>
    <row r="1709" spans="1:57" ht="25.5" customHeight="1" x14ac:dyDescent="0.25">
      <c r="A1709" s="31"/>
      <c r="B1709" s="31"/>
      <c r="C1709" s="31"/>
      <c r="D1709" s="33"/>
      <c r="E1709" s="98"/>
      <c r="F1709" s="31"/>
      <c r="G1709" s="83"/>
      <c r="H1709" s="83"/>
      <c r="I1709" s="62"/>
      <c r="J1709" s="31"/>
      <c r="K1709" s="31"/>
      <c r="L1709" s="83"/>
      <c r="M1709" s="69"/>
      <c r="N1709" s="69"/>
      <c r="O1709" s="74"/>
      <c r="P1709" s="74"/>
      <c r="Q1709" s="75"/>
      <c r="R1709" s="34"/>
      <c r="S1709" s="83"/>
      <c r="T1709" s="83"/>
      <c r="U1709" s="83"/>
      <c r="V1709" s="83"/>
      <c r="W1709" s="74"/>
      <c r="X1709" s="74"/>
      <c r="Y1709" s="74"/>
      <c r="Z1709" s="66"/>
      <c r="AA1709" s="72"/>
      <c r="AB1709" s="66"/>
      <c r="AC1709" s="72"/>
      <c r="AD1709" s="72"/>
      <c r="AE1709" s="72"/>
      <c r="AF1709" s="62"/>
      <c r="AG1709" s="113"/>
      <c r="AH1709" s="114"/>
      <c r="AI1709" s="30"/>
      <c r="AJ1709" s="30"/>
      <c r="AK1709" s="30"/>
      <c r="AL1709" s="30"/>
      <c r="AM1709" s="68"/>
      <c r="AN1709" s="114"/>
      <c r="AO1709" s="114"/>
      <c r="AP1709" s="113"/>
      <c r="AQ1709" s="113"/>
      <c r="AR1709" s="31"/>
      <c r="AS1709" s="73"/>
      <c r="AT1709" s="73"/>
      <c r="AU1709" s="68"/>
      <c r="AV1709" s="67"/>
      <c r="AW1709" s="67"/>
      <c r="AX1709" s="67"/>
      <c r="AY1709" s="67"/>
      <c r="AZ1709" s="132"/>
      <c r="BA1709" s="132"/>
      <c r="BB1709" s="132"/>
      <c r="BC1709" s="132"/>
      <c r="BD1709" s="132"/>
      <c r="BE1709" s="67"/>
    </row>
    <row r="1710" spans="1:57" ht="25.5" customHeight="1" x14ac:dyDescent="0.25">
      <c r="A1710" s="31"/>
      <c r="B1710" s="31"/>
      <c r="C1710" s="31"/>
      <c r="D1710" s="33"/>
      <c r="E1710" s="98"/>
      <c r="F1710" s="31"/>
      <c r="G1710" s="83"/>
      <c r="H1710" s="83"/>
      <c r="I1710" s="62"/>
      <c r="J1710" s="31"/>
      <c r="K1710" s="31"/>
      <c r="L1710" s="83"/>
      <c r="M1710" s="69"/>
      <c r="N1710" s="69"/>
      <c r="O1710" s="74"/>
      <c r="P1710" s="74"/>
      <c r="Q1710" s="75"/>
      <c r="R1710" s="34"/>
      <c r="S1710" s="83"/>
      <c r="T1710" s="83"/>
      <c r="U1710" s="83"/>
      <c r="V1710" s="83"/>
      <c r="W1710" s="74"/>
      <c r="X1710" s="74"/>
      <c r="Y1710" s="74"/>
      <c r="Z1710" s="66"/>
      <c r="AA1710" s="72"/>
      <c r="AB1710" s="66"/>
      <c r="AC1710" s="72"/>
      <c r="AD1710" s="72"/>
      <c r="AE1710" s="72"/>
      <c r="AF1710" s="62"/>
      <c r="AG1710" s="113"/>
      <c r="AH1710" s="114"/>
      <c r="AI1710" s="30"/>
      <c r="AJ1710" s="30"/>
      <c r="AK1710" s="30"/>
      <c r="AL1710" s="30"/>
      <c r="AM1710" s="68"/>
      <c r="AN1710" s="114"/>
      <c r="AO1710" s="114"/>
      <c r="AP1710" s="113"/>
      <c r="AQ1710" s="113"/>
      <c r="AR1710" s="31"/>
      <c r="AS1710" s="73"/>
      <c r="AT1710" s="73"/>
      <c r="AU1710" s="68"/>
      <c r="AV1710" s="67"/>
      <c r="AW1710" s="67"/>
      <c r="AX1710" s="67"/>
      <c r="AY1710" s="67"/>
      <c r="AZ1710" s="132"/>
      <c r="BA1710" s="132"/>
      <c r="BB1710" s="132"/>
      <c r="BC1710" s="132"/>
      <c r="BD1710" s="132"/>
      <c r="BE1710" s="67"/>
    </row>
    <row r="1711" spans="1:57" ht="25.5" customHeight="1" x14ac:dyDescent="0.25">
      <c r="A1711" s="31"/>
      <c r="B1711" s="31"/>
      <c r="C1711" s="31"/>
      <c r="D1711" s="33"/>
      <c r="E1711" s="98"/>
      <c r="F1711" s="31"/>
      <c r="G1711" s="83"/>
      <c r="H1711" s="83"/>
      <c r="I1711" s="62"/>
      <c r="J1711" s="31"/>
      <c r="K1711" s="31"/>
      <c r="L1711" s="83"/>
      <c r="M1711" s="69"/>
      <c r="N1711" s="69"/>
      <c r="O1711" s="74"/>
      <c r="P1711" s="74"/>
      <c r="Q1711" s="75"/>
      <c r="R1711" s="34"/>
      <c r="S1711" s="83"/>
      <c r="T1711" s="83"/>
      <c r="U1711" s="83"/>
      <c r="V1711" s="83"/>
      <c r="W1711" s="74"/>
      <c r="X1711" s="74"/>
      <c r="Y1711" s="74"/>
      <c r="Z1711" s="66"/>
      <c r="AA1711" s="72"/>
      <c r="AB1711" s="66"/>
      <c r="AC1711" s="72"/>
      <c r="AD1711" s="72"/>
      <c r="AE1711" s="72"/>
      <c r="AF1711" s="62"/>
      <c r="AG1711" s="113"/>
      <c r="AH1711" s="114"/>
      <c r="AI1711" s="30"/>
      <c r="AJ1711" s="30"/>
      <c r="AK1711" s="30"/>
      <c r="AL1711" s="30"/>
      <c r="AM1711" s="68"/>
      <c r="AN1711" s="114"/>
      <c r="AO1711" s="114"/>
      <c r="AP1711" s="113"/>
      <c r="AQ1711" s="113"/>
      <c r="AR1711" s="31"/>
      <c r="AS1711" s="73"/>
      <c r="AT1711" s="73"/>
      <c r="AU1711" s="68"/>
      <c r="AV1711" s="67"/>
      <c r="AW1711" s="67"/>
      <c r="AX1711" s="67"/>
      <c r="AY1711" s="67"/>
      <c r="AZ1711" s="132"/>
      <c r="BA1711" s="132"/>
      <c r="BB1711" s="132"/>
      <c r="BC1711" s="132"/>
      <c r="BD1711" s="132"/>
      <c r="BE1711" s="67"/>
    </row>
    <row r="1712" spans="1:57" ht="25.5" customHeight="1" x14ac:dyDescent="0.25">
      <c r="A1712" s="31"/>
      <c r="B1712" s="31"/>
      <c r="C1712" s="31"/>
      <c r="D1712" s="33"/>
      <c r="E1712" s="98"/>
      <c r="F1712" s="31"/>
      <c r="G1712" s="83"/>
      <c r="H1712" s="83"/>
      <c r="I1712" s="62"/>
      <c r="J1712" s="31"/>
      <c r="K1712" s="31"/>
      <c r="L1712" s="83"/>
      <c r="M1712" s="69"/>
      <c r="N1712" s="69"/>
      <c r="O1712" s="74"/>
      <c r="P1712" s="74"/>
      <c r="Q1712" s="75"/>
      <c r="R1712" s="34"/>
      <c r="S1712" s="83"/>
      <c r="T1712" s="83"/>
      <c r="U1712" s="83"/>
      <c r="V1712" s="83"/>
      <c r="W1712" s="74"/>
      <c r="X1712" s="74"/>
      <c r="Y1712" s="74"/>
      <c r="Z1712" s="66"/>
      <c r="AA1712" s="72"/>
      <c r="AB1712" s="66"/>
      <c r="AC1712" s="72"/>
      <c r="AD1712" s="72"/>
      <c r="AE1712" s="72"/>
      <c r="AF1712" s="62"/>
      <c r="AG1712" s="113"/>
      <c r="AH1712" s="114"/>
      <c r="AI1712" s="30"/>
      <c r="AJ1712" s="30"/>
      <c r="AK1712" s="30"/>
      <c r="AL1712" s="30"/>
      <c r="AM1712" s="68"/>
      <c r="AN1712" s="114"/>
      <c r="AO1712" s="114"/>
      <c r="AP1712" s="113"/>
      <c r="AQ1712" s="113"/>
      <c r="AR1712" s="31"/>
      <c r="AS1712" s="73"/>
      <c r="AT1712" s="73"/>
      <c r="AU1712" s="68"/>
      <c r="AV1712" s="67"/>
      <c r="AW1712" s="67"/>
      <c r="AX1712" s="67"/>
      <c r="AY1712" s="67"/>
      <c r="AZ1712" s="132"/>
      <c r="BA1712" s="132"/>
      <c r="BB1712" s="132"/>
      <c r="BC1712" s="132"/>
      <c r="BD1712" s="132"/>
      <c r="BE1712" s="67"/>
    </row>
    <row r="1713" spans="1:57" ht="25.5" customHeight="1" x14ac:dyDescent="0.25">
      <c r="A1713" s="31"/>
      <c r="B1713" s="31"/>
      <c r="C1713" s="31"/>
      <c r="D1713" s="33"/>
      <c r="E1713" s="98"/>
      <c r="F1713" s="31"/>
      <c r="G1713" s="83"/>
      <c r="H1713" s="83"/>
      <c r="I1713" s="62"/>
      <c r="J1713" s="31"/>
      <c r="K1713" s="31"/>
      <c r="L1713" s="83"/>
      <c r="M1713" s="69"/>
      <c r="N1713" s="69"/>
      <c r="O1713" s="74"/>
      <c r="P1713" s="74"/>
      <c r="Q1713" s="75"/>
      <c r="R1713" s="34"/>
      <c r="S1713" s="83"/>
      <c r="T1713" s="83"/>
      <c r="U1713" s="83"/>
      <c r="V1713" s="83"/>
      <c r="W1713" s="74"/>
      <c r="X1713" s="74"/>
      <c r="Y1713" s="74"/>
      <c r="Z1713" s="66"/>
      <c r="AA1713" s="72"/>
      <c r="AB1713" s="66"/>
      <c r="AC1713" s="72"/>
      <c r="AD1713" s="72"/>
      <c r="AE1713" s="72"/>
      <c r="AF1713" s="62"/>
      <c r="AG1713" s="113"/>
      <c r="AH1713" s="114"/>
      <c r="AI1713" s="30"/>
      <c r="AJ1713" s="30"/>
      <c r="AK1713" s="30"/>
      <c r="AL1713" s="30"/>
      <c r="AM1713" s="68"/>
      <c r="AN1713" s="114"/>
      <c r="AO1713" s="114"/>
      <c r="AP1713" s="113"/>
      <c r="AQ1713" s="113"/>
      <c r="AR1713" s="31"/>
      <c r="AS1713" s="73"/>
      <c r="AT1713" s="73"/>
      <c r="AU1713" s="68"/>
      <c r="AV1713" s="67"/>
      <c r="AW1713" s="67"/>
      <c r="AX1713" s="67"/>
      <c r="AY1713" s="67"/>
      <c r="AZ1713" s="132"/>
      <c r="BA1713" s="132"/>
      <c r="BB1713" s="132"/>
      <c r="BC1713" s="132"/>
      <c r="BD1713" s="132"/>
      <c r="BE1713" s="67"/>
    </row>
    <row r="1714" spans="1:57" ht="25.5" customHeight="1" x14ac:dyDescent="0.25">
      <c r="A1714" s="31"/>
      <c r="B1714" s="31"/>
      <c r="C1714" s="31"/>
      <c r="D1714" s="33"/>
      <c r="E1714" s="98"/>
      <c r="F1714" s="31"/>
      <c r="G1714" s="83"/>
      <c r="H1714" s="83"/>
      <c r="I1714" s="62"/>
      <c r="J1714" s="31"/>
      <c r="K1714" s="31"/>
      <c r="L1714" s="83"/>
      <c r="M1714" s="69"/>
      <c r="N1714" s="69"/>
      <c r="O1714" s="74"/>
      <c r="P1714" s="74"/>
      <c r="Q1714" s="75"/>
      <c r="R1714" s="34"/>
      <c r="S1714" s="83"/>
      <c r="T1714" s="83"/>
      <c r="U1714" s="83"/>
      <c r="V1714" s="83"/>
      <c r="W1714" s="74"/>
      <c r="X1714" s="74"/>
      <c r="Y1714" s="74"/>
      <c r="Z1714" s="66"/>
      <c r="AA1714" s="72"/>
      <c r="AB1714" s="66"/>
      <c r="AC1714" s="72"/>
      <c r="AD1714" s="72"/>
      <c r="AE1714" s="72"/>
      <c r="AF1714" s="62"/>
      <c r="AG1714" s="113"/>
      <c r="AH1714" s="114"/>
      <c r="AI1714" s="30"/>
      <c r="AJ1714" s="30"/>
      <c r="AK1714" s="30"/>
      <c r="AL1714" s="30"/>
      <c r="AM1714" s="68"/>
      <c r="AN1714" s="114"/>
      <c r="AO1714" s="114"/>
      <c r="AP1714" s="113"/>
      <c r="AQ1714" s="113"/>
      <c r="AR1714" s="31"/>
      <c r="AS1714" s="73"/>
      <c r="AT1714" s="73"/>
      <c r="AU1714" s="68"/>
      <c r="AV1714" s="67"/>
      <c r="AW1714" s="67"/>
      <c r="AX1714" s="67"/>
      <c r="AY1714" s="67"/>
      <c r="AZ1714" s="132"/>
      <c r="BA1714" s="132"/>
      <c r="BB1714" s="132"/>
      <c r="BC1714" s="132"/>
      <c r="BD1714" s="132"/>
      <c r="BE1714" s="67"/>
    </row>
    <row r="1715" spans="1:57" ht="25.5" customHeight="1" x14ac:dyDescent="0.25">
      <c r="A1715" s="31"/>
      <c r="B1715" s="31"/>
      <c r="C1715" s="31"/>
      <c r="D1715" s="33"/>
      <c r="E1715" s="98"/>
      <c r="F1715" s="31"/>
      <c r="G1715" s="83"/>
      <c r="H1715" s="83"/>
      <c r="I1715" s="62"/>
      <c r="J1715" s="31"/>
      <c r="K1715" s="31"/>
      <c r="L1715" s="83"/>
      <c r="M1715" s="69"/>
      <c r="N1715" s="69"/>
      <c r="O1715" s="74"/>
      <c r="P1715" s="74"/>
      <c r="Q1715" s="75"/>
      <c r="R1715" s="34"/>
      <c r="S1715" s="83"/>
      <c r="T1715" s="83"/>
      <c r="U1715" s="83"/>
      <c r="V1715" s="83"/>
      <c r="W1715" s="74"/>
      <c r="X1715" s="74"/>
      <c r="Y1715" s="74"/>
      <c r="Z1715" s="66"/>
      <c r="AA1715" s="72"/>
      <c r="AB1715" s="66"/>
      <c r="AC1715" s="72"/>
      <c r="AD1715" s="72"/>
      <c r="AE1715" s="72"/>
      <c r="AF1715" s="62"/>
      <c r="AG1715" s="113"/>
      <c r="AH1715" s="114"/>
      <c r="AI1715" s="30"/>
      <c r="AJ1715" s="30"/>
      <c r="AK1715" s="30"/>
      <c r="AL1715" s="30"/>
      <c r="AM1715" s="68"/>
      <c r="AN1715" s="114"/>
      <c r="AO1715" s="114"/>
      <c r="AP1715" s="113"/>
      <c r="AQ1715" s="113"/>
      <c r="AR1715" s="31"/>
      <c r="AS1715" s="73"/>
      <c r="AT1715" s="73"/>
      <c r="AU1715" s="68"/>
      <c r="AV1715" s="67"/>
      <c r="AW1715" s="67"/>
      <c r="AX1715" s="67"/>
      <c r="AY1715" s="67"/>
      <c r="AZ1715" s="132"/>
      <c r="BA1715" s="132"/>
      <c r="BB1715" s="132"/>
      <c r="BC1715" s="132"/>
      <c r="BD1715" s="132"/>
      <c r="BE1715" s="67"/>
    </row>
    <row r="1716" spans="1:57" ht="25.5" customHeight="1" x14ac:dyDescent="0.25">
      <c r="A1716" s="31"/>
      <c r="B1716" s="31"/>
      <c r="C1716" s="31"/>
      <c r="D1716" s="33"/>
      <c r="E1716" s="98"/>
      <c r="F1716" s="31"/>
      <c r="G1716" s="83"/>
      <c r="H1716" s="83"/>
      <c r="I1716" s="62"/>
      <c r="J1716" s="31"/>
      <c r="K1716" s="31"/>
      <c r="L1716" s="83"/>
      <c r="M1716" s="69"/>
      <c r="N1716" s="69"/>
      <c r="O1716" s="74"/>
      <c r="P1716" s="74"/>
      <c r="Q1716" s="75"/>
      <c r="R1716" s="34"/>
      <c r="S1716" s="83"/>
      <c r="T1716" s="83"/>
      <c r="U1716" s="83"/>
      <c r="V1716" s="83"/>
      <c r="W1716" s="74"/>
      <c r="X1716" s="74"/>
      <c r="Y1716" s="74"/>
      <c r="Z1716" s="66"/>
      <c r="AA1716" s="72"/>
      <c r="AB1716" s="66"/>
      <c r="AC1716" s="72"/>
      <c r="AD1716" s="72"/>
      <c r="AE1716" s="72"/>
      <c r="AF1716" s="62"/>
      <c r="AG1716" s="113"/>
      <c r="AH1716" s="114"/>
      <c r="AI1716" s="30"/>
      <c r="AJ1716" s="30"/>
      <c r="AK1716" s="30"/>
      <c r="AL1716" s="30"/>
      <c r="AM1716" s="68"/>
      <c r="AN1716" s="114"/>
      <c r="AO1716" s="114"/>
      <c r="AP1716" s="113"/>
      <c r="AQ1716" s="113"/>
      <c r="AR1716" s="31"/>
      <c r="AS1716" s="73"/>
      <c r="AT1716" s="73"/>
      <c r="AU1716" s="68"/>
      <c r="AV1716" s="67"/>
      <c r="AW1716" s="67"/>
      <c r="AX1716" s="67"/>
      <c r="AY1716" s="67"/>
      <c r="AZ1716" s="132"/>
      <c r="BA1716" s="132"/>
      <c r="BB1716" s="132"/>
      <c r="BC1716" s="132"/>
      <c r="BD1716" s="132"/>
      <c r="BE1716" s="67"/>
    </row>
    <row r="1717" spans="1:57" ht="25.5" customHeight="1" x14ac:dyDescent="0.25">
      <c r="A1717" s="31"/>
      <c r="B1717" s="31"/>
      <c r="C1717" s="31"/>
      <c r="D1717" s="33"/>
      <c r="E1717" s="98"/>
      <c r="F1717" s="31"/>
      <c r="G1717" s="83"/>
      <c r="H1717" s="83"/>
      <c r="I1717" s="62"/>
      <c r="J1717" s="31"/>
      <c r="K1717" s="31"/>
      <c r="L1717" s="83"/>
      <c r="M1717" s="69"/>
      <c r="N1717" s="69"/>
      <c r="O1717" s="74"/>
      <c r="P1717" s="74"/>
      <c r="Q1717" s="75"/>
      <c r="R1717" s="34"/>
      <c r="S1717" s="83"/>
      <c r="T1717" s="83"/>
      <c r="U1717" s="83"/>
      <c r="V1717" s="83"/>
      <c r="W1717" s="74"/>
      <c r="X1717" s="74"/>
      <c r="Y1717" s="74"/>
      <c r="Z1717" s="66"/>
      <c r="AA1717" s="72"/>
      <c r="AB1717" s="66"/>
      <c r="AC1717" s="72"/>
      <c r="AD1717" s="72"/>
      <c r="AE1717" s="72"/>
      <c r="AF1717" s="62"/>
      <c r="AG1717" s="113"/>
      <c r="AH1717" s="114"/>
      <c r="AI1717" s="30"/>
      <c r="AJ1717" s="30"/>
      <c r="AK1717" s="30"/>
      <c r="AL1717" s="30"/>
      <c r="AM1717" s="68"/>
      <c r="AN1717" s="114"/>
      <c r="AO1717" s="114"/>
      <c r="AP1717" s="113"/>
      <c r="AQ1717" s="113"/>
      <c r="AR1717" s="31"/>
      <c r="AS1717" s="73"/>
      <c r="AT1717" s="73"/>
      <c r="AU1717" s="68"/>
      <c r="AV1717" s="67"/>
      <c r="AW1717" s="67"/>
      <c r="AX1717" s="67"/>
      <c r="AY1717" s="67"/>
      <c r="AZ1717" s="132"/>
      <c r="BA1717" s="132"/>
      <c r="BB1717" s="132"/>
      <c r="BC1717" s="132"/>
      <c r="BD1717" s="132"/>
      <c r="BE1717" s="67"/>
    </row>
    <row r="1718" spans="1:57" ht="25.5" customHeight="1" x14ac:dyDescent="0.25">
      <c r="A1718" s="31"/>
      <c r="B1718" s="31"/>
      <c r="C1718" s="31"/>
      <c r="D1718" s="33"/>
      <c r="E1718" s="98"/>
      <c r="F1718" s="31"/>
      <c r="G1718" s="83"/>
      <c r="H1718" s="83"/>
      <c r="I1718" s="62"/>
      <c r="J1718" s="31"/>
      <c r="K1718" s="31"/>
      <c r="L1718" s="83"/>
      <c r="M1718" s="69"/>
      <c r="N1718" s="69"/>
      <c r="O1718" s="74"/>
      <c r="P1718" s="74"/>
      <c r="Q1718" s="75"/>
      <c r="R1718" s="34"/>
      <c r="S1718" s="83"/>
      <c r="T1718" s="83"/>
      <c r="U1718" s="83"/>
      <c r="V1718" s="83"/>
      <c r="W1718" s="74"/>
      <c r="X1718" s="74"/>
      <c r="Y1718" s="74"/>
      <c r="Z1718" s="66"/>
      <c r="AA1718" s="72"/>
      <c r="AB1718" s="66"/>
      <c r="AC1718" s="72"/>
      <c r="AD1718" s="72"/>
      <c r="AE1718" s="72"/>
      <c r="AF1718" s="62"/>
      <c r="AG1718" s="113"/>
      <c r="AH1718" s="114"/>
      <c r="AI1718" s="30"/>
      <c r="AJ1718" s="30"/>
      <c r="AK1718" s="30"/>
      <c r="AL1718" s="30"/>
      <c r="AM1718" s="68"/>
      <c r="AN1718" s="114"/>
      <c r="AO1718" s="114"/>
      <c r="AP1718" s="113"/>
      <c r="AQ1718" s="113"/>
      <c r="AR1718" s="31"/>
      <c r="AS1718" s="73"/>
      <c r="AT1718" s="73"/>
      <c r="AU1718" s="68"/>
      <c r="AV1718" s="67"/>
      <c r="AW1718" s="67"/>
      <c r="AX1718" s="67"/>
      <c r="AY1718" s="67"/>
      <c r="AZ1718" s="132"/>
      <c r="BA1718" s="132"/>
      <c r="BB1718" s="132"/>
      <c r="BC1718" s="132"/>
      <c r="BD1718" s="132"/>
      <c r="BE1718" s="67"/>
    </row>
    <row r="1719" spans="1:57" ht="25.5" customHeight="1" x14ac:dyDescent="0.25">
      <c r="A1719" s="31"/>
      <c r="B1719" s="31"/>
      <c r="C1719" s="31"/>
      <c r="D1719" s="33"/>
      <c r="E1719" s="98"/>
      <c r="F1719" s="31"/>
      <c r="G1719" s="83"/>
      <c r="H1719" s="83"/>
      <c r="I1719" s="62"/>
      <c r="J1719" s="31"/>
      <c r="K1719" s="31"/>
      <c r="L1719" s="83"/>
      <c r="M1719" s="69"/>
      <c r="N1719" s="69"/>
      <c r="O1719" s="74"/>
      <c r="P1719" s="74"/>
      <c r="Q1719" s="75"/>
      <c r="R1719" s="34"/>
      <c r="S1719" s="83"/>
      <c r="T1719" s="83"/>
      <c r="U1719" s="83"/>
      <c r="V1719" s="83"/>
      <c r="W1719" s="74"/>
      <c r="X1719" s="74"/>
      <c r="Y1719" s="74"/>
      <c r="Z1719" s="66"/>
      <c r="AA1719" s="72"/>
      <c r="AB1719" s="66"/>
      <c r="AC1719" s="72"/>
      <c r="AD1719" s="72"/>
      <c r="AE1719" s="72"/>
      <c r="AF1719" s="62"/>
      <c r="AG1719" s="113"/>
      <c r="AH1719" s="114"/>
      <c r="AI1719" s="30"/>
      <c r="AJ1719" s="30"/>
      <c r="AK1719" s="30"/>
      <c r="AL1719" s="30"/>
      <c r="AM1719" s="68"/>
      <c r="AN1719" s="114"/>
      <c r="AO1719" s="114"/>
      <c r="AP1719" s="113"/>
      <c r="AQ1719" s="113"/>
      <c r="AR1719" s="31"/>
      <c r="AS1719" s="73"/>
      <c r="AT1719" s="73"/>
      <c r="AU1719" s="68"/>
      <c r="AV1719" s="67"/>
      <c r="AW1719" s="67"/>
      <c r="AX1719" s="67"/>
      <c r="AY1719" s="67"/>
      <c r="AZ1719" s="132"/>
      <c r="BA1719" s="132"/>
      <c r="BB1719" s="132"/>
      <c r="BC1719" s="132"/>
      <c r="BD1719" s="132"/>
      <c r="BE1719" s="67"/>
    </row>
    <row r="1720" spans="1:57" ht="25.5" customHeight="1" x14ac:dyDescent="0.25">
      <c r="A1720" s="31"/>
      <c r="B1720" s="31"/>
      <c r="C1720" s="31"/>
      <c r="D1720" s="33"/>
      <c r="E1720" s="98"/>
      <c r="F1720" s="31"/>
      <c r="G1720" s="83"/>
      <c r="H1720" s="83"/>
      <c r="I1720" s="62"/>
      <c r="J1720" s="31"/>
      <c r="K1720" s="31"/>
      <c r="L1720" s="83"/>
      <c r="M1720" s="69"/>
      <c r="N1720" s="69"/>
      <c r="O1720" s="74"/>
      <c r="P1720" s="74"/>
      <c r="Q1720" s="75"/>
      <c r="R1720" s="34"/>
      <c r="S1720" s="83"/>
      <c r="T1720" s="83"/>
      <c r="U1720" s="83"/>
      <c r="V1720" s="83"/>
      <c r="W1720" s="74"/>
      <c r="X1720" s="74"/>
      <c r="Y1720" s="74"/>
      <c r="Z1720" s="66"/>
      <c r="AA1720" s="72"/>
      <c r="AB1720" s="66"/>
      <c r="AC1720" s="72"/>
      <c r="AD1720" s="72"/>
      <c r="AE1720" s="72"/>
      <c r="AF1720" s="62"/>
      <c r="AG1720" s="113"/>
      <c r="AH1720" s="114"/>
      <c r="AI1720" s="30"/>
      <c r="AJ1720" s="30"/>
      <c r="AK1720" s="30"/>
      <c r="AL1720" s="30"/>
      <c r="AM1720" s="68"/>
      <c r="AN1720" s="114"/>
      <c r="AO1720" s="114"/>
      <c r="AP1720" s="113"/>
      <c r="AQ1720" s="113"/>
      <c r="AR1720" s="31"/>
      <c r="AS1720" s="73"/>
      <c r="AT1720" s="73"/>
      <c r="AU1720" s="68"/>
      <c r="AV1720" s="67"/>
      <c r="AW1720" s="67"/>
      <c r="AX1720" s="67"/>
      <c r="AY1720" s="67"/>
      <c r="AZ1720" s="132"/>
      <c r="BA1720" s="132"/>
      <c r="BB1720" s="132"/>
      <c r="BC1720" s="132"/>
      <c r="BD1720" s="132"/>
      <c r="BE1720" s="67"/>
    </row>
    <row r="1721" spans="1:57" ht="25.5" customHeight="1" x14ac:dyDescent="0.25">
      <c r="A1721" s="31"/>
      <c r="B1721" s="31"/>
      <c r="C1721" s="31"/>
      <c r="D1721" s="33"/>
      <c r="E1721" s="98"/>
      <c r="F1721" s="31"/>
      <c r="G1721" s="83"/>
      <c r="H1721" s="83"/>
      <c r="I1721" s="62"/>
      <c r="J1721" s="31"/>
      <c r="K1721" s="31"/>
      <c r="L1721" s="83"/>
      <c r="M1721" s="69"/>
      <c r="N1721" s="69"/>
      <c r="O1721" s="74"/>
      <c r="P1721" s="74"/>
      <c r="Q1721" s="75"/>
      <c r="R1721" s="34"/>
      <c r="S1721" s="83"/>
      <c r="T1721" s="83"/>
      <c r="U1721" s="83"/>
      <c r="V1721" s="83"/>
      <c r="W1721" s="74"/>
      <c r="X1721" s="74"/>
      <c r="Y1721" s="74"/>
      <c r="Z1721" s="66"/>
      <c r="AA1721" s="72"/>
      <c r="AB1721" s="66"/>
      <c r="AC1721" s="72"/>
      <c r="AD1721" s="72"/>
      <c r="AE1721" s="72"/>
      <c r="AF1721" s="62"/>
      <c r="AG1721" s="113"/>
      <c r="AH1721" s="114"/>
      <c r="AI1721" s="30"/>
      <c r="AJ1721" s="30"/>
      <c r="AK1721" s="30"/>
      <c r="AL1721" s="30"/>
      <c r="AM1721" s="68"/>
      <c r="AN1721" s="114"/>
      <c r="AO1721" s="114"/>
      <c r="AP1721" s="113"/>
      <c r="AQ1721" s="113"/>
      <c r="AR1721" s="31"/>
      <c r="AS1721" s="73"/>
      <c r="AT1721" s="73"/>
      <c r="AU1721" s="68"/>
      <c r="AV1721" s="67"/>
      <c r="AW1721" s="67"/>
      <c r="AX1721" s="67"/>
      <c r="AY1721" s="67"/>
      <c r="AZ1721" s="132"/>
      <c r="BA1721" s="132"/>
      <c r="BB1721" s="132"/>
      <c r="BC1721" s="132"/>
      <c r="BD1721" s="132"/>
      <c r="BE1721" s="67"/>
    </row>
    <row r="1722" spans="1:57" ht="25.5" customHeight="1" x14ac:dyDescent="0.25">
      <c r="A1722" s="31"/>
      <c r="B1722" s="31"/>
      <c r="C1722" s="31"/>
      <c r="D1722" s="33"/>
      <c r="E1722" s="98"/>
      <c r="F1722" s="31"/>
      <c r="G1722" s="83"/>
      <c r="H1722" s="83"/>
      <c r="I1722" s="62"/>
      <c r="J1722" s="31"/>
      <c r="K1722" s="31"/>
      <c r="L1722" s="83"/>
      <c r="M1722" s="69"/>
      <c r="N1722" s="69"/>
      <c r="O1722" s="74"/>
      <c r="P1722" s="74"/>
      <c r="Q1722" s="75"/>
      <c r="R1722" s="34"/>
      <c r="S1722" s="83"/>
      <c r="T1722" s="83"/>
      <c r="U1722" s="83"/>
      <c r="V1722" s="83"/>
      <c r="W1722" s="74"/>
      <c r="X1722" s="74"/>
      <c r="Y1722" s="74"/>
      <c r="Z1722" s="66"/>
      <c r="AA1722" s="72"/>
      <c r="AB1722" s="66"/>
      <c r="AC1722" s="72"/>
      <c r="AD1722" s="72"/>
      <c r="AE1722" s="72"/>
      <c r="AF1722" s="62"/>
      <c r="AG1722" s="113"/>
      <c r="AH1722" s="114"/>
      <c r="AI1722" s="30"/>
      <c r="AJ1722" s="30"/>
      <c r="AK1722" s="30"/>
      <c r="AL1722" s="30"/>
      <c r="AM1722" s="68"/>
      <c r="AN1722" s="114"/>
      <c r="AO1722" s="114"/>
      <c r="AP1722" s="113"/>
      <c r="AQ1722" s="113"/>
      <c r="AR1722" s="31"/>
      <c r="AS1722" s="73"/>
      <c r="AT1722" s="73"/>
      <c r="AU1722" s="68"/>
      <c r="AV1722" s="67"/>
      <c r="AW1722" s="67"/>
      <c r="AX1722" s="67"/>
      <c r="AY1722" s="67"/>
      <c r="AZ1722" s="132"/>
      <c r="BA1722" s="132"/>
      <c r="BB1722" s="132"/>
      <c r="BC1722" s="132"/>
      <c r="BD1722" s="132"/>
      <c r="BE1722" s="67"/>
    </row>
    <row r="1723" spans="1:57" ht="25.5" customHeight="1" x14ac:dyDescent="0.25">
      <c r="A1723" s="31"/>
      <c r="B1723" s="31"/>
      <c r="C1723" s="31"/>
      <c r="D1723" s="33"/>
      <c r="E1723" s="98"/>
      <c r="F1723" s="31"/>
      <c r="G1723" s="83"/>
      <c r="H1723" s="83"/>
      <c r="I1723" s="62"/>
      <c r="J1723" s="31"/>
      <c r="K1723" s="31"/>
      <c r="L1723" s="83"/>
      <c r="M1723" s="69"/>
      <c r="N1723" s="69"/>
      <c r="O1723" s="74"/>
      <c r="P1723" s="74"/>
      <c r="Q1723" s="75"/>
      <c r="R1723" s="34"/>
      <c r="S1723" s="83"/>
      <c r="T1723" s="83"/>
      <c r="U1723" s="83"/>
      <c r="V1723" s="83"/>
      <c r="W1723" s="74"/>
      <c r="X1723" s="74"/>
      <c r="Y1723" s="74"/>
      <c r="Z1723" s="66"/>
      <c r="AA1723" s="72"/>
      <c r="AB1723" s="66"/>
      <c r="AC1723" s="72"/>
      <c r="AD1723" s="72"/>
      <c r="AE1723" s="72"/>
      <c r="AF1723" s="62"/>
      <c r="AG1723" s="113"/>
      <c r="AH1723" s="114"/>
      <c r="AI1723" s="30"/>
      <c r="AJ1723" s="30"/>
      <c r="AK1723" s="30"/>
      <c r="AL1723" s="30"/>
      <c r="AM1723" s="68"/>
      <c r="AN1723" s="114"/>
      <c r="AO1723" s="114"/>
      <c r="AP1723" s="113"/>
      <c r="AQ1723" s="113"/>
      <c r="AR1723" s="31"/>
      <c r="AS1723" s="73"/>
      <c r="AT1723" s="73"/>
      <c r="AU1723" s="68"/>
      <c r="AV1723" s="67"/>
      <c r="AW1723" s="67"/>
      <c r="AX1723" s="67"/>
      <c r="AY1723" s="67"/>
      <c r="AZ1723" s="132"/>
      <c r="BA1723" s="132"/>
      <c r="BB1723" s="132"/>
      <c r="BC1723" s="132"/>
      <c r="BD1723" s="132"/>
      <c r="BE1723" s="67"/>
    </row>
    <row r="1724" spans="1:57" ht="25.5" customHeight="1" x14ac:dyDescent="0.25">
      <c r="A1724" s="31"/>
      <c r="B1724" s="31"/>
      <c r="C1724" s="31"/>
      <c r="D1724" s="33"/>
      <c r="E1724" s="98"/>
      <c r="F1724" s="31"/>
      <c r="G1724" s="83"/>
      <c r="H1724" s="83"/>
      <c r="I1724" s="62"/>
      <c r="J1724" s="31"/>
      <c r="K1724" s="31"/>
      <c r="L1724" s="83"/>
      <c r="M1724" s="69"/>
      <c r="N1724" s="69"/>
      <c r="O1724" s="74"/>
      <c r="P1724" s="74"/>
      <c r="Q1724" s="75"/>
      <c r="R1724" s="34"/>
      <c r="S1724" s="83"/>
      <c r="T1724" s="83"/>
      <c r="U1724" s="83"/>
      <c r="V1724" s="83"/>
      <c r="W1724" s="74"/>
      <c r="X1724" s="74"/>
      <c r="Y1724" s="74"/>
      <c r="Z1724" s="66"/>
      <c r="AA1724" s="72"/>
      <c r="AB1724" s="66"/>
      <c r="AC1724" s="72"/>
      <c r="AD1724" s="72"/>
      <c r="AE1724" s="72"/>
      <c r="AF1724" s="62"/>
      <c r="AG1724" s="113"/>
      <c r="AH1724" s="114"/>
      <c r="AI1724" s="30"/>
      <c r="AJ1724" s="30"/>
      <c r="AK1724" s="30"/>
      <c r="AL1724" s="30"/>
      <c r="AM1724" s="68"/>
      <c r="AN1724" s="114"/>
      <c r="AO1724" s="114"/>
      <c r="AP1724" s="113"/>
      <c r="AQ1724" s="113"/>
      <c r="AR1724" s="31"/>
      <c r="AS1724" s="73"/>
      <c r="AT1724" s="73"/>
      <c r="AU1724" s="68"/>
      <c r="AV1724" s="67"/>
      <c r="AW1724" s="67"/>
      <c r="AX1724" s="67"/>
      <c r="AY1724" s="67"/>
      <c r="AZ1724" s="132"/>
      <c r="BA1724" s="132"/>
      <c r="BB1724" s="132"/>
      <c r="BC1724" s="132"/>
      <c r="BD1724" s="132"/>
      <c r="BE1724" s="67"/>
    </row>
    <row r="1725" spans="1:57" ht="25.5" customHeight="1" x14ac:dyDescent="0.25">
      <c r="A1725" s="31"/>
      <c r="B1725" s="31"/>
      <c r="C1725" s="31"/>
      <c r="D1725" s="33"/>
      <c r="E1725" s="98"/>
      <c r="F1725" s="31"/>
      <c r="G1725" s="83"/>
      <c r="H1725" s="83"/>
      <c r="I1725" s="62"/>
      <c r="J1725" s="31"/>
      <c r="K1725" s="31"/>
      <c r="L1725" s="83"/>
      <c r="M1725" s="69"/>
      <c r="N1725" s="69"/>
      <c r="O1725" s="74"/>
      <c r="P1725" s="74"/>
      <c r="Q1725" s="75"/>
      <c r="R1725" s="34"/>
      <c r="S1725" s="83"/>
      <c r="T1725" s="83"/>
      <c r="U1725" s="83"/>
      <c r="V1725" s="83"/>
      <c r="W1725" s="74"/>
      <c r="X1725" s="74"/>
      <c r="Y1725" s="74"/>
      <c r="Z1725" s="66"/>
      <c r="AA1725" s="72"/>
      <c r="AB1725" s="66"/>
      <c r="AC1725" s="72"/>
      <c r="AD1725" s="72"/>
      <c r="AE1725" s="72"/>
      <c r="AF1725" s="62"/>
      <c r="AG1725" s="113"/>
      <c r="AH1725" s="114"/>
      <c r="AI1725" s="30"/>
      <c r="AJ1725" s="30"/>
      <c r="AK1725" s="30"/>
      <c r="AL1725" s="30"/>
      <c r="AM1725" s="68"/>
      <c r="AN1725" s="114"/>
      <c r="AO1725" s="114"/>
      <c r="AP1725" s="113"/>
      <c r="AQ1725" s="113"/>
      <c r="AR1725" s="31"/>
      <c r="AS1725" s="73"/>
      <c r="AT1725" s="73"/>
      <c r="AU1725" s="68"/>
      <c r="AV1725" s="67"/>
      <c r="AW1725" s="67"/>
      <c r="AX1725" s="67"/>
      <c r="AY1725" s="67"/>
      <c r="AZ1725" s="132"/>
      <c r="BA1725" s="132"/>
      <c r="BB1725" s="132"/>
      <c r="BC1725" s="132"/>
      <c r="BD1725" s="132"/>
      <c r="BE1725" s="67"/>
    </row>
    <row r="1726" spans="1:57" ht="25.5" customHeight="1" x14ac:dyDescent="0.25">
      <c r="A1726" s="31"/>
      <c r="B1726" s="31"/>
      <c r="C1726" s="31"/>
      <c r="D1726" s="33"/>
      <c r="E1726" s="98"/>
      <c r="F1726" s="31"/>
      <c r="G1726" s="83"/>
      <c r="H1726" s="83"/>
      <c r="I1726" s="62"/>
      <c r="J1726" s="31"/>
      <c r="K1726" s="31"/>
      <c r="L1726" s="83"/>
      <c r="M1726" s="69"/>
      <c r="N1726" s="69"/>
      <c r="O1726" s="74"/>
      <c r="P1726" s="74"/>
      <c r="Q1726" s="75"/>
      <c r="R1726" s="34"/>
      <c r="S1726" s="83"/>
      <c r="T1726" s="83"/>
      <c r="U1726" s="83"/>
      <c r="V1726" s="83"/>
      <c r="W1726" s="74"/>
      <c r="X1726" s="74"/>
      <c r="Y1726" s="74"/>
      <c r="Z1726" s="66"/>
      <c r="AA1726" s="72"/>
      <c r="AB1726" s="66"/>
      <c r="AC1726" s="72"/>
      <c r="AD1726" s="72"/>
      <c r="AE1726" s="72"/>
      <c r="AF1726" s="62"/>
      <c r="AG1726" s="113"/>
      <c r="AH1726" s="114"/>
      <c r="AI1726" s="30"/>
      <c r="AJ1726" s="30"/>
      <c r="AK1726" s="30"/>
      <c r="AL1726" s="30"/>
      <c r="AM1726" s="68"/>
      <c r="AN1726" s="114"/>
      <c r="AO1726" s="114"/>
      <c r="AP1726" s="113"/>
      <c r="AQ1726" s="113"/>
      <c r="AR1726" s="31"/>
      <c r="AS1726" s="73"/>
      <c r="AT1726" s="73"/>
      <c r="AU1726" s="68"/>
      <c r="AV1726" s="67"/>
      <c r="AW1726" s="67"/>
      <c r="AX1726" s="67"/>
      <c r="AY1726" s="67"/>
      <c r="AZ1726" s="132"/>
      <c r="BA1726" s="132"/>
      <c r="BB1726" s="132"/>
      <c r="BC1726" s="132"/>
      <c r="BD1726" s="132"/>
      <c r="BE1726" s="67"/>
    </row>
    <row r="1727" spans="1:57" ht="25.5" customHeight="1" x14ac:dyDescent="0.25">
      <c r="A1727" s="31"/>
      <c r="B1727" s="31"/>
      <c r="C1727" s="31"/>
      <c r="D1727" s="33"/>
      <c r="E1727" s="98"/>
      <c r="F1727" s="31"/>
      <c r="G1727" s="83"/>
      <c r="H1727" s="83"/>
      <c r="I1727" s="62"/>
      <c r="J1727" s="31"/>
      <c r="K1727" s="31"/>
      <c r="L1727" s="83"/>
      <c r="M1727" s="69"/>
      <c r="N1727" s="69"/>
      <c r="O1727" s="74"/>
      <c r="P1727" s="74"/>
      <c r="Q1727" s="75"/>
      <c r="R1727" s="34"/>
      <c r="S1727" s="83"/>
      <c r="T1727" s="83"/>
      <c r="U1727" s="83"/>
      <c r="V1727" s="83"/>
      <c r="W1727" s="74"/>
      <c r="X1727" s="74"/>
      <c r="Y1727" s="74"/>
      <c r="Z1727" s="66"/>
      <c r="AA1727" s="72"/>
      <c r="AB1727" s="66"/>
      <c r="AC1727" s="72"/>
      <c r="AD1727" s="72"/>
      <c r="AE1727" s="72"/>
      <c r="AF1727" s="62"/>
      <c r="AG1727" s="113"/>
      <c r="AH1727" s="114"/>
      <c r="AI1727" s="30"/>
      <c r="AJ1727" s="30"/>
      <c r="AK1727" s="30"/>
      <c r="AL1727" s="30"/>
      <c r="AM1727" s="68"/>
      <c r="AN1727" s="114"/>
      <c r="AO1727" s="114"/>
      <c r="AP1727" s="113"/>
      <c r="AQ1727" s="113"/>
      <c r="AR1727" s="31"/>
      <c r="AS1727" s="73"/>
      <c r="AT1727" s="73"/>
      <c r="AU1727" s="68"/>
      <c r="AV1727" s="67"/>
      <c r="AW1727" s="67"/>
      <c r="AX1727" s="67"/>
      <c r="AY1727" s="67"/>
      <c r="AZ1727" s="132"/>
      <c r="BA1727" s="132"/>
      <c r="BB1727" s="132"/>
      <c r="BC1727" s="132"/>
      <c r="BD1727" s="132"/>
      <c r="BE1727" s="67"/>
    </row>
    <row r="1728" spans="1:57" ht="25.5" customHeight="1" x14ac:dyDescent="0.25">
      <c r="A1728" s="31"/>
      <c r="B1728" s="31"/>
      <c r="C1728" s="31"/>
      <c r="D1728" s="33"/>
      <c r="E1728" s="98"/>
      <c r="F1728" s="31"/>
      <c r="G1728" s="83"/>
      <c r="H1728" s="83"/>
      <c r="I1728" s="62"/>
      <c r="J1728" s="31"/>
      <c r="K1728" s="31"/>
      <c r="L1728" s="83"/>
      <c r="M1728" s="69"/>
      <c r="N1728" s="69"/>
      <c r="O1728" s="74"/>
      <c r="P1728" s="74"/>
      <c r="Q1728" s="75"/>
      <c r="R1728" s="34"/>
      <c r="S1728" s="83"/>
      <c r="T1728" s="83"/>
      <c r="U1728" s="83"/>
      <c r="V1728" s="83"/>
      <c r="W1728" s="74"/>
      <c r="X1728" s="74"/>
      <c r="Y1728" s="74"/>
      <c r="Z1728" s="66"/>
      <c r="AA1728" s="72"/>
      <c r="AB1728" s="66"/>
      <c r="AC1728" s="72"/>
      <c r="AD1728" s="72"/>
      <c r="AE1728" s="72"/>
      <c r="AF1728" s="62"/>
      <c r="AG1728" s="113"/>
      <c r="AH1728" s="114"/>
      <c r="AI1728" s="30"/>
      <c r="AJ1728" s="30"/>
      <c r="AK1728" s="30"/>
      <c r="AL1728" s="30"/>
      <c r="AM1728" s="68"/>
      <c r="AN1728" s="114"/>
      <c r="AO1728" s="114"/>
      <c r="AP1728" s="113"/>
      <c r="AQ1728" s="113"/>
      <c r="AR1728" s="31"/>
      <c r="AS1728" s="73"/>
      <c r="AT1728" s="73"/>
      <c r="AU1728" s="68"/>
      <c r="AV1728" s="67"/>
      <c r="AW1728" s="67"/>
      <c r="AX1728" s="67"/>
      <c r="AY1728" s="67"/>
      <c r="AZ1728" s="132"/>
      <c r="BA1728" s="132"/>
      <c r="BB1728" s="132"/>
      <c r="BC1728" s="132"/>
      <c r="BD1728" s="132"/>
      <c r="BE1728" s="67"/>
    </row>
    <row r="1729" spans="1:57" ht="25.5" customHeight="1" x14ac:dyDescent="0.25">
      <c r="A1729" s="31"/>
      <c r="B1729" s="31"/>
      <c r="C1729" s="31"/>
      <c r="D1729" s="33"/>
      <c r="E1729" s="98"/>
      <c r="F1729" s="31"/>
      <c r="G1729" s="83"/>
      <c r="H1729" s="83"/>
      <c r="I1729" s="62"/>
      <c r="J1729" s="31"/>
      <c r="K1729" s="31"/>
      <c r="L1729" s="83"/>
      <c r="M1729" s="69"/>
      <c r="N1729" s="69"/>
      <c r="O1729" s="74"/>
      <c r="P1729" s="74"/>
      <c r="Q1729" s="75"/>
      <c r="R1729" s="34"/>
      <c r="S1729" s="83"/>
      <c r="T1729" s="83"/>
      <c r="U1729" s="83"/>
      <c r="V1729" s="83"/>
      <c r="W1729" s="74"/>
      <c r="X1729" s="74"/>
      <c r="Y1729" s="74"/>
      <c r="Z1729" s="66"/>
      <c r="AA1729" s="72"/>
      <c r="AB1729" s="66"/>
      <c r="AC1729" s="72"/>
      <c r="AD1729" s="72"/>
      <c r="AE1729" s="72"/>
      <c r="AF1729" s="62"/>
      <c r="AG1729" s="113"/>
      <c r="AH1729" s="114"/>
      <c r="AI1729" s="30"/>
      <c r="AJ1729" s="30"/>
      <c r="AK1729" s="30"/>
      <c r="AL1729" s="30"/>
      <c r="AM1729" s="68"/>
      <c r="AN1729" s="114"/>
      <c r="AO1729" s="114"/>
      <c r="AP1729" s="113"/>
      <c r="AQ1729" s="113"/>
      <c r="AR1729" s="31"/>
      <c r="AS1729" s="73"/>
      <c r="AT1729" s="73"/>
      <c r="AU1729" s="68"/>
      <c r="AV1729" s="67"/>
      <c r="AW1729" s="67"/>
      <c r="AX1729" s="67"/>
      <c r="AY1729" s="67"/>
      <c r="AZ1729" s="132"/>
      <c r="BA1729" s="132"/>
      <c r="BB1729" s="132"/>
      <c r="BC1729" s="132"/>
      <c r="BD1729" s="132"/>
      <c r="BE1729" s="67"/>
    </row>
    <row r="1730" spans="1:57" ht="25.5" customHeight="1" x14ac:dyDescent="0.25">
      <c r="A1730" s="31"/>
      <c r="B1730" s="31"/>
      <c r="C1730" s="31"/>
      <c r="D1730" s="33"/>
      <c r="E1730" s="98"/>
      <c r="F1730" s="31"/>
      <c r="G1730" s="83"/>
      <c r="H1730" s="83"/>
      <c r="I1730" s="62"/>
      <c r="J1730" s="31"/>
      <c r="K1730" s="31"/>
      <c r="L1730" s="83"/>
      <c r="M1730" s="69"/>
      <c r="N1730" s="69"/>
      <c r="O1730" s="74"/>
      <c r="P1730" s="74"/>
      <c r="Q1730" s="75"/>
      <c r="R1730" s="34"/>
      <c r="S1730" s="83"/>
      <c r="T1730" s="83"/>
      <c r="U1730" s="83"/>
      <c r="V1730" s="83"/>
      <c r="W1730" s="74"/>
      <c r="X1730" s="74"/>
      <c r="Y1730" s="74"/>
      <c r="Z1730" s="66"/>
      <c r="AA1730" s="72"/>
      <c r="AB1730" s="66"/>
      <c r="AC1730" s="72"/>
      <c r="AD1730" s="72"/>
      <c r="AE1730" s="72"/>
      <c r="AF1730" s="62"/>
      <c r="AG1730" s="113"/>
      <c r="AH1730" s="114"/>
      <c r="AI1730" s="30"/>
      <c r="AJ1730" s="30"/>
      <c r="AK1730" s="30"/>
      <c r="AL1730" s="30"/>
      <c r="AM1730" s="68"/>
      <c r="AN1730" s="114"/>
      <c r="AO1730" s="114"/>
      <c r="AP1730" s="113"/>
      <c r="AQ1730" s="113"/>
      <c r="AR1730" s="31"/>
      <c r="AS1730" s="73"/>
      <c r="AT1730" s="73"/>
      <c r="AU1730" s="68"/>
      <c r="AV1730" s="67"/>
      <c r="AW1730" s="67"/>
      <c r="AX1730" s="67"/>
      <c r="AY1730" s="67"/>
      <c r="AZ1730" s="132"/>
      <c r="BA1730" s="132"/>
      <c r="BB1730" s="132"/>
      <c r="BC1730" s="132"/>
      <c r="BD1730" s="132"/>
      <c r="BE1730" s="67"/>
    </row>
    <row r="1731" spans="1:57" ht="25.5" customHeight="1" x14ac:dyDescent="0.25">
      <c r="A1731" s="31"/>
      <c r="B1731" s="31"/>
      <c r="C1731" s="31"/>
      <c r="D1731" s="33"/>
      <c r="E1731" s="98"/>
      <c r="F1731" s="31"/>
      <c r="G1731" s="83"/>
      <c r="H1731" s="83"/>
      <c r="I1731" s="62"/>
      <c r="J1731" s="31"/>
      <c r="K1731" s="31"/>
      <c r="L1731" s="83"/>
      <c r="M1731" s="69"/>
      <c r="N1731" s="69"/>
      <c r="O1731" s="74"/>
      <c r="P1731" s="74"/>
      <c r="Q1731" s="75"/>
      <c r="R1731" s="34"/>
      <c r="S1731" s="83"/>
      <c r="T1731" s="83"/>
      <c r="U1731" s="83"/>
      <c r="V1731" s="83"/>
      <c r="W1731" s="74"/>
      <c r="X1731" s="74"/>
      <c r="Y1731" s="74"/>
      <c r="Z1731" s="66"/>
      <c r="AA1731" s="72"/>
      <c r="AB1731" s="66"/>
      <c r="AC1731" s="72"/>
      <c r="AD1731" s="72"/>
      <c r="AE1731" s="72"/>
      <c r="AF1731" s="62"/>
      <c r="AG1731" s="113"/>
      <c r="AH1731" s="114"/>
      <c r="AI1731" s="30"/>
      <c r="AJ1731" s="30"/>
      <c r="AK1731" s="30"/>
      <c r="AL1731" s="30"/>
      <c r="AM1731" s="68"/>
      <c r="AN1731" s="114"/>
      <c r="AO1731" s="114"/>
      <c r="AP1731" s="113"/>
      <c r="AQ1731" s="113"/>
      <c r="AR1731" s="31"/>
      <c r="AS1731" s="73"/>
      <c r="AT1731" s="73"/>
      <c r="AU1731" s="68"/>
      <c r="AV1731" s="67"/>
      <c r="AW1731" s="67"/>
      <c r="AX1731" s="67"/>
      <c r="AY1731" s="67"/>
      <c r="AZ1731" s="132"/>
      <c r="BA1731" s="132"/>
      <c r="BB1731" s="132"/>
      <c r="BC1731" s="132"/>
      <c r="BD1731" s="132"/>
      <c r="BE1731" s="67"/>
    </row>
    <row r="1732" spans="1:57" ht="25.5" customHeight="1" x14ac:dyDescent="0.25">
      <c r="A1732" s="31"/>
      <c r="B1732" s="31"/>
      <c r="C1732" s="31"/>
      <c r="D1732" s="33"/>
      <c r="E1732" s="98"/>
      <c r="F1732" s="31"/>
      <c r="G1732" s="83"/>
      <c r="H1732" s="83"/>
      <c r="I1732" s="62"/>
      <c r="J1732" s="31"/>
      <c r="K1732" s="31"/>
      <c r="L1732" s="83"/>
      <c r="M1732" s="69"/>
      <c r="N1732" s="69"/>
      <c r="O1732" s="74"/>
      <c r="P1732" s="74"/>
      <c r="Q1732" s="75"/>
      <c r="R1732" s="34"/>
      <c r="S1732" s="83"/>
      <c r="T1732" s="83"/>
      <c r="U1732" s="83"/>
      <c r="V1732" s="83"/>
      <c r="W1732" s="74"/>
      <c r="X1732" s="74"/>
      <c r="Y1732" s="74"/>
      <c r="Z1732" s="66"/>
      <c r="AA1732" s="72"/>
      <c r="AB1732" s="66"/>
      <c r="AC1732" s="72"/>
      <c r="AD1732" s="72"/>
      <c r="AE1732" s="72"/>
      <c r="AF1732" s="62"/>
      <c r="AG1732" s="113"/>
      <c r="AH1732" s="114"/>
      <c r="AI1732" s="30"/>
      <c r="AJ1732" s="30"/>
      <c r="AK1732" s="30"/>
      <c r="AL1732" s="30"/>
      <c r="AM1732" s="68"/>
      <c r="AN1732" s="114"/>
      <c r="AO1732" s="114"/>
      <c r="AP1732" s="113"/>
      <c r="AQ1732" s="113"/>
      <c r="AR1732" s="31"/>
      <c r="AS1732" s="73"/>
      <c r="AT1732" s="73"/>
      <c r="AU1732" s="68"/>
      <c r="AV1732" s="67"/>
      <c r="AW1732" s="67"/>
      <c r="AX1732" s="67"/>
      <c r="AY1732" s="67"/>
      <c r="AZ1732" s="132"/>
      <c r="BA1732" s="132"/>
      <c r="BB1732" s="132"/>
      <c r="BC1732" s="132"/>
      <c r="BD1732" s="132"/>
      <c r="BE1732" s="67"/>
    </row>
    <row r="1733" spans="1:57" ht="25.5" customHeight="1" x14ac:dyDescent="0.25">
      <c r="A1733" s="31"/>
      <c r="B1733" s="31"/>
      <c r="C1733" s="31"/>
      <c r="D1733" s="33"/>
      <c r="E1733" s="98"/>
      <c r="F1733" s="31"/>
      <c r="G1733" s="83"/>
      <c r="H1733" s="83"/>
      <c r="I1733" s="62"/>
      <c r="J1733" s="31"/>
      <c r="K1733" s="31"/>
      <c r="L1733" s="83"/>
      <c r="M1733" s="69"/>
      <c r="N1733" s="69"/>
      <c r="O1733" s="74"/>
      <c r="P1733" s="74"/>
      <c r="Q1733" s="75"/>
      <c r="R1733" s="34"/>
      <c r="S1733" s="83"/>
      <c r="T1733" s="83"/>
      <c r="U1733" s="83"/>
      <c r="V1733" s="83"/>
      <c r="W1733" s="74"/>
      <c r="X1733" s="74"/>
      <c r="Y1733" s="74"/>
      <c r="Z1733" s="66"/>
      <c r="AA1733" s="72"/>
      <c r="AB1733" s="66"/>
      <c r="AC1733" s="72"/>
      <c r="AD1733" s="72"/>
      <c r="AE1733" s="72"/>
      <c r="AF1733" s="62"/>
      <c r="AG1733" s="113"/>
      <c r="AH1733" s="114"/>
      <c r="AI1733" s="30"/>
      <c r="AJ1733" s="30"/>
      <c r="AK1733" s="30"/>
      <c r="AL1733" s="30"/>
      <c r="AM1733" s="68"/>
      <c r="AN1733" s="114"/>
      <c r="AO1733" s="114"/>
      <c r="AP1733" s="113"/>
      <c r="AQ1733" s="113"/>
      <c r="AR1733" s="31"/>
      <c r="AS1733" s="73"/>
      <c r="AT1733" s="73"/>
      <c r="AU1733" s="68"/>
      <c r="AV1733" s="67"/>
      <c r="AW1733" s="67"/>
      <c r="AX1733" s="67"/>
      <c r="AY1733" s="67"/>
      <c r="AZ1733" s="132"/>
      <c r="BA1733" s="132"/>
      <c r="BB1733" s="132"/>
      <c r="BC1733" s="132"/>
      <c r="BD1733" s="132"/>
      <c r="BE1733" s="67"/>
    </row>
    <row r="1734" spans="1:57" ht="25.5" customHeight="1" x14ac:dyDescent="0.25">
      <c r="A1734" s="31"/>
      <c r="B1734" s="31"/>
      <c r="C1734" s="31"/>
      <c r="D1734" s="33"/>
      <c r="E1734" s="98"/>
      <c r="F1734" s="31"/>
      <c r="G1734" s="83"/>
      <c r="H1734" s="83"/>
      <c r="I1734" s="62"/>
      <c r="J1734" s="31"/>
      <c r="K1734" s="31"/>
      <c r="L1734" s="83"/>
      <c r="M1734" s="69"/>
      <c r="N1734" s="69"/>
      <c r="O1734" s="74"/>
      <c r="P1734" s="74"/>
      <c r="Q1734" s="75"/>
      <c r="R1734" s="34"/>
      <c r="S1734" s="83"/>
      <c r="T1734" s="83"/>
      <c r="U1734" s="83"/>
      <c r="V1734" s="83"/>
      <c r="W1734" s="74"/>
      <c r="X1734" s="74"/>
      <c r="Y1734" s="74"/>
      <c r="Z1734" s="66"/>
      <c r="AA1734" s="72"/>
      <c r="AB1734" s="66"/>
      <c r="AC1734" s="72"/>
      <c r="AD1734" s="72"/>
      <c r="AE1734" s="72"/>
      <c r="AF1734" s="62"/>
      <c r="AG1734" s="113"/>
      <c r="AH1734" s="114"/>
      <c r="AI1734" s="30"/>
      <c r="AJ1734" s="30"/>
      <c r="AK1734" s="30"/>
      <c r="AL1734" s="30"/>
      <c r="AM1734" s="68"/>
      <c r="AN1734" s="114"/>
      <c r="AO1734" s="114"/>
      <c r="AP1734" s="113"/>
      <c r="AQ1734" s="113"/>
      <c r="AR1734" s="31"/>
      <c r="AS1734" s="73"/>
      <c r="AT1734" s="73"/>
      <c r="AU1734" s="68"/>
      <c r="AV1734" s="67"/>
      <c r="AW1734" s="67"/>
      <c r="AX1734" s="67"/>
      <c r="AY1734" s="67"/>
      <c r="AZ1734" s="132"/>
      <c r="BA1734" s="132"/>
      <c r="BB1734" s="132"/>
      <c r="BC1734" s="132"/>
      <c r="BD1734" s="132"/>
      <c r="BE1734" s="67"/>
    </row>
    <row r="1735" spans="1:57" ht="25.5" customHeight="1" x14ac:dyDescent="0.25">
      <c r="A1735" s="31"/>
      <c r="B1735" s="31"/>
      <c r="C1735" s="31"/>
      <c r="D1735" s="33"/>
      <c r="E1735" s="98"/>
      <c r="F1735" s="31"/>
      <c r="G1735" s="83"/>
      <c r="H1735" s="83"/>
      <c r="I1735" s="62"/>
      <c r="J1735" s="31"/>
      <c r="K1735" s="31"/>
      <c r="L1735" s="83"/>
      <c r="M1735" s="69"/>
      <c r="N1735" s="69"/>
      <c r="O1735" s="74"/>
      <c r="P1735" s="74"/>
      <c r="Q1735" s="75"/>
      <c r="R1735" s="34"/>
      <c r="S1735" s="83"/>
      <c r="T1735" s="83"/>
      <c r="U1735" s="83"/>
      <c r="V1735" s="83"/>
      <c r="W1735" s="74"/>
      <c r="X1735" s="74"/>
      <c r="Y1735" s="74"/>
      <c r="Z1735" s="66"/>
      <c r="AA1735" s="72"/>
      <c r="AB1735" s="66"/>
      <c r="AC1735" s="72"/>
      <c r="AD1735" s="72"/>
      <c r="AE1735" s="72"/>
      <c r="AF1735" s="62"/>
      <c r="AG1735" s="113"/>
      <c r="AH1735" s="114"/>
      <c r="AI1735" s="30"/>
      <c r="AJ1735" s="30"/>
      <c r="AK1735" s="30"/>
      <c r="AL1735" s="30"/>
      <c r="AM1735" s="68"/>
      <c r="AN1735" s="114"/>
      <c r="AO1735" s="114"/>
      <c r="AP1735" s="113"/>
      <c r="AQ1735" s="113"/>
      <c r="AR1735" s="31"/>
      <c r="AS1735" s="73"/>
      <c r="AT1735" s="73"/>
      <c r="AU1735" s="68"/>
      <c r="AV1735" s="67"/>
      <c r="AW1735" s="67"/>
      <c r="AX1735" s="67"/>
      <c r="AY1735" s="67"/>
      <c r="AZ1735" s="132"/>
      <c r="BA1735" s="132"/>
      <c r="BB1735" s="132"/>
      <c r="BC1735" s="132"/>
      <c r="BD1735" s="132"/>
      <c r="BE1735" s="67"/>
    </row>
    <row r="1736" spans="1:57" ht="25.5" customHeight="1" x14ac:dyDescent="0.25">
      <c r="A1736" s="31"/>
      <c r="B1736" s="31"/>
      <c r="C1736" s="31"/>
      <c r="D1736" s="33"/>
      <c r="E1736" s="98"/>
      <c r="F1736" s="31"/>
      <c r="G1736" s="83"/>
      <c r="H1736" s="83"/>
      <c r="I1736" s="62"/>
      <c r="J1736" s="31"/>
      <c r="K1736" s="31"/>
      <c r="L1736" s="83"/>
      <c r="M1736" s="69"/>
      <c r="N1736" s="69"/>
      <c r="O1736" s="74"/>
      <c r="P1736" s="74"/>
      <c r="Q1736" s="75"/>
      <c r="R1736" s="34"/>
      <c r="S1736" s="83"/>
      <c r="T1736" s="83"/>
      <c r="U1736" s="83"/>
      <c r="V1736" s="83"/>
      <c r="W1736" s="74"/>
      <c r="X1736" s="74"/>
      <c r="Y1736" s="74"/>
      <c r="Z1736" s="66"/>
      <c r="AA1736" s="72"/>
      <c r="AB1736" s="66"/>
      <c r="AC1736" s="72"/>
      <c r="AD1736" s="72"/>
      <c r="AE1736" s="72"/>
      <c r="AF1736" s="62"/>
      <c r="AG1736" s="113"/>
      <c r="AH1736" s="114"/>
      <c r="AI1736" s="30"/>
      <c r="AJ1736" s="30"/>
      <c r="AK1736" s="30"/>
      <c r="AL1736" s="30"/>
      <c r="AM1736" s="68"/>
      <c r="AN1736" s="114"/>
      <c r="AO1736" s="114"/>
      <c r="AP1736" s="113"/>
      <c r="AQ1736" s="113"/>
      <c r="AR1736" s="31"/>
      <c r="AS1736" s="73"/>
      <c r="AT1736" s="73"/>
      <c r="AU1736" s="68"/>
      <c r="AV1736" s="67"/>
      <c r="AW1736" s="67"/>
      <c r="AX1736" s="67"/>
      <c r="AY1736" s="67"/>
      <c r="AZ1736" s="132"/>
      <c r="BA1736" s="132"/>
      <c r="BB1736" s="132"/>
      <c r="BC1736" s="132"/>
      <c r="BD1736" s="132"/>
      <c r="BE1736" s="67"/>
    </row>
    <row r="1737" spans="1:57" ht="25.5" customHeight="1" x14ac:dyDescent="0.25">
      <c r="A1737" s="31"/>
      <c r="B1737" s="31"/>
      <c r="C1737" s="31"/>
      <c r="D1737" s="33"/>
      <c r="E1737" s="98"/>
      <c r="F1737" s="31"/>
      <c r="G1737" s="83"/>
      <c r="H1737" s="83"/>
      <c r="I1737" s="62"/>
      <c r="J1737" s="31"/>
      <c r="K1737" s="31"/>
      <c r="L1737" s="83"/>
      <c r="M1737" s="69"/>
      <c r="N1737" s="69"/>
      <c r="O1737" s="74"/>
      <c r="P1737" s="74"/>
      <c r="Q1737" s="75"/>
      <c r="R1737" s="34"/>
      <c r="S1737" s="83"/>
      <c r="T1737" s="83"/>
      <c r="U1737" s="83"/>
      <c r="V1737" s="83"/>
      <c r="W1737" s="74"/>
      <c r="X1737" s="74"/>
      <c r="Y1737" s="74"/>
      <c r="Z1737" s="66"/>
      <c r="AA1737" s="72"/>
      <c r="AB1737" s="66"/>
      <c r="AC1737" s="72"/>
      <c r="AD1737" s="72"/>
      <c r="AE1737" s="72"/>
      <c r="AF1737" s="62"/>
      <c r="AG1737" s="113"/>
      <c r="AH1737" s="114"/>
      <c r="AI1737" s="30"/>
      <c r="AJ1737" s="30"/>
      <c r="AK1737" s="30"/>
      <c r="AL1737" s="30"/>
      <c r="AM1737" s="68"/>
      <c r="AN1737" s="114"/>
      <c r="AO1737" s="114"/>
      <c r="AP1737" s="113"/>
      <c r="AQ1737" s="113"/>
      <c r="AR1737" s="31"/>
      <c r="AS1737" s="73"/>
      <c r="AT1737" s="73"/>
      <c r="AU1737" s="68"/>
      <c r="AV1737" s="67"/>
      <c r="AW1737" s="67"/>
      <c r="AX1737" s="67"/>
      <c r="AY1737" s="67"/>
      <c r="AZ1737" s="132"/>
      <c r="BA1737" s="132"/>
      <c r="BB1737" s="132"/>
      <c r="BC1737" s="132"/>
      <c r="BD1737" s="132"/>
      <c r="BE1737" s="67"/>
    </row>
    <row r="1738" spans="1:57" ht="25.5" customHeight="1" x14ac:dyDescent="0.25">
      <c r="A1738" s="31"/>
      <c r="B1738" s="31"/>
      <c r="C1738" s="31"/>
      <c r="D1738" s="33"/>
      <c r="E1738" s="98"/>
      <c r="F1738" s="31"/>
      <c r="G1738" s="83"/>
      <c r="H1738" s="83"/>
      <c r="I1738" s="62"/>
      <c r="J1738" s="31"/>
      <c r="K1738" s="31"/>
      <c r="L1738" s="83"/>
      <c r="M1738" s="69"/>
      <c r="N1738" s="69"/>
      <c r="O1738" s="74"/>
      <c r="P1738" s="74"/>
      <c r="Q1738" s="75"/>
      <c r="R1738" s="34"/>
      <c r="S1738" s="83"/>
      <c r="T1738" s="83"/>
      <c r="U1738" s="83"/>
      <c r="V1738" s="83"/>
      <c r="W1738" s="74"/>
      <c r="X1738" s="74"/>
      <c r="Y1738" s="74"/>
      <c r="Z1738" s="66"/>
      <c r="AA1738" s="72"/>
      <c r="AB1738" s="66"/>
      <c r="AC1738" s="72"/>
      <c r="AD1738" s="72"/>
      <c r="AE1738" s="72"/>
      <c r="AF1738" s="62"/>
      <c r="AG1738" s="113"/>
      <c r="AH1738" s="114"/>
      <c r="AI1738" s="30"/>
      <c r="AJ1738" s="30"/>
      <c r="AK1738" s="30"/>
      <c r="AL1738" s="30"/>
      <c r="AM1738" s="68"/>
      <c r="AN1738" s="114"/>
      <c r="AO1738" s="114"/>
      <c r="AP1738" s="113"/>
      <c r="AQ1738" s="113"/>
      <c r="AR1738" s="31"/>
      <c r="AS1738" s="73"/>
      <c r="AT1738" s="73"/>
      <c r="AU1738" s="68"/>
      <c r="AV1738" s="67"/>
      <c r="AW1738" s="67"/>
      <c r="AX1738" s="67"/>
      <c r="AY1738" s="67"/>
      <c r="AZ1738" s="132"/>
      <c r="BA1738" s="132"/>
      <c r="BB1738" s="132"/>
      <c r="BC1738" s="132"/>
      <c r="BD1738" s="132"/>
      <c r="BE1738" s="67"/>
    </row>
    <row r="1739" spans="1:57" ht="25.5" customHeight="1" x14ac:dyDescent="0.25">
      <c r="A1739" s="31"/>
      <c r="B1739" s="31"/>
      <c r="C1739" s="31"/>
      <c r="D1739" s="33"/>
      <c r="E1739" s="98"/>
      <c r="F1739" s="31"/>
      <c r="G1739" s="83"/>
      <c r="H1739" s="83"/>
      <c r="I1739" s="62"/>
      <c r="J1739" s="31"/>
      <c r="K1739" s="31"/>
      <c r="L1739" s="83"/>
      <c r="M1739" s="69"/>
      <c r="N1739" s="69"/>
      <c r="O1739" s="74"/>
      <c r="P1739" s="74"/>
      <c r="Q1739" s="75"/>
      <c r="R1739" s="34"/>
      <c r="S1739" s="83"/>
      <c r="T1739" s="83"/>
      <c r="U1739" s="83"/>
      <c r="V1739" s="83"/>
      <c r="W1739" s="74"/>
      <c r="X1739" s="74"/>
      <c r="Y1739" s="74"/>
      <c r="Z1739" s="66"/>
      <c r="AA1739" s="72"/>
      <c r="AB1739" s="66"/>
      <c r="AC1739" s="72"/>
      <c r="AD1739" s="72"/>
      <c r="AE1739" s="72"/>
      <c r="AF1739" s="62"/>
      <c r="AG1739" s="113"/>
      <c r="AH1739" s="114"/>
      <c r="AI1739" s="30"/>
      <c r="AJ1739" s="30"/>
      <c r="AK1739" s="30"/>
      <c r="AL1739" s="30"/>
      <c r="AM1739" s="68"/>
      <c r="AN1739" s="114"/>
      <c r="AO1739" s="114"/>
      <c r="AP1739" s="113"/>
      <c r="AQ1739" s="113"/>
      <c r="AR1739" s="31"/>
      <c r="AS1739" s="73"/>
      <c r="AT1739" s="73"/>
      <c r="AU1739" s="68"/>
      <c r="AV1739" s="67"/>
      <c r="AW1739" s="67"/>
      <c r="AX1739" s="67"/>
      <c r="AY1739" s="67"/>
      <c r="AZ1739" s="132"/>
      <c r="BA1739" s="132"/>
      <c r="BB1739" s="132"/>
      <c r="BC1739" s="132"/>
      <c r="BD1739" s="132"/>
      <c r="BE1739" s="67"/>
    </row>
    <row r="1740" spans="1:57" ht="25.5" customHeight="1" x14ac:dyDescent="0.25">
      <c r="A1740" s="31"/>
      <c r="B1740" s="31"/>
      <c r="C1740" s="31"/>
      <c r="D1740" s="33"/>
      <c r="E1740" s="98"/>
      <c r="F1740" s="31"/>
      <c r="G1740" s="83"/>
      <c r="H1740" s="83"/>
      <c r="I1740" s="62"/>
      <c r="J1740" s="31"/>
      <c r="K1740" s="31"/>
      <c r="L1740" s="83"/>
      <c r="M1740" s="69"/>
      <c r="N1740" s="69"/>
      <c r="O1740" s="74"/>
      <c r="P1740" s="74"/>
      <c r="Q1740" s="75"/>
      <c r="R1740" s="34"/>
      <c r="S1740" s="83"/>
      <c r="T1740" s="83"/>
      <c r="U1740" s="83"/>
      <c r="V1740" s="83"/>
      <c r="W1740" s="74"/>
      <c r="X1740" s="74"/>
      <c r="Y1740" s="74"/>
      <c r="Z1740" s="66"/>
      <c r="AA1740" s="72"/>
      <c r="AB1740" s="66"/>
      <c r="AC1740" s="72"/>
      <c r="AD1740" s="72"/>
      <c r="AE1740" s="72"/>
      <c r="AF1740" s="62"/>
      <c r="AG1740" s="113"/>
      <c r="AH1740" s="114"/>
      <c r="AI1740" s="30"/>
      <c r="AJ1740" s="30"/>
      <c r="AK1740" s="30"/>
      <c r="AL1740" s="30"/>
      <c r="AM1740" s="68"/>
      <c r="AN1740" s="114"/>
      <c r="AO1740" s="114"/>
      <c r="AP1740" s="113"/>
      <c r="AQ1740" s="113"/>
      <c r="AR1740" s="31"/>
      <c r="AS1740" s="73"/>
      <c r="AT1740" s="73"/>
      <c r="AU1740" s="68"/>
      <c r="AV1740" s="67"/>
      <c r="AW1740" s="67"/>
      <c r="AX1740" s="67"/>
      <c r="AY1740" s="67"/>
      <c r="AZ1740" s="132"/>
      <c r="BA1740" s="132"/>
      <c r="BB1740" s="132"/>
      <c r="BC1740" s="132"/>
      <c r="BD1740" s="132"/>
      <c r="BE1740" s="67"/>
    </row>
    <row r="1741" spans="1:57" ht="25.5" customHeight="1" x14ac:dyDescent="0.25">
      <c r="A1741" s="31"/>
      <c r="B1741" s="31"/>
      <c r="C1741" s="31"/>
      <c r="D1741" s="33"/>
      <c r="E1741" s="98"/>
      <c r="F1741" s="31"/>
      <c r="G1741" s="83"/>
      <c r="H1741" s="83"/>
      <c r="I1741" s="62"/>
      <c r="J1741" s="31"/>
      <c r="K1741" s="31"/>
      <c r="L1741" s="83"/>
      <c r="M1741" s="69"/>
      <c r="N1741" s="69"/>
      <c r="O1741" s="74"/>
      <c r="P1741" s="74"/>
      <c r="Q1741" s="75"/>
      <c r="R1741" s="34"/>
      <c r="S1741" s="83"/>
      <c r="T1741" s="83"/>
      <c r="U1741" s="83"/>
      <c r="V1741" s="83"/>
      <c r="W1741" s="74"/>
      <c r="X1741" s="74"/>
      <c r="Y1741" s="74"/>
      <c r="Z1741" s="66"/>
      <c r="AA1741" s="72"/>
      <c r="AB1741" s="66"/>
      <c r="AC1741" s="72"/>
      <c r="AD1741" s="72"/>
      <c r="AE1741" s="72"/>
      <c r="AF1741" s="62"/>
      <c r="AG1741" s="113"/>
      <c r="AH1741" s="114"/>
      <c r="AI1741" s="30"/>
      <c r="AJ1741" s="30"/>
      <c r="AK1741" s="30"/>
      <c r="AL1741" s="30"/>
      <c r="AM1741" s="68"/>
      <c r="AN1741" s="114"/>
      <c r="AO1741" s="114"/>
      <c r="AP1741" s="113"/>
      <c r="AQ1741" s="113"/>
      <c r="AR1741" s="31"/>
      <c r="AS1741" s="73"/>
      <c r="AT1741" s="73"/>
      <c r="AU1741" s="68"/>
      <c r="AV1741" s="67"/>
      <c r="AW1741" s="67"/>
      <c r="AX1741" s="67"/>
      <c r="AY1741" s="67"/>
      <c r="AZ1741" s="132"/>
      <c r="BA1741" s="132"/>
      <c r="BB1741" s="132"/>
      <c r="BC1741" s="132"/>
      <c r="BD1741" s="132"/>
      <c r="BE1741" s="67"/>
    </row>
    <row r="1742" spans="1:57" ht="25.5" customHeight="1" x14ac:dyDescent="0.25">
      <c r="A1742" s="31"/>
      <c r="B1742" s="31"/>
      <c r="C1742" s="31"/>
      <c r="D1742" s="33"/>
      <c r="E1742" s="98"/>
      <c r="F1742" s="31"/>
      <c r="G1742" s="83"/>
      <c r="H1742" s="83"/>
      <c r="I1742" s="62"/>
      <c r="J1742" s="31"/>
      <c r="K1742" s="31"/>
      <c r="L1742" s="83"/>
      <c r="M1742" s="69"/>
      <c r="N1742" s="69"/>
      <c r="O1742" s="74"/>
      <c r="P1742" s="74"/>
      <c r="Q1742" s="75"/>
      <c r="R1742" s="34"/>
      <c r="S1742" s="83"/>
      <c r="T1742" s="83"/>
      <c r="U1742" s="83"/>
      <c r="V1742" s="83"/>
      <c r="W1742" s="74"/>
      <c r="X1742" s="74"/>
      <c r="Y1742" s="74"/>
      <c r="Z1742" s="66"/>
      <c r="AA1742" s="72"/>
      <c r="AB1742" s="66"/>
      <c r="AC1742" s="72"/>
      <c r="AD1742" s="72"/>
      <c r="AE1742" s="72"/>
      <c r="AF1742" s="62"/>
      <c r="AG1742" s="113"/>
      <c r="AH1742" s="114"/>
      <c r="AI1742" s="30"/>
      <c r="AJ1742" s="30"/>
      <c r="AK1742" s="30"/>
      <c r="AL1742" s="30"/>
      <c r="AM1742" s="68"/>
      <c r="AN1742" s="114"/>
      <c r="AO1742" s="114"/>
      <c r="AP1742" s="113"/>
      <c r="AQ1742" s="113"/>
      <c r="AR1742" s="31"/>
      <c r="AS1742" s="73"/>
      <c r="AT1742" s="73"/>
      <c r="AU1742" s="68"/>
      <c r="AV1742" s="67"/>
      <c r="AW1742" s="67"/>
      <c r="AX1742" s="67"/>
      <c r="AY1742" s="67"/>
      <c r="AZ1742" s="132"/>
      <c r="BA1742" s="132"/>
      <c r="BB1742" s="132"/>
      <c r="BC1742" s="132"/>
      <c r="BD1742" s="132"/>
      <c r="BE1742" s="67"/>
    </row>
    <row r="1743" spans="1:57" ht="25.5" customHeight="1" x14ac:dyDescent="0.25">
      <c r="A1743" s="31"/>
      <c r="B1743" s="31"/>
      <c r="C1743" s="31"/>
      <c r="D1743" s="33"/>
      <c r="E1743" s="98"/>
      <c r="F1743" s="31"/>
      <c r="G1743" s="83"/>
      <c r="H1743" s="83"/>
      <c r="I1743" s="62"/>
      <c r="J1743" s="31"/>
      <c r="K1743" s="31"/>
      <c r="L1743" s="83"/>
      <c r="M1743" s="69"/>
      <c r="N1743" s="69"/>
      <c r="O1743" s="74"/>
      <c r="P1743" s="74"/>
      <c r="Q1743" s="75"/>
      <c r="R1743" s="34"/>
      <c r="S1743" s="83"/>
      <c r="T1743" s="83"/>
      <c r="U1743" s="83"/>
      <c r="V1743" s="83"/>
      <c r="W1743" s="74"/>
      <c r="X1743" s="74"/>
      <c r="Y1743" s="74"/>
      <c r="Z1743" s="66"/>
      <c r="AA1743" s="72"/>
      <c r="AB1743" s="66"/>
      <c r="AC1743" s="72"/>
      <c r="AD1743" s="72"/>
      <c r="AE1743" s="72"/>
      <c r="AF1743" s="62"/>
      <c r="AG1743" s="113"/>
      <c r="AH1743" s="114"/>
      <c r="AI1743" s="30"/>
      <c r="AJ1743" s="30"/>
      <c r="AK1743" s="30"/>
      <c r="AL1743" s="30"/>
      <c r="AM1743" s="68"/>
      <c r="AN1743" s="114"/>
      <c r="AO1743" s="114"/>
      <c r="AP1743" s="113"/>
      <c r="AQ1743" s="113"/>
      <c r="AR1743" s="31"/>
      <c r="AS1743" s="73"/>
      <c r="AT1743" s="73"/>
      <c r="AU1743" s="68"/>
      <c r="AV1743" s="67"/>
      <c r="AW1743" s="67"/>
      <c r="AX1743" s="67"/>
      <c r="AY1743" s="67"/>
      <c r="AZ1743" s="132"/>
      <c r="BA1743" s="132"/>
      <c r="BB1743" s="132"/>
      <c r="BC1743" s="132"/>
      <c r="BD1743" s="132"/>
      <c r="BE1743" s="67"/>
    </row>
    <row r="1744" spans="1:57" ht="25.5" customHeight="1" x14ac:dyDescent="0.25">
      <c r="A1744" s="31"/>
      <c r="B1744" s="31"/>
      <c r="C1744" s="31"/>
      <c r="D1744" s="33"/>
      <c r="E1744" s="98"/>
      <c r="F1744" s="31"/>
      <c r="G1744" s="83"/>
      <c r="H1744" s="83"/>
      <c r="I1744" s="62"/>
      <c r="J1744" s="31"/>
      <c r="K1744" s="31"/>
      <c r="L1744" s="83"/>
      <c r="M1744" s="69"/>
      <c r="N1744" s="69"/>
      <c r="O1744" s="74"/>
      <c r="P1744" s="74"/>
      <c r="Q1744" s="75"/>
      <c r="R1744" s="34"/>
      <c r="S1744" s="83"/>
      <c r="T1744" s="83"/>
      <c r="U1744" s="83"/>
      <c r="V1744" s="83"/>
      <c r="W1744" s="74"/>
      <c r="X1744" s="74"/>
      <c r="Y1744" s="74"/>
      <c r="Z1744" s="66"/>
      <c r="AA1744" s="72"/>
      <c r="AB1744" s="66"/>
      <c r="AC1744" s="72"/>
      <c r="AD1744" s="72"/>
      <c r="AE1744" s="72"/>
      <c r="AF1744" s="62"/>
      <c r="AG1744" s="113"/>
      <c r="AH1744" s="114"/>
      <c r="AI1744" s="30"/>
      <c r="AJ1744" s="30"/>
      <c r="AK1744" s="30"/>
      <c r="AL1744" s="30"/>
      <c r="AM1744" s="68"/>
      <c r="AN1744" s="114"/>
      <c r="AO1744" s="114"/>
      <c r="AP1744" s="113"/>
      <c r="AQ1744" s="113"/>
      <c r="AR1744" s="31"/>
      <c r="AS1744" s="73"/>
      <c r="AT1744" s="73"/>
      <c r="AU1744" s="68"/>
      <c r="AV1744" s="67"/>
      <c r="AW1744" s="67"/>
      <c r="AX1744" s="67"/>
      <c r="AY1744" s="67"/>
      <c r="AZ1744" s="132"/>
      <c r="BA1744" s="132"/>
      <c r="BB1744" s="132"/>
      <c r="BC1744" s="132"/>
      <c r="BD1744" s="132"/>
      <c r="BE1744" s="67"/>
    </row>
    <row r="1745" spans="1:57" ht="25.5" customHeight="1" x14ac:dyDescent="0.25">
      <c r="A1745" s="31"/>
      <c r="B1745" s="31"/>
      <c r="C1745" s="31"/>
      <c r="D1745" s="33"/>
      <c r="E1745" s="98"/>
      <c r="F1745" s="31"/>
      <c r="G1745" s="83"/>
      <c r="H1745" s="83"/>
      <c r="I1745" s="62"/>
      <c r="J1745" s="31"/>
      <c r="K1745" s="31"/>
      <c r="L1745" s="83"/>
      <c r="M1745" s="69"/>
      <c r="N1745" s="69"/>
      <c r="O1745" s="74"/>
      <c r="P1745" s="74"/>
      <c r="Q1745" s="75"/>
      <c r="R1745" s="34"/>
      <c r="S1745" s="83"/>
      <c r="T1745" s="83"/>
      <c r="U1745" s="83"/>
      <c r="V1745" s="83"/>
      <c r="W1745" s="74"/>
      <c r="X1745" s="74"/>
      <c r="Y1745" s="74"/>
      <c r="Z1745" s="66"/>
      <c r="AA1745" s="72"/>
      <c r="AB1745" s="66"/>
      <c r="AC1745" s="72"/>
      <c r="AD1745" s="72"/>
      <c r="AE1745" s="72"/>
      <c r="AF1745" s="62"/>
      <c r="AG1745" s="113"/>
      <c r="AH1745" s="114"/>
      <c r="AI1745" s="30"/>
      <c r="AJ1745" s="30"/>
      <c r="AK1745" s="30"/>
      <c r="AL1745" s="30"/>
      <c r="AM1745" s="68"/>
      <c r="AN1745" s="114"/>
      <c r="AO1745" s="114"/>
      <c r="AP1745" s="113"/>
      <c r="AQ1745" s="113"/>
      <c r="AR1745" s="31"/>
      <c r="AS1745" s="73"/>
      <c r="AT1745" s="73"/>
      <c r="AU1745" s="68"/>
      <c r="AV1745" s="67"/>
      <c r="AW1745" s="67"/>
      <c r="AX1745" s="67"/>
      <c r="AY1745" s="67"/>
      <c r="AZ1745" s="132"/>
      <c r="BA1745" s="132"/>
      <c r="BB1745" s="132"/>
      <c r="BC1745" s="132"/>
      <c r="BD1745" s="132"/>
      <c r="BE1745" s="67"/>
    </row>
    <row r="1746" spans="1:57" ht="25.5" customHeight="1" x14ac:dyDescent="0.25">
      <c r="A1746" s="31"/>
      <c r="B1746" s="31"/>
      <c r="C1746" s="31"/>
      <c r="D1746" s="33"/>
      <c r="E1746" s="98"/>
      <c r="F1746" s="31"/>
      <c r="G1746" s="83"/>
      <c r="H1746" s="83"/>
      <c r="I1746" s="62"/>
      <c r="J1746" s="31"/>
      <c r="K1746" s="31"/>
      <c r="L1746" s="83"/>
      <c r="M1746" s="69"/>
      <c r="N1746" s="69"/>
      <c r="O1746" s="74"/>
      <c r="P1746" s="74"/>
      <c r="Q1746" s="75"/>
      <c r="R1746" s="34"/>
      <c r="S1746" s="83"/>
      <c r="T1746" s="83"/>
      <c r="U1746" s="83"/>
      <c r="V1746" s="83"/>
      <c r="W1746" s="74"/>
      <c r="X1746" s="74"/>
      <c r="Y1746" s="74"/>
      <c r="Z1746" s="66"/>
      <c r="AA1746" s="72"/>
      <c r="AB1746" s="66"/>
      <c r="AC1746" s="72"/>
      <c r="AD1746" s="72"/>
      <c r="AE1746" s="72"/>
      <c r="AF1746" s="62"/>
      <c r="AG1746" s="113"/>
      <c r="AH1746" s="114"/>
      <c r="AI1746" s="30"/>
      <c r="AJ1746" s="30"/>
      <c r="AK1746" s="30"/>
      <c r="AL1746" s="30"/>
      <c r="AM1746" s="68"/>
      <c r="AN1746" s="114"/>
      <c r="AO1746" s="114"/>
      <c r="AP1746" s="113"/>
      <c r="AQ1746" s="113"/>
      <c r="AR1746" s="31"/>
      <c r="AS1746" s="73"/>
      <c r="AT1746" s="73"/>
      <c r="AU1746" s="68"/>
      <c r="AV1746" s="67"/>
      <c r="AW1746" s="67"/>
      <c r="AX1746" s="67"/>
      <c r="AY1746" s="67"/>
      <c r="AZ1746" s="132"/>
      <c r="BA1746" s="132"/>
      <c r="BB1746" s="132"/>
      <c r="BC1746" s="132"/>
      <c r="BD1746" s="132"/>
      <c r="BE1746" s="67"/>
    </row>
    <row r="1747" spans="1:57" ht="25.5" customHeight="1" x14ac:dyDescent="0.25">
      <c r="A1747" s="31"/>
      <c r="B1747" s="31"/>
      <c r="C1747" s="31"/>
      <c r="D1747" s="33"/>
      <c r="E1747" s="98"/>
      <c r="F1747" s="31"/>
      <c r="G1747" s="83"/>
      <c r="H1747" s="83"/>
      <c r="I1747" s="62"/>
      <c r="J1747" s="31"/>
      <c r="K1747" s="31"/>
      <c r="L1747" s="83"/>
      <c r="M1747" s="69"/>
      <c r="N1747" s="69"/>
      <c r="O1747" s="74"/>
      <c r="P1747" s="74"/>
      <c r="Q1747" s="75"/>
      <c r="R1747" s="34"/>
      <c r="S1747" s="83"/>
      <c r="T1747" s="83"/>
      <c r="U1747" s="83"/>
      <c r="V1747" s="83"/>
      <c r="W1747" s="74"/>
      <c r="X1747" s="74"/>
      <c r="Y1747" s="74"/>
      <c r="Z1747" s="66"/>
      <c r="AA1747" s="72"/>
      <c r="AB1747" s="66"/>
      <c r="AC1747" s="72"/>
      <c r="AD1747" s="72"/>
      <c r="AE1747" s="72"/>
      <c r="AF1747" s="62"/>
      <c r="AG1747" s="113"/>
      <c r="AH1747" s="114"/>
      <c r="AI1747" s="30"/>
      <c r="AJ1747" s="30"/>
      <c r="AK1747" s="30"/>
      <c r="AL1747" s="30"/>
      <c r="AM1747" s="68"/>
      <c r="AN1747" s="114"/>
      <c r="AO1747" s="114"/>
      <c r="AP1747" s="113"/>
      <c r="AQ1747" s="113"/>
      <c r="AR1747" s="31"/>
      <c r="AS1747" s="73"/>
      <c r="AT1747" s="73"/>
      <c r="AU1747" s="68"/>
      <c r="AV1747" s="67"/>
      <c r="AW1747" s="67"/>
      <c r="AX1747" s="67"/>
      <c r="AY1747" s="67"/>
      <c r="AZ1747" s="132"/>
      <c r="BA1747" s="132"/>
      <c r="BB1747" s="132"/>
      <c r="BC1747" s="132"/>
      <c r="BD1747" s="132"/>
      <c r="BE1747" s="67"/>
    </row>
    <row r="1748" spans="1:57" ht="25.5" customHeight="1" x14ac:dyDescent="0.25">
      <c r="A1748" s="31"/>
      <c r="B1748" s="31"/>
      <c r="C1748" s="31"/>
      <c r="D1748" s="33"/>
      <c r="E1748" s="98"/>
      <c r="F1748" s="31"/>
      <c r="G1748" s="83"/>
      <c r="H1748" s="83"/>
      <c r="I1748" s="62"/>
      <c r="J1748" s="31"/>
      <c r="K1748" s="31"/>
      <c r="L1748" s="83"/>
      <c r="M1748" s="69"/>
      <c r="N1748" s="69"/>
      <c r="O1748" s="74"/>
      <c r="P1748" s="74"/>
      <c r="Q1748" s="75"/>
      <c r="R1748" s="34"/>
      <c r="S1748" s="83"/>
      <c r="T1748" s="83"/>
      <c r="U1748" s="83"/>
      <c r="V1748" s="83"/>
      <c r="W1748" s="74"/>
      <c r="X1748" s="74"/>
      <c r="Y1748" s="74"/>
      <c r="Z1748" s="66"/>
      <c r="AA1748" s="72"/>
      <c r="AB1748" s="66"/>
      <c r="AC1748" s="72"/>
      <c r="AD1748" s="72"/>
      <c r="AE1748" s="72"/>
      <c r="AF1748" s="62"/>
      <c r="AG1748" s="113"/>
      <c r="AH1748" s="114"/>
      <c r="AI1748" s="30"/>
      <c r="AJ1748" s="30"/>
      <c r="AK1748" s="30"/>
      <c r="AL1748" s="30"/>
      <c r="AM1748" s="68"/>
      <c r="AN1748" s="114"/>
      <c r="AO1748" s="114"/>
      <c r="AP1748" s="113"/>
      <c r="AQ1748" s="113"/>
      <c r="AR1748" s="31"/>
      <c r="AS1748" s="73"/>
      <c r="AT1748" s="73"/>
      <c r="AU1748" s="68"/>
      <c r="AV1748" s="67"/>
      <c r="AW1748" s="67"/>
      <c r="AX1748" s="67"/>
      <c r="AY1748" s="67"/>
      <c r="AZ1748" s="132"/>
      <c r="BA1748" s="132"/>
      <c r="BB1748" s="132"/>
      <c r="BC1748" s="132"/>
      <c r="BD1748" s="132"/>
      <c r="BE1748" s="67"/>
    </row>
    <row r="1749" spans="1:57" ht="25.5" customHeight="1" x14ac:dyDescent="0.25">
      <c r="A1749" s="31"/>
      <c r="B1749" s="31"/>
      <c r="C1749" s="31"/>
      <c r="D1749" s="33"/>
      <c r="E1749" s="98"/>
      <c r="F1749" s="31"/>
      <c r="G1749" s="83"/>
      <c r="H1749" s="83"/>
      <c r="I1749" s="62"/>
      <c r="J1749" s="31"/>
      <c r="K1749" s="31"/>
      <c r="L1749" s="83"/>
      <c r="M1749" s="69"/>
      <c r="N1749" s="69"/>
      <c r="O1749" s="74"/>
      <c r="P1749" s="74"/>
      <c r="Q1749" s="75"/>
      <c r="R1749" s="34"/>
      <c r="S1749" s="83"/>
      <c r="T1749" s="83"/>
      <c r="U1749" s="83"/>
      <c r="V1749" s="83"/>
      <c r="W1749" s="74"/>
      <c r="X1749" s="74"/>
      <c r="Y1749" s="74"/>
      <c r="Z1749" s="66"/>
      <c r="AA1749" s="72"/>
      <c r="AB1749" s="66"/>
      <c r="AC1749" s="72"/>
      <c r="AD1749" s="72"/>
      <c r="AE1749" s="72"/>
      <c r="AF1749" s="62"/>
      <c r="AG1749" s="113"/>
      <c r="AH1749" s="114"/>
      <c r="AI1749" s="30"/>
      <c r="AJ1749" s="30"/>
      <c r="AK1749" s="30"/>
      <c r="AL1749" s="30"/>
      <c r="AM1749" s="68"/>
      <c r="AN1749" s="114"/>
      <c r="AO1749" s="114"/>
      <c r="AP1749" s="113"/>
      <c r="AQ1749" s="113"/>
      <c r="AR1749" s="31"/>
      <c r="AS1749" s="73"/>
      <c r="AT1749" s="73"/>
      <c r="AU1749" s="68"/>
      <c r="AV1749" s="67"/>
      <c r="AW1749" s="67"/>
      <c r="AX1749" s="67"/>
      <c r="AY1749" s="67"/>
      <c r="AZ1749" s="132"/>
      <c r="BA1749" s="132"/>
      <c r="BB1749" s="132"/>
      <c r="BC1749" s="132"/>
      <c r="BD1749" s="132"/>
      <c r="BE1749" s="67"/>
    </row>
    <row r="1750" spans="1:57" ht="25.5" customHeight="1" x14ac:dyDescent="0.25">
      <c r="A1750" s="31"/>
      <c r="B1750" s="31"/>
      <c r="C1750" s="31"/>
      <c r="D1750" s="33"/>
      <c r="E1750" s="98"/>
      <c r="F1750" s="31"/>
      <c r="G1750" s="83"/>
      <c r="H1750" s="83"/>
      <c r="I1750" s="62"/>
      <c r="J1750" s="31"/>
      <c r="K1750" s="31"/>
      <c r="L1750" s="83"/>
      <c r="M1750" s="69"/>
      <c r="N1750" s="69"/>
      <c r="O1750" s="74"/>
      <c r="P1750" s="74"/>
      <c r="Q1750" s="75"/>
      <c r="R1750" s="34"/>
      <c r="S1750" s="83"/>
      <c r="T1750" s="83"/>
      <c r="U1750" s="83"/>
      <c r="V1750" s="83"/>
      <c r="W1750" s="74"/>
      <c r="X1750" s="74"/>
      <c r="Y1750" s="74"/>
      <c r="Z1750" s="66"/>
      <c r="AA1750" s="72"/>
      <c r="AB1750" s="66"/>
      <c r="AC1750" s="72"/>
      <c r="AD1750" s="72"/>
      <c r="AE1750" s="72"/>
      <c r="AF1750" s="62"/>
      <c r="AG1750" s="113"/>
      <c r="AH1750" s="114"/>
      <c r="AI1750" s="30"/>
      <c r="AJ1750" s="30"/>
      <c r="AK1750" s="30"/>
      <c r="AL1750" s="30"/>
      <c r="AM1750" s="68"/>
      <c r="AN1750" s="114"/>
      <c r="AO1750" s="114"/>
      <c r="AP1750" s="113"/>
      <c r="AQ1750" s="113"/>
      <c r="AR1750" s="31"/>
      <c r="AS1750" s="73"/>
      <c r="AT1750" s="73"/>
      <c r="AU1750" s="68"/>
      <c r="AV1750" s="67"/>
      <c r="AW1750" s="67"/>
      <c r="AX1750" s="67"/>
      <c r="AY1750" s="67"/>
      <c r="AZ1750" s="132"/>
      <c r="BA1750" s="132"/>
      <c r="BB1750" s="132"/>
      <c r="BC1750" s="132"/>
      <c r="BD1750" s="132"/>
      <c r="BE1750" s="67"/>
    </row>
    <row r="1751" spans="1:57" ht="25.5" customHeight="1" x14ac:dyDescent="0.25">
      <c r="A1751" s="31"/>
      <c r="B1751" s="31"/>
      <c r="C1751" s="31"/>
      <c r="D1751" s="33"/>
      <c r="E1751" s="98"/>
      <c r="F1751" s="31"/>
      <c r="G1751" s="83"/>
      <c r="H1751" s="83"/>
      <c r="I1751" s="62"/>
      <c r="J1751" s="31"/>
      <c r="K1751" s="31"/>
      <c r="L1751" s="83"/>
      <c r="M1751" s="69"/>
      <c r="N1751" s="69"/>
      <c r="O1751" s="74"/>
      <c r="P1751" s="74"/>
      <c r="Q1751" s="75"/>
      <c r="R1751" s="34"/>
      <c r="S1751" s="83"/>
      <c r="T1751" s="83"/>
      <c r="U1751" s="83"/>
      <c r="V1751" s="83"/>
      <c r="W1751" s="74"/>
      <c r="X1751" s="74"/>
      <c r="Y1751" s="74"/>
      <c r="Z1751" s="66"/>
      <c r="AA1751" s="72"/>
      <c r="AB1751" s="66"/>
      <c r="AC1751" s="72"/>
      <c r="AD1751" s="72"/>
      <c r="AE1751" s="72"/>
      <c r="AF1751" s="62"/>
      <c r="AG1751" s="113"/>
      <c r="AH1751" s="114"/>
      <c r="AI1751" s="30"/>
      <c r="AJ1751" s="30"/>
      <c r="AK1751" s="30"/>
      <c r="AL1751" s="30"/>
      <c r="AM1751" s="68"/>
      <c r="AN1751" s="114"/>
      <c r="AO1751" s="114"/>
      <c r="AP1751" s="113"/>
      <c r="AQ1751" s="113"/>
      <c r="AR1751" s="31"/>
      <c r="AS1751" s="73"/>
      <c r="AT1751" s="73"/>
      <c r="AU1751" s="68"/>
      <c r="AV1751" s="67"/>
      <c r="AW1751" s="67"/>
      <c r="AX1751" s="67"/>
      <c r="AY1751" s="67"/>
      <c r="AZ1751" s="132"/>
      <c r="BA1751" s="132"/>
      <c r="BB1751" s="132"/>
      <c r="BC1751" s="132"/>
      <c r="BD1751" s="132"/>
      <c r="BE1751" s="67"/>
    </row>
    <row r="1752" spans="1:57" ht="25.5" customHeight="1" x14ac:dyDescent="0.25">
      <c r="A1752" s="31"/>
      <c r="B1752" s="31"/>
      <c r="C1752" s="31"/>
      <c r="D1752" s="33"/>
      <c r="E1752" s="98"/>
      <c r="F1752" s="31"/>
      <c r="G1752" s="83"/>
      <c r="H1752" s="83"/>
      <c r="I1752" s="62"/>
      <c r="J1752" s="31"/>
      <c r="K1752" s="31"/>
      <c r="L1752" s="83"/>
      <c r="M1752" s="69"/>
      <c r="N1752" s="69"/>
      <c r="O1752" s="74"/>
      <c r="P1752" s="74"/>
      <c r="Q1752" s="75"/>
      <c r="R1752" s="34"/>
      <c r="S1752" s="83"/>
      <c r="T1752" s="83"/>
      <c r="U1752" s="83"/>
      <c r="V1752" s="83"/>
      <c r="W1752" s="74"/>
      <c r="X1752" s="74"/>
      <c r="Y1752" s="74"/>
      <c r="Z1752" s="66"/>
      <c r="AA1752" s="72"/>
      <c r="AB1752" s="66"/>
      <c r="AC1752" s="72"/>
      <c r="AD1752" s="72"/>
      <c r="AE1752" s="72"/>
      <c r="AF1752" s="62"/>
      <c r="AG1752" s="113"/>
      <c r="AH1752" s="114"/>
      <c r="AI1752" s="30"/>
      <c r="AJ1752" s="30"/>
      <c r="AK1752" s="30"/>
      <c r="AL1752" s="30"/>
      <c r="AM1752" s="68"/>
      <c r="AN1752" s="114"/>
      <c r="AO1752" s="114"/>
      <c r="AP1752" s="113"/>
      <c r="AQ1752" s="113"/>
      <c r="AR1752" s="31"/>
      <c r="AS1752" s="73"/>
      <c r="AT1752" s="73"/>
      <c r="AU1752" s="68"/>
      <c r="AV1752" s="67"/>
      <c r="AW1752" s="67"/>
      <c r="AX1752" s="67"/>
      <c r="AY1752" s="67"/>
      <c r="AZ1752" s="132"/>
      <c r="BA1752" s="132"/>
      <c r="BB1752" s="132"/>
      <c r="BC1752" s="132"/>
      <c r="BD1752" s="132"/>
      <c r="BE1752" s="67"/>
    </row>
    <row r="1753" spans="1:57" ht="25.5" customHeight="1" x14ac:dyDescent="0.25">
      <c r="A1753" s="31"/>
      <c r="B1753" s="31"/>
      <c r="C1753" s="31"/>
      <c r="D1753" s="33"/>
      <c r="E1753" s="98"/>
      <c r="F1753" s="31"/>
      <c r="G1753" s="83"/>
      <c r="H1753" s="83"/>
      <c r="I1753" s="62"/>
      <c r="J1753" s="31"/>
      <c r="K1753" s="31"/>
      <c r="L1753" s="83"/>
      <c r="M1753" s="69"/>
      <c r="N1753" s="69"/>
      <c r="O1753" s="74"/>
      <c r="P1753" s="74"/>
      <c r="Q1753" s="75"/>
      <c r="R1753" s="34"/>
      <c r="S1753" s="83"/>
      <c r="T1753" s="83"/>
      <c r="U1753" s="83"/>
      <c r="V1753" s="83"/>
      <c r="W1753" s="74"/>
      <c r="X1753" s="74"/>
      <c r="Y1753" s="74"/>
      <c r="Z1753" s="66"/>
      <c r="AA1753" s="72"/>
      <c r="AB1753" s="66"/>
      <c r="AC1753" s="72"/>
      <c r="AD1753" s="72"/>
      <c r="AE1753" s="72"/>
      <c r="AF1753" s="62"/>
      <c r="AG1753" s="113"/>
      <c r="AH1753" s="114"/>
      <c r="AI1753" s="30"/>
      <c r="AJ1753" s="30"/>
      <c r="AK1753" s="30"/>
      <c r="AL1753" s="30"/>
      <c r="AM1753" s="68"/>
      <c r="AN1753" s="114"/>
      <c r="AO1753" s="114"/>
      <c r="AP1753" s="113"/>
      <c r="AQ1753" s="113"/>
      <c r="AR1753" s="31"/>
      <c r="AS1753" s="73"/>
      <c r="AT1753" s="73"/>
      <c r="AU1753" s="68"/>
      <c r="AV1753" s="67"/>
      <c r="AW1753" s="67"/>
      <c r="AX1753" s="67"/>
      <c r="AY1753" s="67"/>
      <c r="AZ1753" s="132"/>
      <c r="BA1753" s="132"/>
      <c r="BB1753" s="132"/>
      <c r="BC1753" s="132"/>
      <c r="BD1753" s="132"/>
      <c r="BE1753" s="67"/>
    </row>
    <row r="1754" spans="1:57" ht="25.5" customHeight="1" x14ac:dyDescent="0.25">
      <c r="A1754" s="31"/>
      <c r="B1754" s="31"/>
      <c r="C1754" s="31"/>
      <c r="D1754" s="33"/>
      <c r="E1754" s="98"/>
      <c r="F1754" s="31"/>
      <c r="G1754" s="83"/>
      <c r="H1754" s="83"/>
      <c r="I1754" s="62"/>
      <c r="J1754" s="31"/>
      <c r="K1754" s="31"/>
      <c r="L1754" s="83"/>
      <c r="M1754" s="69"/>
      <c r="N1754" s="69"/>
      <c r="O1754" s="74"/>
      <c r="P1754" s="74"/>
      <c r="Q1754" s="75"/>
      <c r="R1754" s="34"/>
      <c r="S1754" s="83"/>
      <c r="T1754" s="83"/>
      <c r="U1754" s="83"/>
      <c r="V1754" s="83"/>
      <c r="W1754" s="74"/>
      <c r="X1754" s="74"/>
      <c r="Y1754" s="74"/>
      <c r="Z1754" s="66"/>
      <c r="AA1754" s="72"/>
      <c r="AB1754" s="66"/>
      <c r="AC1754" s="72"/>
      <c r="AD1754" s="72"/>
      <c r="AE1754" s="72"/>
      <c r="AF1754" s="62"/>
      <c r="AG1754" s="113"/>
      <c r="AH1754" s="114"/>
      <c r="AI1754" s="30"/>
      <c r="AJ1754" s="30"/>
      <c r="AK1754" s="30"/>
      <c r="AL1754" s="30"/>
      <c r="AM1754" s="68"/>
      <c r="AN1754" s="114"/>
      <c r="AO1754" s="114"/>
      <c r="AP1754" s="113"/>
      <c r="AQ1754" s="113"/>
      <c r="AR1754" s="31"/>
      <c r="AS1754" s="73"/>
      <c r="AT1754" s="73"/>
      <c r="AU1754" s="68"/>
      <c r="AV1754" s="67"/>
      <c r="AW1754" s="67"/>
      <c r="AX1754" s="67"/>
      <c r="AY1754" s="67"/>
      <c r="AZ1754" s="132"/>
      <c r="BA1754" s="132"/>
      <c r="BB1754" s="132"/>
      <c r="BC1754" s="132"/>
      <c r="BD1754" s="132"/>
      <c r="BE1754" s="67"/>
    </row>
    <row r="1755" spans="1:57" ht="25.5" customHeight="1" x14ac:dyDescent="0.25">
      <c r="A1755" s="31"/>
      <c r="B1755" s="31"/>
      <c r="C1755" s="31"/>
      <c r="D1755" s="33"/>
      <c r="E1755" s="98"/>
      <c r="F1755" s="31"/>
      <c r="G1755" s="83"/>
      <c r="H1755" s="83"/>
      <c r="I1755" s="62"/>
      <c r="J1755" s="31"/>
      <c r="K1755" s="31"/>
      <c r="L1755" s="83"/>
      <c r="M1755" s="69"/>
      <c r="N1755" s="69"/>
      <c r="O1755" s="74"/>
      <c r="P1755" s="74"/>
      <c r="Q1755" s="75"/>
      <c r="R1755" s="34"/>
      <c r="S1755" s="83"/>
      <c r="T1755" s="83"/>
      <c r="U1755" s="83"/>
      <c r="V1755" s="83"/>
      <c r="W1755" s="74"/>
      <c r="X1755" s="74"/>
      <c r="Y1755" s="74"/>
      <c r="Z1755" s="66"/>
      <c r="AA1755" s="72"/>
      <c r="AB1755" s="66"/>
      <c r="AC1755" s="72"/>
      <c r="AD1755" s="72"/>
      <c r="AE1755" s="72"/>
      <c r="AF1755" s="62"/>
      <c r="AG1755" s="113"/>
      <c r="AH1755" s="114"/>
      <c r="AI1755" s="30"/>
      <c r="AJ1755" s="30"/>
      <c r="AK1755" s="30"/>
      <c r="AL1755" s="30"/>
      <c r="AM1755" s="68"/>
      <c r="AN1755" s="114"/>
      <c r="AO1755" s="114"/>
      <c r="AP1755" s="113"/>
      <c r="AQ1755" s="113"/>
      <c r="AR1755" s="31"/>
      <c r="AS1755" s="73"/>
      <c r="AT1755" s="73"/>
      <c r="AU1755" s="68"/>
      <c r="AV1755" s="67"/>
      <c r="AW1755" s="67"/>
      <c r="AX1755" s="67"/>
      <c r="AY1755" s="67"/>
      <c r="AZ1755" s="132"/>
      <c r="BA1755" s="132"/>
      <c r="BB1755" s="132"/>
      <c r="BC1755" s="132"/>
      <c r="BD1755" s="132"/>
      <c r="BE1755" s="67"/>
    </row>
    <row r="1756" spans="1:57" ht="25.5" customHeight="1" x14ac:dyDescent="0.25">
      <c r="A1756" s="31"/>
      <c r="B1756" s="31"/>
      <c r="C1756" s="31"/>
      <c r="D1756" s="33"/>
      <c r="E1756" s="98"/>
      <c r="F1756" s="31"/>
      <c r="G1756" s="83"/>
      <c r="H1756" s="83"/>
      <c r="I1756" s="62"/>
      <c r="J1756" s="31"/>
      <c r="K1756" s="31"/>
      <c r="L1756" s="83"/>
      <c r="M1756" s="69"/>
      <c r="N1756" s="69"/>
      <c r="O1756" s="74"/>
      <c r="P1756" s="74"/>
      <c r="Q1756" s="75"/>
      <c r="R1756" s="34"/>
      <c r="S1756" s="83"/>
      <c r="T1756" s="83"/>
      <c r="U1756" s="83"/>
      <c r="V1756" s="83"/>
      <c r="W1756" s="74"/>
      <c r="X1756" s="74"/>
      <c r="Y1756" s="74"/>
      <c r="Z1756" s="66"/>
      <c r="AA1756" s="72"/>
      <c r="AB1756" s="66"/>
      <c r="AC1756" s="72"/>
      <c r="AD1756" s="72"/>
      <c r="AE1756" s="72"/>
      <c r="AF1756" s="62"/>
      <c r="AG1756" s="113"/>
      <c r="AH1756" s="114"/>
      <c r="AI1756" s="30"/>
      <c r="AJ1756" s="30"/>
      <c r="AK1756" s="30"/>
      <c r="AL1756" s="30"/>
      <c r="AM1756" s="68"/>
      <c r="AN1756" s="114"/>
      <c r="AO1756" s="114"/>
      <c r="AP1756" s="113"/>
      <c r="AQ1756" s="113"/>
      <c r="AR1756" s="31"/>
      <c r="AS1756" s="73"/>
      <c r="AT1756" s="73"/>
      <c r="AU1756" s="68"/>
      <c r="AV1756" s="67"/>
      <c r="AW1756" s="67"/>
      <c r="AX1756" s="67"/>
      <c r="AY1756" s="67"/>
      <c r="AZ1756" s="132"/>
      <c r="BA1756" s="132"/>
      <c r="BB1756" s="132"/>
      <c r="BC1756" s="132"/>
      <c r="BD1756" s="132"/>
      <c r="BE1756" s="67"/>
    </row>
    <row r="1757" spans="1:57" ht="25.5" customHeight="1" x14ac:dyDescent="0.25">
      <c r="A1757" s="31"/>
      <c r="B1757" s="31"/>
      <c r="C1757" s="31"/>
      <c r="D1757" s="33"/>
      <c r="E1757" s="98"/>
      <c r="F1757" s="31"/>
      <c r="G1757" s="83"/>
      <c r="H1757" s="83"/>
      <c r="I1757" s="62"/>
      <c r="J1757" s="31"/>
      <c r="K1757" s="31"/>
      <c r="L1757" s="83"/>
      <c r="M1757" s="69"/>
      <c r="N1757" s="69"/>
      <c r="O1757" s="74"/>
      <c r="P1757" s="74"/>
      <c r="Q1757" s="75"/>
      <c r="R1757" s="34"/>
      <c r="S1757" s="83"/>
      <c r="T1757" s="83"/>
      <c r="U1757" s="83"/>
      <c r="V1757" s="83"/>
      <c r="W1757" s="74"/>
      <c r="X1757" s="74"/>
      <c r="Y1757" s="74"/>
      <c r="Z1757" s="66"/>
      <c r="AA1757" s="72"/>
      <c r="AB1757" s="66"/>
      <c r="AC1757" s="72"/>
      <c r="AD1757" s="72"/>
      <c r="AE1757" s="72"/>
      <c r="AF1757" s="62"/>
      <c r="AG1757" s="113"/>
      <c r="AH1757" s="114"/>
      <c r="AI1757" s="30"/>
      <c r="AJ1757" s="30"/>
      <c r="AK1757" s="30"/>
      <c r="AL1757" s="30"/>
      <c r="AM1757" s="68"/>
      <c r="AN1757" s="114"/>
      <c r="AO1757" s="114"/>
      <c r="AP1757" s="113"/>
      <c r="AQ1757" s="113"/>
      <c r="AR1757" s="31"/>
      <c r="AS1757" s="73"/>
      <c r="AT1757" s="73"/>
      <c r="AU1757" s="68"/>
      <c r="AV1757" s="67"/>
      <c r="AW1757" s="67"/>
      <c r="AX1757" s="67"/>
      <c r="AY1757" s="67"/>
      <c r="AZ1757" s="132"/>
      <c r="BA1757" s="132"/>
      <c r="BB1757" s="132"/>
      <c r="BC1757" s="132"/>
      <c r="BD1757" s="132"/>
      <c r="BE1757" s="67"/>
    </row>
    <row r="1758" spans="1:57" ht="25.5" customHeight="1" x14ac:dyDescent="0.25">
      <c r="A1758" s="31"/>
      <c r="B1758" s="31"/>
      <c r="C1758" s="31"/>
      <c r="D1758" s="33"/>
      <c r="E1758" s="98"/>
      <c r="F1758" s="31"/>
      <c r="G1758" s="83"/>
      <c r="H1758" s="83"/>
      <c r="I1758" s="62"/>
      <c r="J1758" s="31"/>
      <c r="K1758" s="31"/>
      <c r="L1758" s="83"/>
      <c r="M1758" s="69"/>
      <c r="N1758" s="69"/>
      <c r="O1758" s="74"/>
      <c r="P1758" s="74"/>
      <c r="Q1758" s="75"/>
      <c r="R1758" s="34"/>
      <c r="S1758" s="83"/>
      <c r="T1758" s="83"/>
      <c r="U1758" s="83"/>
      <c r="V1758" s="83"/>
      <c r="W1758" s="74"/>
      <c r="X1758" s="74"/>
      <c r="Y1758" s="74"/>
      <c r="Z1758" s="66"/>
      <c r="AA1758" s="72"/>
      <c r="AB1758" s="66"/>
      <c r="AC1758" s="72"/>
      <c r="AD1758" s="72"/>
      <c r="AE1758" s="72"/>
      <c r="AF1758" s="62"/>
      <c r="AG1758" s="113"/>
      <c r="AH1758" s="114"/>
      <c r="AI1758" s="30"/>
      <c r="AJ1758" s="30"/>
      <c r="AK1758" s="30"/>
      <c r="AL1758" s="30"/>
      <c r="AM1758" s="68"/>
      <c r="AN1758" s="114"/>
      <c r="AO1758" s="114"/>
      <c r="AP1758" s="113"/>
      <c r="AQ1758" s="113"/>
      <c r="AR1758" s="31"/>
      <c r="AS1758" s="73"/>
      <c r="AT1758" s="73"/>
      <c r="AU1758" s="68"/>
      <c r="AV1758" s="67"/>
      <c r="AW1758" s="67"/>
      <c r="AX1758" s="67"/>
      <c r="AY1758" s="67"/>
      <c r="AZ1758" s="132"/>
      <c r="BA1758" s="132"/>
      <c r="BB1758" s="132"/>
      <c r="BC1758" s="132"/>
      <c r="BD1758" s="132"/>
      <c r="BE1758" s="67"/>
    </row>
    <row r="1759" spans="1:57" ht="25.5" customHeight="1" x14ac:dyDescent="0.25">
      <c r="A1759" s="31"/>
      <c r="B1759" s="31"/>
      <c r="C1759" s="31"/>
      <c r="D1759" s="33"/>
      <c r="E1759" s="98"/>
      <c r="F1759" s="31"/>
      <c r="G1759" s="83"/>
      <c r="H1759" s="83"/>
      <c r="I1759" s="62"/>
      <c r="J1759" s="31"/>
      <c r="K1759" s="31"/>
      <c r="L1759" s="83"/>
      <c r="M1759" s="69"/>
      <c r="N1759" s="69"/>
      <c r="O1759" s="74"/>
      <c r="P1759" s="74"/>
      <c r="Q1759" s="75"/>
      <c r="R1759" s="34"/>
      <c r="S1759" s="83"/>
      <c r="T1759" s="83"/>
      <c r="U1759" s="83"/>
      <c r="V1759" s="83"/>
      <c r="W1759" s="74"/>
      <c r="X1759" s="74"/>
      <c r="Y1759" s="74"/>
      <c r="Z1759" s="66"/>
      <c r="AA1759" s="72"/>
      <c r="AB1759" s="66"/>
      <c r="AC1759" s="72"/>
      <c r="AD1759" s="72"/>
      <c r="AE1759" s="72"/>
      <c r="AF1759" s="62"/>
      <c r="AG1759" s="113"/>
      <c r="AH1759" s="114"/>
      <c r="AI1759" s="30"/>
      <c r="AJ1759" s="30"/>
      <c r="AK1759" s="30"/>
      <c r="AL1759" s="30"/>
      <c r="AM1759" s="68"/>
      <c r="AN1759" s="114"/>
      <c r="AO1759" s="114"/>
      <c r="AP1759" s="113"/>
      <c r="AQ1759" s="113"/>
      <c r="AR1759" s="31"/>
      <c r="AS1759" s="73"/>
      <c r="AT1759" s="73"/>
      <c r="AU1759" s="68"/>
      <c r="AV1759" s="67"/>
      <c r="AW1759" s="67"/>
      <c r="AX1759" s="67"/>
      <c r="AY1759" s="67"/>
      <c r="AZ1759" s="132"/>
      <c r="BA1759" s="132"/>
      <c r="BB1759" s="132"/>
      <c r="BC1759" s="132"/>
      <c r="BD1759" s="132"/>
      <c r="BE1759" s="67"/>
    </row>
    <row r="1760" spans="1:57" ht="25.5" customHeight="1" x14ac:dyDescent="0.25">
      <c r="A1760" s="31"/>
      <c r="B1760" s="31"/>
      <c r="C1760" s="31"/>
      <c r="D1760" s="33"/>
      <c r="E1760" s="98"/>
      <c r="F1760" s="31"/>
      <c r="G1760" s="83"/>
      <c r="H1760" s="83"/>
      <c r="I1760" s="62"/>
      <c r="J1760" s="31"/>
      <c r="K1760" s="31"/>
      <c r="L1760" s="83"/>
      <c r="M1760" s="69"/>
      <c r="N1760" s="69"/>
      <c r="O1760" s="74"/>
      <c r="P1760" s="74"/>
      <c r="Q1760" s="75"/>
      <c r="R1760" s="34"/>
      <c r="S1760" s="83"/>
      <c r="T1760" s="83"/>
      <c r="U1760" s="83"/>
      <c r="V1760" s="83"/>
      <c r="W1760" s="74"/>
      <c r="X1760" s="74"/>
      <c r="Y1760" s="74"/>
      <c r="Z1760" s="66"/>
      <c r="AA1760" s="72"/>
      <c r="AB1760" s="66"/>
      <c r="AC1760" s="72"/>
      <c r="AD1760" s="72"/>
      <c r="AE1760" s="72"/>
      <c r="AF1760" s="62"/>
      <c r="AG1760" s="113"/>
      <c r="AH1760" s="114"/>
      <c r="AI1760" s="30"/>
      <c r="AJ1760" s="30"/>
      <c r="AK1760" s="30"/>
      <c r="AL1760" s="30"/>
      <c r="AM1760" s="68"/>
      <c r="AN1760" s="114"/>
      <c r="AO1760" s="114"/>
      <c r="AP1760" s="113"/>
      <c r="AQ1760" s="113"/>
      <c r="AR1760" s="31"/>
      <c r="AS1760" s="73"/>
      <c r="AT1760" s="73"/>
      <c r="AU1760" s="68"/>
      <c r="AV1760" s="67"/>
      <c r="AW1760" s="67"/>
      <c r="AX1760" s="67"/>
      <c r="AY1760" s="67"/>
      <c r="AZ1760" s="132"/>
      <c r="BA1760" s="132"/>
      <c r="BB1760" s="132"/>
      <c r="BC1760" s="132"/>
      <c r="BD1760" s="132"/>
      <c r="BE1760" s="67"/>
    </row>
    <row r="1761" spans="1:57" ht="25.5" customHeight="1" x14ac:dyDescent="0.25">
      <c r="A1761" s="31"/>
      <c r="B1761" s="31"/>
      <c r="C1761" s="31"/>
      <c r="D1761" s="33"/>
      <c r="E1761" s="98"/>
      <c r="F1761" s="31"/>
      <c r="G1761" s="83"/>
      <c r="H1761" s="83"/>
      <c r="I1761" s="62"/>
      <c r="J1761" s="31"/>
      <c r="K1761" s="31"/>
      <c r="L1761" s="83"/>
      <c r="M1761" s="69"/>
      <c r="N1761" s="69"/>
      <c r="O1761" s="74"/>
      <c r="P1761" s="74"/>
      <c r="Q1761" s="75"/>
      <c r="R1761" s="34"/>
      <c r="S1761" s="83"/>
      <c r="T1761" s="83"/>
      <c r="U1761" s="83"/>
      <c r="V1761" s="83"/>
      <c r="W1761" s="74"/>
      <c r="X1761" s="74"/>
      <c r="Y1761" s="74"/>
      <c r="Z1761" s="66"/>
      <c r="AA1761" s="72"/>
      <c r="AB1761" s="66"/>
      <c r="AC1761" s="72"/>
      <c r="AD1761" s="72"/>
      <c r="AE1761" s="72"/>
      <c r="AF1761" s="62"/>
      <c r="AG1761" s="113"/>
      <c r="AH1761" s="114"/>
      <c r="AI1761" s="30"/>
      <c r="AJ1761" s="30"/>
      <c r="AK1761" s="30"/>
      <c r="AL1761" s="30"/>
      <c r="AM1761" s="68"/>
      <c r="AN1761" s="114"/>
      <c r="AO1761" s="114"/>
      <c r="AP1761" s="113"/>
      <c r="AQ1761" s="113"/>
      <c r="AR1761" s="31"/>
      <c r="AS1761" s="73"/>
      <c r="AT1761" s="73"/>
      <c r="AU1761" s="68"/>
      <c r="AV1761" s="67"/>
      <c r="AW1761" s="67"/>
      <c r="AX1761" s="67"/>
      <c r="AY1761" s="67"/>
      <c r="AZ1761" s="132"/>
      <c r="BA1761" s="132"/>
      <c r="BB1761" s="132"/>
      <c r="BC1761" s="132"/>
      <c r="BD1761" s="132"/>
      <c r="BE1761" s="67"/>
    </row>
    <row r="1762" spans="1:57" ht="25.5" customHeight="1" x14ac:dyDescent="0.25">
      <c r="A1762" s="31"/>
      <c r="B1762" s="31"/>
      <c r="C1762" s="31"/>
      <c r="D1762" s="33"/>
      <c r="E1762" s="98"/>
      <c r="F1762" s="31"/>
      <c r="G1762" s="83"/>
      <c r="H1762" s="83"/>
      <c r="I1762" s="62"/>
      <c r="J1762" s="31"/>
      <c r="K1762" s="31"/>
      <c r="L1762" s="83"/>
      <c r="M1762" s="69"/>
      <c r="N1762" s="69"/>
      <c r="O1762" s="74"/>
      <c r="P1762" s="74"/>
      <c r="Q1762" s="75"/>
      <c r="R1762" s="34"/>
      <c r="S1762" s="83"/>
      <c r="T1762" s="83"/>
      <c r="U1762" s="83"/>
      <c r="V1762" s="83"/>
      <c r="W1762" s="74"/>
      <c r="X1762" s="74"/>
      <c r="Y1762" s="74"/>
      <c r="Z1762" s="66"/>
      <c r="AA1762" s="72"/>
      <c r="AB1762" s="66"/>
      <c r="AC1762" s="72"/>
      <c r="AD1762" s="72"/>
      <c r="AE1762" s="72"/>
      <c r="AF1762" s="62"/>
      <c r="AG1762" s="113"/>
      <c r="AH1762" s="114"/>
      <c r="AI1762" s="30"/>
      <c r="AJ1762" s="30"/>
      <c r="AK1762" s="30"/>
      <c r="AL1762" s="30"/>
      <c r="AM1762" s="68"/>
      <c r="AN1762" s="114"/>
      <c r="AO1762" s="114"/>
      <c r="AP1762" s="113"/>
      <c r="AQ1762" s="113"/>
      <c r="AR1762" s="31"/>
      <c r="AS1762" s="73"/>
      <c r="AT1762" s="73"/>
      <c r="AU1762" s="68"/>
      <c r="AV1762" s="67"/>
      <c r="AW1762" s="67"/>
      <c r="AX1762" s="67"/>
      <c r="AY1762" s="67"/>
      <c r="AZ1762" s="132"/>
      <c r="BA1762" s="132"/>
      <c r="BB1762" s="132"/>
      <c r="BC1762" s="132"/>
      <c r="BD1762" s="132"/>
      <c r="BE1762" s="67"/>
    </row>
    <row r="1763" spans="1:57" ht="25.5" customHeight="1" x14ac:dyDescent="0.25">
      <c r="A1763" s="31"/>
      <c r="B1763" s="31"/>
      <c r="C1763" s="31"/>
      <c r="D1763" s="33"/>
      <c r="E1763" s="98"/>
      <c r="F1763" s="31"/>
      <c r="G1763" s="83"/>
      <c r="H1763" s="83"/>
      <c r="I1763" s="62"/>
      <c r="J1763" s="31"/>
      <c r="K1763" s="31"/>
      <c r="L1763" s="83"/>
      <c r="M1763" s="69"/>
      <c r="N1763" s="69"/>
      <c r="O1763" s="74"/>
      <c r="P1763" s="74"/>
      <c r="Q1763" s="75"/>
      <c r="R1763" s="34"/>
      <c r="S1763" s="83"/>
      <c r="T1763" s="83"/>
      <c r="U1763" s="83"/>
      <c r="V1763" s="83"/>
      <c r="W1763" s="74"/>
      <c r="X1763" s="74"/>
      <c r="Y1763" s="74"/>
      <c r="Z1763" s="66"/>
      <c r="AA1763" s="72"/>
      <c r="AB1763" s="66"/>
      <c r="AC1763" s="72"/>
      <c r="AD1763" s="72"/>
      <c r="AE1763" s="72"/>
      <c r="AF1763" s="62"/>
      <c r="AG1763" s="113"/>
      <c r="AH1763" s="114"/>
      <c r="AI1763" s="30"/>
      <c r="AJ1763" s="30"/>
      <c r="AK1763" s="30"/>
      <c r="AL1763" s="30"/>
      <c r="AM1763" s="68"/>
      <c r="AN1763" s="114"/>
      <c r="AO1763" s="114"/>
      <c r="AP1763" s="113"/>
      <c r="AQ1763" s="113"/>
      <c r="AR1763" s="31"/>
      <c r="AS1763" s="73"/>
      <c r="AT1763" s="73"/>
      <c r="AU1763" s="68"/>
      <c r="AV1763" s="67"/>
      <c r="AW1763" s="67"/>
      <c r="AX1763" s="67"/>
      <c r="AY1763" s="67"/>
      <c r="AZ1763" s="132"/>
      <c r="BA1763" s="132"/>
      <c r="BB1763" s="132"/>
      <c r="BC1763" s="132"/>
      <c r="BD1763" s="132"/>
      <c r="BE1763" s="67"/>
    </row>
    <row r="1764" spans="1:57" ht="25.5" customHeight="1" x14ac:dyDescent="0.25">
      <c r="A1764" s="31"/>
      <c r="B1764" s="31"/>
      <c r="C1764" s="31"/>
      <c r="D1764" s="33"/>
      <c r="E1764" s="98"/>
      <c r="F1764" s="31"/>
      <c r="G1764" s="83"/>
      <c r="H1764" s="83"/>
      <c r="I1764" s="62"/>
      <c r="J1764" s="31"/>
      <c r="K1764" s="31"/>
      <c r="L1764" s="83"/>
      <c r="M1764" s="69"/>
      <c r="N1764" s="69"/>
      <c r="O1764" s="74"/>
      <c r="P1764" s="74"/>
      <c r="Q1764" s="75"/>
      <c r="R1764" s="34"/>
      <c r="S1764" s="83"/>
      <c r="T1764" s="83"/>
      <c r="U1764" s="83"/>
      <c r="V1764" s="83"/>
      <c r="W1764" s="74"/>
      <c r="X1764" s="74"/>
      <c r="Y1764" s="74"/>
      <c r="Z1764" s="66"/>
      <c r="AA1764" s="72"/>
      <c r="AB1764" s="66"/>
      <c r="AC1764" s="72"/>
      <c r="AD1764" s="72"/>
      <c r="AE1764" s="72"/>
      <c r="AF1764" s="62"/>
      <c r="AG1764" s="113"/>
      <c r="AH1764" s="114"/>
      <c r="AI1764" s="30"/>
      <c r="AJ1764" s="30"/>
      <c r="AK1764" s="30"/>
      <c r="AL1764" s="30"/>
      <c r="AM1764" s="68"/>
      <c r="AN1764" s="114"/>
      <c r="AO1764" s="114"/>
      <c r="AP1764" s="113"/>
      <c r="AQ1764" s="113"/>
      <c r="AR1764" s="31"/>
      <c r="AS1764" s="73"/>
      <c r="AT1764" s="73"/>
      <c r="AU1764" s="68"/>
      <c r="AV1764" s="67"/>
      <c r="AW1764" s="67"/>
      <c r="AX1764" s="67"/>
      <c r="AY1764" s="67"/>
      <c r="AZ1764" s="132"/>
      <c r="BA1764" s="132"/>
      <c r="BB1764" s="132"/>
      <c r="BC1764" s="132"/>
      <c r="BD1764" s="132"/>
      <c r="BE1764" s="67"/>
    </row>
    <row r="1765" spans="1:57" ht="25.5" customHeight="1" x14ac:dyDescent="0.25">
      <c r="A1765" s="31"/>
      <c r="B1765" s="31"/>
      <c r="C1765" s="31"/>
      <c r="D1765" s="33"/>
      <c r="E1765" s="98"/>
      <c r="F1765" s="31"/>
      <c r="G1765" s="83"/>
      <c r="H1765" s="83"/>
      <c r="I1765" s="62"/>
      <c r="J1765" s="31"/>
      <c r="K1765" s="31"/>
      <c r="L1765" s="83"/>
      <c r="M1765" s="69"/>
      <c r="N1765" s="69"/>
      <c r="O1765" s="74"/>
      <c r="P1765" s="74"/>
      <c r="Q1765" s="75"/>
      <c r="R1765" s="34"/>
      <c r="S1765" s="83"/>
      <c r="T1765" s="83"/>
      <c r="U1765" s="83"/>
      <c r="V1765" s="83"/>
      <c r="W1765" s="74"/>
      <c r="X1765" s="74"/>
      <c r="Y1765" s="74"/>
      <c r="Z1765" s="66"/>
      <c r="AA1765" s="72"/>
      <c r="AB1765" s="66"/>
      <c r="AC1765" s="72"/>
      <c r="AD1765" s="72"/>
      <c r="AE1765" s="72"/>
      <c r="AF1765" s="62"/>
      <c r="AG1765" s="113"/>
      <c r="AH1765" s="114"/>
      <c r="AI1765" s="30"/>
      <c r="AJ1765" s="30"/>
      <c r="AK1765" s="30"/>
      <c r="AL1765" s="30"/>
      <c r="AM1765" s="68"/>
      <c r="AN1765" s="114"/>
      <c r="AO1765" s="114"/>
      <c r="AP1765" s="113"/>
      <c r="AQ1765" s="113"/>
      <c r="AR1765" s="31"/>
      <c r="AS1765" s="73"/>
      <c r="AT1765" s="73"/>
      <c r="AU1765" s="68"/>
      <c r="AV1765" s="67"/>
      <c r="AW1765" s="67"/>
      <c r="AX1765" s="67"/>
      <c r="AY1765" s="67"/>
      <c r="AZ1765" s="132"/>
      <c r="BA1765" s="132"/>
      <c r="BB1765" s="132"/>
      <c r="BC1765" s="132"/>
      <c r="BD1765" s="132"/>
      <c r="BE1765" s="67"/>
    </row>
    <row r="1766" spans="1:57" ht="25.5" customHeight="1" x14ac:dyDescent="0.25">
      <c r="A1766" s="31"/>
      <c r="B1766" s="31"/>
      <c r="C1766" s="31"/>
      <c r="D1766" s="33"/>
      <c r="E1766" s="98"/>
      <c r="F1766" s="31"/>
      <c r="G1766" s="83"/>
      <c r="H1766" s="83"/>
      <c r="I1766" s="62"/>
      <c r="J1766" s="31"/>
      <c r="K1766" s="31"/>
      <c r="L1766" s="83"/>
      <c r="M1766" s="69"/>
      <c r="N1766" s="69"/>
      <c r="O1766" s="74"/>
      <c r="P1766" s="74"/>
      <c r="Q1766" s="75"/>
      <c r="R1766" s="34"/>
      <c r="S1766" s="83"/>
      <c r="T1766" s="83"/>
      <c r="U1766" s="83"/>
      <c r="V1766" s="83"/>
      <c r="W1766" s="74"/>
      <c r="X1766" s="74"/>
      <c r="Y1766" s="74"/>
      <c r="Z1766" s="66"/>
      <c r="AA1766" s="72"/>
      <c r="AB1766" s="66"/>
      <c r="AC1766" s="72"/>
      <c r="AD1766" s="72"/>
      <c r="AE1766" s="72"/>
      <c r="AF1766" s="62"/>
      <c r="AG1766" s="113"/>
      <c r="AH1766" s="114"/>
      <c r="AI1766" s="30"/>
      <c r="AJ1766" s="30"/>
      <c r="AK1766" s="30"/>
      <c r="AL1766" s="30"/>
      <c r="AM1766" s="68"/>
      <c r="AN1766" s="114"/>
      <c r="AO1766" s="114"/>
      <c r="AP1766" s="113"/>
      <c r="AQ1766" s="113"/>
      <c r="AR1766" s="31"/>
      <c r="AS1766" s="73"/>
      <c r="AT1766" s="73"/>
      <c r="AU1766" s="68"/>
      <c r="AV1766" s="67"/>
      <c r="AW1766" s="67"/>
      <c r="AX1766" s="67"/>
      <c r="AY1766" s="67"/>
      <c r="AZ1766" s="132"/>
      <c r="BA1766" s="132"/>
      <c r="BB1766" s="132"/>
      <c r="BC1766" s="132"/>
      <c r="BD1766" s="132"/>
      <c r="BE1766" s="67"/>
    </row>
    <row r="1767" spans="1:57" ht="25.5" customHeight="1" x14ac:dyDescent="0.25">
      <c r="A1767" s="31"/>
      <c r="B1767" s="31"/>
      <c r="C1767" s="31"/>
      <c r="D1767" s="33"/>
      <c r="E1767" s="98"/>
      <c r="F1767" s="31"/>
      <c r="G1767" s="83"/>
      <c r="H1767" s="83"/>
      <c r="I1767" s="62"/>
      <c r="J1767" s="31"/>
      <c r="K1767" s="31"/>
      <c r="L1767" s="83"/>
      <c r="M1767" s="69"/>
      <c r="N1767" s="69"/>
      <c r="O1767" s="74"/>
      <c r="P1767" s="74"/>
      <c r="Q1767" s="75"/>
      <c r="R1767" s="34"/>
      <c r="S1767" s="83"/>
      <c r="T1767" s="83"/>
      <c r="U1767" s="83"/>
      <c r="V1767" s="83"/>
      <c r="W1767" s="74"/>
      <c r="X1767" s="74"/>
      <c r="Y1767" s="74"/>
      <c r="Z1767" s="66"/>
      <c r="AA1767" s="72"/>
      <c r="AB1767" s="66"/>
      <c r="AC1767" s="72"/>
      <c r="AD1767" s="72"/>
      <c r="AE1767" s="72"/>
      <c r="AF1767" s="62"/>
      <c r="AG1767" s="113"/>
      <c r="AH1767" s="114"/>
      <c r="AI1767" s="30"/>
      <c r="AJ1767" s="30"/>
      <c r="AK1767" s="30"/>
      <c r="AL1767" s="30"/>
      <c r="AM1767" s="68"/>
      <c r="AN1767" s="114"/>
      <c r="AO1767" s="114"/>
      <c r="AP1767" s="113"/>
      <c r="AQ1767" s="113"/>
      <c r="AR1767" s="31"/>
      <c r="AS1767" s="73"/>
      <c r="AT1767" s="73"/>
      <c r="AU1767" s="68"/>
      <c r="AV1767" s="67"/>
      <c r="AW1767" s="67"/>
      <c r="AX1767" s="67"/>
      <c r="AY1767" s="67"/>
      <c r="AZ1767" s="132"/>
      <c r="BA1767" s="132"/>
      <c r="BB1767" s="132"/>
      <c r="BC1767" s="132"/>
      <c r="BD1767" s="132"/>
      <c r="BE1767" s="67"/>
    </row>
    <row r="1768" spans="1:57" ht="25.5" customHeight="1" x14ac:dyDescent="0.25">
      <c r="A1768" s="31"/>
      <c r="B1768" s="31"/>
      <c r="C1768" s="31"/>
      <c r="D1768" s="33"/>
      <c r="E1768" s="98"/>
      <c r="F1768" s="31"/>
      <c r="G1768" s="83"/>
      <c r="H1768" s="83"/>
      <c r="I1768" s="62"/>
      <c r="J1768" s="31"/>
      <c r="K1768" s="31"/>
      <c r="L1768" s="83"/>
      <c r="M1768" s="69"/>
      <c r="N1768" s="69"/>
      <c r="O1768" s="74"/>
      <c r="P1768" s="74"/>
      <c r="Q1768" s="75"/>
      <c r="R1768" s="34"/>
      <c r="S1768" s="83"/>
      <c r="T1768" s="83"/>
      <c r="U1768" s="83"/>
      <c r="V1768" s="83"/>
      <c r="W1768" s="74"/>
      <c r="X1768" s="74"/>
      <c r="Y1768" s="74"/>
      <c r="Z1768" s="66"/>
      <c r="AA1768" s="72"/>
      <c r="AB1768" s="66"/>
      <c r="AC1768" s="72"/>
      <c r="AD1768" s="72"/>
      <c r="AE1768" s="72"/>
      <c r="AF1768" s="62"/>
      <c r="AG1768" s="113"/>
      <c r="AH1768" s="114"/>
      <c r="AI1768" s="30"/>
      <c r="AJ1768" s="30"/>
      <c r="AK1768" s="30"/>
      <c r="AL1768" s="30"/>
      <c r="AM1768" s="68"/>
      <c r="AN1768" s="114"/>
      <c r="AO1768" s="114"/>
      <c r="AP1768" s="113"/>
      <c r="AQ1768" s="113"/>
      <c r="AR1768" s="31"/>
      <c r="AS1768" s="73"/>
      <c r="AT1768" s="73"/>
      <c r="AU1768" s="68"/>
      <c r="AV1768" s="67"/>
      <c r="AW1768" s="67"/>
      <c r="AX1768" s="67"/>
      <c r="AY1768" s="67"/>
      <c r="AZ1768" s="132"/>
      <c r="BA1768" s="132"/>
      <c r="BB1768" s="132"/>
      <c r="BC1768" s="132"/>
      <c r="BD1768" s="132"/>
      <c r="BE1768" s="67"/>
    </row>
    <row r="1769" spans="1:57" ht="25.5" customHeight="1" x14ac:dyDescent="0.25">
      <c r="A1769" s="31"/>
      <c r="B1769" s="31"/>
      <c r="C1769" s="31"/>
      <c r="D1769" s="33"/>
      <c r="E1769" s="98"/>
      <c r="F1769" s="31"/>
      <c r="G1769" s="83"/>
      <c r="H1769" s="83"/>
      <c r="I1769" s="62"/>
      <c r="J1769" s="31"/>
      <c r="K1769" s="31"/>
      <c r="L1769" s="83"/>
      <c r="M1769" s="69"/>
      <c r="N1769" s="69"/>
      <c r="O1769" s="74"/>
      <c r="P1769" s="74"/>
      <c r="Q1769" s="75"/>
      <c r="R1769" s="34"/>
      <c r="S1769" s="83"/>
      <c r="T1769" s="83"/>
      <c r="U1769" s="83"/>
      <c r="V1769" s="83"/>
      <c r="W1769" s="74"/>
      <c r="X1769" s="74"/>
      <c r="Y1769" s="74"/>
      <c r="Z1769" s="66"/>
      <c r="AA1769" s="72"/>
      <c r="AB1769" s="66"/>
      <c r="AC1769" s="72"/>
      <c r="AD1769" s="72"/>
      <c r="AE1769" s="72"/>
      <c r="AF1769" s="62"/>
      <c r="AG1769" s="113"/>
      <c r="AH1769" s="114"/>
      <c r="AI1769" s="30"/>
      <c r="AJ1769" s="30"/>
      <c r="AK1769" s="30"/>
      <c r="AL1769" s="30"/>
      <c r="AM1769" s="68"/>
      <c r="AN1769" s="114"/>
      <c r="AO1769" s="114"/>
      <c r="AP1769" s="113"/>
      <c r="AQ1769" s="113"/>
      <c r="AR1769" s="31"/>
      <c r="AS1769" s="73"/>
      <c r="AT1769" s="73"/>
      <c r="AU1769" s="68"/>
      <c r="AV1769" s="67"/>
      <c r="AW1769" s="67"/>
      <c r="AX1769" s="67"/>
      <c r="AY1769" s="67"/>
      <c r="AZ1769" s="132"/>
      <c r="BA1769" s="132"/>
      <c r="BB1769" s="132"/>
      <c r="BC1769" s="132"/>
      <c r="BD1769" s="132"/>
      <c r="BE1769" s="67"/>
    </row>
    <row r="1770" spans="1:57" ht="25.5" customHeight="1" x14ac:dyDescent="0.25">
      <c r="A1770" s="31"/>
      <c r="B1770" s="31"/>
      <c r="C1770" s="31"/>
      <c r="D1770" s="33"/>
      <c r="E1770" s="98"/>
      <c r="F1770" s="31"/>
      <c r="G1770" s="83"/>
      <c r="H1770" s="83"/>
      <c r="I1770" s="62"/>
      <c r="J1770" s="31"/>
      <c r="K1770" s="31"/>
      <c r="L1770" s="83"/>
      <c r="M1770" s="69"/>
      <c r="N1770" s="69"/>
      <c r="O1770" s="74"/>
      <c r="P1770" s="74"/>
      <c r="Q1770" s="75"/>
      <c r="R1770" s="34"/>
      <c r="S1770" s="83"/>
      <c r="T1770" s="83"/>
      <c r="U1770" s="83"/>
      <c r="V1770" s="83"/>
      <c r="W1770" s="74"/>
      <c r="X1770" s="74"/>
      <c r="Y1770" s="74"/>
      <c r="Z1770" s="66"/>
      <c r="AA1770" s="72"/>
      <c r="AB1770" s="66"/>
      <c r="AC1770" s="72"/>
      <c r="AD1770" s="72"/>
      <c r="AE1770" s="72"/>
      <c r="AF1770" s="62"/>
      <c r="AG1770" s="113"/>
      <c r="AH1770" s="114"/>
      <c r="AI1770" s="30"/>
      <c r="AJ1770" s="30"/>
      <c r="AK1770" s="30"/>
      <c r="AL1770" s="30"/>
      <c r="AM1770" s="68"/>
      <c r="AN1770" s="114"/>
      <c r="AO1770" s="114"/>
      <c r="AP1770" s="113"/>
      <c r="AQ1770" s="113"/>
      <c r="AR1770" s="31"/>
      <c r="AS1770" s="73"/>
      <c r="AT1770" s="73"/>
      <c r="AU1770" s="68"/>
      <c r="AV1770" s="67"/>
      <c r="AW1770" s="67"/>
      <c r="AX1770" s="67"/>
      <c r="AY1770" s="67"/>
      <c r="AZ1770" s="132"/>
      <c r="BA1770" s="132"/>
      <c r="BB1770" s="132"/>
      <c r="BC1770" s="132"/>
      <c r="BD1770" s="132"/>
      <c r="BE1770" s="67"/>
    </row>
    <row r="1771" spans="1:57" ht="25.5" customHeight="1" x14ac:dyDescent="0.25">
      <c r="A1771" s="31"/>
      <c r="B1771" s="31"/>
      <c r="C1771" s="31"/>
      <c r="D1771" s="33"/>
      <c r="E1771" s="98"/>
      <c r="F1771" s="31"/>
      <c r="G1771" s="83"/>
      <c r="H1771" s="83"/>
      <c r="I1771" s="62"/>
      <c r="J1771" s="31"/>
      <c r="K1771" s="31"/>
      <c r="L1771" s="83"/>
      <c r="M1771" s="69"/>
      <c r="N1771" s="69"/>
      <c r="O1771" s="74"/>
      <c r="P1771" s="74"/>
      <c r="Q1771" s="75"/>
      <c r="R1771" s="34"/>
      <c r="S1771" s="83"/>
      <c r="T1771" s="83"/>
      <c r="U1771" s="83"/>
      <c r="V1771" s="83"/>
      <c r="W1771" s="74"/>
      <c r="X1771" s="74"/>
      <c r="Y1771" s="74"/>
      <c r="Z1771" s="66"/>
      <c r="AA1771" s="72"/>
      <c r="AB1771" s="66"/>
      <c r="AC1771" s="72"/>
      <c r="AD1771" s="72"/>
      <c r="AE1771" s="72"/>
      <c r="AF1771" s="62"/>
      <c r="AG1771" s="113"/>
      <c r="AH1771" s="114"/>
      <c r="AI1771" s="30"/>
      <c r="AJ1771" s="30"/>
      <c r="AK1771" s="30"/>
      <c r="AL1771" s="30"/>
      <c r="AM1771" s="68"/>
      <c r="AN1771" s="114"/>
      <c r="AO1771" s="114"/>
      <c r="AP1771" s="113"/>
      <c r="AQ1771" s="113"/>
      <c r="AR1771" s="31"/>
      <c r="AS1771" s="73"/>
      <c r="AT1771" s="73"/>
      <c r="AU1771" s="68"/>
      <c r="AV1771" s="67"/>
      <c r="AW1771" s="67"/>
      <c r="AX1771" s="67"/>
      <c r="AY1771" s="67"/>
      <c r="AZ1771" s="132"/>
      <c r="BA1771" s="132"/>
      <c r="BB1771" s="132"/>
      <c r="BC1771" s="132"/>
      <c r="BD1771" s="132"/>
      <c r="BE1771" s="67"/>
    </row>
    <row r="1772" spans="1:57" ht="25.5" customHeight="1" x14ac:dyDescent="0.25">
      <c r="A1772" s="31"/>
      <c r="B1772" s="31"/>
      <c r="C1772" s="31"/>
      <c r="D1772" s="33"/>
      <c r="E1772" s="98"/>
      <c r="F1772" s="31"/>
      <c r="G1772" s="83"/>
      <c r="H1772" s="83"/>
      <c r="I1772" s="62"/>
      <c r="J1772" s="31"/>
      <c r="K1772" s="31"/>
      <c r="L1772" s="83"/>
      <c r="M1772" s="69"/>
      <c r="N1772" s="69"/>
      <c r="O1772" s="74"/>
      <c r="P1772" s="74"/>
      <c r="Q1772" s="75"/>
      <c r="R1772" s="34"/>
      <c r="S1772" s="83"/>
      <c r="T1772" s="83"/>
      <c r="U1772" s="83"/>
      <c r="V1772" s="83"/>
      <c r="W1772" s="74"/>
      <c r="X1772" s="74"/>
      <c r="Y1772" s="74"/>
      <c r="Z1772" s="66"/>
      <c r="AA1772" s="72"/>
      <c r="AB1772" s="66"/>
      <c r="AC1772" s="72"/>
      <c r="AD1772" s="72"/>
      <c r="AE1772" s="72"/>
      <c r="AF1772" s="62"/>
      <c r="AG1772" s="113"/>
      <c r="AH1772" s="114"/>
      <c r="AI1772" s="30"/>
      <c r="AJ1772" s="30"/>
      <c r="AK1772" s="30"/>
      <c r="AL1772" s="30"/>
      <c r="AM1772" s="68"/>
      <c r="AN1772" s="114"/>
      <c r="AO1772" s="114"/>
      <c r="AP1772" s="113"/>
      <c r="AQ1772" s="113"/>
      <c r="AR1772" s="31"/>
      <c r="AS1772" s="73"/>
      <c r="AT1772" s="73"/>
      <c r="AU1772" s="68"/>
      <c r="AV1772" s="67"/>
      <c r="AW1772" s="67"/>
      <c r="AX1772" s="67"/>
      <c r="AY1772" s="67"/>
      <c r="AZ1772" s="132"/>
      <c r="BA1772" s="132"/>
      <c r="BB1772" s="132"/>
      <c r="BC1772" s="132"/>
      <c r="BD1772" s="132"/>
      <c r="BE1772" s="67"/>
    </row>
    <row r="1773" spans="1:57" ht="25.5" customHeight="1" x14ac:dyDescent="0.25">
      <c r="A1773" s="31"/>
      <c r="B1773" s="31"/>
      <c r="C1773" s="31"/>
      <c r="D1773" s="33"/>
      <c r="E1773" s="98"/>
      <c r="F1773" s="31"/>
      <c r="G1773" s="83"/>
      <c r="H1773" s="83"/>
      <c r="I1773" s="62"/>
      <c r="J1773" s="31"/>
      <c r="K1773" s="31"/>
      <c r="L1773" s="83"/>
      <c r="M1773" s="69"/>
      <c r="N1773" s="69"/>
      <c r="O1773" s="74"/>
      <c r="P1773" s="74"/>
      <c r="Q1773" s="75"/>
      <c r="R1773" s="34"/>
      <c r="S1773" s="83"/>
      <c r="T1773" s="83"/>
      <c r="U1773" s="83"/>
      <c r="V1773" s="83"/>
      <c r="W1773" s="74"/>
      <c r="X1773" s="74"/>
      <c r="Y1773" s="74"/>
      <c r="Z1773" s="66"/>
      <c r="AA1773" s="72"/>
      <c r="AB1773" s="66"/>
      <c r="AC1773" s="72"/>
      <c r="AD1773" s="72"/>
      <c r="AE1773" s="72"/>
      <c r="AF1773" s="62"/>
      <c r="AG1773" s="113"/>
      <c r="AH1773" s="114"/>
      <c r="AI1773" s="30"/>
      <c r="AJ1773" s="30"/>
      <c r="AK1773" s="30"/>
      <c r="AL1773" s="30"/>
      <c r="AM1773" s="68"/>
      <c r="AN1773" s="114"/>
      <c r="AO1773" s="114"/>
      <c r="AP1773" s="113"/>
      <c r="AQ1773" s="113"/>
      <c r="AR1773" s="31"/>
      <c r="AS1773" s="73"/>
      <c r="AT1773" s="73"/>
      <c r="AU1773" s="68"/>
      <c r="AV1773" s="67"/>
      <c r="AW1773" s="67"/>
      <c r="AX1773" s="67"/>
      <c r="AY1773" s="67"/>
      <c r="AZ1773" s="132"/>
      <c r="BA1773" s="132"/>
      <c r="BB1773" s="132"/>
      <c r="BC1773" s="132"/>
      <c r="BD1773" s="132"/>
      <c r="BE1773" s="67"/>
    </row>
    <row r="1774" spans="1:57" ht="25.5" customHeight="1" x14ac:dyDescent="0.25">
      <c r="A1774" s="31"/>
      <c r="B1774" s="31"/>
      <c r="C1774" s="31"/>
      <c r="D1774" s="33"/>
      <c r="E1774" s="98"/>
      <c r="F1774" s="31"/>
      <c r="G1774" s="83"/>
      <c r="H1774" s="83"/>
      <c r="I1774" s="62"/>
      <c r="J1774" s="31"/>
      <c r="K1774" s="31"/>
      <c r="L1774" s="83"/>
      <c r="M1774" s="69"/>
      <c r="N1774" s="69"/>
      <c r="O1774" s="74"/>
      <c r="P1774" s="74"/>
      <c r="Q1774" s="75"/>
      <c r="R1774" s="34"/>
      <c r="S1774" s="83"/>
      <c r="T1774" s="83"/>
      <c r="U1774" s="83"/>
      <c r="V1774" s="83"/>
      <c r="W1774" s="74"/>
      <c r="X1774" s="74"/>
      <c r="Y1774" s="74"/>
      <c r="Z1774" s="66"/>
      <c r="AA1774" s="72"/>
      <c r="AB1774" s="66"/>
      <c r="AC1774" s="72"/>
      <c r="AD1774" s="72"/>
      <c r="AE1774" s="72"/>
      <c r="AF1774" s="62"/>
      <c r="AG1774" s="113"/>
      <c r="AH1774" s="114"/>
      <c r="AI1774" s="30"/>
      <c r="AJ1774" s="30"/>
      <c r="AK1774" s="30"/>
      <c r="AL1774" s="30"/>
      <c r="AM1774" s="68"/>
      <c r="AN1774" s="114"/>
      <c r="AO1774" s="114"/>
      <c r="AP1774" s="113"/>
      <c r="AQ1774" s="113"/>
      <c r="AR1774" s="31"/>
      <c r="AS1774" s="73"/>
      <c r="AT1774" s="73"/>
      <c r="AU1774" s="68"/>
      <c r="AV1774" s="67"/>
      <c r="AW1774" s="67"/>
      <c r="AX1774" s="67"/>
      <c r="AY1774" s="67"/>
      <c r="AZ1774" s="132"/>
      <c r="BA1774" s="132"/>
      <c r="BB1774" s="132"/>
      <c r="BC1774" s="132"/>
      <c r="BD1774" s="132"/>
      <c r="BE1774" s="67"/>
    </row>
    <row r="1775" spans="1:57" ht="25.5" customHeight="1" x14ac:dyDescent="0.25">
      <c r="A1775" s="31"/>
      <c r="B1775" s="31"/>
      <c r="C1775" s="31"/>
      <c r="D1775" s="33"/>
      <c r="E1775" s="98"/>
      <c r="F1775" s="31"/>
      <c r="G1775" s="83"/>
      <c r="H1775" s="83"/>
      <c r="I1775" s="62"/>
      <c r="J1775" s="31"/>
      <c r="K1775" s="31"/>
      <c r="L1775" s="83"/>
      <c r="M1775" s="69"/>
      <c r="N1775" s="69"/>
      <c r="O1775" s="74"/>
      <c r="P1775" s="74"/>
      <c r="Q1775" s="75"/>
      <c r="R1775" s="34"/>
      <c r="S1775" s="83"/>
      <c r="T1775" s="83"/>
      <c r="U1775" s="83"/>
      <c r="V1775" s="83"/>
      <c r="W1775" s="74"/>
      <c r="X1775" s="74"/>
      <c r="Y1775" s="74"/>
      <c r="Z1775" s="66"/>
      <c r="AA1775" s="72"/>
      <c r="AB1775" s="66"/>
      <c r="AC1775" s="72"/>
      <c r="AD1775" s="72"/>
      <c r="AE1775" s="72"/>
      <c r="AF1775" s="62"/>
      <c r="AG1775" s="113"/>
      <c r="AH1775" s="114"/>
      <c r="AI1775" s="30"/>
      <c r="AJ1775" s="30"/>
      <c r="AK1775" s="30"/>
      <c r="AL1775" s="30"/>
      <c r="AM1775" s="68"/>
      <c r="AN1775" s="114"/>
      <c r="AO1775" s="114"/>
      <c r="AP1775" s="113"/>
      <c r="AQ1775" s="113"/>
      <c r="AR1775" s="31"/>
      <c r="AS1775" s="73"/>
      <c r="AT1775" s="73"/>
      <c r="AU1775" s="68"/>
      <c r="AV1775" s="67"/>
      <c r="AW1775" s="67"/>
      <c r="AX1775" s="67"/>
      <c r="AY1775" s="67"/>
      <c r="AZ1775" s="132"/>
      <c r="BA1775" s="132"/>
      <c r="BB1775" s="132"/>
      <c r="BC1775" s="132"/>
      <c r="BD1775" s="132"/>
      <c r="BE1775" s="67"/>
    </row>
    <row r="1776" spans="1:57" ht="25.5" customHeight="1" x14ac:dyDescent="0.25">
      <c r="A1776" s="31"/>
      <c r="B1776" s="31"/>
      <c r="C1776" s="31"/>
      <c r="D1776" s="33"/>
      <c r="E1776" s="98"/>
      <c r="F1776" s="31"/>
      <c r="G1776" s="83"/>
      <c r="H1776" s="83"/>
      <c r="I1776" s="62"/>
      <c r="J1776" s="31"/>
      <c r="K1776" s="31"/>
      <c r="L1776" s="83"/>
      <c r="M1776" s="69"/>
      <c r="N1776" s="69"/>
      <c r="O1776" s="74"/>
      <c r="P1776" s="74"/>
      <c r="Q1776" s="75"/>
      <c r="R1776" s="34"/>
      <c r="S1776" s="83"/>
      <c r="T1776" s="83"/>
      <c r="U1776" s="83"/>
      <c r="V1776" s="83"/>
      <c r="W1776" s="74"/>
      <c r="X1776" s="74"/>
      <c r="Y1776" s="74"/>
      <c r="Z1776" s="66"/>
      <c r="AA1776" s="72"/>
      <c r="AB1776" s="66"/>
      <c r="AC1776" s="72"/>
      <c r="AD1776" s="72"/>
      <c r="AE1776" s="72"/>
      <c r="AF1776" s="62"/>
      <c r="AG1776" s="113"/>
      <c r="AH1776" s="114"/>
      <c r="AI1776" s="30"/>
      <c r="AJ1776" s="30"/>
      <c r="AK1776" s="30"/>
      <c r="AL1776" s="30"/>
      <c r="AM1776" s="68"/>
      <c r="AN1776" s="114"/>
      <c r="AO1776" s="114"/>
      <c r="AP1776" s="113"/>
      <c r="AQ1776" s="113"/>
      <c r="AR1776" s="31"/>
      <c r="AS1776" s="73"/>
      <c r="AT1776" s="73"/>
      <c r="AU1776" s="68"/>
      <c r="AV1776" s="67"/>
      <c r="AW1776" s="67"/>
      <c r="AX1776" s="67"/>
      <c r="AY1776" s="67"/>
      <c r="AZ1776" s="132"/>
      <c r="BA1776" s="132"/>
      <c r="BB1776" s="132"/>
      <c r="BC1776" s="132"/>
      <c r="BD1776" s="132"/>
      <c r="BE1776" s="67"/>
    </row>
    <row r="1777" spans="1:57" ht="25.5" customHeight="1" x14ac:dyDescent="0.25">
      <c r="A1777" s="31"/>
      <c r="B1777" s="31"/>
      <c r="C1777" s="31"/>
      <c r="D1777" s="33"/>
      <c r="E1777" s="98"/>
      <c r="F1777" s="31"/>
      <c r="G1777" s="83"/>
      <c r="H1777" s="83"/>
      <c r="I1777" s="62"/>
      <c r="J1777" s="31"/>
      <c r="K1777" s="31"/>
      <c r="L1777" s="83"/>
      <c r="M1777" s="69"/>
      <c r="N1777" s="69"/>
      <c r="O1777" s="74"/>
      <c r="P1777" s="74"/>
      <c r="Q1777" s="75"/>
      <c r="R1777" s="34"/>
      <c r="S1777" s="83"/>
      <c r="T1777" s="83"/>
      <c r="U1777" s="83"/>
      <c r="V1777" s="83"/>
      <c r="W1777" s="74"/>
      <c r="X1777" s="74"/>
      <c r="Y1777" s="74"/>
      <c r="Z1777" s="66"/>
      <c r="AA1777" s="72"/>
      <c r="AB1777" s="66"/>
      <c r="AC1777" s="72"/>
      <c r="AD1777" s="72"/>
      <c r="AE1777" s="72"/>
      <c r="AF1777" s="62"/>
      <c r="AG1777" s="113"/>
      <c r="AH1777" s="114"/>
      <c r="AI1777" s="30"/>
      <c r="AJ1777" s="30"/>
      <c r="AK1777" s="30"/>
      <c r="AL1777" s="30"/>
      <c r="AM1777" s="68"/>
      <c r="AN1777" s="114"/>
      <c r="AO1777" s="114"/>
      <c r="AP1777" s="113"/>
      <c r="AQ1777" s="113"/>
      <c r="AR1777" s="31"/>
      <c r="AS1777" s="73"/>
      <c r="AT1777" s="73"/>
      <c r="AU1777" s="68"/>
      <c r="AV1777" s="67"/>
      <c r="AW1777" s="67"/>
      <c r="AX1777" s="67"/>
      <c r="AY1777" s="67"/>
      <c r="AZ1777" s="132"/>
      <c r="BA1777" s="132"/>
      <c r="BB1777" s="132"/>
      <c r="BC1777" s="132"/>
      <c r="BD1777" s="132"/>
      <c r="BE1777" s="67"/>
    </row>
    <row r="1778" spans="1:57" ht="25.5" customHeight="1" x14ac:dyDescent="0.25">
      <c r="A1778" s="31"/>
      <c r="B1778" s="31"/>
      <c r="C1778" s="31"/>
      <c r="D1778" s="33"/>
      <c r="E1778" s="98"/>
      <c r="F1778" s="31"/>
      <c r="G1778" s="83"/>
      <c r="H1778" s="83"/>
      <c r="I1778" s="62"/>
      <c r="J1778" s="31"/>
      <c r="K1778" s="31"/>
      <c r="L1778" s="83"/>
      <c r="M1778" s="69"/>
      <c r="N1778" s="69"/>
      <c r="O1778" s="74"/>
      <c r="P1778" s="74"/>
      <c r="Q1778" s="75"/>
      <c r="R1778" s="34"/>
      <c r="S1778" s="83"/>
      <c r="T1778" s="83"/>
      <c r="U1778" s="83"/>
      <c r="V1778" s="83"/>
      <c r="W1778" s="74"/>
      <c r="X1778" s="74"/>
      <c r="Y1778" s="74"/>
      <c r="Z1778" s="66"/>
      <c r="AA1778" s="72"/>
      <c r="AB1778" s="66"/>
      <c r="AC1778" s="72"/>
      <c r="AD1778" s="72"/>
      <c r="AE1778" s="72"/>
      <c r="AF1778" s="62"/>
      <c r="AG1778" s="113"/>
      <c r="AH1778" s="114"/>
      <c r="AI1778" s="30"/>
      <c r="AJ1778" s="30"/>
      <c r="AK1778" s="30"/>
      <c r="AL1778" s="30"/>
      <c r="AM1778" s="68"/>
      <c r="AN1778" s="114"/>
      <c r="AO1778" s="114"/>
      <c r="AP1778" s="113"/>
      <c r="AQ1778" s="113"/>
      <c r="AR1778" s="31"/>
      <c r="AS1778" s="73"/>
      <c r="AT1778" s="73"/>
      <c r="AU1778" s="68"/>
      <c r="AV1778" s="67"/>
      <c r="AW1778" s="67"/>
      <c r="AX1778" s="67"/>
      <c r="AY1778" s="67"/>
      <c r="AZ1778" s="132"/>
      <c r="BA1778" s="132"/>
      <c r="BB1778" s="132"/>
      <c r="BC1778" s="132"/>
      <c r="BD1778" s="132"/>
      <c r="BE1778" s="67"/>
    </row>
    <row r="1779" spans="1:57" ht="25.5" customHeight="1" x14ac:dyDescent="0.25">
      <c r="A1779" s="31"/>
      <c r="B1779" s="31"/>
      <c r="C1779" s="31"/>
      <c r="D1779" s="33"/>
      <c r="E1779" s="98"/>
      <c r="F1779" s="31"/>
      <c r="G1779" s="83"/>
      <c r="H1779" s="83"/>
      <c r="I1779" s="62"/>
      <c r="J1779" s="31"/>
      <c r="K1779" s="31"/>
      <c r="L1779" s="83"/>
      <c r="M1779" s="69"/>
      <c r="N1779" s="69"/>
      <c r="O1779" s="74"/>
      <c r="P1779" s="74"/>
      <c r="Q1779" s="75"/>
      <c r="R1779" s="34"/>
      <c r="S1779" s="83"/>
      <c r="T1779" s="83"/>
      <c r="U1779" s="83"/>
      <c r="V1779" s="83"/>
      <c r="W1779" s="74"/>
      <c r="X1779" s="74"/>
      <c r="Y1779" s="74"/>
      <c r="Z1779" s="66"/>
      <c r="AA1779" s="72"/>
      <c r="AB1779" s="66"/>
      <c r="AC1779" s="72"/>
      <c r="AD1779" s="72"/>
      <c r="AE1779" s="72"/>
      <c r="AF1779" s="62"/>
      <c r="AG1779" s="113"/>
      <c r="AH1779" s="114"/>
      <c r="AI1779" s="30"/>
      <c r="AJ1779" s="30"/>
      <c r="AK1779" s="30"/>
      <c r="AL1779" s="30"/>
      <c r="AM1779" s="68"/>
      <c r="AN1779" s="114"/>
      <c r="AO1779" s="114"/>
      <c r="AP1779" s="113"/>
      <c r="AQ1779" s="113"/>
      <c r="AR1779" s="31"/>
      <c r="AS1779" s="73"/>
      <c r="AT1779" s="73"/>
      <c r="AU1779" s="68"/>
      <c r="AV1779" s="67"/>
      <c r="AW1779" s="67"/>
      <c r="AX1779" s="67"/>
      <c r="AY1779" s="67"/>
      <c r="AZ1779" s="132"/>
      <c r="BA1779" s="132"/>
      <c r="BB1779" s="132"/>
      <c r="BC1779" s="132"/>
      <c r="BD1779" s="132"/>
      <c r="BE1779" s="67"/>
    </row>
    <row r="1780" spans="1:57" ht="25.5" customHeight="1" x14ac:dyDescent="0.25">
      <c r="A1780" s="31"/>
      <c r="B1780" s="31"/>
      <c r="C1780" s="31"/>
      <c r="D1780" s="33"/>
      <c r="E1780" s="98"/>
      <c r="F1780" s="31"/>
      <c r="G1780" s="83"/>
      <c r="H1780" s="83"/>
      <c r="I1780" s="62"/>
      <c r="J1780" s="31"/>
      <c r="K1780" s="31"/>
      <c r="L1780" s="83"/>
      <c r="M1780" s="69"/>
      <c r="N1780" s="69"/>
      <c r="O1780" s="74"/>
      <c r="P1780" s="74"/>
      <c r="Q1780" s="75"/>
      <c r="R1780" s="34"/>
      <c r="S1780" s="83"/>
      <c r="T1780" s="83"/>
      <c r="U1780" s="83"/>
      <c r="V1780" s="83"/>
      <c r="W1780" s="74"/>
      <c r="X1780" s="74"/>
      <c r="Y1780" s="74"/>
      <c r="Z1780" s="66"/>
      <c r="AA1780" s="72"/>
      <c r="AB1780" s="66"/>
      <c r="AC1780" s="72"/>
      <c r="AD1780" s="72"/>
      <c r="AE1780" s="72"/>
      <c r="AF1780" s="62"/>
      <c r="AG1780" s="113"/>
      <c r="AH1780" s="114"/>
      <c r="AI1780" s="30"/>
      <c r="AJ1780" s="30"/>
      <c r="AK1780" s="30"/>
      <c r="AL1780" s="30"/>
      <c r="AM1780" s="68"/>
      <c r="AN1780" s="114"/>
      <c r="AO1780" s="114"/>
      <c r="AP1780" s="113"/>
      <c r="AQ1780" s="113"/>
      <c r="AR1780" s="31"/>
      <c r="AS1780" s="73"/>
      <c r="AT1780" s="73"/>
      <c r="AU1780" s="68"/>
      <c r="AV1780" s="67"/>
      <c r="AW1780" s="67"/>
      <c r="AX1780" s="67"/>
      <c r="AY1780" s="67"/>
      <c r="AZ1780" s="132"/>
      <c r="BA1780" s="132"/>
      <c r="BB1780" s="132"/>
      <c r="BC1780" s="132"/>
      <c r="BD1780" s="132"/>
      <c r="BE1780" s="67"/>
    </row>
    <row r="1781" spans="1:57" ht="25.5" customHeight="1" x14ac:dyDescent="0.25">
      <c r="A1781" s="31"/>
      <c r="B1781" s="31"/>
      <c r="C1781" s="31"/>
      <c r="D1781" s="33"/>
      <c r="E1781" s="98"/>
      <c r="F1781" s="31"/>
      <c r="G1781" s="83"/>
      <c r="H1781" s="83"/>
      <c r="I1781" s="62"/>
      <c r="J1781" s="31"/>
      <c r="K1781" s="31"/>
      <c r="L1781" s="83"/>
      <c r="M1781" s="69"/>
      <c r="N1781" s="69"/>
      <c r="O1781" s="74"/>
      <c r="P1781" s="74"/>
      <c r="Q1781" s="75"/>
      <c r="R1781" s="34"/>
      <c r="S1781" s="83"/>
      <c r="T1781" s="83"/>
      <c r="U1781" s="83"/>
      <c r="V1781" s="83"/>
      <c r="W1781" s="74"/>
      <c r="X1781" s="74"/>
      <c r="Y1781" s="74"/>
      <c r="Z1781" s="66"/>
      <c r="AA1781" s="72"/>
      <c r="AB1781" s="66"/>
      <c r="AC1781" s="72"/>
      <c r="AD1781" s="72"/>
      <c r="AE1781" s="72"/>
      <c r="AF1781" s="62"/>
      <c r="AG1781" s="113"/>
      <c r="AH1781" s="114"/>
      <c r="AI1781" s="30"/>
      <c r="AJ1781" s="30"/>
      <c r="AK1781" s="30"/>
      <c r="AL1781" s="30"/>
      <c r="AM1781" s="68"/>
      <c r="AN1781" s="114"/>
      <c r="AO1781" s="114"/>
      <c r="AP1781" s="113"/>
      <c r="AQ1781" s="113"/>
      <c r="AR1781" s="31"/>
      <c r="AS1781" s="73"/>
      <c r="AT1781" s="73"/>
      <c r="AU1781" s="68"/>
      <c r="AV1781" s="67"/>
      <c r="AW1781" s="67"/>
      <c r="AX1781" s="67"/>
      <c r="AY1781" s="67"/>
      <c r="AZ1781" s="132"/>
      <c r="BA1781" s="132"/>
      <c r="BB1781" s="132"/>
      <c r="BC1781" s="132"/>
      <c r="BD1781" s="132"/>
      <c r="BE1781" s="67"/>
    </row>
    <row r="1782" spans="1:57" ht="25.5" customHeight="1" x14ac:dyDescent="0.25">
      <c r="A1782" s="31"/>
      <c r="B1782" s="31"/>
      <c r="C1782" s="31"/>
      <c r="D1782" s="33"/>
      <c r="E1782" s="98"/>
      <c r="F1782" s="31"/>
      <c r="G1782" s="83"/>
      <c r="H1782" s="83"/>
      <c r="I1782" s="62"/>
      <c r="J1782" s="31"/>
      <c r="K1782" s="31"/>
      <c r="L1782" s="83"/>
      <c r="M1782" s="69"/>
      <c r="N1782" s="69"/>
      <c r="O1782" s="74"/>
      <c r="P1782" s="74"/>
      <c r="Q1782" s="75"/>
      <c r="R1782" s="34"/>
      <c r="S1782" s="83"/>
      <c r="T1782" s="83"/>
      <c r="U1782" s="83"/>
      <c r="V1782" s="83"/>
      <c r="W1782" s="74"/>
      <c r="X1782" s="74"/>
      <c r="Y1782" s="74"/>
      <c r="Z1782" s="66"/>
      <c r="AA1782" s="72"/>
      <c r="AB1782" s="66"/>
      <c r="AC1782" s="72"/>
      <c r="AD1782" s="72"/>
      <c r="AE1782" s="72"/>
      <c r="AF1782" s="62"/>
      <c r="AG1782" s="113"/>
      <c r="AH1782" s="114"/>
      <c r="AI1782" s="30"/>
      <c r="AJ1782" s="30"/>
      <c r="AK1782" s="30"/>
      <c r="AL1782" s="30"/>
      <c r="AM1782" s="68"/>
      <c r="AN1782" s="114"/>
      <c r="AO1782" s="114"/>
      <c r="AP1782" s="113"/>
      <c r="AQ1782" s="113"/>
      <c r="AR1782" s="31"/>
      <c r="AS1782" s="73"/>
      <c r="AT1782" s="73"/>
      <c r="AU1782" s="68"/>
      <c r="AV1782" s="67"/>
      <c r="AW1782" s="67"/>
      <c r="AX1782" s="67"/>
      <c r="AY1782" s="67"/>
      <c r="AZ1782" s="132"/>
      <c r="BA1782" s="132"/>
      <c r="BB1782" s="132"/>
      <c r="BC1782" s="132"/>
      <c r="BD1782" s="132"/>
      <c r="BE1782" s="67"/>
    </row>
    <row r="1783" spans="1:57" ht="25.5" customHeight="1" x14ac:dyDescent="0.25">
      <c r="A1783" s="31"/>
      <c r="B1783" s="31"/>
      <c r="C1783" s="31"/>
      <c r="D1783" s="33"/>
      <c r="E1783" s="98"/>
      <c r="F1783" s="31"/>
      <c r="G1783" s="83"/>
      <c r="H1783" s="83"/>
      <c r="I1783" s="62"/>
      <c r="J1783" s="31"/>
      <c r="K1783" s="31"/>
      <c r="L1783" s="83"/>
      <c r="M1783" s="69"/>
      <c r="N1783" s="69"/>
      <c r="O1783" s="74"/>
      <c r="P1783" s="74"/>
      <c r="Q1783" s="75"/>
      <c r="R1783" s="34"/>
      <c r="S1783" s="83"/>
      <c r="T1783" s="83"/>
      <c r="U1783" s="83"/>
      <c r="V1783" s="83"/>
      <c r="W1783" s="74"/>
      <c r="X1783" s="74"/>
      <c r="Y1783" s="74"/>
      <c r="Z1783" s="66"/>
      <c r="AA1783" s="72"/>
      <c r="AB1783" s="66"/>
      <c r="AC1783" s="72"/>
      <c r="AD1783" s="72"/>
      <c r="AE1783" s="72"/>
      <c r="AF1783" s="62"/>
      <c r="AG1783" s="113"/>
      <c r="AH1783" s="114"/>
      <c r="AI1783" s="30"/>
      <c r="AJ1783" s="30"/>
      <c r="AK1783" s="30"/>
      <c r="AL1783" s="30"/>
      <c r="AM1783" s="68"/>
      <c r="AN1783" s="114"/>
      <c r="AO1783" s="114"/>
      <c r="AP1783" s="113"/>
      <c r="AQ1783" s="113"/>
      <c r="AR1783" s="31"/>
      <c r="AS1783" s="73"/>
      <c r="AT1783" s="73"/>
      <c r="AU1783" s="68"/>
      <c r="AV1783" s="67"/>
      <c r="AW1783" s="67"/>
      <c r="AX1783" s="67"/>
      <c r="AY1783" s="67"/>
      <c r="AZ1783" s="132"/>
      <c r="BA1783" s="132"/>
      <c r="BB1783" s="132"/>
      <c r="BC1783" s="132"/>
      <c r="BD1783" s="132"/>
      <c r="BE1783" s="67"/>
    </row>
    <row r="1784" spans="1:57" ht="25.5" customHeight="1" x14ac:dyDescent="0.25">
      <c r="A1784" s="31"/>
      <c r="B1784" s="31"/>
      <c r="C1784" s="31"/>
      <c r="D1784" s="33"/>
      <c r="E1784" s="98"/>
      <c r="F1784" s="31"/>
      <c r="G1784" s="83"/>
      <c r="H1784" s="83"/>
      <c r="I1784" s="62"/>
      <c r="J1784" s="31"/>
      <c r="K1784" s="31"/>
      <c r="L1784" s="83"/>
      <c r="M1784" s="69"/>
      <c r="N1784" s="69"/>
      <c r="O1784" s="74"/>
      <c r="P1784" s="74"/>
      <c r="Q1784" s="75"/>
      <c r="R1784" s="34"/>
      <c r="S1784" s="83"/>
      <c r="T1784" s="83"/>
      <c r="U1784" s="83"/>
      <c r="V1784" s="83"/>
      <c r="W1784" s="74"/>
      <c r="X1784" s="74"/>
      <c r="Y1784" s="74"/>
      <c r="Z1784" s="66"/>
      <c r="AA1784" s="72"/>
      <c r="AB1784" s="66"/>
      <c r="AC1784" s="72"/>
      <c r="AD1784" s="72"/>
      <c r="AE1784" s="72"/>
      <c r="AF1784" s="62"/>
      <c r="AG1784" s="113"/>
      <c r="AH1784" s="114"/>
      <c r="AI1784" s="30"/>
      <c r="AJ1784" s="30"/>
      <c r="AK1784" s="30"/>
      <c r="AL1784" s="30"/>
      <c r="AM1784" s="68"/>
      <c r="AN1784" s="114"/>
      <c r="AO1784" s="114"/>
      <c r="AP1784" s="113"/>
      <c r="AQ1784" s="113"/>
      <c r="AR1784" s="31"/>
      <c r="AS1784" s="73"/>
      <c r="AT1784" s="73"/>
      <c r="AU1784" s="68"/>
      <c r="AV1784" s="67"/>
      <c r="AW1784" s="67"/>
      <c r="AX1784" s="67"/>
      <c r="AY1784" s="67"/>
      <c r="AZ1784" s="132"/>
      <c r="BA1784" s="132"/>
      <c r="BB1784" s="132"/>
      <c r="BC1784" s="132"/>
      <c r="BD1784" s="132"/>
      <c r="BE1784" s="67"/>
    </row>
    <row r="1785" spans="1:57" ht="25.5" customHeight="1" x14ac:dyDescent="0.25">
      <c r="A1785" s="31"/>
      <c r="B1785" s="31"/>
      <c r="C1785" s="31"/>
      <c r="D1785" s="33"/>
      <c r="E1785" s="98"/>
      <c r="F1785" s="31"/>
      <c r="G1785" s="83"/>
      <c r="H1785" s="83"/>
      <c r="I1785" s="62"/>
      <c r="J1785" s="31"/>
      <c r="K1785" s="31"/>
      <c r="L1785" s="83"/>
      <c r="M1785" s="69"/>
      <c r="N1785" s="69"/>
      <c r="O1785" s="74"/>
      <c r="P1785" s="74"/>
      <c r="Q1785" s="75"/>
      <c r="R1785" s="34"/>
      <c r="S1785" s="83"/>
      <c r="T1785" s="83"/>
      <c r="U1785" s="83"/>
      <c r="V1785" s="83"/>
      <c r="W1785" s="74"/>
      <c r="X1785" s="74"/>
      <c r="Y1785" s="74"/>
      <c r="Z1785" s="66"/>
      <c r="AA1785" s="72"/>
      <c r="AB1785" s="66"/>
      <c r="AC1785" s="72"/>
      <c r="AD1785" s="72"/>
      <c r="AE1785" s="72"/>
      <c r="AF1785" s="62"/>
      <c r="AG1785" s="113"/>
      <c r="AH1785" s="114"/>
      <c r="AI1785" s="30"/>
      <c r="AJ1785" s="30"/>
      <c r="AK1785" s="30"/>
      <c r="AL1785" s="30"/>
      <c r="AM1785" s="68"/>
      <c r="AN1785" s="114"/>
      <c r="AO1785" s="114"/>
      <c r="AP1785" s="113"/>
      <c r="AQ1785" s="113"/>
      <c r="AR1785" s="31"/>
      <c r="AS1785" s="73"/>
      <c r="AT1785" s="73"/>
      <c r="AU1785" s="68"/>
      <c r="AV1785" s="67"/>
      <c r="AW1785" s="67"/>
      <c r="AX1785" s="67"/>
      <c r="AY1785" s="67"/>
      <c r="AZ1785" s="132"/>
      <c r="BA1785" s="132"/>
      <c r="BB1785" s="132"/>
      <c r="BC1785" s="132"/>
      <c r="BD1785" s="132"/>
      <c r="BE1785" s="67"/>
    </row>
    <row r="1786" spans="1:57" ht="25.5" customHeight="1" x14ac:dyDescent="0.25">
      <c r="A1786" s="31"/>
      <c r="B1786" s="31"/>
      <c r="C1786" s="31"/>
      <c r="D1786" s="33"/>
      <c r="E1786" s="98"/>
      <c r="F1786" s="31"/>
      <c r="G1786" s="83"/>
      <c r="H1786" s="83"/>
      <c r="I1786" s="62"/>
      <c r="J1786" s="31"/>
      <c r="K1786" s="31"/>
      <c r="L1786" s="83"/>
      <c r="M1786" s="69"/>
      <c r="N1786" s="69"/>
      <c r="O1786" s="74"/>
      <c r="P1786" s="74"/>
      <c r="Q1786" s="75"/>
      <c r="R1786" s="34"/>
      <c r="S1786" s="83"/>
      <c r="T1786" s="83"/>
      <c r="U1786" s="83"/>
      <c r="V1786" s="83"/>
      <c r="W1786" s="74"/>
      <c r="X1786" s="74"/>
      <c r="Y1786" s="74"/>
      <c r="Z1786" s="66"/>
      <c r="AA1786" s="72"/>
      <c r="AB1786" s="66"/>
      <c r="AC1786" s="72"/>
      <c r="AD1786" s="72"/>
      <c r="AE1786" s="72"/>
      <c r="AF1786" s="62"/>
      <c r="AG1786" s="113"/>
      <c r="AH1786" s="114"/>
      <c r="AI1786" s="30"/>
      <c r="AJ1786" s="30"/>
      <c r="AK1786" s="30"/>
      <c r="AL1786" s="30"/>
      <c r="AM1786" s="68"/>
      <c r="AN1786" s="114"/>
      <c r="AO1786" s="114"/>
      <c r="AP1786" s="113"/>
      <c r="AQ1786" s="113"/>
      <c r="AR1786" s="31"/>
      <c r="AS1786" s="73"/>
      <c r="AT1786" s="73"/>
      <c r="AU1786" s="68"/>
      <c r="AV1786" s="67"/>
      <c r="AW1786" s="67"/>
      <c r="AX1786" s="67"/>
      <c r="AY1786" s="67"/>
      <c r="AZ1786" s="132"/>
      <c r="BA1786" s="132"/>
      <c r="BB1786" s="132"/>
      <c r="BC1786" s="132"/>
      <c r="BD1786" s="132"/>
      <c r="BE1786" s="67"/>
    </row>
    <row r="1787" spans="1:57" ht="25.5" customHeight="1" x14ac:dyDescent="0.25">
      <c r="A1787" s="31"/>
      <c r="B1787" s="31"/>
      <c r="C1787" s="31"/>
      <c r="D1787" s="33"/>
      <c r="E1787" s="98"/>
      <c r="F1787" s="31"/>
      <c r="G1787" s="83"/>
      <c r="H1787" s="83"/>
      <c r="I1787" s="62"/>
      <c r="J1787" s="31"/>
      <c r="K1787" s="31"/>
      <c r="L1787" s="83"/>
      <c r="M1787" s="69"/>
      <c r="N1787" s="69"/>
      <c r="O1787" s="74"/>
      <c r="P1787" s="74"/>
      <c r="Q1787" s="75"/>
      <c r="R1787" s="34"/>
      <c r="S1787" s="83"/>
      <c r="T1787" s="83"/>
      <c r="U1787" s="83"/>
      <c r="V1787" s="83"/>
      <c r="W1787" s="74"/>
      <c r="X1787" s="74"/>
      <c r="Y1787" s="74"/>
      <c r="Z1787" s="66"/>
      <c r="AA1787" s="72"/>
      <c r="AB1787" s="66"/>
      <c r="AC1787" s="72"/>
      <c r="AD1787" s="72"/>
      <c r="AE1787" s="72"/>
      <c r="AF1787" s="62"/>
      <c r="AG1787" s="113"/>
      <c r="AH1787" s="114"/>
      <c r="AI1787" s="30"/>
      <c r="AJ1787" s="30"/>
      <c r="AK1787" s="30"/>
      <c r="AL1787" s="30"/>
      <c r="AM1787" s="68"/>
      <c r="AN1787" s="114"/>
      <c r="AO1787" s="114"/>
      <c r="AP1787" s="113"/>
      <c r="AQ1787" s="113"/>
      <c r="AR1787" s="31"/>
      <c r="AS1787" s="73"/>
      <c r="AT1787" s="73"/>
      <c r="AU1787" s="68"/>
      <c r="AV1787" s="67"/>
      <c r="AW1787" s="67"/>
      <c r="AX1787" s="67"/>
      <c r="AY1787" s="67"/>
      <c r="AZ1787" s="132"/>
      <c r="BA1787" s="132"/>
      <c r="BB1787" s="132"/>
      <c r="BC1787" s="132"/>
      <c r="BD1787" s="132"/>
      <c r="BE1787" s="67"/>
    </row>
    <row r="1788" spans="1:57" ht="25.5" customHeight="1" x14ac:dyDescent="0.25">
      <c r="A1788" s="31"/>
      <c r="B1788" s="31"/>
      <c r="C1788" s="31"/>
      <c r="D1788" s="33"/>
      <c r="E1788" s="98"/>
      <c r="F1788" s="31"/>
      <c r="G1788" s="83"/>
      <c r="H1788" s="83"/>
      <c r="I1788" s="62"/>
      <c r="J1788" s="31"/>
      <c r="K1788" s="31"/>
      <c r="L1788" s="83"/>
      <c r="M1788" s="69"/>
      <c r="N1788" s="69"/>
      <c r="O1788" s="74"/>
      <c r="P1788" s="74"/>
      <c r="Q1788" s="75"/>
      <c r="R1788" s="34"/>
      <c r="S1788" s="83"/>
      <c r="T1788" s="83"/>
      <c r="U1788" s="83"/>
      <c r="V1788" s="83"/>
      <c r="W1788" s="74"/>
      <c r="X1788" s="74"/>
      <c r="Y1788" s="74"/>
      <c r="Z1788" s="66"/>
      <c r="AA1788" s="72"/>
      <c r="AB1788" s="66"/>
      <c r="AC1788" s="72"/>
      <c r="AD1788" s="72"/>
      <c r="AE1788" s="72"/>
      <c r="AF1788" s="62"/>
      <c r="AG1788" s="113"/>
      <c r="AH1788" s="114"/>
      <c r="AI1788" s="30"/>
      <c r="AJ1788" s="30"/>
      <c r="AK1788" s="30"/>
      <c r="AL1788" s="30"/>
      <c r="AM1788" s="68"/>
      <c r="AN1788" s="114"/>
      <c r="AO1788" s="114"/>
      <c r="AP1788" s="113"/>
      <c r="AQ1788" s="113"/>
      <c r="AR1788" s="31"/>
      <c r="AS1788" s="73"/>
      <c r="AT1788" s="73"/>
      <c r="AU1788" s="68"/>
      <c r="AV1788" s="67"/>
      <c r="AW1788" s="67"/>
      <c r="AX1788" s="67"/>
      <c r="AY1788" s="67"/>
      <c r="AZ1788" s="132"/>
      <c r="BA1788" s="132"/>
      <c r="BB1788" s="132"/>
      <c r="BC1788" s="132"/>
      <c r="BD1788" s="132"/>
      <c r="BE1788" s="67"/>
    </row>
    <row r="1789" spans="1:57" ht="25.5" customHeight="1" x14ac:dyDescent="0.25">
      <c r="A1789" s="31"/>
      <c r="B1789" s="31"/>
      <c r="C1789" s="31"/>
      <c r="D1789" s="33"/>
      <c r="E1789" s="98"/>
      <c r="F1789" s="31"/>
      <c r="G1789" s="83"/>
      <c r="H1789" s="83"/>
      <c r="I1789" s="62"/>
      <c r="J1789" s="31"/>
      <c r="K1789" s="31"/>
      <c r="L1789" s="83"/>
      <c r="M1789" s="69"/>
      <c r="N1789" s="69"/>
      <c r="O1789" s="74"/>
      <c r="P1789" s="74"/>
      <c r="Q1789" s="75"/>
      <c r="R1789" s="34"/>
      <c r="S1789" s="83"/>
      <c r="T1789" s="83"/>
      <c r="U1789" s="83"/>
      <c r="V1789" s="83"/>
      <c r="W1789" s="74"/>
      <c r="X1789" s="74"/>
      <c r="Y1789" s="74"/>
      <c r="Z1789" s="66"/>
      <c r="AA1789" s="72"/>
      <c r="AB1789" s="66"/>
      <c r="AC1789" s="72"/>
      <c r="AD1789" s="72"/>
      <c r="AE1789" s="72"/>
      <c r="AF1789" s="62"/>
      <c r="AG1789" s="113"/>
      <c r="AH1789" s="114"/>
      <c r="AI1789" s="30"/>
      <c r="AJ1789" s="30"/>
      <c r="AK1789" s="30"/>
      <c r="AL1789" s="30"/>
      <c r="AM1789" s="68"/>
      <c r="AN1789" s="114"/>
      <c r="AO1789" s="114"/>
      <c r="AP1789" s="113"/>
      <c r="AQ1789" s="113"/>
      <c r="AR1789" s="31"/>
      <c r="AS1789" s="73"/>
      <c r="AT1789" s="73"/>
      <c r="AU1789" s="68"/>
      <c r="AV1789" s="67"/>
      <c r="AW1789" s="67"/>
      <c r="AX1789" s="67"/>
      <c r="AY1789" s="67"/>
      <c r="AZ1789" s="132"/>
      <c r="BA1789" s="132"/>
      <c r="BB1789" s="132"/>
      <c r="BC1789" s="132"/>
      <c r="BD1789" s="132"/>
      <c r="BE1789" s="67"/>
    </row>
    <row r="1790" spans="1:57" ht="25.5" customHeight="1" x14ac:dyDescent="0.25">
      <c r="A1790" s="31"/>
      <c r="B1790" s="31"/>
      <c r="C1790" s="31"/>
      <c r="D1790" s="33"/>
      <c r="E1790" s="98"/>
      <c r="F1790" s="31"/>
      <c r="G1790" s="83"/>
      <c r="H1790" s="83"/>
      <c r="I1790" s="62"/>
      <c r="J1790" s="31"/>
      <c r="K1790" s="31"/>
      <c r="L1790" s="83"/>
      <c r="M1790" s="69"/>
      <c r="N1790" s="69"/>
      <c r="O1790" s="74"/>
      <c r="P1790" s="74"/>
      <c r="Q1790" s="75"/>
      <c r="R1790" s="34"/>
      <c r="S1790" s="83"/>
      <c r="T1790" s="83"/>
      <c r="U1790" s="83"/>
      <c r="V1790" s="83"/>
      <c r="W1790" s="74"/>
      <c r="X1790" s="74"/>
      <c r="Y1790" s="74"/>
      <c r="Z1790" s="66"/>
      <c r="AA1790" s="72"/>
      <c r="AB1790" s="66"/>
      <c r="AC1790" s="72"/>
      <c r="AD1790" s="72"/>
      <c r="AE1790" s="72"/>
      <c r="AF1790" s="62"/>
      <c r="AG1790" s="113"/>
      <c r="AH1790" s="114"/>
      <c r="AI1790" s="30"/>
      <c r="AJ1790" s="30"/>
      <c r="AK1790" s="30"/>
      <c r="AL1790" s="30"/>
      <c r="AM1790" s="68"/>
      <c r="AN1790" s="114"/>
      <c r="AO1790" s="114"/>
      <c r="AP1790" s="113"/>
      <c r="AQ1790" s="113"/>
      <c r="AR1790" s="31"/>
      <c r="AS1790" s="73"/>
      <c r="AT1790" s="73"/>
      <c r="AU1790" s="68"/>
      <c r="AV1790" s="67"/>
      <c r="AW1790" s="67"/>
      <c r="AX1790" s="67"/>
      <c r="AY1790" s="67"/>
      <c r="AZ1790" s="132"/>
      <c r="BA1790" s="132"/>
      <c r="BB1790" s="132"/>
      <c r="BC1790" s="132"/>
      <c r="BD1790" s="132"/>
      <c r="BE1790" s="67"/>
    </row>
    <row r="1791" spans="1:57" ht="25.5" customHeight="1" x14ac:dyDescent="0.25">
      <c r="A1791" s="31"/>
      <c r="B1791" s="31"/>
      <c r="C1791" s="31"/>
      <c r="D1791" s="33"/>
      <c r="E1791" s="98"/>
      <c r="F1791" s="31"/>
      <c r="G1791" s="83"/>
      <c r="H1791" s="83"/>
      <c r="I1791" s="62"/>
      <c r="J1791" s="31"/>
      <c r="K1791" s="31"/>
      <c r="L1791" s="83"/>
      <c r="M1791" s="69"/>
      <c r="N1791" s="69"/>
      <c r="O1791" s="74"/>
      <c r="P1791" s="74"/>
      <c r="Q1791" s="75"/>
      <c r="R1791" s="34"/>
      <c r="S1791" s="83"/>
      <c r="T1791" s="83"/>
      <c r="U1791" s="83"/>
      <c r="V1791" s="83"/>
      <c r="W1791" s="74"/>
      <c r="X1791" s="74"/>
      <c r="Y1791" s="74"/>
      <c r="Z1791" s="66"/>
      <c r="AA1791" s="72"/>
      <c r="AB1791" s="66"/>
      <c r="AC1791" s="72"/>
      <c r="AD1791" s="72"/>
      <c r="AE1791" s="72"/>
      <c r="AF1791" s="62"/>
      <c r="AG1791" s="113"/>
      <c r="AH1791" s="114"/>
      <c r="AI1791" s="30"/>
      <c r="AJ1791" s="30"/>
      <c r="AK1791" s="30"/>
      <c r="AL1791" s="30"/>
      <c r="AM1791" s="68"/>
      <c r="AN1791" s="114"/>
      <c r="AO1791" s="114"/>
      <c r="AP1791" s="113"/>
      <c r="AQ1791" s="113"/>
      <c r="AR1791" s="31"/>
      <c r="AS1791" s="73"/>
      <c r="AT1791" s="73"/>
      <c r="AU1791" s="68"/>
      <c r="AV1791" s="67"/>
      <c r="AW1791" s="67"/>
      <c r="AX1791" s="67"/>
      <c r="AY1791" s="67"/>
      <c r="AZ1791" s="132"/>
      <c r="BA1791" s="132"/>
      <c r="BB1791" s="132"/>
      <c r="BC1791" s="132"/>
      <c r="BD1791" s="132"/>
      <c r="BE1791" s="67"/>
    </row>
    <row r="1792" spans="1:57" ht="25.5" customHeight="1" x14ac:dyDescent="0.25">
      <c r="A1792" s="31"/>
      <c r="B1792" s="31"/>
      <c r="C1792" s="31"/>
      <c r="D1792" s="33"/>
      <c r="E1792" s="98"/>
      <c r="F1792" s="31"/>
      <c r="G1792" s="83"/>
      <c r="H1792" s="83"/>
      <c r="I1792" s="62"/>
      <c r="J1792" s="31"/>
      <c r="K1792" s="31"/>
      <c r="L1792" s="83"/>
      <c r="M1792" s="69"/>
      <c r="N1792" s="69"/>
      <c r="O1792" s="74"/>
      <c r="P1792" s="74"/>
      <c r="Q1792" s="75"/>
      <c r="R1792" s="34"/>
      <c r="S1792" s="83"/>
      <c r="T1792" s="83"/>
      <c r="U1792" s="83"/>
      <c r="V1792" s="83"/>
      <c r="W1792" s="74"/>
      <c r="X1792" s="74"/>
      <c r="Y1792" s="74"/>
      <c r="Z1792" s="66"/>
      <c r="AA1792" s="72"/>
      <c r="AB1792" s="66"/>
      <c r="AC1792" s="72"/>
      <c r="AD1792" s="72"/>
      <c r="AE1792" s="72"/>
      <c r="AF1792" s="62"/>
      <c r="AG1792" s="113"/>
      <c r="AH1792" s="114"/>
      <c r="AI1792" s="30"/>
      <c r="AJ1792" s="30"/>
      <c r="AK1792" s="30"/>
      <c r="AL1792" s="30"/>
      <c r="AM1792" s="68"/>
      <c r="AN1792" s="114"/>
      <c r="AO1792" s="114"/>
      <c r="AP1792" s="113"/>
      <c r="AQ1792" s="113"/>
      <c r="AR1792" s="31"/>
      <c r="AS1792" s="73"/>
      <c r="AT1792" s="73"/>
      <c r="AU1792" s="68"/>
      <c r="AV1792" s="67"/>
      <c r="AW1792" s="67"/>
      <c r="AX1792" s="67"/>
      <c r="AY1792" s="67"/>
      <c r="AZ1792" s="132"/>
      <c r="BA1792" s="132"/>
      <c r="BB1792" s="132"/>
      <c r="BC1792" s="132"/>
      <c r="BD1792" s="132"/>
      <c r="BE1792" s="67"/>
    </row>
    <row r="1793" spans="1:57" ht="25.5" customHeight="1" x14ac:dyDescent="0.25">
      <c r="A1793" s="31"/>
      <c r="B1793" s="31"/>
      <c r="C1793" s="31"/>
      <c r="D1793" s="33"/>
      <c r="E1793" s="98"/>
      <c r="F1793" s="31"/>
      <c r="G1793" s="83"/>
      <c r="H1793" s="83"/>
      <c r="I1793" s="62"/>
      <c r="J1793" s="31"/>
      <c r="K1793" s="31"/>
      <c r="L1793" s="83"/>
      <c r="M1793" s="69"/>
      <c r="N1793" s="69"/>
      <c r="O1793" s="74"/>
      <c r="P1793" s="74"/>
      <c r="Q1793" s="75"/>
      <c r="R1793" s="34"/>
      <c r="S1793" s="83"/>
      <c r="T1793" s="83"/>
      <c r="U1793" s="83"/>
      <c r="V1793" s="83"/>
      <c r="W1793" s="74"/>
      <c r="X1793" s="74"/>
      <c r="Y1793" s="74"/>
      <c r="Z1793" s="66"/>
      <c r="AA1793" s="72"/>
      <c r="AB1793" s="66"/>
      <c r="AC1793" s="72"/>
      <c r="AD1793" s="72"/>
      <c r="AE1793" s="72"/>
      <c r="AF1793" s="62"/>
      <c r="AG1793" s="113"/>
      <c r="AH1793" s="114"/>
      <c r="AI1793" s="30"/>
      <c r="AJ1793" s="30"/>
      <c r="AK1793" s="30"/>
      <c r="AL1793" s="30"/>
      <c r="AM1793" s="68"/>
      <c r="AN1793" s="114"/>
      <c r="AO1793" s="114"/>
      <c r="AP1793" s="113"/>
      <c r="AQ1793" s="113"/>
      <c r="AR1793" s="31"/>
      <c r="AS1793" s="73"/>
      <c r="AT1793" s="73"/>
      <c r="AU1793" s="68"/>
      <c r="AV1793" s="67"/>
      <c r="AW1793" s="67"/>
      <c r="AX1793" s="67"/>
      <c r="AY1793" s="67"/>
      <c r="AZ1793" s="132"/>
      <c r="BA1793" s="132"/>
      <c r="BB1793" s="132"/>
      <c r="BC1793" s="132"/>
      <c r="BD1793" s="132"/>
      <c r="BE1793" s="67"/>
    </row>
    <row r="1794" spans="1:57" ht="25.5" customHeight="1" x14ac:dyDescent="0.25">
      <c r="A1794" s="31"/>
      <c r="B1794" s="31"/>
      <c r="C1794" s="31"/>
      <c r="D1794" s="33"/>
      <c r="E1794" s="98"/>
      <c r="F1794" s="31"/>
      <c r="G1794" s="83"/>
      <c r="H1794" s="83"/>
      <c r="I1794" s="62"/>
      <c r="J1794" s="31"/>
      <c r="K1794" s="31"/>
      <c r="L1794" s="83"/>
      <c r="M1794" s="69"/>
      <c r="N1794" s="69"/>
      <c r="O1794" s="74"/>
      <c r="P1794" s="74"/>
      <c r="Q1794" s="75"/>
      <c r="R1794" s="34"/>
      <c r="S1794" s="83"/>
      <c r="T1794" s="83"/>
      <c r="U1794" s="83"/>
      <c r="V1794" s="83"/>
      <c r="W1794" s="74"/>
      <c r="X1794" s="74"/>
      <c r="Y1794" s="74"/>
      <c r="Z1794" s="66"/>
      <c r="AA1794" s="72"/>
      <c r="AB1794" s="66"/>
      <c r="AC1794" s="72"/>
      <c r="AD1794" s="72"/>
      <c r="AE1794" s="72"/>
      <c r="AF1794" s="62"/>
      <c r="AG1794" s="113"/>
      <c r="AH1794" s="114"/>
      <c r="AI1794" s="30"/>
      <c r="AJ1794" s="30"/>
      <c r="AK1794" s="30"/>
      <c r="AL1794" s="30"/>
      <c r="AM1794" s="68"/>
      <c r="AN1794" s="114"/>
      <c r="AO1794" s="114"/>
      <c r="AP1794" s="113"/>
      <c r="AQ1794" s="113"/>
      <c r="AR1794" s="31"/>
      <c r="AS1794" s="73"/>
      <c r="AT1794" s="73"/>
      <c r="AU1794" s="68"/>
      <c r="AV1794" s="67"/>
      <c r="AW1794" s="67"/>
      <c r="AX1794" s="67"/>
      <c r="AY1794" s="67"/>
      <c r="AZ1794" s="132"/>
      <c r="BA1794" s="132"/>
      <c r="BB1794" s="132"/>
      <c r="BC1794" s="132"/>
      <c r="BD1794" s="132"/>
      <c r="BE1794" s="67"/>
    </row>
    <row r="1795" spans="1:57" ht="25.5" customHeight="1" x14ac:dyDescent="0.25">
      <c r="A1795" s="31"/>
      <c r="B1795" s="31"/>
      <c r="C1795" s="31"/>
      <c r="D1795" s="33"/>
      <c r="E1795" s="98"/>
      <c r="F1795" s="31"/>
      <c r="G1795" s="83"/>
      <c r="H1795" s="83"/>
      <c r="I1795" s="62"/>
      <c r="J1795" s="31"/>
      <c r="K1795" s="31"/>
      <c r="L1795" s="83"/>
      <c r="M1795" s="69"/>
      <c r="N1795" s="69"/>
      <c r="O1795" s="74"/>
      <c r="P1795" s="74"/>
      <c r="Q1795" s="75"/>
      <c r="R1795" s="34"/>
      <c r="S1795" s="83"/>
      <c r="T1795" s="83"/>
      <c r="U1795" s="83"/>
      <c r="V1795" s="83"/>
      <c r="W1795" s="74"/>
      <c r="X1795" s="74"/>
      <c r="Y1795" s="74"/>
      <c r="Z1795" s="66"/>
      <c r="AA1795" s="72"/>
      <c r="AB1795" s="66"/>
      <c r="AC1795" s="72"/>
      <c r="AD1795" s="72"/>
      <c r="AE1795" s="72"/>
      <c r="AF1795" s="62"/>
      <c r="AG1795" s="113"/>
      <c r="AH1795" s="114"/>
      <c r="AI1795" s="30"/>
      <c r="AJ1795" s="30"/>
      <c r="AK1795" s="30"/>
      <c r="AL1795" s="30"/>
      <c r="AM1795" s="68"/>
      <c r="AN1795" s="114"/>
      <c r="AO1795" s="114"/>
      <c r="AP1795" s="113"/>
      <c r="AQ1795" s="113"/>
      <c r="AR1795" s="31"/>
      <c r="AS1795" s="73"/>
      <c r="AT1795" s="73"/>
      <c r="AU1795" s="68"/>
      <c r="AV1795" s="67"/>
      <c r="AW1795" s="67"/>
      <c r="AX1795" s="67"/>
      <c r="AY1795" s="67"/>
      <c r="AZ1795" s="132"/>
      <c r="BA1795" s="132"/>
      <c r="BB1795" s="132"/>
      <c r="BC1795" s="132"/>
      <c r="BD1795" s="132"/>
      <c r="BE1795" s="67"/>
    </row>
    <row r="1796" spans="1:57" ht="25.5" customHeight="1" x14ac:dyDescent="0.25">
      <c r="A1796" s="31"/>
      <c r="B1796" s="31"/>
      <c r="C1796" s="31"/>
      <c r="D1796" s="33"/>
      <c r="E1796" s="98"/>
      <c r="F1796" s="31"/>
      <c r="G1796" s="83"/>
      <c r="H1796" s="83"/>
      <c r="I1796" s="62"/>
      <c r="J1796" s="31"/>
      <c r="K1796" s="31"/>
      <c r="L1796" s="83"/>
      <c r="M1796" s="69"/>
      <c r="N1796" s="69"/>
      <c r="O1796" s="74"/>
      <c r="P1796" s="74"/>
      <c r="Q1796" s="75"/>
      <c r="R1796" s="34"/>
      <c r="S1796" s="83"/>
      <c r="T1796" s="83"/>
      <c r="U1796" s="83"/>
      <c r="V1796" s="83"/>
      <c r="W1796" s="74"/>
      <c r="X1796" s="74"/>
      <c r="Y1796" s="74"/>
      <c r="Z1796" s="66"/>
      <c r="AA1796" s="72"/>
      <c r="AB1796" s="66"/>
      <c r="AC1796" s="72"/>
      <c r="AD1796" s="72"/>
      <c r="AE1796" s="72"/>
      <c r="AF1796" s="62"/>
      <c r="AG1796" s="113"/>
      <c r="AH1796" s="114"/>
      <c r="AI1796" s="30"/>
      <c r="AJ1796" s="30"/>
      <c r="AK1796" s="30"/>
      <c r="AL1796" s="30"/>
      <c r="AM1796" s="68"/>
      <c r="AN1796" s="114"/>
      <c r="AO1796" s="114"/>
      <c r="AP1796" s="113"/>
      <c r="AQ1796" s="113"/>
      <c r="AR1796" s="31"/>
      <c r="AS1796" s="73"/>
      <c r="AT1796" s="73"/>
      <c r="AU1796" s="68"/>
      <c r="AV1796" s="67"/>
      <c r="AW1796" s="67"/>
      <c r="AX1796" s="67"/>
      <c r="AY1796" s="67"/>
      <c r="AZ1796" s="132"/>
      <c r="BA1796" s="132"/>
      <c r="BB1796" s="132"/>
      <c r="BC1796" s="132"/>
      <c r="BD1796" s="132"/>
      <c r="BE1796" s="67"/>
    </row>
    <row r="1797" spans="1:57" ht="25.5" customHeight="1" x14ac:dyDescent="0.25">
      <c r="A1797" s="31"/>
      <c r="B1797" s="31"/>
      <c r="C1797" s="31"/>
      <c r="D1797" s="33"/>
      <c r="E1797" s="98"/>
      <c r="F1797" s="31"/>
      <c r="G1797" s="83"/>
      <c r="H1797" s="83"/>
      <c r="I1797" s="62"/>
      <c r="J1797" s="31"/>
      <c r="K1797" s="31"/>
      <c r="L1797" s="83"/>
      <c r="M1797" s="69"/>
      <c r="N1797" s="69"/>
      <c r="O1797" s="74"/>
      <c r="P1797" s="74"/>
      <c r="Q1797" s="75"/>
      <c r="R1797" s="34"/>
      <c r="S1797" s="83"/>
      <c r="T1797" s="83"/>
      <c r="U1797" s="83"/>
      <c r="V1797" s="83"/>
      <c r="W1797" s="74"/>
      <c r="X1797" s="74"/>
      <c r="Y1797" s="74"/>
      <c r="Z1797" s="66"/>
      <c r="AA1797" s="72"/>
      <c r="AB1797" s="66"/>
      <c r="AC1797" s="72"/>
      <c r="AD1797" s="72"/>
      <c r="AE1797" s="72"/>
      <c r="AF1797" s="62"/>
      <c r="AG1797" s="113"/>
      <c r="AH1797" s="114"/>
      <c r="AI1797" s="30"/>
      <c r="AJ1797" s="30"/>
      <c r="AK1797" s="30"/>
      <c r="AL1797" s="30"/>
      <c r="AM1797" s="68"/>
      <c r="AN1797" s="114"/>
      <c r="AO1797" s="114"/>
      <c r="AP1797" s="113"/>
      <c r="AQ1797" s="113"/>
      <c r="AR1797" s="31"/>
      <c r="AS1797" s="73"/>
      <c r="AT1797" s="73"/>
      <c r="AU1797" s="68"/>
      <c r="AV1797" s="67"/>
      <c r="AW1797" s="67"/>
      <c r="AX1797" s="67"/>
      <c r="AY1797" s="67"/>
      <c r="AZ1797" s="132"/>
      <c r="BA1797" s="132"/>
      <c r="BB1797" s="132"/>
      <c r="BC1797" s="132"/>
      <c r="BD1797" s="132"/>
      <c r="BE1797" s="67"/>
    </row>
    <row r="1798" spans="1:57" ht="25.5" customHeight="1" x14ac:dyDescent="0.25">
      <c r="A1798" s="31"/>
      <c r="B1798" s="31"/>
      <c r="C1798" s="31"/>
      <c r="D1798" s="33"/>
      <c r="E1798" s="98"/>
      <c r="F1798" s="31"/>
      <c r="G1798" s="83"/>
      <c r="H1798" s="83"/>
      <c r="I1798" s="62"/>
      <c r="J1798" s="31"/>
      <c r="K1798" s="31"/>
      <c r="L1798" s="83"/>
      <c r="M1798" s="69"/>
      <c r="N1798" s="69"/>
      <c r="O1798" s="74"/>
      <c r="P1798" s="74"/>
      <c r="Q1798" s="75"/>
      <c r="R1798" s="34"/>
      <c r="S1798" s="83"/>
      <c r="T1798" s="83"/>
      <c r="U1798" s="83"/>
      <c r="V1798" s="83"/>
      <c r="W1798" s="74"/>
      <c r="X1798" s="74"/>
      <c r="Y1798" s="74"/>
      <c r="Z1798" s="66"/>
      <c r="AA1798" s="72"/>
      <c r="AB1798" s="66"/>
      <c r="AC1798" s="72"/>
      <c r="AD1798" s="72"/>
      <c r="AE1798" s="72"/>
      <c r="AF1798" s="62"/>
      <c r="AG1798" s="113"/>
      <c r="AH1798" s="114"/>
      <c r="AI1798" s="30"/>
      <c r="AJ1798" s="30"/>
      <c r="AK1798" s="30"/>
      <c r="AL1798" s="30"/>
      <c r="AM1798" s="68"/>
      <c r="AN1798" s="114"/>
      <c r="AO1798" s="114"/>
      <c r="AP1798" s="113"/>
      <c r="AQ1798" s="113"/>
      <c r="AR1798" s="31"/>
      <c r="AS1798" s="73"/>
      <c r="AT1798" s="73"/>
      <c r="AU1798" s="68"/>
      <c r="AV1798" s="67"/>
      <c r="AW1798" s="67"/>
      <c r="AX1798" s="67"/>
      <c r="AY1798" s="67"/>
      <c r="AZ1798" s="132"/>
      <c r="BA1798" s="132"/>
      <c r="BB1798" s="132"/>
      <c r="BC1798" s="132"/>
      <c r="BD1798" s="132"/>
      <c r="BE1798" s="67"/>
    </row>
    <row r="1799" spans="1:57" ht="25.5" customHeight="1" x14ac:dyDescent="0.25">
      <c r="A1799" s="31"/>
      <c r="B1799" s="31"/>
      <c r="C1799" s="31"/>
      <c r="D1799" s="33"/>
      <c r="E1799" s="98"/>
      <c r="F1799" s="31"/>
      <c r="G1799" s="83"/>
      <c r="H1799" s="83"/>
      <c r="I1799" s="62"/>
      <c r="J1799" s="31"/>
      <c r="K1799" s="31"/>
      <c r="L1799" s="83"/>
      <c r="M1799" s="69"/>
      <c r="N1799" s="69"/>
      <c r="O1799" s="74"/>
      <c r="P1799" s="74"/>
      <c r="Q1799" s="75"/>
      <c r="R1799" s="34"/>
      <c r="S1799" s="83"/>
      <c r="T1799" s="83"/>
      <c r="U1799" s="83"/>
      <c r="V1799" s="83"/>
      <c r="W1799" s="74"/>
      <c r="X1799" s="74"/>
      <c r="Y1799" s="74"/>
      <c r="Z1799" s="66"/>
      <c r="AA1799" s="72"/>
      <c r="AB1799" s="66"/>
      <c r="AC1799" s="72"/>
      <c r="AD1799" s="72"/>
      <c r="AE1799" s="72"/>
      <c r="AF1799" s="62"/>
      <c r="AG1799" s="113"/>
      <c r="AH1799" s="114"/>
      <c r="AI1799" s="30"/>
      <c r="AJ1799" s="30"/>
      <c r="AK1799" s="30"/>
      <c r="AL1799" s="30"/>
      <c r="AM1799" s="68"/>
      <c r="AN1799" s="114"/>
      <c r="AO1799" s="114"/>
      <c r="AP1799" s="113"/>
      <c r="AQ1799" s="113"/>
      <c r="AR1799" s="31"/>
      <c r="AS1799" s="73"/>
      <c r="AT1799" s="73"/>
      <c r="AU1799" s="68"/>
      <c r="AV1799" s="67"/>
      <c r="AW1799" s="67"/>
      <c r="AX1799" s="67"/>
      <c r="AY1799" s="67"/>
      <c r="AZ1799" s="132"/>
      <c r="BA1799" s="132"/>
      <c r="BB1799" s="132"/>
      <c r="BC1799" s="132"/>
      <c r="BD1799" s="132"/>
      <c r="BE1799" s="67"/>
    </row>
    <row r="1800" spans="1:57" ht="25.5" customHeight="1" x14ac:dyDescent="0.25">
      <c r="A1800" s="31"/>
      <c r="B1800" s="31"/>
      <c r="C1800" s="31"/>
      <c r="D1800" s="33"/>
      <c r="E1800" s="98"/>
      <c r="F1800" s="31"/>
      <c r="G1800" s="83"/>
      <c r="H1800" s="83"/>
      <c r="I1800" s="62"/>
      <c r="J1800" s="31"/>
      <c r="K1800" s="31"/>
      <c r="L1800" s="83"/>
      <c r="M1800" s="69"/>
      <c r="N1800" s="69"/>
      <c r="O1800" s="74"/>
      <c r="P1800" s="74"/>
      <c r="Q1800" s="75"/>
      <c r="R1800" s="34"/>
      <c r="S1800" s="83"/>
      <c r="T1800" s="83"/>
      <c r="U1800" s="83"/>
      <c r="V1800" s="83"/>
      <c r="W1800" s="74"/>
      <c r="X1800" s="74"/>
      <c r="Y1800" s="74"/>
      <c r="Z1800" s="66"/>
      <c r="AA1800" s="72"/>
      <c r="AB1800" s="66"/>
      <c r="AC1800" s="72"/>
      <c r="AD1800" s="72"/>
      <c r="AE1800" s="72"/>
      <c r="AF1800" s="62"/>
      <c r="AG1800" s="113"/>
      <c r="AH1800" s="114"/>
      <c r="AI1800" s="30"/>
      <c r="AJ1800" s="30"/>
      <c r="AK1800" s="30"/>
      <c r="AL1800" s="30"/>
      <c r="AM1800" s="68"/>
      <c r="AN1800" s="114"/>
      <c r="AO1800" s="114"/>
      <c r="AP1800" s="113"/>
      <c r="AQ1800" s="113"/>
      <c r="AR1800" s="31"/>
      <c r="AS1800" s="73"/>
      <c r="AT1800" s="73"/>
      <c r="AU1800" s="68"/>
      <c r="AV1800" s="67"/>
      <c r="AW1800" s="67"/>
      <c r="AX1800" s="67"/>
      <c r="AY1800" s="67"/>
      <c r="AZ1800" s="132"/>
      <c r="BA1800" s="132"/>
      <c r="BB1800" s="132"/>
      <c r="BC1800" s="132"/>
      <c r="BD1800" s="132"/>
      <c r="BE1800" s="67"/>
    </row>
    <row r="1801" spans="1:57" ht="25.5" customHeight="1" x14ac:dyDescent="0.25">
      <c r="A1801" s="31"/>
      <c r="B1801" s="31"/>
      <c r="C1801" s="31"/>
      <c r="D1801" s="33"/>
      <c r="E1801" s="98"/>
      <c r="F1801" s="31"/>
      <c r="G1801" s="83"/>
      <c r="H1801" s="83"/>
      <c r="I1801" s="62"/>
      <c r="J1801" s="31"/>
      <c r="K1801" s="31"/>
      <c r="L1801" s="83"/>
      <c r="M1801" s="69"/>
      <c r="N1801" s="69"/>
      <c r="O1801" s="74"/>
      <c r="P1801" s="74"/>
      <c r="Q1801" s="75"/>
      <c r="R1801" s="34"/>
      <c r="S1801" s="83"/>
      <c r="T1801" s="83"/>
      <c r="U1801" s="83"/>
      <c r="V1801" s="83"/>
      <c r="W1801" s="74"/>
      <c r="X1801" s="74"/>
      <c r="Y1801" s="74"/>
      <c r="Z1801" s="66"/>
      <c r="AA1801" s="72"/>
      <c r="AB1801" s="66"/>
      <c r="AC1801" s="72"/>
      <c r="AD1801" s="72"/>
      <c r="AE1801" s="72"/>
      <c r="AF1801" s="62"/>
      <c r="AG1801" s="113"/>
      <c r="AH1801" s="114"/>
      <c r="AI1801" s="30"/>
      <c r="AJ1801" s="30"/>
      <c r="AK1801" s="30"/>
      <c r="AL1801" s="30"/>
      <c r="AM1801" s="68"/>
      <c r="AN1801" s="114"/>
      <c r="AO1801" s="114"/>
      <c r="AP1801" s="113"/>
      <c r="AQ1801" s="113"/>
      <c r="AR1801" s="31"/>
      <c r="AS1801" s="73"/>
      <c r="AT1801" s="73"/>
      <c r="AU1801" s="68"/>
      <c r="AV1801" s="67"/>
      <c r="AW1801" s="67"/>
      <c r="AX1801" s="67"/>
      <c r="AY1801" s="67"/>
      <c r="AZ1801" s="132"/>
      <c r="BA1801" s="132"/>
      <c r="BB1801" s="132"/>
      <c r="BC1801" s="132"/>
      <c r="BD1801" s="132"/>
      <c r="BE1801" s="67"/>
    </row>
    <row r="1802" spans="1:57" ht="25.5" customHeight="1" x14ac:dyDescent="0.25">
      <c r="A1802" s="31"/>
      <c r="B1802" s="31"/>
      <c r="C1802" s="31"/>
      <c r="D1802" s="33"/>
      <c r="E1802" s="98"/>
      <c r="F1802" s="31"/>
      <c r="G1802" s="83"/>
      <c r="H1802" s="83"/>
      <c r="I1802" s="62"/>
      <c r="J1802" s="31"/>
      <c r="K1802" s="31"/>
      <c r="L1802" s="83"/>
      <c r="M1802" s="69"/>
      <c r="N1802" s="69"/>
      <c r="O1802" s="74"/>
      <c r="P1802" s="74"/>
      <c r="Q1802" s="75"/>
      <c r="R1802" s="34"/>
      <c r="S1802" s="83"/>
      <c r="T1802" s="83"/>
      <c r="U1802" s="83"/>
      <c r="V1802" s="83"/>
      <c r="W1802" s="74"/>
      <c r="X1802" s="74"/>
      <c r="Y1802" s="74"/>
      <c r="Z1802" s="66"/>
      <c r="AA1802" s="72"/>
      <c r="AB1802" s="66"/>
      <c r="AC1802" s="72"/>
      <c r="AD1802" s="72"/>
      <c r="AE1802" s="72"/>
      <c r="AF1802" s="62"/>
      <c r="AG1802" s="113"/>
      <c r="AH1802" s="114"/>
      <c r="AI1802" s="30"/>
      <c r="AJ1802" s="30"/>
      <c r="AK1802" s="30"/>
      <c r="AL1802" s="30"/>
      <c r="AM1802" s="68"/>
      <c r="AN1802" s="114"/>
      <c r="AO1802" s="114"/>
      <c r="AP1802" s="113"/>
      <c r="AQ1802" s="113"/>
      <c r="AR1802" s="31"/>
      <c r="AS1802" s="73"/>
      <c r="AT1802" s="73"/>
      <c r="AU1802" s="68"/>
      <c r="AV1802" s="67"/>
      <c r="AW1802" s="67"/>
      <c r="AX1802" s="67"/>
      <c r="AY1802" s="67"/>
      <c r="AZ1802" s="132"/>
      <c r="BA1802" s="132"/>
      <c r="BB1802" s="132"/>
      <c r="BC1802" s="132"/>
      <c r="BD1802" s="132"/>
      <c r="BE1802" s="67"/>
    </row>
    <row r="1803" spans="1:57" ht="25.5" customHeight="1" x14ac:dyDescent="0.25">
      <c r="A1803" s="31"/>
      <c r="B1803" s="31"/>
      <c r="C1803" s="31"/>
      <c r="D1803" s="33"/>
      <c r="E1803" s="98"/>
      <c r="F1803" s="31"/>
      <c r="G1803" s="83"/>
      <c r="H1803" s="83"/>
      <c r="I1803" s="62"/>
      <c r="J1803" s="31"/>
      <c r="K1803" s="31"/>
      <c r="L1803" s="83"/>
      <c r="M1803" s="69"/>
      <c r="N1803" s="69"/>
      <c r="O1803" s="74"/>
      <c r="P1803" s="74"/>
      <c r="Q1803" s="75"/>
      <c r="R1803" s="34"/>
      <c r="S1803" s="83"/>
      <c r="T1803" s="83"/>
      <c r="U1803" s="83"/>
      <c r="V1803" s="83"/>
      <c r="W1803" s="74"/>
      <c r="X1803" s="74"/>
      <c r="Y1803" s="74"/>
      <c r="Z1803" s="66"/>
      <c r="AA1803" s="72"/>
      <c r="AB1803" s="66"/>
      <c r="AC1803" s="72"/>
      <c r="AD1803" s="72"/>
      <c r="AE1803" s="72"/>
      <c r="AF1803" s="62"/>
      <c r="AG1803" s="113"/>
      <c r="AH1803" s="114"/>
      <c r="AI1803" s="30"/>
      <c r="AJ1803" s="30"/>
      <c r="AK1803" s="30"/>
      <c r="AL1803" s="30"/>
      <c r="AM1803" s="68"/>
      <c r="AN1803" s="114"/>
      <c r="AO1803" s="114"/>
      <c r="AP1803" s="113"/>
      <c r="AQ1803" s="113"/>
      <c r="AR1803" s="31"/>
      <c r="AS1803" s="73"/>
      <c r="AT1803" s="73"/>
      <c r="AU1803" s="68"/>
      <c r="AV1803" s="67"/>
      <c r="AW1803" s="67"/>
      <c r="AX1803" s="67"/>
      <c r="AY1803" s="67"/>
      <c r="AZ1803" s="132"/>
      <c r="BA1803" s="132"/>
      <c r="BB1803" s="132"/>
      <c r="BC1803" s="132"/>
      <c r="BD1803" s="132"/>
      <c r="BE1803" s="67"/>
    </row>
    <row r="1804" spans="1:57" ht="25.5" customHeight="1" x14ac:dyDescent="0.25">
      <c r="A1804" s="31"/>
      <c r="B1804" s="31"/>
      <c r="C1804" s="31"/>
      <c r="D1804" s="33"/>
      <c r="E1804" s="98"/>
      <c r="F1804" s="31"/>
      <c r="G1804" s="83"/>
      <c r="H1804" s="83"/>
      <c r="I1804" s="62"/>
      <c r="J1804" s="31"/>
      <c r="K1804" s="31"/>
      <c r="L1804" s="83"/>
      <c r="M1804" s="69"/>
      <c r="N1804" s="69"/>
      <c r="O1804" s="74"/>
      <c r="P1804" s="74"/>
      <c r="Q1804" s="75"/>
      <c r="R1804" s="34"/>
      <c r="S1804" s="83"/>
      <c r="T1804" s="83"/>
      <c r="U1804" s="83"/>
      <c r="V1804" s="83"/>
      <c r="W1804" s="74"/>
      <c r="X1804" s="74"/>
      <c r="Y1804" s="74"/>
      <c r="Z1804" s="66"/>
      <c r="AA1804" s="72"/>
      <c r="AB1804" s="66"/>
      <c r="AC1804" s="72"/>
      <c r="AD1804" s="72"/>
      <c r="AE1804" s="72"/>
      <c r="AF1804" s="62"/>
      <c r="AG1804" s="113"/>
      <c r="AH1804" s="114"/>
      <c r="AI1804" s="30"/>
      <c r="AJ1804" s="30"/>
      <c r="AK1804" s="30"/>
      <c r="AL1804" s="30"/>
      <c r="AM1804" s="68"/>
      <c r="AN1804" s="114"/>
      <c r="AO1804" s="114"/>
      <c r="AP1804" s="113"/>
      <c r="AQ1804" s="113"/>
      <c r="AR1804" s="31"/>
      <c r="AS1804" s="73"/>
      <c r="AT1804" s="73"/>
      <c r="AU1804" s="68"/>
      <c r="AV1804" s="67"/>
      <c r="AW1804" s="67"/>
      <c r="AX1804" s="67"/>
      <c r="AY1804" s="67"/>
      <c r="AZ1804" s="132"/>
      <c r="BA1804" s="132"/>
      <c r="BB1804" s="132"/>
      <c r="BC1804" s="132"/>
      <c r="BD1804" s="132"/>
      <c r="BE1804" s="67"/>
    </row>
    <row r="1805" spans="1:57" ht="25.5" customHeight="1" x14ac:dyDescent="0.25">
      <c r="A1805" s="31"/>
      <c r="B1805" s="31"/>
      <c r="C1805" s="31"/>
      <c r="D1805" s="33"/>
      <c r="E1805" s="98"/>
      <c r="F1805" s="31"/>
      <c r="G1805" s="83"/>
      <c r="H1805" s="83"/>
      <c r="I1805" s="62"/>
      <c r="J1805" s="31"/>
      <c r="K1805" s="31"/>
      <c r="L1805" s="83"/>
      <c r="M1805" s="69"/>
      <c r="N1805" s="69"/>
      <c r="O1805" s="74"/>
      <c r="P1805" s="74"/>
      <c r="Q1805" s="75"/>
      <c r="R1805" s="34"/>
      <c r="S1805" s="83"/>
      <c r="T1805" s="83"/>
      <c r="U1805" s="83"/>
      <c r="V1805" s="83"/>
      <c r="W1805" s="74"/>
      <c r="X1805" s="74"/>
      <c r="Y1805" s="74"/>
      <c r="Z1805" s="66"/>
      <c r="AA1805" s="72"/>
      <c r="AB1805" s="66"/>
      <c r="AC1805" s="72"/>
      <c r="AD1805" s="72"/>
      <c r="AE1805" s="72"/>
      <c r="AF1805" s="62"/>
      <c r="AG1805" s="113"/>
      <c r="AH1805" s="114"/>
      <c r="AI1805" s="30"/>
      <c r="AJ1805" s="30"/>
      <c r="AK1805" s="30"/>
      <c r="AL1805" s="30"/>
      <c r="AM1805" s="68"/>
      <c r="AN1805" s="114"/>
      <c r="AO1805" s="114"/>
      <c r="AP1805" s="113"/>
      <c r="AQ1805" s="113"/>
      <c r="AR1805" s="31"/>
      <c r="AS1805" s="73"/>
      <c r="AT1805" s="73"/>
      <c r="AU1805" s="68"/>
      <c r="AV1805" s="67"/>
      <c r="AW1805" s="67"/>
      <c r="AX1805" s="67"/>
      <c r="AY1805" s="67"/>
      <c r="AZ1805" s="132"/>
      <c r="BA1805" s="132"/>
      <c r="BB1805" s="132"/>
      <c r="BC1805" s="132"/>
      <c r="BD1805" s="132"/>
      <c r="BE1805" s="67"/>
    </row>
    <row r="1806" spans="1:57" ht="25.5" customHeight="1" x14ac:dyDescent="0.25">
      <c r="A1806" s="31"/>
      <c r="B1806" s="31"/>
      <c r="C1806" s="31"/>
      <c r="D1806" s="33"/>
      <c r="E1806" s="98"/>
      <c r="F1806" s="31"/>
      <c r="G1806" s="83"/>
      <c r="H1806" s="83"/>
      <c r="I1806" s="62"/>
      <c r="J1806" s="31"/>
      <c r="K1806" s="31"/>
      <c r="L1806" s="83"/>
      <c r="M1806" s="69"/>
      <c r="N1806" s="69"/>
      <c r="O1806" s="74"/>
      <c r="P1806" s="74"/>
      <c r="Q1806" s="75"/>
      <c r="R1806" s="34"/>
      <c r="S1806" s="83"/>
      <c r="T1806" s="83"/>
      <c r="U1806" s="83"/>
      <c r="V1806" s="83"/>
      <c r="W1806" s="74"/>
      <c r="X1806" s="74"/>
      <c r="Y1806" s="74"/>
      <c r="Z1806" s="66"/>
      <c r="AA1806" s="72"/>
      <c r="AB1806" s="66"/>
      <c r="AC1806" s="72"/>
      <c r="AD1806" s="72"/>
      <c r="AE1806" s="72"/>
      <c r="AF1806" s="62"/>
      <c r="AG1806" s="113"/>
      <c r="AH1806" s="114"/>
      <c r="AI1806" s="30"/>
      <c r="AJ1806" s="30"/>
      <c r="AK1806" s="30"/>
      <c r="AL1806" s="30"/>
      <c r="AM1806" s="68"/>
      <c r="AN1806" s="114"/>
      <c r="AO1806" s="114"/>
      <c r="AP1806" s="113"/>
      <c r="AQ1806" s="113"/>
      <c r="AR1806" s="31"/>
      <c r="AS1806" s="73"/>
      <c r="AT1806" s="73"/>
      <c r="AU1806" s="68"/>
      <c r="AV1806" s="67"/>
      <c r="AW1806" s="67"/>
      <c r="AX1806" s="67"/>
      <c r="AY1806" s="67"/>
      <c r="AZ1806" s="132"/>
      <c r="BA1806" s="132"/>
      <c r="BB1806" s="132"/>
      <c r="BC1806" s="132"/>
      <c r="BD1806" s="132"/>
      <c r="BE1806" s="67"/>
    </row>
    <row r="1807" spans="1:57" ht="25.5" customHeight="1" x14ac:dyDescent="0.25">
      <c r="A1807" s="31"/>
      <c r="B1807" s="31"/>
      <c r="C1807" s="31"/>
      <c r="D1807" s="33"/>
      <c r="E1807" s="98"/>
      <c r="F1807" s="31"/>
      <c r="G1807" s="83"/>
      <c r="H1807" s="83"/>
      <c r="I1807" s="62"/>
      <c r="J1807" s="31"/>
      <c r="K1807" s="31"/>
      <c r="L1807" s="83"/>
      <c r="M1807" s="69"/>
      <c r="N1807" s="69"/>
      <c r="O1807" s="74"/>
      <c r="P1807" s="74"/>
      <c r="Q1807" s="75"/>
      <c r="R1807" s="34"/>
      <c r="S1807" s="83"/>
      <c r="T1807" s="83"/>
      <c r="U1807" s="83"/>
      <c r="V1807" s="83"/>
      <c r="W1807" s="74"/>
      <c r="X1807" s="74"/>
      <c r="Y1807" s="74"/>
      <c r="Z1807" s="66"/>
      <c r="AA1807" s="72"/>
      <c r="AB1807" s="66"/>
      <c r="AC1807" s="72"/>
      <c r="AD1807" s="72"/>
      <c r="AE1807" s="72"/>
      <c r="AF1807" s="62"/>
      <c r="AG1807" s="113"/>
      <c r="AH1807" s="114"/>
      <c r="AI1807" s="30"/>
      <c r="AJ1807" s="30"/>
      <c r="AK1807" s="30"/>
      <c r="AL1807" s="30"/>
      <c r="AM1807" s="68"/>
      <c r="AN1807" s="114"/>
      <c r="AO1807" s="114"/>
      <c r="AP1807" s="113"/>
      <c r="AQ1807" s="113"/>
      <c r="AR1807" s="31"/>
      <c r="AS1807" s="73"/>
      <c r="AT1807" s="73"/>
      <c r="AU1807" s="68"/>
      <c r="AV1807" s="67"/>
      <c r="AW1807" s="67"/>
      <c r="AX1807" s="67"/>
      <c r="AY1807" s="67"/>
      <c r="AZ1807" s="132"/>
      <c r="BA1807" s="132"/>
      <c r="BB1807" s="132"/>
      <c r="BC1807" s="132"/>
      <c r="BD1807" s="132"/>
      <c r="BE1807" s="67"/>
    </row>
    <row r="1808" spans="1:57" ht="25.5" customHeight="1" x14ac:dyDescent="0.25">
      <c r="A1808" s="31"/>
      <c r="B1808" s="31"/>
      <c r="C1808" s="31"/>
      <c r="D1808" s="33"/>
      <c r="E1808" s="98"/>
      <c r="F1808" s="31"/>
      <c r="G1808" s="83"/>
      <c r="H1808" s="83"/>
      <c r="I1808" s="62"/>
      <c r="J1808" s="31"/>
      <c r="K1808" s="31"/>
      <c r="L1808" s="83"/>
      <c r="M1808" s="69"/>
      <c r="N1808" s="69"/>
      <c r="O1808" s="74"/>
      <c r="P1808" s="74"/>
      <c r="Q1808" s="75"/>
      <c r="R1808" s="34"/>
      <c r="S1808" s="83"/>
      <c r="T1808" s="83"/>
      <c r="U1808" s="83"/>
      <c r="V1808" s="83"/>
      <c r="W1808" s="74"/>
      <c r="X1808" s="74"/>
      <c r="Y1808" s="74"/>
      <c r="Z1808" s="66"/>
      <c r="AA1808" s="72"/>
      <c r="AB1808" s="66"/>
      <c r="AC1808" s="72"/>
      <c r="AD1808" s="72"/>
      <c r="AE1808" s="72"/>
      <c r="AF1808" s="62"/>
      <c r="AG1808" s="113"/>
      <c r="AH1808" s="114"/>
      <c r="AI1808" s="30"/>
      <c r="AJ1808" s="30"/>
      <c r="AK1808" s="30"/>
      <c r="AL1808" s="30"/>
      <c r="AM1808" s="68"/>
      <c r="AN1808" s="114"/>
      <c r="AO1808" s="114"/>
      <c r="AP1808" s="113"/>
      <c r="AQ1808" s="113"/>
      <c r="AR1808" s="31"/>
      <c r="AS1808" s="73"/>
      <c r="AT1808" s="73"/>
      <c r="AU1808" s="68"/>
      <c r="AV1808" s="67"/>
      <c r="AW1808" s="67"/>
      <c r="AX1808" s="67"/>
      <c r="AY1808" s="67"/>
      <c r="AZ1808" s="132"/>
      <c r="BA1808" s="132"/>
      <c r="BB1808" s="132"/>
      <c r="BC1808" s="132"/>
      <c r="BD1808" s="132"/>
      <c r="BE1808" s="67"/>
    </row>
    <row r="1809" spans="1:57" ht="25.5" customHeight="1" x14ac:dyDescent="0.25">
      <c r="A1809" s="31"/>
      <c r="B1809" s="31"/>
      <c r="C1809" s="31"/>
      <c r="D1809" s="33"/>
      <c r="E1809" s="98"/>
      <c r="F1809" s="31"/>
      <c r="G1809" s="83"/>
      <c r="H1809" s="83"/>
      <c r="I1809" s="62"/>
      <c r="J1809" s="31"/>
      <c r="K1809" s="31"/>
      <c r="L1809" s="83"/>
      <c r="M1809" s="69"/>
      <c r="N1809" s="69"/>
      <c r="O1809" s="74"/>
      <c r="P1809" s="74"/>
      <c r="Q1809" s="75"/>
      <c r="R1809" s="34"/>
      <c r="S1809" s="83"/>
      <c r="T1809" s="83"/>
      <c r="U1809" s="83"/>
      <c r="V1809" s="83"/>
      <c r="W1809" s="74"/>
      <c r="X1809" s="74"/>
      <c r="Y1809" s="74"/>
      <c r="Z1809" s="66"/>
      <c r="AA1809" s="72"/>
      <c r="AB1809" s="66"/>
      <c r="AC1809" s="72"/>
      <c r="AD1809" s="72"/>
      <c r="AE1809" s="72"/>
      <c r="AF1809" s="62"/>
      <c r="AG1809" s="113"/>
      <c r="AH1809" s="114"/>
      <c r="AI1809" s="30"/>
      <c r="AJ1809" s="30"/>
      <c r="AK1809" s="30"/>
      <c r="AL1809" s="30"/>
      <c r="AM1809" s="68"/>
      <c r="AN1809" s="114"/>
      <c r="AO1809" s="114"/>
      <c r="AP1809" s="113"/>
      <c r="AQ1809" s="113"/>
      <c r="AR1809" s="31"/>
      <c r="AS1809" s="73"/>
      <c r="AT1809" s="73"/>
      <c r="AU1809" s="68"/>
      <c r="AV1809" s="67"/>
      <c r="AW1809" s="67"/>
      <c r="AX1809" s="67"/>
      <c r="AY1809" s="67"/>
      <c r="AZ1809" s="132"/>
      <c r="BA1809" s="132"/>
      <c r="BB1809" s="132"/>
      <c r="BC1809" s="132"/>
      <c r="BD1809" s="132"/>
      <c r="BE1809" s="67"/>
    </row>
    <row r="1810" spans="1:57" ht="25.5" customHeight="1" x14ac:dyDescent="0.25">
      <c r="A1810" s="31"/>
      <c r="B1810" s="31"/>
      <c r="C1810" s="31"/>
      <c r="D1810" s="33"/>
      <c r="E1810" s="98"/>
      <c r="F1810" s="31"/>
      <c r="G1810" s="83"/>
      <c r="H1810" s="83"/>
      <c r="I1810" s="62"/>
      <c r="J1810" s="31"/>
      <c r="K1810" s="31"/>
      <c r="L1810" s="83"/>
      <c r="M1810" s="69"/>
      <c r="N1810" s="69"/>
      <c r="O1810" s="74"/>
      <c r="P1810" s="74"/>
      <c r="Q1810" s="75"/>
      <c r="R1810" s="34"/>
      <c r="S1810" s="83"/>
      <c r="T1810" s="83"/>
      <c r="U1810" s="83"/>
      <c r="V1810" s="83"/>
      <c r="W1810" s="74"/>
      <c r="X1810" s="74"/>
      <c r="Y1810" s="74"/>
      <c r="Z1810" s="66"/>
      <c r="AA1810" s="72"/>
      <c r="AB1810" s="66"/>
      <c r="AC1810" s="72"/>
      <c r="AD1810" s="72"/>
      <c r="AE1810" s="72"/>
      <c r="AF1810" s="62"/>
      <c r="AG1810" s="113"/>
      <c r="AH1810" s="114"/>
      <c r="AI1810" s="30"/>
      <c r="AJ1810" s="30"/>
      <c r="AK1810" s="30"/>
      <c r="AL1810" s="30"/>
      <c r="AM1810" s="68"/>
      <c r="AN1810" s="114"/>
      <c r="AO1810" s="114"/>
      <c r="AP1810" s="113"/>
      <c r="AQ1810" s="113"/>
      <c r="AR1810" s="31"/>
      <c r="AS1810" s="73"/>
      <c r="AT1810" s="73"/>
      <c r="AU1810" s="68"/>
      <c r="AV1810" s="67"/>
      <c r="AW1810" s="67"/>
      <c r="AX1810" s="67"/>
      <c r="AY1810" s="67"/>
      <c r="AZ1810" s="132"/>
      <c r="BA1810" s="132"/>
      <c r="BB1810" s="132"/>
      <c r="BC1810" s="132"/>
      <c r="BD1810" s="132"/>
      <c r="BE1810" s="67"/>
    </row>
    <row r="1811" spans="1:57" ht="25.5" customHeight="1" x14ac:dyDescent="0.25">
      <c r="A1811" s="31"/>
      <c r="B1811" s="31"/>
      <c r="C1811" s="31"/>
      <c r="D1811" s="33"/>
      <c r="E1811" s="98"/>
      <c r="F1811" s="31"/>
      <c r="G1811" s="83"/>
      <c r="H1811" s="83"/>
      <c r="I1811" s="62"/>
      <c r="J1811" s="31"/>
      <c r="K1811" s="31"/>
      <c r="L1811" s="83"/>
      <c r="M1811" s="69"/>
      <c r="N1811" s="69"/>
      <c r="O1811" s="74"/>
      <c r="P1811" s="74"/>
      <c r="Q1811" s="75"/>
      <c r="R1811" s="34"/>
      <c r="S1811" s="83"/>
      <c r="T1811" s="83"/>
      <c r="U1811" s="83"/>
      <c r="V1811" s="83"/>
      <c r="W1811" s="74"/>
      <c r="X1811" s="74"/>
      <c r="Y1811" s="74"/>
      <c r="Z1811" s="66"/>
      <c r="AA1811" s="72"/>
      <c r="AB1811" s="66"/>
      <c r="AC1811" s="72"/>
      <c r="AD1811" s="72"/>
      <c r="AE1811" s="72"/>
      <c r="AF1811" s="62"/>
      <c r="AG1811" s="113"/>
      <c r="AH1811" s="114"/>
      <c r="AI1811" s="30"/>
      <c r="AJ1811" s="30"/>
      <c r="AK1811" s="30"/>
      <c r="AL1811" s="30"/>
      <c r="AM1811" s="68"/>
      <c r="AN1811" s="114"/>
      <c r="AO1811" s="114"/>
      <c r="AP1811" s="113"/>
      <c r="AQ1811" s="113"/>
      <c r="AR1811" s="31"/>
      <c r="AS1811" s="73"/>
      <c r="AT1811" s="73"/>
      <c r="AU1811" s="68"/>
      <c r="AV1811" s="67"/>
      <c r="AW1811" s="67"/>
      <c r="AX1811" s="67"/>
      <c r="AY1811" s="67"/>
      <c r="AZ1811" s="132"/>
      <c r="BA1811" s="132"/>
      <c r="BB1811" s="132"/>
      <c r="BC1811" s="132"/>
      <c r="BD1811" s="132"/>
      <c r="BE1811" s="67"/>
    </row>
    <row r="1812" spans="1:57" ht="25.5" customHeight="1" x14ac:dyDescent="0.25">
      <c r="A1812" s="31"/>
      <c r="B1812" s="31"/>
      <c r="C1812" s="31"/>
      <c r="D1812" s="33"/>
      <c r="E1812" s="98"/>
      <c r="F1812" s="31"/>
      <c r="G1812" s="83"/>
      <c r="H1812" s="83"/>
      <c r="I1812" s="62"/>
      <c r="J1812" s="31"/>
      <c r="K1812" s="31"/>
      <c r="L1812" s="83"/>
      <c r="M1812" s="69"/>
      <c r="N1812" s="69"/>
      <c r="O1812" s="74"/>
      <c r="P1812" s="74"/>
      <c r="Q1812" s="75"/>
      <c r="R1812" s="34"/>
      <c r="S1812" s="83"/>
      <c r="T1812" s="83"/>
      <c r="U1812" s="83"/>
      <c r="V1812" s="83"/>
      <c r="W1812" s="74"/>
      <c r="X1812" s="74"/>
      <c r="Y1812" s="74"/>
      <c r="Z1812" s="66"/>
      <c r="AA1812" s="72"/>
      <c r="AB1812" s="66"/>
      <c r="AC1812" s="72"/>
      <c r="AD1812" s="72"/>
      <c r="AE1812" s="72"/>
      <c r="AF1812" s="62"/>
      <c r="AG1812" s="113"/>
      <c r="AH1812" s="114"/>
      <c r="AI1812" s="30"/>
      <c r="AJ1812" s="30"/>
      <c r="AK1812" s="30"/>
      <c r="AL1812" s="30"/>
      <c r="AM1812" s="68"/>
      <c r="AN1812" s="114"/>
      <c r="AO1812" s="114"/>
      <c r="AP1812" s="113"/>
      <c r="AQ1812" s="113"/>
      <c r="AR1812" s="31"/>
      <c r="AS1812" s="73"/>
      <c r="AT1812" s="73"/>
      <c r="AU1812" s="68"/>
      <c r="AV1812" s="67"/>
      <c r="AW1812" s="67"/>
      <c r="AX1812" s="67"/>
      <c r="AY1812" s="67"/>
      <c r="AZ1812" s="132"/>
      <c r="BA1812" s="132"/>
      <c r="BB1812" s="132"/>
      <c r="BC1812" s="132"/>
      <c r="BD1812" s="132"/>
      <c r="BE1812" s="67"/>
    </row>
    <row r="1813" spans="1:57" ht="25.5" customHeight="1" x14ac:dyDescent="0.25">
      <c r="A1813" s="31"/>
      <c r="B1813" s="31"/>
      <c r="C1813" s="31"/>
      <c r="D1813" s="33"/>
      <c r="E1813" s="98"/>
      <c r="F1813" s="31"/>
      <c r="G1813" s="83"/>
      <c r="H1813" s="83"/>
      <c r="I1813" s="62"/>
      <c r="J1813" s="31"/>
      <c r="K1813" s="31"/>
      <c r="L1813" s="83"/>
      <c r="M1813" s="69"/>
      <c r="N1813" s="69"/>
      <c r="O1813" s="74"/>
      <c r="P1813" s="74"/>
      <c r="Q1813" s="75"/>
      <c r="R1813" s="34"/>
      <c r="S1813" s="83"/>
      <c r="T1813" s="83"/>
      <c r="U1813" s="83"/>
      <c r="V1813" s="83"/>
      <c r="W1813" s="74"/>
      <c r="X1813" s="74"/>
      <c r="Y1813" s="74"/>
      <c r="Z1813" s="66"/>
      <c r="AA1813" s="72"/>
      <c r="AB1813" s="66"/>
      <c r="AC1813" s="72"/>
      <c r="AD1813" s="72"/>
      <c r="AE1813" s="72"/>
      <c r="AF1813" s="62"/>
      <c r="AG1813" s="113"/>
      <c r="AH1813" s="114"/>
      <c r="AI1813" s="30"/>
      <c r="AJ1813" s="30"/>
      <c r="AK1813" s="30"/>
      <c r="AL1813" s="30"/>
      <c r="AM1813" s="68"/>
      <c r="AN1813" s="114"/>
      <c r="AO1813" s="114"/>
      <c r="AP1813" s="113"/>
      <c r="AQ1813" s="113"/>
      <c r="AR1813" s="31"/>
      <c r="AS1813" s="73"/>
      <c r="AT1813" s="73"/>
      <c r="AU1813" s="68"/>
      <c r="AV1813" s="67"/>
      <c r="AW1813" s="67"/>
      <c r="AX1813" s="67"/>
      <c r="AY1813" s="67"/>
      <c r="AZ1813" s="132"/>
      <c r="BA1813" s="132"/>
      <c r="BB1813" s="132"/>
      <c r="BC1813" s="132"/>
      <c r="BD1813" s="132"/>
      <c r="BE1813" s="67"/>
    </row>
    <row r="1814" spans="1:57" ht="25.5" customHeight="1" x14ac:dyDescent="0.25">
      <c r="A1814" s="31"/>
      <c r="B1814" s="31"/>
      <c r="C1814" s="31"/>
      <c r="D1814" s="33"/>
      <c r="E1814" s="98"/>
      <c r="F1814" s="31"/>
      <c r="G1814" s="83"/>
      <c r="H1814" s="83"/>
      <c r="I1814" s="62"/>
      <c r="J1814" s="31"/>
      <c r="K1814" s="31"/>
      <c r="L1814" s="83"/>
      <c r="M1814" s="69"/>
      <c r="N1814" s="69"/>
      <c r="O1814" s="74"/>
      <c r="P1814" s="74"/>
      <c r="Q1814" s="75"/>
      <c r="R1814" s="34"/>
      <c r="S1814" s="83"/>
      <c r="T1814" s="83"/>
      <c r="U1814" s="83"/>
      <c r="V1814" s="83"/>
      <c r="W1814" s="74"/>
      <c r="X1814" s="74"/>
      <c r="Y1814" s="74"/>
      <c r="Z1814" s="66"/>
      <c r="AA1814" s="72"/>
      <c r="AB1814" s="66"/>
      <c r="AC1814" s="72"/>
      <c r="AD1814" s="72"/>
      <c r="AE1814" s="72"/>
      <c r="AF1814" s="62"/>
      <c r="AG1814" s="113"/>
      <c r="AH1814" s="114"/>
      <c r="AI1814" s="30"/>
      <c r="AJ1814" s="30"/>
      <c r="AK1814" s="30"/>
      <c r="AL1814" s="30"/>
      <c r="AM1814" s="68"/>
      <c r="AN1814" s="114"/>
      <c r="AO1814" s="114"/>
      <c r="AP1814" s="113"/>
      <c r="AQ1814" s="113"/>
      <c r="AR1814" s="31"/>
      <c r="AS1814" s="73"/>
      <c r="AT1814" s="73"/>
      <c r="AU1814" s="68"/>
      <c r="AV1814" s="67"/>
      <c r="AW1814" s="67"/>
      <c r="AX1814" s="67"/>
      <c r="AY1814" s="67"/>
      <c r="AZ1814" s="132"/>
      <c r="BA1814" s="132"/>
      <c r="BB1814" s="132"/>
      <c r="BC1814" s="132"/>
      <c r="BD1814" s="132"/>
      <c r="BE1814" s="67"/>
    </row>
    <row r="1815" spans="1:57" ht="25.5" customHeight="1" x14ac:dyDescent="0.25">
      <c r="A1815" s="31"/>
      <c r="B1815" s="31"/>
      <c r="C1815" s="31"/>
      <c r="D1815" s="33"/>
      <c r="E1815" s="98"/>
      <c r="F1815" s="31"/>
      <c r="G1815" s="83"/>
      <c r="H1815" s="83"/>
      <c r="I1815" s="62"/>
      <c r="J1815" s="31"/>
      <c r="K1815" s="31"/>
      <c r="L1815" s="83"/>
      <c r="M1815" s="69"/>
      <c r="N1815" s="69"/>
      <c r="O1815" s="74"/>
      <c r="P1815" s="74"/>
      <c r="Q1815" s="75"/>
      <c r="R1815" s="34"/>
      <c r="S1815" s="83"/>
      <c r="T1815" s="83"/>
      <c r="U1815" s="83"/>
      <c r="V1815" s="83"/>
      <c r="W1815" s="74"/>
      <c r="X1815" s="74"/>
      <c r="Y1815" s="74"/>
      <c r="Z1815" s="66"/>
      <c r="AA1815" s="72"/>
      <c r="AB1815" s="66"/>
      <c r="AC1815" s="72"/>
      <c r="AD1815" s="72"/>
      <c r="AE1815" s="72"/>
      <c r="AF1815" s="62"/>
      <c r="AG1815" s="113"/>
      <c r="AH1815" s="114"/>
      <c r="AI1815" s="30"/>
      <c r="AJ1815" s="30"/>
      <c r="AK1815" s="30"/>
      <c r="AL1815" s="30"/>
      <c r="AM1815" s="68"/>
      <c r="AN1815" s="114"/>
      <c r="AO1815" s="114"/>
      <c r="AP1815" s="113"/>
      <c r="AQ1815" s="113"/>
      <c r="AR1815" s="31"/>
      <c r="AS1815" s="73"/>
      <c r="AT1815" s="73"/>
      <c r="AU1815" s="68"/>
      <c r="AV1815" s="67"/>
      <c r="AW1815" s="67"/>
      <c r="AX1815" s="67"/>
      <c r="AY1815" s="67"/>
      <c r="AZ1815" s="132"/>
      <c r="BA1815" s="132"/>
      <c r="BB1815" s="132"/>
      <c r="BC1815" s="132"/>
      <c r="BD1815" s="132"/>
      <c r="BE1815" s="67"/>
    </row>
    <row r="1816" spans="1:57" ht="25.5" customHeight="1" x14ac:dyDescent="0.25">
      <c r="A1816" s="31"/>
      <c r="B1816" s="31"/>
      <c r="C1816" s="31"/>
      <c r="D1816" s="33"/>
      <c r="E1816" s="98"/>
      <c r="F1816" s="31"/>
      <c r="G1816" s="83"/>
      <c r="H1816" s="83"/>
      <c r="I1816" s="62"/>
      <c r="J1816" s="31"/>
      <c r="K1816" s="31"/>
      <c r="L1816" s="83"/>
      <c r="M1816" s="69"/>
      <c r="N1816" s="69"/>
      <c r="O1816" s="74"/>
      <c r="P1816" s="74"/>
      <c r="Q1816" s="75"/>
      <c r="R1816" s="34"/>
      <c r="S1816" s="83"/>
      <c r="T1816" s="83"/>
      <c r="U1816" s="83"/>
      <c r="V1816" s="83"/>
      <c r="W1816" s="74"/>
      <c r="X1816" s="74"/>
      <c r="Y1816" s="74"/>
      <c r="Z1816" s="66"/>
      <c r="AA1816" s="72"/>
      <c r="AB1816" s="66"/>
      <c r="AC1816" s="72"/>
      <c r="AD1816" s="72"/>
      <c r="AE1816" s="72"/>
      <c r="AF1816" s="62"/>
      <c r="AG1816" s="113"/>
      <c r="AH1816" s="114"/>
      <c r="AI1816" s="30"/>
      <c r="AJ1816" s="30"/>
      <c r="AK1816" s="30"/>
      <c r="AL1816" s="30"/>
      <c r="AM1816" s="68"/>
      <c r="AN1816" s="114"/>
      <c r="AO1816" s="114"/>
      <c r="AP1816" s="113"/>
      <c r="AQ1816" s="113"/>
      <c r="AR1816" s="31"/>
      <c r="AS1816" s="73"/>
      <c r="AT1816" s="73"/>
      <c r="AU1816" s="68"/>
      <c r="AV1816" s="67"/>
      <c r="AW1816" s="67"/>
      <c r="AX1816" s="67"/>
      <c r="AY1816" s="67"/>
      <c r="AZ1816" s="132"/>
      <c r="BA1816" s="132"/>
      <c r="BB1816" s="132"/>
      <c r="BC1816" s="132"/>
      <c r="BD1816" s="132"/>
      <c r="BE1816" s="67"/>
    </row>
    <row r="1817" spans="1:57" ht="25.5" customHeight="1" x14ac:dyDescent="0.25">
      <c r="A1817" s="31"/>
      <c r="B1817" s="31"/>
      <c r="C1817" s="31"/>
      <c r="D1817" s="33"/>
      <c r="E1817" s="98"/>
      <c r="F1817" s="31"/>
      <c r="G1817" s="83"/>
      <c r="H1817" s="83"/>
      <c r="I1817" s="62"/>
      <c r="J1817" s="31"/>
      <c r="K1817" s="31"/>
      <c r="L1817" s="83"/>
      <c r="M1817" s="69"/>
      <c r="N1817" s="69"/>
      <c r="O1817" s="74"/>
      <c r="P1817" s="74"/>
      <c r="Q1817" s="75"/>
      <c r="R1817" s="34"/>
      <c r="S1817" s="83"/>
      <c r="T1817" s="83"/>
      <c r="U1817" s="83"/>
      <c r="V1817" s="83"/>
      <c r="W1817" s="74"/>
      <c r="X1817" s="74"/>
      <c r="Y1817" s="74"/>
      <c r="Z1817" s="66"/>
      <c r="AA1817" s="72"/>
      <c r="AB1817" s="66"/>
      <c r="AC1817" s="72"/>
      <c r="AD1817" s="72"/>
      <c r="AE1817" s="72"/>
      <c r="AF1817" s="62"/>
      <c r="AG1817" s="113"/>
      <c r="AH1817" s="114"/>
      <c r="AI1817" s="30"/>
      <c r="AJ1817" s="30"/>
      <c r="AK1817" s="30"/>
      <c r="AL1817" s="30"/>
      <c r="AM1817" s="68"/>
      <c r="AN1817" s="114"/>
      <c r="AO1817" s="114"/>
      <c r="AP1817" s="113"/>
      <c r="AQ1817" s="113"/>
      <c r="AR1817" s="31"/>
      <c r="AS1817" s="73"/>
      <c r="AT1817" s="73"/>
      <c r="AU1817" s="68"/>
      <c r="AV1817" s="67"/>
      <c r="AW1817" s="67"/>
      <c r="AX1817" s="67"/>
      <c r="AY1817" s="67"/>
      <c r="AZ1817" s="132"/>
      <c r="BA1817" s="132"/>
      <c r="BB1817" s="132"/>
      <c r="BC1817" s="132"/>
      <c r="BD1817" s="132"/>
      <c r="BE1817" s="67"/>
    </row>
    <row r="1818" spans="1:57" ht="25.5" customHeight="1" x14ac:dyDescent="0.25">
      <c r="A1818" s="31"/>
      <c r="B1818" s="31"/>
      <c r="C1818" s="31"/>
      <c r="D1818" s="33"/>
      <c r="E1818" s="98"/>
      <c r="F1818" s="31"/>
      <c r="G1818" s="83"/>
      <c r="H1818" s="83"/>
      <c r="I1818" s="62"/>
      <c r="J1818" s="31"/>
      <c r="K1818" s="31"/>
      <c r="L1818" s="83"/>
      <c r="M1818" s="69"/>
      <c r="N1818" s="69"/>
      <c r="O1818" s="74"/>
      <c r="P1818" s="74"/>
      <c r="Q1818" s="75"/>
      <c r="R1818" s="34"/>
      <c r="S1818" s="83"/>
      <c r="T1818" s="83"/>
      <c r="U1818" s="83"/>
      <c r="V1818" s="83"/>
      <c r="W1818" s="74"/>
      <c r="X1818" s="74"/>
      <c r="Y1818" s="74"/>
      <c r="Z1818" s="66"/>
      <c r="AA1818" s="72"/>
      <c r="AB1818" s="66"/>
      <c r="AC1818" s="72"/>
      <c r="AD1818" s="72"/>
      <c r="AE1818" s="72"/>
      <c r="AF1818" s="62"/>
      <c r="AG1818" s="113"/>
      <c r="AH1818" s="114"/>
      <c r="AI1818" s="30"/>
      <c r="AJ1818" s="30"/>
      <c r="AK1818" s="30"/>
      <c r="AL1818" s="30"/>
      <c r="AM1818" s="68"/>
      <c r="AN1818" s="114"/>
      <c r="AO1818" s="114"/>
      <c r="AP1818" s="113"/>
      <c r="AQ1818" s="113"/>
      <c r="AR1818" s="31"/>
      <c r="AS1818" s="73"/>
      <c r="AT1818" s="73"/>
      <c r="AU1818" s="68"/>
      <c r="AV1818" s="67"/>
      <c r="AW1818" s="67"/>
      <c r="AX1818" s="67"/>
      <c r="AY1818" s="67"/>
      <c r="AZ1818" s="132"/>
      <c r="BA1818" s="132"/>
      <c r="BB1818" s="132"/>
      <c r="BC1818" s="132"/>
      <c r="BD1818" s="132"/>
      <c r="BE1818" s="67"/>
    </row>
    <row r="1819" spans="1:57" ht="25.5" customHeight="1" x14ac:dyDescent="0.25">
      <c r="A1819" s="31"/>
      <c r="B1819" s="31"/>
      <c r="C1819" s="31"/>
      <c r="D1819" s="33"/>
      <c r="E1819" s="98"/>
      <c r="F1819" s="31"/>
      <c r="G1819" s="83"/>
      <c r="H1819" s="83"/>
      <c r="I1819" s="62"/>
      <c r="J1819" s="31"/>
      <c r="K1819" s="31"/>
      <c r="L1819" s="83"/>
      <c r="M1819" s="69"/>
      <c r="N1819" s="69"/>
      <c r="O1819" s="74"/>
      <c r="P1819" s="74"/>
      <c r="Q1819" s="75"/>
      <c r="R1819" s="34"/>
      <c r="S1819" s="83"/>
      <c r="T1819" s="83"/>
      <c r="U1819" s="83"/>
      <c r="V1819" s="83"/>
      <c r="W1819" s="74"/>
      <c r="X1819" s="74"/>
      <c r="Y1819" s="74"/>
      <c r="Z1819" s="66"/>
      <c r="AA1819" s="72"/>
      <c r="AB1819" s="66"/>
      <c r="AC1819" s="72"/>
      <c r="AD1819" s="72"/>
      <c r="AE1819" s="72"/>
      <c r="AF1819" s="62"/>
      <c r="AG1819" s="113"/>
      <c r="AH1819" s="114"/>
      <c r="AI1819" s="30"/>
      <c r="AJ1819" s="30"/>
      <c r="AK1819" s="30"/>
      <c r="AL1819" s="30"/>
      <c r="AM1819" s="68"/>
      <c r="AN1819" s="114"/>
      <c r="AO1819" s="114"/>
      <c r="AP1819" s="113"/>
      <c r="AQ1819" s="113"/>
      <c r="AR1819" s="31"/>
      <c r="AS1819" s="73"/>
      <c r="AT1819" s="73"/>
      <c r="AU1819" s="68"/>
      <c r="AV1819" s="67"/>
      <c r="AW1819" s="67"/>
      <c r="AX1819" s="67"/>
      <c r="AY1819" s="67"/>
      <c r="AZ1819" s="132"/>
      <c r="BA1819" s="132"/>
      <c r="BB1819" s="132"/>
      <c r="BC1819" s="132"/>
      <c r="BD1819" s="132"/>
      <c r="BE1819" s="67"/>
    </row>
    <row r="1820" spans="1:57" ht="25.5" customHeight="1" x14ac:dyDescent="0.25">
      <c r="A1820" s="31"/>
      <c r="B1820" s="31"/>
      <c r="C1820" s="31"/>
      <c r="D1820" s="33"/>
      <c r="E1820" s="98"/>
      <c r="F1820" s="31"/>
      <c r="G1820" s="83"/>
      <c r="H1820" s="83"/>
      <c r="I1820" s="62"/>
      <c r="J1820" s="31"/>
      <c r="K1820" s="31"/>
      <c r="L1820" s="83"/>
      <c r="M1820" s="69"/>
      <c r="N1820" s="69"/>
      <c r="O1820" s="74"/>
      <c r="P1820" s="74"/>
      <c r="Q1820" s="75"/>
      <c r="R1820" s="34"/>
      <c r="S1820" s="83"/>
      <c r="T1820" s="83"/>
      <c r="U1820" s="83"/>
      <c r="V1820" s="83"/>
      <c r="W1820" s="74"/>
      <c r="X1820" s="74"/>
      <c r="Y1820" s="74"/>
      <c r="Z1820" s="66"/>
      <c r="AA1820" s="72"/>
      <c r="AB1820" s="66"/>
      <c r="AC1820" s="72"/>
      <c r="AD1820" s="72"/>
      <c r="AE1820" s="72"/>
      <c r="AF1820" s="62"/>
      <c r="AG1820" s="113"/>
      <c r="AH1820" s="114"/>
      <c r="AI1820" s="30"/>
      <c r="AJ1820" s="30"/>
      <c r="AK1820" s="30"/>
      <c r="AL1820" s="30"/>
      <c r="AM1820" s="68"/>
      <c r="AN1820" s="114"/>
      <c r="AO1820" s="114"/>
      <c r="AP1820" s="113"/>
      <c r="AQ1820" s="113"/>
      <c r="AR1820" s="31"/>
      <c r="AS1820" s="73"/>
      <c r="AT1820" s="73"/>
      <c r="AU1820" s="68"/>
      <c r="AV1820" s="67"/>
      <c r="AW1820" s="67"/>
      <c r="AX1820" s="67"/>
      <c r="AY1820" s="67"/>
      <c r="AZ1820" s="132"/>
      <c r="BA1820" s="132"/>
      <c r="BB1820" s="132"/>
      <c r="BC1820" s="132"/>
      <c r="BD1820" s="132"/>
      <c r="BE1820" s="67"/>
    </row>
    <row r="1821" spans="1:57" ht="25.5" customHeight="1" x14ac:dyDescent="0.25">
      <c r="A1821" s="31"/>
      <c r="B1821" s="31"/>
      <c r="C1821" s="31"/>
      <c r="D1821" s="33"/>
      <c r="E1821" s="98"/>
      <c r="F1821" s="31"/>
      <c r="G1821" s="83"/>
      <c r="H1821" s="83"/>
      <c r="I1821" s="62"/>
      <c r="J1821" s="31"/>
      <c r="K1821" s="31"/>
      <c r="L1821" s="83"/>
      <c r="M1821" s="69"/>
      <c r="N1821" s="69"/>
      <c r="O1821" s="74"/>
      <c r="P1821" s="74"/>
      <c r="Q1821" s="75"/>
      <c r="R1821" s="34"/>
      <c r="S1821" s="83"/>
      <c r="T1821" s="83"/>
      <c r="U1821" s="83"/>
      <c r="V1821" s="83"/>
      <c r="W1821" s="74"/>
      <c r="X1821" s="74"/>
      <c r="Y1821" s="74"/>
      <c r="Z1821" s="66"/>
      <c r="AA1821" s="72"/>
      <c r="AB1821" s="66"/>
      <c r="AC1821" s="72"/>
      <c r="AD1821" s="72"/>
      <c r="AE1821" s="72"/>
      <c r="AF1821" s="62"/>
      <c r="AG1821" s="113"/>
      <c r="AH1821" s="114"/>
      <c r="AI1821" s="30"/>
      <c r="AJ1821" s="30"/>
      <c r="AK1821" s="30"/>
      <c r="AL1821" s="30"/>
      <c r="AM1821" s="68"/>
      <c r="AN1821" s="114"/>
      <c r="AO1821" s="114"/>
      <c r="AP1821" s="113"/>
      <c r="AQ1821" s="113"/>
      <c r="AR1821" s="31"/>
      <c r="AS1821" s="73"/>
      <c r="AT1821" s="73"/>
      <c r="AU1821" s="68"/>
      <c r="AV1821" s="67"/>
      <c r="AW1821" s="67"/>
      <c r="AX1821" s="67"/>
      <c r="AY1821" s="67"/>
      <c r="AZ1821" s="132"/>
      <c r="BA1821" s="132"/>
      <c r="BB1821" s="132"/>
      <c r="BC1821" s="132"/>
      <c r="BD1821" s="132"/>
      <c r="BE1821" s="67"/>
    </row>
    <row r="1822" spans="1:57" ht="25.5" customHeight="1" x14ac:dyDescent="0.25">
      <c r="A1822" s="31"/>
      <c r="B1822" s="31"/>
      <c r="C1822" s="31"/>
      <c r="D1822" s="33"/>
      <c r="E1822" s="98"/>
      <c r="F1822" s="31"/>
      <c r="G1822" s="83"/>
      <c r="H1822" s="83"/>
      <c r="I1822" s="62"/>
      <c r="J1822" s="31"/>
      <c r="K1822" s="31"/>
      <c r="L1822" s="83"/>
      <c r="M1822" s="69"/>
      <c r="N1822" s="69"/>
      <c r="O1822" s="74"/>
      <c r="P1822" s="74"/>
      <c r="Q1822" s="75"/>
      <c r="R1822" s="34"/>
      <c r="S1822" s="83"/>
      <c r="T1822" s="83"/>
      <c r="U1822" s="83"/>
      <c r="V1822" s="83"/>
      <c r="W1822" s="74"/>
      <c r="X1822" s="74"/>
      <c r="Y1822" s="74"/>
      <c r="Z1822" s="66"/>
      <c r="AA1822" s="72"/>
      <c r="AB1822" s="66"/>
      <c r="AC1822" s="72"/>
      <c r="AD1822" s="72"/>
      <c r="AE1822" s="72"/>
      <c r="AF1822" s="62"/>
      <c r="AG1822" s="113"/>
      <c r="AH1822" s="114"/>
      <c r="AI1822" s="30"/>
      <c r="AJ1822" s="30"/>
      <c r="AK1822" s="30"/>
      <c r="AL1822" s="30"/>
      <c r="AM1822" s="68"/>
      <c r="AN1822" s="114"/>
      <c r="AO1822" s="114"/>
      <c r="AP1822" s="113"/>
      <c r="AQ1822" s="113"/>
      <c r="AR1822" s="31"/>
      <c r="AS1822" s="73"/>
      <c r="AT1822" s="73"/>
      <c r="AU1822" s="68"/>
      <c r="AV1822" s="67"/>
      <c r="AW1822" s="67"/>
      <c r="AX1822" s="67"/>
      <c r="AY1822" s="67"/>
      <c r="AZ1822" s="132"/>
      <c r="BA1822" s="132"/>
      <c r="BB1822" s="132"/>
      <c r="BC1822" s="132"/>
      <c r="BD1822" s="132"/>
      <c r="BE1822" s="67"/>
    </row>
    <row r="1823" spans="1:57" ht="25.5" customHeight="1" x14ac:dyDescent="0.25">
      <c r="A1823" s="31"/>
      <c r="B1823" s="31"/>
      <c r="C1823" s="31"/>
      <c r="D1823" s="33"/>
      <c r="E1823" s="98"/>
      <c r="F1823" s="31"/>
      <c r="G1823" s="83"/>
      <c r="H1823" s="83"/>
      <c r="I1823" s="62"/>
      <c r="J1823" s="31"/>
      <c r="K1823" s="31"/>
      <c r="L1823" s="83"/>
      <c r="M1823" s="69"/>
      <c r="N1823" s="69"/>
      <c r="O1823" s="74"/>
      <c r="P1823" s="74"/>
      <c r="Q1823" s="75"/>
      <c r="R1823" s="34"/>
      <c r="S1823" s="83"/>
      <c r="T1823" s="83"/>
      <c r="U1823" s="83"/>
      <c r="V1823" s="83"/>
      <c r="W1823" s="74"/>
      <c r="X1823" s="74"/>
      <c r="Y1823" s="74"/>
      <c r="Z1823" s="66"/>
      <c r="AA1823" s="72"/>
      <c r="AB1823" s="66"/>
      <c r="AC1823" s="72"/>
      <c r="AD1823" s="72"/>
      <c r="AE1823" s="72"/>
      <c r="AF1823" s="62"/>
      <c r="AG1823" s="113"/>
      <c r="AH1823" s="114"/>
      <c r="AI1823" s="30"/>
      <c r="AJ1823" s="30"/>
      <c r="AK1823" s="30"/>
      <c r="AL1823" s="30"/>
      <c r="AM1823" s="68"/>
      <c r="AN1823" s="114"/>
      <c r="AO1823" s="114"/>
      <c r="AP1823" s="113"/>
      <c r="AQ1823" s="113"/>
      <c r="AR1823" s="31"/>
      <c r="AS1823" s="73"/>
      <c r="AT1823" s="73"/>
      <c r="AU1823" s="68"/>
      <c r="AV1823" s="67"/>
      <c r="AW1823" s="67"/>
      <c r="AX1823" s="67"/>
      <c r="AY1823" s="67"/>
      <c r="AZ1823" s="132"/>
      <c r="BA1823" s="132"/>
      <c r="BB1823" s="132"/>
      <c r="BC1823" s="132"/>
      <c r="BD1823" s="132"/>
      <c r="BE1823" s="67"/>
    </row>
    <row r="1824" spans="1:57" ht="25.5" customHeight="1" x14ac:dyDescent="0.25">
      <c r="A1824" s="31"/>
      <c r="B1824" s="31"/>
      <c r="C1824" s="31"/>
      <c r="D1824" s="33"/>
      <c r="E1824" s="98"/>
      <c r="F1824" s="31"/>
      <c r="G1824" s="83"/>
      <c r="H1824" s="83"/>
      <c r="I1824" s="62"/>
      <c r="J1824" s="31"/>
      <c r="K1824" s="31"/>
      <c r="L1824" s="83"/>
      <c r="M1824" s="69"/>
      <c r="N1824" s="69"/>
      <c r="O1824" s="74"/>
      <c r="P1824" s="74"/>
      <c r="Q1824" s="75"/>
      <c r="R1824" s="34"/>
      <c r="S1824" s="83"/>
      <c r="T1824" s="83"/>
      <c r="U1824" s="83"/>
      <c r="V1824" s="83"/>
      <c r="W1824" s="74"/>
      <c r="X1824" s="74"/>
      <c r="Y1824" s="74"/>
      <c r="Z1824" s="66"/>
      <c r="AA1824" s="72"/>
      <c r="AB1824" s="66"/>
      <c r="AC1824" s="72"/>
      <c r="AD1824" s="72"/>
      <c r="AE1824" s="72"/>
      <c r="AF1824" s="62"/>
      <c r="AG1824" s="113"/>
      <c r="AH1824" s="114"/>
      <c r="AI1824" s="30"/>
      <c r="AJ1824" s="30"/>
      <c r="AK1824" s="30"/>
      <c r="AL1824" s="30"/>
      <c r="AM1824" s="68"/>
      <c r="AN1824" s="114"/>
      <c r="AO1824" s="114"/>
      <c r="AP1824" s="113"/>
      <c r="AQ1824" s="113"/>
      <c r="AR1824" s="31"/>
      <c r="AS1824" s="73"/>
      <c r="AT1824" s="73"/>
      <c r="AU1824" s="68"/>
      <c r="AV1824" s="67"/>
      <c r="AW1824" s="67"/>
      <c r="AX1824" s="67"/>
      <c r="AY1824" s="67"/>
      <c r="AZ1824" s="132"/>
      <c r="BA1824" s="132"/>
      <c r="BB1824" s="132"/>
      <c r="BC1824" s="132"/>
      <c r="BD1824" s="132"/>
      <c r="BE1824" s="67"/>
    </row>
    <row r="1825" spans="1:57" ht="25.5" customHeight="1" x14ac:dyDescent="0.25">
      <c r="A1825" s="31"/>
      <c r="B1825" s="31"/>
      <c r="C1825" s="31"/>
      <c r="D1825" s="33"/>
      <c r="E1825" s="98"/>
      <c r="F1825" s="31"/>
      <c r="G1825" s="83"/>
      <c r="H1825" s="83"/>
      <c r="I1825" s="62"/>
      <c r="J1825" s="31"/>
      <c r="K1825" s="31"/>
      <c r="L1825" s="83"/>
      <c r="M1825" s="69"/>
      <c r="N1825" s="69"/>
      <c r="O1825" s="74"/>
      <c r="P1825" s="74"/>
      <c r="Q1825" s="75"/>
      <c r="R1825" s="34"/>
      <c r="S1825" s="83"/>
      <c r="T1825" s="83"/>
      <c r="U1825" s="83"/>
      <c r="V1825" s="83"/>
      <c r="W1825" s="74"/>
      <c r="X1825" s="74"/>
      <c r="Y1825" s="74"/>
      <c r="Z1825" s="66"/>
      <c r="AA1825" s="72"/>
      <c r="AB1825" s="66"/>
      <c r="AC1825" s="72"/>
      <c r="AD1825" s="72"/>
      <c r="AE1825" s="72"/>
      <c r="AF1825" s="62"/>
      <c r="AG1825" s="113"/>
      <c r="AH1825" s="114"/>
      <c r="AI1825" s="30"/>
      <c r="AJ1825" s="30"/>
      <c r="AK1825" s="30"/>
      <c r="AL1825" s="30"/>
      <c r="AM1825" s="68"/>
      <c r="AN1825" s="114"/>
      <c r="AO1825" s="114"/>
      <c r="AP1825" s="113"/>
      <c r="AQ1825" s="113"/>
      <c r="AR1825" s="31"/>
      <c r="AS1825" s="73"/>
      <c r="AT1825" s="73"/>
      <c r="AU1825" s="68"/>
      <c r="AV1825" s="67"/>
      <c r="AW1825" s="67"/>
      <c r="AX1825" s="67"/>
      <c r="AY1825" s="67"/>
      <c r="AZ1825" s="132"/>
      <c r="BA1825" s="132"/>
      <c r="BB1825" s="132"/>
      <c r="BC1825" s="132"/>
      <c r="BD1825" s="132"/>
      <c r="BE1825" s="67"/>
    </row>
    <row r="1826" spans="1:57" ht="25.5" customHeight="1" x14ac:dyDescent="0.25">
      <c r="A1826" s="31"/>
      <c r="B1826" s="31"/>
      <c r="C1826" s="31"/>
      <c r="D1826" s="33"/>
      <c r="E1826" s="98"/>
      <c r="F1826" s="31"/>
      <c r="G1826" s="83"/>
      <c r="H1826" s="83"/>
      <c r="I1826" s="62"/>
      <c r="J1826" s="31"/>
      <c r="K1826" s="31"/>
      <c r="L1826" s="83"/>
      <c r="M1826" s="69"/>
      <c r="N1826" s="69"/>
      <c r="O1826" s="74"/>
      <c r="P1826" s="74"/>
      <c r="Q1826" s="75"/>
      <c r="R1826" s="34"/>
      <c r="S1826" s="83"/>
      <c r="T1826" s="83"/>
      <c r="U1826" s="83"/>
      <c r="V1826" s="83"/>
      <c r="W1826" s="74"/>
      <c r="X1826" s="74"/>
      <c r="Y1826" s="74"/>
      <c r="Z1826" s="66"/>
      <c r="AA1826" s="72"/>
      <c r="AB1826" s="66"/>
      <c r="AC1826" s="72"/>
      <c r="AD1826" s="72"/>
      <c r="AE1826" s="72"/>
      <c r="AF1826" s="62"/>
      <c r="AG1826" s="113"/>
      <c r="AH1826" s="114"/>
      <c r="AI1826" s="30"/>
      <c r="AJ1826" s="30"/>
      <c r="AK1826" s="30"/>
      <c r="AL1826" s="30"/>
      <c r="AM1826" s="68"/>
      <c r="AN1826" s="114"/>
      <c r="AO1826" s="114"/>
      <c r="AP1826" s="113"/>
      <c r="AQ1826" s="113"/>
      <c r="AR1826" s="31"/>
      <c r="AS1826" s="73"/>
      <c r="AT1826" s="73"/>
      <c r="AU1826" s="68"/>
      <c r="AV1826" s="67"/>
      <c r="AW1826" s="67"/>
      <c r="AX1826" s="67"/>
      <c r="AY1826" s="67"/>
      <c r="AZ1826" s="132"/>
      <c r="BA1826" s="132"/>
      <c r="BB1826" s="132"/>
      <c r="BC1826" s="132"/>
      <c r="BD1826" s="132"/>
      <c r="BE1826" s="67"/>
    </row>
    <row r="1827" spans="1:57" ht="25.5" customHeight="1" x14ac:dyDescent="0.25">
      <c r="A1827" s="31"/>
      <c r="B1827" s="31"/>
      <c r="C1827" s="31"/>
      <c r="D1827" s="33"/>
      <c r="E1827" s="98"/>
      <c r="F1827" s="31"/>
      <c r="G1827" s="83"/>
      <c r="H1827" s="83"/>
      <c r="I1827" s="62"/>
      <c r="J1827" s="31"/>
      <c r="K1827" s="31"/>
      <c r="L1827" s="83"/>
      <c r="M1827" s="69"/>
      <c r="N1827" s="69"/>
      <c r="O1827" s="74"/>
      <c r="P1827" s="74"/>
      <c r="Q1827" s="75"/>
      <c r="R1827" s="34"/>
      <c r="S1827" s="83"/>
      <c r="T1827" s="83"/>
      <c r="U1827" s="83"/>
      <c r="V1827" s="83"/>
      <c r="W1827" s="74"/>
      <c r="X1827" s="74"/>
      <c r="Y1827" s="74"/>
      <c r="Z1827" s="66"/>
      <c r="AA1827" s="72"/>
      <c r="AB1827" s="66"/>
      <c r="AC1827" s="72"/>
      <c r="AD1827" s="72"/>
      <c r="AE1827" s="72"/>
      <c r="AF1827" s="62"/>
      <c r="AG1827" s="113"/>
      <c r="AH1827" s="114"/>
      <c r="AI1827" s="30"/>
      <c r="AJ1827" s="30"/>
      <c r="AK1827" s="30"/>
      <c r="AL1827" s="30"/>
      <c r="AM1827" s="68"/>
      <c r="AN1827" s="114"/>
      <c r="AO1827" s="114"/>
      <c r="AP1827" s="113"/>
      <c r="AQ1827" s="113"/>
      <c r="AR1827" s="31"/>
      <c r="AS1827" s="73"/>
      <c r="AT1827" s="73"/>
      <c r="AU1827" s="68"/>
      <c r="AV1827" s="67"/>
      <c r="AW1827" s="67"/>
      <c r="AX1827" s="67"/>
      <c r="AY1827" s="67"/>
      <c r="AZ1827" s="132"/>
      <c r="BA1827" s="132"/>
      <c r="BB1827" s="132"/>
      <c r="BC1827" s="132"/>
      <c r="BD1827" s="132"/>
      <c r="BE1827" s="67"/>
    </row>
    <row r="1828" spans="1:57" ht="25.5" customHeight="1" x14ac:dyDescent="0.25">
      <c r="A1828" s="31"/>
      <c r="B1828" s="31"/>
      <c r="C1828" s="31"/>
      <c r="D1828" s="33"/>
      <c r="E1828" s="98"/>
      <c r="F1828" s="31"/>
      <c r="G1828" s="83"/>
      <c r="H1828" s="83"/>
      <c r="I1828" s="62"/>
      <c r="J1828" s="31"/>
      <c r="K1828" s="31"/>
      <c r="L1828" s="83"/>
      <c r="M1828" s="69"/>
      <c r="N1828" s="69"/>
      <c r="O1828" s="74"/>
      <c r="P1828" s="74"/>
      <c r="Q1828" s="75"/>
      <c r="R1828" s="34"/>
      <c r="S1828" s="83"/>
      <c r="T1828" s="83"/>
      <c r="U1828" s="83"/>
      <c r="V1828" s="83"/>
      <c r="W1828" s="74"/>
      <c r="X1828" s="74"/>
      <c r="Y1828" s="74"/>
      <c r="Z1828" s="66"/>
      <c r="AA1828" s="72"/>
      <c r="AB1828" s="66"/>
      <c r="AC1828" s="72"/>
      <c r="AD1828" s="72"/>
      <c r="AE1828" s="72"/>
      <c r="AF1828" s="62"/>
      <c r="AG1828" s="113"/>
      <c r="AH1828" s="114"/>
      <c r="AI1828" s="30"/>
      <c r="AJ1828" s="30"/>
      <c r="AK1828" s="30"/>
      <c r="AL1828" s="30"/>
      <c r="AM1828" s="68"/>
      <c r="AN1828" s="114"/>
      <c r="AO1828" s="114"/>
      <c r="AP1828" s="113"/>
      <c r="AQ1828" s="113"/>
      <c r="AR1828" s="31"/>
      <c r="AS1828" s="73"/>
      <c r="AT1828" s="73"/>
      <c r="AU1828" s="68"/>
      <c r="AV1828" s="67"/>
      <c r="AW1828" s="67"/>
      <c r="AX1828" s="67"/>
      <c r="AY1828" s="67"/>
      <c r="AZ1828" s="132"/>
      <c r="BA1828" s="132"/>
      <c r="BB1828" s="132"/>
      <c r="BC1828" s="132"/>
      <c r="BD1828" s="132"/>
      <c r="BE1828" s="67"/>
    </row>
    <row r="1829" spans="1:57" ht="25.5" customHeight="1" x14ac:dyDescent="0.25">
      <c r="A1829" s="31"/>
      <c r="B1829" s="31"/>
      <c r="C1829" s="31"/>
      <c r="D1829" s="33"/>
      <c r="E1829" s="98"/>
      <c r="F1829" s="31"/>
      <c r="G1829" s="83"/>
      <c r="H1829" s="83"/>
      <c r="I1829" s="62"/>
      <c r="J1829" s="31"/>
      <c r="K1829" s="31"/>
      <c r="L1829" s="83"/>
      <c r="M1829" s="69"/>
      <c r="N1829" s="69"/>
      <c r="O1829" s="74"/>
      <c r="P1829" s="74"/>
      <c r="Q1829" s="75"/>
      <c r="R1829" s="34"/>
      <c r="S1829" s="83"/>
      <c r="T1829" s="83"/>
      <c r="U1829" s="83"/>
      <c r="V1829" s="83"/>
      <c r="W1829" s="74"/>
      <c r="X1829" s="74"/>
      <c r="Y1829" s="74"/>
      <c r="Z1829" s="66"/>
      <c r="AA1829" s="72"/>
      <c r="AB1829" s="66"/>
      <c r="AC1829" s="72"/>
      <c r="AD1829" s="72"/>
      <c r="AE1829" s="72"/>
      <c r="AF1829" s="62"/>
      <c r="AG1829" s="113"/>
      <c r="AH1829" s="114"/>
      <c r="AI1829" s="30"/>
      <c r="AJ1829" s="30"/>
      <c r="AK1829" s="30"/>
      <c r="AL1829" s="30"/>
      <c r="AM1829" s="68"/>
      <c r="AN1829" s="114"/>
      <c r="AO1829" s="114"/>
      <c r="AP1829" s="113"/>
      <c r="AQ1829" s="113"/>
      <c r="AR1829" s="31"/>
      <c r="AS1829" s="73"/>
      <c r="AT1829" s="73"/>
      <c r="AU1829" s="68"/>
      <c r="AV1829" s="67"/>
      <c r="AW1829" s="67"/>
      <c r="AX1829" s="67"/>
      <c r="AY1829" s="67"/>
      <c r="AZ1829" s="132"/>
      <c r="BA1829" s="132"/>
      <c r="BB1829" s="132"/>
      <c r="BC1829" s="132"/>
      <c r="BD1829" s="132"/>
      <c r="BE1829" s="67"/>
    </row>
    <row r="1830" spans="1:57" ht="25.5" customHeight="1" x14ac:dyDescent="0.25">
      <c r="A1830" s="31"/>
      <c r="B1830" s="31"/>
      <c r="C1830" s="31"/>
      <c r="D1830" s="33"/>
      <c r="E1830" s="98"/>
      <c r="F1830" s="31"/>
      <c r="G1830" s="83"/>
      <c r="H1830" s="83"/>
      <c r="I1830" s="62"/>
      <c r="J1830" s="31"/>
      <c r="K1830" s="31"/>
      <c r="L1830" s="83"/>
      <c r="M1830" s="69"/>
      <c r="N1830" s="69"/>
      <c r="O1830" s="74"/>
      <c r="P1830" s="74"/>
      <c r="Q1830" s="75"/>
      <c r="R1830" s="34"/>
      <c r="S1830" s="83"/>
      <c r="T1830" s="83"/>
      <c r="U1830" s="83"/>
      <c r="V1830" s="83"/>
      <c r="W1830" s="74"/>
      <c r="X1830" s="74"/>
      <c r="Y1830" s="74"/>
      <c r="Z1830" s="66"/>
      <c r="AA1830" s="72"/>
      <c r="AB1830" s="66"/>
      <c r="AC1830" s="72"/>
      <c r="AD1830" s="72"/>
      <c r="AE1830" s="72"/>
      <c r="AF1830" s="62"/>
      <c r="AG1830" s="113"/>
      <c r="AH1830" s="114"/>
      <c r="AI1830" s="30"/>
      <c r="AJ1830" s="30"/>
      <c r="AK1830" s="30"/>
      <c r="AL1830" s="30"/>
      <c r="AM1830" s="68"/>
      <c r="AN1830" s="114"/>
      <c r="AO1830" s="114"/>
      <c r="AP1830" s="113"/>
      <c r="AQ1830" s="113"/>
      <c r="AR1830" s="31"/>
      <c r="AS1830" s="73"/>
      <c r="AT1830" s="73"/>
      <c r="AU1830" s="68"/>
      <c r="AV1830" s="67"/>
      <c r="AW1830" s="67"/>
      <c r="AX1830" s="67"/>
      <c r="AY1830" s="67"/>
      <c r="AZ1830" s="132"/>
      <c r="BA1830" s="132"/>
      <c r="BB1830" s="132"/>
      <c r="BC1830" s="132"/>
      <c r="BD1830" s="132"/>
      <c r="BE1830" s="67"/>
    </row>
    <row r="1831" spans="1:57" ht="25.5" customHeight="1" x14ac:dyDescent="0.25">
      <c r="A1831" s="31"/>
      <c r="B1831" s="31"/>
      <c r="C1831" s="31"/>
      <c r="D1831" s="33"/>
      <c r="E1831" s="98"/>
      <c r="F1831" s="31"/>
      <c r="G1831" s="83"/>
      <c r="H1831" s="83"/>
      <c r="I1831" s="62"/>
      <c r="J1831" s="31"/>
      <c r="K1831" s="31"/>
      <c r="L1831" s="83"/>
      <c r="M1831" s="69"/>
      <c r="N1831" s="69"/>
      <c r="O1831" s="74"/>
      <c r="P1831" s="74"/>
      <c r="Q1831" s="75"/>
      <c r="R1831" s="34"/>
      <c r="S1831" s="83"/>
      <c r="T1831" s="83"/>
      <c r="U1831" s="83"/>
      <c r="V1831" s="83"/>
      <c r="W1831" s="74"/>
      <c r="X1831" s="74"/>
      <c r="Y1831" s="74"/>
      <c r="Z1831" s="66"/>
      <c r="AA1831" s="72"/>
      <c r="AB1831" s="66"/>
      <c r="AC1831" s="72"/>
      <c r="AD1831" s="72"/>
      <c r="AE1831" s="72"/>
      <c r="AF1831" s="62"/>
      <c r="AG1831" s="113"/>
      <c r="AH1831" s="114"/>
      <c r="AI1831" s="30"/>
      <c r="AJ1831" s="30"/>
      <c r="AK1831" s="30"/>
      <c r="AL1831" s="30"/>
      <c r="AM1831" s="68"/>
      <c r="AN1831" s="114"/>
      <c r="AO1831" s="114"/>
      <c r="AP1831" s="113"/>
      <c r="AQ1831" s="113"/>
      <c r="AR1831" s="31"/>
      <c r="AS1831" s="73"/>
      <c r="AT1831" s="73"/>
      <c r="AU1831" s="68"/>
      <c r="AV1831" s="67"/>
      <c r="AW1831" s="67"/>
      <c r="AX1831" s="67"/>
      <c r="AY1831" s="67"/>
      <c r="AZ1831" s="132"/>
      <c r="BA1831" s="132"/>
      <c r="BB1831" s="132"/>
      <c r="BC1831" s="132"/>
      <c r="BD1831" s="132"/>
      <c r="BE1831" s="67"/>
    </row>
    <row r="1832" spans="1:57" ht="25.5" customHeight="1" x14ac:dyDescent="0.25">
      <c r="A1832" s="31"/>
      <c r="B1832" s="31"/>
      <c r="C1832" s="31"/>
      <c r="D1832" s="33"/>
      <c r="E1832" s="98"/>
      <c r="F1832" s="31"/>
      <c r="G1832" s="83"/>
      <c r="H1832" s="83"/>
      <c r="I1832" s="62"/>
      <c r="J1832" s="31"/>
      <c r="K1832" s="31"/>
      <c r="L1832" s="83"/>
      <c r="M1832" s="69"/>
      <c r="N1832" s="69"/>
      <c r="O1832" s="74"/>
      <c r="P1832" s="74"/>
      <c r="Q1832" s="75"/>
      <c r="R1832" s="34"/>
      <c r="S1832" s="83"/>
      <c r="T1832" s="83"/>
      <c r="U1832" s="83"/>
      <c r="V1832" s="83"/>
      <c r="W1832" s="74"/>
      <c r="X1832" s="74"/>
      <c r="Y1832" s="74"/>
      <c r="Z1832" s="66"/>
      <c r="AA1832" s="72"/>
      <c r="AB1832" s="66"/>
      <c r="AC1832" s="72"/>
      <c r="AD1832" s="72"/>
      <c r="AE1832" s="72"/>
      <c r="AF1832" s="62"/>
      <c r="AG1832" s="113"/>
      <c r="AH1832" s="114"/>
      <c r="AI1832" s="30"/>
      <c r="AJ1832" s="30"/>
      <c r="AK1832" s="30"/>
      <c r="AL1832" s="30"/>
      <c r="AM1832" s="68"/>
      <c r="AN1832" s="114"/>
      <c r="AO1832" s="114"/>
      <c r="AP1832" s="113"/>
      <c r="AQ1832" s="113"/>
      <c r="AR1832" s="31"/>
      <c r="AS1832" s="73"/>
      <c r="AT1832" s="73"/>
      <c r="AU1832" s="68"/>
      <c r="AV1832" s="67"/>
      <c r="AW1832" s="67"/>
      <c r="AX1832" s="67"/>
      <c r="AY1832" s="67"/>
      <c r="AZ1832" s="132"/>
      <c r="BA1832" s="132"/>
      <c r="BB1832" s="132"/>
      <c r="BC1832" s="132"/>
      <c r="BD1832" s="132"/>
      <c r="BE1832" s="67"/>
    </row>
    <row r="1833" spans="1:57" ht="25.5" customHeight="1" x14ac:dyDescent="0.25">
      <c r="A1833" s="31"/>
      <c r="B1833" s="31"/>
      <c r="C1833" s="31"/>
      <c r="D1833" s="33"/>
      <c r="E1833" s="98"/>
      <c r="F1833" s="31"/>
      <c r="G1833" s="83"/>
      <c r="H1833" s="83"/>
      <c r="I1833" s="62"/>
      <c r="J1833" s="31"/>
      <c r="K1833" s="31"/>
      <c r="L1833" s="83"/>
      <c r="M1833" s="69"/>
      <c r="N1833" s="69"/>
      <c r="O1833" s="74"/>
      <c r="P1833" s="74"/>
      <c r="Q1833" s="75"/>
      <c r="R1833" s="34"/>
      <c r="S1833" s="83"/>
      <c r="T1833" s="83"/>
      <c r="U1833" s="83"/>
      <c r="V1833" s="83"/>
      <c r="W1833" s="74"/>
      <c r="X1833" s="74"/>
      <c r="Y1833" s="74"/>
      <c r="Z1833" s="66"/>
      <c r="AA1833" s="72"/>
      <c r="AB1833" s="66"/>
      <c r="AC1833" s="72"/>
      <c r="AD1833" s="72"/>
      <c r="AE1833" s="72"/>
      <c r="AF1833" s="62"/>
      <c r="AG1833" s="113"/>
      <c r="AH1833" s="114"/>
      <c r="AI1833" s="30"/>
      <c r="AJ1833" s="30"/>
      <c r="AK1833" s="30"/>
      <c r="AL1833" s="30"/>
      <c r="AM1833" s="68"/>
      <c r="AN1833" s="114"/>
      <c r="AO1833" s="114"/>
      <c r="AP1833" s="113"/>
      <c r="AQ1833" s="113"/>
      <c r="AR1833" s="31"/>
      <c r="AS1833" s="73"/>
      <c r="AT1833" s="73"/>
      <c r="AU1833" s="68"/>
      <c r="AV1833" s="67"/>
      <c r="AW1833" s="67"/>
      <c r="AX1833" s="67"/>
      <c r="AY1833" s="67"/>
      <c r="AZ1833" s="132"/>
      <c r="BA1833" s="132"/>
      <c r="BB1833" s="132"/>
      <c r="BC1833" s="132"/>
      <c r="BD1833" s="132"/>
      <c r="BE1833" s="67"/>
    </row>
    <row r="1834" spans="1:57" ht="25.5" customHeight="1" x14ac:dyDescent="0.25">
      <c r="A1834" s="31"/>
      <c r="B1834" s="31"/>
      <c r="C1834" s="31"/>
      <c r="D1834" s="33"/>
      <c r="E1834" s="98"/>
      <c r="F1834" s="31"/>
      <c r="G1834" s="83"/>
      <c r="H1834" s="83"/>
      <c r="I1834" s="62"/>
      <c r="J1834" s="31"/>
      <c r="K1834" s="31"/>
      <c r="L1834" s="83"/>
      <c r="M1834" s="69"/>
      <c r="N1834" s="69"/>
      <c r="O1834" s="74"/>
      <c r="P1834" s="74"/>
      <c r="Q1834" s="75"/>
      <c r="R1834" s="34"/>
      <c r="S1834" s="83"/>
      <c r="T1834" s="83"/>
      <c r="U1834" s="83"/>
      <c r="V1834" s="83"/>
      <c r="W1834" s="74"/>
      <c r="X1834" s="74"/>
      <c r="Y1834" s="74"/>
      <c r="Z1834" s="66"/>
      <c r="AA1834" s="72"/>
      <c r="AB1834" s="66"/>
      <c r="AC1834" s="72"/>
      <c r="AD1834" s="72"/>
      <c r="AE1834" s="72"/>
      <c r="AF1834" s="62"/>
      <c r="AG1834" s="113"/>
      <c r="AH1834" s="114"/>
      <c r="AI1834" s="30"/>
      <c r="AJ1834" s="30"/>
      <c r="AK1834" s="30"/>
      <c r="AL1834" s="30"/>
      <c r="AM1834" s="68"/>
      <c r="AN1834" s="114"/>
      <c r="AO1834" s="114"/>
      <c r="AP1834" s="113"/>
      <c r="AQ1834" s="113"/>
      <c r="AR1834" s="31"/>
      <c r="AS1834" s="73"/>
      <c r="AT1834" s="73"/>
      <c r="AU1834" s="68"/>
      <c r="AV1834" s="67"/>
      <c r="AW1834" s="67"/>
      <c r="AX1834" s="67"/>
      <c r="AY1834" s="67"/>
      <c r="AZ1834" s="132"/>
      <c r="BA1834" s="132"/>
      <c r="BB1834" s="132"/>
      <c r="BC1834" s="132"/>
      <c r="BD1834" s="132"/>
      <c r="BE1834" s="67"/>
    </row>
    <row r="1835" spans="1:57" ht="25.5" customHeight="1" x14ac:dyDescent="0.25">
      <c r="A1835" s="31"/>
      <c r="B1835" s="31"/>
      <c r="C1835" s="31"/>
      <c r="D1835" s="33"/>
      <c r="E1835" s="98"/>
      <c r="F1835" s="31"/>
      <c r="G1835" s="83"/>
      <c r="H1835" s="83"/>
      <c r="I1835" s="62"/>
      <c r="J1835" s="31"/>
      <c r="K1835" s="31"/>
      <c r="L1835" s="83"/>
      <c r="M1835" s="69"/>
      <c r="N1835" s="69"/>
      <c r="O1835" s="74"/>
      <c r="P1835" s="74"/>
      <c r="Q1835" s="75"/>
      <c r="R1835" s="34"/>
      <c r="S1835" s="83"/>
      <c r="T1835" s="83"/>
      <c r="U1835" s="83"/>
      <c r="V1835" s="83"/>
      <c r="W1835" s="74"/>
      <c r="X1835" s="74"/>
      <c r="Y1835" s="74"/>
      <c r="Z1835" s="66"/>
      <c r="AA1835" s="72"/>
      <c r="AB1835" s="66"/>
      <c r="AC1835" s="72"/>
      <c r="AD1835" s="72"/>
      <c r="AE1835" s="72"/>
      <c r="AF1835" s="62"/>
      <c r="AG1835" s="113"/>
      <c r="AH1835" s="114"/>
      <c r="AI1835" s="30"/>
      <c r="AJ1835" s="30"/>
      <c r="AK1835" s="30"/>
      <c r="AL1835" s="30"/>
      <c r="AM1835" s="68"/>
      <c r="AN1835" s="114"/>
      <c r="AO1835" s="114"/>
      <c r="AP1835" s="113"/>
      <c r="AQ1835" s="113"/>
      <c r="AR1835" s="31"/>
      <c r="AS1835" s="73"/>
      <c r="AT1835" s="73"/>
      <c r="AU1835" s="68"/>
      <c r="AV1835" s="67"/>
      <c r="AW1835" s="67"/>
      <c r="AX1835" s="67"/>
      <c r="AY1835" s="67"/>
      <c r="AZ1835" s="132"/>
      <c r="BA1835" s="132"/>
      <c r="BB1835" s="132"/>
      <c r="BC1835" s="132"/>
      <c r="BD1835" s="132"/>
      <c r="BE1835" s="67"/>
    </row>
    <row r="1836" spans="1:57" ht="25.5" customHeight="1" x14ac:dyDescent="0.25">
      <c r="A1836" s="31"/>
      <c r="B1836" s="31"/>
      <c r="C1836" s="31"/>
      <c r="D1836" s="33"/>
      <c r="E1836" s="98"/>
      <c r="F1836" s="31"/>
      <c r="G1836" s="83"/>
      <c r="H1836" s="83"/>
      <c r="I1836" s="62"/>
      <c r="J1836" s="31"/>
      <c r="K1836" s="31"/>
      <c r="L1836" s="83"/>
      <c r="M1836" s="69"/>
      <c r="N1836" s="69"/>
      <c r="O1836" s="74"/>
      <c r="P1836" s="74"/>
      <c r="Q1836" s="75"/>
      <c r="R1836" s="34"/>
      <c r="S1836" s="83"/>
      <c r="T1836" s="83"/>
      <c r="U1836" s="83"/>
      <c r="V1836" s="83"/>
      <c r="W1836" s="74"/>
      <c r="X1836" s="74"/>
      <c r="Y1836" s="74"/>
      <c r="Z1836" s="66"/>
      <c r="AA1836" s="72"/>
      <c r="AB1836" s="66"/>
      <c r="AC1836" s="72"/>
      <c r="AD1836" s="72"/>
      <c r="AE1836" s="72"/>
      <c r="AF1836" s="62"/>
      <c r="AG1836" s="113"/>
      <c r="AH1836" s="114"/>
      <c r="AI1836" s="30"/>
      <c r="AJ1836" s="30"/>
      <c r="AK1836" s="30"/>
      <c r="AL1836" s="30"/>
      <c r="AM1836" s="68"/>
      <c r="AN1836" s="114"/>
      <c r="AO1836" s="114"/>
      <c r="AP1836" s="113"/>
      <c r="AQ1836" s="113"/>
      <c r="AR1836" s="31"/>
      <c r="AS1836" s="73"/>
      <c r="AT1836" s="73"/>
      <c r="AU1836" s="68"/>
      <c r="AV1836" s="67"/>
      <c r="AW1836" s="67"/>
      <c r="AX1836" s="67"/>
      <c r="AY1836" s="67"/>
      <c r="AZ1836" s="132"/>
      <c r="BA1836" s="132"/>
      <c r="BB1836" s="132"/>
      <c r="BC1836" s="132"/>
      <c r="BD1836" s="132"/>
      <c r="BE1836" s="67"/>
    </row>
    <row r="1837" spans="1:57" ht="25.5" customHeight="1" x14ac:dyDescent="0.25">
      <c r="A1837" s="31"/>
      <c r="B1837" s="31"/>
      <c r="C1837" s="31"/>
      <c r="D1837" s="33"/>
      <c r="E1837" s="98"/>
      <c r="F1837" s="31"/>
      <c r="G1837" s="83"/>
      <c r="H1837" s="83"/>
      <c r="I1837" s="62"/>
      <c r="J1837" s="31"/>
      <c r="K1837" s="31"/>
      <c r="L1837" s="83"/>
      <c r="M1837" s="69"/>
      <c r="N1837" s="69"/>
      <c r="O1837" s="74"/>
      <c r="P1837" s="74"/>
      <c r="Q1837" s="75"/>
      <c r="R1837" s="34"/>
      <c r="S1837" s="83"/>
      <c r="T1837" s="83"/>
      <c r="U1837" s="83"/>
      <c r="V1837" s="83"/>
      <c r="W1837" s="74"/>
      <c r="X1837" s="74"/>
      <c r="Y1837" s="74"/>
      <c r="Z1837" s="66"/>
      <c r="AA1837" s="72"/>
      <c r="AB1837" s="66"/>
      <c r="AC1837" s="72"/>
      <c r="AD1837" s="72"/>
      <c r="AE1837" s="72"/>
      <c r="AF1837" s="62"/>
      <c r="AG1837" s="113"/>
      <c r="AH1837" s="114"/>
      <c r="AI1837" s="30"/>
      <c r="AJ1837" s="30"/>
      <c r="AK1837" s="30"/>
      <c r="AL1837" s="30"/>
      <c r="AM1837" s="68"/>
      <c r="AN1837" s="114"/>
      <c r="AO1837" s="114"/>
      <c r="AP1837" s="113"/>
      <c r="AQ1837" s="113"/>
      <c r="AR1837" s="31"/>
      <c r="AS1837" s="73"/>
      <c r="AT1837" s="73"/>
      <c r="AU1837" s="68"/>
      <c r="AV1837" s="67"/>
      <c r="AW1837" s="67"/>
      <c r="AX1837" s="67"/>
      <c r="AY1837" s="67"/>
      <c r="AZ1837" s="132"/>
      <c r="BA1837" s="132"/>
      <c r="BB1837" s="132"/>
      <c r="BC1837" s="132"/>
      <c r="BD1837" s="132"/>
      <c r="BE1837" s="67"/>
    </row>
    <row r="1838" spans="1:57" ht="25.5" customHeight="1" x14ac:dyDescent="0.25">
      <c r="A1838" s="31"/>
      <c r="B1838" s="31"/>
      <c r="C1838" s="31"/>
      <c r="D1838" s="33"/>
      <c r="E1838" s="98"/>
      <c r="F1838" s="31"/>
      <c r="G1838" s="83"/>
      <c r="H1838" s="83"/>
      <c r="I1838" s="62"/>
      <c r="J1838" s="31"/>
      <c r="K1838" s="31"/>
      <c r="L1838" s="83"/>
      <c r="M1838" s="69"/>
      <c r="N1838" s="69"/>
      <c r="O1838" s="74"/>
      <c r="P1838" s="74"/>
      <c r="Q1838" s="75"/>
      <c r="R1838" s="34"/>
      <c r="S1838" s="83"/>
      <c r="T1838" s="83"/>
      <c r="U1838" s="83"/>
      <c r="V1838" s="83"/>
      <c r="W1838" s="74"/>
      <c r="X1838" s="74"/>
      <c r="Y1838" s="74"/>
      <c r="Z1838" s="66"/>
      <c r="AA1838" s="72"/>
      <c r="AB1838" s="66"/>
      <c r="AC1838" s="72"/>
      <c r="AD1838" s="72"/>
      <c r="AE1838" s="72"/>
      <c r="AF1838" s="62"/>
      <c r="AG1838" s="113"/>
      <c r="AH1838" s="114"/>
      <c r="AI1838" s="30"/>
      <c r="AJ1838" s="30"/>
      <c r="AK1838" s="30"/>
      <c r="AL1838" s="30"/>
      <c r="AM1838" s="68"/>
      <c r="AN1838" s="114"/>
      <c r="AO1838" s="114"/>
      <c r="AP1838" s="113"/>
      <c r="AQ1838" s="113"/>
      <c r="AR1838" s="31"/>
      <c r="AS1838" s="73"/>
      <c r="AT1838" s="73"/>
      <c r="AU1838" s="68"/>
      <c r="AV1838" s="67"/>
      <c r="AW1838" s="67"/>
      <c r="AX1838" s="67"/>
      <c r="AY1838" s="67"/>
      <c r="AZ1838" s="132"/>
      <c r="BA1838" s="132"/>
      <c r="BB1838" s="132"/>
      <c r="BC1838" s="132"/>
      <c r="BD1838" s="132"/>
      <c r="BE1838" s="67"/>
    </row>
    <row r="1839" spans="1:57" ht="25.5" customHeight="1" x14ac:dyDescent="0.25">
      <c r="A1839" s="31"/>
      <c r="B1839" s="31"/>
      <c r="C1839" s="31"/>
      <c r="D1839" s="33"/>
      <c r="E1839" s="98"/>
      <c r="F1839" s="31"/>
      <c r="G1839" s="83"/>
      <c r="H1839" s="83"/>
      <c r="I1839" s="62"/>
      <c r="J1839" s="31"/>
      <c r="K1839" s="31"/>
      <c r="L1839" s="83"/>
      <c r="M1839" s="69"/>
      <c r="N1839" s="69"/>
      <c r="O1839" s="74"/>
      <c r="P1839" s="74"/>
      <c r="Q1839" s="75"/>
      <c r="R1839" s="34"/>
      <c r="S1839" s="83"/>
      <c r="T1839" s="83"/>
      <c r="U1839" s="83"/>
      <c r="V1839" s="83"/>
      <c r="W1839" s="74"/>
      <c r="X1839" s="74"/>
      <c r="Y1839" s="74"/>
      <c r="Z1839" s="66"/>
      <c r="AA1839" s="72"/>
      <c r="AB1839" s="66"/>
      <c r="AC1839" s="72"/>
      <c r="AD1839" s="72"/>
      <c r="AE1839" s="72"/>
      <c r="AF1839" s="62"/>
      <c r="AG1839" s="113"/>
      <c r="AH1839" s="114"/>
      <c r="AI1839" s="30"/>
      <c r="AJ1839" s="30"/>
      <c r="AK1839" s="30"/>
      <c r="AL1839" s="30"/>
      <c r="AM1839" s="68"/>
      <c r="AN1839" s="114"/>
      <c r="AO1839" s="114"/>
      <c r="AP1839" s="113"/>
      <c r="AQ1839" s="113"/>
      <c r="AR1839" s="31"/>
      <c r="AS1839" s="73"/>
      <c r="AT1839" s="73"/>
      <c r="AU1839" s="68"/>
      <c r="AV1839" s="67"/>
      <c r="AW1839" s="67"/>
      <c r="AX1839" s="67"/>
      <c r="AY1839" s="67"/>
      <c r="AZ1839" s="132"/>
      <c r="BA1839" s="132"/>
      <c r="BB1839" s="132"/>
      <c r="BC1839" s="132"/>
      <c r="BD1839" s="132"/>
      <c r="BE1839" s="67"/>
    </row>
    <row r="1840" spans="1:57" ht="25.5" customHeight="1" x14ac:dyDescent="0.25">
      <c r="A1840" s="31"/>
      <c r="B1840" s="31"/>
      <c r="C1840" s="31"/>
      <c r="D1840" s="33"/>
      <c r="E1840" s="98"/>
      <c r="F1840" s="31"/>
      <c r="G1840" s="83"/>
      <c r="H1840" s="83"/>
      <c r="I1840" s="62"/>
      <c r="J1840" s="31"/>
      <c r="K1840" s="31"/>
      <c r="L1840" s="83"/>
      <c r="M1840" s="69"/>
      <c r="N1840" s="69"/>
      <c r="O1840" s="74"/>
      <c r="P1840" s="74"/>
      <c r="Q1840" s="75"/>
      <c r="R1840" s="34"/>
      <c r="S1840" s="83"/>
      <c r="T1840" s="83"/>
      <c r="U1840" s="83"/>
      <c r="V1840" s="83"/>
      <c r="W1840" s="74"/>
      <c r="X1840" s="74"/>
      <c r="Y1840" s="74"/>
      <c r="Z1840" s="66"/>
      <c r="AA1840" s="72"/>
      <c r="AB1840" s="66"/>
      <c r="AC1840" s="72"/>
      <c r="AD1840" s="72"/>
      <c r="AE1840" s="72"/>
      <c r="AF1840" s="62"/>
      <c r="AG1840" s="113"/>
      <c r="AH1840" s="114"/>
      <c r="AI1840" s="30"/>
      <c r="AJ1840" s="30"/>
      <c r="AK1840" s="30"/>
      <c r="AL1840" s="30"/>
      <c r="AM1840" s="68"/>
      <c r="AN1840" s="114"/>
      <c r="AO1840" s="114"/>
      <c r="AP1840" s="113"/>
      <c r="AQ1840" s="113"/>
      <c r="AR1840" s="31"/>
      <c r="AS1840" s="73"/>
      <c r="AT1840" s="73"/>
      <c r="AU1840" s="68"/>
      <c r="AV1840" s="67"/>
      <c r="AW1840" s="67"/>
      <c r="AX1840" s="67"/>
      <c r="AY1840" s="67"/>
      <c r="AZ1840" s="132"/>
      <c r="BA1840" s="132"/>
      <c r="BB1840" s="132"/>
      <c r="BC1840" s="132"/>
      <c r="BD1840" s="132"/>
      <c r="BE1840" s="67"/>
    </row>
    <row r="1841" spans="1:57" ht="25.5" customHeight="1" x14ac:dyDescent="0.25">
      <c r="A1841" s="31"/>
      <c r="B1841" s="31"/>
      <c r="C1841" s="31"/>
      <c r="D1841" s="33"/>
      <c r="E1841" s="98"/>
      <c r="F1841" s="31"/>
      <c r="G1841" s="83"/>
      <c r="H1841" s="83"/>
      <c r="I1841" s="62"/>
      <c r="J1841" s="31"/>
      <c r="K1841" s="31"/>
      <c r="L1841" s="83"/>
      <c r="M1841" s="69"/>
      <c r="N1841" s="69"/>
      <c r="O1841" s="74"/>
      <c r="P1841" s="74"/>
      <c r="Q1841" s="75"/>
      <c r="R1841" s="34"/>
      <c r="S1841" s="83"/>
      <c r="T1841" s="83"/>
      <c r="U1841" s="83"/>
      <c r="V1841" s="83"/>
      <c r="W1841" s="74"/>
      <c r="X1841" s="74"/>
      <c r="Y1841" s="74"/>
      <c r="Z1841" s="66"/>
      <c r="AA1841" s="72"/>
      <c r="AB1841" s="66"/>
      <c r="AC1841" s="72"/>
      <c r="AD1841" s="72"/>
      <c r="AE1841" s="72"/>
      <c r="AF1841" s="62"/>
      <c r="AG1841" s="113"/>
      <c r="AH1841" s="114"/>
      <c r="AI1841" s="30"/>
      <c r="AJ1841" s="30"/>
      <c r="AK1841" s="30"/>
      <c r="AL1841" s="30"/>
      <c r="AM1841" s="68"/>
      <c r="AN1841" s="114"/>
      <c r="AO1841" s="114"/>
      <c r="AP1841" s="113"/>
      <c r="AQ1841" s="113"/>
      <c r="AR1841" s="31"/>
      <c r="AS1841" s="73"/>
      <c r="AT1841" s="73"/>
      <c r="AU1841" s="68"/>
      <c r="AV1841" s="67"/>
      <c r="AW1841" s="67"/>
      <c r="AX1841" s="67"/>
      <c r="AY1841" s="67"/>
      <c r="AZ1841" s="132"/>
      <c r="BA1841" s="132"/>
      <c r="BB1841" s="132"/>
      <c r="BC1841" s="132"/>
      <c r="BD1841" s="132"/>
      <c r="BE1841" s="67"/>
    </row>
    <row r="1842" spans="1:57" ht="25.5" customHeight="1" x14ac:dyDescent="0.25">
      <c r="A1842" s="31"/>
      <c r="B1842" s="31"/>
      <c r="C1842" s="31"/>
      <c r="D1842" s="33"/>
      <c r="E1842" s="98"/>
      <c r="F1842" s="31"/>
      <c r="G1842" s="83"/>
      <c r="H1842" s="83"/>
      <c r="I1842" s="62"/>
      <c r="J1842" s="31"/>
      <c r="K1842" s="31"/>
      <c r="L1842" s="83"/>
      <c r="M1842" s="69"/>
      <c r="N1842" s="69"/>
      <c r="O1842" s="74"/>
      <c r="P1842" s="74"/>
      <c r="Q1842" s="75"/>
      <c r="R1842" s="34"/>
      <c r="S1842" s="83"/>
      <c r="T1842" s="83"/>
      <c r="U1842" s="83"/>
      <c r="V1842" s="83"/>
      <c r="W1842" s="74"/>
      <c r="X1842" s="74"/>
      <c r="Y1842" s="74"/>
      <c r="Z1842" s="66"/>
      <c r="AA1842" s="72"/>
      <c r="AB1842" s="66"/>
      <c r="AC1842" s="72"/>
      <c r="AD1842" s="72"/>
      <c r="AE1842" s="72"/>
      <c r="AF1842" s="62"/>
      <c r="AG1842" s="113"/>
      <c r="AH1842" s="114"/>
      <c r="AI1842" s="30"/>
      <c r="AJ1842" s="30"/>
      <c r="AK1842" s="30"/>
      <c r="AL1842" s="30"/>
      <c r="AM1842" s="68"/>
      <c r="AN1842" s="114"/>
      <c r="AO1842" s="114"/>
      <c r="AP1842" s="113"/>
      <c r="AQ1842" s="113"/>
      <c r="AR1842" s="31"/>
      <c r="AS1842" s="73"/>
      <c r="AT1842" s="73"/>
      <c r="AU1842" s="68"/>
      <c r="AV1842" s="67"/>
      <c r="AW1842" s="67"/>
      <c r="AX1842" s="67"/>
      <c r="AY1842" s="67"/>
      <c r="AZ1842" s="132"/>
      <c r="BA1842" s="132"/>
      <c r="BB1842" s="132"/>
      <c r="BC1842" s="132"/>
      <c r="BD1842" s="132"/>
      <c r="BE1842" s="67"/>
    </row>
    <row r="1843" spans="1:57" ht="25.5" customHeight="1" x14ac:dyDescent="0.25">
      <c r="A1843" s="31"/>
      <c r="B1843" s="31"/>
      <c r="C1843" s="31"/>
      <c r="D1843" s="33"/>
      <c r="E1843" s="98"/>
      <c r="F1843" s="31"/>
      <c r="G1843" s="83"/>
      <c r="H1843" s="83"/>
      <c r="I1843" s="62"/>
      <c r="J1843" s="31"/>
      <c r="K1843" s="31"/>
      <c r="L1843" s="83"/>
      <c r="M1843" s="69"/>
      <c r="N1843" s="69"/>
      <c r="O1843" s="74"/>
      <c r="P1843" s="74"/>
      <c r="Q1843" s="75"/>
      <c r="R1843" s="34"/>
      <c r="S1843" s="83"/>
      <c r="T1843" s="83"/>
      <c r="U1843" s="83"/>
      <c r="V1843" s="83"/>
      <c r="W1843" s="74"/>
      <c r="X1843" s="74"/>
      <c r="Y1843" s="74"/>
      <c r="Z1843" s="66"/>
      <c r="AA1843" s="72"/>
      <c r="AB1843" s="66"/>
      <c r="AC1843" s="72"/>
      <c r="AD1843" s="72"/>
      <c r="AE1843" s="72"/>
      <c r="AF1843" s="62"/>
      <c r="AG1843" s="113"/>
      <c r="AH1843" s="114"/>
      <c r="AI1843" s="30"/>
      <c r="AJ1843" s="30"/>
      <c r="AK1843" s="30"/>
      <c r="AL1843" s="30"/>
      <c r="AM1843" s="68"/>
      <c r="AN1843" s="114"/>
      <c r="AO1843" s="114"/>
      <c r="AP1843" s="113"/>
      <c r="AQ1843" s="113"/>
      <c r="AR1843" s="31"/>
      <c r="AS1843" s="73"/>
      <c r="AT1843" s="73"/>
      <c r="AU1843" s="68"/>
      <c r="AV1843" s="67"/>
      <c r="AW1843" s="67"/>
      <c r="AX1843" s="67"/>
      <c r="AY1843" s="67"/>
      <c r="AZ1843" s="132"/>
      <c r="BA1843" s="132"/>
      <c r="BB1843" s="132"/>
      <c r="BC1843" s="132"/>
      <c r="BD1843" s="132"/>
      <c r="BE1843" s="67"/>
    </row>
    <row r="1844" spans="1:57" ht="25.5" customHeight="1" x14ac:dyDescent="0.25">
      <c r="A1844" s="31"/>
      <c r="B1844" s="31"/>
      <c r="C1844" s="31"/>
      <c r="D1844" s="33"/>
      <c r="E1844" s="98"/>
      <c r="F1844" s="31"/>
      <c r="G1844" s="83"/>
      <c r="H1844" s="83"/>
      <c r="I1844" s="62"/>
      <c r="J1844" s="31"/>
      <c r="K1844" s="31"/>
      <c r="L1844" s="83"/>
      <c r="M1844" s="69"/>
      <c r="N1844" s="69"/>
      <c r="O1844" s="74"/>
      <c r="P1844" s="74"/>
      <c r="Q1844" s="75"/>
      <c r="R1844" s="34"/>
      <c r="S1844" s="83"/>
      <c r="T1844" s="83"/>
      <c r="U1844" s="83"/>
      <c r="V1844" s="83"/>
      <c r="W1844" s="74"/>
      <c r="X1844" s="74"/>
      <c r="Y1844" s="74"/>
      <c r="Z1844" s="66"/>
      <c r="AA1844" s="72"/>
      <c r="AB1844" s="66"/>
      <c r="AC1844" s="72"/>
      <c r="AD1844" s="72"/>
      <c r="AE1844" s="72"/>
      <c r="AF1844" s="62"/>
      <c r="AG1844" s="113"/>
      <c r="AH1844" s="114"/>
      <c r="AI1844" s="30"/>
      <c r="AJ1844" s="30"/>
      <c r="AK1844" s="30"/>
      <c r="AL1844" s="30"/>
      <c r="AM1844" s="68"/>
      <c r="AN1844" s="114"/>
      <c r="AO1844" s="114"/>
      <c r="AP1844" s="113"/>
      <c r="AQ1844" s="113"/>
      <c r="AR1844" s="31"/>
      <c r="AS1844" s="73"/>
      <c r="AT1844" s="73"/>
      <c r="AU1844" s="68"/>
      <c r="AV1844" s="67"/>
      <c r="AW1844" s="67"/>
      <c r="AX1844" s="67"/>
      <c r="AY1844" s="67"/>
      <c r="AZ1844" s="132"/>
      <c r="BA1844" s="132"/>
      <c r="BB1844" s="132"/>
      <c r="BC1844" s="132"/>
      <c r="BD1844" s="132"/>
      <c r="BE1844" s="67"/>
    </row>
    <row r="1845" spans="1:57" ht="25.5" customHeight="1" x14ac:dyDescent="0.25">
      <c r="A1845" s="31"/>
      <c r="B1845" s="31"/>
      <c r="C1845" s="31"/>
      <c r="D1845" s="33"/>
      <c r="E1845" s="98"/>
      <c r="F1845" s="31"/>
      <c r="G1845" s="83"/>
      <c r="H1845" s="83"/>
      <c r="I1845" s="62"/>
      <c r="J1845" s="31"/>
      <c r="K1845" s="31"/>
      <c r="L1845" s="83"/>
      <c r="M1845" s="69"/>
      <c r="N1845" s="69"/>
      <c r="O1845" s="74"/>
      <c r="P1845" s="74"/>
      <c r="Q1845" s="75"/>
      <c r="R1845" s="34"/>
      <c r="S1845" s="83"/>
      <c r="T1845" s="83"/>
      <c r="U1845" s="83"/>
      <c r="V1845" s="83"/>
      <c r="W1845" s="74"/>
      <c r="X1845" s="74"/>
      <c r="Y1845" s="74"/>
      <c r="Z1845" s="66"/>
      <c r="AA1845" s="72"/>
      <c r="AB1845" s="66"/>
      <c r="AC1845" s="72"/>
      <c r="AD1845" s="72"/>
      <c r="AE1845" s="72"/>
      <c r="AF1845" s="62"/>
      <c r="AG1845" s="113"/>
      <c r="AH1845" s="114"/>
      <c r="AI1845" s="30"/>
      <c r="AJ1845" s="30"/>
      <c r="AK1845" s="30"/>
      <c r="AL1845" s="30"/>
      <c r="AM1845" s="68"/>
      <c r="AN1845" s="114"/>
      <c r="AO1845" s="114"/>
      <c r="AP1845" s="113"/>
      <c r="AQ1845" s="113"/>
      <c r="AR1845" s="31"/>
      <c r="AS1845" s="73"/>
      <c r="AT1845" s="73"/>
      <c r="AU1845" s="68"/>
      <c r="AV1845" s="67"/>
      <c r="AW1845" s="67"/>
      <c r="AX1845" s="67"/>
      <c r="AY1845" s="67"/>
      <c r="AZ1845" s="132"/>
      <c r="BA1845" s="132"/>
      <c r="BB1845" s="132"/>
      <c r="BC1845" s="132"/>
      <c r="BD1845" s="132"/>
      <c r="BE1845" s="67"/>
    </row>
    <row r="1846" spans="1:57" ht="25.5" customHeight="1" x14ac:dyDescent="0.25">
      <c r="A1846" s="31"/>
      <c r="B1846" s="31"/>
      <c r="C1846" s="31"/>
      <c r="D1846" s="33"/>
      <c r="E1846" s="98"/>
      <c r="F1846" s="31"/>
      <c r="G1846" s="83"/>
      <c r="H1846" s="83"/>
      <c r="I1846" s="62"/>
      <c r="J1846" s="31"/>
      <c r="K1846" s="31"/>
      <c r="L1846" s="83"/>
      <c r="M1846" s="69"/>
      <c r="N1846" s="69"/>
      <c r="O1846" s="74"/>
      <c r="P1846" s="74"/>
      <c r="Q1846" s="75"/>
      <c r="R1846" s="34"/>
      <c r="S1846" s="83"/>
      <c r="T1846" s="83"/>
      <c r="U1846" s="83"/>
      <c r="V1846" s="83"/>
      <c r="W1846" s="74"/>
      <c r="X1846" s="74"/>
      <c r="Y1846" s="74"/>
      <c r="Z1846" s="66"/>
      <c r="AA1846" s="72"/>
      <c r="AB1846" s="66"/>
      <c r="AC1846" s="72"/>
      <c r="AD1846" s="72"/>
      <c r="AE1846" s="72"/>
      <c r="AF1846" s="62"/>
      <c r="AG1846" s="113"/>
      <c r="AH1846" s="114"/>
      <c r="AI1846" s="30"/>
      <c r="AJ1846" s="30"/>
      <c r="AK1846" s="30"/>
      <c r="AL1846" s="30"/>
      <c r="AM1846" s="68"/>
      <c r="AN1846" s="114"/>
      <c r="AO1846" s="114"/>
      <c r="AP1846" s="113"/>
      <c r="AQ1846" s="113"/>
      <c r="AR1846" s="31"/>
      <c r="AS1846" s="73"/>
      <c r="AT1846" s="73"/>
      <c r="AU1846" s="68"/>
      <c r="AV1846" s="67"/>
      <c r="AW1846" s="67"/>
      <c r="AX1846" s="67"/>
      <c r="AY1846" s="67"/>
      <c r="AZ1846" s="132"/>
      <c r="BA1846" s="132"/>
      <c r="BB1846" s="132"/>
      <c r="BC1846" s="132"/>
      <c r="BD1846" s="132"/>
      <c r="BE1846" s="67"/>
    </row>
    <row r="1847" spans="1:57" ht="25.5" customHeight="1" x14ac:dyDescent="0.25">
      <c r="A1847" s="31"/>
      <c r="B1847" s="31"/>
      <c r="C1847" s="31"/>
      <c r="D1847" s="33"/>
      <c r="E1847" s="98"/>
      <c r="F1847" s="31"/>
      <c r="G1847" s="83"/>
      <c r="H1847" s="83"/>
      <c r="I1847" s="62"/>
      <c r="J1847" s="31"/>
      <c r="K1847" s="31"/>
      <c r="L1847" s="83"/>
      <c r="M1847" s="69"/>
      <c r="N1847" s="69"/>
      <c r="O1847" s="74"/>
      <c r="P1847" s="74"/>
      <c r="Q1847" s="75"/>
      <c r="R1847" s="34"/>
      <c r="S1847" s="83"/>
      <c r="T1847" s="83"/>
      <c r="U1847" s="83"/>
      <c r="V1847" s="83"/>
      <c r="W1847" s="74"/>
      <c r="X1847" s="74"/>
      <c r="Y1847" s="74"/>
      <c r="Z1847" s="66"/>
      <c r="AA1847" s="72"/>
      <c r="AB1847" s="66"/>
      <c r="AC1847" s="72"/>
      <c r="AD1847" s="72"/>
      <c r="AE1847" s="72"/>
      <c r="AF1847" s="62"/>
      <c r="AG1847" s="113"/>
      <c r="AH1847" s="114"/>
      <c r="AI1847" s="30"/>
      <c r="AJ1847" s="30"/>
      <c r="AK1847" s="30"/>
      <c r="AL1847" s="30"/>
      <c r="AM1847" s="68"/>
      <c r="AN1847" s="114"/>
      <c r="AO1847" s="114"/>
      <c r="AP1847" s="113"/>
      <c r="AQ1847" s="113"/>
      <c r="AR1847" s="31"/>
      <c r="AS1847" s="73"/>
      <c r="AT1847" s="73"/>
      <c r="AU1847" s="68"/>
      <c r="AV1847" s="67"/>
      <c r="AW1847" s="67"/>
      <c r="AX1847" s="67"/>
      <c r="AY1847" s="67"/>
      <c r="AZ1847" s="132"/>
      <c r="BA1847" s="132"/>
      <c r="BB1847" s="132"/>
      <c r="BC1847" s="132"/>
      <c r="BD1847" s="132"/>
      <c r="BE1847" s="67"/>
    </row>
    <row r="1848" spans="1:57" ht="25.5" customHeight="1" x14ac:dyDescent="0.25">
      <c r="A1848" s="31"/>
      <c r="B1848" s="31"/>
      <c r="C1848" s="31"/>
      <c r="D1848" s="33"/>
      <c r="E1848" s="98"/>
      <c r="F1848" s="31"/>
      <c r="G1848" s="83"/>
      <c r="H1848" s="83"/>
      <c r="I1848" s="62"/>
      <c r="J1848" s="31"/>
      <c r="K1848" s="31"/>
      <c r="L1848" s="83"/>
      <c r="M1848" s="69"/>
      <c r="N1848" s="69"/>
      <c r="O1848" s="74"/>
      <c r="P1848" s="74"/>
      <c r="Q1848" s="75"/>
      <c r="R1848" s="34"/>
      <c r="S1848" s="83"/>
      <c r="T1848" s="83"/>
      <c r="U1848" s="83"/>
      <c r="V1848" s="83"/>
      <c r="W1848" s="74"/>
      <c r="X1848" s="74"/>
      <c r="Y1848" s="74"/>
      <c r="Z1848" s="66"/>
      <c r="AA1848" s="72"/>
      <c r="AB1848" s="66"/>
      <c r="AC1848" s="72"/>
      <c r="AD1848" s="72"/>
      <c r="AE1848" s="72"/>
      <c r="AF1848" s="62"/>
      <c r="AG1848" s="113"/>
      <c r="AH1848" s="114"/>
      <c r="AI1848" s="30"/>
      <c r="AJ1848" s="30"/>
      <c r="AK1848" s="30"/>
      <c r="AL1848" s="30"/>
      <c r="AM1848" s="68"/>
      <c r="AN1848" s="114"/>
      <c r="AO1848" s="114"/>
      <c r="AP1848" s="113"/>
      <c r="AQ1848" s="113"/>
      <c r="AR1848" s="31"/>
      <c r="AS1848" s="73"/>
      <c r="AT1848" s="73"/>
      <c r="AU1848" s="68"/>
      <c r="AV1848" s="67"/>
      <c r="AW1848" s="67"/>
      <c r="AX1848" s="67"/>
      <c r="AY1848" s="67"/>
      <c r="AZ1848" s="132"/>
      <c r="BA1848" s="132"/>
      <c r="BB1848" s="132"/>
      <c r="BC1848" s="132"/>
      <c r="BD1848" s="132"/>
      <c r="BE1848" s="67"/>
    </row>
    <row r="1849" spans="1:57" ht="25.5" customHeight="1" x14ac:dyDescent="0.25">
      <c r="A1849" s="31"/>
      <c r="B1849" s="31"/>
      <c r="C1849" s="31"/>
      <c r="D1849" s="33"/>
      <c r="E1849" s="98"/>
      <c r="F1849" s="31"/>
      <c r="G1849" s="83"/>
      <c r="H1849" s="83"/>
      <c r="I1849" s="62"/>
      <c r="J1849" s="31"/>
      <c r="K1849" s="31"/>
      <c r="L1849" s="83"/>
      <c r="M1849" s="69"/>
      <c r="N1849" s="69"/>
      <c r="O1849" s="74"/>
      <c r="P1849" s="74"/>
      <c r="Q1849" s="75"/>
      <c r="R1849" s="34"/>
      <c r="S1849" s="83"/>
      <c r="T1849" s="83"/>
      <c r="U1849" s="83"/>
      <c r="V1849" s="83"/>
      <c r="W1849" s="74"/>
      <c r="X1849" s="74"/>
      <c r="Y1849" s="74"/>
      <c r="Z1849" s="66"/>
      <c r="AA1849" s="72"/>
      <c r="AB1849" s="66"/>
      <c r="AC1849" s="72"/>
      <c r="AD1849" s="72"/>
      <c r="AE1849" s="72"/>
      <c r="AF1849" s="62"/>
      <c r="AG1849" s="113"/>
      <c r="AH1849" s="114"/>
      <c r="AI1849" s="30"/>
      <c r="AJ1849" s="30"/>
      <c r="AK1849" s="30"/>
      <c r="AL1849" s="30"/>
      <c r="AM1849" s="68"/>
      <c r="AN1849" s="114"/>
      <c r="AO1849" s="114"/>
      <c r="AP1849" s="113"/>
      <c r="AQ1849" s="113"/>
      <c r="AR1849" s="31"/>
      <c r="AS1849" s="73"/>
      <c r="AT1849" s="73"/>
      <c r="AU1849" s="68"/>
      <c r="AV1849" s="67"/>
      <c r="AW1849" s="67"/>
      <c r="AX1849" s="67"/>
      <c r="AY1849" s="67"/>
      <c r="AZ1849" s="132"/>
      <c r="BA1849" s="132"/>
      <c r="BB1849" s="132"/>
      <c r="BC1849" s="132"/>
      <c r="BD1849" s="132"/>
      <c r="BE1849" s="67"/>
    </row>
    <row r="1850" spans="1:57" ht="25.5" customHeight="1" x14ac:dyDescent="0.25">
      <c r="A1850" s="31"/>
      <c r="B1850" s="31"/>
      <c r="C1850" s="31"/>
      <c r="D1850" s="33"/>
      <c r="E1850" s="98"/>
      <c r="F1850" s="31"/>
      <c r="G1850" s="83"/>
      <c r="H1850" s="83"/>
      <c r="I1850" s="62"/>
      <c r="J1850" s="31"/>
      <c r="K1850" s="31"/>
      <c r="L1850" s="83"/>
      <c r="M1850" s="69"/>
      <c r="N1850" s="69"/>
      <c r="O1850" s="74"/>
      <c r="P1850" s="74"/>
      <c r="Q1850" s="75"/>
      <c r="R1850" s="34"/>
      <c r="S1850" s="83"/>
      <c r="T1850" s="83"/>
      <c r="U1850" s="83"/>
      <c r="V1850" s="83"/>
      <c r="W1850" s="74"/>
      <c r="X1850" s="74"/>
      <c r="Y1850" s="74"/>
      <c r="Z1850" s="66"/>
      <c r="AA1850" s="72"/>
      <c r="AB1850" s="66"/>
      <c r="AC1850" s="72"/>
      <c r="AD1850" s="72"/>
      <c r="AE1850" s="72"/>
      <c r="AF1850" s="62"/>
      <c r="AG1850" s="113"/>
      <c r="AH1850" s="114"/>
      <c r="AI1850" s="30"/>
      <c r="AJ1850" s="30"/>
      <c r="AK1850" s="30"/>
      <c r="AL1850" s="30"/>
      <c r="AM1850" s="68"/>
      <c r="AN1850" s="114"/>
      <c r="AO1850" s="114"/>
      <c r="AP1850" s="113"/>
      <c r="AQ1850" s="113"/>
      <c r="AR1850" s="31"/>
      <c r="AS1850" s="73"/>
      <c r="AT1850" s="73"/>
      <c r="AU1850" s="68"/>
      <c r="AV1850" s="67"/>
      <c r="AW1850" s="67"/>
      <c r="AX1850" s="67"/>
      <c r="AY1850" s="67"/>
      <c r="AZ1850" s="132"/>
      <c r="BA1850" s="132"/>
      <c r="BB1850" s="132"/>
      <c r="BC1850" s="132"/>
      <c r="BD1850" s="132"/>
      <c r="BE1850" s="67"/>
    </row>
    <row r="1851" spans="1:57" ht="25.5" customHeight="1" x14ac:dyDescent="0.25">
      <c r="A1851" s="31"/>
      <c r="B1851" s="31"/>
      <c r="C1851" s="31"/>
      <c r="D1851" s="33"/>
      <c r="E1851" s="98"/>
      <c r="F1851" s="31"/>
      <c r="G1851" s="83"/>
      <c r="H1851" s="83"/>
      <c r="I1851" s="62"/>
      <c r="J1851" s="31"/>
      <c r="K1851" s="31"/>
      <c r="L1851" s="83"/>
      <c r="M1851" s="69"/>
      <c r="N1851" s="69"/>
      <c r="O1851" s="74"/>
      <c r="P1851" s="74"/>
      <c r="Q1851" s="75"/>
      <c r="R1851" s="34"/>
      <c r="S1851" s="83"/>
      <c r="T1851" s="83"/>
      <c r="U1851" s="83"/>
      <c r="V1851" s="83"/>
      <c r="W1851" s="74"/>
      <c r="X1851" s="74"/>
      <c r="Y1851" s="74"/>
      <c r="Z1851" s="66"/>
      <c r="AA1851" s="72"/>
      <c r="AB1851" s="66"/>
      <c r="AC1851" s="72"/>
      <c r="AD1851" s="72"/>
      <c r="AE1851" s="72"/>
      <c r="AF1851" s="62"/>
      <c r="AG1851" s="113"/>
      <c r="AH1851" s="114"/>
      <c r="AI1851" s="30"/>
      <c r="AJ1851" s="30"/>
      <c r="AK1851" s="30"/>
      <c r="AL1851" s="30"/>
      <c r="AM1851" s="68"/>
      <c r="AN1851" s="114"/>
      <c r="AO1851" s="114"/>
      <c r="AP1851" s="113"/>
      <c r="AQ1851" s="113"/>
      <c r="AR1851" s="31"/>
      <c r="AS1851" s="73"/>
      <c r="AT1851" s="73"/>
      <c r="AU1851" s="68"/>
      <c r="AV1851" s="67"/>
      <c r="AW1851" s="67"/>
      <c r="AX1851" s="67"/>
      <c r="AY1851" s="67"/>
      <c r="AZ1851" s="132"/>
      <c r="BA1851" s="132"/>
      <c r="BB1851" s="132"/>
      <c r="BC1851" s="132"/>
      <c r="BD1851" s="132"/>
      <c r="BE1851" s="67"/>
    </row>
    <row r="1852" spans="1:57" ht="25.5" customHeight="1" x14ac:dyDescent="0.25">
      <c r="A1852" s="31"/>
      <c r="B1852" s="31"/>
      <c r="C1852" s="31"/>
      <c r="D1852" s="33"/>
      <c r="E1852" s="98"/>
      <c r="F1852" s="31"/>
      <c r="G1852" s="83"/>
      <c r="H1852" s="83"/>
      <c r="I1852" s="62"/>
      <c r="J1852" s="31"/>
      <c r="K1852" s="31"/>
      <c r="L1852" s="83"/>
      <c r="M1852" s="69"/>
      <c r="N1852" s="69"/>
      <c r="O1852" s="74"/>
      <c r="P1852" s="74"/>
      <c r="Q1852" s="75"/>
      <c r="R1852" s="34"/>
      <c r="S1852" s="83"/>
      <c r="T1852" s="83"/>
      <c r="U1852" s="83"/>
      <c r="V1852" s="83"/>
      <c r="W1852" s="74"/>
      <c r="X1852" s="74"/>
      <c r="Y1852" s="74"/>
      <c r="Z1852" s="66"/>
      <c r="AA1852" s="72"/>
      <c r="AB1852" s="66"/>
      <c r="AC1852" s="72"/>
      <c r="AD1852" s="72"/>
      <c r="AE1852" s="72"/>
      <c r="AF1852" s="62"/>
      <c r="AG1852" s="113"/>
      <c r="AH1852" s="114"/>
      <c r="AI1852" s="30"/>
      <c r="AJ1852" s="30"/>
      <c r="AK1852" s="30"/>
      <c r="AL1852" s="30"/>
      <c r="AM1852" s="68"/>
      <c r="AN1852" s="114"/>
      <c r="AO1852" s="114"/>
      <c r="AP1852" s="113"/>
      <c r="AQ1852" s="113"/>
      <c r="AR1852" s="31"/>
      <c r="AS1852" s="73"/>
      <c r="AT1852" s="73"/>
      <c r="AU1852" s="68"/>
      <c r="AV1852" s="67"/>
      <c r="AW1852" s="67"/>
      <c r="AX1852" s="67"/>
      <c r="AY1852" s="67"/>
      <c r="AZ1852" s="132"/>
      <c r="BA1852" s="132"/>
      <c r="BB1852" s="132"/>
      <c r="BC1852" s="132"/>
      <c r="BD1852" s="132"/>
      <c r="BE1852" s="67"/>
    </row>
    <row r="1853" spans="1:57" ht="25.5" customHeight="1" x14ac:dyDescent="0.25">
      <c r="A1853" s="31"/>
      <c r="B1853" s="31"/>
      <c r="C1853" s="31"/>
      <c r="D1853" s="33"/>
      <c r="E1853" s="98"/>
      <c r="F1853" s="31"/>
      <c r="G1853" s="83"/>
      <c r="H1853" s="83"/>
      <c r="I1853" s="62"/>
      <c r="J1853" s="31"/>
      <c r="K1853" s="31"/>
      <c r="L1853" s="83"/>
      <c r="M1853" s="69"/>
      <c r="N1853" s="69"/>
      <c r="O1853" s="74"/>
      <c r="P1853" s="74"/>
      <c r="Q1853" s="75"/>
      <c r="R1853" s="34"/>
      <c r="S1853" s="83"/>
      <c r="T1853" s="83"/>
      <c r="U1853" s="83"/>
      <c r="V1853" s="83"/>
      <c r="W1853" s="74"/>
      <c r="X1853" s="74"/>
      <c r="Y1853" s="74"/>
      <c r="Z1853" s="66"/>
      <c r="AA1853" s="72"/>
      <c r="AB1853" s="66"/>
      <c r="AC1853" s="72"/>
      <c r="AD1853" s="72"/>
      <c r="AE1853" s="72"/>
      <c r="AF1853" s="62"/>
      <c r="AG1853" s="113"/>
      <c r="AH1853" s="114"/>
      <c r="AI1853" s="30"/>
      <c r="AJ1853" s="30"/>
      <c r="AK1853" s="30"/>
      <c r="AL1853" s="30"/>
      <c r="AM1853" s="68"/>
      <c r="AN1853" s="114"/>
      <c r="AO1853" s="114"/>
      <c r="AP1853" s="113"/>
      <c r="AQ1853" s="113"/>
      <c r="AR1853" s="31"/>
      <c r="AS1853" s="73"/>
      <c r="AT1853" s="73"/>
      <c r="AU1853" s="68"/>
      <c r="AV1853" s="67"/>
      <c r="AW1853" s="67"/>
      <c r="AX1853" s="67"/>
      <c r="AY1853" s="67"/>
      <c r="AZ1853" s="132"/>
      <c r="BA1853" s="132"/>
      <c r="BB1853" s="132"/>
      <c r="BC1853" s="132"/>
      <c r="BD1853" s="132"/>
      <c r="BE1853" s="67"/>
    </row>
    <row r="1854" spans="1:57" ht="25.5" customHeight="1" x14ac:dyDescent="0.25">
      <c r="A1854" s="31"/>
      <c r="B1854" s="31"/>
      <c r="C1854" s="31"/>
      <c r="D1854" s="33"/>
      <c r="E1854" s="98"/>
      <c r="F1854" s="31"/>
      <c r="G1854" s="83"/>
      <c r="H1854" s="83"/>
      <c r="I1854" s="62"/>
      <c r="J1854" s="31"/>
      <c r="K1854" s="31"/>
      <c r="L1854" s="83"/>
      <c r="M1854" s="69"/>
      <c r="N1854" s="69"/>
      <c r="O1854" s="74"/>
      <c r="P1854" s="74"/>
      <c r="Q1854" s="75"/>
      <c r="R1854" s="34"/>
      <c r="S1854" s="83"/>
      <c r="T1854" s="83"/>
      <c r="U1854" s="83"/>
      <c r="V1854" s="83"/>
      <c r="W1854" s="74"/>
      <c r="X1854" s="74"/>
      <c r="Y1854" s="74"/>
      <c r="Z1854" s="66"/>
      <c r="AA1854" s="72"/>
      <c r="AB1854" s="66"/>
      <c r="AC1854" s="72"/>
      <c r="AD1854" s="72"/>
      <c r="AE1854" s="72"/>
      <c r="AF1854" s="62"/>
      <c r="AG1854" s="113"/>
      <c r="AH1854" s="114"/>
      <c r="AI1854" s="30"/>
      <c r="AJ1854" s="30"/>
      <c r="AK1854" s="30"/>
      <c r="AL1854" s="30"/>
      <c r="AM1854" s="68"/>
      <c r="AN1854" s="114"/>
      <c r="AO1854" s="114"/>
      <c r="AP1854" s="113"/>
      <c r="AQ1854" s="113"/>
      <c r="AR1854" s="31"/>
      <c r="AS1854" s="73"/>
      <c r="AT1854" s="73"/>
      <c r="AU1854" s="68"/>
      <c r="AV1854" s="67"/>
      <c r="AW1854" s="67"/>
      <c r="AX1854" s="67"/>
      <c r="AY1854" s="67"/>
      <c r="AZ1854" s="132"/>
      <c r="BA1854" s="132"/>
      <c r="BB1854" s="132"/>
      <c r="BC1854" s="132"/>
      <c r="BD1854" s="132"/>
      <c r="BE1854" s="67"/>
    </row>
    <row r="1855" spans="1:57" ht="25.5" customHeight="1" x14ac:dyDescent="0.25">
      <c r="A1855" s="31"/>
      <c r="B1855" s="31"/>
      <c r="C1855" s="31"/>
      <c r="D1855" s="33"/>
      <c r="E1855" s="98"/>
      <c r="F1855" s="31"/>
      <c r="G1855" s="83"/>
      <c r="H1855" s="83"/>
      <c r="I1855" s="62"/>
      <c r="J1855" s="31"/>
      <c r="K1855" s="31"/>
      <c r="L1855" s="83"/>
      <c r="M1855" s="69"/>
      <c r="N1855" s="69"/>
      <c r="O1855" s="74"/>
      <c r="P1855" s="74"/>
      <c r="Q1855" s="75"/>
      <c r="R1855" s="34"/>
      <c r="S1855" s="83"/>
      <c r="T1855" s="83"/>
      <c r="U1855" s="83"/>
      <c r="V1855" s="83"/>
      <c r="W1855" s="74"/>
      <c r="X1855" s="74"/>
      <c r="Y1855" s="74"/>
      <c r="Z1855" s="66"/>
      <c r="AA1855" s="72"/>
      <c r="AB1855" s="66"/>
      <c r="AC1855" s="72"/>
      <c r="AD1855" s="72"/>
      <c r="AE1855" s="72"/>
      <c r="AF1855" s="62"/>
      <c r="AG1855" s="113"/>
      <c r="AH1855" s="114"/>
      <c r="AI1855" s="30"/>
      <c r="AJ1855" s="30"/>
      <c r="AK1855" s="30"/>
      <c r="AL1855" s="30"/>
      <c r="AM1855" s="68"/>
      <c r="AN1855" s="114"/>
      <c r="AO1855" s="114"/>
      <c r="AP1855" s="113"/>
      <c r="AQ1855" s="113"/>
      <c r="AR1855" s="31"/>
      <c r="AS1855" s="73"/>
      <c r="AT1855" s="73"/>
      <c r="AU1855" s="68"/>
      <c r="AV1855" s="67"/>
      <c r="AW1855" s="67"/>
      <c r="AX1855" s="67"/>
      <c r="AY1855" s="67"/>
      <c r="AZ1855" s="132"/>
      <c r="BA1855" s="132"/>
      <c r="BB1855" s="132"/>
      <c r="BC1855" s="132"/>
      <c r="BD1855" s="132"/>
      <c r="BE1855" s="67"/>
    </row>
    <row r="1856" spans="1:57" ht="25.5" customHeight="1" x14ac:dyDescent="0.25">
      <c r="A1856" s="31"/>
      <c r="B1856" s="31"/>
      <c r="C1856" s="31"/>
      <c r="D1856" s="33"/>
      <c r="E1856" s="98"/>
      <c r="F1856" s="31"/>
      <c r="G1856" s="83"/>
      <c r="H1856" s="83"/>
      <c r="I1856" s="62"/>
      <c r="J1856" s="31"/>
      <c r="K1856" s="31"/>
      <c r="L1856" s="83"/>
      <c r="M1856" s="69"/>
      <c r="N1856" s="69"/>
      <c r="O1856" s="74"/>
      <c r="P1856" s="74"/>
      <c r="Q1856" s="75"/>
      <c r="R1856" s="34"/>
      <c r="S1856" s="83"/>
      <c r="T1856" s="83"/>
      <c r="U1856" s="83"/>
      <c r="V1856" s="83"/>
      <c r="W1856" s="74"/>
      <c r="X1856" s="74"/>
      <c r="Y1856" s="74"/>
      <c r="Z1856" s="66"/>
      <c r="AA1856" s="72"/>
      <c r="AB1856" s="66"/>
      <c r="AC1856" s="72"/>
      <c r="AD1856" s="72"/>
      <c r="AE1856" s="72"/>
      <c r="AF1856" s="62"/>
      <c r="AG1856" s="113"/>
      <c r="AH1856" s="114"/>
      <c r="AI1856" s="30"/>
      <c r="AJ1856" s="30"/>
      <c r="AK1856" s="30"/>
      <c r="AL1856" s="30"/>
      <c r="AM1856" s="68"/>
      <c r="AN1856" s="114"/>
      <c r="AO1856" s="114"/>
      <c r="AP1856" s="113"/>
      <c r="AQ1856" s="113"/>
      <c r="AR1856" s="31"/>
      <c r="AS1856" s="73"/>
      <c r="AT1856" s="73"/>
      <c r="AU1856" s="68"/>
      <c r="AV1856" s="67"/>
      <c r="AW1856" s="67"/>
      <c r="AX1856" s="67"/>
      <c r="AY1856" s="67"/>
      <c r="AZ1856" s="132"/>
      <c r="BA1856" s="132"/>
      <c r="BB1856" s="132"/>
      <c r="BC1856" s="132"/>
      <c r="BD1856" s="132"/>
      <c r="BE1856" s="67"/>
    </row>
    <row r="1857" spans="1:57" ht="25.5" customHeight="1" x14ac:dyDescent="0.25">
      <c r="A1857" s="31"/>
      <c r="B1857" s="31"/>
      <c r="C1857" s="31"/>
      <c r="D1857" s="33"/>
      <c r="E1857" s="98"/>
      <c r="F1857" s="31"/>
      <c r="G1857" s="83"/>
      <c r="H1857" s="83"/>
      <c r="I1857" s="62"/>
      <c r="J1857" s="31"/>
      <c r="K1857" s="31"/>
      <c r="L1857" s="83"/>
      <c r="M1857" s="69"/>
      <c r="N1857" s="69"/>
      <c r="O1857" s="74"/>
      <c r="P1857" s="74"/>
      <c r="Q1857" s="75"/>
      <c r="R1857" s="34"/>
      <c r="S1857" s="83"/>
      <c r="T1857" s="83"/>
      <c r="U1857" s="83"/>
      <c r="V1857" s="83"/>
      <c r="W1857" s="74"/>
      <c r="X1857" s="74"/>
      <c r="Y1857" s="74"/>
      <c r="Z1857" s="66"/>
      <c r="AA1857" s="72"/>
      <c r="AB1857" s="66"/>
      <c r="AC1857" s="72"/>
      <c r="AD1857" s="72"/>
      <c r="AE1857" s="72"/>
      <c r="AF1857" s="62"/>
      <c r="AG1857" s="113"/>
      <c r="AH1857" s="114"/>
      <c r="AI1857" s="30"/>
      <c r="AJ1857" s="30"/>
      <c r="AK1857" s="30"/>
      <c r="AL1857" s="30"/>
      <c r="AM1857" s="68"/>
      <c r="AN1857" s="114"/>
      <c r="AO1857" s="114"/>
      <c r="AP1857" s="113"/>
      <c r="AQ1857" s="113"/>
      <c r="AR1857" s="31"/>
      <c r="AS1857" s="73"/>
      <c r="AT1857" s="73"/>
      <c r="AU1857" s="68"/>
      <c r="AV1857" s="67"/>
      <c r="AW1857" s="67"/>
      <c r="AX1857" s="67"/>
      <c r="AY1857" s="67"/>
      <c r="AZ1857" s="132"/>
      <c r="BA1857" s="132"/>
      <c r="BB1857" s="132"/>
      <c r="BC1857" s="132"/>
      <c r="BD1857" s="132"/>
      <c r="BE1857" s="67"/>
    </row>
    <row r="1858" spans="1:57" ht="25.5" customHeight="1" x14ac:dyDescent="0.25">
      <c r="A1858" s="31"/>
      <c r="B1858" s="31"/>
      <c r="C1858" s="31"/>
      <c r="D1858" s="33"/>
      <c r="E1858" s="98"/>
      <c r="F1858" s="31"/>
      <c r="G1858" s="83"/>
      <c r="H1858" s="83"/>
      <c r="I1858" s="62"/>
      <c r="J1858" s="31"/>
      <c r="K1858" s="31"/>
      <c r="L1858" s="83"/>
      <c r="M1858" s="69"/>
      <c r="N1858" s="69"/>
      <c r="O1858" s="74"/>
      <c r="P1858" s="74"/>
      <c r="Q1858" s="75"/>
      <c r="R1858" s="34"/>
      <c r="S1858" s="83"/>
      <c r="T1858" s="83"/>
      <c r="U1858" s="83"/>
      <c r="V1858" s="83"/>
      <c r="W1858" s="74"/>
      <c r="X1858" s="74"/>
      <c r="Y1858" s="74"/>
      <c r="Z1858" s="66"/>
      <c r="AA1858" s="72"/>
      <c r="AB1858" s="66"/>
      <c r="AC1858" s="72"/>
      <c r="AD1858" s="72"/>
      <c r="AE1858" s="72"/>
      <c r="AF1858" s="62"/>
      <c r="AG1858" s="113"/>
      <c r="AH1858" s="114"/>
      <c r="AI1858" s="30"/>
      <c r="AJ1858" s="30"/>
      <c r="AK1858" s="30"/>
      <c r="AL1858" s="30"/>
      <c r="AM1858" s="68"/>
      <c r="AN1858" s="114"/>
      <c r="AO1858" s="114"/>
      <c r="AP1858" s="113"/>
      <c r="AQ1858" s="113"/>
      <c r="AR1858" s="31"/>
      <c r="AS1858" s="73"/>
      <c r="AT1858" s="73"/>
      <c r="AU1858" s="68"/>
      <c r="AV1858" s="67"/>
      <c r="AW1858" s="67"/>
      <c r="AX1858" s="67"/>
      <c r="AY1858" s="67"/>
      <c r="AZ1858" s="132"/>
      <c r="BA1858" s="132"/>
      <c r="BB1858" s="132"/>
      <c r="BC1858" s="132"/>
      <c r="BD1858" s="132"/>
      <c r="BE1858" s="67"/>
    </row>
    <row r="1859" spans="1:57" ht="25.5" customHeight="1" x14ac:dyDescent="0.25">
      <c r="A1859" s="31"/>
      <c r="B1859" s="31"/>
      <c r="C1859" s="31"/>
      <c r="D1859" s="33"/>
      <c r="E1859" s="98"/>
      <c r="F1859" s="31"/>
      <c r="G1859" s="83"/>
      <c r="H1859" s="83"/>
      <c r="I1859" s="62"/>
      <c r="J1859" s="31"/>
      <c r="K1859" s="31"/>
      <c r="L1859" s="83"/>
      <c r="M1859" s="69"/>
      <c r="N1859" s="69"/>
      <c r="O1859" s="74"/>
      <c r="P1859" s="74"/>
      <c r="Q1859" s="75"/>
      <c r="R1859" s="34"/>
      <c r="S1859" s="83"/>
      <c r="T1859" s="83"/>
      <c r="U1859" s="83"/>
      <c r="V1859" s="83"/>
      <c r="W1859" s="74"/>
      <c r="X1859" s="74"/>
      <c r="Y1859" s="74"/>
      <c r="Z1859" s="66"/>
      <c r="AA1859" s="72"/>
      <c r="AB1859" s="66"/>
      <c r="AC1859" s="72"/>
      <c r="AD1859" s="72"/>
      <c r="AE1859" s="72"/>
      <c r="AF1859" s="62"/>
      <c r="AG1859" s="113"/>
      <c r="AH1859" s="114"/>
      <c r="AI1859" s="30"/>
      <c r="AJ1859" s="30"/>
      <c r="AK1859" s="30"/>
      <c r="AL1859" s="30"/>
      <c r="AM1859" s="68"/>
      <c r="AN1859" s="114"/>
      <c r="AO1859" s="114"/>
      <c r="AP1859" s="113"/>
      <c r="AQ1859" s="113"/>
      <c r="AR1859" s="31"/>
      <c r="AS1859" s="73"/>
      <c r="AT1859" s="73"/>
      <c r="AU1859" s="68"/>
      <c r="AV1859" s="67"/>
      <c r="AW1859" s="67"/>
      <c r="AX1859" s="67"/>
      <c r="AY1859" s="67"/>
      <c r="AZ1859" s="132"/>
      <c r="BA1859" s="132"/>
      <c r="BB1859" s="132"/>
      <c r="BC1859" s="132"/>
      <c r="BD1859" s="132"/>
      <c r="BE1859" s="67"/>
    </row>
    <row r="1860" spans="1:57" ht="25.5" customHeight="1" x14ac:dyDescent="0.25">
      <c r="A1860" s="31"/>
      <c r="B1860" s="31"/>
      <c r="C1860" s="31"/>
      <c r="D1860" s="33"/>
      <c r="E1860" s="98"/>
      <c r="F1860" s="31"/>
      <c r="G1860" s="83"/>
      <c r="H1860" s="83"/>
      <c r="I1860" s="62"/>
      <c r="J1860" s="31"/>
      <c r="K1860" s="31"/>
      <c r="L1860" s="83"/>
      <c r="M1860" s="69"/>
      <c r="N1860" s="69"/>
      <c r="O1860" s="74"/>
      <c r="P1860" s="74"/>
      <c r="Q1860" s="75"/>
      <c r="R1860" s="34"/>
      <c r="S1860" s="83"/>
      <c r="T1860" s="83"/>
      <c r="U1860" s="83"/>
      <c r="V1860" s="83"/>
      <c r="W1860" s="74"/>
      <c r="X1860" s="74"/>
      <c r="Y1860" s="74"/>
      <c r="Z1860" s="66"/>
      <c r="AA1860" s="72"/>
      <c r="AB1860" s="66"/>
      <c r="AC1860" s="72"/>
      <c r="AD1860" s="72"/>
      <c r="AE1860" s="72"/>
      <c r="AF1860" s="62"/>
      <c r="AG1860" s="113"/>
      <c r="AH1860" s="114"/>
      <c r="AI1860" s="30"/>
      <c r="AJ1860" s="30"/>
      <c r="AK1860" s="30"/>
      <c r="AL1860" s="30"/>
      <c r="AM1860" s="68"/>
      <c r="AN1860" s="114"/>
      <c r="AO1860" s="114"/>
      <c r="AP1860" s="113"/>
      <c r="AQ1860" s="113"/>
      <c r="AR1860" s="31"/>
      <c r="AS1860" s="73"/>
      <c r="AT1860" s="73"/>
      <c r="AU1860" s="68"/>
      <c r="AV1860" s="67"/>
      <c r="AW1860" s="67"/>
      <c r="AX1860" s="67"/>
      <c r="AY1860" s="67"/>
      <c r="AZ1860" s="132"/>
      <c r="BA1860" s="132"/>
      <c r="BB1860" s="132"/>
      <c r="BC1860" s="132"/>
      <c r="BD1860" s="132"/>
      <c r="BE1860" s="67"/>
    </row>
    <row r="1861" spans="1:57" ht="25.5" customHeight="1" x14ac:dyDescent="0.25">
      <c r="A1861" s="31"/>
      <c r="B1861" s="31"/>
      <c r="C1861" s="31"/>
      <c r="D1861" s="33"/>
      <c r="E1861" s="98"/>
      <c r="F1861" s="31"/>
      <c r="G1861" s="83"/>
      <c r="H1861" s="83"/>
      <c r="I1861" s="62"/>
      <c r="J1861" s="31"/>
      <c r="K1861" s="31"/>
      <c r="L1861" s="83"/>
      <c r="M1861" s="69"/>
      <c r="N1861" s="69"/>
      <c r="O1861" s="74"/>
      <c r="P1861" s="74"/>
      <c r="Q1861" s="75"/>
      <c r="R1861" s="34"/>
      <c r="S1861" s="83"/>
      <c r="T1861" s="83"/>
      <c r="U1861" s="83"/>
      <c r="V1861" s="83"/>
      <c r="W1861" s="74"/>
      <c r="X1861" s="74"/>
      <c r="Y1861" s="74"/>
      <c r="Z1861" s="66"/>
      <c r="AA1861" s="72"/>
      <c r="AB1861" s="66"/>
      <c r="AC1861" s="72"/>
      <c r="AD1861" s="72"/>
      <c r="AE1861" s="72"/>
      <c r="AF1861" s="62"/>
      <c r="AG1861" s="113"/>
      <c r="AH1861" s="114"/>
      <c r="AI1861" s="30"/>
      <c r="AJ1861" s="30"/>
      <c r="AK1861" s="30"/>
      <c r="AL1861" s="30"/>
      <c r="AM1861" s="68"/>
      <c r="AN1861" s="114"/>
      <c r="AO1861" s="114"/>
      <c r="AP1861" s="113"/>
      <c r="AQ1861" s="113"/>
      <c r="AR1861" s="31"/>
      <c r="AS1861" s="73"/>
      <c r="AT1861" s="73"/>
      <c r="AU1861" s="68"/>
      <c r="AV1861" s="67"/>
      <c r="AW1861" s="67"/>
      <c r="AX1861" s="67"/>
      <c r="AY1861" s="67"/>
      <c r="AZ1861" s="132"/>
      <c r="BA1861" s="132"/>
      <c r="BB1861" s="132"/>
      <c r="BC1861" s="132"/>
      <c r="BD1861" s="132"/>
      <c r="BE1861" s="67"/>
    </row>
    <row r="1862" spans="1:57" ht="25.5" customHeight="1" x14ac:dyDescent="0.25">
      <c r="A1862" s="31"/>
      <c r="B1862" s="31"/>
      <c r="C1862" s="31"/>
      <c r="D1862" s="33"/>
      <c r="E1862" s="98"/>
      <c r="F1862" s="31"/>
      <c r="G1862" s="83"/>
      <c r="H1862" s="83"/>
      <c r="I1862" s="62"/>
      <c r="J1862" s="31"/>
      <c r="K1862" s="31"/>
      <c r="L1862" s="83"/>
      <c r="M1862" s="69"/>
      <c r="N1862" s="69"/>
      <c r="O1862" s="74"/>
      <c r="P1862" s="74"/>
      <c r="Q1862" s="75"/>
      <c r="R1862" s="34"/>
      <c r="S1862" s="83"/>
      <c r="T1862" s="83"/>
      <c r="U1862" s="83"/>
      <c r="V1862" s="83"/>
      <c r="W1862" s="74"/>
      <c r="X1862" s="74"/>
      <c r="Y1862" s="74"/>
      <c r="Z1862" s="66"/>
      <c r="AA1862" s="72"/>
      <c r="AB1862" s="66"/>
      <c r="AC1862" s="72"/>
      <c r="AD1862" s="72"/>
      <c r="AE1862" s="72"/>
      <c r="AF1862" s="62"/>
      <c r="AG1862" s="113"/>
      <c r="AH1862" s="114"/>
      <c r="AI1862" s="30"/>
      <c r="AJ1862" s="30"/>
      <c r="AK1862" s="30"/>
      <c r="AL1862" s="30"/>
      <c r="AM1862" s="68"/>
      <c r="AN1862" s="114"/>
      <c r="AO1862" s="114"/>
      <c r="AP1862" s="113"/>
      <c r="AQ1862" s="113"/>
      <c r="AR1862" s="31"/>
      <c r="AS1862" s="73"/>
      <c r="AT1862" s="73"/>
      <c r="AU1862" s="68"/>
      <c r="AV1862" s="67"/>
      <c r="AW1862" s="67"/>
      <c r="AX1862" s="67"/>
      <c r="AY1862" s="67"/>
      <c r="AZ1862" s="132"/>
      <c r="BA1862" s="132"/>
      <c r="BB1862" s="132"/>
      <c r="BC1862" s="132"/>
      <c r="BD1862" s="132"/>
      <c r="BE1862" s="67"/>
    </row>
    <row r="1863" spans="1:57" ht="25.5" customHeight="1" x14ac:dyDescent="0.25">
      <c r="A1863" s="31"/>
      <c r="B1863" s="31"/>
      <c r="C1863" s="31"/>
      <c r="D1863" s="33"/>
      <c r="E1863" s="98"/>
      <c r="F1863" s="31"/>
      <c r="G1863" s="83"/>
      <c r="H1863" s="83"/>
      <c r="I1863" s="62"/>
      <c r="J1863" s="31"/>
      <c r="K1863" s="31"/>
      <c r="L1863" s="83"/>
      <c r="M1863" s="69"/>
      <c r="N1863" s="69"/>
      <c r="O1863" s="74"/>
      <c r="P1863" s="74"/>
      <c r="Q1863" s="75"/>
      <c r="R1863" s="34"/>
      <c r="S1863" s="83"/>
      <c r="T1863" s="83"/>
      <c r="U1863" s="83"/>
      <c r="V1863" s="83"/>
      <c r="W1863" s="74"/>
      <c r="X1863" s="74"/>
      <c r="Y1863" s="74"/>
      <c r="Z1863" s="66"/>
      <c r="AA1863" s="72"/>
      <c r="AB1863" s="66"/>
      <c r="AC1863" s="72"/>
      <c r="AD1863" s="72"/>
      <c r="AE1863" s="72"/>
      <c r="AF1863" s="62"/>
      <c r="AG1863" s="113"/>
      <c r="AH1863" s="114"/>
      <c r="AI1863" s="30"/>
      <c r="AJ1863" s="30"/>
      <c r="AK1863" s="30"/>
      <c r="AL1863" s="30"/>
      <c r="AM1863" s="68"/>
      <c r="AN1863" s="114"/>
      <c r="AO1863" s="114"/>
      <c r="AP1863" s="113"/>
      <c r="AQ1863" s="113"/>
      <c r="AR1863" s="31"/>
      <c r="AS1863" s="73"/>
      <c r="AT1863" s="73"/>
      <c r="AU1863" s="68"/>
      <c r="AV1863" s="67"/>
      <c r="AW1863" s="67"/>
      <c r="AX1863" s="67"/>
      <c r="AY1863" s="67"/>
      <c r="AZ1863" s="132"/>
      <c r="BA1863" s="132"/>
      <c r="BB1863" s="132"/>
      <c r="BC1863" s="132"/>
      <c r="BD1863" s="132"/>
      <c r="BE1863" s="67"/>
    </row>
    <row r="1864" spans="1:57" ht="25.5" customHeight="1" x14ac:dyDescent="0.25">
      <c r="A1864" s="31"/>
      <c r="B1864" s="31"/>
      <c r="C1864" s="31"/>
      <c r="D1864" s="33"/>
      <c r="E1864" s="98"/>
      <c r="F1864" s="31"/>
      <c r="G1864" s="83"/>
      <c r="H1864" s="83"/>
      <c r="I1864" s="62"/>
      <c r="J1864" s="31"/>
      <c r="K1864" s="31"/>
      <c r="L1864" s="83"/>
      <c r="M1864" s="69"/>
      <c r="N1864" s="69"/>
      <c r="O1864" s="74"/>
      <c r="P1864" s="74"/>
      <c r="Q1864" s="75"/>
      <c r="R1864" s="34"/>
      <c r="S1864" s="83"/>
      <c r="T1864" s="83"/>
      <c r="U1864" s="83"/>
      <c r="V1864" s="83"/>
      <c r="W1864" s="74"/>
      <c r="X1864" s="74"/>
      <c r="Y1864" s="74"/>
      <c r="Z1864" s="66"/>
      <c r="AA1864" s="72"/>
      <c r="AB1864" s="66"/>
      <c r="AC1864" s="72"/>
      <c r="AD1864" s="72"/>
      <c r="AE1864" s="72"/>
      <c r="AF1864" s="62"/>
      <c r="AG1864" s="113"/>
      <c r="AH1864" s="114"/>
      <c r="AI1864" s="30"/>
      <c r="AJ1864" s="30"/>
      <c r="AK1864" s="30"/>
      <c r="AL1864" s="30"/>
      <c r="AM1864" s="68"/>
      <c r="AN1864" s="114"/>
      <c r="AO1864" s="114"/>
      <c r="AP1864" s="113"/>
      <c r="AQ1864" s="113"/>
      <c r="AR1864" s="31"/>
      <c r="AS1864" s="73"/>
      <c r="AT1864" s="73"/>
      <c r="AU1864" s="68"/>
      <c r="AV1864" s="67"/>
      <c r="AW1864" s="67"/>
      <c r="AX1864" s="67"/>
      <c r="AY1864" s="67"/>
      <c r="AZ1864" s="132"/>
      <c r="BA1864" s="132"/>
      <c r="BB1864" s="132"/>
      <c r="BC1864" s="132"/>
      <c r="BD1864" s="132"/>
      <c r="BE1864" s="67"/>
    </row>
    <row r="1865" spans="1:57" ht="25.5" customHeight="1" x14ac:dyDescent="0.25">
      <c r="A1865" s="31"/>
      <c r="B1865" s="31"/>
      <c r="C1865" s="31"/>
      <c r="D1865" s="33"/>
      <c r="E1865" s="98"/>
      <c r="F1865" s="31"/>
      <c r="G1865" s="83"/>
      <c r="H1865" s="83"/>
      <c r="I1865" s="62"/>
      <c r="J1865" s="31"/>
      <c r="K1865" s="31"/>
      <c r="L1865" s="83"/>
      <c r="M1865" s="69"/>
      <c r="N1865" s="69"/>
      <c r="O1865" s="74"/>
      <c r="P1865" s="74"/>
      <c r="Q1865" s="75"/>
      <c r="R1865" s="34"/>
      <c r="S1865" s="83"/>
      <c r="T1865" s="83"/>
      <c r="U1865" s="83"/>
      <c r="V1865" s="83"/>
      <c r="W1865" s="74"/>
      <c r="X1865" s="74"/>
      <c r="Y1865" s="74"/>
      <c r="Z1865" s="66"/>
      <c r="AA1865" s="72"/>
      <c r="AB1865" s="66"/>
      <c r="AC1865" s="72"/>
      <c r="AD1865" s="72"/>
      <c r="AE1865" s="72"/>
      <c r="AF1865" s="62"/>
      <c r="AG1865" s="113"/>
      <c r="AH1865" s="114"/>
      <c r="AI1865" s="30"/>
      <c r="AJ1865" s="30"/>
      <c r="AK1865" s="30"/>
      <c r="AL1865" s="30"/>
      <c r="AM1865" s="68"/>
      <c r="AN1865" s="114"/>
      <c r="AO1865" s="114"/>
      <c r="AP1865" s="113"/>
      <c r="AQ1865" s="113"/>
      <c r="AR1865" s="31"/>
      <c r="AS1865" s="73"/>
      <c r="AT1865" s="73"/>
      <c r="AU1865" s="68"/>
      <c r="AV1865" s="67"/>
      <c r="AW1865" s="67"/>
      <c r="AX1865" s="67"/>
      <c r="AY1865" s="67"/>
      <c r="AZ1865" s="132"/>
      <c r="BA1865" s="132"/>
      <c r="BB1865" s="132"/>
      <c r="BC1865" s="132"/>
      <c r="BD1865" s="132"/>
      <c r="BE1865" s="67"/>
    </row>
    <row r="1866" spans="1:57" ht="25.5" customHeight="1" x14ac:dyDescent="0.25">
      <c r="A1866" s="31"/>
      <c r="B1866" s="31"/>
      <c r="C1866" s="31"/>
      <c r="D1866" s="33"/>
      <c r="E1866" s="98"/>
      <c r="F1866" s="31"/>
      <c r="G1866" s="83"/>
      <c r="H1866" s="83"/>
      <c r="I1866" s="62"/>
      <c r="J1866" s="31"/>
      <c r="K1866" s="31"/>
      <c r="L1866" s="83"/>
      <c r="M1866" s="69"/>
      <c r="N1866" s="69"/>
      <c r="O1866" s="74"/>
      <c r="P1866" s="74"/>
      <c r="Q1866" s="75"/>
      <c r="R1866" s="34"/>
      <c r="S1866" s="83"/>
      <c r="T1866" s="83"/>
      <c r="U1866" s="83"/>
      <c r="V1866" s="83"/>
      <c r="W1866" s="74"/>
      <c r="X1866" s="74"/>
      <c r="Y1866" s="74"/>
      <c r="Z1866" s="66"/>
      <c r="AA1866" s="72"/>
      <c r="AB1866" s="66"/>
      <c r="AC1866" s="72"/>
      <c r="AD1866" s="72"/>
      <c r="AE1866" s="72"/>
      <c r="AF1866" s="62"/>
      <c r="AG1866" s="113"/>
      <c r="AH1866" s="114"/>
      <c r="AI1866" s="30"/>
      <c r="AJ1866" s="30"/>
      <c r="AK1866" s="30"/>
      <c r="AL1866" s="30"/>
      <c r="AM1866" s="68"/>
      <c r="AN1866" s="114"/>
      <c r="AO1866" s="114"/>
      <c r="AP1866" s="113"/>
      <c r="AQ1866" s="113"/>
      <c r="AR1866" s="31"/>
      <c r="AS1866" s="73"/>
      <c r="AT1866" s="73"/>
      <c r="AU1866" s="68"/>
      <c r="AV1866" s="67"/>
      <c r="AW1866" s="67"/>
      <c r="AX1866" s="67"/>
      <c r="AY1866" s="67"/>
      <c r="AZ1866" s="132"/>
      <c r="BA1866" s="132"/>
      <c r="BB1866" s="132"/>
      <c r="BC1866" s="132"/>
      <c r="BD1866" s="132"/>
      <c r="BE1866" s="67"/>
    </row>
    <row r="1867" spans="1:57" ht="25.5" customHeight="1" x14ac:dyDescent="0.25">
      <c r="A1867" s="31"/>
      <c r="B1867" s="31"/>
      <c r="C1867" s="31"/>
      <c r="D1867" s="33"/>
      <c r="E1867" s="98"/>
      <c r="F1867" s="31"/>
      <c r="G1867" s="83"/>
      <c r="H1867" s="83"/>
      <c r="I1867" s="62"/>
      <c r="J1867" s="31"/>
      <c r="K1867" s="31"/>
      <c r="L1867" s="83"/>
      <c r="M1867" s="69"/>
      <c r="N1867" s="69"/>
      <c r="O1867" s="74"/>
      <c r="P1867" s="74"/>
      <c r="Q1867" s="75"/>
      <c r="R1867" s="34"/>
      <c r="S1867" s="83"/>
      <c r="T1867" s="83"/>
      <c r="U1867" s="83"/>
      <c r="V1867" s="83"/>
      <c r="W1867" s="74"/>
      <c r="X1867" s="74"/>
      <c r="Y1867" s="74"/>
      <c r="Z1867" s="66"/>
      <c r="AA1867" s="72"/>
      <c r="AB1867" s="66"/>
      <c r="AC1867" s="72"/>
      <c r="AD1867" s="72"/>
      <c r="AE1867" s="72"/>
      <c r="AF1867" s="62"/>
      <c r="AG1867" s="113"/>
      <c r="AH1867" s="114"/>
      <c r="AI1867" s="30"/>
      <c r="AJ1867" s="30"/>
      <c r="AK1867" s="30"/>
      <c r="AL1867" s="30"/>
      <c r="AM1867" s="68"/>
      <c r="AN1867" s="114"/>
      <c r="AO1867" s="114"/>
      <c r="AP1867" s="113"/>
      <c r="AQ1867" s="113"/>
      <c r="AR1867" s="31"/>
      <c r="AS1867" s="73"/>
      <c r="AT1867" s="73"/>
      <c r="AU1867" s="68"/>
      <c r="AV1867" s="67"/>
      <c r="AW1867" s="67"/>
      <c r="AX1867" s="67"/>
      <c r="AY1867" s="67"/>
      <c r="AZ1867" s="132"/>
      <c r="BA1867" s="132"/>
      <c r="BB1867" s="132"/>
      <c r="BC1867" s="132"/>
      <c r="BD1867" s="132"/>
      <c r="BE1867" s="67"/>
    </row>
    <row r="1868" spans="1:57" ht="25.5" customHeight="1" x14ac:dyDescent="0.25">
      <c r="A1868" s="31"/>
      <c r="B1868" s="31"/>
      <c r="C1868" s="31"/>
      <c r="D1868" s="33"/>
      <c r="E1868" s="98"/>
      <c r="F1868" s="31"/>
      <c r="G1868" s="83"/>
      <c r="H1868" s="83"/>
      <c r="I1868" s="62"/>
      <c r="J1868" s="31"/>
      <c r="K1868" s="31"/>
      <c r="L1868" s="83"/>
      <c r="M1868" s="69"/>
      <c r="N1868" s="69"/>
      <c r="O1868" s="74"/>
      <c r="P1868" s="74"/>
      <c r="Q1868" s="75"/>
      <c r="R1868" s="34"/>
      <c r="S1868" s="83"/>
      <c r="T1868" s="83"/>
      <c r="U1868" s="83"/>
      <c r="V1868" s="83"/>
      <c r="W1868" s="74"/>
      <c r="X1868" s="74"/>
      <c r="Y1868" s="74"/>
      <c r="Z1868" s="66"/>
      <c r="AA1868" s="72"/>
      <c r="AB1868" s="66"/>
      <c r="AC1868" s="72"/>
      <c r="AD1868" s="72"/>
      <c r="AE1868" s="72"/>
      <c r="AF1868" s="62"/>
      <c r="AG1868" s="113"/>
      <c r="AH1868" s="114"/>
      <c r="AI1868" s="30"/>
      <c r="AJ1868" s="30"/>
      <c r="AK1868" s="30"/>
      <c r="AL1868" s="30"/>
      <c r="AM1868" s="68"/>
      <c r="AN1868" s="114"/>
      <c r="AO1868" s="114"/>
      <c r="AP1868" s="113"/>
      <c r="AQ1868" s="113"/>
      <c r="AR1868" s="31"/>
      <c r="AS1868" s="73"/>
      <c r="AT1868" s="73"/>
      <c r="AU1868" s="68"/>
      <c r="AV1868" s="67"/>
      <c r="AW1868" s="67"/>
      <c r="AX1868" s="67"/>
      <c r="AY1868" s="67"/>
      <c r="AZ1868" s="132"/>
      <c r="BA1868" s="132"/>
      <c r="BB1868" s="132"/>
      <c r="BC1868" s="132"/>
      <c r="BD1868" s="132"/>
      <c r="BE1868" s="67"/>
    </row>
    <row r="1869" spans="1:57" ht="25.5" customHeight="1" x14ac:dyDescent="0.25">
      <c r="A1869" s="31"/>
      <c r="B1869" s="31"/>
      <c r="C1869" s="31"/>
      <c r="D1869" s="33"/>
      <c r="E1869" s="98"/>
      <c r="F1869" s="31"/>
      <c r="G1869" s="83"/>
      <c r="H1869" s="83"/>
      <c r="I1869" s="62"/>
      <c r="J1869" s="31"/>
      <c r="K1869" s="31"/>
      <c r="L1869" s="83"/>
      <c r="M1869" s="69"/>
      <c r="N1869" s="69"/>
      <c r="O1869" s="74"/>
      <c r="P1869" s="74"/>
      <c r="Q1869" s="75"/>
      <c r="R1869" s="34"/>
      <c r="S1869" s="83"/>
      <c r="T1869" s="83"/>
      <c r="U1869" s="83"/>
      <c r="V1869" s="83"/>
      <c r="W1869" s="74"/>
      <c r="X1869" s="74"/>
      <c r="Y1869" s="74"/>
      <c r="Z1869" s="66"/>
      <c r="AA1869" s="72"/>
      <c r="AB1869" s="66"/>
      <c r="AC1869" s="72"/>
      <c r="AD1869" s="72"/>
      <c r="AE1869" s="72"/>
      <c r="AF1869" s="62"/>
      <c r="AG1869" s="113"/>
      <c r="AH1869" s="114"/>
      <c r="AI1869" s="30"/>
      <c r="AJ1869" s="30"/>
      <c r="AK1869" s="30"/>
      <c r="AL1869" s="30"/>
      <c r="AM1869" s="68"/>
      <c r="AN1869" s="114"/>
      <c r="AO1869" s="114"/>
      <c r="AP1869" s="113"/>
      <c r="AQ1869" s="113"/>
      <c r="AR1869" s="31"/>
      <c r="AS1869" s="73"/>
      <c r="AT1869" s="73"/>
      <c r="AU1869" s="68"/>
      <c r="AV1869" s="67"/>
      <c r="AW1869" s="67"/>
      <c r="AX1869" s="67"/>
      <c r="AY1869" s="67"/>
      <c r="AZ1869" s="132"/>
      <c r="BA1869" s="132"/>
      <c r="BB1869" s="132"/>
      <c r="BC1869" s="132"/>
      <c r="BD1869" s="132"/>
      <c r="BE1869" s="67"/>
    </row>
    <row r="1870" spans="1:57" ht="25.5" customHeight="1" x14ac:dyDescent="0.25">
      <c r="A1870" s="31"/>
      <c r="B1870" s="31"/>
      <c r="C1870" s="31"/>
      <c r="D1870" s="33"/>
      <c r="E1870" s="98"/>
      <c r="F1870" s="31"/>
      <c r="G1870" s="83"/>
      <c r="H1870" s="83"/>
      <c r="I1870" s="62"/>
      <c r="J1870" s="31"/>
      <c r="K1870" s="31"/>
      <c r="L1870" s="83"/>
      <c r="M1870" s="69"/>
      <c r="N1870" s="69"/>
      <c r="O1870" s="74"/>
      <c r="P1870" s="74"/>
      <c r="Q1870" s="75"/>
      <c r="R1870" s="34"/>
      <c r="S1870" s="83"/>
      <c r="T1870" s="83"/>
      <c r="U1870" s="83"/>
      <c r="V1870" s="83"/>
      <c r="W1870" s="74"/>
      <c r="X1870" s="74"/>
      <c r="Y1870" s="74"/>
      <c r="Z1870" s="66"/>
      <c r="AA1870" s="72"/>
      <c r="AB1870" s="66"/>
      <c r="AC1870" s="72"/>
      <c r="AD1870" s="72"/>
      <c r="AE1870" s="72"/>
      <c r="AF1870" s="62"/>
      <c r="AG1870" s="113"/>
      <c r="AH1870" s="114"/>
      <c r="AI1870" s="30"/>
      <c r="AJ1870" s="30"/>
      <c r="AK1870" s="30"/>
      <c r="AL1870" s="30"/>
      <c r="AM1870" s="68"/>
      <c r="AN1870" s="114"/>
      <c r="AO1870" s="114"/>
      <c r="AP1870" s="113"/>
      <c r="AQ1870" s="113"/>
      <c r="AR1870" s="31"/>
      <c r="AS1870" s="73"/>
      <c r="AT1870" s="73"/>
      <c r="AU1870" s="68"/>
      <c r="AV1870" s="67"/>
      <c r="AW1870" s="67"/>
      <c r="AX1870" s="67"/>
      <c r="AY1870" s="67"/>
      <c r="AZ1870" s="132"/>
      <c r="BA1870" s="132"/>
      <c r="BB1870" s="132"/>
      <c r="BC1870" s="132"/>
      <c r="BD1870" s="132"/>
      <c r="BE1870" s="67"/>
    </row>
    <row r="1871" spans="1:57" ht="25.5" customHeight="1" x14ac:dyDescent="0.25">
      <c r="A1871" s="31"/>
      <c r="B1871" s="31"/>
      <c r="C1871" s="31"/>
      <c r="D1871" s="33"/>
      <c r="E1871" s="98"/>
      <c r="F1871" s="31"/>
      <c r="G1871" s="83"/>
      <c r="H1871" s="83"/>
      <c r="I1871" s="62"/>
      <c r="J1871" s="31"/>
      <c r="K1871" s="31"/>
      <c r="L1871" s="83"/>
      <c r="M1871" s="69"/>
      <c r="N1871" s="69"/>
      <c r="O1871" s="74"/>
      <c r="P1871" s="74"/>
      <c r="Q1871" s="75"/>
      <c r="R1871" s="34"/>
      <c r="S1871" s="83"/>
      <c r="T1871" s="83"/>
      <c r="U1871" s="83"/>
      <c r="V1871" s="83"/>
      <c r="W1871" s="74"/>
      <c r="X1871" s="74"/>
      <c r="Y1871" s="74"/>
      <c r="Z1871" s="66"/>
      <c r="AA1871" s="72"/>
      <c r="AB1871" s="66"/>
      <c r="AC1871" s="72"/>
      <c r="AD1871" s="72"/>
      <c r="AE1871" s="72"/>
      <c r="AF1871" s="62"/>
      <c r="AG1871" s="113"/>
      <c r="AH1871" s="114"/>
      <c r="AI1871" s="30"/>
      <c r="AJ1871" s="30"/>
      <c r="AK1871" s="30"/>
      <c r="AL1871" s="30"/>
      <c r="AM1871" s="68"/>
      <c r="AN1871" s="114"/>
      <c r="AO1871" s="114"/>
      <c r="AP1871" s="113"/>
      <c r="AQ1871" s="113"/>
      <c r="AR1871" s="31"/>
      <c r="AS1871" s="73"/>
      <c r="AT1871" s="73"/>
      <c r="AU1871" s="68"/>
      <c r="AV1871" s="67"/>
      <c r="AW1871" s="67"/>
      <c r="AX1871" s="67"/>
      <c r="AY1871" s="67"/>
      <c r="AZ1871" s="132"/>
      <c r="BA1871" s="132"/>
      <c r="BB1871" s="132"/>
      <c r="BC1871" s="132"/>
      <c r="BD1871" s="132"/>
      <c r="BE1871" s="67"/>
    </row>
    <row r="1872" spans="1:57" ht="25.5" customHeight="1" x14ac:dyDescent="0.25">
      <c r="A1872" s="31"/>
      <c r="B1872" s="31"/>
      <c r="C1872" s="31"/>
      <c r="D1872" s="33"/>
      <c r="E1872" s="98"/>
      <c r="F1872" s="31"/>
      <c r="G1872" s="83"/>
      <c r="H1872" s="83"/>
      <c r="I1872" s="62"/>
      <c r="J1872" s="31"/>
      <c r="K1872" s="31"/>
      <c r="L1872" s="83"/>
      <c r="M1872" s="69"/>
      <c r="N1872" s="69"/>
      <c r="O1872" s="74"/>
      <c r="P1872" s="74"/>
      <c r="Q1872" s="75"/>
      <c r="R1872" s="34"/>
      <c r="S1872" s="83"/>
      <c r="T1872" s="83"/>
      <c r="U1872" s="83"/>
      <c r="V1872" s="83"/>
      <c r="W1872" s="74"/>
      <c r="X1872" s="74"/>
      <c r="Y1872" s="74"/>
      <c r="Z1872" s="66"/>
      <c r="AA1872" s="72"/>
      <c r="AB1872" s="66"/>
      <c r="AC1872" s="72"/>
      <c r="AD1872" s="72"/>
      <c r="AE1872" s="72"/>
      <c r="AF1872" s="62"/>
      <c r="AG1872" s="113"/>
      <c r="AH1872" s="114"/>
      <c r="AI1872" s="30"/>
      <c r="AJ1872" s="30"/>
      <c r="AK1872" s="30"/>
      <c r="AL1872" s="30"/>
      <c r="AM1872" s="68"/>
      <c r="AN1872" s="114"/>
      <c r="AO1872" s="114"/>
      <c r="AP1872" s="113"/>
      <c r="AQ1872" s="113"/>
      <c r="AR1872" s="31"/>
      <c r="AS1872" s="73"/>
      <c r="AT1872" s="73"/>
      <c r="AU1872" s="68"/>
      <c r="AV1872" s="67"/>
      <c r="AW1872" s="67"/>
      <c r="AX1872" s="67"/>
      <c r="AY1872" s="67"/>
      <c r="AZ1872" s="132"/>
      <c r="BA1872" s="132"/>
      <c r="BB1872" s="132"/>
      <c r="BC1872" s="132"/>
      <c r="BD1872" s="132"/>
      <c r="BE1872" s="67"/>
    </row>
    <row r="1873" spans="1:57" ht="25.5" customHeight="1" x14ac:dyDescent="0.25">
      <c r="A1873" s="31"/>
      <c r="B1873" s="31"/>
      <c r="C1873" s="31"/>
      <c r="D1873" s="33"/>
      <c r="E1873" s="98"/>
      <c r="F1873" s="31"/>
      <c r="G1873" s="83"/>
      <c r="H1873" s="83"/>
      <c r="I1873" s="62"/>
      <c r="J1873" s="31"/>
      <c r="K1873" s="31"/>
      <c r="L1873" s="83"/>
      <c r="M1873" s="69"/>
      <c r="N1873" s="69"/>
      <c r="O1873" s="74"/>
      <c r="P1873" s="74"/>
      <c r="Q1873" s="75"/>
      <c r="R1873" s="34"/>
      <c r="S1873" s="83"/>
      <c r="T1873" s="83"/>
      <c r="U1873" s="83"/>
      <c r="V1873" s="83"/>
      <c r="W1873" s="74"/>
      <c r="X1873" s="74"/>
      <c r="Y1873" s="74"/>
      <c r="Z1873" s="66"/>
      <c r="AA1873" s="72"/>
      <c r="AB1873" s="66"/>
      <c r="AC1873" s="72"/>
      <c r="AD1873" s="72"/>
      <c r="AE1873" s="72"/>
      <c r="AF1873" s="62"/>
      <c r="AG1873" s="113"/>
      <c r="AH1873" s="114"/>
      <c r="AI1873" s="30"/>
      <c r="AJ1873" s="30"/>
      <c r="AK1873" s="30"/>
      <c r="AL1873" s="30"/>
      <c r="AM1873" s="68"/>
      <c r="AN1873" s="114"/>
      <c r="AO1873" s="114"/>
      <c r="AP1873" s="113"/>
      <c r="AQ1873" s="113"/>
      <c r="AR1873" s="31"/>
      <c r="AS1873" s="73"/>
      <c r="AT1873" s="73"/>
      <c r="AU1873" s="68"/>
      <c r="AV1873" s="67"/>
      <c r="AW1873" s="67"/>
      <c r="AX1873" s="67"/>
      <c r="AY1873" s="67"/>
      <c r="AZ1873" s="132"/>
      <c r="BA1873" s="132"/>
      <c r="BB1873" s="132"/>
      <c r="BC1873" s="132"/>
      <c r="BD1873" s="132"/>
      <c r="BE1873" s="67"/>
    </row>
    <row r="1874" spans="1:57" ht="25.5" customHeight="1" x14ac:dyDescent="0.25">
      <c r="A1874" s="31"/>
      <c r="B1874" s="31"/>
      <c r="C1874" s="31"/>
      <c r="D1874" s="33"/>
      <c r="E1874" s="98"/>
      <c r="F1874" s="31"/>
      <c r="G1874" s="83"/>
      <c r="H1874" s="83"/>
      <c r="I1874" s="62"/>
      <c r="J1874" s="31"/>
      <c r="K1874" s="31"/>
      <c r="L1874" s="83"/>
      <c r="M1874" s="69"/>
      <c r="N1874" s="69"/>
      <c r="O1874" s="74"/>
      <c r="P1874" s="74"/>
      <c r="Q1874" s="75"/>
      <c r="R1874" s="34"/>
      <c r="S1874" s="83"/>
      <c r="T1874" s="83"/>
      <c r="U1874" s="83"/>
      <c r="V1874" s="83"/>
      <c r="W1874" s="74"/>
      <c r="X1874" s="74"/>
      <c r="Y1874" s="74"/>
      <c r="Z1874" s="66"/>
      <c r="AA1874" s="72"/>
      <c r="AB1874" s="66"/>
      <c r="AC1874" s="72"/>
      <c r="AD1874" s="72"/>
      <c r="AE1874" s="72"/>
      <c r="AF1874" s="62"/>
      <c r="AG1874" s="113"/>
      <c r="AH1874" s="114"/>
      <c r="AI1874" s="30"/>
      <c r="AJ1874" s="30"/>
      <c r="AK1874" s="30"/>
      <c r="AL1874" s="30"/>
      <c r="AM1874" s="68"/>
      <c r="AN1874" s="114"/>
      <c r="AO1874" s="114"/>
      <c r="AP1874" s="113"/>
      <c r="AQ1874" s="113"/>
      <c r="AR1874" s="31"/>
      <c r="AS1874" s="73"/>
      <c r="AT1874" s="73"/>
      <c r="AU1874" s="68"/>
      <c r="AV1874" s="67"/>
      <c r="AW1874" s="67"/>
      <c r="AX1874" s="67"/>
      <c r="AY1874" s="67"/>
      <c r="AZ1874" s="132"/>
      <c r="BA1874" s="132"/>
      <c r="BB1874" s="132"/>
      <c r="BC1874" s="132"/>
      <c r="BD1874" s="132"/>
      <c r="BE1874" s="67"/>
    </row>
    <row r="1875" spans="1:57" ht="25.5" customHeight="1" x14ac:dyDescent="0.25">
      <c r="A1875" s="31"/>
      <c r="B1875" s="31"/>
      <c r="C1875" s="31"/>
      <c r="D1875" s="33"/>
      <c r="E1875" s="98"/>
      <c r="F1875" s="31"/>
      <c r="G1875" s="83"/>
      <c r="H1875" s="83"/>
      <c r="I1875" s="62"/>
      <c r="J1875" s="31"/>
      <c r="K1875" s="31"/>
      <c r="L1875" s="83"/>
      <c r="M1875" s="69"/>
      <c r="N1875" s="69"/>
      <c r="O1875" s="74"/>
      <c r="P1875" s="74"/>
      <c r="Q1875" s="75"/>
      <c r="R1875" s="34"/>
      <c r="S1875" s="83"/>
      <c r="T1875" s="83"/>
      <c r="U1875" s="83"/>
      <c r="V1875" s="83"/>
      <c r="W1875" s="74"/>
      <c r="X1875" s="74"/>
      <c r="Y1875" s="74"/>
      <c r="Z1875" s="66"/>
      <c r="AA1875" s="72"/>
      <c r="AB1875" s="66"/>
      <c r="AC1875" s="72"/>
      <c r="AD1875" s="72"/>
      <c r="AE1875" s="72"/>
      <c r="AF1875" s="62"/>
      <c r="AG1875" s="113"/>
      <c r="AH1875" s="114"/>
      <c r="AI1875" s="30"/>
      <c r="AJ1875" s="30"/>
      <c r="AK1875" s="30"/>
      <c r="AL1875" s="30"/>
      <c r="AM1875" s="68"/>
      <c r="AN1875" s="114"/>
      <c r="AO1875" s="114"/>
      <c r="AP1875" s="113"/>
      <c r="AQ1875" s="113"/>
      <c r="AR1875" s="31"/>
      <c r="AS1875" s="73"/>
      <c r="AT1875" s="73"/>
      <c r="AU1875" s="68"/>
      <c r="AV1875" s="67"/>
      <c r="AW1875" s="67"/>
      <c r="AX1875" s="67"/>
      <c r="AY1875" s="67"/>
      <c r="AZ1875" s="132"/>
      <c r="BA1875" s="132"/>
      <c r="BB1875" s="132"/>
      <c r="BC1875" s="132"/>
      <c r="BD1875" s="132"/>
      <c r="BE1875" s="67"/>
    </row>
    <row r="1876" spans="1:57" ht="25.5" customHeight="1" x14ac:dyDescent="0.25">
      <c r="A1876" s="31"/>
      <c r="B1876" s="31"/>
      <c r="C1876" s="31"/>
      <c r="D1876" s="33"/>
      <c r="E1876" s="98"/>
      <c r="F1876" s="31"/>
      <c r="G1876" s="83"/>
      <c r="H1876" s="83"/>
      <c r="I1876" s="62"/>
      <c r="J1876" s="31"/>
      <c r="K1876" s="31"/>
      <c r="L1876" s="83"/>
      <c r="M1876" s="69"/>
      <c r="N1876" s="69"/>
      <c r="O1876" s="74"/>
      <c r="P1876" s="74"/>
      <c r="Q1876" s="75"/>
      <c r="R1876" s="34"/>
      <c r="S1876" s="83"/>
      <c r="T1876" s="83"/>
      <c r="U1876" s="83"/>
      <c r="V1876" s="83"/>
      <c r="W1876" s="74"/>
      <c r="X1876" s="74"/>
      <c r="Y1876" s="74"/>
      <c r="Z1876" s="66"/>
      <c r="AA1876" s="72"/>
      <c r="AB1876" s="66"/>
      <c r="AC1876" s="72"/>
      <c r="AD1876" s="72"/>
      <c r="AE1876" s="72"/>
      <c r="AF1876" s="62"/>
      <c r="AG1876" s="113"/>
      <c r="AH1876" s="114"/>
      <c r="AI1876" s="30"/>
      <c r="AJ1876" s="30"/>
      <c r="AK1876" s="30"/>
      <c r="AL1876" s="30"/>
      <c r="AM1876" s="68"/>
      <c r="AN1876" s="114"/>
      <c r="AO1876" s="114"/>
      <c r="AP1876" s="113"/>
      <c r="AQ1876" s="113"/>
      <c r="AR1876" s="31"/>
      <c r="AS1876" s="73"/>
      <c r="AT1876" s="73"/>
      <c r="AU1876" s="68"/>
      <c r="AV1876" s="67"/>
      <c r="AW1876" s="67"/>
      <c r="AX1876" s="67"/>
      <c r="AY1876" s="67"/>
      <c r="AZ1876" s="132"/>
      <c r="BA1876" s="132"/>
      <c r="BB1876" s="132"/>
      <c r="BC1876" s="132"/>
      <c r="BD1876" s="132"/>
      <c r="BE1876" s="67"/>
    </row>
    <row r="1877" spans="1:57" ht="25.5" customHeight="1" x14ac:dyDescent="0.25">
      <c r="A1877" s="31"/>
      <c r="B1877" s="31"/>
      <c r="C1877" s="31"/>
      <c r="D1877" s="33"/>
      <c r="E1877" s="98"/>
      <c r="F1877" s="31"/>
      <c r="G1877" s="83"/>
      <c r="H1877" s="83"/>
      <c r="I1877" s="62"/>
      <c r="J1877" s="31"/>
      <c r="K1877" s="31"/>
      <c r="L1877" s="83"/>
      <c r="M1877" s="69"/>
      <c r="N1877" s="69"/>
      <c r="O1877" s="74"/>
      <c r="P1877" s="74"/>
      <c r="Q1877" s="75"/>
      <c r="R1877" s="34"/>
      <c r="S1877" s="83"/>
      <c r="T1877" s="83"/>
      <c r="U1877" s="83"/>
      <c r="V1877" s="83"/>
      <c r="W1877" s="74"/>
      <c r="X1877" s="74"/>
      <c r="Y1877" s="74"/>
      <c r="Z1877" s="66"/>
      <c r="AA1877" s="72"/>
      <c r="AB1877" s="66"/>
      <c r="AC1877" s="72"/>
      <c r="AD1877" s="72"/>
      <c r="AE1877" s="72"/>
      <c r="AF1877" s="62"/>
      <c r="AG1877" s="113"/>
      <c r="AH1877" s="114"/>
      <c r="AI1877" s="30"/>
      <c r="AJ1877" s="30"/>
      <c r="AK1877" s="30"/>
      <c r="AL1877" s="30"/>
      <c r="AM1877" s="68"/>
      <c r="AN1877" s="114"/>
      <c r="AO1877" s="114"/>
      <c r="AP1877" s="113"/>
      <c r="AQ1877" s="113"/>
      <c r="AR1877" s="31"/>
      <c r="AS1877" s="73"/>
      <c r="AT1877" s="73"/>
      <c r="AU1877" s="68"/>
      <c r="AV1877" s="67"/>
      <c r="AW1877" s="67"/>
      <c r="AX1877" s="67"/>
      <c r="AY1877" s="67"/>
      <c r="AZ1877" s="132"/>
      <c r="BA1877" s="132"/>
      <c r="BB1877" s="132"/>
      <c r="BC1877" s="132"/>
      <c r="BD1877" s="132"/>
      <c r="BE1877" s="67"/>
    </row>
    <row r="1878" spans="1:57" ht="25.5" customHeight="1" x14ac:dyDescent="0.25">
      <c r="A1878" s="31"/>
      <c r="B1878" s="31"/>
      <c r="C1878" s="31"/>
      <c r="D1878" s="33"/>
      <c r="E1878" s="98"/>
      <c r="F1878" s="31"/>
      <c r="G1878" s="83"/>
      <c r="H1878" s="83"/>
      <c r="I1878" s="62"/>
      <c r="J1878" s="31"/>
      <c r="K1878" s="31"/>
      <c r="L1878" s="83"/>
      <c r="M1878" s="69"/>
      <c r="N1878" s="69"/>
      <c r="O1878" s="74"/>
      <c r="P1878" s="74"/>
      <c r="Q1878" s="75"/>
      <c r="R1878" s="34"/>
      <c r="S1878" s="83"/>
      <c r="T1878" s="83"/>
      <c r="U1878" s="83"/>
      <c r="V1878" s="83"/>
      <c r="W1878" s="74"/>
      <c r="X1878" s="74"/>
      <c r="Y1878" s="74"/>
      <c r="Z1878" s="66"/>
      <c r="AA1878" s="72"/>
      <c r="AB1878" s="66"/>
      <c r="AC1878" s="72"/>
      <c r="AD1878" s="72"/>
      <c r="AE1878" s="72"/>
      <c r="AF1878" s="62"/>
      <c r="AG1878" s="113"/>
      <c r="AH1878" s="114"/>
      <c r="AI1878" s="30"/>
      <c r="AJ1878" s="30"/>
      <c r="AK1878" s="30"/>
      <c r="AL1878" s="30"/>
      <c r="AM1878" s="68"/>
      <c r="AN1878" s="114"/>
      <c r="AO1878" s="114"/>
      <c r="AP1878" s="113"/>
      <c r="AQ1878" s="113"/>
      <c r="AR1878" s="31"/>
      <c r="AS1878" s="73"/>
      <c r="AT1878" s="73"/>
      <c r="AU1878" s="68"/>
      <c r="AV1878" s="67"/>
      <c r="AW1878" s="67"/>
      <c r="AX1878" s="67"/>
      <c r="AY1878" s="67"/>
      <c r="AZ1878" s="132"/>
      <c r="BA1878" s="132"/>
      <c r="BB1878" s="132"/>
      <c r="BC1878" s="132"/>
      <c r="BD1878" s="132"/>
      <c r="BE1878" s="67"/>
    </row>
    <row r="1879" spans="1:57" ht="25.5" customHeight="1" x14ac:dyDescent="0.25">
      <c r="A1879" s="31"/>
      <c r="B1879" s="31"/>
      <c r="C1879" s="31"/>
      <c r="D1879" s="33"/>
      <c r="E1879" s="98"/>
      <c r="F1879" s="31"/>
      <c r="G1879" s="83"/>
      <c r="H1879" s="83"/>
      <c r="I1879" s="62"/>
      <c r="J1879" s="31"/>
      <c r="K1879" s="31"/>
      <c r="L1879" s="83"/>
      <c r="M1879" s="69"/>
      <c r="N1879" s="69"/>
      <c r="O1879" s="74"/>
      <c r="P1879" s="74"/>
      <c r="Q1879" s="75"/>
      <c r="R1879" s="34"/>
      <c r="S1879" s="83"/>
      <c r="T1879" s="83"/>
      <c r="U1879" s="83"/>
      <c r="V1879" s="83"/>
      <c r="W1879" s="74"/>
      <c r="X1879" s="74"/>
      <c r="Y1879" s="74"/>
      <c r="Z1879" s="66"/>
      <c r="AA1879" s="72"/>
      <c r="AB1879" s="66"/>
      <c r="AC1879" s="72"/>
      <c r="AD1879" s="72"/>
      <c r="AE1879" s="72"/>
      <c r="AF1879" s="62"/>
      <c r="AG1879" s="113"/>
      <c r="AH1879" s="114"/>
      <c r="AI1879" s="30"/>
      <c r="AJ1879" s="30"/>
      <c r="AK1879" s="30"/>
      <c r="AL1879" s="30"/>
      <c r="AM1879" s="68"/>
      <c r="AN1879" s="114"/>
      <c r="AO1879" s="114"/>
      <c r="AP1879" s="113"/>
      <c r="AQ1879" s="113"/>
      <c r="AR1879" s="31"/>
      <c r="AS1879" s="73"/>
      <c r="AT1879" s="73"/>
      <c r="AU1879" s="68"/>
      <c r="AV1879" s="67"/>
      <c r="AW1879" s="67"/>
      <c r="AX1879" s="67"/>
      <c r="AY1879" s="67"/>
      <c r="AZ1879" s="132"/>
      <c r="BA1879" s="132"/>
      <c r="BB1879" s="132"/>
      <c r="BC1879" s="132"/>
      <c r="BD1879" s="132"/>
      <c r="BE1879" s="67"/>
    </row>
    <row r="1880" spans="1:57" ht="25.5" customHeight="1" x14ac:dyDescent="0.25">
      <c r="A1880" s="31"/>
      <c r="B1880" s="31"/>
      <c r="C1880" s="31"/>
      <c r="D1880" s="33"/>
      <c r="E1880" s="98"/>
      <c r="F1880" s="31"/>
      <c r="G1880" s="83"/>
      <c r="H1880" s="83"/>
      <c r="I1880" s="62"/>
      <c r="J1880" s="31"/>
      <c r="K1880" s="31"/>
      <c r="L1880" s="83"/>
      <c r="M1880" s="69"/>
      <c r="N1880" s="69"/>
      <c r="O1880" s="74"/>
      <c r="P1880" s="74"/>
      <c r="Q1880" s="75"/>
      <c r="R1880" s="34"/>
      <c r="S1880" s="83"/>
      <c r="T1880" s="83"/>
      <c r="U1880" s="83"/>
      <c r="V1880" s="83"/>
      <c r="W1880" s="74"/>
      <c r="X1880" s="74"/>
      <c r="Y1880" s="74"/>
      <c r="Z1880" s="66"/>
      <c r="AA1880" s="72"/>
      <c r="AB1880" s="66"/>
      <c r="AC1880" s="72"/>
      <c r="AD1880" s="72"/>
      <c r="AE1880" s="72"/>
      <c r="AF1880" s="62"/>
      <c r="AG1880" s="113"/>
      <c r="AH1880" s="114"/>
      <c r="AI1880" s="30"/>
      <c r="AJ1880" s="30"/>
      <c r="AK1880" s="30"/>
      <c r="AL1880" s="30"/>
      <c r="AM1880" s="68"/>
      <c r="AN1880" s="114"/>
      <c r="AO1880" s="114"/>
      <c r="AP1880" s="113"/>
      <c r="AQ1880" s="113"/>
      <c r="AR1880" s="31"/>
      <c r="AS1880" s="73"/>
      <c r="AT1880" s="73"/>
      <c r="AU1880" s="68"/>
      <c r="AV1880" s="67"/>
      <c r="AW1880" s="67"/>
      <c r="AX1880" s="67"/>
      <c r="AY1880" s="67"/>
      <c r="AZ1880" s="132"/>
      <c r="BA1880" s="132"/>
      <c r="BB1880" s="132"/>
      <c r="BC1880" s="132"/>
      <c r="BD1880" s="132"/>
      <c r="BE1880" s="67"/>
    </row>
    <row r="1881" spans="1:57" ht="25.5" customHeight="1" x14ac:dyDescent="0.25">
      <c r="A1881" s="31"/>
      <c r="B1881" s="31"/>
      <c r="C1881" s="31"/>
      <c r="D1881" s="33"/>
      <c r="E1881" s="98"/>
      <c r="F1881" s="31"/>
      <c r="G1881" s="83"/>
      <c r="H1881" s="83"/>
      <c r="I1881" s="62"/>
      <c r="J1881" s="31"/>
      <c r="K1881" s="31"/>
      <c r="L1881" s="83"/>
      <c r="M1881" s="69"/>
      <c r="N1881" s="69"/>
      <c r="O1881" s="74"/>
      <c r="P1881" s="74"/>
      <c r="Q1881" s="75"/>
      <c r="R1881" s="34"/>
      <c r="S1881" s="83"/>
      <c r="T1881" s="83"/>
      <c r="U1881" s="83"/>
      <c r="V1881" s="83"/>
      <c r="W1881" s="74"/>
      <c r="X1881" s="74"/>
      <c r="Y1881" s="74"/>
      <c r="Z1881" s="66"/>
      <c r="AA1881" s="72"/>
      <c r="AB1881" s="66"/>
      <c r="AC1881" s="72"/>
      <c r="AD1881" s="72"/>
      <c r="AE1881" s="72"/>
      <c r="AF1881" s="62"/>
      <c r="AG1881" s="113"/>
      <c r="AH1881" s="114"/>
      <c r="AI1881" s="30"/>
      <c r="AJ1881" s="30"/>
      <c r="AK1881" s="30"/>
      <c r="AL1881" s="30"/>
      <c r="AM1881" s="68"/>
      <c r="AN1881" s="114"/>
      <c r="AO1881" s="114"/>
      <c r="AP1881" s="113"/>
      <c r="AQ1881" s="113"/>
      <c r="AR1881" s="31"/>
      <c r="AS1881" s="73"/>
      <c r="AT1881" s="73"/>
      <c r="AU1881" s="68"/>
      <c r="AV1881" s="67"/>
      <c r="AW1881" s="67"/>
      <c r="AX1881" s="67"/>
      <c r="AY1881" s="67"/>
      <c r="AZ1881" s="132"/>
      <c r="BA1881" s="132"/>
      <c r="BB1881" s="132"/>
      <c r="BC1881" s="132"/>
      <c r="BD1881" s="132"/>
      <c r="BE1881" s="67"/>
    </row>
    <row r="1882" spans="1:57" ht="25.5" customHeight="1" x14ac:dyDescent="0.25">
      <c r="A1882" s="31"/>
      <c r="B1882" s="31"/>
      <c r="C1882" s="31"/>
      <c r="D1882" s="33"/>
      <c r="E1882" s="98"/>
      <c r="F1882" s="31"/>
      <c r="G1882" s="83"/>
      <c r="H1882" s="83"/>
      <c r="I1882" s="62"/>
      <c r="J1882" s="31"/>
      <c r="K1882" s="31"/>
      <c r="L1882" s="83"/>
      <c r="M1882" s="69"/>
      <c r="N1882" s="69"/>
      <c r="O1882" s="74"/>
      <c r="P1882" s="74"/>
      <c r="Q1882" s="75"/>
      <c r="R1882" s="34"/>
      <c r="S1882" s="83"/>
      <c r="T1882" s="83"/>
      <c r="U1882" s="83"/>
      <c r="V1882" s="83"/>
      <c r="W1882" s="74"/>
      <c r="X1882" s="74"/>
      <c r="Y1882" s="74"/>
      <c r="Z1882" s="66"/>
      <c r="AA1882" s="72"/>
      <c r="AB1882" s="66"/>
      <c r="AC1882" s="72"/>
      <c r="AD1882" s="72"/>
      <c r="AE1882" s="72"/>
      <c r="AF1882" s="62"/>
      <c r="AG1882" s="113"/>
      <c r="AH1882" s="114"/>
      <c r="AI1882" s="30"/>
      <c r="AJ1882" s="30"/>
      <c r="AK1882" s="30"/>
      <c r="AL1882" s="30"/>
      <c r="AM1882" s="68"/>
      <c r="AN1882" s="114"/>
      <c r="AO1882" s="114"/>
      <c r="AP1882" s="113"/>
      <c r="AQ1882" s="113"/>
      <c r="AR1882" s="31"/>
      <c r="AS1882" s="73"/>
      <c r="AT1882" s="73"/>
      <c r="AU1882" s="68"/>
      <c r="AV1882" s="67"/>
      <c r="AW1882" s="67"/>
      <c r="AX1882" s="67"/>
      <c r="AY1882" s="67"/>
      <c r="AZ1882" s="132"/>
      <c r="BA1882" s="132"/>
      <c r="BB1882" s="132"/>
      <c r="BC1882" s="132"/>
      <c r="BD1882" s="132"/>
      <c r="BE1882" s="67"/>
    </row>
    <row r="1883" spans="1:57" ht="25.5" customHeight="1" x14ac:dyDescent="0.25">
      <c r="A1883" s="31"/>
      <c r="B1883" s="31"/>
      <c r="C1883" s="31"/>
      <c r="D1883" s="33"/>
      <c r="E1883" s="98"/>
      <c r="F1883" s="31"/>
      <c r="G1883" s="83"/>
      <c r="H1883" s="83"/>
      <c r="I1883" s="62"/>
      <c r="J1883" s="31"/>
      <c r="K1883" s="31"/>
      <c r="L1883" s="83"/>
      <c r="M1883" s="69"/>
      <c r="N1883" s="69"/>
      <c r="O1883" s="74"/>
      <c r="P1883" s="74"/>
      <c r="Q1883" s="75"/>
      <c r="R1883" s="34"/>
      <c r="S1883" s="83"/>
      <c r="T1883" s="83"/>
      <c r="U1883" s="83"/>
      <c r="V1883" s="83"/>
      <c r="W1883" s="74"/>
      <c r="X1883" s="74"/>
      <c r="Y1883" s="74"/>
      <c r="Z1883" s="66"/>
      <c r="AA1883" s="72"/>
      <c r="AB1883" s="66"/>
      <c r="AC1883" s="72"/>
      <c r="AD1883" s="72"/>
      <c r="AE1883" s="72"/>
      <c r="AF1883" s="62"/>
      <c r="AG1883" s="113"/>
      <c r="AH1883" s="114"/>
      <c r="AI1883" s="30"/>
      <c r="AJ1883" s="30"/>
      <c r="AK1883" s="30"/>
      <c r="AL1883" s="30"/>
      <c r="AM1883" s="68"/>
      <c r="AN1883" s="114"/>
      <c r="AO1883" s="114"/>
      <c r="AP1883" s="113"/>
      <c r="AQ1883" s="113"/>
      <c r="AR1883" s="31"/>
      <c r="AS1883" s="73"/>
      <c r="AT1883" s="73"/>
      <c r="AU1883" s="68"/>
      <c r="AV1883" s="67"/>
      <c r="AW1883" s="67"/>
      <c r="AX1883" s="67"/>
      <c r="AY1883" s="67"/>
      <c r="AZ1883" s="132"/>
      <c r="BA1883" s="132"/>
      <c r="BB1883" s="132"/>
      <c r="BC1883" s="132"/>
      <c r="BD1883" s="132"/>
      <c r="BE1883" s="67"/>
    </row>
    <row r="1884" spans="1:57" ht="25.5" customHeight="1" x14ac:dyDescent="0.25">
      <c r="A1884" s="31"/>
      <c r="B1884" s="31"/>
      <c r="C1884" s="31"/>
      <c r="D1884" s="33"/>
      <c r="E1884" s="98"/>
      <c r="F1884" s="31"/>
      <c r="G1884" s="83"/>
      <c r="H1884" s="83"/>
      <c r="I1884" s="62"/>
      <c r="J1884" s="31"/>
      <c r="K1884" s="31"/>
      <c r="L1884" s="83"/>
      <c r="M1884" s="69"/>
      <c r="N1884" s="69"/>
      <c r="O1884" s="74"/>
      <c r="P1884" s="74"/>
      <c r="Q1884" s="75"/>
      <c r="R1884" s="34"/>
      <c r="S1884" s="83"/>
      <c r="T1884" s="83"/>
      <c r="U1884" s="83"/>
      <c r="V1884" s="83"/>
      <c r="W1884" s="74"/>
      <c r="X1884" s="74"/>
      <c r="Y1884" s="74"/>
      <c r="Z1884" s="66"/>
      <c r="AA1884" s="72"/>
      <c r="AB1884" s="66"/>
      <c r="AC1884" s="72"/>
      <c r="AD1884" s="72"/>
      <c r="AE1884" s="72"/>
      <c r="AF1884" s="62"/>
      <c r="AG1884" s="113"/>
      <c r="AH1884" s="114"/>
      <c r="AI1884" s="30"/>
      <c r="AJ1884" s="30"/>
      <c r="AK1884" s="30"/>
      <c r="AL1884" s="30"/>
      <c r="AM1884" s="68"/>
      <c r="AN1884" s="114"/>
      <c r="AO1884" s="114"/>
      <c r="AP1884" s="113"/>
      <c r="AQ1884" s="113"/>
      <c r="AR1884" s="31"/>
      <c r="AS1884" s="73"/>
      <c r="AT1884" s="73"/>
      <c r="AU1884" s="68"/>
      <c r="AV1884" s="67"/>
      <c r="AW1884" s="67"/>
      <c r="AX1884" s="67"/>
      <c r="AY1884" s="67"/>
      <c r="AZ1884" s="132"/>
      <c r="BA1884" s="132"/>
      <c r="BB1884" s="132"/>
      <c r="BC1884" s="132"/>
      <c r="BD1884" s="132"/>
      <c r="BE1884" s="67"/>
    </row>
    <row r="1885" spans="1:57" ht="25.5" customHeight="1" x14ac:dyDescent="0.25">
      <c r="A1885" s="31"/>
      <c r="B1885" s="31"/>
      <c r="C1885" s="31"/>
      <c r="D1885" s="33"/>
      <c r="E1885" s="98"/>
      <c r="F1885" s="31"/>
      <c r="G1885" s="83"/>
      <c r="H1885" s="83"/>
      <c r="I1885" s="62"/>
      <c r="J1885" s="31"/>
      <c r="K1885" s="31"/>
      <c r="L1885" s="83"/>
      <c r="M1885" s="69"/>
      <c r="N1885" s="69"/>
      <c r="O1885" s="74"/>
      <c r="P1885" s="74"/>
      <c r="Q1885" s="75"/>
      <c r="R1885" s="34"/>
      <c r="S1885" s="83"/>
      <c r="T1885" s="83"/>
      <c r="U1885" s="83"/>
      <c r="V1885" s="83"/>
      <c r="W1885" s="74"/>
      <c r="X1885" s="74"/>
      <c r="Y1885" s="74"/>
      <c r="Z1885" s="66"/>
      <c r="AA1885" s="72"/>
      <c r="AB1885" s="66"/>
      <c r="AC1885" s="72"/>
      <c r="AD1885" s="72"/>
      <c r="AE1885" s="72"/>
      <c r="AF1885" s="62"/>
      <c r="AG1885" s="113"/>
      <c r="AH1885" s="114"/>
      <c r="AI1885" s="30"/>
      <c r="AJ1885" s="30"/>
      <c r="AK1885" s="30"/>
      <c r="AL1885" s="30"/>
      <c r="AM1885" s="68"/>
      <c r="AN1885" s="114"/>
      <c r="AO1885" s="114"/>
      <c r="AP1885" s="113"/>
      <c r="AQ1885" s="113"/>
      <c r="AR1885" s="31"/>
      <c r="AS1885" s="73"/>
      <c r="AT1885" s="73"/>
      <c r="AU1885" s="68"/>
      <c r="AV1885" s="67"/>
      <c r="AW1885" s="67"/>
      <c r="AX1885" s="67"/>
      <c r="AY1885" s="67"/>
      <c r="AZ1885" s="132"/>
      <c r="BA1885" s="132"/>
      <c r="BB1885" s="132"/>
      <c r="BC1885" s="132"/>
      <c r="BD1885" s="132"/>
      <c r="BE1885" s="67"/>
    </row>
    <row r="1886" spans="1:57" ht="25.5" customHeight="1" x14ac:dyDescent="0.25">
      <c r="A1886" s="31"/>
      <c r="B1886" s="31"/>
      <c r="C1886" s="31"/>
      <c r="D1886" s="33"/>
      <c r="E1886" s="98"/>
      <c r="F1886" s="31"/>
      <c r="G1886" s="83"/>
      <c r="H1886" s="83"/>
      <c r="I1886" s="62"/>
      <c r="J1886" s="31"/>
      <c r="K1886" s="31"/>
      <c r="L1886" s="83"/>
      <c r="M1886" s="69"/>
      <c r="N1886" s="69"/>
      <c r="O1886" s="74"/>
      <c r="P1886" s="74"/>
      <c r="Q1886" s="75"/>
      <c r="R1886" s="34"/>
      <c r="S1886" s="83"/>
      <c r="T1886" s="83"/>
      <c r="U1886" s="83"/>
      <c r="V1886" s="83"/>
      <c r="W1886" s="74"/>
      <c r="X1886" s="74"/>
      <c r="Y1886" s="74"/>
      <c r="Z1886" s="66"/>
      <c r="AA1886" s="72"/>
      <c r="AB1886" s="66"/>
      <c r="AC1886" s="72"/>
      <c r="AD1886" s="72"/>
      <c r="AE1886" s="72"/>
      <c r="AF1886" s="62"/>
      <c r="AG1886" s="113"/>
      <c r="AH1886" s="114"/>
      <c r="AI1886" s="30"/>
      <c r="AJ1886" s="30"/>
      <c r="AK1886" s="30"/>
      <c r="AL1886" s="30"/>
      <c r="AM1886" s="68"/>
      <c r="AN1886" s="114"/>
      <c r="AO1886" s="114"/>
      <c r="AP1886" s="113"/>
      <c r="AQ1886" s="113"/>
      <c r="AR1886" s="31"/>
      <c r="AS1886" s="73"/>
      <c r="AT1886" s="73"/>
      <c r="AU1886" s="68"/>
      <c r="AV1886" s="67"/>
      <c r="AW1886" s="67"/>
      <c r="AX1886" s="67"/>
      <c r="AY1886" s="67"/>
      <c r="AZ1886" s="132"/>
      <c r="BA1886" s="132"/>
      <c r="BB1886" s="132"/>
      <c r="BC1886" s="132"/>
      <c r="BD1886" s="132"/>
      <c r="BE1886" s="67"/>
    </row>
    <row r="1887" spans="1:57" ht="25.5" customHeight="1" x14ac:dyDescent="0.25">
      <c r="A1887" s="31"/>
      <c r="B1887" s="31"/>
      <c r="C1887" s="31"/>
      <c r="D1887" s="33"/>
      <c r="E1887" s="98"/>
      <c r="F1887" s="31"/>
      <c r="G1887" s="83"/>
      <c r="H1887" s="83"/>
      <c r="I1887" s="62"/>
      <c r="J1887" s="31"/>
      <c r="K1887" s="31"/>
      <c r="L1887" s="83"/>
      <c r="M1887" s="69"/>
      <c r="N1887" s="69"/>
      <c r="O1887" s="74"/>
      <c r="P1887" s="74"/>
      <c r="Q1887" s="75"/>
      <c r="R1887" s="34"/>
      <c r="S1887" s="83"/>
      <c r="T1887" s="83"/>
      <c r="U1887" s="83"/>
      <c r="V1887" s="83"/>
      <c r="W1887" s="74"/>
      <c r="X1887" s="74"/>
      <c r="Y1887" s="74"/>
      <c r="Z1887" s="66"/>
      <c r="AA1887" s="72"/>
      <c r="AB1887" s="66"/>
      <c r="AC1887" s="72"/>
      <c r="AD1887" s="72"/>
      <c r="AE1887" s="72"/>
      <c r="AF1887" s="62"/>
      <c r="AG1887" s="113"/>
      <c r="AH1887" s="114"/>
      <c r="AI1887" s="30"/>
      <c r="AJ1887" s="30"/>
      <c r="AK1887" s="30"/>
      <c r="AL1887" s="30"/>
      <c r="AM1887" s="68"/>
      <c r="AN1887" s="114"/>
      <c r="AO1887" s="114"/>
      <c r="AP1887" s="113"/>
      <c r="AQ1887" s="113"/>
      <c r="AR1887" s="31"/>
      <c r="AS1887" s="73"/>
      <c r="AT1887" s="73"/>
      <c r="AU1887" s="68"/>
      <c r="AV1887" s="67"/>
      <c r="AW1887" s="67"/>
      <c r="AX1887" s="67"/>
      <c r="AY1887" s="67"/>
      <c r="AZ1887" s="132"/>
      <c r="BA1887" s="132"/>
      <c r="BB1887" s="132"/>
      <c r="BC1887" s="132"/>
      <c r="BD1887" s="132"/>
      <c r="BE1887" s="67"/>
    </row>
    <row r="1888" spans="1:57" ht="25.5" customHeight="1" x14ac:dyDescent="0.25">
      <c r="A1888" s="31"/>
      <c r="B1888" s="31"/>
      <c r="C1888" s="31"/>
      <c r="D1888" s="33"/>
      <c r="E1888" s="98"/>
      <c r="F1888" s="31"/>
      <c r="G1888" s="83"/>
      <c r="H1888" s="83"/>
      <c r="I1888" s="62"/>
      <c r="J1888" s="31"/>
      <c r="K1888" s="31"/>
      <c r="L1888" s="83"/>
      <c r="M1888" s="69"/>
      <c r="N1888" s="69"/>
      <c r="O1888" s="74"/>
      <c r="P1888" s="74"/>
      <c r="Q1888" s="75"/>
      <c r="R1888" s="34"/>
      <c r="S1888" s="83"/>
      <c r="T1888" s="83"/>
      <c r="U1888" s="83"/>
      <c r="V1888" s="83"/>
      <c r="W1888" s="74"/>
      <c r="X1888" s="74"/>
      <c r="Y1888" s="74"/>
      <c r="Z1888" s="66"/>
      <c r="AA1888" s="72"/>
      <c r="AB1888" s="66"/>
      <c r="AC1888" s="72"/>
      <c r="AD1888" s="72"/>
      <c r="AE1888" s="72"/>
      <c r="AF1888" s="62"/>
      <c r="AG1888" s="113"/>
      <c r="AH1888" s="114"/>
      <c r="AI1888" s="30"/>
      <c r="AJ1888" s="30"/>
      <c r="AK1888" s="30"/>
      <c r="AL1888" s="30"/>
      <c r="AM1888" s="68"/>
      <c r="AN1888" s="114"/>
      <c r="AO1888" s="114"/>
      <c r="AP1888" s="113"/>
      <c r="AQ1888" s="113"/>
      <c r="AR1888" s="31"/>
      <c r="AS1888" s="73"/>
      <c r="AT1888" s="73"/>
      <c r="AU1888" s="68"/>
      <c r="AV1888" s="67"/>
      <c r="AW1888" s="67"/>
      <c r="AX1888" s="67"/>
      <c r="AY1888" s="67"/>
      <c r="AZ1888" s="132"/>
      <c r="BA1888" s="132"/>
      <c r="BB1888" s="132"/>
      <c r="BC1888" s="132"/>
      <c r="BD1888" s="132"/>
      <c r="BE1888" s="67"/>
    </row>
    <row r="1889" spans="1:57" ht="25.5" customHeight="1" x14ac:dyDescent="0.25">
      <c r="A1889" s="31"/>
      <c r="B1889" s="31"/>
      <c r="C1889" s="31"/>
      <c r="D1889" s="33"/>
      <c r="E1889" s="98"/>
      <c r="F1889" s="31"/>
      <c r="G1889" s="83"/>
      <c r="H1889" s="83"/>
      <c r="I1889" s="62"/>
      <c r="J1889" s="31"/>
      <c r="K1889" s="31"/>
      <c r="L1889" s="83"/>
      <c r="M1889" s="69"/>
      <c r="N1889" s="69"/>
      <c r="O1889" s="74"/>
      <c r="P1889" s="74"/>
      <c r="Q1889" s="75"/>
      <c r="R1889" s="34"/>
      <c r="S1889" s="83"/>
      <c r="T1889" s="83"/>
      <c r="U1889" s="83"/>
      <c r="V1889" s="83"/>
      <c r="W1889" s="74"/>
      <c r="X1889" s="74"/>
      <c r="Y1889" s="74"/>
      <c r="Z1889" s="66"/>
      <c r="AA1889" s="72"/>
      <c r="AB1889" s="66"/>
      <c r="AC1889" s="72"/>
      <c r="AD1889" s="72"/>
      <c r="AE1889" s="72"/>
      <c r="AF1889" s="62"/>
      <c r="AG1889" s="113"/>
      <c r="AH1889" s="114"/>
      <c r="AI1889" s="30"/>
      <c r="AJ1889" s="30"/>
      <c r="AK1889" s="30"/>
      <c r="AL1889" s="30"/>
      <c r="AM1889" s="68"/>
      <c r="AN1889" s="114"/>
      <c r="AO1889" s="114"/>
      <c r="AP1889" s="113"/>
      <c r="AQ1889" s="113"/>
      <c r="AR1889" s="31"/>
      <c r="AS1889" s="73"/>
      <c r="AT1889" s="73"/>
      <c r="AU1889" s="68"/>
      <c r="AV1889" s="67"/>
      <c r="AW1889" s="67"/>
      <c r="AX1889" s="67"/>
      <c r="AY1889" s="67"/>
      <c r="AZ1889" s="132"/>
      <c r="BA1889" s="132"/>
      <c r="BB1889" s="132"/>
      <c r="BC1889" s="132"/>
      <c r="BD1889" s="132"/>
      <c r="BE1889" s="67"/>
    </row>
    <row r="1890" spans="1:57" ht="25.5" customHeight="1" x14ac:dyDescent="0.25">
      <c r="A1890" s="31"/>
      <c r="B1890" s="31"/>
      <c r="C1890" s="31"/>
      <c r="D1890" s="33"/>
      <c r="E1890" s="98"/>
      <c r="F1890" s="31"/>
      <c r="G1890" s="83"/>
      <c r="H1890" s="83"/>
      <c r="I1890" s="62"/>
      <c r="J1890" s="31"/>
      <c r="K1890" s="31"/>
      <c r="L1890" s="83"/>
      <c r="M1890" s="69"/>
      <c r="N1890" s="69"/>
      <c r="O1890" s="74"/>
      <c r="P1890" s="74"/>
      <c r="Q1890" s="75"/>
      <c r="R1890" s="34"/>
      <c r="S1890" s="83"/>
      <c r="T1890" s="83"/>
      <c r="U1890" s="83"/>
      <c r="V1890" s="83"/>
      <c r="W1890" s="74"/>
      <c r="X1890" s="74"/>
      <c r="Y1890" s="74"/>
      <c r="Z1890" s="66"/>
      <c r="AA1890" s="72"/>
      <c r="AB1890" s="66"/>
      <c r="AC1890" s="72"/>
      <c r="AD1890" s="72"/>
      <c r="AE1890" s="72"/>
      <c r="AF1890" s="62"/>
      <c r="AG1890" s="113"/>
      <c r="AH1890" s="114"/>
      <c r="AI1890" s="30"/>
      <c r="AJ1890" s="30"/>
      <c r="AK1890" s="30"/>
      <c r="AL1890" s="30"/>
      <c r="AM1890" s="68"/>
      <c r="AN1890" s="114"/>
      <c r="AO1890" s="114"/>
      <c r="AP1890" s="113"/>
      <c r="AQ1890" s="113"/>
      <c r="AR1890" s="31"/>
      <c r="AS1890" s="73"/>
      <c r="AT1890" s="73"/>
      <c r="AU1890" s="68"/>
      <c r="AV1890" s="67"/>
      <c r="AW1890" s="67"/>
      <c r="AX1890" s="67"/>
      <c r="AY1890" s="67"/>
      <c r="AZ1890" s="132"/>
      <c r="BA1890" s="132"/>
      <c r="BB1890" s="132"/>
      <c r="BC1890" s="132"/>
      <c r="BD1890" s="132"/>
      <c r="BE1890" s="67"/>
    </row>
    <row r="1891" spans="1:57" ht="25.5" customHeight="1" x14ac:dyDescent="0.25">
      <c r="A1891" s="31"/>
      <c r="B1891" s="31"/>
      <c r="C1891" s="31"/>
      <c r="D1891" s="33"/>
      <c r="E1891" s="98"/>
      <c r="F1891" s="31"/>
      <c r="G1891" s="83"/>
      <c r="H1891" s="83"/>
      <c r="I1891" s="62"/>
      <c r="J1891" s="31"/>
      <c r="K1891" s="31"/>
      <c r="L1891" s="83"/>
      <c r="M1891" s="69"/>
      <c r="N1891" s="69"/>
      <c r="O1891" s="74"/>
      <c r="P1891" s="74"/>
      <c r="Q1891" s="75"/>
      <c r="R1891" s="34"/>
      <c r="S1891" s="83"/>
      <c r="T1891" s="83"/>
      <c r="U1891" s="83"/>
      <c r="V1891" s="83"/>
      <c r="W1891" s="74"/>
      <c r="X1891" s="74"/>
      <c r="Y1891" s="74"/>
      <c r="Z1891" s="66"/>
      <c r="AA1891" s="72"/>
      <c r="AB1891" s="66"/>
      <c r="AC1891" s="72"/>
      <c r="AD1891" s="72"/>
      <c r="AE1891" s="72"/>
      <c r="AF1891" s="62"/>
      <c r="AG1891" s="113"/>
      <c r="AH1891" s="114"/>
      <c r="AI1891" s="30"/>
      <c r="AJ1891" s="30"/>
      <c r="AK1891" s="30"/>
      <c r="AL1891" s="30"/>
      <c r="AM1891" s="68"/>
      <c r="AN1891" s="114"/>
      <c r="AO1891" s="114"/>
      <c r="AP1891" s="113"/>
      <c r="AQ1891" s="113"/>
      <c r="AR1891" s="31"/>
      <c r="AS1891" s="73"/>
      <c r="AT1891" s="73"/>
      <c r="AU1891" s="68"/>
      <c r="AV1891" s="67"/>
      <c r="AW1891" s="67"/>
      <c r="AX1891" s="67"/>
      <c r="AY1891" s="67"/>
      <c r="AZ1891" s="132"/>
      <c r="BA1891" s="132"/>
      <c r="BB1891" s="132"/>
      <c r="BC1891" s="132"/>
      <c r="BD1891" s="132"/>
      <c r="BE1891" s="67"/>
    </row>
    <row r="1892" spans="1:57" ht="25.5" customHeight="1" x14ac:dyDescent="0.25">
      <c r="A1892" s="31"/>
      <c r="B1892" s="31"/>
      <c r="C1892" s="31"/>
      <c r="D1892" s="33"/>
      <c r="E1892" s="98"/>
      <c r="F1892" s="31"/>
      <c r="G1892" s="83"/>
      <c r="H1892" s="83"/>
      <c r="I1892" s="62"/>
      <c r="J1892" s="31"/>
      <c r="K1892" s="31"/>
      <c r="L1892" s="83"/>
      <c r="M1892" s="69"/>
      <c r="N1892" s="69"/>
      <c r="O1892" s="74"/>
      <c r="P1892" s="74"/>
      <c r="Q1892" s="75"/>
      <c r="R1892" s="34"/>
      <c r="S1892" s="83"/>
      <c r="T1892" s="83"/>
      <c r="U1892" s="83"/>
      <c r="V1892" s="83"/>
      <c r="W1892" s="74"/>
      <c r="X1892" s="74"/>
      <c r="Y1892" s="74"/>
      <c r="Z1892" s="66"/>
      <c r="AA1892" s="72"/>
      <c r="AB1892" s="66"/>
      <c r="AC1892" s="72"/>
      <c r="AD1892" s="72"/>
      <c r="AE1892" s="72"/>
      <c r="AF1892" s="62"/>
      <c r="AG1892" s="113"/>
      <c r="AH1892" s="114"/>
      <c r="AI1892" s="30"/>
      <c r="AJ1892" s="30"/>
      <c r="AK1892" s="30"/>
      <c r="AL1892" s="30"/>
      <c r="AM1892" s="68"/>
      <c r="AN1892" s="114"/>
      <c r="AO1892" s="114"/>
      <c r="AP1892" s="113"/>
      <c r="AQ1892" s="113"/>
      <c r="AR1892" s="31"/>
      <c r="AS1892" s="73"/>
      <c r="AT1892" s="73"/>
      <c r="AU1892" s="68"/>
      <c r="AV1892" s="67"/>
      <c r="AW1892" s="67"/>
      <c r="AX1892" s="67"/>
      <c r="AY1892" s="67"/>
      <c r="AZ1892" s="132"/>
      <c r="BA1892" s="132"/>
      <c r="BB1892" s="132"/>
      <c r="BC1892" s="132"/>
      <c r="BD1892" s="132"/>
      <c r="BE1892" s="67"/>
    </row>
    <row r="1893" spans="1:57" ht="25.5" customHeight="1" x14ac:dyDescent="0.25">
      <c r="A1893" s="31"/>
      <c r="B1893" s="31"/>
      <c r="C1893" s="31"/>
      <c r="D1893" s="33"/>
      <c r="E1893" s="98"/>
      <c r="F1893" s="31"/>
      <c r="G1893" s="83"/>
      <c r="H1893" s="83"/>
      <c r="I1893" s="62"/>
      <c r="J1893" s="31"/>
      <c r="K1893" s="31"/>
      <c r="L1893" s="83"/>
      <c r="M1893" s="69"/>
      <c r="N1893" s="69"/>
      <c r="O1893" s="74"/>
      <c r="P1893" s="74"/>
      <c r="Q1893" s="75"/>
      <c r="R1893" s="34"/>
      <c r="S1893" s="83"/>
      <c r="T1893" s="83"/>
      <c r="U1893" s="83"/>
      <c r="V1893" s="83"/>
      <c r="W1893" s="74"/>
      <c r="X1893" s="74"/>
      <c r="Y1893" s="74"/>
      <c r="Z1893" s="66"/>
      <c r="AA1893" s="72"/>
      <c r="AB1893" s="66"/>
      <c r="AC1893" s="72"/>
      <c r="AD1893" s="72"/>
      <c r="AE1893" s="72"/>
      <c r="AF1893" s="62"/>
      <c r="AG1893" s="113"/>
      <c r="AH1893" s="114"/>
      <c r="AI1893" s="30"/>
      <c r="AJ1893" s="30"/>
      <c r="AK1893" s="30"/>
      <c r="AL1893" s="30"/>
      <c r="AM1893" s="68"/>
      <c r="AN1893" s="114"/>
      <c r="AO1893" s="114"/>
      <c r="AP1893" s="113"/>
      <c r="AQ1893" s="113"/>
      <c r="AR1893" s="31"/>
      <c r="AS1893" s="73"/>
      <c r="AT1893" s="73"/>
      <c r="AU1893" s="68"/>
      <c r="AV1893" s="67"/>
      <c r="AW1893" s="67"/>
      <c r="AX1893" s="67"/>
      <c r="AY1893" s="67"/>
      <c r="AZ1893" s="132"/>
      <c r="BA1893" s="132"/>
      <c r="BB1893" s="132"/>
      <c r="BC1893" s="132"/>
      <c r="BD1893" s="132"/>
      <c r="BE1893" s="67"/>
    </row>
    <row r="1894" spans="1:57" ht="25.5" customHeight="1" x14ac:dyDescent="0.25">
      <c r="A1894" s="31"/>
      <c r="B1894" s="31"/>
      <c r="C1894" s="31"/>
      <c r="D1894" s="33"/>
      <c r="E1894" s="98"/>
      <c r="F1894" s="31"/>
      <c r="G1894" s="83"/>
      <c r="H1894" s="83"/>
      <c r="I1894" s="62"/>
      <c r="J1894" s="31"/>
      <c r="K1894" s="31"/>
      <c r="L1894" s="83"/>
      <c r="M1894" s="69"/>
      <c r="N1894" s="69"/>
      <c r="O1894" s="74"/>
      <c r="P1894" s="74"/>
      <c r="Q1894" s="75"/>
      <c r="R1894" s="34"/>
      <c r="S1894" s="83"/>
      <c r="T1894" s="83"/>
      <c r="U1894" s="83"/>
      <c r="V1894" s="83"/>
      <c r="W1894" s="74"/>
      <c r="X1894" s="74"/>
      <c r="Y1894" s="74"/>
      <c r="Z1894" s="66"/>
      <c r="AA1894" s="72"/>
      <c r="AB1894" s="66"/>
      <c r="AC1894" s="72"/>
      <c r="AD1894" s="72"/>
      <c r="AE1894" s="72"/>
      <c r="AF1894" s="62"/>
      <c r="AG1894" s="113"/>
      <c r="AH1894" s="114"/>
      <c r="AI1894" s="30"/>
      <c r="AJ1894" s="30"/>
      <c r="AK1894" s="30"/>
      <c r="AL1894" s="30"/>
      <c r="AM1894" s="68"/>
      <c r="AN1894" s="114"/>
      <c r="AO1894" s="114"/>
      <c r="AP1894" s="113"/>
      <c r="AQ1894" s="113"/>
      <c r="AR1894" s="31"/>
      <c r="AS1894" s="73"/>
      <c r="AT1894" s="73"/>
      <c r="AU1894" s="68"/>
      <c r="AV1894" s="67"/>
      <c r="AW1894" s="67"/>
      <c r="AX1894" s="67"/>
      <c r="AY1894" s="67"/>
      <c r="AZ1894" s="132"/>
      <c r="BA1894" s="132"/>
      <c r="BB1894" s="132"/>
      <c r="BC1894" s="132"/>
      <c r="BD1894" s="132"/>
      <c r="BE1894" s="67"/>
    </row>
    <row r="1895" spans="1:57" ht="25.5" customHeight="1" x14ac:dyDescent="0.25">
      <c r="A1895" s="31"/>
      <c r="B1895" s="31"/>
      <c r="C1895" s="31"/>
      <c r="D1895" s="33"/>
      <c r="E1895" s="98"/>
      <c r="F1895" s="31"/>
      <c r="G1895" s="83"/>
      <c r="H1895" s="83"/>
      <c r="I1895" s="62"/>
      <c r="J1895" s="31"/>
      <c r="K1895" s="31"/>
      <c r="L1895" s="83"/>
      <c r="M1895" s="69"/>
      <c r="N1895" s="69"/>
      <c r="O1895" s="74"/>
      <c r="P1895" s="74"/>
      <c r="Q1895" s="75"/>
      <c r="R1895" s="34"/>
      <c r="S1895" s="83"/>
      <c r="T1895" s="83"/>
      <c r="U1895" s="83"/>
      <c r="V1895" s="83"/>
      <c r="W1895" s="74"/>
      <c r="X1895" s="74"/>
      <c r="Y1895" s="74"/>
      <c r="Z1895" s="66"/>
      <c r="AA1895" s="72"/>
      <c r="AB1895" s="66"/>
      <c r="AC1895" s="72"/>
      <c r="AD1895" s="72"/>
      <c r="AE1895" s="72"/>
      <c r="AF1895" s="62"/>
      <c r="AG1895" s="113"/>
      <c r="AH1895" s="114"/>
      <c r="AI1895" s="30"/>
      <c r="AJ1895" s="30"/>
      <c r="AK1895" s="30"/>
      <c r="AL1895" s="30"/>
      <c r="AM1895" s="68"/>
      <c r="AN1895" s="114"/>
      <c r="AO1895" s="114"/>
      <c r="AP1895" s="113"/>
      <c r="AQ1895" s="113"/>
      <c r="AR1895" s="31"/>
      <c r="AS1895" s="73"/>
      <c r="AT1895" s="73"/>
      <c r="AU1895" s="68"/>
      <c r="AV1895" s="67"/>
      <c r="AW1895" s="67"/>
      <c r="AX1895" s="67"/>
      <c r="AY1895" s="67"/>
      <c r="AZ1895" s="132"/>
      <c r="BA1895" s="132"/>
      <c r="BB1895" s="132"/>
      <c r="BC1895" s="132"/>
      <c r="BD1895" s="132"/>
      <c r="BE1895" s="67"/>
    </row>
    <row r="1896" spans="1:57" ht="25.5" customHeight="1" x14ac:dyDescent="0.25">
      <c r="A1896" s="31"/>
      <c r="B1896" s="31"/>
      <c r="C1896" s="31"/>
      <c r="D1896" s="33"/>
      <c r="E1896" s="98"/>
      <c r="F1896" s="31"/>
      <c r="G1896" s="83"/>
      <c r="H1896" s="83"/>
      <c r="I1896" s="62"/>
      <c r="J1896" s="31"/>
      <c r="K1896" s="31"/>
      <c r="L1896" s="83"/>
      <c r="M1896" s="69"/>
      <c r="N1896" s="69"/>
      <c r="O1896" s="74"/>
      <c r="P1896" s="74"/>
      <c r="Q1896" s="75"/>
      <c r="R1896" s="34"/>
      <c r="S1896" s="83"/>
      <c r="T1896" s="83"/>
      <c r="U1896" s="83"/>
      <c r="V1896" s="83"/>
      <c r="W1896" s="74"/>
      <c r="X1896" s="74"/>
      <c r="Y1896" s="74"/>
      <c r="Z1896" s="66"/>
      <c r="AA1896" s="72"/>
      <c r="AB1896" s="66"/>
      <c r="AC1896" s="72"/>
      <c r="AD1896" s="72"/>
      <c r="AE1896" s="72"/>
      <c r="AF1896" s="62"/>
      <c r="AG1896" s="113"/>
      <c r="AH1896" s="114"/>
      <c r="AI1896" s="30"/>
      <c r="AJ1896" s="30"/>
      <c r="AK1896" s="30"/>
      <c r="AL1896" s="30"/>
      <c r="AM1896" s="68"/>
      <c r="AN1896" s="114"/>
      <c r="AO1896" s="114"/>
      <c r="AP1896" s="113"/>
      <c r="AQ1896" s="113"/>
      <c r="AR1896" s="31"/>
      <c r="AS1896" s="73"/>
      <c r="AT1896" s="73"/>
      <c r="AU1896" s="68"/>
      <c r="AV1896" s="67"/>
      <c r="AW1896" s="67"/>
      <c r="AX1896" s="67"/>
      <c r="AY1896" s="67"/>
      <c r="AZ1896" s="132"/>
      <c r="BA1896" s="132"/>
      <c r="BB1896" s="132"/>
      <c r="BC1896" s="132"/>
      <c r="BD1896" s="132"/>
      <c r="BE1896" s="67"/>
    </row>
    <row r="1897" spans="1:57" ht="25.5" customHeight="1" x14ac:dyDescent="0.25">
      <c r="A1897" s="31"/>
      <c r="B1897" s="31"/>
      <c r="C1897" s="31"/>
      <c r="D1897" s="33"/>
      <c r="E1897" s="98"/>
      <c r="F1897" s="31"/>
      <c r="G1897" s="83"/>
      <c r="H1897" s="83"/>
      <c r="I1897" s="62"/>
      <c r="J1897" s="31"/>
      <c r="K1897" s="31"/>
      <c r="L1897" s="83"/>
      <c r="M1897" s="69"/>
      <c r="N1897" s="69"/>
      <c r="O1897" s="74"/>
      <c r="P1897" s="74"/>
      <c r="Q1897" s="75"/>
      <c r="R1897" s="34"/>
      <c r="S1897" s="83"/>
      <c r="T1897" s="83"/>
      <c r="U1897" s="83"/>
      <c r="V1897" s="83"/>
      <c r="W1897" s="74"/>
      <c r="X1897" s="74"/>
      <c r="Y1897" s="74"/>
      <c r="Z1897" s="66"/>
      <c r="AA1897" s="72"/>
      <c r="AB1897" s="66"/>
      <c r="AC1897" s="72"/>
      <c r="AD1897" s="72"/>
      <c r="AE1897" s="72"/>
      <c r="AF1897" s="62"/>
      <c r="AG1897" s="113"/>
      <c r="AH1897" s="114"/>
      <c r="AI1897" s="30"/>
      <c r="AJ1897" s="30"/>
      <c r="AK1897" s="30"/>
      <c r="AL1897" s="30"/>
      <c r="AM1897" s="68"/>
      <c r="AN1897" s="114"/>
      <c r="AO1897" s="114"/>
      <c r="AP1897" s="113"/>
      <c r="AQ1897" s="113"/>
      <c r="AR1897" s="31"/>
      <c r="AS1897" s="73"/>
      <c r="AT1897" s="73"/>
      <c r="AU1897" s="68"/>
      <c r="AV1897" s="67"/>
      <c r="AW1897" s="67"/>
      <c r="AX1897" s="67"/>
      <c r="AY1897" s="67"/>
      <c r="AZ1897" s="132"/>
      <c r="BA1897" s="132"/>
      <c r="BB1897" s="132"/>
      <c r="BC1897" s="132"/>
      <c r="BD1897" s="132"/>
      <c r="BE1897" s="67"/>
    </row>
    <row r="1898" spans="1:57" ht="25.5" customHeight="1" x14ac:dyDescent="0.25">
      <c r="A1898" s="31"/>
      <c r="B1898" s="31"/>
      <c r="C1898" s="31"/>
      <c r="D1898" s="33"/>
      <c r="E1898" s="98"/>
      <c r="F1898" s="31"/>
      <c r="G1898" s="83"/>
      <c r="H1898" s="83"/>
      <c r="I1898" s="62"/>
      <c r="J1898" s="31"/>
      <c r="K1898" s="31"/>
      <c r="L1898" s="83"/>
      <c r="M1898" s="69"/>
      <c r="N1898" s="69"/>
      <c r="O1898" s="74"/>
      <c r="P1898" s="74"/>
      <c r="Q1898" s="75"/>
      <c r="R1898" s="34"/>
      <c r="S1898" s="83"/>
      <c r="T1898" s="83"/>
      <c r="U1898" s="83"/>
      <c r="V1898" s="83"/>
      <c r="W1898" s="74"/>
      <c r="X1898" s="74"/>
      <c r="Y1898" s="74"/>
      <c r="Z1898" s="66"/>
      <c r="AA1898" s="72"/>
      <c r="AB1898" s="66"/>
      <c r="AC1898" s="72"/>
      <c r="AD1898" s="72"/>
      <c r="AE1898" s="72"/>
      <c r="AF1898" s="62"/>
      <c r="AG1898" s="113"/>
      <c r="AH1898" s="114"/>
      <c r="AI1898" s="30"/>
      <c r="AJ1898" s="30"/>
      <c r="AK1898" s="30"/>
      <c r="AL1898" s="30"/>
      <c r="AM1898" s="68"/>
      <c r="AN1898" s="114"/>
      <c r="AO1898" s="114"/>
      <c r="AP1898" s="113"/>
      <c r="AQ1898" s="113"/>
      <c r="AR1898" s="31"/>
      <c r="AS1898" s="73"/>
      <c r="AT1898" s="73"/>
      <c r="AU1898" s="68"/>
      <c r="AV1898" s="67"/>
      <c r="AW1898" s="67"/>
      <c r="AX1898" s="67"/>
      <c r="AY1898" s="67"/>
      <c r="AZ1898" s="132"/>
      <c r="BA1898" s="132"/>
      <c r="BB1898" s="132"/>
      <c r="BC1898" s="132"/>
      <c r="BD1898" s="132"/>
      <c r="BE1898" s="67"/>
    </row>
    <row r="1899" spans="1:57" ht="25.5" customHeight="1" x14ac:dyDescent="0.25">
      <c r="A1899" s="31"/>
      <c r="B1899" s="31"/>
      <c r="C1899" s="31"/>
      <c r="D1899" s="33"/>
      <c r="E1899" s="98"/>
      <c r="F1899" s="31"/>
      <c r="G1899" s="83"/>
      <c r="H1899" s="83"/>
      <c r="I1899" s="62"/>
      <c r="J1899" s="31"/>
      <c r="K1899" s="31"/>
      <c r="L1899" s="83"/>
      <c r="M1899" s="69"/>
      <c r="N1899" s="69"/>
      <c r="O1899" s="74"/>
      <c r="P1899" s="74"/>
      <c r="Q1899" s="75"/>
      <c r="R1899" s="34"/>
      <c r="S1899" s="83"/>
      <c r="T1899" s="83"/>
      <c r="U1899" s="83"/>
      <c r="V1899" s="83"/>
      <c r="W1899" s="74"/>
      <c r="X1899" s="74"/>
      <c r="Y1899" s="74"/>
      <c r="Z1899" s="66"/>
      <c r="AA1899" s="72"/>
      <c r="AB1899" s="66"/>
      <c r="AC1899" s="72"/>
      <c r="AD1899" s="72"/>
      <c r="AE1899" s="72"/>
      <c r="AF1899" s="62"/>
      <c r="AG1899" s="113"/>
      <c r="AH1899" s="114"/>
      <c r="AI1899" s="30"/>
      <c r="AJ1899" s="30"/>
      <c r="AK1899" s="30"/>
      <c r="AL1899" s="30"/>
      <c r="AM1899" s="68"/>
      <c r="AN1899" s="114"/>
      <c r="AO1899" s="114"/>
      <c r="AP1899" s="113"/>
      <c r="AQ1899" s="113"/>
      <c r="AR1899" s="31"/>
      <c r="AS1899" s="73"/>
      <c r="AT1899" s="73"/>
      <c r="AU1899" s="68"/>
      <c r="AV1899" s="67"/>
      <c r="AW1899" s="67"/>
      <c r="AX1899" s="67"/>
      <c r="AY1899" s="67"/>
      <c r="AZ1899" s="132"/>
      <c r="BA1899" s="132"/>
      <c r="BB1899" s="132"/>
      <c r="BC1899" s="132"/>
      <c r="BD1899" s="132"/>
      <c r="BE1899" s="67"/>
    </row>
    <row r="1900" spans="1:57" ht="25.5" customHeight="1" x14ac:dyDescent="0.25">
      <c r="A1900" s="31"/>
      <c r="B1900" s="31"/>
      <c r="C1900" s="31"/>
      <c r="D1900" s="33"/>
      <c r="E1900" s="98"/>
      <c r="F1900" s="31"/>
      <c r="G1900" s="83"/>
      <c r="H1900" s="83"/>
      <c r="I1900" s="62"/>
      <c r="J1900" s="31"/>
      <c r="K1900" s="31"/>
      <c r="L1900" s="83"/>
      <c r="M1900" s="69"/>
      <c r="N1900" s="69"/>
      <c r="O1900" s="74"/>
      <c r="P1900" s="74"/>
      <c r="Q1900" s="75"/>
      <c r="R1900" s="34"/>
      <c r="S1900" s="83"/>
      <c r="T1900" s="83"/>
      <c r="U1900" s="83"/>
      <c r="V1900" s="83"/>
      <c r="W1900" s="74"/>
      <c r="X1900" s="74"/>
      <c r="Y1900" s="74"/>
      <c r="Z1900" s="66"/>
      <c r="AA1900" s="72"/>
      <c r="AB1900" s="66"/>
      <c r="AC1900" s="72"/>
      <c r="AD1900" s="72"/>
      <c r="AE1900" s="72"/>
      <c r="AF1900" s="62"/>
      <c r="AG1900" s="113"/>
      <c r="AH1900" s="114"/>
      <c r="AI1900" s="30"/>
      <c r="AJ1900" s="30"/>
      <c r="AK1900" s="30"/>
      <c r="AL1900" s="30"/>
      <c r="AM1900" s="68"/>
      <c r="AN1900" s="114"/>
      <c r="AO1900" s="114"/>
      <c r="AP1900" s="113"/>
      <c r="AQ1900" s="113"/>
      <c r="AR1900" s="31"/>
      <c r="AS1900" s="73"/>
      <c r="AT1900" s="73"/>
      <c r="AU1900" s="68"/>
      <c r="AV1900" s="67"/>
      <c r="AW1900" s="67"/>
      <c r="AX1900" s="67"/>
      <c r="AY1900" s="67"/>
      <c r="AZ1900" s="132"/>
      <c r="BA1900" s="132"/>
      <c r="BB1900" s="132"/>
      <c r="BC1900" s="132"/>
      <c r="BD1900" s="132"/>
      <c r="BE1900" s="67"/>
    </row>
    <row r="1901" spans="1:57" ht="25.5" customHeight="1" x14ac:dyDescent="0.25">
      <c r="A1901" s="31"/>
      <c r="B1901" s="31"/>
      <c r="C1901" s="31"/>
      <c r="D1901" s="33"/>
      <c r="E1901" s="98"/>
      <c r="F1901" s="31"/>
      <c r="G1901" s="83"/>
      <c r="H1901" s="83"/>
      <c r="I1901" s="62"/>
      <c r="J1901" s="31"/>
      <c r="K1901" s="31"/>
      <c r="L1901" s="83"/>
      <c r="M1901" s="69"/>
      <c r="N1901" s="69"/>
      <c r="O1901" s="74"/>
      <c r="P1901" s="74"/>
      <c r="Q1901" s="75"/>
      <c r="R1901" s="34"/>
      <c r="S1901" s="83"/>
      <c r="T1901" s="83"/>
      <c r="U1901" s="83"/>
      <c r="V1901" s="83"/>
      <c r="W1901" s="74"/>
      <c r="X1901" s="74"/>
      <c r="Y1901" s="74"/>
      <c r="Z1901" s="66"/>
      <c r="AA1901" s="72"/>
      <c r="AB1901" s="66"/>
      <c r="AC1901" s="72"/>
      <c r="AD1901" s="72"/>
      <c r="AE1901" s="72"/>
      <c r="AF1901" s="62"/>
      <c r="AG1901" s="113"/>
      <c r="AH1901" s="114"/>
      <c r="AI1901" s="30"/>
      <c r="AJ1901" s="30"/>
      <c r="AK1901" s="30"/>
      <c r="AL1901" s="30"/>
      <c r="AM1901" s="68"/>
      <c r="AN1901" s="114"/>
      <c r="AO1901" s="114"/>
      <c r="AP1901" s="113"/>
      <c r="AQ1901" s="113"/>
      <c r="AR1901" s="31"/>
      <c r="AS1901" s="73"/>
      <c r="AT1901" s="73"/>
      <c r="AU1901" s="68"/>
      <c r="AV1901" s="67"/>
      <c r="AW1901" s="67"/>
      <c r="AX1901" s="67"/>
      <c r="AY1901" s="67"/>
      <c r="AZ1901" s="132"/>
      <c r="BA1901" s="132"/>
      <c r="BB1901" s="132"/>
      <c r="BC1901" s="132"/>
      <c r="BD1901" s="132"/>
      <c r="BE1901" s="67"/>
    </row>
    <row r="1902" spans="1:57" ht="25.5" customHeight="1" x14ac:dyDescent="0.25">
      <c r="A1902" s="31"/>
      <c r="B1902" s="31"/>
      <c r="C1902" s="31"/>
      <c r="D1902" s="33"/>
      <c r="E1902" s="98"/>
      <c r="F1902" s="31"/>
      <c r="G1902" s="83"/>
      <c r="H1902" s="83"/>
      <c r="I1902" s="62"/>
      <c r="J1902" s="31"/>
      <c r="K1902" s="31"/>
      <c r="L1902" s="83"/>
      <c r="M1902" s="69"/>
      <c r="N1902" s="69"/>
      <c r="O1902" s="74"/>
      <c r="P1902" s="74"/>
      <c r="Q1902" s="75"/>
      <c r="R1902" s="34"/>
      <c r="S1902" s="83"/>
      <c r="T1902" s="83"/>
      <c r="U1902" s="83"/>
      <c r="V1902" s="83"/>
      <c r="W1902" s="74"/>
      <c r="X1902" s="74"/>
      <c r="Y1902" s="74"/>
      <c r="Z1902" s="66"/>
      <c r="AA1902" s="72"/>
      <c r="AB1902" s="66"/>
      <c r="AC1902" s="72"/>
      <c r="AD1902" s="72"/>
      <c r="AE1902" s="72"/>
      <c r="AF1902" s="62"/>
      <c r="AG1902" s="113"/>
      <c r="AH1902" s="114"/>
      <c r="AI1902" s="30"/>
      <c r="AJ1902" s="30"/>
      <c r="AK1902" s="30"/>
      <c r="AL1902" s="30"/>
      <c r="AM1902" s="68"/>
      <c r="AN1902" s="114"/>
      <c r="AO1902" s="114"/>
      <c r="AP1902" s="113"/>
      <c r="AQ1902" s="113"/>
      <c r="AR1902" s="31"/>
      <c r="AS1902" s="73"/>
      <c r="AT1902" s="73"/>
      <c r="AU1902" s="68"/>
      <c r="AV1902" s="67"/>
      <c r="AW1902" s="67"/>
      <c r="AX1902" s="67"/>
      <c r="AY1902" s="67"/>
      <c r="AZ1902" s="132"/>
      <c r="BA1902" s="132"/>
      <c r="BB1902" s="132"/>
      <c r="BC1902" s="132"/>
      <c r="BD1902" s="132"/>
      <c r="BE1902" s="67"/>
    </row>
    <row r="1903" spans="1:57" ht="25.5" customHeight="1" x14ac:dyDescent="0.25">
      <c r="A1903" s="31"/>
      <c r="B1903" s="31"/>
      <c r="C1903" s="31"/>
      <c r="D1903" s="33"/>
      <c r="E1903" s="98"/>
      <c r="F1903" s="31"/>
      <c r="G1903" s="83"/>
      <c r="H1903" s="83"/>
      <c r="I1903" s="62"/>
      <c r="J1903" s="31"/>
      <c r="K1903" s="31"/>
      <c r="L1903" s="83"/>
      <c r="M1903" s="69"/>
      <c r="N1903" s="69"/>
      <c r="O1903" s="74"/>
      <c r="P1903" s="74"/>
      <c r="Q1903" s="75"/>
      <c r="R1903" s="34"/>
      <c r="S1903" s="83"/>
      <c r="T1903" s="83"/>
      <c r="U1903" s="83"/>
      <c r="V1903" s="83"/>
      <c r="W1903" s="74"/>
      <c r="X1903" s="74"/>
      <c r="Y1903" s="74"/>
      <c r="Z1903" s="66"/>
      <c r="AA1903" s="72"/>
      <c r="AB1903" s="66"/>
      <c r="AC1903" s="72"/>
      <c r="AD1903" s="72"/>
      <c r="AE1903" s="72"/>
      <c r="AF1903" s="62"/>
      <c r="AG1903" s="113"/>
      <c r="AH1903" s="114"/>
      <c r="AI1903" s="30"/>
      <c r="AJ1903" s="30"/>
      <c r="AK1903" s="30"/>
      <c r="AL1903" s="30"/>
      <c r="AM1903" s="68"/>
      <c r="AN1903" s="114"/>
      <c r="AO1903" s="114"/>
      <c r="AP1903" s="113"/>
      <c r="AQ1903" s="113"/>
      <c r="AR1903" s="31"/>
      <c r="AS1903" s="73"/>
      <c r="AT1903" s="73"/>
      <c r="AU1903" s="68"/>
      <c r="AV1903" s="67"/>
      <c r="AW1903" s="67"/>
      <c r="AX1903" s="67"/>
      <c r="AY1903" s="67"/>
      <c r="AZ1903" s="132"/>
      <c r="BA1903" s="132"/>
      <c r="BB1903" s="132"/>
      <c r="BC1903" s="132"/>
      <c r="BD1903" s="132"/>
      <c r="BE1903" s="67"/>
    </row>
    <row r="1904" spans="1:57" ht="25.5" customHeight="1" x14ac:dyDescent="0.25">
      <c r="A1904" s="31"/>
      <c r="B1904" s="31"/>
      <c r="C1904" s="31"/>
      <c r="D1904" s="33"/>
      <c r="E1904" s="98"/>
      <c r="F1904" s="31"/>
      <c r="G1904" s="83"/>
      <c r="H1904" s="83"/>
      <c r="I1904" s="62"/>
      <c r="J1904" s="31"/>
      <c r="K1904" s="31"/>
      <c r="L1904" s="83"/>
      <c r="M1904" s="69"/>
      <c r="N1904" s="69"/>
      <c r="O1904" s="74"/>
      <c r="P1904" s="74"/>
      <c r="Q1904" s="75"/>
      <c r="R1904" s="34"/>
      <c r="S1904" s="83"/>
      <c r="T1904" s="83"/>
      <c r="U1904" s="83"/>
      <c r="V1904" s="83"/>
      <c r="W1904" s="74"/>
      <c r="X1904" s="74"/>
      <c r="Y1904" s="74"/>
      <c r="Z1904" s="66"/>
      <c r="AA1904" s="72"/>
      <c r="AB1904" s="66"/>
      <c r="AC1904" s="72"/>
      <c r="AD1904" s="72"/>
      <c r="AE1904" s="72"/>
      <c r="AF1904" s="62"/>
      <c r="AG1904" s="113"/>
      <c r="AH1904" s="114"/>
      <c r="AI1904" s="30"/>
      <c r="AJ1904" s="30"/>
      <c r="AK1904" s="30"/>
      <c r="AL1904" s="30"/>
      <c r="AM1904" s="68"/>
      <c r="AN1904" s="114"/>
      <c r="AO1904" s="114"/>
      <c r="AP1904" s="113"/>
      <c r="AQ1904" s="113"/>
      <c r="AR1904" s="31"/>
      <c r="AS1904" s="73"/>
      <c r="AT1904" s="73"/>
      <c r="AU1904" s="68"/>
      <c r="AV1904" s="67"/>
      <c r="AW1904" s="67"/>
      <c r="AX1904" s="67"/>
      <c r="AY1904" s="67"/>
      <c r="AZ1904" s="132"/>
      <c r="BA1904" s="132"/>
      <c r="BB1904" s="132"/>
      <c r="BC1904" s="132"/>
      <c r="BD1904" s="132"/>
      <c r="BE1904" s="67"/>
    </row>
    <row r="1905" spans="1:57" ht="25.5" customHeight="1" x14ac:dyDescent="0.25">
      <c r="A1905" s="31"/>
      <c r="B1905" s="31"/>
      <c r="C1905" s="31"/>
      <c r="D1905" s="33"/>
      <c r="E1905" s="98"/>
      <c r="F1905" s="31"/>
      <c r="G1905" s="83"/>
      <c r="H1905" s="83"/>
      <c r="I1905" s="62"/>
      <c r="J1905" s="31"/>
      <c r="K1905" s="31"/>
      <c r="L1905" s="83"/>
      <c r="M1905" s="69"/>
      <c r="N1905" s="69"/>
      <c r="O1905" s="74"/>
      <c r="P1905" s="74"/>
      <c r="Q1905" s="75"/>
      <c r="R1905" s="34"/>
      <c r="S1905" s="83"/>
      <c r="T1905" s="83"/>
      <c r="U1905" s="83"/>
      <c r="V1905" s="83"/>
      <c r="W1905" s="74"/>
      <c r="X1905" s="74"/>
      <c r="Y1905" s="74"/>
      <c r="Z1905" s="66"/>
      <c r="AA1905" s="72"/>
      <c r="AB1905" s="66"/>
      <c r="AC1905" s="72"/>
      <c r="AD1905" s="72"/>
      <c r="AE1905" s="72"/>
      <c r="AF1905" s="62"/>
      <c r="AG1905" s="113"/>
      <c r="AH1905" s="114"/>
      <c r="AI1905" s="30"/>
      <c r="AJ1905" s="30"/>
      <c r="AK1905" s="30"/>
      <c r="AL1905" s="30"/>
      <c r="AM1905" s="68"/>
      <c r="AN1905" s="114"/>
      <c r="AO1905" s="114"/>
      <c r="AP1905" s="113"/>
      <c r="AQ1905" s="113"/>
      <c r="AR1905" s="31"/>
      <c r="AS1905" s="73"/>
      <c r="AT1905" s="73"/>
      <c r="AU1905" s="68"/>
      <c r="AV1905" s="67"/>
      <c r="AW1905" s="67"/>
      <c r="AX1905" s="67"/>
      <c r="AY1905" s="67"/>
      <c r="AZ1905" s="132"/>
      <c r="BA1905" s="132"/>
      <c r="BB1905" s="132"/>
      <c r="BC1905" s="132"/>
      <c r="BD1905" s="132"/>
      <c r="BE1905" s="67"/>
    </row>
    <row r="1906" spans="1:57" ht="25.5" customHeight="1" x14ac:dyDescent="0.25">
      <c r="A1906" s="31"/>
      <c r="B1906" s="31"/>
      <c r="C1906" s="31"/>
      <c r="D1906" s="33"/>
      <c r="E1906" s="98"/>
      <c r="F1906" s="31"/>
      <c r="G1906" s="83"/>
      <c r="H1906" s="83"/>
      <c r="I1906" s="62"/>
      <c r="J1906" s="31"/>
      <c r="K1906" s="31"/>
      <c r="L1906" s="83"/>
      <c r="M1906" s="69"/>
      <c r="N1906" s="69"/>
      <c r="O1906" s="74"/>
      <c r="P1906" s="74"/>
      <c r="Q1906" s="75"/>
      <c r="R1906" s="34"/>
      <c r="S1906" s="83"/>
      <c r="T1906" s="83"/>
      <c r="U1906" s="83"/>
      <c r="V1906" s="83"/>
      <c r="W1906" s="74"/>
      <c r="X1906" s="74"/>
      <c r="Y1906" s="74"/>
      <c r="Z1906" s="66"/>
      <c r="AA1906" s="72"/>
      <c r="AB1906" s="66"/>
      <c r="AC1906" s="72"/>
      <c r="AD1906" s="72"/>
      <c r="AE1906" s="72"/>
      <c r="AF1906" s="62"/>
      <c r="AG1906" s="113"/>
      <c r="AH1906" s="114"/>
      <c r="AI1906" s="30"/>
      <c r="AJ1906" s="30"/>
      <c r="AK1906" s="30"/>
      <c r="AL1906" s="30"/>
      <c r="AM1906" s="68"/>
      <c r="AN1906" s="114"/>
      <c r="AO1906" s="114"/>
      <c r="AP1906" s="113"/>
      <c r="AQ1906" s="113"/>
      <c r="AR1906" s="31"/>
      <c r="AS1906" s="73"/>
      <c r="AT1906" s="73"/>
      <c r="AU1906" s="68"/>
      <c r="AV1906" s="67"/>
      <c r="AW1906" s="67"/>
      <c r="AX1906" s="67"/>
      <c r="AY1906" s="67"/>
      <c r="AZ1906" s="132"/>
      <c r="BA1906" s="132"/>
      <c r="BB1906" s="132"/>
      <c r="BC1906" s="132"/>
      <c r="BD1906" s="132"/>
      <c r="BE1906" s="67"/>
    </row>
    <row r="1907" spans="1:57" ht="25.5" customHeight="1" x14ac:dyDescent="0.25">
      <c r="A1907" s="31"/>
      <c r="B1907" s="31"/>
      <c r="C1907" s="31"/>
      <c r="D1907" s="33"/>
      <c r="E1907" s="98"/>
      <c r="F1907" s="31"/>
      <c r="G1907" s="83"/>
      <c r="H1907" s="83"/>
      <c r="I1907" s="62"/>
      <c r="J1907" s="31"/>
      <c r="K1907" s="31"/>
      <c r="L1907" s="83"/>
      <c r="M1907" s="69"/>
      <c r="N1907" s="69"/>
      <c r="O1907" s="74"/>
      <c r="P1907" s="74"/>
      <c r="Q1907" s="75"/>
      <c r="R1907" s="34"/>
      <c r="S1907" s="83"/>
      <c r="T1907" s="83"/>
      <c r="U1907" s="83"/>
      <c r="V1907" s="83"/>
      <c r="W1907" s="74"/>
      <c r="X1907" s="74"/>
      <c r="Y1907" s="74"/>
      <c r="Z1907" s="66"/>
      <c r="AA1907" s="72"/>
      <c r="AB1907" s="66"/>
      <c r="AC1907" s="72"/>
      <c r="AD1907" s="72"/>
      <c r="AE1907" s="72"/>
      <c r="AF1907" s="62"/>
      <c r="AG1907" s="113"/>
      <c r="AH1907" s="114"/>
      <c r="AI1907" s="30"/>
      <c r="AJ1907" s="30"/>
      <c r="AK1907" s="30"/>
      <c r="AL1907" s="30"/>
      <c r="AM1907" s="68"/>
      <c r="AN1907" s="114"/>
      <c r="AO1907" s="114"/>
      <c r="AP1907" s="113"/>
      <c r="AQ1907" s="113"/>
      <c r="AR1907" s="31"/>
      <c r="AS1907" s="73"/>
      <c r="AT1907" s="73"/>
      <c r="AU1907" s="68"/>
      <c r="AV1907" s="67"/>
      <c r="AW1907" s="67"/>
      <c r="AX1907" s="67"/>
      <c r="AY1907" s="67"/>
      <c r="AZ1907" s="132"/>
      <c r="BA1907" s="132"/>
      <c r="BB1907" s="132"/>
      <c r="BC1907" s="132"/>
      <c r="BD1907" s="132"/>
      <c r="BE1907" s="67"/>
    </row>
    <row r="1908" spans="1:57" ht="25.5" customHeight="1" x14ac:dyDescent="0.25">
      <c r="A1908" s="31"/>
      <c r="B1908" s="31"/>
      <c r="C1908" s="31"/>
      <c r="D1908" s="33"/>
      <c r="E1908" s="98"/>
      <c r="F1908" s="31"/>
      <c r="G1908" s="83"/>
      <c r="H1908" s="83"/>
      <c r="I1908" s="62"/>
      <c r="J1908" s="31"/>
      <c r="K1908" s="31"/>
      <c r="L1908" s="83"/>
      <c r="M1908" s="69"/>
      <c r="N1908" s="69"/>
      <c r="O1908" s="74"/>
      <c r="P1908" s="74"/>
      <c r="Q1908" s="75"/>
      <c r="R1908" s="34"/>
      <c r="S1908" s="83"/>
      <c r="T1908" s="83"/>
      <c r="U1908" s="83"/>
      <c r="V1908" s="83"/>
      <c r="W1908" s="74"/>
      <c r="X1908" s="74"/>
      <c r="Y1908" s="74"/>
      <c r="Z1908" s="66"/>
      <c r="AA1908" s="72"/>
      <c r="AB1908" s="66"/>
      <c r="AC1908" s="72"/>
      <c r="AD1908" s="72"/>
      <c r="AE1908" s="72"/>
      <c r="AF1908" s="62"/>
      <c r="AG1908" s="113"/>
      <c r="AH1908" s="114"/>
      <c r="AI1908" s="30"/>
      <c r="AJ1908" s="30"/>
      <c r="AK1908" s="30"/>
      <c r="AL1908" s="30"/>
      <c r="AM1908" s="68"/>
      <c r="AN1908" s="114"/>
      <c r="AO1908" s="114"/>
      <c r="AP1908" s="113"/>
      <c r="AQ1908" s="113"/>
      <c r="AR1908" s="31"/>
      <c r="AS1908" s="73"/>
      <c r="AT1908" s="73"/>
      <c r="AU1908" s="68"/>
      <c r="AV1908" s="67"/>
      <c r="AW1908" s="67"/>
      <c r="AX1908" s="67"/>
      <c r="AY1908" s="67"/>
      <c r="AZ1908" s="132"/>
      <c r="BA1908" s="132"/>
      <c r="BB1908" s="132"/>
      <c r="BC1908" s="132"/>
      <c r="BD1908" s="132"/>
      <c r="BE1908" s="67"/>
    </row>
    <row r="1909" spans="1:57" ht="25.5" customHeight="1" x14ac:dyDescent="0.25">
      <c r="A1909" s="31"/>
      <c r="B1909" s="31"/>
      <c r="C1909" s="31"/>
      <c r="D1909" s="33"/>
      <c r="E1909" s="98"/>
      <c r="F1909" s="31"/>
      <c r="G1909" s="83"/>
      <c r="H1909" s="83"/>
      <c r="I1909" s="62"/>
      <c r="J1909" s="31"/>
      <c r="K1909" s="31"/>
      <c r="L1909" s="83"/>
      <c r="M1909" s="69"/>
      <c r="N1909" s="69"/>
      <c r="O1909" s="74"/>
      <c r="P1909" s="74"/>
      <c r="Q1909" s="75"/>
      <c r="R1909" s="34"/>
      <c r="S1909" s="83"/>
      <c r="T1909" s="83"/>
      <c r="U1909" s="83"/>
      <c r="V1909" s="83"/>
      <c r="W1909" s="74"/>
      <c r="X1909" s="74"/>
      <c r="Y1909" s="74"/>
      <c r="Z1909" s="66"/>
      <c r="AA1909" s="72"/>
      <c r="AB1909" s="66"/>
      <c r="AC1909" s="72"/>
      <c r="AD1909" s="72"/>
      <c r="AE1909" s="72"/>
      <c r="AF1909" s="62"/>
      <c r="AG1909" s="113"/>
      <c r="AH1909" s="114"/>
      <c r="AI1909" s="30"/>
      <c r="AJ1909" s="30"/>
      <c r="AK1909" s="30"/>
      <c r="AL1909" s="30"/>
      <c r="AM1909" s="68"/>
      <c r="AN1909" s="114"/>
      <c r="AO1909" s="114"/>
      <c r="AP1909" s="113"/>
      <c r="AQ1909" s="113"/>
      <c r="AR1909" s="31"/>
      <c r="AS1909" s="73"/>
      <c r="AT1909" s="73"/>
      <c r="AU1909" s="68"/>
      <c r="AV1909" s="67"/>
      <c r="AW1909" s="67"/>
      <c r="AX1909" s="67"/>
      <c r="AY1909" s="67"/>
      <c r="AZ1909" s="132"/>
      <c r="BA1909" s="132"/>
      <c r="BB1909" s="132"/>
      <c r="BC1909" s="132"/>
      <c r="BD1909" s="132"/>
      <c r="BE1909" s="67"/>
    </row>
    <row r="1910" spans="1:57" ht="25.5" customHeight="1" x14ac:dyDescent="0.25">
      <c r="A1910" s="31"/>
      <c r="B1910" s="31"/>
      <c r="C1910" s="31"/>
      <c r="D1910" s="33"/>
      <c r="E1910" s="98"/>
      <c r="F1910" s="31"/>
      <c r="G1910" s="83"/>
      <c r="H1910" s="83"/>
      <c r="I1910" s="62"/>
      <c r="J1910" s="31"/>
      <c r="K1910" s="31"/>
      <c r="L1910" s="83"/>
      <c r="M1910" s="69"/>
      <c r="N1910" s="69"/>
      <c r="O1910" s="74"/>
      <c r="P1910" s="74"/>
      <c r="Q1910" s="75"/>
      <c r="R1910" s="34"/>
      <c r="S1910" s="83"/>
      <c r="T1910" s="83"/>
      <c r="U1910" s="83"/>
      <c r="V1910" s="83"/>
      <c r="W1910" s="74"/>
      <c r="X1910" s="74"/>
      <c r="Y1910" s="74"/>
      <c r="Z1910" s="66"/>
      <c r="AA1910" s="72"/>
      <c r="AB1910" s="66"/>
      <c r="AC1910" s="72"/>
      <c r="AD1910" s="72"/>
      <c r="AE1910" s="72"/>
      <c r="AF1910" s="62"/>
      <c r="AG1910" s="113"/>
      <c r="AH1910" s="114"/>
      <c r="AI1910" s="30"/>
      <c r="AJ1910" s="30"/>
      <c r="AK1910" s="30"/>
      <c r="AL1910" s="30"/>
      <c r="AM1910" s="68"/>
      <c r="AN1910" s="114"/>
      <c r="AO1910" s="114"/>
      <c r="AP1910" s="113"/>
      <c r="AQ1910" s="113"/>
      <c r="AR1910" s="31"/>
      <c r="AS1910" s="73"/>
      <c r="AT1910" s="73"/>
      <c r="AU1910" s="68"/>
      <c r="AV1910" s="67"/>
      <c r="AW1910" s="67"/>
      <c r="AX1910" s="67"/>
      <c r="AY1910" s="67"/>
      <c r="AZ1910" s="132"/>
      <c r="BA1910" s="132"/>
      <c r="BB1910" s="132"/>
      <c r="BC1910" s="132"/>
      <c r="BD1910" s="132"/>
      <c r="BE1910" s="67"/>
    </row>
    <row r="1911" spans="1:57" ht="25.5" customHeight="1" x14ac:dyDescent="0.25">
      <c r="A1911" s="31"/>
      <c r="B1911" s="31"/>
      <c r="C1911" s="31"/>
      <c r="D1911" s="33"/>
      <c r="E1911" s="98"/>
      <c r="F1911" s="31"/>
      <c r="G1911" s="83"/>
      <c r="H1911" s="83"/>
      <c r="I1911" s="62"/>
      <c r="J1911" s="31"/>
      <c r="K1911" s="31"/>
      <c r="L1911" s="83"/>
      <c r="M1911" s="69"/>
      <c r="N1911" s="69"/>
      <c r="O1911" s="74"/>
      <c r="P1911" s="74"/>
      <c r="Q1911" s="75"/>
      <c r="R1911" s="34"/>
      <c r="S1911" s="83"/>
      <c r="T1911" s="83"/>
      <c r="U1911" s="83"/>
      <c r="V1911" s="83"/>
      <c r="W1911" s="74"/>
      <c r="X1911" s="74"/>
      <c r="Y1911" s="74"/>
      <c r="Z1911" s="66"/>
      <c r="AA1911" s="72"/>
      <c r="AB1911" s="66"/>
      <c r="AC1911" s="72"/>
      <c r="AD1911" s="72"/>
      <c r="AE1911" s="72"/>
      <c r="AF1911" s="62"/>
      <c r="AG1911" s="113"/>
      <c r="AH1911" s="114"/>
      <c r="AI1911" s="30"/>
      <c r="AJ1911" s="30"/>
      <c r="AK1911" s="30"/>
      <c r="AL1911" s="30"/>
      <c r="AM1911" s="68"/>
      <c r="AN1911" s="114"/>
      <c r="AO1911" s="114"/>
      <c r="AP1911" s="113"/>
      <c r="AQ1911" s="113"/>
      <c r="AR1911" s="31"/>
      <c r="AS1911" s="73"/>
      <c r="AT1911" s="73"/>
      <c r="AU1911" s="68"/>
      <c r="AV1911" s="67"/>
      <c r="AW1911" s="67"/>
      <c r="AX1911" s="67"/>
      <c r="AY1911" s="67"/>
      <c r="AZ1911" s="132"/>
      <c r="BA1911" s="132"/>
      <c r="BB1911" s="132"/>
      <c r="BC1911" s="132"/>
      <c r="BD1911" s="132"/>
      <c r="BE1911" s="67"/>
    </row>
    <row r="1912" spans="1:57" ht="25.5" customHeight="1" x14ac:dyDescent="0.25">
      <c r="A1912" s="31"/>
      <c r="B1912" s="31"/>
      <c r="C1912" s="31"/>
      <c r="D1912" s="33"/>
      <c r="E1912" s="98"/>
      <c r="F1912" s="31"/>
      <c r="G1912" s="83"/>
      <c r="H1912" s="83"/>
      <c r="I1912" s="62"/>
      <c r="J1912" s="31"/>
      <c r="K1912" s="31"/>
      <c r="L1912" s="83"/>
      <c r="M1912" s="69"/>
      <c r="N1912" s="69"/>
      <c r="O1912" s="74"/>
      <c r="P1912" s="74"/>
      <c r="Q1912" s="75"/>
      <c r="R1912" s="34"/>
      <c r="S1912" s="83"/>
      <c r="T1912" s="83"/>
      <c r="U1912" s="83"/>
      <c r="V1912" s="83"/>
      <c r="W1912" s="74"/>
      <c r="X1912" s="74"/>
      <c r="Y1912" s="74"/>
      <c r="Z1912" s="66"/>
      <c r="AA1912" s="72"/>
      <c r="AB1912" s="66"/>
      <c r="AC1912" s="72"/>
      <c r="AD1912" s="72"/>
      <c r="AE1912" s="72"/>
      <c r="AF1912" s="62"/>
      <c r="AG1912" s="113"/>
      <c r="AH1912" s="114"/>
      <c r="AI1912" s="30"/>
      <c r="AJ1912" s="30"/>
      <c r="AK1912" s="30"/>
      <c r="AL1912" s="30"/>
      <c r="AM1912" s="68"/>
      <c r="AN1912" s="114"/>
      <c r="AO1912" s="114"/>
      <c r="AP1912" s="113"/>
      <c r="AQ1912" s="113"/>
      <c r="AR1912" s="31"/>
      <c r="AS1912" s="73"/>
      <c r="AT1912" s="73"/>
      <c r="AU1912" s="68"/>
      <c r="AV1912" s="67"/>
      <c r="AW1912" s="67"/>
      <c r="AX1912" s="67"/>
      <c r="AY1912" s="67"/>
      <c r="AZ1912" s="132"/>
      <c r="BA1912" s="132"/>
      <c r="BB1912" s="132"/>
      <c r="BC1912" s="132"/>
      <c r="BD1912" s="132"/>
      <c r="BE1912" s="67"/>
    </row>
    <row r="1913" spans="1:57" ht="25.5" customHeight="1" x14ac:dyDescent="0.25">
      <c r="A1913" s="31"/>
      <c r="B1913" s="31"/>
      <c r="C1913" s="31"/>
      <c r="D1913" s="33"/>
      <c r="E1913" s="98"/>
      <c r="F1913" s="31"/>
      <c r="G1913" s="83"/>
      <c r="H1913" s="83"/>
      <c r="I1913" s="62"/>
      <c r="J1913" s="31"/>
      <c r="K1913" s="31"/>
      <c r="L1913" s="83"/>
      <c r="M1913" s="69"/>
      <c r="N1913" s="69"/>
      <c r="O1913" s="74"/>
      <c r="P1913" s="74"/>
      <c r="Q1913" s="75"/>
      <c r="R1913" s="34"/>
      <c r="S1913" s="83"/>
      <c r="T1913" s="83"/>
      <c r="U1913" s="83"/>
      <c r="V1913" s="83"/>
      <c r="W1913" s="74"/>
      <c r="X1913" s="74"/>
      <c r="Y1913" s="74"/>
      <c r="Z1913" s="66"/>
      <c r="AA1913" s="72"/>
      <c r="AB1913" s="66"/>
      <c r="AC1913" s="72"/>
      <c r="AD1913" s="72"/>
      <c r="AE1913" s="72"/>
      <c r="AF1913" s="62"/>
      <c r="AG1913" s="113"/>
      <c r="AH1913" s="114"/>
      <c r="AI1913" s="30"/>
      <c r="AJ1913" s="30"/>
      <c r="AK1913" s="30"/>
      <c r="AL1913" s="30"/>
      <c r="AM1913" s="68"/>
      <c r="AN1913" s="114"/>
      <c r="AO1913" s="114"/>
      <c r="AP1913" s="113"/>
      <c r="AQ1913" s="113"/>
      <c r="AR1913" s="31"/>
      <c r="AS1913" s="73"/>
      <c r="AT1913" s="73"/>
      <c r="AU1913" s="68"/>
      <c r="AV1913" s="67"/>
      <c r="AW1913" s="67"/>
      <c r="AX1913" s="67"/>
      <c r="AY1913" s="67"/>
      <c r="AZ1913" s="132"/>
      <c r="BA1913" s="132"/>
      <c r="BB1913" s="132"/>
      <c r="BC1913" s="132"/>
      <c r="BD1913" s="132"/>
      <c r="BE1913" s="67"/>
    </row>
    <row r="1914" spans="1:57" ht="25.5" customHeight="1" x14ac:dyDescent="0.25">
      <c r="A1914" s="31"/>
      <c r="B1914" s="31"/>
      <c r="C1914" s="31"/>
      <c r="D1914" s="33"/>
      <c r="E1914" s="98"/>
      <c r="F1914" s="31"/>
      <c r="G1914" s="83"/>
      <c r="H1914" s="83"/>
      <c r="I1914" s="62"/>
      <c r="J1914" s="31"/>
      <c r="K1914" s="31"/>
      <c r="L1914" s="83"/>
      <c r="M1914" s="69"/>
      <c r="N1914" s="69"/>
      <c r="O1914" s="74"/>
      <c r="P1914" s="74"/>
      <c r="Q1914" s="75"/>
      <c r="R1914" s="34"/>
      <c r="S1914" s="83"/>
      <c r="T1914" s="83"/>
      <c r="U1914" s="83"/>
      <c r="V1914" s="83"/>
      <c r="W1914" s="74"/>
      <c r="X1914" s="74"/>
      <c r="Y1914" s="74"/>
      <c r="Z1914" s="66"/>
      <c r="AA1914" s="72"/>
      <c r="AB1914" s="66"/>
      <c r="AC1914" s="72"/>
      <c r="AD1914" s="72"/>
      <c r="AE1914" s="72"/>
      <c r="AF1914" s="62"/>
      <c r="AG1914" s="113"/>
      <c r="AH1914" s="114"/>
      <c r="AI1914" s="30"/>
      <c r="AJ1914" s="30"/>
      <c r="AK1914" s="30"/>
      <c r="AL1914" s="30"/>
      <c r="AM1914" s="68"/>
      <c r="AN1914" s="114"/>
      <c r="AO1914" s="114"/>
      <c r="AP1914" s="113"/>
      <c r="AQ1914" s="113"/>
      <c r="AR1914" s="31"/>
      <c r="AS1914" s="73"/>
      <c r="AT1914" s="73"/>
      <c r="AU1914" s="68"/>
      <c r="AV1914" s="67"/>
      <c r="AW1914" s="67"/>
      <c r="AX1914" s="67"/>
      <c r="AY1914" s="67"/>
      <c r="AZ1914" s="132"/>
      <c r="BA1914" s="132"/>
      <c r="BB1914" s="132"/>
      <c r="BC1914" s="132"/>
      <c r="BD1914" s="132"/>
      <c r="BE1914" s="67"/>
    </row>
    <row r="1915" spans="1:57" ht="25.5" customHeight="1" x14ac:dyDescent="0.25">
      <c r="A1915" s="31"/>
      <c r="B1915" s="31"/>
      <c r="C1915" s="31"/>
      <c r="D1915" s="33"/>
      <c r="E1915" s="98"/>
      <c r="F1915" s="31"/>
      <c r="G1915" s="83"/>
      <c r="H1915" s="83"/>
      <c r="I1915" s="62"/>
      <c r="J1915" s="31"/>
      <c r="K1915" s="31"/>
      <c r="L1915" s="83"/>
      <c r="M1915" s="69"/>
      <c r="N1915" s="69"/>
      <c r="O1915" s="74"/>
      <c r="P1915" s="74"/>
      <c r="Q1915" s="75"/>
      <c r="R1915" s="34"/>
      <c r="S1915" s="83"/>
      <c r="T1915" s="83"/>
      <c r="U1915" s="83"/>
      <c r="V1915" s="83"/>
      <c r="W1915" s="74"/>
      <c r="X1915" s="74"/>
      <c r="Y1915" s="74"/>
      <c r="Z1915" s="66"/>
      <c r="AA1915" s="72"/>
      <c r="AB1915" s="66"/>
      <c r="AC1915" s="72"/>
      <c r="AD1915" s="72"/>
      <c r="AE1915" s="72"/>
      <c r="AF1915" s="62"/>
      <c r="AG1915" s="113"/>
      <c r="AH1915" s="114"/>
      <c r="AI1915" s="30"/>
      <c r="AJ1915" s="30"/>
      <c r="AK1915" s="30"/>
      <c r="AL1915" s="30"/>
      <c r="AM1915" s="68"/>
      <c r="AN1915" s="114"/>
      <c r="AO1915" s="114"/>
      <c r="AP1915" s="113"/>
      <c r="AQ1915" s="113"/>
      <c r="AR1915" s="31"/>
      <c r="AS1915" s="73"/>
      <c r="AT1915" s="73"/>
      <c r="AU1915" s="68"/>
      <c r="AV1915" s="67"/>
      <c r="AW1915" s="67"/>
      <c r="AX1915" s="67"/>
      <c r="AY1915" s="67"/>
      <c r="AZ1915" s="132"/>
      <c r="BA1915" s="132"/>
      <c r="BB1915" s="132"/>
      <c r="BC1915" s="132"/>
      <c r="BD1915" s="132"/>
      <c r="BE1915" s="67"/>
    </row>
    <row r="1916" spans="1:57" ht="25.5" customHeight="1" x14ac:dyDescent="0.25">
      <c r="A1916" s="31"/>
      <c r="B1916" s="31"/>
      <c r="C1916" s="31"/>
      <c r="D1916" s="33"/>
      <c r="E1916" s="98"/>
      <c r="F1916" s="31"/>
      <c r="G1916" s="83"/>
      <c r="H1916" s="83"/>
      <c r="I1916" s="62"/>
      <c r="J1916" s="31"/>
      <c r="K1916" s="31"/>
      <c r="L1916" s="83"/>
      <c r="M1916" s="69"/>
      <c r="N1916" s="69"/>
      <c r="O1916" s="74"/>
      <c r="P1916" s="74"/>
      <c r="Q1916" s="75"/>
      <c r="R1916" s="34"/>
      <c r="S1916" s="83"/>
      <c r="T1916" s="83"/>
      <c r="U1916" s="83"/>
      <c r="V1916" s="83"/>
      <c r="W1916" s="74"/>
      <c r="X1916" s="74"/>
      <c r="Y1916" s="74"/>
      <c r="Z1916" s="66"/>
      <c r="AA1916" s="72"/>
      <c r="AB1916" s="66"/>
      <c r="AC1916" s="72"/>
      <c r="AD1916" s="72"/>
      <c r="AE1916" s="72"/>
      <c r="AF1916" s="62"/>
      <c r="AG1916" s="113"/>
      <c r="AH1916" s="114"/>
      <c r="AI1916" s="30"/>
      <c r="AJ1916" s="30"/>
      <c r="AK1916" s="30"/>
      <c r="AL1916" s="30"/>
      <c r="AM1916" s="68"/>
      <c r="AN1916" s="114"/>
      <c r="AO1916" s="114"/>
      <c r="AP1916" s="113"/>
      <c r="AQ1916" s="113"/>
      <c r="AR1916" s="31"/>
      <c r="AS1916" s="73"/>
      <c r="AT1916" s="73"/>
      <c r="AU1916" s="68"/>
      <c r="AV1916" s="67"/>
      <c r="AW1916" s="67"/>
      <c r="AX1916" s="67"/>
      <c r="AY1916" s="67"/>
      <c r="AZ1916" s="132"/>
      <c r="BA1916" s="132"/>
      <c r="BB1916" s="132"/>
      <c r="BC1916" s="132"/>
      <c r="BD1916" s="132"/>
      <c r="BE1916" s="67"/>
    </row>
    <row r="1917" spans="1:57" ht="25.5" customHeight="1" x14ac:dyDescent="0.25">
      <c r="A1917" s="31"/>
      <c r="B1917" s="31"/>
      <c r="C1917" s="31"/>
      <c r="D1917" s="33"/>
      <c r="E1917" s="98"/>
      <c r="F1917" s="31"/>
      <c r="G1917" s="83"/>
      <c r="H1917" s="83"/>
      <c r="I1917" s="62"/>
      <c r="J1917" s="31"/>
      <c r="K1917" s="31"/>
      <c r="L1917" s="83"/>
      <c r="M1917" s="69"/>
      <c r="N1917" s="69"/>
      <c r="O1917" s="74"/>
      <c r="P1917" s="74"/>
      <c r="Q1917" s="75"/>
      <c r="R1917" s="34"/>
      <c r="S1917" s="83"/>
      <c r="T1917" s="83"/>
      <c r="U1917" s="83"/>
      <c r="V1917" s="83"/>
      <c r="W1917" s="74"/>
      <c r="X1917" s="74"/>
      <c r="Y1917" s="74"/>
      <c r="Z1917" s="66"/>
      <c r="AA1917" s="72"/>
      <c r="AB1917" s="66"/>
      <c r="AC1917" s="72"/>
      <c r="AD1917" s="72"/>
      <c r="AE1917" s="72"/>
      <c r="AF1917" s="62"/>
      <c r="AG1917" s="113"/>
      <c r="AH1917" s="114"/>
      <c r="AI1917" s="30"/>
      <c r="AJ1917" s="30"/>
      <c r="AK1917" s="30"/>
      <c r="AL1917" s="30"/>
      <c r="AM1917" s="68"/>
      <c r="AN1917" s="114"/>
      <c r="AO1917" s="114"/>
      <c r="AP1917" s="113"/>
      <c r="AQ1917" s="113"/>
      <c r="AR1917" s="31"/>
      <c r="AS1917" s="73"/>
      <c r="AT1917" s="73"/>
      <c r="AU1917" s="68"/>
      <c r="AV1917" s="67"/>
      <c r="AW1917" s="67"/>
      <c r="AX1917" s="67"/>
      <c r="AY1917" s="67"/>
      <c r="AZ1917" s="132"/>
      <c r="BA1917" s="132"/>
      <c r="BB1917" s="132"/>
      <c r="BC1917" s="132"/>
      <c r="BD1917" s="132"/>
      <c r="BE1917" s="67"/>
    </row>
    <row r="1918" spans="1:57" ht="25.5" customHeight="1" x14ac:dyDescent="0.25">
      <c r="A1918" s="31"/>
      <c r="B1918" s="31"/>
      <c r="C1918" s="31"/>
      <c r="D1918" s="33"/>
      <c r="E1918" s="98"/>
      <c r="F1918" s="31"/>
      <c r="G1918" s="83"/>
      <c r="H1918" s="83"/>
      <c r="I1918" s="62"/>
      <c r="J1918" s="31"/>
      <c r="K1918" s="31"/>
      <c r="L1918" s="83"/>
      <c r="M1918" s="69"/>
      <c r="N1918" s="69"/>
      <c r="O1918" s="74"/>
      <c r="P1918" s="74"/>
      <c r="Q1918" s="75"/>
      <c r="R1918" s="34"/>
      <c r="S1918" s="83"/>
      <c r="T1918" s="83"/>
      <c r="U1918" s="83"/>
      <c r="V1918" s="83"/>
      <c r="W1918" s="74"/>
      <c r="X1918" s="74"/>
      <c r="Y1918" s="74"/>
      <c r="Z1918" s="66"/>
      <c r="AA1918" s="72"/>
      <c r="AB1918" s="66"/>
      <c r="AC1918" s="72"/>
      <c r="AD1918" s="72"/>
      <c r="AE1918" s="72"/>
      <c r="AF1918" s="62"/>
      <c r="AG1918" s="113"/>
      <c r="AH1918" s="114"/>
      <c r="AI1918" s="30"/>
      <c r="AJ1918" s="30"/>
      <c r="AK1918" s="30"/>
      <c r="AL1918" s="30"/>
      <c r="AM1918" s="68"/>
      <c r="AN1918" s="114"/>
      <c r="AO1918" s="114"/>
      <c r="AP1918" s="113"/>
      <c r="AQ1918" s="113"/>
      <c r="AR1918" s="31"/>
      <c r="AS1918" s="73"/>
      <c r="AT1918" s="73"/>
      <c r="AU1918" s="68"/>
      <c r="AV1918" s="67"/>
      <c r="AW1918" s="67"/>
      <c r="AX1918" s="67"/>
      <c r="AY1918" s="67"/>
      <c r="AZ1918" s="132"/>
      <c r="BA1918" s="132"/>
      <c r="BB1918" s="132"/>
      <c r="BC1918" s="132"/>
      <c r="BD1918" s="132"/>
      <c r="BE1918" s="67"/>
    </row>
    <row r="1919" spans="1:57" ht="25.5" customHeight="1" x14ac:dyDescent="0.25">
      <c r="A1919" s="31"/>
      <c r="B1919" s="31"/>
      <c r="C1919" s="31"/>
      <c r="D1919" s="33"/>
      <c r="E1919" s="98"/>
      <c r="F1919" s="31"/>
      <c r="G1919" s="83"/>
      <c r="H1919" s="83"/>
      <c r="I1919" s="62"/>
      <c r="J1919" s="31"/>
      <c r="K1919" s="31"/>
      <c r="L1919" s="83"/>
      <c r="M1919" s="69"/>
      <c r="N1919" s="69"/>
      <c r="O1919" s="74"/>
      <c r="P1919" s="74"/>
      <c r="Q1919" s="75"/>
      <c r="R1919" s="34"/>
      <c r="S1919" s="83"/>
      <c r="T1919" s="83"/>
      <c r="U1919" s="83"/>
      <c r="V1919" s="83"/>
      <c r="W1919" s="74"/>
      <c r="X1919" s="74"/>
      <c r="Y1919" s="74"/>
      <c r="Z1919" s="66"/>
      <c r="AA1919" s="72"/>
      <c r="AB1919" s="66"/>
      <c r="AC1919" s="72"/>
      <c r="AD1919" s="72"/>
      <c r="AE1919" s="72"/>
      <c r="AF1919" s="62"/>
      <c r="AG1919" s="113"/>
      <c r="AH1919" s="114"/>
      <c r="AI1919" s="30"/>
      <c r="AJ1919" s="30"/>
      <c r="AK1919" s="30"/>
      <c r="AL1919" s="30"/>
      <c r="AM1919" s="68"/>
      <c r="AN1919" s="114"/>
      <c r="AO1919" s="114"/>
      <c r="AP1919" s="113"/>
      <c r="AQ1919" s="113"/>
      <c r="AR1919" s="31"/>
      <c r="AS1919" s="73"/>
      <c r="AT1919" s="73"/>
      <c r="AU1919" s="68"/>
      <c r="AV1919" s="67"/>
      <c r="AW1919" s="67"/>
      <c r="AX1919" s="67"/>
      <c r="AY1919" s="67"/>
      <c r="AZ1919" s="132"/>
      <c r="BA1919" s="132"/>
      <c r="BB1919" s="132"/>
      <c r="BC1919" s="132"/>
      <c r="BD1919" s="132"/>
      <c r="BE1919" s="67"/>
    </row>
    <row r="1920" spans="1:57" ht="25.5" customHeight="1" x14ac:dyDescent="0.25">
      <c r="A1920" s="31"/>
      <c r="B1920" s="31"/>
      <c r="C1920" s="31"/>
      <c r="D1920" s="33"/>
      <c r="E1920" s="98"/>
      <c r="F1920" s="31"/>
      <c r="G1920" s="83"/>
      <c r="H1920" s="83"/>
      <c r="I1920" s="62"/>
      <c r="J1920" s="31"/>
      <c r="K1920" s="31"/>
      <c r="L1920" s="83"/>
      <c r="M1920" s="69"/>
      <c r="N1920" s="69"/>
      <c r="O1920" s="74"/>
      <c r="P1920" s="74"/>
      <c r="Q1920" s="75"/>
      <c r="R1920" s="34"/>
      <c r="S1920" s="83"/>
      <c r="T1920" s="83"/>
      <c r="U1920" s="83"/>
      <c r="V1920" s="83"/>
      <c r="W1920" s="74"/>
      <c r="X1920" s="74"/>
      <c r="Y1920" s="74"/>
      <c r="Z1920" s="66"/>
      <c r="AA1920" s="72"/>
      <c r="AB1920" s="66"/>
      <c r="AC1920" s="72"/>
      <c r="AD1920" s="72"/>
      <c r="AE1920" s="72"/>
      <c r="AF1920" s="62"/>
      <c r="AG1920" s="113"/>
      <c r="AH1920" s="114"/>
      <c r="AI1920" s="30"/>
      <c r="AJ1920" s="30"/>
      <c r="AK1920" s="30"/>
      <c r="AL1920" s="30"/>
      <c r="AM1920" s="68"/>
      <c r="AN1920" s="114"/>
      <c r="AO1920" s="114"/>
      <c r="AP1920" s="113"/>
      <c r="AQ1920" s="113"/>
      <c r="AR1920" s="31"/>
      <c r="AS1920" s="73"/>
      <c r="AT1920" s="73"/>
      <c r="AU1920" s="68"/>
      <c r="AV1920" s="67"/>
      <c r="AW1920" s="67"/>
      <c r="AX1920" s="67"/>
      <c r="AY1920" s="67"/>
      <c r="AZ1920" s="132"/>
      <c r="BA1920" s="132"/>
      <c r="BB1920" s="132"/>
      <c r="BC1920" s="132"/>
      <c r="BD1920" s="132"/>
      <c r="BE1920" s="67"/>
    </row>
    <row r="1921" spans="1:57" ht="25.5" customHeight="1" x14ac:dyDescent="0.25">
      <c r="A1921" s="31"/>
      <c r="B1921" s="31"/>
      <c r="C1921" s="31"/>
      <c r="D1921" s="33"/>
      <c r="E1921" s="98"/>
      <c r="F1921" s="31"/>
      <c r="G1921" s="83"/>
      <c r="H1921" s="83"/>
      <c r="I1921" s="62"/>
      <c r="J1921" s="31"/>
      <c r="K1921" s="31"/>
      <c r="L1921" s="83"/>
      <c r="M1921" s="69"/>
      <c r="N1921" s="69"/>
      <c r="O1921" s="74"/>
      <c r="P1921" s="74"/>
      <c r="Q1921" s="75"/>
      <c r="R1921" s="34"/>
      <c r="S1921" s="83"/>
      <c r="T1921" s="83"/>
      <c r="U1921" s="83"/>
      <c r="V1921" s="83"/>
      <c r="W1921" s="74"/>
      <c r="X1921" s="74"/>
      <c r="Y1921" s="74"/>
      <c r="Z1921" s="66"/>
      <c r="AA1921" s="72"/>
      <c r="AB1921" s="66"/>
      <c r="AC1921" s="72"/>
      <c r="AD1921" s="72"/>
      <c r="AE1921" s="72"/>
      <c r="AF1921" s="62"/>
      <c r="AG1921" s="113"/>
      <c r="AH1921" s="114"/>
      <c r="AI1921" s="30"/>
      <c r="AJ1921" s="30"/>
      <c r="AK1921" s="30"/>
      <c r="AL1921" s="30"/>
      <c r="AM1921" s="68"/>
      <c r="AN1921" s="114"/>
      <c r="AO1921" s="114"/>
      <c r="AP1921" s="113"/>
      <c r="AQ1921" s="113"/>
      <c r="AR1921" s="31"/>
      <c r="AS1921" s="73"/>
      <c r="AT1921" s="73"/>
      <c r="AU1921" s="68"/>
      <c r="AV1921" s="67"/>
      <c r="AW1921" s="67"/>
      <c r="AX1921" s="67"/>
      <c r="AY1921" s="67"/>
      <c r="AZ1921" s="132"/>
      <c r="BA1921" s="132"/>
      <c r="BB1921" s="132"/>
      <c r="BC1921" s="132"/>
      <c r="BD1921" s="132"/>
      <c r="BE1921" s="67"/>
    </row>
    <row r="1922" spans="1:57" ht="25.5" customHeight="1" x14ac:dyDescent="0.25">
      <c r="A1922" s="31"/>
      <c r="B1922" s="31"/>
      <c r="C1922" s="31"/>
      <c r="D1922" s="33"/>
      <c r="E1922" s="98"/>
      <c r="F1922" s="31"/>
      <c r="G1922" s="83"/>
      <c r="H1922" s="83"/>
      <c r="I1922" s="62"/>
      <c r="J1922" s="31"/>
      <c r="K1922" s="31"/>
      <c r="L1922" s="83"/>
      <c r="M1922" s="69"/>
      <c r="N1922" s="69"/>
      <c r="O1922" s="74"/>
      <c r="P1922" s="74"/>
      <c r="Q1922" s="75"/>
      <c r="R1922" s="34"/>
      <c r="S1922" s="83"/>
      <c r="T1922" s="83"/>
      <c r="U1922" s="83"/>
      <c r="V1922" s="83"/>
      <c r="W1922" s="74"/>
      <c r="X1922" s="74"/>
      <c r="Y1922" s="74"/>
      <c r="Z1922" s="66"/>
      <c r="AA1922" s="72"/>
      <c r="AB1922" s="66"/>
      <c r="AC1922" s="72"/>
      <c r="AD1922" s="72"/>
      <c r="AE1922" s="72"/>
      <c r="AF1922" s="62"/>
      <c r="AG1922" s="113"/>
      <c r="AH1922" s="114"/>
      <c r="AI1922" s="30"/>
      <c r="AJ1922" s="30"/>
      <c r="AK1922" s="30"/>
      <c r="AL1922" s="30"/>
      <c r="AM1922" s="68"/>
      <c r="AN1922" s="114"/>
      <c r="AO1922" s="114"/>
      <c r="AP1922" s="113"/>
      <c r="AQ1922" s="113"/>
      <c r="AR1922" s="31"/>
      <c r="AS1922" s="73"/>
      <c r="AT1922" s="73"/>
      <c r="AU1922" s="68"/>
      <c r="AV1922" s="67"/>
      <c r="AW1922" s="67"/>
      <c r="AX1922" s="67"/>
      <c r="AY1922" s="67"/>
      <c r="AZ1922" s="132"/>
      <c r="BA1922" s="132"/>
      <c r="BB1922" s="132"/>
      <c r="BC1922" s="132"/>
      <c r="BD1922" s="132"/>
      <c r="BE1922" s="67"/>
    </row>
    <row r="1923" spans="1:57" ht="25.5" customHeight="1" x14ac:dyDescent="0.25">
      <c r="A1923" s="31"/>
      <c r="B1923" s="31"/>
      <c r="C1923" s="31"/>
      <c r="D1923" s="33"/>
      <c r="E1923" s="98"/>
      <c r="F1923" s="31"/>
      <c r="G1923" s="83"/>
      <c r="H1923" s="83"/>
      <c r="I1923" s="62"/>
      <c r="J1923" s="31"/>
      <c r="K1923" s="31"/>
      <c r="L1923" s="83"/>
      <c r="M1923" s="69"/>
      <c r="N1923" s="69"/>
      <c r="O1923" s="74"/>
      <c r="P1923" s="74"/>
      <c r="Q1923" s="75"/>
      <c r="R1923" s="34"/>
      <c r="S1923" s="83"/>
      <c r="T1923" s="83"/>
      <c r="U1923" s="83"/>
      <c r="V1923" s="83"/>
      <c r="W1923" s="74"/>
      <c r="X1923" s="74"/>
      <c r="Y1923" s="74"/>
      <c r="Z1923" s="66"/>
      <c r="AA1923" s="72"/>
      <c r="AB1923" s="66"/>
      <c r="AC1923" s="72"/>
      <c r="AD1923" s="72"/>
      <c r="AE1923" s="72"/>
      <c r="AF1923" s="62"/>
      <c r="AG1923" s="113"/>
      <c r="AH1923" s="114"/>
      <c r="AI1923" s="30"/>
      <c r="AJ1923" s="30"/>
      <c r="AK1923" s="30"/>
      <c r="AL1923" s="30"/>
      <c r="AM1923" s="68"/>
      <c r="AN1923" s="114"/>
      <c r="AO1923" s="114"/>
      <c r="AP1923" s="113"/>
      <c r="AQ1923" s="113"/>
      <c r="AR1923" s="31"/>
      <c r="AS1923" s="73"/>
      <c r="AT1923" s="73"/>
      <c r="AU1923" s="68"/>
      <c r="AV1923" s="67"/>
      <c r="AW1923" s="67"/>
      <c r="AX1923" s="67"/>
      <c r="AY1923" s="67"/>
      <c r="AZ1923" s="132"/>
      <c r="BA1923" s="132"/>
      <c r="BB1923" s="132"/>
      <c r="BC1923" s="132"/>
      <c r="BD1923" s="132"/>
      <c r="BE1923" s="67"/>
    </row>
    <row r="1924" spans="1:57" ht="25.5" customHeight="1" x14ac:dyDescent="0.25">
      <c r="A1924" s="31"/>
      <c r="B1924" s="31"/>
      <c r="C1924" s="31"/>
      <c r="D1924" s="33"/>
      <c r="E1924" s="98"/>
      <c r="F1924" s="31"/>
      <c r="G1924" s="83"/>
      <c r="H1924" s="83"/>
      <c r="I1924" s="62"/>
      <c r="J1924" s="31"/>
      <c r="K1924" s="31"/>
      <c r="L1924" s="83"/>
      <c r="M1924" s="69"/>
      <c r="N1924" s="69"/>
      <c r="O1924" s="74"/>
      <c r="P1924" s="74"/>
      <c r="Q1924" s="75"/>
      <c r="R1924" s="34"/>
      <c r="S1924" s="83"/>
      <c r="T1924" s="83"/>
      <c r="U1924" s="83"/>
      <c r="V1924" s="83"/>
      <c r="W1924" s="74"/>
      <c r="X1924" s="74"/>
      <c r="Y1924" s="74"/>
      <c r="Z1924" s="66"/>
      <c r="AA1924" s="72"/>
      <c r="AB1924" s="66"/>
      <c r="AC1924" s="72"/>
      <c r="AD1924" s="72"/>
      <c r="AE1924" s="72"/>
      <c r="AF1924" s="62"/>
      <c r="AG1924" s="113"/>
      <c r="AH1924" s="114"/>
      <c r="AI1924" s="30"/>
      <c r="AJ1924" s="30"/>
      <c r="AK1924" s="30"/>
      <c r="AL1924" s="30"/>
      <c r="AM1924" s="68"/>
      <c r="AN1924" s="114"/>
      <c r="AO1924" s="114"/>
      <c r="AP1924" s="113"/>
      <c r="AQ1924" s="113"/>
      <c r="AR1924" s="31"/>
      <c r="AS1924" s="73"/>
      <c r="AT1924" s="73"/>
      <c r="AU1924" s="68"/>
      <c r="AV1924" s="67"/>
      <c r="AW1924" s="67"/>
      <c r="AX1924" s="67"/>
      <c r="AY1924" s="67"/>
      <c r="AZ1924" s="132"/>
      <c r="BA1924" s="132"/>
      <c r="BB1924" s="132"/>
      <c r="BC1924" s="132"/>
      <c r="BD1924" s="132"/>
      <c r="BE1924" s="67"/>
    </row>
    <row r="1925" spans="1:57" ht="25.5" customHeight="1" x14ac:dyDescent="0.25">
      <c r="A1925" s="31"/>
      <c r="B1925" s="31"/>
      <c r="C1925" s="31"/>
      <c r="D1925" s="33"/>
      <c r="E1925" s="98"/>
      <c r="F1925" s="31"/>
      <c r="G1925" s="83"/>
      <c r="H1925" s="83"/>
      <c r="I1925" s="62"/>
      <c r="J1925" s="31"/>
      <c r="K1925" s="31"/>
      <c r="L1925" s="83"/>
      <c r="M1925" s="69"/>
      <c r="N1925" s="69"/>
      <c r="O1925" s="74"/>
      <c r="P1925" s="74"/>
      <c r="Q1925" s="75"/>
      <c r="R1925" s="34"/>
      <c r="S1925" s="83"/>
      <c r="T1925" s="83"/>
      <c r="U1925" s="83"/>
      <c r="V1925" s="83"/>
      <c r="W1925" s="74"/>
      <c r="X1925" s="74"/>
      <c r="Y1925" s="74"/>
      <c r="Z1925" s="66"/>
      <c r="AA1925" s="72"/>
      <c r="AB1925" s="66"/>
      <c r="AC1925" s="72"/>
      <c r="AD1925" s="72"/>
      <c r="AE1925" s="72"/>
      <c r="AF1925" s="62"/>
      <c r="AG1925" s="113"/>
      <c r="AH1925" s="114"/>
      <c r="AI1925" s="30"/>
      <c r="AJ1925" s="30"/>
      <c r="AK1925" s="30"/>
      <c r="AL1925" s="30"/>
      <c r="AM1925" s="68"/>
      <c r="AN1925" s="114"/>
      <c r="AO1925" s="114"/>
      <c r="AP1925" s="113"/>
      <c r="AQ1925" s="113"/>
      <c r="AR1925" s="31"/>
      <c r="AS1925" s="73"/>
      <c r="AT1925" s="73"/>
      <c r="AU1925" s="68"/>
      <c r="AV1925" s="67"/>
      <c r="AW1925" s="67"/>
      <c r="AX1925" s="67"/>
      <c r="AY1925" s="67"/>
      <c r="AZ1925" s="132"/>
      <c r="BA1925" s="132"/>
      <c r="BB1925" s="132"/>
      <c r="BC1925" s="132"/>
      <c r="BD1925" s="132"/>
      <c r="BE1925" s="67"/>
    </row>
    <row r="1926" spans="1:57" ht="25.5" customHeight="1" x14ac:dyDescent="0.25">
      <c r="A1926" s="31"/>
      <c r="B1926" s="31"/>
      <c r="C1926" s="31"/>
      <c r="D1926" s="33"/>
      <c r="E1926" s="98"/>
      <c r="F1926" s="31"/>
      <c r="G1926" s="83"/>
      <c r="H1926" s="83"/>
      <c r="I1926" s="62"/>
      <c r="J1926" s="31"/>
      <c r="K1926" s="31"/>
      <c r="L1926" s="83"/>
      <c r="M1926" s="69"/>
      <c r="N1926" s="69"/>
      <c r="O1926" s="74"/>
      <c r="P1926" s="74"/>
      <c r="Q1926" s="75"/>
      <c r="R1926" s="34"/>
      <c r="S1926" s="83"/>
      <c r="T1926" s="83"/>
      <c r="U1926" s="83"/>
      <c r="V1926" s="83"/>
      <c r="W1926" s="74"/>
      <c r="X1926" s="74"/>
      <c r="Y1926" s="74"/>
      <c r="Z1926" s="66"/>
      <c r="AA1926" s="72"/>
      <c r="AB1926" s="66"/>
      <c r="AC1926" s="72"/>
      <c r="AD1926" s="72"/>
      <c r="AE1926" s="72"/>
      <c r="AF1926" s="62"/>
      <c r="AG1926" s="113"/>
      <c r="AH1926" s="114"/>
      <c r="AI1926" s="30"/>
      <c r="AJ1926" s="30"/>
      <c r="AK1926" s="30"/>
      <c r="AL1926" s="30"/>
      <c r="AM1926" s="68"/>
      <c r="AN1926" s="114"/>
      <c r="AO1926" s="114"/>
      <c r="AP1926" s="113"/>
      <c r="AQ1926" s="113"/>
      <c r="AR1926" s="31"/>
      <c r="AS1926" s="73"/>
      <c r="AT1926" s="73"/>
      <c r="AU1926" s="68"/>
      <c r="AV1926" s="67"/>
      <c r="AW1926" s="67"/>
      <c r="AX1926" s="67"/>
      <c r="AY1926" s="67"/>
      <c r="AZ1926" s="132"/>
      <c r="BA1926" s="132"/>
      <c r="BB1926" s="132"/>
      <c r="BC1926" s="132"/>
      <c r="BD1926" s="132"/>
      <c r="BE1926" s="67"/>
    </row>
    <row r="1927" spans="1:57" ht="25.5" customHeight="1" x14ac:dyDescent="0.25">
      <c r="A1927" s="31"/>
      <c r="B1927" s="31"/>
      <c r="C1927" s="31"/>
      <c r="D1927" s="33"/>
      <c r="E1927" s="98"/>
      <c r="F1927" s="31"/>
      <c r="G1927" s="83"/>
      <c r="H1927" s="83"/>
      <c r="I1927" s="62"/>
      <c r="J1927" s="31"/>
      <c r="K1927" s="31"/>
      <c r="L1927" s="83"/>
      <c r="M1927" s="69"/>
      <c r="N1927" s="69"/>
      <c r="O1927" s="74"/>
      <c r="P1927" s="74"/>
      <c r="Q1927" s="75"/>
      <c r="R1927" s="34"/>
      <c r="S1927" s="83"/>
      <c r="T1927" s="83"/>
      <c r="U1927" s="83"/>
      <c r="V1927" s="83"/>
      <c r="W1927" s="74"/>
      <c r="X1927" s="74"/>
      <c r="Y1927" s="74"/>
      <c r="Z1927" s="66"/>
      <c r="AA1927" s="72"/>
      <c r="AB1927" s="66"/>
      <c r="AC1927" s="72"/>
      <c r="AD1927" s="72"/>
      <c r="AE1927" s="72"/>
      <c r="AF1927" s="62"/>
      <c r="AG1927" s="113"/>
      <c r="AH1927" s="114"/>
      <c r="AI1927" s="30"/>
      <c r="AJ1927" s="30"/>
      <c r="AK1927" s="30"/>
      <c r="AL1927" s="30"/>
      <c r="AM1927" s="68"/>
      <c r="AN1927" s="114"/>
      <c r="AO1927" s="114"/>
      <c r="AP1927" s="113"/>
      <c r="AQ1927" s="113"/>
      <c r="AR1927" s="31"/>
      <c r="AS1927" s="73"/>
      <c r="AT1927" s="73"/>
      <c r="AU1927" s="68"/>
      <c r="AV1927" s="67"/>
      <c r="AW1927" s="67"/>
      <c r="AX1927" s="67"/>
      <c r="AY1927" s="67"/>
      <c r="AZ1927" s="132"/>
      <c r="BA1927" s="132"/>
      <c r="BB1927" s="132"/>
      <c r="BC1927" s="132"/>
      <c r="BD1927" s="132"/>
      <c r="BE1927" s="67"/>
    </row>
    <row r="1928" spans="1:57" ht="25.5" customHeight="1" x14ac:dyDescent="0.25">
      <c r="A1928" s="31"/>
      <c r="B1928" s="31"/>
      <c r="C1928" s="31"/>
      <c r="D1928" s="33"/>
      <c r="E1928" s="98"/>
      <c r="F1928" s="31"/>
      <c r="G1928" s="83"/>
      <c r="H1928" s="83"/>
      <c r="I1928" s="62"/>
      <c r="J1928" s="31"/>
      <c r="K1928" s="31"/>
      <c r="L1928" s="83"/>
      <c r="M1928" s="69"/>
      <c r="N1928" s="69"/>
      <c r="O1928" s="74"/>
      <c r="P1928" s="74"/>
      <c r="Q1928" s="75"/>
      <c r="R1928" s="34"/>
      <c r="S1928" s="83"/>
      <c r="T1928" s="83"/>
      <c r="U1928" s="83"/>
      <c r="V1928" s="83"/>
      <c r="W1928" s="74"/>
      <c r="X1928" s="74"/>
      <c r="Y1928" s="74"/>
      <c r="Z1928" s="66"/>
      <c r="AA1928" s="72"/>
      <c r="AB1928" s="66"/>
      <c r="AC1928" s="72"/>
      <c r="AD1928" s="72"/>
      <c r="AE1928" s="72"/>
      <c r="AF1928" s="62"/>
      <c r="AG1928" s="113"/>
      <c r="AH1928" s="114"/>
      <c r="AI1928" s="30"/>
      <c r="AJ1928" s="30"/>
      <c r="AK1928" s="30"/>
      <c r="AL1928" s="30"/>
      <c r="AM1928" s="68"/>
      <c r="AN1928" s="114"/>
      <c r="AO1928" s="114"/>
      <c r="AP1928" s="113"/>
      <c r="AQ1928" s="113"/>
      <c r="AR1928" s="31"/>
      <c r="AS1928" s="73"/>
      <c r="AT1928" s="73"/>
      <c r="AU1928" s="68"/>
      <c r="AV1928" s="67"/>
      <c r="AW1928" s="67"/>
      <c r="AX1928" s="67"/>
      <c r="AY1928" s="67"/>
      <c r="AZ1928" s="132"/>
      <c r="BA1928" s="132"/>
      <c r="BB1928" s="132"/>
      <c r="BC1928" s="132"/>
      <c r="BD1928" s="132"/>
      <c r="BE1928" s="67"/>
    </row>
    <row r="1929" spans="1:57" ht="25.5" customHeight="1" x14ac:dyDescent="0.25">
      <c r="A1929" s="31"/>
      <c r="B1929" s="31"/>
      <c r="C1929" s="31"/>
      <c r="D1929" s="33"/>
      <c r="E1929" s="98"/>
      <c r="F1929" s="31"/>
      <c r="G1929" s="83"/>
      <c r="H1929" s="83"/>
      <c r="I1929" s="62"/>
      <c r="J1929" s="31"/>
      <c r="K1929" s="31"/>
      <c r="L1929" s="83"/>
      <c r="M1929" s="69"/>
      <c r="N1929" s="69"/>
      <c r="O1929" s="74"/>
      <c r="P1929" s="74"/>
      <c r="Q1929" s="75"/>
      <c r="R1929" s="34"/>
      <c r="S1929" s="83"/>
      <c r="T1929" s="83"/>
      <c r="U1929" s="83"/>
      <c r="V1929" s="83"/>
      <c r="W1929" s="74"/>
      <c r="X1929" s="74"/>
      <c r="Y1929" s="74"/>
      <c r="Z1929" s="66"/>
      <c r="AA1929" s="72"/>
      <c r="AB1929" s="66"/>
      <c r="AC1929" s="72"/>
      <c r="AD1929" s="72"/>
      <c r="AE1929" s="72"/>
      <c r="AF1929" s="62"/>
      <c r="AG1929" s="113"/>
      <c r="AH1929" s="114"/>
      <c r="AI1929" s="30"/>
      <c r="AJ1929" s="30"/>
      <c r="AK1929" s="30"/>
      <c r="AL1929" s="30"/>
      <c r="AM1929" s="68"/>
      <c r="AN1929" s="114"/>
      <c r="AO1929" s="114"/>
      <c r="AP1929" s="113"/>
      <c r="AQ1929" s="113"/>
      <c r="AR1929" s="31"/>
      <c r="AS1929" s="73"/>
      <c r="AT1929" s="73"/>
      <c r="AU1929" s="68"/>
      <c r="AV1929" s="67"/>
      <c r="AW1929" s="67"/>
      <c r="AX1929" s="67"/>
      <c r="AY1929" s="67"/>
      <c r="AZ1929" s="132"/>
      <c r="BA1929" s="132"/>
      <c r="BB1929" s="132"/>
      <c r="BC1929" s="132"/>
      <c r="BD1929" s="132"/>
      <c r="BE1929" s="67"/>
    </row>
    <row r="1930" spans="1:57" ht="25.5" customHeight="1" x14ac:dyDescent="0.25">
      <c r="A1930" s="31"/>
      <c r="B1930" s="31"/>
      <c r="C1930" s="31"/>
      <c r="D1930" s="33"/>
      <c r="E1930" s="98"/>
      <c r="F1930" s="31"/>
      <c r="G1930" s="83"/>
      <c r="H1930" s="83"/>
      <c r="I1930" s="62"/>
      <c r="J1930" s="31"/>
      <c r="K1930" s="31"/>
      <c r="L1930" s="83"/>
      <c r="M1930" s="69"/>
      <c r="N1930" s="69"/>
      <c r="O1930" s="74"/>
      <c r="P1930" s="74"/>
      <c r="Q1930" s="75"/>
      <c r="R1930" s="34"/>
      <c r="S1930" s="83"/>
      <c r="T1930" s="83"/>
      <c r="U1930" s="83"/>
      <c r="V1930" s="83"/>
      <c r="W1930" s="74"/>
      <c r="X1930" s="74"/>
      <c r="Y1930" s="74"/>
      <c r="Z1930" s="66"/>
      <c r="AA1930" s="72"/>
      <c r="AB1930" s="66"/>
      <c r="AC1930" s="72"/>
      <c r="AD1930" s="72"/>
      <c r="AE1930" s="72"/>
      <c r="AF1930" s="62"/>
      <c r="AG1930" s="113"/>
      <c r="AH1930" s="114"/>
      <c r="AI1930" s="30"/>
      <c r="AJ1930" s="30"/>
      <c r="AK1930" s="30"/>
      <c r="AL1930" s="30"/>
      <c r="AM1930" s="68"/>
      <c r="AN1930" s="114"/>
      <c r="AO1930" s="114"/>
      <c r="AP1930" s="113"/>
      <c r="AQ1930" s="113"/>
      <c r="AR1930" s="31"/>
      <c r="AS1930" s="73"/>
      <c r="AT1930" s="73"/>
      <c r="AU1930" s="68"/>
      <c r="AV1930" s="67"/>
      <c r="AW1930" s="67"/>
      <c r="AX1930" s="67"/>
      <c r="AY1930" s="67"/>
      <c r="AZ1930" s="132"/>
      <c r="BA1930" s="132"/>
      <c r="BB1930" s="132"/>
      <c r="BC1930" s="132"/>
      <c r="BD1930" s="132"/>
      <c r="BE1930" s="67"/>
    </row>
    <row r="1931" spans="1:57" ht="25.5" customHeight="1" x14ac:dyDescent="0.25">
      <c r="A1931" s="31"/>
      <c r="B1931" s="31"/>
      <c r="C1931" s="31"/>
      <c r="D1931" s="33"/>
      <c r="E1931" s="98"/>
      <c r="F1931" s="31"/>
      <c r="G1931" s="83"/>
      <c r="H1931" s="83"/>
      <c r="I1931" s="62"/>
      <c r="J1931" s="31"/>
      <c r="K1931" s="31"/>
      <c r="L1931" s="83"/>
      <c r="M1931" s="69"/>
      <c r="N1931" s="69"/>
      <c r="O1931" s="74"/>
      <c r="P1931" s="74"/>
      <c r="Q1931" s="75"/>
      <c r="R1931" s="34"/>
      <c r="S1931" s="83"/>
      <c r="T1931" s="83"/>
      <c r="U1931" s="83"/>
      <c r="V1931" s="83"/>
      <c r="W1931" s="74"/>
      <c r="X1931" s="74"/>
      <c r="Y1931" s="74"/>
      <c r="Z1931" s="66"/>
      <c r="AA1931" s="72"/>
      <c r="AB1931" s="66"/>
      <c r="AC1931" s="72"/>
      <c r="AD1931" s="72"/>
      <c r="AE1931" s="72"/>
      <c r="AF1931" s="62"/>
      <c r="AG1931" s="113"/>
      <c r="AH1931" s="114"/>
      <c r="AI1931" s="30"/>
      <c r="AJ1931" s="30"/>
      <c r="AK1931" s="30"/>
      <c r="AL1931" s="30"/>
      <c r="AM1931" s="68"/>
      <c r="AN1931" s="114"/>
      <c r="AO1931" s="114"/>
      <c r="AP1931" s="113"/>
      <c r="AQ1931" s="113"/>
      <c r="AR1931" s="31"/>
      <c r="AS1931" s="73"/>
      <c r="AT1931" s="73"/>
      <c r="AU1931" s="68"/>
      <c r="AV1931" s="67"/>
      <c r="AW1931" s="67"/>
      <c r="AX1931" s="67"/>
      <c r="AY1931" s="67"/>
      <c r="AZ1931" s="132"/>
      <c r="BA1931" s="132"/>
      <c r="BB1931" s="132"/>
      <c r="BC1931" s="132"/>
      <c r="BD1931" s="132"/>
      <c r="BE1931" s="67"/>
    </row>
    <row r="1932" spans="1:57" ht="25.5" customHeight="1" x14ac:dyDescent="0.25">
      <c r="A1932" s="31"/>
      <c r="B1932" s="31"/>
      <c r="C1932" s="31"/>
      <c r="D1932" s="33"/>
      <c r="E1932" s="98"/>
      <c r="F1932" s="31"/>
      <c r="G1932" s="83"/>
      <c r="H1932" s="83"/>
      <c r="I1932" s="62"/>
      <c r="J1932" s="31"/>
      <c r="K1932" s="31"/>
      <c r="L1932" s="83"/>
      <c r="M1932" s="69"/>
      <c r="N1932" s="69"/>
      <c r="O1932" s="74"/>
      <c r="P1932" s="74"/>
      <c r="Q1932" s="75"/>
      <c r="R1932" s="34"/>
      <c r="S1932" s="83"/>
      <c r="T1932" s="83"/>
      <c r="U1932" s="83"/>
      <c r="V1932" s="83"/>
      <c r="W1932" s="74"/>
      <c r="X1932" s="74"/>
      <c r="Y1932" s="74"/>
      <c r="Z1932" s="66"/>
      <c r="AA1932" s="72"/>
      <c r="AB1932" s="66"/>
      <c r="AC1932" s="72"/>
      <c r="AD1932" s="72"/>
      <c r="AE1932" s="72"/>
      <c r="AF1932" s="62"/>
      <c r="AG1932" s="113"/>
      <c r="AH1932" s="114"/>
      <c r="AI1932" s="30"/>
      <c r="AJ1932" s="30"/>
      <c r="AK1932" s="30"/>
      <c r="AL1932" s="30"/>
      <c r="AM1932" s="68"/>
      <c r="AN1932" s="114"/>
      <c r="AO1932" s="114"/>
      <c r="AP1932" s="113"/>
      <c r="AQ1932" s="113"/>
      <c r="AR1932" s="31"/>
      <c r="AS1932" s="73"/>
      <c r="AT1932" s="73"/>
      <c r="AU1932" s="68"/>
      <c r="AV1932" s="67"/>
      <c r="AW1932" s="67"/>
      <c r="AX1932" s="67"/>
      <c r="AY1932" s="67"/>
      <c r="AZ1932" s="132"/>
      <c r="BA1932" s="132"/>
      <c r="BB1932" s="132"/>
      <c r="BC1932" s="132"/>
      <c r="BD1932" s="132"/>
      <c r="BE1932" s="67"/>
    </row>
    <row r="1933" spans="1:57" ht="25.5" customHeight="1" x14ac:dyDescent="0.25">
      <c r="A1933" s="31"/>
      <c r="B1933" s="31"/>
      <c r="C1933" s="31"/>
      <c r="D1933" s="33"/>
      <c r="E1933" s="98"/>
      <c r="F1933" s="31"/>
      <c r="G1933" s="83"/>
      <c r="H1933" s="83"/>
      <c r="I1933" s="62"/>
      <c r="J1933" s="31"/>
      <c r="K1933" s="31"/>
      <c r="L1933" s="83"/>
      <c r="M1933" s="69"/>
      <c r="N1933" s="69"/>
      <c r="O1933" s="74"/>
      <c r="P1933" s="74"/>
      <c r="Q1933" s="75"/>
      <c r="R1933" s="34"/>
      <c r="S1933" s="83"/>
      <c r="T1933" s="83"/>
      <c r="U1933" s="83"/>
      <c r="V1933" s="83"/>
      <c r="W1933" s="74"/>
      <c r="X1933" s="74"/>
      <c r="Y1933" s="74"/>
      <c r="Z1933" s="66"/>
      <c r="AA1933" s="72"/>
      <c r="AB1933" s="66"/>
      <c r="AC1933" s="72"/>
      <c r="AD1933" s="72"/>
      <c r="AE1933" s="72"/>
      <c r="AF1933" s="62"/>
      <c r="AG1933" s="113"/>
      <c r="AH1933" s="114"/>
      <c r="AI1933" s="30"/>
      <c r="AJ1933" s="30"/>
      <c r="AK1933" s="30"/>
      <c r="AL1933" s="30"/>
      <c r="AM1933" s="68"/>
      <c r="AN1933" s="114"/>
      <c r="AO1933" s="114"/>
      <c r="AP1933" s="113"/>
      <c r="AQ1933" s="113"/>
      <c r="AR1933" s="31"/>
      <c r="AS1933" s="73"/>
      <c r="AT1933" s="73"/>
      <c r="AU1933" s="68"/>
      <c r="AV1933" s="67"/>
      <c r="AW1933" s="67"/>
      <c r="AX1933" s="67"/>
      <c r="AY1933" s="67"/>
      <c r="AZ1933" s="132"/>
      <c r="BA1933" s="132"/>
      <c r="BB1933" s="132"/>
      <c r="BC1933" s="132"/>
      <c r="BD1933" s="132"/>
      <c r="BE1933" s="67"/>
    </row>
    <row r="1934" spans="1:57" ht="25.5" customHeight="1" x14ac:dyDescent="0.25">
      <c r="A1934" s="31"/>
      <c r="B1934" s="31"/>
      <c r="C1934" s="31"/>
      <c r="D1934" s="33"/>
      <c r="E1934" s="98"/>
      <c r="F1934" s="31"/>
      <c r="G1934" s="83"/>
      <c r="H1934" s="83"/>
      <c r="I1934" s="62"/>
      <c r="J1934" s="31"/>
      <c r="K1934" s="31"/>
      <c r="L1934" s="83"/>
      <c r="M1934" s="69"/>
      <c r="N1934" s="69"/>
      <c r="O1934" s="74"/>
      <c r="P1934" s="74"/>
      <c r="Q1934" s="75"/>
      <c r="R1934" s="34"/>
      <c r="S1934" s="83"/>
      <c r="T1934" s="83"/>
      <c r="U1934" s="83"/>
      <c r="V1934" s="83"/>
      <c r="W1934" s="74"/>
      <c r="X1934" s="74"/>
      <c r="Y1934" s="74"/>
      <c r="Z1934" s="66"/>
      <c r="AA1934" s="72"/>
      <c r="AB1934" s="66"/>
      <c r="AC1934" s="72"/>
      <c r="AD1934" s="72"/>
      <c r="AE1934" s="72"/>
      <c r="AF1934" s="62"/>
      <c r="AG1934" s="113"/>
      <c r="AH1934" s="114"/>
      <c r="AI1934" s="30"/>
      <c r="AJ1934" s="30"/>
      <c r="AK1934" s="30"/>
      <c r="AL1934" s="30"/>
      <c r="AM1934" s="68"/>
      <c r="AN1934" s="114"/>
      <c r="AO1934" s="114"/>
      <c r="AP1934" s="113"/>
      <c r="AQ1934" s="113"/>
      <c r="AR1934" s="31"/>
      <c r="AS1934" s="73"/>
      <c r="AT1934" s="73"/>
      <c r="AU1934" s="68"/>
      <c r="AV1934" s="67"/>
      <c r="AW1934" s="67"/>
      <c r="AX1934" s="67"/>
      <c r="AY1934" s="67"/>
      <c r="AZ1934" s="132"/>
      <c r="BA1934" s="132"/>
      <c r="BB1934" s="132"/>
      <c r="BC1934" s="132"/>
      <c r="BD1934" s="132"/>
      <c r="BE1934" s="67"/>
    </row>
    <row r="1935" spans="1:57" ht="25.5" customHeight="1" x14ac:dyDescent="0.25">
      <c r="A1935" s="31"/>
      <c r="B1935" s="31"/>
      <c r="C1935" s="31"/>
      <c r="D1935" s="33"/>
      <c r="E1935" s="98"/>
      <c r="F1935" s="31"/>
      <c r="G1935" s="83"/>
      <c r="H1935" s="83"/>
      <c r="I1935" s="62"/>
      <c r="J1935" s="31"/>
      <c r="K1935" s="31"/>
      <c r="L1935" s="83"/>
      <c r="M1935" s="69"/>
      <c r="N1935" s="69"/>
      <c r="O1935" s="74"/>
      <c r="P1935" s="74"/>
      <c r="Q1935" s="75"/>
      <c r="R1935" s="34"/>
      <c r="S1935" s="83"/>
      <c r="T1935" s="83"/>
      <c r="U1935" s="83"/>
      <c r="V1935" s="83"/>
      <c r="W1935" s="74"/>
      <c r="X1935" s="74"/>
      <c r="Y1935" s="74"/>
      <c r="Z1935" s="66"/>
      <c r="AA1935" s="72"/>
      <c r="AB1935" s="66"/>
      <c r="AC1935" s="72"/>
      <c r="AD1935" s="72"/>
      <c r="AE1935" s="72"/>
      <c r="AF1935" s="62"/>
      <c r="AG1935" s="113"/>
      <c r="AH1935" s="114"/>
      <c r="AI1935" s="30"/>
      <c r="AJ1935" s="30"/>
      <c r="AK1935" s="30"/>
      <c r="AL1935" s="30"/>
      <c r="AM1935" s="68"/>
      <c r="AN1935" s="114"/>
      <c r="AO1935" s="114"/>
      <c r="AP1935" s="113"/>
      <c r="AQ1935" s="113"/>
      <c r="AR1935" s="31"/>
      <c r="AS1935" s="73"/>
      <c r="AT1935" s="73"/>
      <c r="AU1935" s="68"/>
      <c r="AV1935" s="67"/>
      <c r="AW1935" s="67"/>
      <c r="AX1935" s="67"/>
      <c r="AY1935" s="67"/>
      <c r="AZ1935" s="132"/>
      <c r="BA1935" s="132"/>
      <c r="BB1935" s="132"/>
      <c r="BC1935" s="132"/>
      <c r="BD1935" s="132"/>
      <c r="BE1935" s="67"/>
    </row>
    <row r="1936" spans="1:57" ht="25.5" customHeight="1" x14ac:dyDescent="0.25">
      <c r="A1936" s="31"/>
      <c r="B1936" s="31"/>
      <c r="C1936" s="31"/>
      <c r="D1936" s="33"/>
      <c r="E1936" s="98"/>
      <c r="F1936" s="31"/>
      <c r="G1936" s="83"/>
      <c r="H1936" s="83"/>
      <c r="I1936" s="62"/>
      <c r="J1936" s="31"/>
      <c r="K1936" s="31"/>
      <c r="L1936" s="83"/>
      <c r="M1936" s="69"/>
      <c r="N1936" s="69"/>
      <c r="O1936" s="74"/>
      <c r="P1936" s="74"/>
      <c r="Q1936" s="75"/>
      <c r="R1936" s="34"/>
      <c r="S1936" s="83"/>
      <c r="T1936" s="83"/>
      <c r="U1936" s="83"/>
      <c r="V1936" s="83"/>
      <c r="W1936" s="74"/>
      <c r="X1936" s="74"/>
      <c r="Y1936" s="74"/>
      <c r="Z1936" s="66"/>
      <c r="AA1936" s="72"/>
      <c r="AB1936" s="66"/>
      <c r="AC1936" s="72"/>
      <c r="AD1936" s="72"/>
      <c r="AE1936" s="72"/>
      <c r="AF1936" s="62"/>
      <c r="AG1936" s="113"/>
      <c r="AH1936" s="114"/>
      <c r="AI1936" s="30"/>
      <c r="AJ1936" s="30"/>
      <c r="AK1936" s="30"/>
      <c r="AL1936" s="30"/>
      <c r="AM1936" s="68"/>
      <c r="AN1936" s="114"/>
      <c r="AO1936" s="114"/>
      <c r="AP1936" s="113"/>
      <c r="AQ1936" s="113"/>
      <c r="AR1936" s="31"/>
      <c r="AS1936" s="73"/>
      <c r="AT1936" s="73"/>
      <c r="AU1936" s="68"/>
      <c r="AV1936" s="67"/>
      <c r="AW1936" s="67"/>
      <c r="AX1936" s="67"/>
      <c r="AY1936" s="67"/>
      <c r="AZ1936" s="132"/>
      <c r="BA1936" s="132"/>
      <c r="BB1936" s="132"/>
      <c r="BC1936" s="132"/>
      <c r="BD1936" s="132"/>
      <c r="BE1936" s="67"/>
    </row>
    <row r="1937" spans="1:57" ht="25.5" customHeight="1" x14ac:dyDescent="0.25">
      <c r="A1937" s="31"/>
      <c r="B1937" s="31"/>
      <c r="C1937" s="31"/>
      <c r="D1937" s="33"/>
      <c r="E1937" s="98"/>
      <c r="F1937" s="31"/>
      <c r="G1937" s="83"/>
      <c r="H1937" s="83"/>
      <c r="I1937" s="62"/>
      <c r="J1937" s="31"/>
      <c r="K1937" s="31"/>
      <c r="L1937" s="83"/>
      <c r="M1937" s="69"/>
      <c r="N1937" s="69"/>
      <c r="O1937" s="74"/>
      <c r="P1937" s="74"/>
      <c r="Q1937" s="75"/>
      <c r="R1937" s="34"/>
      <c r="S1937" s="83"/>
      <c r="T1937" s="83"/>
      <c r="U1937" s="83"/>
      <c r="V1937" s="83"/>
      <c r="W1937" s="74"/>
      <c r="X1937" s="74"/>
      <c r="Y1937" s="74"/>
      <c r="Z1937" s="66"/>
      <c r="AA1937" s="72"/>
      <c r="AB1937" s="66"/>
      <c r="AC1937" s="72"/>
      <c r="AD1937" s="72"/>
      <c r="AE1937" s="72"/>
      <c r="AF1937" s="62"/>
      <c r="AG1937" s="113"/>
      <c r="AH1937" s="114"/>
      <c r="AI1937" s="30"/>
      <c r="AJ1937" s="30"/>
      <c r="AK1937" s="30"/>
      <c r="AL1937" s="30"/>
      <c r="AM1937" s="68"/>
      <c r="AN1937" s="114"/>
      <c r="AO1937" s="114"/>
      <c r="AP1937" s="113"/>
      <c r="AQ1937" s="113"/>
      <c r="AR1937" s="31"/>
      <c r="AS1937" s="73"/>
      <c r="AT1937" s="73"/>
      <c r="AU1937" s="68"/>
      <c r="AV1937" s="67"/>
      <c r="AW1937" s="67"/>
      <c r="AX1937" s="67"/>
      <c r="AY1937" s="67"/>
      <c r="AZ1937" s="132"/>
      <c r="BA1937" s="132"/>
      <c r="BB1937" s="132"/>
      <c r="BC1937" s="132"/>
      <c r="BD1937" s="132"/>
      <c r="BE1937" s="67"/>
    </row>
    <row r="1938" spans="1:57" ht="25.5" customHeight="1" x14ac:dyDescent="0.25">
      <c r="A1938" s="31"/>
      <c r="B1938" s="31"/>
      <c r="C1938" s="31"/>
      <c r="D1938" s="33"/>
      <c r="E1938" s="98"/>
      <c r="F1938" s="31"/>
      <c r="G1938" s="83"/>
      <c r="H1938" s="83"/>
      <c r="I1938" s="62"/>
      <c r="J1938" s="31"/>
      <c r="K1938" s="31"/>
      <c r="L1938" s="83"/>
      <c r="M1938" s="69"/>
      <c r="N1938" s="69"/>
      <c r="O1938" s="74"/>
      <c r="P1938" s="74"/>
      <c r="Q1938" s="75"/>
      <c r="R1938" s="34"/>
      <c r="S1938" s="83"/>
      <c r="T1938" s="83"/>
      <c r="U1938" s="83"/>
      <c r="V1938" s="83"/>
      <c r="W1938" s="74"/>
      <c r="X1938" s="74"/>
      <c r="Y1938" s="74"/>
      <c r="Z1938" s="66"/>
      <c r="AA1938" s="72"/>
      <c r="AB1938" s="66"/>
      <c r="AC1938" s="72"/>
      <c r="AD1938" s="72"/>
      <c r="AE1938" s="72"/>
      <c r="AF1938" s="62"/>
      <c r="AG1938" s="113"/>
      <c r="AH1938" s="114"/>
      <c r="AI1938" s="30"/>
      <c r="AJ1938" s="30"/>
      <c r="AK1938" s="30"/>
      <c r="AL1938" s="30"/>
      <c r="AM1938" s="68"/>
      <c r="AN1938" s="114"/>
      <c r="AO1938" s="114"/>
      <c r="AP1938" s="113"/>
      <c r="AQ1938" s="113"/>
      <c r="AR1938" s="31"/>
      <c r="AS1938" s="73"/>
      <c r="AT1938" s="73"/>
      <c r="AU1938" s="68"/>
      <c r="AV1938" s="67"/>
      <c r="AW1938" s="67"/>
      <c r="AX1938" s="67"/>
      <c r="AY1938" s="67"/>
      <c r="AZ1938" s="132"/>
      <c r="BA1938" s="132"/>
      <c r="BB1938" s="132"/>
      <c r="BC1938" s="132"/>
      <c r="BD1938" s="132"/>
      <c r="BE1938" s="67"/>
    </row>
    <row r="1939" spans="1:57" ht="25.5" customHeight="1" x14ac:dyDescent="0.25">
      <c r="A1939" s="31"/>
      <c r="B1939" s="31"/>
      <c r="C1939" s="31"/>
      <c r="D1939" s="33"/>
      <c r="E1939" s="98"/>
      <c r="F1939" s="31"/>
      <c r="G1939" s="83"/>
      <c r="H1939" s="83"/>
      <c r="I1939" s="62"/>
      <c r="J1939" s="31"/>
      <c r="K1939" s="31"/>
      <c r="L1939" s="83"/>
      <c r="M1939" s="69"/>
      <c r="N1939" s="69"/>
      <c r="O1939" s="74"/>
      <c r="P1939" s="74"/>
      <c r="Q1939" s="75"/>
      <c r="R1939" s="34"/>
      <c r="S1939" s="83"/>
      <c r="T1939" s="83"/>
      <c r="U1939" s="83"/>
      <c r="V1939" s="83"/>
      <c r="W1939" s="74"/>
      <c r="X1939" s="74"/>
      <c r="Y1939" s="74"/>
      <c r="Z1939" s="66"/>
      <c r="AA1939" s="72"/>
      <c r="AB1939" s="66"/>
      <c r="AC1939" s="72"/>
      <c r="AD1939" s="72"/>
      <c r="AE1939" s="72"/>
      <c r="AF1939" s="62"/>
      <c r="AG1939" s="113"/>
      <c r="AH1939" s="114"/>
      <c r="AI1939" s="30"/>
      <c r="AJ1939" s="30"/>
      <c r="AK1939" s="30"/>
      <c r="AL1939" s="30"/>
      <c r="AM1939" s="68"/>
      <c r="AN1939" s="114"/>
      <c r="AO1939" s="114"/>
      <c r="AP1939" s="113"/>
      <c r="AQ1939" s="113"/>
      <c r="AR1939" s="31"/>
      <c r="AS1939" s="73"/>
      <c r="AT1939" s="73"/>
      <c r="AU1939" s="68"/>
      <c r="AV1939" s="67"/>
      <c r="AW1939" s="67"/>
      <c r="AX1939" s="67"/>
      <c r="AY1939" s="67"/>
      <c r="AZ1939" s="132"/>
      <c r="BA1939" s="132"/>
      <c r="BB1939" s="132"/>
      <c r="BC1939" s="132"/>
      <c r="BD1939" s="132"/>
      <c r="BE1939" s="67"/>
    </row>
    <row r="1940" spans="1:57" ht="25.5" customHeight="1" x14ac:dyDescent="0.25">
      <c r="A1940" s="31"/>
      <c r="B1940" s="31"/>
      <c r="C1940" s="31"/>
      <c r="D1940" s="33"/>
      <c r="E1940" s="98"/>
      <c r="F1940" s="31"/>
      <c r="G1940" s="83"/>
      <c r="H1940" s="83"/>
      <c r="I1940" s="62"/>
      <c r="J1940" s="31"/>
      <c r="K1940" s="31"/>
      <c r="L1940" s="83"/>
      <c r="M1940" s="69"/>
      <c r="N1940" s="69"/>
      <c r="O1940" s="74"/>
      <c r="P1940" s="74"/>
      <c r="Q1940" s="75"/>
      <c r="R1940" s="34"/>
      <c r="S1940" s="83"/>
      <c r="T1940" s="83"/>
      <c r="U1940" s="83"/>
      <c r="V1940" s="83"/>
      <c r="W1940" s="74"/>
      <c r="X1940" s="74"/>
      <c r="Y1940" s="74"/>
      <c r="Z1940" s="66"/>
      <c r="AA1940" s="72"/>
      <c r="AB1940" s="66"/>
      <c r="AC1940" s="72"/>
      <c r="AD1940" s="72"/>
      <c r="AE1940" s="72"/>
      <c r="AF1940" s="62"/>
      <c r="AG1940" s="113"/>
      <c r="AH1940" s="114"/>
      <c r="AI1940" s="30"/>
      <c r="AJ1940" s="30"/>
      <c r="AK1940" s="30"/>
      <c r="AL1940" s="30"/>
      <c r="AM1940" s="68"/>
      <c r="AN1940" s="114"/>
      <c r="AO1940" s="114"/>
      <c r="AP1940" s="113"/>
      <c r="AQ1940" s="113"/>
      <c r="AR1940" s="31"/>
      <c r="AS1940" s="73"/>
      <c r="AT1940" s="73"/>
      <c r="AU1940" s="68"/>
      <c r="AV1940" s="67"/>
      <c r="AW1940" s="67"/>
      <c r="AX1940" s="67"/>
      <c r="AY1940" s="67"/>
      <c r="AZ1940" s="132"/>
      <c r="BA1940" s="132"/>
      <c r="BB1940" s="132"/>
      <c r="BC1940" s="132"/>
      <c r="BD1940" s="132"/>
      <c r="BE1940" s="67"/>
    </row>
    <row r="1941" spans="1:57" ht="25.5" customHeight="1" x14ac:dyDescent="0.25">
      <c r="A1941" s="31"/>
      <c r="B1941" s="31"/>
      <c r="C1941" s="31"/>
      <c r="D1941" s="33"/>
      <c r="E1941" s="98"/>
      <c r="F1941" s="31"/>
      <c r="G1941" s="83"/>
      <c r="H1941" s="83"/>
      <c r="I1941" s="62"/>
      <c r="J1941" s="31"/>
      <c r="K1941" s="31"/>
      <c r="L1941" s="83"/>
      <c r="M1941" s="69"/>
      <c r="N1941" s="69"/>
      <c r="O1941" s="74"/>
      <c r="P1941" s="74"/>
      <c r="Q1941" s="75"/>
      <c r="R1941" s="34"/>
      <c r="S1941" s="83"/>
      <c r="T1941" s="83"/>
      <c r="U1941" s="83"/>
      <c r="V1941" s="83"/>
      <c r="W1941" s="74"/>
      <c r="X1941" s="74"/>
      <c r="Y1941" s="74"/>
      <c r="Z1941" s="66"/>
      <c r="AA1941" s="72"/>
      <c r="AB1941" s="66"/>
      <c r="AC1941" s="72"/>
      <c r="AD1941" s="72"/>
      <c r="AE1941" s="72"/>
      <c r="AF1941" s="62"/>
      <c r="AG1941" s="113"/>
      <c r="AH1941" s="114"/>
      <c r="AI1941" s="30"/>
      <c r="AJ1941" s="30"/>
      <c r="AK1941" s="30"/>
      <c r="AL1941" s="30"/>
      <c r="AM1941" s="68"/>
      <c r="AN1941" s="114"/>
      <c r="AO1941" s="114"/>
      <c r="AP1941" s="113"/>
      <c r="AQ1941" s="113"/>
      <c r="AR1941" s="31"/>
      <c r="AS1941" s="73"/>
      <c r="AT1941" s="73"/>
      <c r="AU1941" s="68"/>
      <c r="AV1941" s="67"/>
      <c r="AW1941" s="67"/>
      <c r="AX1941" s="67"/>
      <c r="AY1941" s="67"/>
      <c r="AZ1941" s="132"/>
      <c r="BA1941" s="132"/>
      <c r="BB1941" s="132"/>
      <c r="BC1941" s="132"/>
      <c r="BD1941" s="132"/>
      <c r="BE1941" s="67"/>
    </row>
    <row r="1942" spans="1:57" ht="25.5" customHeight="1" x14ac:dyDescent="0.25">
      <c r="A1942" s="31"/>
      <c r="B1942" s="31"/>
      <c r="C1942" s="31"/>
      <c r="D1942" s="33"/>
      <c r="E1942" s="98"/>
      <c r="F1942" s="31"/>
      <c r="G1942" s="83"/>
      <c r="H1942" s="83"/>
      <c r="I1942" s="62"/>
      <c r="J1942" s="31"/>
      <c r="K1942" s="31"/>
      <c r="L1942" s="83"/>
      <c r="M1942" s="69"/>
      <c r="N1942" s="69"/>
      <c r="O1942" s="74"/>
      <c r="P1942" s="74"/>
      <c r="Q1942" s="75"/>
      <c r="R1942" s="34"/>
      <c r="S1942" s="83"/>
      <c r="T1942" s="83"/>
      <c r="U1942" s="83"/>
      <c r="V1942" s="83"/>
      <c r="W1942" s="74"/>
      <c r="X1942" s="74"/>
      <c r="Y1942" s="74"/>
      <c r="Z1942" s="66"/>
      <c r="AA1942" s="72"/>
      <c r="AB1942" s="66"/>
      <c r="AC1942" s="72"/>
      <c r="AD1942" s="72"/>
      <c r="AE1942" s="72"/>
      <c r="AF1942" s="62"/>
      <c r="AG1942" s="113"/>
      <c r="AH1942" s="114"/>
      <c r="AI1942" s="30"/>
      <c r="AJ1942" s="30"/>
      <c r="AK1942" s="30"/>
      <c r="AL1942" s="30"/>
      <c r="AM1942" s="68"/>
      <c r="AN1942" s="114"/>
      <c r="AO1942" s="114"/>
      <c r="AP1942" s="113"/>
      <c r="AQ1942" s="113"/>
      <c r="AR1942" s="31"/>
      <c r="AS1942" s="73"/>
      <c r="AT1942" s="73"/>
      <c r="AU1942" s="68"/>
      <c r="AV1942" s="67"/>
      <c r="AW1942" s="67"/>
      <c r="AX1942" s="67"/>
      <c r="AY1942" s="67"/>
      <c r="AZ1942" s="132"/>
      <c r="BA1942" s="132"/>
      <c r="BB1942" s="132"/>
      <c r="BC1942" s="132"/>
      <c r="BD1942" s="132"/>
      <c r="BE1942" s="67"/>
    </row>
    <row r="1943" spans="1:57" ht="25.5" customHeight="1" x14ac:dyDescent="0.25">
      <c r="A1943" s="31"/>
      <c r="B1943" s="31"/>
      <c r="C1943" s="31"/>
      <c r="D1943" s="33"/>
      <c r="E1943" s="98"/>
      <c r="F1943" s="31"/>
      <c r="G1943" s="83"/>
      <c r="H1943" s="83"/>
      <c r="I1943" s="62"/>
      <c r="J1943" s="31"/>
      <c r="K1943" s="31"/>
      <c r="L1943" s="83"/>
      <c r="M1943" s="69"/>
      <c r="N1943" s="69"/>
      <c r="O1943" s="74"/>
      <c r="P1943" s="74"/>
      <c r="Q1943" s="75"/>
      <c r="R1943" s="34"/>
      <c r="S1943" s="83"/>
      <c r="T1943" s="83"/>
      <c r="U1943" s="83"/>
      <c r="V1943" s="83"/>
      <c r="W1943" s="74"/>
      <c r="X1943" s="74"/>
      <c r="Y1943" s="74"/>
      <c r="Z1943" s="66"/>
      <c r="AA1943" s="72"/>
      <c r="AB1943" s="66"/>
      <c r="AC1943" s="72"/>
      <c r="AD1943" s="72"/>
      <c r="AE1943" s="72"/>
      <c r="AF1943" s="62"/>
      <c r="AG1943" s="113"/>
      <c r="AH1943" s="114"/>
      <c r="AI1943" s="30"/>
      <c r="AJ1943" s="30"/>
      <c r="AK1943" s="30"/>
      <c r="AL1943" s="30"/>
      <c r="AM1943" s="68"/>
      <c r="AN1943" s="114"/>
      <c r="AO1943" s="114"/>
      <c r="AP1943" s="113"/>
      <c r="AQ1943" s="113"/>
      <c r="AR1943" s="31"/>
      <c r="AS1943" s="73"/>
      <c r="AT1943" s="73"/>
      <c r="AU1943" s="68"/>
      <c r="AV1943" s="67"/>
      <c r="AW1943" s="67"/>
      <c r="AX1943" s="67"/>
      <c r="AY1943" s="67"/>
      <c r="AZ1943" s="132"/>
      <c r="BA1943" s="132"/>
      <c r="BB1943" s="132"/>
      <c r="BC1943" s="132"/>
      <c r="BD1943" s="132"/>
      <c r="BE1943" s="67"/>
    </row>
    <row r="1944" spans="1:57" ht="25.5" customHeight="1" x14ac:dyDescent="0.25">
      <c r="A1944" s="31"/>
      <c r="B1944" s="31"/>
      <c r="C1944" s="31"/>
      <c r="D1944" s="33"/>
      <c r="E1944" s="98"/>
      <c r="F1944" s="31"/>
      <c r="G1944" s="83"/>
      <c r="H1944" s="83"/>
      <c r="I1944" s="62"/>
      <c r="J1944" s="31"/>
      <c r="K1944" s="31"/>
      <c r="L1944" s="83"/>
      <c r="M1944" s="69"/>
      <c r="N1944" s="69"/>
      <c r="O1944" s="74"/>
      <c r="P1944" s="74"/>
      <c r="Q1944" s="75"/>
      <c r="R1944" s="34"/>
      <c r="S1944" s="83"/>
      <c r="T1944" s="83"/>
      <c r="U1944" s="83"/>
      <c r="V1944" s="83"/>
      <c r="W1944" s="74"/>
      <c r="X1944" s="74"/>
      <c r="Y1944" s="74"/>
      <c r="Z1944" s="66"/>
      <c r="AA1944" s="72"/>
      <c r="AB1944" s="66"/>
      <c r="AC1944" s="72"/>
      <c r="AD1944" s="72"/>
      <c r="AE1944" s="72"/>
      <c r="AF1944" s="62"/>
      <c r="AG1944" s="113"/>
      <c r="AH1944" s="114"/>
      <c r="AI1944" s="30"/>
      <c r="AJ1944" s="30"/>
      <c r="AK1944" s="30"/>
      <c r="AL1944" s="30"/>
      <c r="AM1944" s="68"/>
      <c r="AN1944" s="114"/>
      <c r="AO1944" s="114"/>
      <c r="AP1944" s="113"/>
      <c r="AQ1944" s="113"/>
      <c r="AR1944" s="31"/>
      <c r="AS1944" s="73"/>
      <c r="AT1944" s="73"/>
      <c r="AU1944" s="68"/>
      <c r="AV1944" s="67"/>
      <c r="AW1944" s="67"/>
      <c r="AX1944" s="67"/>
      <c r="AY1944" s="67"/>
      <c r="AZ1944" s="132"/>
      <c r="BA1944" s="132"/>
      <c r="BB1944" s="132"/>
      <c r="BC1944" s="132"/>
      <c r="BD1944" s="132"/>
      <c r="BE1944" s="67"/>
    </row>
    <row r="1945" spans="1:57" ht="25.5" customHeight="1" x14ac:dyDescent="0.25">
      <c r="A1945" s="31"/>
      <c r="B1945" s="31"/>
      <c r="C1945" s="31"/>
      <c r="D1945" s="33"/>
      <c r="E1945" s="98"/>
      <c r="F1945" s="31"/>
      <c r="G1945" s="83"/>
      <c r="H1945" s="83"/>
      <c r="I1945" s="62"/>
      <c r="J1945" s="31"/>
      <c r="K1945" s="31"/>
      <c r="L1945" s="83"/>
      <c r="M1945" s="69"/>
      <c r="N1945" s="69"/>
      <c r="O1945" s="74"/>
      <c r="P1945" s="74"/>
      <c r="Q1945" s="75"/>
      <c r="R1945" s="34"/>
      <c r="S1945" s="83"/>
      <c r="T1945" s="83"/>
      <c r="U1945" s="83"/>
      <c r="V1945" s="83"/>
      <c r="W1945" s="74"/>
      <c r="X1945" s="74"/>
      <c r="Y1945" s="74"/>
      <c r="Z1945" s="66"/>
      <c r="AA1945" s="72"/>
      <c r="AB1945" s="66"/>
      <c r="AC1945" s="72"/>
      <c r="AD1945" s="72"/>
      <c r="AE1945" s="72"/>
      <c r="AF1945" s="62"/>
      <c r="AG1945" s="113"/>
      <c r="AH1945" s="114"/>
      <c r="AI1945" s="30"/>
      <c r="AJ1945" s="30"/>
      <c r="AK1945" s="30"/>
      <c r="AL1945" s="30"/>
      <c r="AM1945" s="68"/>
      <c r="AN1945" s="114"/>
      <c r="AO1945" s="114"/>
      <c r="AP1945" s="113"/>
      <c r="AQ1945" s="113"/>
      <c r="AR1945" s="31"/>
      <c r="AS1945" s="73"/>
      <c r="AT1945" s="73"/>
      <c r="AU1945" s="68"/>
      <c r="AV1945" s="67"/>
      <c r="AW1945" s="67"/>
      <c r="AX1945" s="67"/>
      <c r="AY1945" s="67"/>
      <c r="AZ1945" s="132"/>
      <c r="BA1945" s="132"/>
      <c r="BB1945" s="132"/>
      <c r="BC1945" s="132"/>
      <c r="BD1945" s="132"/>
      <c r="BE1945" s="67"/>
    </row>
    <row r="1946" spans="1:57" ht="25.5" customHeight="1" x14ac:dyDescent="0.25">
      <c r="A1946" s="31"/>
      <c r="B1946" s="31"/>
      <c r="C1946" s="31"/>
      <c r="D1946" s="33"/>
      <c r="E1946" s="98"/>
      <c r="F1946" s="31"/>
      <c r="G1946" s="83"/>
      <c r="H1946" s="83"/>
      <c r="I1946" s="62"/>
      <c r="J1946" s="31"/>
      <c r="K1946" s="31"/>
      <c r="L1946" s="83"/>
      <c r="M1946" s="69"/>
      <c r="N1946" s="69"/>
      <c r="O1946" s="74"/>
      <c r="P1946" s="74"/>
      <c r="Q1946" s="75"/>
      <c r="R1946" s="34"/>
      <c r="S1946" s="83"/>
      <c r="T1946" s="83"/>
      <c r="U1946" s="83"/>
      <c r="V1946" s="83"/>
      <c r="W1946" s="74"/>
      <c r="X1946" s="74"/>
      <c r="Y1946" s="74"/>
      <c r="Z1946" s="66"/>
      <c r="AA1946" s="72"/>
      <c r="AB1946" s="66"/>
      <c r="AC1946" s="72"/>
      <c r="AD1946" s="72"/>
      <c r="AE1946" s="72"/>
      <c r="AF1946" s="62"/>
      <c r="AG1946" s="113"/>
      <c r="AH1946" s="114"/>
      <c r="AI1946" s="30"/>
      <c r="AJ1946" s="30"/>
      <c r="AK1946" s="30"/>
      <c r="AL1946" s="30"/>
      <c r="AM1946" s="68"/>
      <c r="AN1946" s="114"/>
      <c r="AO1946" s="114"/>
      <c r="AP1946" s="113"/>
      <c r="AQ1946" s="113"/>
      <c r="AR1946" s="31"/>
      <c r="AS1946" s="73"/>
      <c r="AT1946" s="73"/>
      <c r="AU1946" s="68"/>
      <c r="AV1946" s="67"/>
      <c r="AW1946" s="67"/>
      <c r="AX1946" s="67"/>
      <c r="AY1946" s="67"/>
      <c r="AZ1946" s="132"/>
      <c r="BA1946" s="132"/>
      <c r="BB1946" s="132"/>
      <c r="BC1946" s="132"/>
      <c r="BD1946" s="132"/>
      <c r="BE1946" s="67"/>
    </row>
    <row r="1947" spans="1:57" ht="25.5" customHeight="1" x14ac:dyDescent="0.25">
      <c r="A1947" s="31"/>
      <c r="B1947" s="31"/>
      <c r="C1947" s="31"/>
      <c r="D1947" s="33"/>
      <c r="E1947" s="98"/>
      <c r="F1947" s="31"/>
      <c r="G1947" s="83"/>
      <c r="H1947" s="83"/>
      <c r="I1947" s="62"/>
      <c r="J1947" s="31"/>
      <c r="K1947" s="31"/>
      <c r="L1947" s="83"/>
      <c r="M1947" s="69"/>
      <c r="N1947" s="69"/>
      <c r="O1947" s="74"/>
      <c r="P1947" s="74"/>
      <c r="Q1947" s="75"/>
      <c r="R1947" s="34"/>
      <c r="S1947" s="83"/>
      <c r="T1947" s="83"/>
      <c r="U1947" s="83"/>
      <c r="V1947" s="83"/>
      <c r="W1947" s="74"/>
      <c r="X1947" s="74"/>
      <c r="Y1947" s="74"/>
      <c r="Z1947" s="66"/>
      <c r="AA1947" s="72"/>
      <c r="AB1947" s="66"/>
      <c r="AC1947" s="72"/>
      <c r="AD1947" s="72"/>
      <c r="AE1947" s="72"/>
      <c r="AF1947" s="62"/>
      <c r="AG1947" s="113"/>
      <c r="AH1947" s="114"/>
      <c r="AI1947" s="30"/>
      <c r="AJ1947" s="30"/>
      <c r="AK1947" s="30"/>
      <c r="AL1947" s="30"/>
      <c r="AM1947" s="68"/>
      <c r="AN1947" s="114"/>
      <c r="AO1947" s="114"/>
      <c r="AP1947" s="113"/>
      <c r="AQ1947" s="113"/>
      <c r="AR1947" s="31"/>
      <c r="AS1947" s="73"/>
      <c r="AT1947" s="73"/>
      <c r="AU1947" s="68"/>
      <c r="AV1947" s="67"/>
      <c r="AW1947" s="67"/>
      <c r="AX1947" s="67"/>
      <c r="AY1947" s="67"/>
      <c r="AZ1947" s="132"/>
      <c r="BA1947" s="132"/>
      <c r="BB1947" s="132"/>
      <c r="BC1947" s="132"/>
      <c r="BD1947" s="132"/>
      <c r="BE1947" s="67"/>
    </row>
    <row r="1948" spans="1:57" ht="25.5" customHeight="1" x14ac:dyDescent="0.25">
      <c r="A1948" s="31"/>
      <c r="B1948" s="31"/>
      <c r="C1948" s="31"/>
      <c r="D1948" s="33"/>
      <c r="E1948" s="98"/>
      <c r="F1948" s="31"/>
      <c r="G1948" s="83"/>
      <c r="H1948" s="83"/>
      <c r="I1948" s="62"/>
      <c r="J1948" s="31"/>
      <c r="K1948" s="31"/>
      <c r="L1948" s="83"/>
      <c r="M1948" s="69"/>
      <c r="N1948" s="69"/>
      <c r="O1948" s="74"/>
      <c r="P1948" s="74"/>
      <c r="Q1948" s="75"/>
      <c r="R1948" s="34"/>
      <c r="S1948" s="83"/>
      <c r="T1948" s="83"/>
      <c r="U1948" s="83"/>
      <c r="V1948" s="83"/>
      <c r="W1948" s="74"/>
      <c r="X1948" s="74"/>
      <c r="Y1948" s="74"/>
      <c r="Z1948" s="66"/>
      <c r="AA1948" s="72"/>
      <c r="AB1948" s="66"/>
      <c r="AC1948" s="72"/>
      <c r="AD1948" s="72"/>
      <c r="AE1948" s="72"/>
      <c r="AF1948" s="62"/>
      <c r="AG1948" s="113"/>
      <c r="AH1948" s="114"/>
      <c r="AI1948" s="30"/>
      <c r="AJ1948" s="30"/>
      <c r="AK1948" s="30"/>
      <c r="AL1948" s="30"/>
      <c r="AM1948" s="68"/>
      <c r="AN1948" s="114"/>
      <c r="AO1948" s="114"/>
      <c r="AP1948" s="113"/>
      <c r="AQ1948" s="113"/>
      <c r="AR1948" s="31"/>
      <c r="AS1948" s="73"/>
      <c r="AT1948" s="73"/>
      <c r="AU1948" s="68"/>
      <c r="AV1948" s="67"/>
      <c r="AW1948" s="67"/>
      <c r="AX1948" s="67"/>
      <c r="AY1948" s="67"/>
      <c r="AZ1948" s="132"/>
      <c r="BA1948" s="132"/>
      <c r="BB1948" s="132"/>
      <c r="BC1948" s="132"/>
      <c r="BD1948" s="132"/>
      <c r="BE1948" s="67"/>
    </row>
    <row r="1949" spans="1:57" ht="25.5" customHeight="1" x14ac:dyDescent="0.25">
      <c r="A1949" s="31"/>
      <c r="B1949" s="31"/>
      <c r="C1949" s="31"/>
      <c r="D1949" s="33"/>
      <c r="E1949" s="98"/>
      <c r="F1949" s="31"/>
      <c r="G1949" s="83"/>
      <c r="H1949" s="83"/>
      <c r="I1949" s="62"/>
      <c r="J1949" s="31"/>
      <c r="K1949" s="31"/>
      <c r="L1949" s="83"/>
      <c r="M1949" s="69"/>
      <c r="N1949" s="69"/>
      <c r="O1949" s="74"/>
      <c r="P1949" s="74"/>
      <c r="Q1949" s="75"/>
      <c r="R1949" s="34"/>
      <c r="S1949" s="83"/>
      <c r="T1949" s="83"/>
      <c r="U1949" s="83"/>
      <c r="V1949" s="83"/>
      <c r="W1949" s="74"/>
      <c r="X1949" s="74"/>
      <c r="Y1949" s="74"/>
      <c r="Z1949" s="66"/>
      <c r="AA1949" s="72"/>
      <c r="AB1949" s="66"/>
      <c r="AC1949" s="72"/>
      <c r="AD1949" s="72"/>
      <c r="AE1949" s="72"/>
      <c r="AF1949" s="62"/>
      <c r="AG1949" s="113"/>
      <c r="AH1949" s="114"/>
      <c r="AI1949" s="30"/>
      <c r="AJ1949" s="30"/>
      <c r="AK1949" s="30"/>
      <c r="AL1949" s="30"/>
      <c r="AM1949" s="68"/>
      <c r="AN1949" s="114"/>
      <c r="AO1949" s="114"/>
      <c r="AP1949" s="113"/>
      <c r="AQ1949" s="113"/>
      <c r="AR1949" s="31"/>
      <c r="AS1949" s="73"/>
      <c r="AT1949" s="73"/>
      <c r="AU1949" s="68"/>
      <c r="AV1949" s="67"/>
      <c r="AW1949" s="67"/>
      <c r="AX1949" s="67"/>
      <c r="AY1949" s="67"/>
      <c r="AZ1949" s="132"/>
      <c r="BA1949" s="132"/>
      <c r="BB1949" s="132"/>
      <c r="BC1949" s="132"/>
      <c r="BD1949" s="132"/>
      <c r="BE1949" s="67"/>
    </row>
    <row r="1950" spans="1:57" ht="25.5" customHeight="1" x14ac:dyDescent="0.25">
      <c r="A1950" s="31"/>
      <c r="B1950" s="31"/>
      <c r="C1950" s="31"/>
      <c r="D1950" s="33"/>
      <c r="E1950" s="98"/>
      <c r="F1950" s="31"/>
      <c r="G1950" s="83"/>
      <c r="H1950" s="83"/>
      <c r="I1950" s="62"/>
      <c r="J1950" s="31"/>
      <c r="K1950" s="31"/>
      <c r="L1950" s="83"/>
      <c r="M1950" s="69"/>
      <c r="N1950" s="69"/>
      <c r="O1950" s="74"/>
      <c r="P1950" s="74"/>
      <c r="Q1950" s="75"/>
      <c r="R1950" s="34"/>
      <c r="S1950" s="83"/>
      <c r="T1950" s="83"/>
      <c r="U1950" s="83"/>
      <c r="V1950" s="83"/>
      <c r="W1950" s="74"/>
      <c r="X1950" s="74"/>
      <c r="Y1950" s="74"/>
      <c r="Z1950" s="66"/>
      <c r="AA1950" s="72"/>
      <c r="AB1950" s="66"/>
      <c r="AC1950" s="72"/>
      <c r="AD1950" s="72"/>
      <c r="AE1950" s="72"/>
      <c r="AF1950" s="62"/>
      <c r="AG1950" s="113"/>
      <c r="AH1950" s="114"/>
      <c r="AI1950" s="30"/>
      <c r="AJ1950" s="30"/>
      <c r="AK1950" s="30"/>
      <c r="AL1950" s="30"/>
      <c r="AM1950" s="68"/>
      <c r="AN1950" s="114"/>
      <c r="AO1950" s="114"/>
      <c r="AP1950" s="113"/>
      <c r="AQ1950" s="113"/>
      <c r="AR1950" s="31"/>
      <c r="AS1950" s="73"/>
      <c r="AT1950" s="73"/>
      <c r="AU1950" s="68"/>
      <c r="AV1950" s="67"/>
      <c r="AW1950" s="67"/>
      <c r="AX1950" s="67"/>
      <c r="AY1950" s="67"/>
      <c r="AZ1950" s="132"/>
      <c r="BA1950" s="132"/>
      <c r="BB1950" s="132"/>
      <c r="BC1950" s="132"/>
      <c r="BD1950" s="132"/>
      <c r="BE1950" s="67"/>
    </row>
    <row r="1951" spans="1:57" ht="25.5" customHeight="1" x14ac:dyDescent="0.25">
      <c r="A1951" s="31"/>
      <c r="B1951" s="31"/>
      <c r="C1951" s="31"/>
      <c r="D1951" s="33"/>
      <c r="E1951" s="98"/>
      <c r="F1951" s="31"/>
      <c r="G1951" s="83"/>
      <c r="H1951" s="83"/>
      <c r="I1951" s="62"/>
      <c r="J1951" s="31"/>
      <c r="K1951" s="31"/>
      <c r="L1951" s="83"/>
      <c r="M1951" s="69"/>
      <c r="N1951" s="69"/>
      <c r="O1951" s="74"/>
      <c r="P1951" s="74"/>
      <c r="Q1951" s="75"/>
      <c r="R1951" s="34"/>
      <c r="S1951" s="83"/>
      <c r="T1951" s="83"/>
      <c r="U1951" s="83"/>
      <c r="V1951" s="83"/>
      <c r="W1951" s="74"/>
      <c r="X1951" s="74"/>
      <c r="Y1951" s="74"/>
      <c r="Z1951" s="66"/>
      <c r="AA1951" s="72"/>
      <c r="AB1951" s="66"/>
      <c r="AC1951" s="72"/>
      <c r="AD1951" s="72"/>
      <c r="AE1951" s="72"/>
      <c r="AF1951" s="62"/>
      <c r="AG1951" s="113"/>
      <c r="AH1951" s="114"/>
      <c r="AI1951" s="30"/>
      <c r="AJ1951" s="30"/>
      <c r="AK1951" s="30"/>
      <c r="AL1951" s="30"/>
      <c r="AM1951" s="68"/>
      <c r="AN1951" s="114"/>
      <c r="AO1951" s="114"/>
      <c r="AP1951" s="113"/>
      <c r="AQ1951" s="113"/>
      <c r="AR1951" s="31"/>
      <c r="AS1951" s="73"/>
      <c r="AT1951" s="73"/>
      <c r="AU1951" s="68"/>
      <c r="AV1951" s="67"/>
      <c r="AW1951" s="67"/>
      <c r="AX1951" s="67"/>
      <c r="AY1951" s="67"/>
      <c r="AZ1951" s="132"/>
      <c r="BA1951" s="132"/>
      <c r="BB1951" s="132"/>
      <c r="BC1951" s="132"/>
      <c r="BD1951" s="132"/>
      <c r="BE1951" s="67"/>
    </row>
    <row r="1952" spans="1:57" ht="25.5" customHeight="1" x14ac:dyDescent="0.25">
      <c r="A1952" s="31"/>
      <c r="B1952" s="31"/>
      <c r="C1952" s="31"/>
      <c r="D1952" s="33"/>
      <c r="E1952" s="98"/>
      <c r="F1952" s="31"/>
      <c r="G1952" s="83"/>
      <c r="H1952" s="83"/>
      <c r="I1952" s="62"/>
      <c r="J1952" s="31"/>
      <c r="K1952" s="31"/>
      <c r="L1952" s="83"/>
      <c r="M1952" s="69"/>
      <c r="N1952" s="69"/>
      <c r="O1952" s="74"/>
      <c r="P1952" s="74"/>
      <c r="Q1952" s="75"/>
      <c r="R1952" s="34"/>
      <c r="S1952" s="83"/>
      <c r="T1952" s="83"/>
      <c r="U1952" s="83"/>
      <c r="V1952" s="83"/>
      <c r="W1952" s="74"/>
      <c r="X1952" s="74"/>
      <c r="Y1952" s="74"/>
      <c r="Z1952" s="66"/>
      <c r="AA1952" s="72"/>
      <c r="AB1952" s="66"/>
      <c r="AC1952" s="72"/>
      <c r="AD1952" s="72"/>
      <c r="AE1952" s="72"/>
      <c r="AF1952" s="62"/>
      <c r="AG1952" s="113"/>
      <c r="AH1952" s="114"/>
      <c r="AI1952" s="30"/>
      <c r="AJ1952" s="30"/>
      <c r="AK1952" s="30"/>
      <c r="AL1952" s="30"/>
      <c r="AM1952" s="68"/>
      <c r="AN1952" s="114"/>
      <c r="AO1952" s="114"/>
      <c r="AP1952" s="113"/>
      <c r="AQ1952" s="113"/>
      <c r="AR1952" s="31"/>
      <c r="AS1952" s="73"/>
      <c r="AT1952" s="73"/>
      <c r="AU1952" s="68"/>
      <c r="AV1952" s="67"/>
      <c r="AW1952" s="67"/>
      <c r="AX1952" s="67"/>
      <c r="AY1952" s="67"/>
      <c r="AZ1952" s="132"/>
      <c r="BA1952" s="132"/>
      <c r="BB1952" s="132"/>
      <c r="BC1952" s="132"/>
      <c r="BD1952" s="132"/>
      <c r="BE1952" s="67"/>
    </row>
    <row r="1953" spans="1:57" ht="25.5" customHeight="1" x14ac:dyDescent="0.25">
      <c r="A1953" s="31"/>
      <c r="B1953" s="31"/>
      <c r="C1953" s="31"/>
      <c r="D1953" s="33"/>
      <c r="E1953" s="98"/>
      <c r="F1953" s="31"/>
      <c r="G1953" s="83"/>
      <c r="H1953" s="83"/>
      <c r="I1953" s="62"/>
      <c r="J1953" s="31"/>
      <c r="K1953" s="31"/>
      <c r="L1953" s="83"/>
      <c r="M1953" s="69"/>
      <c r="N1953" s="69"/>
      <c r="O1953" s="74"/>
      <c r="P1953" s="74"/>
      <c r="Q1953" s="75"/>
      <c r="R1953" s="34"/>
      <c r="S1953" s="83"/>
      <c r="T1953" s="83"/>
      <c r="U1953" s="83"/>
      <c r="V1953" s="83"/>
      <c r="W1953" s="74"/>
      <c r="X1953" s="74"/>
      <c r="Y1953" s="74"/>
      <c r="Z1953" s="66"/>
      <c r="AA1953" s="72"/>
      <c r="AB1953" s="66"/>
      <c r="AC1953" s="72"/>
      <c r="AD1953" s="72"/>
      <c r="AE1953" s="72"/>
      <c r="AF1953" s="62"/>
      <c r="AG1953" s="113"/>
      <c r="AH1953" s="114"/>
      <c r="AI1953" s="30"/>
      <c r="AJ1953" s="30"/>
      <c r="AK1953" s="30"/>
      <c r="AL1953" s="30"/>
      <c r="AM1953" s="68"/>
      <c r="AN1953" s="114"/>
      <c r="AO1953" s="114"/>
      <c r="AP1953" s="113"/>
      <c r="AQ1953" s="113"/>
      <c r="AR1953" s="31"/>
      <c r="AS1953" s="73"/>
      <c r="AT1953" s="73"/>
      <c r="AU1953" s="68"/>
      <c r="AV1953" s="67"/>
      <c r="AW1953" s="67"/>
      <c r="AX1953" s="67"/>
      <c r="AY1953" s="67"/>
      <c r="AZ1953" s="132"/>
      <c r="BA1953" s="132"/>
      <c r="BB1953" s="132"/>
      <c r="BC1953" s="132"/>
      <c r="BD1953" s="132"/>
      <c r="BE1953" s="67"/>
    </row>
    <row r="1954" spans="1:57" ht="25.5" customHeight="1" x14ac:dyDescent="0.25">
      <c r="A1954" s="31"/>
      <c r="B1954" s="31"/>
      <c r="C1954" s="31"/>
      <c r="D1954" s="33"/>
      <c r="E1954" s="98"/>
      <c r="F1954" s="31"/>
      <c r="G1954" s="83"/>
      <c r="H1954" s="83"/>
      <c r="I1954" s="62"/>
      <c r="J1954" s="31"/>
      <c r="K1954" s="31"/>
      <c r="L1954" s="83"/>
      <c r="M1954" s="69"/>
      <c r="N1954" s="69"/>
      <c r="O1954" s="74"/>
      <c r="P1954" s="74"/>
      <c r="Q1954" s="75"/>
      <c r="R1954" s="34"/>
      <c r="S1954" s="83"/>
      <c r="T1954" s="83"/>
      <c r="U1954" s="83"/>
      <c r="V1954" s="83"/>
      <c r="W1954" s="74"/>
      <c r="X1954" s="74"/>
      <c r="Y1954" s="74"/>
      <c r="Z1954" s="66"/>
      <c r="AA1954" s="72"/>
      <c r="AB1954" s="66"/>
      <c r="AC1954" s="72"/>
      <c r="AD1954" s="72"/>
      <c r="AE1954" s="72"/>
      <c r="AF1954" s="62"/>
      <c r="AG1954" s="113"/>
      <c r="AH1954" s="114"/>
      <c r="AI1954" s="30"/>
      <c r="AJ1954" s="30"/>
      <c r="AK1954" s="30"/>
      <c r="AL1954" s="30"/>
      <c r="AM1954" s="68"/>
      <c r="AN1954" s="114"/>
      <c r="AO1954" s="114"/>
      <c r="AP1954" s="113"/>
      <c r="AQ1954" s="113"/>
      <c r="AR1954" s="31"/>
      <c r="AS1954" s="73"/>
      <c r="AT1954" s="73"/>
      <c r="AU1954" s="68"/>
      <c r="AV1954" s="67"/>
      <c r="AW1954" s="67"/>
      <c r="AX1954" s="67"/>
      <c r="AY1954" s="67"/>
      <c r="AZ1954" s="132"/>
      <c r="BA1954" s="132"/>
      <c r="BB1954" s="132"/>
      <c r="BC1954" s="132"/>
      <c r="BD1954" s="132"/>
      <c r="BE1954" s="67"/>
    </row>
    <row r="1955" spans="1:57" ht="25.5" customHeight="1" x14ac:dyDescent="0.25">
      <c r="A1955" s="31"/>
      <c r="B1955" s="31"/>
      <c r="C1955" s="31"/>
      <c r="D1955" s="33"/>
      <c r="E1955" s="98"/>
      <c r="F1955" s="31"/>
      <c r="G1955" s="83"/>
      <c r="H1955" s="83"/>
      <c r="I1955" s="62"/>
      <c r="J1955" s="31"/>
      <c r="K1955" s="31"/>
      <c r="L1955" s="83"/>
      <c r="M1955" s="69"/>
      <c r="N1955" s="69"/>
      <c r="O1955" s="74"/>
      <c r="P1955" s="74"/>
      <c r="Q1955" s="75"/>
      <c r="R1955" s="34"/>
      <c r="S1955" s="83"/>
      <c r="T1955" s="83"/>
      <c r="U1955" s="83"/>
      <c r="V1955" s="83"/>
      <c r="W1955" s="74"/>
      <c r="X1955" s="74"/>
      <c r="Y1955" s="74"/>
      <c r="Z1955" s="66"/>
      <c r="AA1955" s="72"/>
      <c r="AB1955" s="66"/>
      <c r="AC1955" s="72"/>
      <c r="AD1955" s="72"/>
      <c r="AE1955" s="72"/>
      <c r="AF1955" s="62"/>
      <c r="AG1955" s="113"/>
      <c r="AH1955" s="114"/>
      <c r="AI1955" s="30"/>
      <c r="AJ1955" s="30"/>
      <c r="AK1955" s="30"/>
      <c r="AL1955" s="30"/>
      <c r="AM1955" s="68"/>
      <c r="AN1955" s="114"/>
      <c r="AO1955" s="114"/>
      <c r="AP1955" s="113"/>
      <c r="AQ1955" s="113"/>
      <c r="AR1955" s="31"/>
      <c r="AS1955" s="73"/>
      <c r="AT1955" s="73"/>
      <c r="AU1955" s="68"/>
      <c r="AV1955" s="67"/>
      <c r="AW1955" s="67"/>
      <c r="AX1955" s="67"/>
      <c r="AY1955" s="67"/>
      <c r="AZ1955" s="132"/>
      <c r="BA1955" s="132"/>
      <c r="BB1955" s="132"/>
      <c r="BC1955" s="132"/>
      <c r="BD1955" s="132"/>
      <c r="BE1955" s="67"/>
    </row>
    <row r="1956" spans="1:57" ht="25.5" customHeight="1" x14ac:dyDescent="0.25">
      <c r="A1956" s="31"/>
      <c r="B1956" s="31"/>
      <c r="C1956" s="31"/>
      <c r="D1956" s="33"/>
      <c r="E1956" s="98"/>
      <c r="F1956" s="31"/>
      <c r="G1956" s="83"/>
      <c r="H1956" s="83"/>
      <c r="I1956" s="62"/>
      <c r="J1956" s="31"/>
      <c r="K1956" s="31"/>
      <c r="L1956" s="83"/>
      <c r="M1956" s="69"/>
      <c r="N1956" s="69"/>
      <c r="O1956" s="74"/>
      <c r="P1956" s="74"/>
      <c r="Q1956" s="75"/>
      <c r="R1956" s="34"/>
      <c r="S1956" s="83"/>
      <c r="T1956" s="83"/>
      <c r="U1956" s="83"/>
      <c r="V1956" s="83"/>
      <c r="W1956" s="74"/>
      <c r="X1956" s="74"/>
      <c r="Y1956" s="74"/>
      <c r="Z1956" s="66"/>
      <c r="AA1956" s="72"/>
      <c r="AB1956" s="66"/>
      <c r="AC1956" s="72"/>
      <c r="AD1956" s="72"/>
      <c r="AE1956" s="72"/>
      <c r="AF1956" s="62"/>
      <c r="AG1956" s="113"/>
      <c r="AH1956" s="114"/>
      <c r="AI1956" s="30"/>
      <c r="AJ1956" s="30"/>
      <c r="AK1956" s="30"/>
      <c r="AL1956" s="30"/>
      <c r="AM1956" s="68"/>
      <c r="AN1956" s="114"/>
      <c r="AO1956" s="114"/>
      <c r="AP1956" s="113"/>
      <c r="AQ1956" s="113"/>
      <c r="AR1956" s="31"/>
      <c r="AS1956" s="73"/>
      <c r="AT1956" s="73"/>
      <c r="AU1956" s="68"/>
      <c r="AV1956" s="67"/>
      <c r="AW1956" s="67"/>
      <c r="AX1956" s="67"/>
      <c r="AY1956" s="67"/>
      <c r="AZ1956" s="132"/>
      <c r="BA1956" s="132"/>
      <c r="BB1956" s="132"/>
      <c r="BC1956" s="132"/>
      <c r="BD1956" s="132"/>
      <c r="BE1956" s="67"/>
    </row>
    <row r="1957" spans="1:57" ht="25.5" customHeight="1" x14ac:dyDescent="0.25">
      <c r="A1957" s="31"/>
      <c r="B1957" s="31"/>
      <c r="C1957" s="31"/>
      <c r="D1957" s="33"/>
      <c r="E1957" s="98"/>
      <c r="F1957" s="31"/>
      <c r="G1957" s="83"/>
      <c r="H1957" s="83"/>
      <c r="I1957" s="62"/>
      <c r="J1957" s="31"/>
      <c r="K1957" s="31"/>
      <c r="L1957" s="83"/>
      <c r="M1957" s="69"/>
      <c r="N1957" s="69"/>
      <c r="O1957" s="74"/>
      <c r="P1957" s="74"/>
      <c r="Q1957" s="75"/>
      <c r="R1957" s="34"/>
      <c r="S1957" s="83"/>
      <c r="T1957" s="83"/>
      <c r="U1957" s="83"/>
      <c r="V1957" s="83"/>
      <c r="W1957" s="74"/>
      <c r="X1957" s="74"/>
      <c r="Y1957" s="74"/>
      <c r="Z1957" s="66"/>
      <c r="AA1957" s="72"/>
      <c r="AB1957" s="66"/>
      <c r="AC1957" s="72"/>
      <c r="AD1957" s="72"/>
      <c r="AE1957" s="72"/>
      <c r="AF1957" s="62"/>
      <c r="AG1957" s="113"/>
      <c r="AH1957" s="114"/>
      <c r="AI1957" s="30"/>
      <c r="AJ1957" s="30"/>
      <c r="AK1957" s="30"/>
      <c r="AL1957" s="30"/>
      <c r="AM1957" s="68"/>
      <c r="AN1957" s="114"/>
      <c r="AO1957" s="114"/>
      <c r="AP1957" s="113"/>
      <c r="AQ1957" s="113"/>
      <c r="AR1957" s="31"/>
      <c r="AS1957" s="73"/>
      <c r="AT1957" s="73"/>
      <c r="AU1957" s="68"/>
      <c r="AV1957" s="67"/>
      <c r="AW1957" s="67"/>
      <c r="AX1957" s="67"/>
      <c r="AY1957" s="67"/>
      <c r="AZ1957" s="132"/>
      <c r="BA1957" s="132"/>
      <c r="BB1957" s="132"/>
      <c r="BC1957" s="132"/>
      <c r="BD1957" s="132"/>
      <c r="BE1957" s="67"/>
    </row>
    <row r="1958" spans="1:57" ht="25.5" customHeight="1" x14ac:dyDescent="0.25">
      <c r="A1958" s="31"/>
      <c r="B1958" s="31"/>
      <c r="C1958" s="31"/>
      <c r="D1958" s="33"/>
      <c r="E1958" s="98"/>
      <c r="F1958" s="31"/>
      <c r="G1958" s="83"/>
      <c r="H1958" s="83"/>
      <c r="I1958" s="62"/>
      <c r="J1958" s="31"/>
      <c r="K1958" s="31"/>
      <c r="L1958" s="83"/>
      <c r="M1958" s="69"/>
      <c r="N1958" s="69"/>
      <c r="O1958" s="74"/>
      <c r="P1958" s="74"/>
      <c r="Q1958" s="75"/>
      <c r="R1958" s="34"/>
      <c r="S1958" s="83"/>
      <c r="T1958" s="83"/>
      <c r="U1958" s="83"/>
      <c r="V1958" s="83"/>
      <c r="W1958" s="74"/>
      <c r="X1958" s="74"/>
      <c r="Y1958" s="74"/>
      <c r="Z1958" s="66"/>
      <c r="AA1958" s="72"/>
      <c r="AB1958" s="66"/>
      <c r="AC1958" s="72"/>
      <c r="AD1958" s="72"/>
      <c r="AE1958" s="72"/>
      <c r="AF1958" s="62"/>
      <c r="AG1958" s="113"/>
      <c r="AH1958" s="114"/>
      <c r="AI1958" s="30"/>
      <c r="AJ1958" s="30"/>
      <c r="AK1958" s="30"/>
      <c r="AL1958" s="30"/>
      <c r="AM1958" s="68"/>
      <c r="AN1958" s="114"/>
      <c r="AO1958" s="114"/>
      <c r="AP1958" s="113"/>
      <c r="AQ1958" s="113"/>
      <c r="AR1958" s="31"/>
      <c r="AS1958" s="73"/>
      <c r="AT1958" s="73"/>
      <c r="AU1958" s="68"/>
      <c r="AV1958" s="67"/>
      <c r="AW1958" s="67"/>
      <c r="AX1958" s="67"/>
      <c r="AY1958" s="67"/>
      <c r="AZ1958" s="132"/>
      <c r="BA1958" s="132"/>
      <c r="BB1958" s="132"/>
      <c r="BC1958" s="132"/>
      <c r="BD1958" s="132"/>
      <c r="BE1958" s="67"/>
    </row>
    <row r="1959" spans="1:57" ht="25.5" customHeight="1" x14ac:dyDescent="0.25">
      <c r="A1959" s="31"/>
      <c r="B1959" s="31"/>
      <c r="C1959" s="31"/>
      <c r="D1959" s="33"/>
      <c r="E1959" s="98"/>
      <c r="F1959" s="31"/>
      <c r="G1959" s="83"/>
      <c r="H1959" s="83"/>
      <c r="I1959" s="62"/>
      <c r="J1959" s="31"/>
      <c r="K1959" s="31"/>
      <c r="L1959" s="83"/>
      <c r="M1959" s="69"/>
      <c r="N1959" s="69"/>
      <c r="O1959" s="74"/>
      <c r="P1959" s="74"/>
      <c r="Q1959" s="75"/>
      <c r="R1959" s="34"/>
      <c r="S1959" s="83"/>
      <c r="T1959" s="83"/>
      <c r="U1959" s="83"/>
      <c r="V1959" s="83"/>
      <c r="W1959" s="74"/>
      <c r="X1959" s="74"/>
      <c r="Y1959" s="74"/>
      <c r="Z1959" s="66"/>
      <c r="AA1959" s="72"/>
      <c r="AB1959" s="66"/>
      <c r="AC1959" s="72"/>
      <c r="AD1959" s="72"/>
      <c r="AE1959" s="72"/>
      <c r="AF1959" s="62"/>
      <c r="AG1959" s="113"/>
      <c r="AH1959" s="114"/>
      <c r="AI1959" s="30"/>
      <c r="AJ1959" s="30"/>
      <c r="AK1959" s="30"/>
      <c r="AL1959" s="30"/>
      <c r="AM1959" s="68"/>
      <c r="AN1959" s="114"/>
      <c r="AO1959" s="114"/>
      <c r="AP1959" s="113"/>
      <c r="AQ1959" s="113"/>
      <c r="AR1959" s="31"/>
      <c r="AS1959" s="73"/>
      <c r="AT1959" s="73"/>
      <c r="AU1959" s="68"/>
      <c r="AV1959" s="67"/>
      <c r="AW1959" s="67"/>
      <c r="AX1959" s="67"/>
      <c r="AY1959" s="67"/>
      <c r="AZ1959" s="132"/>
      <c r="BA1959" s="132"/>
      <c r="BB1959" s="132"/>
      <c r="BC1959" s="132"/>
      <c r="BD1959" s="132"/>
      <c r="BE1959" s="67"/>
    </row>
    <row r="1960" spans="1:57" ht="25.5" customHeight="1" x14ac:dyDescent="0.25">
      <c r="A1960" s="31"/>
      <c r="B1960" s="31"/>
      <c r="C1960" s="31"/>
      <c r="D1960" s="33"/>
      <c r="E1960" s="98"/>
      <c r="F1960" s="31"/>
      <c r="G1960" s="83"/>
      <c r="H1960" s="83"/>
      <c r="I1960" s="62"/>
      <c r="J1960" s="31"/>
      <c r="K1960" s="31"/>
      <c r="L1960" s="83"/>
      <c r="M1960" s="69"/>
      <c r="N1960" s="69"/>
      <c r="O1960" s="74"/>
      <c r="P1960" s="74"/>
      <c r="Q1960" s="75"/>
      <c r="R1960" s="34"/>
      <c r="S1960" s="83"/>
      <c r="T1960" s="83"/>
      <c r="U1960" s="83"/>
      <c r="V1960" s="83"/>
      <c r="W1960" s="74"/>
      <c r="X1960" s="74"/>
      <c r="Y1960" s="74"/>
      <c r="Z1960" s="66"/>
      <c r="AA1960" s="72"/>
      <c r="AB1960" s="66"/>
      <c r="AC1960" s="72"/>
      <c r="AD1960" s="72"/>
      <c r="AE1960" s="72"/>
      <c r="AF1960" s="62"/>
      <c r="AG1960" s="113"/>
      <c r="AH1960" s="114"/>
      <c r="AI1960" s="30"/>
      <c r="AJ1960" s="30"/>
      <c r="AK1960" s="30"/>
      <c r="AL1960" s="30"/>
      <c r="AM1960" s="68"/>
      <c r="AN1960" s="114"/>
      <c r="AO1960" s="114"/>
      <c r="AP1960" s="113"/>
      <c r="AQ1960" s="113"/>
      <c r="AR1960" s="31"/>
      <c r="AS1960" s="73"/>
      <c r="AT1960" s="73"/>
      <c r="AU1960" s="68"/>
      <c r="AV1960" s="67"/>
      <c r="AW1960" s="67"/>
      <c r="AX1960" s="67"/>
      <c r="AY1960" s="67"/>
      <c r="AZ1960" s="132"/>
      <c r="BA1960" s="132"/>
      <c r="BB1960" s="132"/>
      <c r="BC1960" s="132"/>
      <c r="BD1960" s="132"/>
      <c r="BE1960" s="67"/>
    </row>
    <row r="1961" spans="1:57" ht="25.5" customHeight="1" x14ac:dyDescent="0.25">
      <c r="A1961" s="31"/>
      <c r="B1961" s="31"/>
      <c r="C1961" s="31"/>
      <c r="D1961" s="33"/>
      <c r="E1961" s="98"/>
      <c r="F1961" s="31"/>
      <c r="G1961" s="83"/>
      <c r="H1961" s="83"/>
      <c r="I1961" s="62"/>
      <c r="J1961" s="31"/>
      <c r="K1961" s="31"/>
      <c r="L1961" s="83"/>
      <c r="M1961" s="69"/>
      <c r="N1961" s="69"/>
      <c r="O1961" s="74"/>
      <c r="P1961" s="74"/>
      <c r="Q1961" s="75"/>
      <c r="R1961" s="34"/>
      <c r="S1961" s="83"/>
      <c r="T1961" s="83"/>
      <c r="U1961" s="83"/>
      <c r="V1961" s="83"/>
      <c r="W1961" s="74"/>
      <c r="X1961" s="74"/>
      <c r="Y1961" s="74"/>
      <c r="Z1961" s="66"/>
      <c r="AA1961" s="72"/>
      <c r="AB1961" s="66"/>
      <c r="AC1961" s="72"/>
      <c r="AD1961" s="72"/>
      <c r="AE1961" s="72"/>
      <c r="AF1961" s="62"/>
      <c r="AG1961" s="113"/>
      <c r="AH1961" s="114"/>
      <c r="AI1961" s="30"/>
      <c r="AJ1961" s="30"/>
      <c r="AK1961" s="30"/>
      <c r="AL1961" s="30"/>
      <c r="AM1961" s="68"/>
      <c r="AN1961" s="114"/>
      <c r="AO1961" s="114"/>
      <c r="AP1961" s="113"/>
      <c r="AQ1961" s="113"/>
      <c r="AR1961" s="31"/>
      <c r="AS1961" s="73"/>
      <c r="AT1961" s="73"/>
      <c r="AU1961" s="68"/>
      <c r="AV1961" s="67"/>
      <c r="AW1961" s="67"/>
      <c r="AX1961" s="67"/>
      <c r="AY1961" s="67"/>
      <c r="AZ1961" s="132"/>
      <c r="BA1961" s="132"/>
      <c r="BB1961" s="132"/>
      <c r="BC1961" s="132"/>
      <c r="BD1961" s="132"/>
      <c r="BE1961" s="67"/>
    </row>
    <row r="1962" spans="1:57" ht="25.5" customHeight="1" x14ac:dyDescent="0.25">
      <c r="A1962" s="31"/>
      <c r="B1962" s="31"/>
      <c r="C1962" s="31"/>
      <c r="D1962" s="33"/>
      <c r="E1962" s="98"/>
      <c r="F1962" s="31"/>
      <c r="G1962" s="83"/>
      <c r="H1962" s="83"/>
      <c r="I1962" s="62"/>
      <c r="J1962" s="31"/>
      <c r="K1962" s="31"/>
      <c r="L1962" s="83"/>
      <c r="M1962" s="69"/>
      <c r="N1962" s="69"/>
      <c r="O1962" s="74"/>
      <c r="P1962" s="74"/>
      <c r="Q1962" s="75"/>
      <c r="R1962" s="34"/>
      <c r="S1962" s="83"/>
      <c r="T1962" s="83"/>
      <c r="U1962" s="83"/>
      <c r="V1962" s="83"/>
      <c r="W1962" s="74"/>
      <c r="X1962" s="74"/>
      <c r="Y1962" s="74"/>
      <c r="Z1962" s="66"/>
      <c r="AA1962" s="72"/>
      <c r="AB1962" s="66"/>
      <c r="AC1962" s="72"/>
      <c r="AD1962" s="72"/>
      <c r="AE1962" s="72"/>
      <c r="AF1962" s="62"/>
      <c r="AG1962" s="113"/>
      <c r="AH1962" s="114"/>
      <c r="AI1962" s="30"/>
      <c r="AJ1962" s="30"/>
      <c r="AK1962" s="30"/>
      <c r="AL1962" s="30"/>
      <c r="AM1962" s="68"/>
      <c r="AN1962" s="114"/>
      <c r="AO1962" s="114"/>
      <c r="AP1962" s="113"/>
      <c r="AQ1962" s="113"/>
      <c r="AR1962" s="31"/>
      <c r="AS1962" s="73"/>
      <c r="AT1962" s="73"/>
      <c r="AU1962" s="68"/>
      <c r="AV1962" s="67"/>
      <c r="AW1962" s="67"/>
      <c r="AX1962" s="67"/>
      <c r="AY1962" s="67"/>
      <c r="AZ1962" s="132"/>
      <c r="BA1962" s="132"/>
      <c r="BB1962" s="132"/>
      <c r="BC1962" s="132"/>
      <c r="BD1962" s="132"/>
      <c r="BE1962" s="67"/>
    </row>
    <row r="1963" spans="1:57" ht="25.5" customHeight="1" x14ac:dyDescent="0.25">
      <c r="A1963" s="31"/>
      <c r="B1963" s="31"/>
      <c r="C1963" s="31"/>
      <c r="D1963" s="33"/>
      <c r="E1963" s="98"/>
      <c r="F1963" s="31"/>
      <c r="G1963" s="83"/>
      <c r="H1963" s="83"/>
      <c r="I1963" s="62"/>
      <c r="J1963" s="31"/>
      <c r="K1963" s="31"/>
      <c r="L1963" s="83"/>
      <c r="M1963" s="69"/>
      <c r="N1963" s="69"/>
      <c r="O1963" s="74"/>
      <c r="P1963" s="74"/>
      <c r="Q1963" s="75"/>
      <c r="R1963" s="34"/>
      <c r="S1963" s="83"/>
      <c r="T1963" s="83"/>
      <c r="U1963" s="83"/>
      <c r="V1963" s="83"/>
      <c r="W1963" s="74"/>
      <c r="X1963" s="74"/>
      <c r="Y1963" s="74"/>
      <c r="Z1963" s="66"/>
      <c r="AA1963" s="72"/>
      <c r="AB1963" s="66"/>
      <c r="AC1963" s="72"/>
      <c r="AD1963" s="72"/>
      <c r="AE1963" s="72"/>
      <c r="AF1963" s="62"/>
      <c r="AG1963" s="113"/>
      <c r="AH1963" s="114"/>
      <c r="AI1963" s="30"/>
      <c r="AJ1963" s="30"/>
      <c r="AK1963" s="30"/>
      <c r="AL1963" s="30"/>
      <c r="AM1963" s="68"/>
      <c r="AN1963" s="114"/>
      <c r="AO1963" s="114"/>
      <c r="AP1963" s="113"/>
      <c r="AQ1963" s="113"/>
      <c r="AR1963" s="31"/>
      <c r="AS1963" s="73"/>
      <c r="AT1963" s="73"/>
      <c r="AU1963" s="68"/>
      <c r="AV1963" s="67"/>
      <c r="AW1963" s="67"/>
      <c r="AX1963" s="67"/>
      <c r="AY1963" s="67"/>
      <c r="AZ1963" s="132"/>
      <c r="BA1963" s="132"/>
      <c r="BB1963" s="132"/>
      <c r="BC1963" s="132"/>
      <c r="BD1963" s="132"/>
      <c r="BE1963" s="67"/>
    </row>
    <row r="1964" spans="1:57" ht="25.5" customHeight="1" x14ac:dyDescent="0.25">
      <c r="A1964" s="31"/>
      <c r="B1964" s="31"/>
      <c r="C1964" s="31"/>
      <c r="D1964" s="33"/>
      <c r="E1964" s="98"/>
      <c r="F1964" s="31"/>
      <c r="G1964" s="83"/>
      <c r="H1964" s="83"/>
      <c r="I1964" s="62"/>
      <c r="J1964" s="31"/>
      <c r="K1964" s="31"/>
      <c r="L1964" s="83"/>
      <c r="M1964" s="69"/>
      <c r="N1964" s="69"/>
      <c r="O1964" s="74"/>
      <c r="P1964" s="74"/>
      <c r="Q1964" s="75"/>
      <c r="R1964" s="34"/>
      <c r="S1964" s="83"/>
      <c r="T1964" s="83"/>
      <c r="U1964" s="83"/>
      <c r="V1964" s="83"/>
      <c r="W1964" s="74"/>
      <c r="X1964" s="74"/>
      <c r="Y1964" s="74"/>
      <c r="Z1964" s="66"/>
      <c r="AA1964" s="72"/>
      <c r="AB1964" s="66"/>
      <c r="AC1964" s="72"/>
      <c r="AD1964" s="72"/>
      <c r="AE1964" s="72"/>
      <c r="AF1964" s="62"/>
      <c r="AG1964" s="113"/>
      <c r="AH1964" s="114"/>
      <c r="AI1964" s="30"/>
      <c r="AJ1964" s="30"/>
      <c r="AK1964" s="30"/>
      <c r="AL1964" s="30"/>
      <c r="AM1964" s="68"/>
      <c r="AN1964" s="114"/>
      <c r="AO1964" s="114"/>
      <c r="AP1964" s="113"/>
      <c r="AQ1964" s="113"/>
      <c r="AR1964" s="31"/>
      <c r="AS1964" s="73"/>
      <c r="AT1964" s="73"/>
      <c r="AU1964" s="68"/>
      <c r="AV1964" s="67"/>
      <c r="AW1964" s="67"/>
      <c r="AX1964" s="67"/>
      <c r="AY1964" s="67"/>
      <c r="AZ1964" s="132"/>
      <c r="BA1964" s="132"/>
      <c r="BB1964" s="132"/>
      <c r="BC1964" s="132"/>
      <c r="BD1964" s="132"/>
      <c r="BE1964" s="67"/>
    </row>
    <row r="1965" spans="1:57" ht="25.5" customHeight="1" x14ac:dyDescent="0.25">
      <c r="A1965" s="31"/>
      <c r="B1965" s="31"/>
      <c r="C1965" s="31"/>
      <c r="D1965" s="33"/>
      <c r="E1965" s="98"/>
      <c r="F1965" s="31"/>
      <c r="G1965" s="83"/>
      <c r="H1965" s="83"/>
      <c r="I1965" s="62"/>
      <c r="J1965" s="31"/>
      <c r="K1965" s="31"/>
      <c r="L1965" s="83"/>
      <c r="M1965" s="69"/>
      <c r="N1965" s="69"/>
      <c r="O1965" s="74"/>
      <c r="P1965" s="74"/>
      <c r="Q1965" s="75"/>
      <c r="R1965" s="34"/>
      <c r="S1965" s="83"/>
      <c r="T1965" s="83"/>
      <c r="U1965" s="83"/>
      <c r="V1965" s="83"/>
      <c r="W1965" s="74"/>
      <c r="X1965" s="74"/>
      <c r="Y1965" s="74"/>
      <c r="Z1965" s="66"/>
      <c r="AA1965" s="72"/>
      <c r="AB1965" s="66"/>
      <c r="AC1965" s="72"/>
      <c r="AD1965" s="72"/>
      <c r="AE1965" s="72"/>
      <c r="AF1965" s="62"/>
      <c r="AG1965" s="113"/>
      <c r="AH1965" s="114"/>
      <c r="AI1965" s="30"/>
      <c r="AJ1965" s="30"/>
      <c r="AK1965" s="30"/>
      <c r="AL1965" s="30"/>
      <c r="AM1965" s="68"/>
      <c r="AN1965" s="114"/>
      <c r="AO1965" s="114"/>
      <c r="AP1965" s="113"/>
      <c r="AQ1965" s="113"/>
      <c r="AR1965" s="31"/>
      <c r="AS1965" s="73"/>
      <c r="AT1965" s="73"/>
      <c r="AU1965" s="68"/>
      <c r="AV1965" s="67"/>
      <c r="AW1965" s="67"/>
      <c r="AX1965" s="67"/>
      <c r="AY1965" s="67"/>
      <c r="AZ1965" s="132"/>
      <c r="BA1965" s="132"/>
      <c r="BB1965" s="132"/>
      <c r="BC1965" s="132"/>
      <c r="BD1965" s="132"/>
      <c r="BE1965" s="67"/>
    </row>
    <row r="1966" spans="1:57" ht="25.5" customHeight="1" x14ac:dyDescent="0.25">
      <c r="A1966" s="31"/>
      <c r="B1966" s="31"/>
      <c r="C1966" s="31"/>
      <c r="D1966" s="33"/>
      <c r="E1966" s="98"/>
      <c r="F1966" s="31"/>
      <c r="G1966" s="83"/>
      <c r="H1966" s="83"/>
      <c r="I1966" s="62"/>
      <c r="J1966" s="31"/>
      <c r="K1966" s="31"/>
      <c r="L1966" s="83"/>
      <c r="M1966" s="69"/>
      <c r="N1966" s="69"/>
      <c r="O1966" s="74"/>
      <c r="P1966" s="74"/>
      <c r="Q1966" s="75"/>
      <c r="R1966" s="34"/>
      <c r="S1966" s="83"/>
      <c r="T1966" s="83"/>
      <c r="U1966" s="83"/>
      <c r="V1966" s="83"/>
      <c r="W1966" s="74"/>
      <c r="X1966" s="74"/>
      <c r="Y1966" s="74"/>
      <c r="Z1966" s="66"/>
      <c r="AA1966" s="72"/>
      <c r="AB1966" s="66"/>
      <c r="AC1966" s="72"/>
      <c r="AD1966" s="72"/>
      <c r="AE1966" s="72"/>
      <c r="AF1966" s="62"/>
      <c r="AG1966" s="113"/>
      <c r="AH1966" s="114"/>
      <c r="AI1966" s="30"/>
      <c r="AJ1966" s="30"/>
      <c r="AK1966" s="30"/>
      <c r="AL1966" s="30"/>
      <c r="AM1966" s="68"/>
      <c r="AN1966" s="114"/>
      <c r="AO1966" s="114"/>
      <c r="AP1966" s="113"/>
      <c r="AQ1966" s="113"/>
      <c r="AR1966" s="31"/>
      <c r="AS1966" s="73"/>
      <c r="AT1966" s="73"/>
      <c r="AU1966" s="68"/>
      <c r="AV1966" s="67"/>
      <c r="AW1966" s="67"/>
      <c r="AX1966" s="67"/>
      <c r="AY1966" s="67"/>
      <c r="AZ1966" s="132"/>
      <c r="BA1966" s="132"/>
      <c r="BB1966" s="132"/>
      <c r="BC1966" s="132"/>
      <c r="BD1966" s="132"/>
      <c r="BE1966" s="67"/>
    </row>
    <row r="1967" spans="1:57" ht="25.5" customHeight="1" x14ac:dyDescent="0.25">
      <c r="A1967" s="31"/>
      <c r="B1967" s="31"/>
      <c r="C1967" s="31"/>
      <c r="D1967" s="33"/>
      <c r="E1967" s="98"/>
      <c r="F1967" s="31"/>
      <c r="G1967" s="83"/>
      <c r="H1967" s="83"/>
      <c r="I1967" s="62"/>
      <c r="J1967" s="31"/>
      <c r="K1967" s="31"/>
      <c r="L1967" s="83"/>
      <c r="M1967" s="69"/>
      <c r="N1967" s="69"/>
      <c r="O1967" s="74"/>
      <c r="P1967" s="74"/>
      <c r="Q1967" s="75"/>
      <c r="R1967" s="34"/>
      <c r="S1967" s="83"/>
      <c r="T1967" s="83"/>
      <c r="U1967" s="83"/>
      <c r="V1967" s="83"/>
      <c r="W1967" s="74"/>
      <c r="X1967" s="74"/>
      <c r="Y1967" s="74"/>
      <c r="Z1967" s="66"/>
      <c r="AA1967" s="72"/>
      <c r="AB1967" s="66"/>
      <c r="AC1967" s="72"/>
      <c r="AD1967" s="72"/>
      <c r="AE1967" s="72"/>
      <c r="AF1967" s="62"/>
      <c r="AG1967" s="113"/>
      <c r="AH1967" s="114"/>
      <c r="AI1967" s="30"/>
      <c r="AJ1967" s="30"/>
      <c r="AK1967" s="30"/>
      <c r="AL1967" s="30"/>
      <c r="AM1967" s="68"/>
      <c r="AN1967" s="114"/>
      <c r="AO1967" s="114"/>
      <c r="AP1967" s="113"/>
      <c r="AQ1967" s="113"/>
      <c r="AR1967" s="31"/>
      <c r="AS1967" s="73"/>
      <c r="AT1967" s="73"/>
      <c r="AU1967" s="68"/>
      <c r="AV1967" s="67"/>
      <c r="AW1967" s="67"/>
      <c r="AX1967" s="67"/>
      <c r="AY1967" s="67"/>
      <c r="AZ1967" s="132"/>
      <c r="BA1967" s="132"/>
      <c r="BB1967" s="132"/>
      <c r="BC1967" s="132"/>
      <c r="BD1967" s="132"/>
      <c r="BE1967" s="67"/>
    </row>
    <row r="1968" spans="1:57" ht="25.5" customHeight="1" x14ac:dyDescent="0.25">
      <c r="A1968" s="31"/>
      <c r="B1968" s="31"/>
      <c r="C1968" s="31"/>
      <c r="D1968" s="33"/>
      <c r="E1968" s="98"/>
      <c r="F1968" s="31"/>
      <c r="G1968" s="83"/>
      <c r="H1968" s="83"/>
      <c r="I1968" s="62"/>
      <c r="J1968" s="31"/>
      <c r="K1968" s="31"/>
      <c r="L1968" s="83"/>
      <c r="M1968" s="69"/>
      <c r="N1968" s="69"/>
      <c r="O1968" s="74"/>
      <c r="P1968" s="74"/>
      <c r="Q1968" s="75"/>
      <c r="R1968" s="34"/>
      <c r="S1968" s="83"/>
      <c r="T1968" s="83"/>
      <c r="U1968" s="83"/>
      <c r="V1968" s="83"/>
      <c r="W1968" s="74"/>
      <c r="X1968" s="74"/>
      <c r="Y1968" s="74"/>
      <c r="Z1968" s="66"/>
      <c r="AA1968" s="72"/>
      <c r="AB1968" s="66"/>
      <c r="AC1968" s="72"/>
      <c r="AD1968" s="72"/>
      <c r="AE1968" s="72"/>
      <c r="AF1968" s="62"/>
      <c r="AG1968" s="113"/>
      <c r="AH1968" s="114"/>
      <c r="AI1968" s="30"/>
      <c r="AJ1968" s="30"/>
      <c r="AK1968" s="30"/>
      <c r="AL1968" s="30"/>
      <c r="AM1968" s="68"/>
      <c r="AN1968" s="114"/>
      <c r="AO1968" s="114"/>
      <c r="AP1968" s="113"/>
      <c r="AQ1968" s="113"/>
      <c r="AR1968" s="31"/>
      <c r="AS1968" s="73"/>
      <c r="AT1968" s="73"/>
      <c r="AU1968" s="68"/>
      <c r="AV1968" s="67"/>
      <c r="AW1968" s="67"/>
      <c r="AX1968" s="67"/>
      <c r="AY1968" s="67"/>
      <c r="AZ1968" s="132"/>
      <c r="BA1968" s="132"/>
      <c r="BB1968" s="132"/>
      <c r="BC1968" s="132"/>
      <c r="BD1968" s="132"/>
      <c r="BE1968" s="67"/>
    </row>
    <row r="1969" spans="1:57" ht="25.5" customHeight="1" x14ac:dyDescent="0.25">
      <c r="A1969" s="31"/>
      <c r="B1969" s="31"/>
      <c r="C1969" s="31"/>
      <c r="D1969" s="33"/>
      <c r="E1969" s="98"/>
      <c r="F1969" s="31"/>
      <c r="G1969" s="83"/>
      <c r="H1969" s="83"/>
      <c r="I1969" s="62"/>
      <c r="J1969" s="31"/>
      <c r="K1969" s="31"/>
      <c r="L1969" s="83"/>
      <c r="M1969" s="69"/>
      <c r="N1969" s="69"/>
      <c r="O1969" s="74"/>
      <c r="P1969" s="74"/>
      <c r="Q1969" s="75"/>
      <c r="R1969" s="34"/>
      <c r="S1969" s="83"/>
      <c r="T1969" s="83"/>
      <c r="U1969" s="83"/>
      <c r="V1969" s="83"/>
      <c r="W1969" s="74"/>
      <c r="X1969" s="74"/>
      <c r="Y1969" s="74"/>
      <c r="Z1969" s="66"/>
      <c r="AA1969" s="72"/>
      <c r="AB1969" s="66"/>
      <c r="AC1969" s="72"/>
      <c r="AD1969" s="72"/>
      <c r="AE1969" s="72"/>
      <c r="AF1969" s="62"/>
      <c r="AG1969" s="113"/>
      <c r="AH1969" s="114"/>
      <c r="AI1969" s="30"/>
      <c r="AJ1969" s="30"/>
      <c r="AK1969" s="30"/>
      <c r="AL1969" s="30"/>
      <c r="AM1969" s="68"/>
      <c r="AN1969" s="114"/>
      <c r="AO1969" s="114"/>
      <c r="AP1969" s="113"/>
      <c r="AQ1969" s="113"/>
      <c r="AR1969" s="31"/>
      <c r="AS1969" s="73"/>
      <c r="AT1969" s="73"/>
      <c r="AU1969" s="68"/>
      <c r="AV1969" s="67"/>
      <c r="AW1969" s="67"/>
      <c r="AX1969" s="67"/>
      <c r="AY1969" s="67"/>
      <c r="AZ1969" s="132"/>
      <c r="BA1969" s="132"/>
      <c r="BB1969" s="132"/>
      <c r="BC1969" s="132"/>
      <c r="BD1969" s="132"/>
      <c r="BE1969" s="67"/>
    </row>
    <row r="1970" spans="1:57" ht="25.5" customHeight="1" x14ac:dyDescent="0.25">
      <c r="A1970" s="31"/>
      <c r="B1970" s="31"/>
      <c r="C1970" s="31"/>
      <c r="D1970" s="33"/>
      <c r="E1970" s="98"/>
      <c r="F1970" s="31"/>
      <c r="G1970" s="83"/>
      <c r="H1970" s="83"/>
      <c r="I1970" s="62"/>
      <c r="J1970" s="31"/>
      <c r="K1970" s="31"/>
      <c r="L1970" s="83"/>
      <c r="M1970" s="69"/>
      <c r="N1970" s="69"/>
      <c r="O1970" s="74"/>
      <c r="P1970" s="74"/>
      <c r="Q1970" s="75"/>
      <c r="R1970" s="34"/>
      <c r="S1970" s="83"/>
      <c r="T1970" s="83"/>
      <c r="U1970" s="83"/>
      <c r="V1970" s="83"/>
      <c r="W1970" s="74"/>
      <c r="X1970" s="74"/>
      <c r="Y1970" s="74"/>
      <c r="Z1970" s="66"/>
      <c r="AA1970" s="72"/>
      <c r="AB1970" s="66"/>
      <c r="AC1970" s="72"/>
      <c r="AD1970" s="72"/>
      <c r="AE1970" s="72"/>
      <c r="AF1970" s="62"/>
      <c r="AG1970" s="113"/>
      <c r="AH1970" s="114"/>
      <c r="AI1970" s="30"/>
      <c r="AJ1970" s="30"/>
      <c r="AK1970" s="30"/>
      <c r="AL1970" s="30"/>
      <c r="AM1970" s="68"/>
      <c r="AN1970" s="114"/>
      <c r="AO1970" s="114"/>
      <c r="AP1970" s="113"/>
      <c r="AQ1970" s="113"/>
      <c r="AR1970" s="31"/>
      <c r="AS1970" s="73"/>
      <c r="AT1970" s="73"/>
      <c r="AU1970" s="68"/>
      <c r="AV1970" s="67"/>
      <c r="AW1970" s="67"/>
      <c r="AX1970" s="67"/>
      <c r="AY1970" s="67"/>
      <c r="AZ1970" s="132"/>
      <c r="BA1970" s="132"/>
      <c r="BB1970" s="132"/>
      <c r="BC1970" s="132"/>
      <c r="BD1970" s="132"/>
      <c r="BE1970" s="67"/>
    </row>
    <row r="1971" spans="1:57" ht="25.5" customHeight="1" x14ac:dyDescent="0.25">
      <c r="A1971" s="31"/>
      <c r="B1971" s="31"/>
      <c r="C1971" s="31"/>
      <c r="D1971" s="33"/>
      <c r="E1971" s="98"/>
      <c r="F1971" s="31"/>
      <c r="G1971" s="83"/>
      <c r="H1971" s="83"/>
      <c r="I1971" s="62"/>
      <c r="J1971" s="31"/>
      <c r="K1971" s="31"/>
      <c r="L1971" s="83"/>
      <c r="M1971" s="69"/>
      <c r="N1971" s="69"/>
      <c r="O1971" s="74"/>
      <c r="P1971" s="74"/>
      <c r="Q1971" s="75"/>
      <c r="R1971" s="34"/>
      <c r="S1971" s="83"/>
      <c r="T1971" s="83"/>
      <c r="U1971" s="83"/>
      <c r="V1971" s="83"/>
      <c r="W1971" s="74"/>
      <c r="X1971" s="74"/>
      <c r="Y1971" s="74"/>
      <c r="Z1971" s="66"/>
      <c r="AA1971" s="72"/>
      <c r="AB1971" s="66"/>
      <c r="AC1971" s="72"/>
      <c r="AD1971" s="72"/>
      <c r="AE1971" s="72"/>
      <c r="AF1971" s="62"/>
      <c r="AG1971" s="113"/>
      <c r="AH1971" s="114"/>
      <c r="AI1971" s="30"/>
      <c r="AJ1971" s="30"/>
      <c r="AK1971" s="30"/>
      <c r="AL1971" s="30"/>
      <c r="AM1971" s="68"/>
      <c r="AN1971" s="114"/>
      <c r="AO1971" s="114"/>
      <c r="AP1971" s="113"/>
      <c r="AQ1971" s="113"/>
      <c r="AR1971" s="31"/>
      <c r="AS1971" s="73"/>
      <c r="AT1971" s="73"/>
      <c r="AU1971" s="68"/>
      <c r="AV1971" s="67"/>
      <c r="AW1971" s="67"/>
      <c r="AX1971" s="67"/>
      <c r="AY1971" s="67"/>
      <c r="AZ1971" s="132"/>
      <c r="BA1971" s="132"/>
      <c r="BB1971" s="132"/>
      <c r="BC1971" s="132"/>
      <c r="BD1971" s="132"/>
      <c r="BE1971" s="67"/>
    </row>
    <row r="1972" spans="1:57" ht="25.5" customHeight="1" x14ac:dyDescent="0.25">
      <c r="A1972" s="31"/>
      <c r="B1972" s="31"/>
      <c r="C1972" s="31"/>
      <c r="D1972" s="33"/>
      <c r="E1972" s="98"/>
      <c r="F1972" s="31"/>
      <c r="G1972" s="83"/>
      <c r="H1972" s="83"/>
      <c r="I1972" s="62"/>
      <c r="J1972" s="31"/>
      <c r="K1972" s="31"/>
      <c r="L1972" s="83"/>
      <c r="M1972" s="69"/>
      <c r="N1972" s="69"/>
      <c r="O1972" s="74"/>
      <c r="P1972" s="74"/>
      <c r="Q1972" s="75"/>
      <c r="R1972" s="34"/>
      <c r="S1972" s="83"/>
      <c r="T1972" s="83"/>
      <c r="U1972" s="83"/>
      <c r="V1972" s="83"/>
      <c r="W1972" s="74"/>
      <c r="X1972" s="74"/>
      <c r="Y1972" s="74"/>
      <c r="Z1972" s="66"/>
      <c r="AA1972" s="72"/>
      <c r="AB1972" s="66"/>
      <c r="AC1972" s="72"/>
      <c r="AD1972" s="72"/>
      <c r="AE1972" s="72"/>
      <c r="AF1972" s="62"/>
      <c r="AG1972" s="113"/>
      <c r="AH1972" s="114"/>
      <c r="AI1972" s="30"/>
      <c r="AJ1972" s="30"/>
      <c r="AK1972" s="30"/>
      <c r="AL1972" s="30"/>
      <c r="AM1972" s="68"/>
      <c r="AN1972" s="114"/>
      <c r="AO1972" s="114"/>
      <c r="AP1972" s="113"/>
      <c r="AQ1972" s="113"/>
      <c r="AR1972" s="31"/>
      <c r="AS1972" s="73"/>
      <c r="AT1972" s="73"/>
      <c r="AU1972" s="68"/>
      <c r="AV1972" s="67"/>
      <c r="AW1972" s="67"/>
      <c r="AX1972" s="67"/>
      <c r="AY1972" s="67"/>
      <c r="AZ1972" s="132"/>
      <c r="BA1972" s="132"/>
      <c r="BB1972" s="132"/>
      <c r="BC1972" s="132"/>
      <c r="BD1972" s="132"/>
      <c r="BE1972" s="67"/>
    </row>
    <row r="1973" spans="1:57" ht="25.5" customHeight="1" x14ac:dyDescent="0.25">
      <c r="A1973" s="31"/>
      <c r="B1973" s="31"/>
      <c r="C1973" s="31"/>
      <c r="D1973" s="33"/>
      <c r="E1973" s="98"/>
      <c r="F1973" s="31"/>
      <c r="G1973" s="83"/>
      <c r="H1973" s="83"/>
      <c r="I1973" s="62"/>
      <c r="J1973" s="31"/>
      <c r="K1973" s="31"/>
      <c r="L1973" s="83"/>
      <c r="M1973" s="69"/>
      <c r="N1973" s="69"/>
      <c r="O1973" s="74"/>
      <c r="P1973" s="74"/>
      <c r="Q1973" s="75"/>
      <c r="R1973" s="34"/>
      <c r="S1973" s="83"/>
      <c r="T1973" s="83"/>
      <c r="U1973" s="83"/>
      <c r="V1973" s="83"/>
      <c r="W1973" s="74"/>
      <c r="X1973" s="74"/>
      <c r="Y1973" s="74"/>
      <c r="Z1973" s="66"/>
      <c r="AA1973" s="72"/>
      <c r="AB1973" s="66"/>
      <c r="AC1973" s="72"/>
      <c r="AD1973" s="72"/>
      <c r="AE1973" s="72"/>
      <c r="AF1973" s="62"/>
      <c r="AG1973" s="113"/>
      <c r="AH1973" s="114"/>
      <c r="AI1973" s="30"/>
      <c r="AJ1973" s="30"/>
      <c r="AK1973" s="30"/>
      <c r="AL1973" s="30"/>
      <c r="AM1973" s="68"/>
      <c r="AN1973" s="114"/>
      <c r="AO1973" s="114"/>
      <c r="AP1973" s="113"/>
      <c r="AQ1973" s="113"/>
      <c r="AR1973" s="31"/>
      <c r="AS1973" s="73"/>
      <c r="AT1973" s="73"/>
      <c r="AU1973" s="68"/>
      <c r="AV1973" s="67"/>
      <c r="AW1973" s="67"/>
      <c r="AX1973" s="67"/>
      <c r="AY1973" s="67"/>
      <c r="AZ1973" s="132"/>
      <c r="BA1973" s="132"/>
      <c r="BB1973" s="132"/>
      <c r="BC1973" s="132"/>
      <c r="BD1973" s="132"/>
      <c r="BE1973" s="67"/>
    </row>
    <row r="1974" spans="1:57" ht="25.5" customHeight="1" x14ac:dyDescent="0.25">
      <c r="A1974" s="31"/>
      <c r="B1974" s="31"/>
      <c r="C1974" s="31"/>
      <c r="D1974" s="33"/>
      <c r="E1974" s="98"/>
      <c r="F1974" s="31"/>
      <c r="G1974" s="83"/>
      <c r="H1974" s="83"/>
      <c r="I1974" s="62"/>
      <c r="J1974" s="31"/>
      <c r="K1974" s="31"/>
      <c r="L1974" s="83"/>
      <c r="M1974" s="69"/>
      <c r="N1974" s="69"/>
      <c r="O1974" s="74"/>
      <c r="P1974" s="74"/>
      <c r="Q1974" s="75"/>
      <c r="R1974" s="34"/>
      <c r="S1974" s="83"/>
      <c r="T1974" s="83"/>
      <c r="U1974" s="83"/>
      <c r="V1974" s="83"/>
      <c r="W1974" s="74"/>
      <c r="X1974" s="74"/>
      <c r="Y1974" s="74"/>
      <c r="Z1974" s="66"/>
      <c r="AA1974" s="72"/>
      <c r="AB1974" s="66"/>
      <c r="AC1974" s="72"/>
      <c r="AD1974" s="72"/>
      <c r="AE1974" s="72"/>
      <c r="AF1974" s="62"/>
      <c r="AG1974" s="113"/>
      <c r="AH1974" s="114"/>
      <c r="AI1974" s="30"/>
      <c r="AJ1974" s="30"/>
      <c r="AK1974" s="30"/>
      <c r="AL1974" s="30"/>
      <c r="AM1974" s="68"/>
      <c r="AN1974" s="114"/>
      <c r="AO1974" s="114"/>
      <c r="AP1974" s="113"/>
      <c r="AQ1974" s="113"/>
      <c r="AR1974" s="31"/>
      <c r="AS1974" s="73"/>
      <c r="AT1974" s="73"/>
      <c r="AU1974" s="68"/>
      <c r="AV1974" s="67"/>
      <c r="AW1974" s="67"/>
      <c r="AX1974" s="67"/>
      <c r="AY1974" s="67"/>
      <c r="AZ1974" s="132"/>
      <c r="BA1974" s="132"/>
      <c r="BB1974" s="132"/>
      <c r="BC1974" s="132"/>
      <c r="BD1974" s="132"/>
      <c r="BE1974" s="67"/>
    </row>
    <row r="1975" spans="1:57" ht="25.5" customHeight="1" x14ac:dyDescent="0.25">
      <c r="A1975" s="31"/>
      <c r="B1975" s="31"/>
      <c r="C1975" s="31"/>
      <c r="D1975" s="33"/>
      <c r="E1975" s="98"/>
      <c r="F1975" s="31"/>
      <c r="G1975" s="83"/>
      <c r="H1975" s="83"/>
      <c r="I1975" s="62"/>
      <c r="J1975" s="31"/>
      <c r="K1975" s="31"/>
      <c r="L1975" s="83"/>
      <c r="M1975" s="69"/>
      <c r="N1975" s="69"/>
      <c r="O1975" s="74"/>
      <c r="P1975" s="74"/>
      <c r="Q1975" s="75"/>
      <c r="R1975" s="34"/>
      <c r="S1975" s="83"/>
      <c r="T1975" s="83"/>
      <c r="U1975" s="83"/>
      <c r="V1975" s="83"/>
      <c r="W1975" s="74"/>
      <c r="X1975" s="74"/>
      <c r="Y1975" s="74"/>
      <c r="Z1975" s="66"/>
      <c r="AA1975" s="72"/>
      <c r="AB1975" s="66"/>
      <c r="AC1975" s="72"/>
      <c r="AD1975" s="72"/>
      <c r="AE1975" s="72"/>
      <c r="AF1975" s="62"/>
      <c r="AG1975" s="113"/>
      <c r="AH1975" s="114"/>
      <c r="AI1975" s="30"/>
      <c r="AJ1975" s="30"/>
      <c r="AK1975" s="30"/>
      <c r="AL1975" s="30"/>
      <c r="AM1975" s="68"/>
      <c r="AN1975" s="114"/>
      <c r="AO1975" s="114"/>
      <c r="AP1975" s="113"/>
      <c r="AQ1975" s="113"/>
      <c r="AR1975" s="31"/>
      <c r="AS1975" s="73"/>
      <c r="AT1975" s="73"/>
      <c r="AU1975" s="68"/>
      <c r="AV1975" s="67"/>
      <c r="AW1975" s="67"/>
      <c r="AX1975" s="67"/>
      <c r="AY1975" s="67"/>
      <c r="AZ1975" s="132"/>
      <c r="BA1975" s="132"/>
      <c r="BB1975" s="132"/>
      <c r="BC1975" s="132"/>
      <c r="BD1975" s="132"/>
      <c r="BE1975" s="67"/>
    </row>
    <row r="1976" spans="1:57" ht="25.5" customHeight="1" x14ac:dyDescent="0.25">
      <c r="A1976" s="31"/>
      <c r="B1976" s="31"/>
      <c r="C1976" s="31"/>
      <c r="D1976" s="33"/>
      <c r="E1976" s="98"/>
      <c r="F1976" s="31"/>
      <c r="G1976" s="83"/>
      <c r="H1976" s="83"/>
      <c r="I1976" s="62"/>
      <c r="J1976" s="31"/>
      <c r="K1976" s="31"/>
      <c r="L1976" s="83"/>
      <c r="M1976" s="69"/>
      <c r="N1976" s="69"/>
      <c r="O1976" s="74"/>
      <c r="P1976" s="74"/>
      <c r="Q1976" s="75"/>
      <c r="R1976" s="34"/>
      <c r="S1976" s="83"/>
      <c r="T1976" s="83"/>
      <c r="U1976" s="83"/>
      <c r="V1976" s="83"/>
      <c r="W1976" s="74"/>
      <c r="X1976" s="74"/>
      <c r="Y1976" s="74"/>
      <c r="Z1976" s="66"/>
      <c r="AA1976" s="72"/>
      <c r="AB1976" s="66"/>
      <c r="AC1976" s="72"/>
      <c r="AD1976" s="72"/>
      <c r="AE1976" s="72"/>
      <c r="AF1976" s="62"/>
      <c r="AG1976" s="113"/>
      <c r="AH1976" s="114"/>
      <c r="AI1976" s="30"/>
      <c r="AJ1976" s="30"/>
      <c r="AK1976" s="30"/>
      <c r="AL1976" s="30"/>
      <c r="AM1976" s="68"/>
      <c r="AN1976" s="114"/>
      <c r="AO1976" s="114"/>
      <c r="AP1976" s="113"/>
      <c r="AQ1976" s="113"/>
      <c r="AR1976" s="31"/>
      <c r="AS1976" s="73"/>
      <c r="AT1976" s="73"/>
      <c r="AU1976" s="68"/>
      <c r="AV1976" s="67"/>
      <c r="AW1976" s="67"/>
      <c r="AX1976" s="67"/>
      <c r="AY1976" s="67"/>
      <c r="AZ1976" s="132"/>
      <c r="BA1976" s="132"/>
      <c r="BB1976" s="132"/>
      <c r="BC1976" s="132"/>
      <c r="BD1976" s="132"/>
      <c r="BE1976" s="67"/>
    </row>
    <row r="1977" spans="1:57" ht="25.5" customHeight="1" x14ac:dyDescent="0.25">
      <c r="A1977" s="31"/>
      <c r="B1977" s="31"/>
      <c r="C1977" s="31"/>
      <c r="D1977" s="33"/>
      <c r="E1977" s="98"/>
      <c r="F1977" s="31"/>
      <c r="G1977" s="83"/>
      <c r="H1977" s="83"/>
      <c r="I1977" s="62"/>
      <c r="J1977" s="31"/>
      <c r="K1977" s="31"/>
      <c r="L1977" s="83"/>
      <c r="M1977" s="69"/>
      <c r="N1977" s="69"/>
      <c r="O1977" s="74"/>
      <c r="P1977" s="74"/>
      <c r="Q1977" s="75"/>
      <c r="R1977" s="34"/>
      <c r="S1977" s="83"/>
      <c r="T1977" s="83"/>
      <c r="U1977" s="83"/>
      <c r="V1977" s="83"/>
      <c r="W1977" s="74"/>
      <c r="X1977" s="74"/>
      <c r="Y1977" s="74"/>
      <c r="Z1977" s="66"/>
      <c r="AA1977" s="72"/>
      <c r="AB1977" s="66"/>
      <c r="AC1977" s="72"/>
      <c r="AD1977" s="72"/>
      <c r="AE1977" s="72"/>
      <c r="AF1977" s="62"/>
      <c r="AG1977" s="113"/>
      <c r="AH1977" s="114"/>
      <c r="AI1977" s="30"/>
      <c r="AJ1977" s="30"/>
      <c r="AK1977" s="30"/>
      <c r="AL1977" s="30"/>
      <c r="AM1977" s="68"/>
      <c r="AN1977" s="114"/>
      <c r="AO1977" s="114"/>
      <c r="AP1977" s="113"/>
      <c r="AQ1977" s="113"/>
      <c r="AR1977" s="31"/>
      <c r="AS1977" s="73"/>
      <c r="AT1977" s="73"/>
      <c r="AU1977" s="68"/>
      <c r="AV1977" s="67"/>
      <c r="AW1977" s="67"/>
      <c r="AX1977" s="67"/>
      <c r="AY1977" s="67"/>
      <c r="AZ1977" s="132"/>
      <c r="BA1977" s="132"/>
      <c r="BB1977" s="132"/>
      <c r="BC1977" s="132"/>
      <c r="BD1977" s="132"/>
      <c r="BE1977" s="67"/>
    </row>
    <row r="1978" spans="1:57" ht="25.5" customHeight="1" x14ac:dyDescent="0.25">
      <c r="A1978" s="31"/>
      <c r="B1978" s="31"/>
      <c r="C1978" s="31"/>
      <c r="D1978" s="33"/>
      <c r="E1978" s="98"/>
      <c r="F1978" s="31"/>
      <c r="G1978" s="83"/>
      <c r="H1978" s="83"/>
      <c r="I1978" s="62"/>
      <c r="J1978" s="31"/>
      <c r="K1978" s="31"/>
      <c r="L1978" s="83"/>
      <c r="M1978" s="69"/>
      <c r="N1978" s="69"/>
      <c r="O1978" s="74"/>
      <c r="P1978" s="74"/>
      <c r="Q1978" s="75"/>
      <c r="R1978" s="34"/>
      <c r="S1978" s="83"/>
      <c r="T1978" s="83"/>
      <c r="U1978" s="83"/>
      <c r="V1978" s="83"/>
      <c r="W1978" s="74"/>
      <c r="X1978" s="74"/>
      <c r="Y1978" s="74"/>
      <c r="Z1978" s="66"/>
      <c r="AA1978" s="72"/>
      <c r="AB1978" s="66"/>
      <c r="AC1978" s="72"/>
      <c r="AD1978" s="72"/>
      <c r="AE1978" s="72"/>
      <c r="AF1978" s="62"/>
      <c r="AG1978" s="113"/>
      <c r="AH1978" s="114"/>
      <c r="AI1978" s="30"/>
      <c r="AJ1978" s="30"/>
      <c r="AK1978" s="30"/>
      <c r="AL1978" s="30"/>
      <c r="AM1978" s="68"/>
      <c r="AN1978" s="114"/>
      <c r="AO1978" s="114"/>
      <c r="AP1978" s="113"/>
      <c r="AQ1978" s="113"/>
      <c r="AR1978" s="31"/>
      <c r="AS1978" s="73"/>
      <c r="AT1978" s="73"/>
      <c r="AU1978" s="68"/>
      <c r="AV1978" s="67"/>
      <c r="AW1978" s="67"/>
      <c r="AX1978" s="67"/>
      <c r="AY1978" s="67"/>
      <c r="AZ1978" s="132"/>
      <c r="BA1978" s="132"/>
      <c r="BB1978" s="132"/>
      <c r="BC1978" s="132"/>
      <c r="BD1978" s="132"/>
      <c r="BE1978" s="67"/>
    </row>
    <row r="1979" spans="1:57" ht="25.5" customHeight="1" x14ac:dyDescent="0.25">
      <c r="A1979" s="31"/>
      <c r="B1979" s="31"/>
      <c r="C1979" s="31"/>
      <c r="D1979" s="33"/>
      <c r="E1979" s="98"/>
      <c r="F1979" s="31"/>
      <c r="G1979" s="83"/>
      <c r="H1979" s="83"/>
      <c r="I1979" s="62"/>
      <c r="J1979" s="31"/>
      <c r="K1979" s="31"/>
      <c r="L1979" s="83"/>
      <c r="M1979" s="69"/>
      <c r="N1979" s="69"/>
      <c r="O1979" s="74"/>
      <c r="P1979" s="74"/>
      <c r="Q1979" s="75"/>
      <c r="R1979" s="34"/>
      <c r="S1979" s="83"/>
      <c r="T1979" s="83"/>
      <c r="U1979" s="83"/>
      <c r="V1979" s="83"/>
      <c r="W1979" s="74"/>
      <c r="X1979" s="74"/>
      <c r="Y1979" s="74"/>
      <c r="Z1979" s="66"/>
      <c r="AA1979" s="72"/>
      <c r="AB1979" s="66"/>
      <c r="AC1979" s="72"/>
      <c r="AD1979" s="72"/>
      <c r="AE1979" s="72"/>
      <c r="AF1979" s="62"/>
      <c r="AG1979" s="113"/>
      <c r="AH1979" s="114"/>
      <c r="AI1979" s="30"/>
      <c r="AJ1979" s="30"/>
      <c r="AK1979" s="30"/>
      <c r="AL1979" s="30"/>
      <c r="AM1979" s="68"/>
      <c r="AN1979" s="114"/>
      <c r="AO1979" s="114"/>
      <c r="AP1979" s="113"/>
      <c r="AQ1979" s="113"/>
      <c r="AR1979" s="31"/>
      <c r="AS1979" s="73"/>
      <c r="AT1979" s="73"/>
      <c r="AU1979" s="68"/>
      <c r="AV1979" s="67"/>
      <c r="AW1979" s="67"/>
      <c r="AX1979" s="67"/>
      <c r="AY1979" s="67"/>
      <c r="AZ1979" s="132"/>
      <c r="BA1979" s="132"/>
      <c r="BB1979" s="132"/>
      <c r="BC1979" s="132"/>
      <c r="BD1979" s="132"/>
      <c r="BE1979" s="67"/>
    </row>
    <row r="1980" spans="1:57" ht="25.5" customHeight="1" x14ac:dyDescent="0.25">
      <c r="A1980" s="31"/>
      <c r="B1980" s="31"/>
      <c r="C1980" s="31"/>
      <c r="D1980" s="33"/>
      <c r="E1980" s="98"/>
      <c r="F1980" s="31"/>
      <c r="G1980" s="83"/>
      <c r="H1980" s="83"/>
      <c r="I1980" s="62"/>
      <c r="J1980" s="31"/>
      <c r="K1980" s="31"/>
      <c r="L1980" s="83"/>
      <c r="M1980" s="69"/>
      <c r="N1980" s="69"/>
      <c r="O1980" s="74"/>
      <c r="P1980" s="74"/>
      <c r="Q1980" s="75"/>
      <c r="R1980" s="34"/>
      <c r="S1980" s="83"/>
      <c r="T1980" s="83"/>
      <c r="U1980" s="83"/>
      <c r="V1980" s="83"/>
      <c r="W1980" s="74"/>
      <c r="X1980" s="74"/>
      <c r="Y1980" s="74"/>
      <c r="Z1980" s="66"/>
      <c r="AA1980" s="72"/>
      <c r="AB1980" s="66"/>
      <c r="AC1980" s="72"/>
      <c r="AD1980" s="72"/>
      <c r="AE1980" s="72"/>
      <c r="AF1980" s="62"/>
      <c r="AG1980" s="113"/>
      <c r="AH1980" s="114"/>
      <c r="AI1980" s="30"/>
      <c r="AJ1980" s="30"/>
      <c r="AK1980" s="30"/>
      <c r="AL1980" s="30"/>
      <c r="AM1980" s="68"/>
      <c r="AN1980" s="114"/>
      <c r="AO1980" s="114"/>
      <c r="AP1980" s="113"/>
      <c r="AQ1980" s="113"/>
      <c r="AR1980" s="31"/>
      <c r="AS1980" s="73"/>
      <c r="AT1980" s="73"/>
      <c r="AU1980" s="68"/>
      <c r="AV1980" s="67"/>
      <c r="AW1980" s="67"/>
      <c r="AX1980" s="67"/>
      <c r="AY1980" s="67"/>
      <c r="AZ1980" s="132"/>
      <c r="BA1980" s="132"/>
      <c r="BB1980" s="132"/>
      <c r="BC1980" s="132"/>
      <c r="BD1980" s="132"/>
      <c r="BE1980" s="67"/>
    </row>
    <row r="1981" spans="1:57" ht="25.5" customHeight="1" x14ac:dyDescent="0.25">
      <c r="A1981" s="31"/>
      <c r="B1981" s="31"/>
      <c r="C1981" s="31"/>
      <c r="D1981" s="33"/>
      <c r="E1981" s="98"/>
      <c r="F1981" s="31"/>
      <c r="G1981" s="83"/>
      <c r="H1981" s="83"/>
      <c r="I1981" s="62"/>
      <c r="J1981" s="31"/>
      <c r="K1981" s="31"/>
      <c r="L1981" s="83"/>
      <c r="M1981" s="69"/>
      <c r="N1981" s="69"/>
      <c r="O1981" s="74"/>
      <c r="P1981" s="74"/>
      <c r="Q1981" s="75"/>
      <c r="R1981" s="34"/>
      <c r="S1981" s="83"/>
      <c r="T1981" s="83"/>
      <c r="U1981" s="83"/>
      <c r="V1981" s="83"/>
      <c r="W1981" s="74"/>
      <c r="X1981" s="74"/>
      <c r="Y1981" s="74"/>
      <c r="Z1981" s="66"/>
      <c r="AA1981" s="72"/>
      <c r="AB1981" s="66"/>
      <c r="AC1981" s="72"/>
      <c r="AD1981" s="72"/>
      <c r="AE1981" s="72"/>
      <c r="AF1981" s="62"/>
      <c r="AG1981" s="113"/>
      <c r="AH1981" s="114"/>
      <c r="AI1981" s="30"/>
      <c r="AJ1981" s="30"/>
      <c r="AK1981" s="30"/>
      <c r="AL1981" s="30"/>
      <c r="AM1981" s="68"/>
      <c r="AN1981" s="114"/>
      <c r="AO1981" s="114"/>
      <c r="AP1981" s="113"/>
      <c r="AQ1981" s="113"/>
      <c r="AR1981" s="31"/>
      <c r="AS1981" s="73"/>
      <c r="AT1981" s="73"/>
      <c r="AU1981" s="68"/>
      <c r="AV1981" s="67"/>
      <c r="AW1981" s="67"/>
      <c r="AX1981" s="67"/>
      <c r="AY1981" s="67"/>
      <c r="AZ1981" s="132"/>
      <c r="BA1981" s="132"/>
      <c r="BB1981" s="132"/>
      <c r="BC1981" s="132"/>
      <c r="BD1981" s="132"/>
      <c r="BE1981" s="67"/>
    </row>
    <row r="1982" spans="1:57" ht="25.5" customHeight="1" x14ac:dyDescent="0.25">
      <c r="A1982" s="31"/>
      <c r="B1982" s="31"/>
      <c r="C1982" s="31"/>
      <c r="D1982" s="33"/>
      <c r="E1982" s="98"/>
      <c r="F1982" s="31"/>
      <c r="G1982" s="83"/>
      <c r="H1982" s="83"/>
      <c r="I1982" s="62"/>
      <c r="J1982" s="31"/>
      <c r="K1982" s="31"/>
      <c r="L1982" s="83"/>
      <c r="M1982" s="69"/>
      <c r="N1982" s="69"/>
      <c r="O1982" s="74"/>
      <c r="P1982" s="74"/>
      <c r="Q1982" s="75"/>
      <c r="R1982" s="34"/>
      <c r="S1982" s="83"/>
      <c r="T1982" s="83"/>
      <c r="U1982" s="83"/>
      <c r="V1982" s="83"/>
      <c r="W1982" s="74"/>
      <c r="X1982" s="74"/>
      <c r="Y1982" s="74"/>
      <c r="Z1982" s="66"/>
      <c r="AA1982" s="72"/>
      <c r="AB1982" s="66"/>
      <c r="AC1982" s="72"/>
      <c r="AD1982" s="72"/>
      <c r="AE1982" s="72"/>
      <c r="AF1982" s="62"/>
      <c r="AG1982" s="113"/>
      <c r="AH1982" s="114"/>
      <c r="AI1982" s="30"/>
      <c r="AJ1982" s="30"/>
      <c r="AK1982" s="30"/>
      <c r="AL1982" s="30"/>
      <c r="AM1982" s="68"/>
      <c r="AN1982" s="114"/>
      <c r="AO1982" s="114"/>
      <c r="AP1982" s="113"/>
      <c r="AQ1982" s="113"/>
      <c r="AR1982" s="31"/>
      <c r="AS1982" s="73"/>
      <c r="AT1982" s="73"/>
      <c r="AU1982" s="68"/>
      <c r="AV1982" s="67"/>
      <c r="AW1982" s="67"/>
      <c r="AX1982" s="67"/>
      <c r="AY1982" s="67"/>
      <c r="AZ1982" s="132"/>
      <c r="BA1982" s="132"/>
      <c r="BB1982" s="132"/>
      <c r="BC1982" s="132"/>
      <c r="BD1982" s="132"/>
      <c r="BE1982" s="67"/>
    </row>
    <row r="1983" spans="1:57" ht="25.5" customHeight="1" x14ac:dyDescent="0.25">
      <c r="A1983" s="31"/>
      <c r="B1983" s="31"/>
      <c r="C1983" s="31"/>
      <c r="D1983" s="33"/>
      <c r="E1983" s="98"/>
      <c r="F1983" s="31"/>
      <c r="G1983" s="83"/>
      <c r="H1983" s="83"/>
      <c r="I1983" s="62"/>
      <c r="J1983" s="31"/>
      <c r="K1983" s="31"/>
      <c r="L1983" s="83"/>
      <c r="M1983" s="69"/>
      <c r="N1983" s="69"/>
      <c r="O1983" s="74"/>
      <c r="P1983" s="74"/>
      <c r="Q1983" s="75"/>
      <c r="R1983" s="34"/>
      <c r="S1983" s="83"/>
      <c r="T1983" s="83"/>
      <c r="U1983" s="83"/>
      <c r="V1983" s="83"/>
      <c r="W1983" s="74"/>
      <c r="X1983" s="74"/>
      <c r="Y1983" s="74"/>
      <c r="Z1983" s="66"/>
      <c r="AA1983" s="72"/>
      <c r="AB1983" s="66"/>
      <c r="AC1983" s="72"/>
      <c r="AD1983" s="72"/>
      <c r="AE1983" s="72"/>
      <c r="AF1983" s="62"/>
      <c r="AG1983" s="113"/>
      <c r="AH1983" s="114"/>
      <c r="AI1983" s="30"/>
      <c r="AJ1983" s="30"/>
      <c r="AK1983" s="30"/>
      <c r="AL1983" s="30"/>
      <c r="AM1983" s="68"/>
      <c r="AN1983" s="114"/>
      <c r="AO1983" s="114"/>
      <c r="AP1983" s="113"/>
      <c r="AQ1983" s="113"/>
      <c r="AR1983" s="31"/>
      <c r="AS1983" s="73"/>
      <c r="AT1983" s="73"/>
      <c r="AU1983" s="68"/>
      <c r="AV1983" s="67"/>
      <c r="AW1983" s="67"/>
      <c r="AX1983" s="67"/>
      <c r="AY1983" s="67"/>
      <c r="AZ1983" s="132"/>
      <c r="BA1983" s="132"/>
      <c r="BB1983" s="132"/>
      <c r="BC1983" s="132"/>
      <c r="BD1983" s="132"/>
      <c r="BE1983" s="67"/>
    </row>
    <row r="1984" spans="1:57" ht="25.5" customHeight="1" x14ac:dyDescent="0.25">
      <c r="A1984" s="31"/>
      <c r="B1984" s="31"/>
      <c r="C1984" s="31"/>
      <c r="D1984" s="33"/>
      <c r="E1984" s="98"/>
      <c r="F1984" s="31"/>
      <c r="G1984" s="83"/>
      <c r="H1984" s="83"/>
      <c r="I1984" s="62"/>
      <c r="J1984" s="31"/>
      <c r="K1984" s="31"/>
      <c r="L1984" s="83"/>
      <c r="M1984" s="69"/>
      <c r="N1984" s="69"/>
      <c r="O1984" s="74"/>
      <c r="P1984" s="74"/>
      <c r="Q1984" s="75"/>
      <c r="R1984" s="34"/>
      <c r="S1984" s="83"/>
      <c r="T1984" s="83"/>
      <c r="U1984" s="83"/>
      <c r="V1984" s="83"/>
      <c r="W1984" s="74"/>
      <c r="X1984" s="74"/>
      <c r="Y1984" s="74"/>
      <c r="Z1984" s="66"/>
      <c r="AA1984" s="72"/>
      <c r="AB1984" s="66"/>
      <c r="AC1984" s="72"/>
      <c r="AD1984" s="72"/>
      <c r="AE1984" s="72"/>
      <c r="AF1984" s="62"/>
      <c r="AG1984" s="113"/>
      <c r="AH1984" s="114"/>
      <c r="AI1984" s="30"/>
      <c r="AJ1984" s="30"/>
      <c r="AK1984" s="30"/>
      <c r="AL1984" s="30"/>
      <c r="AM1984" s="68"/>
      <c r="AN1984" s="114"/>
      <c r="AO1984" s="114"/>
      <c r="AP1984" s="113"/>
      <c r="AQ1984" s="113"/>
      <c r="AR1984" s="31"/>
      <c r="AS1984" s="73"/>
      <c r="AT1984" s="73"/>
      <c r="AU1984" s="68"/>
      <c r="AV1984" s="67"/>
      <c r="AW1984" s="67"/>
      <c r="AX1984" s="67"/>
      <c r="AY1984" s="67"/>
      <c r="AZ1984" s="132"/>
      <c r="BA1984" s="132"/>
      <c r="BB1984" s="132"/>
      <c r="BC1984" s="132"/>
      <c r="BD1984" s="132"/>
      <c r="BE1984" s="67"/>
    </row>
    <row r="1985" spans="1:57" ht="25.5" customHeight="1" x14ac:dyDescent="0.25">
      <c r="A1985" s="31"/>
      <c r="B1985" s="31"/>
      <c r="C1985" s="31"/>
      <c r="D1985" s="33"/>
      <c r="E1985" s="98"/>
      <c r="F1985" s="31"/>
      <c r="G1985" s="83"/>
      <c r="H1985" s="83"/>
      <c r="I1985" s="62"/>
      <c r="J1985" s="31"/>
      <c r="K1985" s="31"/>
      <c r="L1985" s="83"/>
      <c r="M1985" s="69"/>
      <c r="N1985" s="69"/>
      <c r="O1985" s="74"/>
      <c r="P1985" s="74"/>
      <c r="Q1985" s="75"/>
      <c r="R1985" s="34"/>
      <c r="S1985" s="83"/>
      <c r="T1985" s="83"/>
      <c r="U1985" s="83"/>
      <c r="V1985" s="83"/>
      <c r="W1985" s="74"/>
      <c r="X1985" s="74"/>
      <c r="Y1985" s="74"/>
      <c r="Z1985" s="66"/>
      <c r="AA1985" s="72"/>
      <c r="AB1985" s="66"/>
      <c r="AC1985" s="72"/>
      <c r="AD1985" s="72"/>
      <c r="AE1985" s="72"/>
      <c r="AF1985" s="62"/>
      <c r="AG1985" s="113"/>
      <c r="AH1985" s="114"/>
      <c r="AI1985" s="30"/>
      <c r="AJ1985" s="30"/>
      <c r="AK1985" s="30"/>
      <c r="AL1985" s="30"/>
      <c r="AM1985" s="68"/>
      <c r="AN1985" s="114"/>
      <c r="AO1985" s="114"/>
      <c r="AP1985" s="113"/>
      <c r="AQ1985" s="113"/>
      <c r="AR1985" s="31"/>
      <c r="AS1985" s="73"/>
      <c r="AT1985" s="73"/>
      <c r="AU1985" s="68"/>
      <c r="AV1985" s="67"/>
      <c r="AW1985" s="67"/>
      <c r="AX1985" s="67"/>
      <c r="AY1985" s="67"/>
      <c r="AZ1985" s="132"/>
      <c r="BA1985" s="132"/>
      <c r="BB1985" s="132"/>
      <c r="BC1985" s="132"/>
      <c r="BD1985" s="132"/>
      <c r="BE1985" s="67"/>
    </row>
    <row r="1986" spans="1:57" ht="25.5" customHeight="1" x14ac:dyDescent="0.25">
      <c r="A1986" s="31"/>
      <c r="B1986" s="31"/>
      <c r="C1986" s="31"/>
      <c r="D1986" s="33"/>
      <c r="E1986" s="98"/>
      <c r="F1986" s="31"/>
      <c r="G1986" s="83"/>
      <c r="H1986" s="83"/>
      <c r="I1986" s="62"/>
      <c r="J1986" s="31"/>
      <c r="K1986" s="31"/>
      <c r="L1986" s="83"/>
      <c r="M1986" s="69"/>
      <c r="N1986" s="69"/>
      <c r="O1986" s="74"/>
      <c r="P1986" s="74"/>
      <c r="Q1986" s="75"/>
      <c r="R1986" s="34"/>
      <c r="S1986" s="83"/>
      <c r="T1986" s="83"/>
      <c r="U1986" s="83"/>
      <c r="V1986" s="83"/>
      <c r="W1986" s="74"/>
      <c r="X1986" s="74"/>
      <c r="Y1986" s="74"/>
      <c r="Z1986" s="66"/>
      <c r="AA1986" s="72"/>
      <c r="AB1986" s="66"/>
      <c r="AC1986" s="72"/>
      <c r="AD1986" s="72"/>
      <c r="AE1986" s="72"/>
      <c r="AF1986" s="62"/>
      <c r="AG1986" s="113"/>
      <c r="AH1986" s="114"/>
      <c r="AI1986" s="30"/>
      <c r="AJ1986" s="30"/>
      <c r="AK1986" s="30"/>
      <c r="AL1986" s="30"/>
      <c r="AM1986" s="68"/>
      <c r="AN1986" s="114"/>
      <c r="AO1986" s="114"/>
      <c r="AP1986" s="113"/>
      <c r="AQ1986" s="113"/>
      <c r="AR1986" s="31"/>
      <c r="AS1986" s="73"/>
      <c r="AT1986" s="73"/>
      <c r="AU1986" s="68"/>
      <c r="AV1986" s="67"/>
      <c r="AW1986" s="67"/>
      <c r="AX1986" s="67"/>
      <c r="AY1986" s="67"/>
      <c r="AZ1986" s="132"/>
      <c r="BA1986" s="132"/>
      <c r="BB1986" s="132"/>
      <c r="BC1986" s="132"/>
      <c r="BD1986" s="132"/>
      <c r="BE1986" s="67"/>
    </row>
    <row r="1987" spans="1:57" ht="25.5" customHeight="1" x14ac:dyDescent="0.25">
      <c r="A1987" s="31"/>
      <c r="B1987" s="31"/>
      <c r="C1987" s="31"/>
      <c r="D1987" s="33"/>
      <c r="E1987" s="98"/>
      <c r="F1987" s="31"/>
      <c r="G1987" s="83"/>
      <c r="H1987" s="83"/>
      <c r="I1987" s="62"/>
      <c r="J1987" s="31"/>
      <c r="K1987" s="31"/>
      <c r="L1987" s="83"/>
      <c r="M1987" s="69"/>
      <c r="N1987" s="69"/>
      <c r="O1987" s="74"/>
      <c r="P1987" s="74"/>
      <c r="Q1987" s="75"/>
      <c r="R1987" s="34"/>
      <c r="S1987" s="83"/>
      <c r="T1987" s="83"/>
      <c r="U1987" s="83"/>
      <c r="V1987" s="83"/>
      <c r="W1987" s="74"/>
      <c r="X1987" s="74"/>
      <c r="Y1987" s="74"/>
      <c r="Z1987" s="66"/>
      <c r="AA1987" s="72"/>
      <c r="AB1987" s="66"/>
      <c r="AC1987" s="72"/>
      <c r="AD1987" s="72"/>
      <c r="AE1987" s="72"/>
      <c r="AF1987" s="62"/>
      <c r="AG1987" s="113"/>
      <c r="AH1987" s="114"/>
      <c r="AI1987" s="30"/>
      <c r="AJ1987" s="30"/>
      <c r="AK1987" s="30"/>
      <c r="AL1987" s="30"/>
      <c r="AM1987" s="68"/>
      <c r="AN1987" s="114"/>
      <c r="AO1987" s="114"/>
      <c r="AP1987" s="113"/>
      <c r="AQ1987" s="113"/>
      <c r="AR1987" s="31"/>
      <c r="AS1987" s="73"/>
      <c r="AT1987" s="73"/>
      <c r="AU1987" s="68"/>
      <c r="AV1987" s="67"/>
      <c r="AW1987" s="67"/>
      <c r="AX1987" s="67"/>
      <c r="AY1987" s="67"/>
      <c r="AZ1987" s="132"/>
      <c r="BA1987" s="132"/>
      <c r="BB1987" s="132"/>
      <c r="BC1987" s="132"/>
      <c r="BD1987" s="132"/>
      <c r="BE1987" s="67"/>
    </row>
    <row r="1988" spans="1:57" ht="25.5" customHeight="1" x14ac:dyDescent="0.25">
      <c r="A1988" s="31"/>
      <c r="B1988" s="31"/>
      <c r="C1988" s="31"/>
      <c r="D1988" s="33"/>
      <c r="E1988" s="98"/>
      <c r="F1988" s="31"/>
      <c r="G1988" s="83"/>
      <c r="H1988" s="83"/>
      <c r="I1988" s="62"/>
      <c r="J1988" s="31"/>
      <c r="K1988" s="31"/>
      <c r="L1988" s="83"/>
      <c r="M1988" s="69"/>
      <c r="N1988" s="69"/>
      <c r="O1988" s="74"/>
      <c r="P1988" s="74"/>
      <c r="Q1988" s="75"/>
      <c r="R1988" s="34"/>
      <c r="S1988" s="83"/>
      <c r="T1988" s="83"/>
      <c r="U1988" s="83"/>
      <c r="V1988" s="83"/>
      <c r="W1988" s="74"/>
      <c r="X1988" s="74"/>
      <c r="Y1988" s="74"/>
      <c r="Z1988" s="66"/>
      <c r="AA1988" s="72"/>
      <c r="AB1988" s="66"/>
      <c r="AC1988" s="72"/>
      <c r="AD1988" s="72"/>
      <c r="AE1988" s="72"/>
      <c r="AF1988" s="62"/>
      <c r="AG1988" s="113"/>
      <c r="AH1988" s="114"/>
      <c r="AI1988" s="30"/>
      <c r="AJ1988" s="30"/>
      <c r="AK1988" s="30"/>
      <c r="AL1988" s="30"/>
      <c r="AM1988" s="68"/>
      <c r="AN1988" s="114"/>
      <c r="AO1988" s="114"/>
      <c r="AP1988" s="113"/>
      <c r="AQ1988" s="113"/>
      <c r="AR1988" s="31"/>
      <c r="AS1988" s="73"/>
      <c r="AT1988" s="73"/>
      <c r="AU1988" s="68"/>
      <c r="AV1988" s="67"/>
      <c r="AW1988" s="67"/>
      <c r="AX1988" s="67"/>
      <c r="AY1988" s="67"/>
      <c r="AZ1988" s="132"/>
      <c r="BA1988" s="132"/>
      <c r="BB1988" s="132"/>
      <c r="BC1988" s="132"/>
      <c r="BD1988" s="132"/>
      <c r="BE1988" s="67"/>
    </row>
    <row r="1989" spans="1:57" ht="25.5" customHeight="1" x14ac:dyDescent="0.25">
      <c r="A1989" s="31"/>
      <c r="B1989" s="31"/>
      <c r="C1989" s="31"/>
      <c r="D1989" s="33"/>
      <c r="E1989" s="98"/>
      <c r="F1989" s="31"/>
      <c r="G1989" s="83"/>
      <c r="H1989" s="83"/>
      <c r="I1989" s="62"/>
      <c r="J1989" s="31"/>
      <c r="K1989" s="31"/>
      <c r="L1989" s="83"/>
      <c r="M1989" s="69"/>
      <c r="N1989" s="69"/>
      <c r="O1989" s="74"/>
      <c r="P1989" s="74"/>
      <c r="Q1989" s="75"/>
      <c r="R1989" s="34"/>
      <c r="S1989" s="83"/>
      <c r="T1989" s="83"/>
      <c r="U1989" s="83"/>
      <c r="V1989" s="83"/>
      <c r="W1989" s="74"/>
      <c r="X1989" s="74"/>
      <c r="Y1989" s="74"/>
      <c r="Z1989" s="66"/>
      <c r="AA1989" s="72"/>
      <c r="AB1989" s="66"/>
      <c r="AC1989" s="72"/>
      <c r="AD1989" s="72"/>
      <c r="AE1989" s="72"/>
      <c r="AF1989" s="62"/>
      <c r="AG1989" s="113"/>
      <c r="AH1989" s="114"/>
      <c r="AI1989" s="30"/>
      <c r="AJ1989" s="30"/>
      <c r="AK1989" s="30"/>
      <c r="AL1989" s="30"/>
      <c r="AM1989" s="68"/>
      <c r="AN1989" s="114"/>
      <c r="AO1989" s="114"/>
      <c r="AP1989" s="113"/>
      <c r="AQ1989" s="113"/>
      <c r="AR1989" s="31"/>
      <c r="AS1989" s="73"/>
      <c r="AT1989" s="73"/>
      <c r="AU1989" s="68"/>
      <c r="AV1989" s="67"/>
      <c r="AW1989" s="67"/>
      <c r="AX1989" s="67"/>
      <c r="AY1989" s="67"/>
      <c r="AZ1989" s="132"/>
      <c r="BA1989" s="132"/>
      <c r="BB1989" s="132"/>
      <c r="BC1989" s="132"/>
      <c r="BD1989" s="132"/>
      <c r="BE1989" s="67"/>
    </row>
    <row r="1990" spans="1:57" ht="25.5" customHeight="1" x14ac:dyDescent="0.25">
      <c r="A1990" s="31"/>
      <c r="B1990" s="31"/>
      <c r="C1990" s="31"/>
      <c r="D1990" s="33"/>
      <c r="E1990" s="98"/>
      <c r="F1990" s="31"/>
      <c r="G1990" s="83"/>
      <c r="H1990" s="83"/>
      <c r="I1990" s="62"/>
      <c r="J1990" s="31"/>
      <c r="K1990" s="31"/>
      <c r="L1990" s="83"/>
      <c r="M1990" s="69"/>
      <c r="N1990" s="69"/>
      <c r="O1990" s="74"/>
      <c r="P1990" s="74"/>
      <c r="Q1990" s="75"/>
      <c r="R1990" s="34"/>
      <c r="S1990" s="83"/>
      <c r="T1990" s="83"/>
      <c r="U1990" s="83"/>
      <c r="V1990" s="83"/>
      <c r="W1990" s="74"/>
      <c r="X1990" s="74"/>
      <c r="Y1990" s="74"/>
      <c r="Z1990" s="66"/>
      <c r="AA1990" s="72"/>
      <c r="AB1990" s="66"/>
      <c r="AC1990" s="72"/>
      <c r="AD1990" s="72"/>
      <c r="AE1990" s="72"/>
      <c r="AF1990" s="62"/>
      <c r="AG1990" s="113"/>
      <c r="AH1990" s="114"/>
      <c r="AI1990" s="30"/>
      <c r="AJ1990" s="30"/>
      <c r="AK1990" s="30"/>
      <c r="AL1990" s="30"/>
      <c r="AM1990" s="68"/>
      <c r="AN1990" s="114"/>
      <c r="AO1990" s="114"/>
      <c r="AP1990" s="113"/>
      <c r="AQ1990" s="113"/>
      <c r="AR1990" s="31"/>
      <c r="AS1990" s="73"/>
      <c r="AT1990" s="73"/>
      <c r="AU1990" s="68"/>
      <c r="AV1990" s="67"/>
      <c r="AW1990" s="67"/>
      <c r="AX1990" s="67"/>
      <c r="AY1990" s="67"/>
      <c r="AZ1990" s="132"/>
      <c r="BA1990" s="132"/>
      <c r="BB1990" s="132"/>
      <c r="BC1990" s="132"/>
      <c r="BD1990" s="132"/>
      <c r="BE1990" s="67"/>
    </row>
    <row r="1991" spans="1:57" ht="25.5" customHeight="1" x14ac:dyDescent="0.25">
      <c r="A1991" s="31"/>
      <c r="B1991" s="31"/>
      <c r="C1991" s="31"/>
      <c r="D1991" s="33"/>
      <c r="E1991" s="98"/>
      <c r="F1991" s="31"/>
      <c r="G1991" s="83"/>
      <c r="H1991" s="83"/>
      <c r="I1991" s="62"/>
      <c r="J1991" s="31"/>
      <c r="K1991" s="31"/>
      <c r="L1991" s="83"/>
      <c r="M1991" s="69"/>
      <c r="N1991" s="69"/>
      <c r="O1991" s="74"/>
      <c r="P1991" s="74"/>
      <c r="Q1991" s="75"/>
      <c r="R1991" s="34"/>
      <c r="S1991" s="83"/>
      <c r="T1991" s="83"/>
      <c r="U1991" s="83"/>
      <c r="V1991" s="83"/>
      <c r="W1991" s="74"/>
      <c r="X1991" s="74"/>
      <c r="Y1991" s="74"/>
      <c r="Z1991" s="66"/>
      <c r="AA1991" s="72"/>
      <c r="AB1991" s="66"/>
      <c r="AC1991" s="72"/>
      <c r="AD1991" s="72"/>
      <c r="AE1991" s="72"/>
      <c r="AF1991" s="62"/>
      <c r="AG1991" s="113"/>
      <c r="AH1991" s="114"/>
      <c r="AI1991" s="30"/>
      <c r="AJ1991" s="30"/>
      <c r="AK1991" s="30"/>
      <c r="AL1991" s="30"/>
      <c r="AM1991" s="68"/>
      <c r="AN1991" s="114"/>
      <c r="AO1991" s="114"/>
      <c r="AP1991" s="113"/>
      <c r="AQ1991" s="113"/>
      <c r="AR1991" s="31"/>
      <c r="AS1991" s="73"/>
      <c r="AT1991" s="73"/>
      <c r="AU1991" s="68"/>
      <c r="AV1991" s="67"/>
      <c r="AW1991" s="67"/>
      <c r="AX1991" s="67"/>
      <c r="AY1991" s="67"/>
      <c r="AZ1991" s="132"/>
      <c r="BA1991" s="132"/>
      <c r="BB1991" s="132"/>
      <c r="BC1991" s="132"/>
      <c r="BD1991" s="132"/>
      <c r="BE1991" s="67"/>
    </row>
    <row r="1992" spans="1:57" ht="25.5" customHeight="1" x14ac:dyDescent="0.25">
      <c r="A1992" s="31"/>
      <c r="B1992" s="31"/>
      <c r="C1992" s="31"/>
      <c r="D1992" s="33"/>
      <c r="E1992" s="98"/>
      <c r="F1992" s="31"/>
      <c r="G1992" s="83"/>
      <c r="H1992" s="83"/>
      <c r="I1992" s="62"/>
      <c r="J1992" s="31"/>
      <c r="K1992" s="31"/>
      <c r="L1992" s="83"/>
      <c r="M1992" s="69"/>
      <c r="N1992" s="69"/>
      <c r="O1992" s="74"/>
      <c r="P1992" s="74"/>
      <c r="Q1992" s="75"/>
      <c r="R1992" s="34"/>
      <c r="S1992" s="83"/>
      <c r="T1992" s="83"/>
      <c r="U1992" s="83"/>
      <c r="V1992" s="83"/>
      <c r="W1992" s="74"/>
      <c r="X1992" s="74"/>
      <c r="Y1992" s="74"/>
      <c r="Z1992" s="66"/>
      <c r="AA1992" s="72"/>
      <c r="AB1992" s="66"/>
      <c r="AC1992" s="72"/>
      <c r="AD1992" s="72"/>
      <c r="AE1992" s="72"/>
      <c r="AF1992" s="62"/>
      <c r="AG1992" s="113"/>
      <c r="AH1992" s="114"/>
      <c r="AI1992" s="30"/>
      <c r="AJ1992" s="30"/>
      <c r="AK1992" s="30"/>
      <c r="AL1992" s="30"/>
      <c r="AM1992" s="68"/>
      <c r="AN1992" s="114"/>
      <c r="AO1992" s="114"/>
      <c r="AP1992" s="113"/>
      <c r="AQ1992" s="113"/>
      <c r="AR1992" s="31"/>
      <c r="AS1992" s="73"/>
      <c r="AT1992" s="73"/>
      <c r="AU1992" s="68"/>
      <c r="AV1992" s="67"/>
      <c r="AW1992" s="67"/>
      <c r="AX1992" s="67"/>
      <c r="AY1992" s="67"/>
      <c r="AZ1992" s="132"/>
      <c r="BA1992" s="132"/>
      <c r="BB1992" s="132"/>
      <c r="BC1992" s="132"/>
      <c r="BD1992" s="132"/>
      <c r="BE1992" s="67"/>
    </row>
    <row r="1993" spans="1:57" ht="25.5" customHeight="1" x14ac:dyDescent="0.25">
      <c r="A1993" s="31"/>
      <c r="B1993" s="31"/>
      <c r="C1993" s="31"/>
      <c r="D1993" s="33"/>
      <c r="E1993" s="98"/>
      <c r="F1993" s="31"/>
      <c r="G1993" s="83"/>
      <c r="H1993" s="83"/>
      <c r="I1993" s="62"/>
      <c r="J1993" s="31"/>
      <c r="K1993" s="31"/>
      <c r="L1993" s="83"/>
      <c r="M1993" s="69"/>
      <c r="N1993" s="69"/>
      <c r="O1993" s="74"/>
      <c r="P1993" s="74"/>
      <c r="Q1993" s="75"/>
      <c r="R1993" s="34"/>
      <c r="S1993" s="83"/>
      <c r="T1993" s="83"/>
      <c r="U1993" s="83"/>
      <c r="V1993" s="83"/>
      <c r="W1993" s="74"/>
      <c r="X1993" s="74"/>
      <c r="Y1993" s="74"/>
      <c r="Z1993" s="66"/>
      <c r="AA1993" s="72"/>
      <c r="AB1993" s="66"/>
      <c r="AC1993" s="72"/>
      <c r="AD1993" s="72"/>
      <c r="AE1993" s="72"/>
      <c r="AF1993" s="62"/>
      <c r="AG1993" s="113"/>
      <c r="AH1993" s="114"/>
      <c r="AI1993" s="30"/>
      <c r="AJ1993" s="30"/>
      <c r="AK1993" s="30"/>
      <c r="AL1993" s="30"/>
      <c r="AM1993" s="68"/>
      <c r="AN1993" s="114"/>
      <c r="AO1993" s="114"/>
      <c r="AP1993" s="113"/>
      <c r="AQ1993" s="113"/>
      <c r="AR1993" s="31"/>
      <c r="AS1993" s="73"/>
      <c r="AT1993" s="73"/>
      <c r="AU1993" s="68"/>
      <c r="AV1993" s="67"/>
      <c r="AW1993" s="67"/>
      <c r="AX1993" s="67"/>
      <c r="AY1993" s="67"/>
      <c r="AZ1993" s="132"/>
      <c r="BA1993" s="132"/>
      <c r="BB1993" s="132"/>
      <c r="BC1993" s="132"/>
      <c r="BD1993" s="132"/>
      <c r="BE1993" s="67"/>
    </row>
    <row r="1994" spans="1:57" ht="25.5" customHeight="1" x14ac:dyDescent="0.25">
      <c r="A1994" s="31"/>
      <c r="B1994" s="31"/>
      <c r="C1994" s="31"/>
      <c r="D1994" s="33"/>
      <c r="E1994" s="98"/>
      <c r="F1994" s="31"/>
      <c r="G1994" s="83"/>
      <c r="H1994" s="83"/>
      <c r="I1994" s="62"/>
      <c r="J1994" s="31"/>
      <c r="K1994" s="31"/>
      <c r="L1994" s="83"/>
      <c r="M1994" s="69"/>
      <c r="N1994" s="69"/>
      <c r="O1994" s="74"/>
      <c r="P1994" s="74"/>
      <c r="Q1994" s="75"/>
      <c r="R1994" s="34"/>
      <c r="S1994" s="83"/>
      <c r="T1994" s="83"/>
      <c r="U1994" s="83"/>
      <c r="V1994" s="83"/>
      <c r="W1994" s="74"/>
      <c r="X1994" s="74"/>
      <c r="Y1994" s="74"/>
      <c r="Z1994" s="66"/>
      <c r="AA1994" s="72"/>
      <c r="AB1994" s="66"/>
      <c r="AC1994" s="72"/>
      <c r="AD1994" s="72"/>
      <c r="AE1994" s="72"/>
      <c r="AF1994" s="62"/>
      <c r="AG1994" s="113"/>
      <c r="AH1994" s="114"/>
      <c r="AI1994" s="30"/>
      <c r="AJ1994" s="30"/>
      <c r="AK1994" s="30"/>
      <c r="AL1994" s="30"/>
      <c r="AM1994" s="68"/>
      <c r="AN1994" s="114"/>
      <c r="AO1994" s="114"/>
      <c r="AP1994" s="113"/>
      <c r="AQ1994" s="113"/>
      <c r="AR1994" s="31"/>
      <c r="AS1994" s="73"/>
      <c r="AT1994" s="73"/>
      <c r="AU1994" s="68"/>
      <c r="AV1994" s="67"/>
      <c r="AW1994" s="67"/>
      <c r="AX1994" s="67"/>
      <c r="AY1994" s="67"/>
      <c r="AZ1994" s="132"/>
      <c r="BA1994" s="132"/>
      <c r="BB1994" s="132"/>
      <c r="BC1994" s="132"/>
      <c r="BD1994" s="132"/>
      <c r="BE1994" s="67"/>
    </row>
    <row r="1995" spans="1:57" ht="25.5" customHeight="1" x14ac:dyDescent="0.25">
      <c r="A1995" s="31"/>
      <c r="B1995" s="31"/>
      <c r="C1995" s="31"/>
      <c r="D1995" s="33"/>
      <c r="E1995" s="98"/>
      <c r="F1995" s="31"/>
      <c r="G1995" s="83"/>
      <c r="H1995" s="83"/>
      <c r="I1995" s="62"/>
      <c r="J1995" s="31"/>
      <c r="K1995" s="31"/>
      <c r="L1995" s="83"/>
      <c r="M1995" s="69"/>
      <c r="N1995" s="69"/>
      <c r="O1995" s="74"/>
      <c r="P1995" s="74"/>
      <c r="Q1995" s="75"/>
      <c r="R1995" s="34"/>
      <c r="S1995" s="83"/>
      <c r="T1995" s="83"/>
      <c r="U1995" s="83"/>
      <c r="V1995" s="83"/>
      <c r="W1995" s="74"/>
      <c r="X1995" s="74"/>
      <c r="Y1995" s="74"/>
      <c r="Z1995" s="66"/>
      <c r="AA1995" s="72"/>
      <c r="AB1995" s="66"/>
      <c r="AC1995" s="72"/>
      <c r="AD1995" s="72"/>
      <c r="AE1995" s="72"/>
      <c r="AF1995" s="62"/>
      <c r="AG1995" s="113"/>
      <c r="AH1995" s="114"/>
      <c r="AI1995" s="30"/>
      <c r="AJ1995" s="30"/>
      <c r="AK1995" s="30"/>
      <c r="AL1995" s="30"/>
      <c r="AM1995" s="68"/>
      <c r="AN1995" s="114"/>
      <c r="AO1995" s="114"/>
      <c r="AP1995" s="113"/>
      <c r="AQ1995" s="113"/>
      <c r="AR1995" s="31"/>
      <c r="AS1995" s="73"/>
      <c r="AT1995" s="73"/>
      <c r="AU1995" s="68"/>
      <c r="AV1995" s="67"/>
      <c r="AW1995" s="67"/>
      <c r="AX1995" s="67"/>
      <c r="AY1995" s="67"/>
      <c r="AZ1995" s="132"/>
      <c r="BA1995" s="132"/>
      <c r="BB1995" s="132"/>
      <c r="BC1995" s="132"/>
      <c r="BD1995" s="132"/>
      <c r="BE1995" s="67"/>
    </row>
    <row r="1996" spans="1:57" ht="25.5" customHeight="1" x14ac:dyDescent="0.25">
      <c r="A1996" s="31"/>
      <c r="B1996" s="31"/>
      <c r="C1996" s="31"/>
      <c r="D1996" s="33"/>
      <c r="E1996" s="98"/>
      <c r="F1996" s="31"/>
      <c r="G1996" s="83"/>
      <c r="H1996" s="83"/>
      <c r="I1996" s="62"/>
      <c r="J1996" s="31"/>
      <c r="K1996" s="31"/>
      <c r="L1996" s="83"/>
      <c r="M1996" s="69"/>
      <c r="N1996" s="69"/>
      <c r="O1996" s="74"/>
      <c r="P1996" s="74"/>
      <c r="Q1996" s="75"/>
      <c r="R1996" s="34"/>
      <c r="S1996" s="83"/>
      <c r="T1996" s="83"/>
      <c r="U1996" s="83"/>
      <c r="V1996" s="83"/>
      <c r="W1996" s="74"/>
      <c r="X1996" s="74"/>
      <c r="Y1996" s="74"/>
      <c r="Z1996" s="66"/>
      <c r="AA1996" s="72"/>
      <c r="AB1996" s="66"/>
      <c r="AC1996" s="72"/>
      <c r="AD1996" s="72"/>
      <c r="AE1996" s="72"/>
      <c r="AF1996" s="62"/>
      <c r="AG1996" s="113"/>
      <c r="AH1996" s="114"/>
      <c r="AI1996" s="30"/>
      <c r="AJ1996" s="30"/>
      <c r="AK1996" s="30"/>
      <c r="AL1996" s="30"/>
      <c r="AM1996" s="68"/>
      <c r="AN1996" s="114"/>
      <c r="AO1996" s="114"/>
      <c r="AP1996" s="113"/>
      <c r="AQ1996" s="113"/>
      <c r="AR1996" s="31"/>
      <c r="AS1996" s="73"/>
      <c r="AT1996" s="73"/>
      <c r="AU1996" s="68"/>
      <c r="AV1996" s="67"/>
      <c r="AW1996" s="67"/>
      <c r="AX1996" s="67"/>
      <c r="AY1996" s="67"/>
      <c r="AZ1996" s="132"/>
      <c r="BA1996" s="132"/>
      <c r="BB1996" s="132"/>
      <c r="BC1996" s="132"/>
      <c r="BD1996" s="132"/>
      <c r="BE1996" s="67"/>
    </row>
    <row r="1997" spans="1:57" ht="25.5" customHeight="1" x14ac:dyDescent="0.25">
      <c r="A1997" s="31"/>
      <c r="B1997" s="31"/>
      <c r="C1997" s="31"/>
      <c r="D1997" s="33"/>
      <c r="E1997" s="98"/>
      <c r="F1997" s="31"/>
      <c r="G1997" s="83"/>
      <c r="H1997" s="83"/>
      <c r="I1997" s="62"/>
      <c r="J1997" s="31"/>
      <c r="K1997" s="31"/>
      <c r="L1997" s="83"/>
      <c r="M1997" s="69"/>
      <c r="N1997" s="69"/>
      <c r="O1997" s="74"/>
      <c r="P1997" s="74"/>
      <c r="Q1997" s="75"/>
      <c r="R1997" s="34"/>
      <c r="S1997" s="83"/>
      <c r="T1997" s="83"/>
      <c r="U1997" s="83"/>
      <c r="V1997" s="83"/>
      <c r="W1997" s="74"/>
      <c r="X1997" s="74"/>
      <c r="Y1997" s="74"/>
      <c r="Z1997" s="66"/>
      <c r="AA1997" s="72"/>
      <c r="AB1997" s="66"/>
      <c r="AC1997" s="72"/>
      <c r="AD1997" s="72"/>
      <c r="AE1997" s="72"/>
      <c r="AF1997" s="62"/>
      <c r="AG1997" s="113"/>
      <c r="AH1997" s="114"/>
      <c r="AI1997" s="30"/>
      <c r="AJ1997" s="30"/>
      <c r="AK1997" s="30"/>
      <c r="AL1997" s="30"/>
      <c r="AM1997" s="68"/>
      <c r="AN1997" s="114"/>
      <c r="AO1997" s="114"/>
      <c r="AP1997" s="113"/>
      <c r="AQ1997" s="113"/>
      <c r="AR1997" s="31"/>
      <c r="AS1997" s="73"/>
      <c r="AT1997" s="73"/>
      <c r="AU1997" s="68"/>
      <c r="AV1997" s="67"/>
      <c r="AW1997" s="67"/>
      <c r="AX1997" s="67"/>
      <c r="AY1997" s="67"/>
      <c r="AZ1997" s="132"/>
      <c r="BA1997" s="132"/>
      <c r="BB1997" s="132"/>
      <c r="BC1997" s="132"/>
      <c r="BD1997" s="132"/>
      <c r="BE1997" s="67"/>
    </row>
    <row r="1998" spans="1:57" ht="25.5" customHeight="1" x14ac:dyDescent="0.25">
      <c r="A1998" s="31"/>
      <c r="B1998" s="31"/>
      <c r="C1998" s="31"/>
      <c r="D1998" s="33"/>
      <c r="E1998" s="98"/>
      <c r="F1998" s="31"/>
      <c r="G1998" s="83"/>
      <c r="H1998" s="83"/>
      <c r="I1998" s="62"/>
      <c r="J1998" s="31"/>
      <c r="K1998" s="31"/>
      <c r="L1998" s="83"/>
      <c r="M1998" s="69"/>
      <c r="N1998" s="69"/>
      <c r="O1998" s="74"/>
      <c r="P1998" s="74"/>
      <c r="Q1998" s="75"/>
      <c r="R1998" s="34"/>
      <c r="S1998" s="83"/>
      <c r="T1998" s="83"/>
      <c r="U1998" s="83"/>
      <c r="V1998" s="83"/>
      <c r="W1998" s="74"/>
      <c r="X1998" s="74"/>
      <c r="Y1998" s="74"/>
      <c r="Z1998" s="66"/>
      <c r="AA1998" s="72"/>
      <c r="AB1998" s="66"/>
      <c r="AC1998" s="72"/>
      <c r="AD1998" s="72"/>
      <c r="AE1998" s="72"/>
      <c r="AF1998" s="62"/>
      <c r="AG1998" s="113"/>
      <c r="AH1998" s="114"/>
      <c r="AI1998" s="30"/>
      <c r="AJ1998" s="30"/>
      <c r="AK1998" s="30"/>
      <c r="AL1998" s="30"/>
      <c r="AM1998" s="68"/>
      <c r="AN1998" s="114"/>
      <c r="AO1998" s="114"/>
      <c r="AP1998" s="113"/>
      <c r="AQ1998" s="113"/>
      <c r="AR1998" s="31"/>
      <c r="AS1998" s="73"/>
      <c r="AT1998" s="73"/>
      <c r="AU1998" s="68"/>
      <c r="AV1998" s="67"/>
      <c r="AW1998" s="67"/>
      <c r="AX1998" s="67"/>
      <c r="AY1998" s="67"/>
      <c r="AZ1998" s="132"/>
      <c r="BA1998" s="132"/>
      <c r="BB1998" s="132"/>
      <c r="BC1998" s="132"/>
      <c r="BD1998" s="132"/>
      <c r="BE1998" s="67"/>
    </row>
    <row r="1999" spans="1:57" ht="25.5" customHeight="1" x14ac:dyDescent="0.25">
      <c r="A1999" s="31"/>
      <c r="B1999" s="31"/>
      <c r="C1999" s="31"/>
      <c r="D1999" s="33"/>
      <c r="E1999" s="98"/>
      <c r="F1999" s="31"/>
      <c r="G1999" s="83"/>
      <c r="H1999" s="83"/>
      <c r="I1999" s="62"/>
      <c r="J1999" s="31"/>
      <c r="K1999" s="31"/>
      <c r="L1999" s="83"/>
      <c r="M1999" s="69"/>
      <c r="N1999" s="69"/>
      <c r="O1999" s="74"/>
      <c r="P1999" s="74"/>
      <c r="Q1999" s="75"/>
      <c r="R1999" s="34"/>
      <c r="S1999" s="83"/>
      <c r="T1999" s="83"/>
      <c r="U1999" s="83"/>
      <c r="V1999" s="83"/>
      <c r="W1999" s="74"/>
      <c r="X1999" s="74"/>
      <c r="Y1999" s="74"/>
      <c r="Z1999" s="66"/>
      <c r="AA1999" s="72"/>
      <c r="AB1999" s="66"/>
      <c r="AC1999" s="72"/>
      <c r="AD1999" s="72"/>
      <c r="AE1999" s="72"/>
      <c r="AF1999" s="62"/>
      <c r="AG1999" s="113"/>
      <c r="AH1999" s="114"/>
      <c r="AI1999" s="30"/>
      <c r="AJ1999" s="30"/>
      <c r="AK1999" s="30"/>
      <c r="AL1999" s="30"/>
      <c r="AM1999" s="68"/>
      <c r="AN1999" s="114"/>
      <c r="AO1999" s="114"/>
      <c r="AP1999" s="113"/>
      <c r="AQ1999" s="113"/>
      <c r="AR1999" s="31"/>
      <c r="AS1999" s="73"/>
      <c r="AT1999" s="73"/>
      <c r="AU1999" s="68"/>
      <c r="AV1999" s="67"/>
      <c r="AW1999" s="67"/>
      <c r="AX1999" s="67"/>
      <c r="AY1999" s="67"/>
      <c r="AZ1999" s="132"/>
      <c r="BA1999" s="132"/>
      <c r="BB1999" s="132"/>
      <c r="BC1999" s="132"/>
      <c r="BD1999" s="132"/>
      <c r="BE1999" s="67"/>
    </row>
    <row r="2000" spans="1:57" ht="25.5" customHeight="1" x14ac:dyDescent="0.25">
      <c r="A2000" s="31"/>
      <c r="B2000" s="31"/>
      <c r="C2000" s="31"/>
      <c r="D2000" s="33"/>
      <c r="E2000" s="98"/>
      <c r="F2000" s="31"/>
      <c r="G2000" s="83"/>
      <c r="H2000" s="83"/>
      <c r="I2000" s="62"/>
      <c r="J2000" s="31"/>
      <c r="K2000" s="31"/>
      <c r="L2000" s="83"/>
      <c r="M2000" s="69"/>
      <c r="N2000" s="69"/>
      <c r="O2000" s="74"/>
      <c r="P2000" s="74"/>
      <c r="Q2000" s="75"/>
      <c r="R2000" s="34"/>
      <c r="S2000" s="83"/>
      <c r="T2000" s="83"/>
      <c r="U2000" s="83"/>
      <c r="V2000" s="83"/>
      <c r="W2000" s="74"/>
      <c r="X2000" s="74"/>
      <c r="Y2000" s="74"/>
      <c r="Z2000" s="66"/>
      <c r="AA2000" s="72"/>
      <c r="AB2000" s="66"/>
      <c r="AC2000" s="72"/>
      <c r="AD2000" s="72"/>
      <c r="AE2000" s="72"/>
      <c r="AF2000" s="62"/>
      <c r="AG2000" s="113"/>
      <c r="AH2000" s="114"/>
      <c r="AI2000" s="30"/>
      <c r="AJ2000" s="30"/>
      <c r="AK2000" s="30"/>
      <c r="AL2000" s="30"/>
      <c r="AM2000" s="68"/>
      <c r="AN2000" s="114"/>
      <c r="AO2000" s="114"/>
      <c r="AP2000" s="113"/>
      <c r="AQ2000" s="113"/>
      <c r="AR2000" s="31"/>
      <c r="AS2000" s="73"/>
      <c r="AT2000" s="73"/>
      <c r="AU2000" s="68"/>
      <c r="AV2000" s="67"/>
      <c r="AW2000" s="67"/>
      <c r="AX2000" s="67"/>
      <c r="AY2000" s="67"/>
      <c r="AZ2000" s="132"/>
      <c r="BA2000" s="132"/>
      <c r="BB2000" s="132"/>
      <c r="BC2000" s="132"/>
      <c r="BD2000" s="132"/>
      <c r="BE2000" s="67"/>
    </row>
  </sheetData>
  <sheetProtection sheet="1" objects="1" scenarios="1" formatCells="0" formatColumns="0" sort="0" autoFilter="0"/>
  <autoFilter ref="A8:BE8" xr:uid="{00000000-0001-0000-0000-000000000000}"/>
  <customSheetViews>
    <customSheetView guid="{F092BC4C-24E2-4F37-8B15-63CD85F12429}" scale="70" hiddenRows="1" topLeftCell="A10">
      <selection activeCell="A64" sqref="A14:XFD64"/>
      <pageMargins left="0" right="0" top="0" bottom="0" header="0" footer="0"/>
    </customSheetView>
    <customSheetView guid="{B3932255-588A-4E85-91CF-65C36B1A0722}" scale="70" topLeftCell="H60">
      <selection activeCell="P70" sqref="P70"/>
      <pageMargins left="0" right="0" top="0" bottom="0" header="0" footer="0"/>
    </customSheetView>
  </customSheetViews>
  <mergeCells count="2">
    <mergeCell ref="A2:BE2"/>
    <mergeCell ref="B1:BE1"/>
  </mergeCells>
  <conditionalFormatting sqref="A5">
    <cfRule type="expression" dxfId="22" priority="27">
      <formula>$A$5&lt;&gt;""</formula>
    </cfRule>
  </conditionalFormatting>
  <conditionalFormatting sqref="B5">
    <cfRule type="expression" dxfId="21" priority="34">
      <formula>$B$5="A value entered for Category is not correct. Please verify each Category entered matches a value in the drop down list"</formula>
    </cfRule>
  </conditionalFormatting>
  <conditionalFormatting sqref="C5">
    <cfRule type="expression" dxfId="20" priority="33">
      <formula>$C$5="A value entered for General Application is not correct. Please verify each General Application entered matches a value in the drop down list"</formula>
    </cfRule>
  </conditionalFormatting>
  <conditionalFormatting sqref="D5:E5">
    <cfRule type="expression" dxfId="18" priority="32">
      <formula>$D$5="A value entered for PUD is not correct. Please verify each PUD entered matches a value in the drop down list"</formula>
    </cfRule>
  </conditionalFormatting>
  <conditionalFormatting sqref="E5 I5 R5 AB5">
    <cfRule type="expression" dxfId="17" priority="15">
      <formula>COUNTIF($E:$E,"Yes")&gt;0</formula>
    </cfRule>
  </conditionalFormatting>
  <conditionalFormatting sqref="E10:E2000">
    <cfRule type="expression" dxfId="0" priority="23">
      <formula>COUNTIF(LUNA_eligible,$D10)&gt;0</formula>
    </cfRule>
  </conditionalFormatting>
  <conditionalFormatting sqref="G10:G2000">
    <cfRule type="expression" dxfId="16" priority="49">
      <formula>COUNTIF(D10,"Replacement Lamps (Plug and Play) (UL Type A)")&gt;0</formula>
    </cfRule>
  </conditionalFormatting>
  <conditionalFormatting sqref="H10:H2000">
    <cfRule type="expression" dxfId="15" priority="70">
      <formula>COUNTIF(D10,"Replacement Lamps (Plug and Play) (UL Type A)")&gt;0</formula>
    </cfRule>
  </conditionalFormatting>
  <conditionalFormatting sqref="M5:N5">
    <cfRule type="containsText" dxfId="14" priority="9" operator="containsText" text="One or More">
      <formula>NOT(ISERROR(SEARCH("One or More",M5)))</formula>
    </cfRule>
  </conditionalFormatting>
  <conditionalFormatting sqref="N10:N2000">
    <cfRule type="expression" dxfId="13" priority="38">
      <formula>ISBLANK($M10)=FALSE</formula>
    </cfRule>
  </conditionalFormatting>
  <conditionalFormatting sqref="AJ10:AJ2000">
    <cfRule type="expression" dxfId="7" priority="7">
      <formula>AK10="Yes"</formula>
    </cfRule>
  </conditionalFormatting>
  <conditionalFormatting sqref="AK10:AK2000">
    <cfRule type="expression" dxfId="6" priority="6">
      <formula>OR(AJ10="Yes", AL10="Yes")</formula>
    </cfRule>
  </conditionalFormatting>
  <conditionalFormatting sqref="AM10:AN2000">
    <cfRule type="expression" dxfId="5" priority="4">
      <formula>AI10="Yes"</formula>
    </cfRule>
  </conditionalFormatting>
  <conditionalFormatting sqref="AO10:AO2000">
    <cfRule type="expression" dxfId="4" priority="3">
      <formula>AJ10="Yes"</formula>
    </cfRule>
  </conditionalFormatting>
  <conditionalFormatting sqref="AP10:AP2000">
    <cfRule type="expression" dxfId="3" priority="2">
      <formula>AJ10="Yes"</formula>
    </cfRule>
  </conditionalFormatting>
  <conditionalFormatting sqref="AQ10:AQ2000">
    <cfRule type="expression" dxfId="2" priority="1">
      <formula>AJ10="Yes"</formula>
    </cfRule>
  </conditionalFormatting>
  <dataValidations count="78">
    <dataValidation type="decimal" allowBlank="1" showInputMessage="1" showErrorMessage="1" error="Please enter a valid 'Reported Total Harmonic Distortion (THD)' value." sqref="P10:P2000" xr:uid="{00000000-0002-0000-0000-000000000000}">
      <formula1>0</formula1>
      <formula2>20</formula2>
    </dataValidation>
    <dataValidation type="decimal" allowBlank="1" showInputMessage="1" showErrorMessage="1" error="Please enter a valid 'Reported Power Factor' value." sqref="Q10:Q2000" xr:uid="{00000000-0002-0000-0000-000001000000}">
      <formula1>0.9</formula1>
      <formula2>1</formula2>
    </dataValidation>
    <dataValidation type="decimal" allowBlank="1" showInputMessage="1" showErrorMessage="1" error="Please enter a valid 'Reported Input Voltage' value." sqref="G10:H2000" xr:uid="{00000000-0002-0000-0000-000003000000}">
      <formula1>0</formula1>
      <formula2>600</formula2>
    </dataValidation>
    <dataValidation type="decimal" allowBlank="1" showInputMessage="1" showErrorMessage="1" error="Please enter a valid 'Reported CRI' value." sqref="S10:S2000" xr:uid="{00000000-0002-0000-0000-000006000000}">
      <formula1>0</formula1>
      <formula2>100</formula2>
    </dataValidation>
    <dataValidation type="decimal" allowBlank="1" showInputMessage="1" showErrorMessage="1" error="Please enter a valid 'Reported Rf' value." sqref="U10:U2000" xr:uid="{00000000-0002-0000-0000-000009000000}">
      <formula1>0</formula1>
      <formula2>1000</formula2>
    </dataValidation>
    <dataValidation type="decimal" allowBlank="1" showInputMessage="1" showErrorMessage="1" error="Please enter a valid 'Reported Rg' value." sqref="V10:V2000" xr:uid="{00000000-0002-0000-0000-00000A000000}">
      <formula1>0</formula1>
      <formula2>1000</formula2>
    </dataValidation>
    <dataValidation type="decimal" allowBlank="1" showInputMessage="1" showErrorMessage="1" error="Please enter a valid 'Reported Rcs,h1' value." sqref="W10:W2000" xr:uid="{00000000-0002-0000-0000-00000B000000}">
      <formula1>-150</formula1>
      <formula2>150</formula2>
    </dataValidation>
    <dataValidation type="decimal" allowBlank="1" showInputMessage="1" showErrorMessage="1" error="Please enter a valid 'Reported R9' value." sqref="T10:T2000" xr:uid="{00000000-0002-0000-0000-00000C000000}">
      <formula1>-200</formula1>
      <formula2>100</formula2>
    </dataValidation>
    <dataValidation type="decimal" allowBlank="1" showInputMessage="1" showErrorMessage="1" error="Please enter a valid 'Reported Input Wattage' value." sqref="O10:O2000" xr:uid="{00000000-0002-0000-0000-00000E000000}">
      <formula1>0</formula1>
      <formula2>10000</formula2>
    </dataValidation>
    <dataValidation type="custom" allowBlank="1" showInputMessage="1" showErrorMessage="1" sqref="A9" xr:uid="{00000000-0002-0000-0000-00000F000000}">
      <formula1>A9="Brand"</formula1>
    </dataValidation>
    <dataValidation type="custom" allowBlank="1" showInputMessage="1" showErrorMessage="1" sqref="B9" xr:uid="{00000000-0002-0000-0000-000010000000}">
      <formula1>B9="Category"</formula1>
    </dataValidation>
    <dataValidation type="custom" allowBlank="1" showInputMessage="1" showErrorMessage="1" sqref="C9" xr:uid="{00000000-0002-0000-0000-000011000000}">
      <formula1>C9="General Application"</formula1>
    </dataValidation>
    <dataValidation type="custom" allowBlank="1" showInputMessage="1" showErrorMessage="1" sqref="D9" xr:uid="{00000000-0002-0000-0000-000012000000}">
      <formula1>D9="Primary Use Designation"</formula1>
    </dataValidation>
    <dataValidation type="custom" allowBlank="1" showInputMessage="1" showErrorMessage="1" sqref="F9" xr:uid="{00000000-0002-0000-0000-000013000000}">
      <formula1>F9="Classification"</formula1>
    </dataValidation>
    <dataValidation type="custom" allowBlank="1" showInputMessage="1" showErrorMessage="1" sqref="G9" xr:uid="{00000000-0002-0000-0000-000014000000}">
      <formula1>G9="Reported Minimum Input Voltage"</formula1>
    </dataValidation>
    <dataValidation type="custom" allowBlank="1" showInputMessage="1" showErrorMessage="1" sqref="H9" xr:uid="{00000000-0002-0000-0000-000015000000}">
      <formula1>H9="Reported Maximum Input Voltage"</formula1>
    </dataValidation>
    <dataValidation type="custom" allowBlank="1" showInputMessage="1" showErrorMessage="1" sqref="I9" xr:uid="{00000000-0002-0000-0000-000016000000}">
      <formula1>I9="Model Number"</formula1>
    </dataValidation>
    <dataValidation type="custom" allowBlank="1" showInputMessage="1" showErrorMessage="1" sqref="J9" xr:uid="{00000000-0002-0000-0000-000017000000}">
      <formula1>J9="Optical Code"</formula1>
    </dataValidation>
    <dataValidation type="custom" allowBlank="1" showInputMessage="1" showErrorMessage="1" sqref="L9" xr:uid="{00000000-0002-0000-0000-000018000000}">
      <formula1>L9="Reported Light Output"</formula1>
    </dataValidation>
    <dataValidation type="custom" allowBlank="1" showInputMessage="1" showErrorMessage="1" sqref="M9" xr:uid="{00000000-0002-0000-0000-000019000000}">
      <formula1>M9="Reported Efficacy (AC)"</formula1>
    </dataValidation>
    <dataValidation type="custom" allowBlank="1" showInputMessage="1" showErrorMessage="1" sqref="N9" xr:uid="{00000000-0002-0000-0000-00001A000000}">
      <formula1>N9="Reported Efficacy (DC)"</formula1>
    </dataValidation>
    <dataValidation type="custom" allowBlank="1" showInputMessage="1" showErrorMessage="1" sqref="O9" xr:uid="{00000000-0002-0000-0000-00001B000000}">
      <formula1>O9="Reported Input Wattage"</formula1>
    </dataValidation>
    <dataValidation type="custom" allowBlank="1" showInputMessage="1" showErrorMessage="1" sqref="P9" xr:uid="{00000000-0002-0000-0000-00001C000000}">
      <formula1>P9="Reported Total Harmonic Distortion"</formula1>
    </dataValidation>
    <dataValidation type="custom" allowBlank="1" showInputMessage="1" showErrorMessage="1" sqref="Q9" xr:uid="{00000000-0002-0000-0000-00001D000000}">
      <formula1>Q9="Reported Power Factor"</formula1>
    </dataValidation>
    <dataValidation type="custom" allowBlank="1" showInputMessage="1" showErrorMessage="1" sqref="R9" xr:uid="{00000000-0002-0000-0000-00001E000000}">
      <formula1>R9="Reported CCT"</formula1>
    </dataValidation>
    <dataValidation type="custom" allowBlank="1" showInputMessage="1" showErrorMessage="1" sqref="S9" xr:uid="{00000000-0002-0000-0000-00001F000000}">
      <formula1>S9="Reported CRI (Ra)"</formula1>
    </dataValidation>
    <dataValidation type="custom" allowBlank="1" showInputMessage="1" showErrorMessage="1" sqref="T9" xr:uid="{00000000-0002-0000-0000-000020000000}">
      <formula1>T9="Reported R9"</formula1>
    </dataValidation>
    <dataValidation type="custom" allowBlank="1" showInputMessage="1" showErrorMessage="1" sqref="U9" xr:uid="{00000000-0002-0000-0000-000021000000}">
      <formula1>U9="Reported IES Rf"</formula1>
    </dataValidation>
    <dataValidation type="custom" allowBlank="1" showInputMessage="1" showErrorMessage="1" sqref="V9" xr:uid="{00000000-0002-0000-0000-000022000000}">
      <formula1>V9="Reported IES Rg"</formula1>
    </dataValidation>
    <dataValidation type="custom" allowBlank="1" showInputMessage="1" showErrorMessage="1" sqref="W9" xr:uid="{00000000-0002-0000-0000-000023000000}">
      <formula1>W9="Reported IES Rcs,h1"</formula1>
    </dataValidation>
    <dataValidation type="custom" allowBlank="1" showInputMessage="1" showErrorMessage="1" sqref="Y9" xr:uid="{00000000-0002-0000-0000-000024000000}">
      <formula1>Y9="Driver Model Number"</formula1>
    </dataValidation>
    <dataValidation type="custom" allowBlank="1" showInputMessage="1" showErrorMessage="1" sqref="Z9" xr:uid="{00000000-0002-0000-0000-000027000000}">
      <formula1>Z9="UGR Bin"</formula1>
    </dataValidation>
    <dataValidation type="custom" allowBlank="1" showInputMessage="1" showErrorMessage="1" sqref="AA9" xr:uid="{00000000-0002-0000-0000-000028000000}">
      <formula1>AA9="Reported Backlight (TM-15 BUG)"</formula1>
    </dataValidation>
    <dataValidation type="custom" allowBlank="1" showInputMessage="1" showErrorMessage="1" sqref="AB9" xr:uid="{00000000-0002-0000-0000-000029000000}">
      <formula1>AB9="Reported Uplight (TM-15 BUG)"</formula1>
    </dataValidation>
    <dataValidation type="custom" allowBlank="1" showInputMessage="1" showErrorMessage="1" sqref="AC9" xr:uid="{00000000-0002-0000-0000-00002A000000}">
      <formula1>AC9="Reported Glare (TM-15 BUG)"</formula1>
    </dataValidation>
    <dataValidation type="custom" allowBlank="1" showInputMessage="1" showErrorMessage="1" sqref="AD9" xr:uid="{00000000-0002-0000-0000-00002B000000}">
      <formula1>AD9="Reported Beam Angle"</formula1>
    </dataValidation>
    <dataValidation type="custom" allowBlank="1" showInputMessage="1" showErrorMessage="1" sqref="AF9" xr:uid="{00000000-0002-0000-0000-000034000000}">
      <formula1>AF9="Field Adjustable Light Output"</formula1>
    </dataValidation>
    <dataValidation type="custom" allowBlank="1" showInputMessage="1" showErrorMessage="1" sqref="AG9" xr:uid="{00000000-0002-0000-0000-000035000000}">
      <formula1>AG9="Reported Default Light Output"</formula1>
    </dataValidation>
    <dataValidation type="custom" allowBlank="1" showInputMessage="1" showErrorMessage="1" sqref="AH9" xr:uid="{00000000-0002-0000-0000-000036000000}">
      <formula1>AH9="Reported Default Input Wattage"</formula1>
    </dataValidation>
    <dataValidation type="custom" allowBlank="1" showInputMessage="1" showErrorMessage="1" sqref="X9" xr:uid="{00000000-0002-0000-0000-00003F000000}">
      <formula1>X9="LED Model Number"</formula1>
    </dataValidation>
    <dataValidation type="list" allowBlank="1" showInputMessage="1" showErrorMessage="1" sqref="B2001:B1048576" xr:uid="{00000000-0002-0000-0000-000042000000}">
      <formula1>Category</formula1>
    </dataValidation>
    <dataValidation type="list" allowBlank="1" showInputMessage="1" showErrorMessage="1" sqref="R2001:R1048576" xr:uid="{00000000-0002-0000-0000-000043000000}">
      <formula1>Reported_CCT</formula1>
    </dataValidation>
    <dataValidation type="list" allowBlank="1" showInputMessage="1" showErrorMessage="1" sqref="AS2001:AS1048576" xr:uid="{00000000-0002-0000-0000-000044000000}">
      <formula1>FALD_Type</formula1>
    </dataValidation>
    <dataValidation type="list" allowBlank="1" showInputMessage="1" showErrorMessage="1" sqref="F2001:F1048576" xr:uid="{00000000-0002-0000-0000-000046000000}">
      <formula1>Classification</formula1>
    </dataValidation>
    <dataValidation type="list" allowBlank="1" showInputMessage="1" showErrorMessage="1" sqref="Z2001:Z1048576" xr:uid="{00000000-0002-0000-0000-000048000000}">
      <formula1>UGR_Bin</formula1>
    </dataValidation>
    <dataValidation type="list" allowBlank="1" showInputMessage="1" showErrorMessage="1" sqref="AA2001:AC1048576" xr:uid="{00000000-0002-0000-0000-000049000000}">
      <formula1>Reported_BUG</formula1>
    </dataValidation>
    <dataValidation type="list" allowBlank="1" showInputMessage="1" showErrorMessage="1" sqref="AF2001:AF1048576 AR10:AR1048576" xr:uid="{00000000-0002-0000-0000-00004D000000}">
      <formula1>Yes_No</formula1>
    </dataValidation>
    <dataValidation type="decimal" allowBlank="1" showInputMessage="1" showErrorMessage="1" error="Please enter a valid 'Reported Beam Angle' value." sqref="AD10:AD2000" xr:uid="{C3C911BC-2BF0-4C85-9CFB-F3E7ACE27DB3}">
      <formula1>140</formula1>
      <formula2>360</formula2>
    </dataValidation>
    <dataValidation type="list" allowBlank="1" showInputMessage="1" showErrorMessage="1" error="Please enter a valid &quot;Classification&quot; value." sqref="F10:F2000" xr:uid="{CCBB7CF9-DAB3-4CEB-AB0A-FB64946C47A6}">
      <formula1>IF(AND(D10&lt;&gt;"",COUNTIF(Standard_PUDs,D10)&gt;0),Standard_Only,Classification)</formula1>
    </dataValidation>
    <dataValidation type="list" allowBlank="1" showInputMessage="1" showErrorMessage="1" error="Please enter a valid 'UGR Bin' value." sqref="Z10:Z2000" xr:uid="{377D8740-B1EE-4E07-A5AD-07C80D7FE679}">
      <formula1>UGR_Bin</formula1>
    </dataValidation>
    <dataValidation type="list" allowBlank="1" showInputMessage="1" showErrorMessage="1" error="Please enter a valid 'Reported Backlight' value." sqref="AA10:AA2000" xr:uid="{84B9A40D-4DAB-4C45-938B-0BCB4C741B14}">
      <formula1>Reported_BUG</formula1>
    </dataValidation>
    <dataValidation type="list" allowBlank="1" showInputMessage="1" showErrorMessage="1" error="Please enter a valid 'Reported Glare' value." sqref="AC10:AC2000" xr:uid="{5FD7AD62-41D7-492A-B409-ABC489E96486}">
      <formula1>Reported_BUG</formula1>
    </dataValidation>
    <dataValidation type="list" allowBlank="1" showInputMessage="1" showErrorMessage="1" error="Please enter a valid 'Field Adjustable Light Output' value." sqref="AF10:AF2000 BE10:BE2000 AV10:AY2000" xr:uid="{8C425C1A-C977-4EC9-BF15-84EBE00B203C}">
      <formula1>Yes_No</formula1>
    </dataValidation>
    <dataValidation type="decimal" allowBlank="1" showInputMessage="1" showErrorMessage="1" error="Please enter a valid 'Reported Default Input Wattage' value." sqref="AH10:AH2000" xr:uid="{0025120F-9650-4269-88B0-972A23000AB8}">
      <formula1>0</formula1>
      <formula2>10000</formula2>
    </dataValidation>
    <dataValidation type="list" allowBlank="1" showInputMessage="1" showErrorMessage="1" error="Please enter a valid 'Field Adjustable Distribution Type' value." sqref="AS10:AS2000" xr:uid="{8C1D9E85-AA7D-4D4C-BBF1-D79FA4CC4534}">
      <formula1>FALD_Type</formula1>
    </dataValidation>
    <dataValidation type="list" allowBlank="1" showInputMessage="1" showErrorMessage="1" error="Please enter a valid 'DLC Category' value." sqref="B12:B2000" xr:uid="{F16C4CA3-3DF9-42E4-8EDE-9CCF7FFDAD65}">
      <formula1>Category</formula1>
    </dataValidation>
    <dataValidation type="decimal" allowBlank="1" showInputMessage="1" showErrorMessage="1" error="Please enter a valid 'Reported Light Output' value." sqref="L10:L2000" xr:uid="{0CF6CEB1-88E4-4354-887F-EACE48B4ACA4}">
      <formula1>0</formula1>
      <formula2>1000000</formula2>
    </dataValidation>
    <dataValidation type="decimal" allowBlank="1" showInputMessage="1" showErrorMessage="1" error="Please enter a valid 'Reported Default Light Output' value." sqref="AG10:AG2000" xr:uid="{CBE80A6C-9BC9-49C0-8854-01CB7A40214A}">
      <formula1>0</formula1>
      <formula2>1000000</formula2>
    </dataValidation>
    <dataValidation type="custom" allowBlank="1" showInputMessage="1" showErrorMessage="1" sqref="E9" xr:uid="{39929F4A-E548-444F-BA65-92CD08C7FABF}">
      <formula1>E9="LUNA"</formula1>
    </dataValidation>
    <dataValidation type="custom" allowBlank="1" showInputMessage="1" showErrorMessage="1" error="The Brand Name, PUD, and Model Number combination entered is a duplicate value." sqref="I12:I2000" xr:uid="{00000000-0002-0000-0000-00004E000000}">
      <formula1>$A$10:$A$2000&amp;$I$10:$I2002&amp;$D$10:$D$2000&lt;&gt;$A12&amp;$I12&amp;$D12</formula1>
    </dataValidation>
    <dataValidation type="custom" allowBlank="1" showInputMessage="1" showErrorMessage="1" errorTitle="Duplicate Value" error="The Brand Name, PUD, and Model Number combination entered is a duplicate value." sqref="A12:A2000" xr:uid="{6F25DE2D-93ED-4441-82E3-85067D7965FB}">
      <formula1>$A$10:$A$2000&amp;$I$10:$I2002&amp;$D$10:$D$2000&lt;&gt;$A12&amp;$I12&amp;$D12</formula1>
    </dataValidation>
    <dataValidation allowBlank="1" showInputMessage="1" showErrorMessage="1" sqref="AE9 AI9:AX9 BB9:BE9" xr:uid="{611C7D8F-93A3-4484-9C53-AC5BAE1E8ADF}"/>
    <dataValidation type="decimal" allowBlank="1" showInputMessage="1" showErrorMessage="1" error="Please enter a valid 'Reported  Efficacy (AC)' value." sqref="M10:M2000" xr:uid="{269B5D44-7EED-4BC9-8F1A-7180113B591C}">
      <formula1>17</formula1>
      <formula2>300</formula2>
    </dataValidation>
    <dataValidation type="decimal" allowBlank="1" showInputMessage="1" showErrorMessage="1" error="Please enter a valid 'Reported  Efficacy (DC)' value." sqref="N10:N2000" xr:uid="{57B70139-CBA0-4652-9D0C-71668064DA99}">
      <formula1>17</formula1>
      <formula2>300</formula2>
    </dataValidation>
    <dataValidation type="decimal" allowBlank="1" showInputMessage="1" showErrorMessage="1" error="Please enter a valid 'Luminaire Length' value." sqref="AE10:AE2000" xr:uid="{9A4896AE-E797-4283-BCA2-88377C32F059}">
      <formula1>0</formula1>
      <formula2>100</formula2>
    </dataValidation>
    <dataValidation type="list" allowBlank="1" showInputMessage="1" showErrorMessage="1" error="Please enter a valid 'Field Adjustable Color Temperature' value." sqref="AI10:AI2000" xr:uid="{44165996-D305-4A91-90CA-479601522514}">
      <formula1>Yes_No</formula1>
    </dataValidation>
    <dataValidation type="list" allowBlank="1" showInputMessage="1" showErrorMessage="1" error="Please enter a valid 'CCT-Tunable' value." sqref="AJ10:AJ2000" xr:uid="{6E419E1B-6AB4-42CF-8189-A8081C262013}">
      <formula1>Yes_No</formula1>
    </dataValidation>
    <dataValidation type="list" allowBlank="1" showInputMessage="1" showErrorMessage="1" error="Please enter a valid 'Full Color-Tunable' value." sqref="AK10:AK2000" xr:uid="{43ADEEA5-3671-4D15-9DF0-1F0B4C98868B}">
      <formula1>Yes_No</formula1>
    </dataValidation>
    <dataValidation type="list" allowBlank="1" showInputMessage="1" showErrorMessage="1" error="Please enter a valid 'Warm-Dimming' value." sqref="AL10:AL2000" xr:uid="{FE5D7D79-7128-485C-9D35-5E6353548321}">
      <formula1>Yes_No</formula1>
    </dataValidation>
    <dataValidation type="decimal" allowBlank="1" showInputMessage="1" showErrorMessage="1" error="Please enter a valid 'Minimum Light Output' value." sqref="AP11:AP2000" xr:uid="{69EED363-8DCC-421A-93F0-EBBB0DC880BC}">
      <formula1>0</formula1>
      <formula2>1000000</formula2>
    </dataValidation>
    <dataValidation type="decimal" allowBlank="1" showInputMessage="1" showErrorMessage="1" error="Please enter a valid 'Reported Minimum Light Output' value." sqref="AP10" xr:uid="{B19361E2-24E4-4F25-A7E2-9A6392A1B1BA}">
      <formula1>0</formula1>
      <formula2>1000000</formula2>
    </dataValidation>
    <dataValidation type="decimal" allowBlank="1" showInputMessage="1" showErrorMessage="1" error="Please enter a valid 'Reported Maximum Light Output' value." sqref="AQ10:AQ2000" xr:uid="{1AD08CE5-D8DD-4D62-A648-3C3997B43E81}">
      <formula1>0</formula1>
      <formula2>1000000</formula2>
    </dataValidation>
    <dataValidation type="decimal" allowBlank="1" showInputMessage="1" showErrorMessage="1" error="Please enter a valid 'Reported Minimum Input Wattage' value." sqref="AN10:AN2000" xr:uid="{3FAE6732-B041-4084-B0EB-E06D995C740E}">
      <formula1>0</formula1>
      <formula2>10000</formula2>
    </dataValidation>
    <dataValidation type="decimal" allowBlank="1" showInputMessage="1" showErrorMessage="1" error="Please enter a valid 'Reported Maximum Input Wattage' value." sqref="AO10:AO2000" xr:uid="{F89DAC12-AB1E-4484-A293-E177158D46B1}">
      <formula1>0</formula1>
      <formula2>10000</formula2>
    </dataValidation>
    <dataValidation type="list" allowBlank="1" showInputMessage="1" showErrorMessage="1" error="Please enter a valid 'Reported Default CCT' value." sqref="AM10:AM2000" xr:uid="{7D06564A-4BD6-4BCE-89AC-6B16519BAB2B}">
      <formula1>Reported_CCT</formula1>
    </dataValidation>
    <dataValidation type="list" allowBlank="1" showInputMessage="1" showErrorMessage="1" error="Please enter a valid 'Reported Uplight' value." sqref="AB10:AB2000" xr:uid="{94077007-BBAA-4F10-8080-7A5FAF016DDF}">
      <formula1>Reported_BUG</formula1>
    </dataValidation>
    <dataValidation type="list" allowBlank="1" showInputMessage="1" showErrorMessage="1" error="Please enter a valid 'Reported CCT (K)' value." sqref="R10:R2000" xr:uid="{CD8FDAD2-B0D7-4509-899E-29679F5BBCE2}">
      <formula1>Reported_CCT</formula1>
    </dataValidation>
    <dataValidation type="list" allowBlank="1" showInputMessage="1" showErrorMessage="1" sqref="E10:E2000" xr:uid="{40EE2062-C171-4254-87E9-0DC1F1A9755C}">
      <formula1>IF(COUNTIF(LUNA_eligible,D10)&gt;0,Yes_No,No)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" id="{434620DB-B35C-47B2-BAFB-43D1E05B9F61}">
            <xm:f>AND($E10="Yes",MATCH($D10,'Master List'!$AT$66:$AT$80,0))</xm:f>
            <x14:dxf>
              <fill>
                <patternFill>
                  <bgColor theme="0"/>
                </patternFill>
              </fill>
            </x14:dxf>
          </x14:cfRule>
          <xm:sqref>D10:D2000</xm:sqref>
        </x14:conditionalFormatting>
        <x14:conditionalFormatting xmlns:xm="http://schemas.microsoft.com/office/excel/2006/main">
          <x14:cfRule type="expression" priority="191" id="{00000000-000E-0000-0000-00000A000000}">
            <xm:f>OR(ISNUMBER(MATCH(D10,'Master List'!$B$64:$B$71,0)),ISNUMBER(MATCH(D10,'Master List'!$B$92,0)),ISNUMBER(MATCH(D10,'Master List'!$B$92,0)),ISNUMBER(MATCH(D10,'Master List'!$B$94,0)),ISNUMBER(MATCH(D10,'Master List'!$B$96,0)),ISNUMBER(MATCH(D10,'Master List'!$B$97:$B$99,0)))</xm:f>
            <x14:dxf>
              <fill>
                <patternFill patternType="solid">
                  <bgColor theme="0"/>
                </patternFill>
              </fill>
            </x14:dxf>
          </x14:cfRule>
          <xm:sqref>Z10:Z2000</xm:sqref>
        </x14:conditionalFormatting>
        <x14:conditionalFormatting xmlns:xm="http://schemas.microsoft.com/office/excel/2006/main">
          <x14:cfRule type="expression" priority="193" id="{00000000-000E-0000-0000-00006A000000}">
            <xm:f>OR(ISNUMBER(MATCH($D10,'Master List'!$B$45:$B$51,0)),ISNUMBER(MATCH($D10,'Master List'!$B$53,0)),ISNUMBER(MATCH($D10,'Master List'!$B$115,0)),ISNUMBER(MATCH($D10,'Master List'!$B$118,0)),ISNUMBER(MATCH($D10,'Master List'!$B$123,0)),ISNUMBER(MATCH($D10,'Master List'!$B$128:$B$131,0)),ISNUMBER(MATCH($D10,'Master List'!#REF!,0)),ISNUMBER(MATCH($D10,'Master List'!$B$140,0)),ISNUMBER(MATCH($D10,'Master List'!$B$142,0)))</xm:f>
            <x14:dxf>
              <fill>
                <patternFill patternType="none">
                  <bgColor auto="1"/>
                </patternFill>
              </fill>
            </x14:dxf>
          </x14:cfRule>
          <xm:sqref>AA10:AC2000</xm:sqref>
        </x14:conditionalFormatting>
        <x14:conditionalFormatting xmlns:xm="http://schemas.microsoft.com/office/excel/2006/main">
          <x14:cfRule type="expression" priority="192" id="{F6491B63-9BBD-477D-A60B-7EDC5258FC3D}">
            <xm:f>OR(    AND(C10&lt;&gt;"", OR(        C10='Master List'!$B$41,        C10='Master List'!$B$42)),    AND(B10&lt;&gt;"", B10='Master List'!$B$15) )</xm:f>
            <x14:dxf>
              <fill>
                <patternFill>
                  <bgColor theme="0"/>
                </patternFill>
              </fill>
            </x14:dxf>
          </x14:cfRule>
          <xm:sqref>AD10:AD2000</xm:sqref>
        </x14:conditionalFormatting>
        <x14:conditionalFormatting xmlns:xm="http://schemas.microsoft.com/office/excel/2006/main">
          <x14:cfRule type="expression" priority="8" id="{F4357EC1-88A9-4EE0-A8C2-82D3D80D451E}">
            <xm:f>OR(    AND(C10&lt;&gt;"", OR(        C10='Master List'!$B$27,        C10='Master List'!$B$29,        C10='Master List'!$B$41    )),    AND(B10&lt;&gt;"", B10='Master List'!$B$15) )</xm:f>
            <x14:dxf>
              <font>
                <strike val="0"/>
              </font>
              <fill>
                <patternFill patternType="none">
                  <bgColor auto="1"/>
                </patternFill>
              </fill>
            </x14:dxf>
          </x14:cfRule>
          <xm:sqref>AE10:AE2000</xm:sqref>
        </x14:conditionalFormatting>
        <x14:conditionalFormatting xmlns:xm="http://schemas.microsoft.com/office/excel/2006/main">
          <x14:cfRule type="expression" priority="188" id="{6BFFF065-BBAA-499B-B02B-74C7EF1087B5}">
            <xm:f>OR(ISNUMBER(MATCH(#REF!,'Master List'!$B$294:$B$297,0)),ISNUMBER(MATCH($AF10,'Master List'!$B$327,0)))</xm:f>
            <x14:dxf>
              <fill>
                <patternFill>
                  <bgColor theme="0"/>
                </patternFill>
              </fill>
            </x14:dxf>
          </x14:cfRule>
          <xm:sqref>AG10:AH2000</xm:sqref>
        </x14:conditionalFormatting>
        <x14:conditionalFormatting xmlns:xm="http://schemas.microsoft.com/office/excel/2006/main">
          <x14:cfRule type="expression" priority="28" id="{80D6A83C-0C5C-450B-BE58-3417351D7904}">
            <xm:f>ISNUMBER(MATCH($AR10,'Master List'!$B$327,0))</xm:f>
            <x14:dxf>
              <fill>
                <patternFill>
                  <bgColor theme="0"/>
                </patternFill>
              </fill>
            </x14:dxf>
          </x14:cfRule>
          <xm:sqref>AS10:AU2000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9DD1590-1A10-4AB6-B978-9E4DC396D55A}">
          <x14:formula1>
            <xm:f>'Master List'!$B$435:$B$437</xm:f>
          </x14:formula1>
          <xm:sqref>AZ10:AZ2000</xm:sqref>
        </x14:dataValidation>
        <x14:dataValidation type="list" allowBlank="1" showInputMessage="1" showErrorMessage="1" xr:uid="{D78293C6-081A-4745-B8B9-984641A26E3B}">
          <x14:formula1>
            <xm:f>'Master List'!$C$435:$C$437</xm:f>
          </x14:formula1>
          <xm:sqref>BA10:BA2000</xm:sqref>
        </x14:dataValidation>
        <x14:dataValidation type="list" allowBlank="1" showInputMessage="1" showErrorMessage="1" xr:uid="{D7B3BE34-7345-4561-BF54-3F056C15D1E1}">
          <x14:formula1>
            <xm:f>'Master List'!$D$435:$D$437</xm:f>
          </x14:formula1>
          <xm:sqref>BB10:BB2000</xm:sqref>
        </x14:dataValidation>
        <x14:dataValidation type="list" allowBlank="1" showInputMessage="1" showErrorMessage="1" xr:uid="{5B61D37F-8E06-4111-B098-D9CBB8290C18}">
          <x14:formula1>
            <xm:f>'Master List'!$E$435:$E$438</xm:f>
          </x14:formula1>
          <xm:sqref>BC10:BC2000</xm:sqref>
        </x14:dataValidation>
        <x14:dataValidation type="list" allowBlank="1" showInputMessage="1" showErrorMessage="1" xr:uid="{C4C082DA-F541-452F-B7AC-8307E60275EF}">
          <x14:formula1>
            <xm:f>'Master List'!$F$435:$F$436</xm:f>
          </x14:formula1>
          <xm:sqref>BD10:BD2000</xm:sqref>
        </x14:dataValidation>
        <x14:dataValidation type="list" allowBlank="1" showInputMessage="1" showErrorMessage="1" error="Please enter a valid 'DLC Category' value." xr:uid="{E665F293-0937-4295-9361-2DEB806460BB}">
          <x14:formula1>
            <xm:f>'Master List'!$B$11:$B$19</xm:f>
          </x14:formula1>
          <xm:sqref>B10:B11</xm:sqref>
        </x14:dataValidation>
        <x14:dataValidation type="list" allowBlank="1" showInputMessage="1" showErrorMessage="1" error="Please enter a valid 'DLC General Application' value." xr:uid="{E3704CE0-20DF-4662-A00F-DE7338F02D57}">
          <x14:formula1>
            <xm:f>INDIRECT('Internal Data'!G10)</xm:f>
          </x14:formula1>
          <xm:sqref>C10:C2000</xm:sqref>
        </x14:dataValidation>
        <x14:dataValidation type="list" allowBlank="1" showInputMessage="1" showErrorMessage="1" xr:uid="{00000000-0002-0000-0000-000041000000}">
          <x14:formula1>
            <xm:f>INDIRECT('Internal Data'!F2001)</xm:f>
          </x14:formula1>
          <xm:sqref>D2001:E1048576</xm:sqref>
        </x14:dataValidation>
        <x14:dataValidation type="list" allowBlank="1" showInputMessage="1" showErrorMessage="1" xr:uid="{00000000-0002-0000-0000-000045000000}">
          <x14:formula1>
            <xm:f>INDIRECT('Internal Data'!G2001)</xm:f>
          </x14:formula1>
          <xm:sqref>C2001:C1048576</xm:sqref>
        </x14:dataValidation>
        <x14:dataValidation type="list" allowBlank="1" showInputMessage="1" showErrorMessage="1" xr:uid="{0A263A59-3871-413B-B800-A1BE142D488A}">
          <x14:formula1>
            <xm:f>IF(E10&lt;&gt;"Yes",INDIRECT('Internal Data'!H10),LUNA_eligible)</xm:f>
          </x14:formula1>
          <xm:sqref>D10:D2000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FB3BD-AC68-4CEA-8E84-9F749B8B132F}">
  <sheetPr codeName="Sheet6">
    <tabColor rgb="FFFFC000"/>
  </sheetPr>
  <dimension ref="A1:Q10000"/>
  <sheetViews>
    <sheetView zoomScaleNormal="100" zoomScaleSheetLayoutView="100" workbookViewId="0"/>
  </sheetViews>
  <sheetFormatPr defaultRowHeight="15" x14ac:dyDescent="0.25"/>
  <cols>
    <col min="1" max="1" width="44.85546875" style="164" customWidth="1"/>
    <col min="2" max="2" width="38" customWidth="1"/>
    <col min="3" max="3" width="19.85546875" customWidth="1"/>
    <col min="4" max="4" width="32.85546875" customWidth="1"/>
    <col min="5" max="5" width="54.85546875" customWidth="1"/>
    <col min="6" max="6" width="29.140625" customWidth="1"/>
    <col min="7" max="11" width="29.42578125" bestFit="1" customWidth="1"/>
    <col min="12" max="12" width="30.140625" bestFit="1" customWidth="1"/>
    <col min="13" max="13" width="29.42578125" bestFit="1" customWidth="1"/>
    <col min="14" max="14" width="30.140625" bestFit="1" customWidth="1"/>
    <col min="15" max="15" width="29.42578125" bestFit="1" customWidth="1"/>
    <col min="16" max="16" width="30.140625" bestFit="1" customWidth="1"/>
    <col min="17" max="17" width="29.42578125" style="166" bestFit="1" customWidth="1"/>
  </cols>
  <sheetData>
    <row r="1" spans="1:17" ht="97.5" customHeight="1" thickBot="1" x14ac:dyDescent="0.3">
      <c r="A1" s="210"/>
      <c r="B1" s="262" t="s">
        <v>95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3"/>
    </row>
    <row r="2" spans="1:17" ht="81" customHeight="1" thickBot="1" x14ac:dyDescent="0.3">
      <c r="A2" s="257" t="s">
        <v>96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9"/>
    </row>
    <row r="3" spans="1:17" ht="23.25" x14ac:dyDescent="0.25">
      <c r="A3" s="160" t="s">
        <v>932</v>
      </c>
      <c r="B3" s="141"/>
      <c r="C3" s="142"/>
      <c r="D3" s="142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61"/>
    </row>
    <row r="4" spans="1:17" ht="94.5" customHeight="1" x14ac:dyDescent="0.25">
      <c r="A4" s="260" t="s">
        <v>97</v>
      </c>
      <c r="B4" s="261"/>
      <c r="C4" s="148"/>
      <c r="D4" s="260" t="s">
        <v>98</v>
      </c>
      <c r="E4" s="261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67"/>
    </row>
    <row r="5" spans="1:17" ht="30" x14ac:dyDescent="0.25">
      <c r="A5" s="162" t="s">
        <v>99</v>
      </c>
      <c r="B5" s="147" t="s">
        <v>77</v>
      </c>
      <c r="C5" s="169"/>
      <c r="D5" s="149" t="s">
        <v>100</v>
      </c>
      <c r="E5" s="156" t="s">
        <v>101</v>
      </c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67"/>
    </row>
    <row r="6" spans="1:17" x14ac:dyDescent="0.25">
      <c r="A6" s="144" t="s">
        <v>102</v>
      </c>
      <c r="B6" s="155"/>
      <c r="C6" s="170"/>
      <c r="D6" s="144" t="s">
        <v>103</v>
      </c>
      <c r="E6" s="145" t="s">
        <v>104</v>
      </c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67"/>
    </row>
    <row r="7" spans="1:17" x14ac:dyDescent="0.25">
      <c r="A7" s="144" t="s">
        <v>105</v>
      </c>
      <c r="B7" s="155"/>
      <c r="C7" s="168"/>
      <c r="D7" s="144" t="s">
        <v>102</v>
      </c>
      <c r="E7" s="240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67"/>
    </row>
    <row r="8" spans="1:17" x14ac:dyDescent="0.25">
      <c r="A8" s="144" t="s">
        <v>106</v>
      </c>
      <c r="B8" s="237"/>
      <c r="C8" s="168"/>
      <c r="D8" s="144" t="s">
        <v>105</v>
      </c>
      <c r="E8" s="239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67"/>
    </row>
    <row r="9" spans="1:17" x14ac:dyDescent="0.25">
      <c r="A9" s="144" t="s">
        <v>107</v>
      </c>
      <c r="B9" s="237"/>
      <c r="C9" s="168"/>
      <c r="D9" s="144" t="s">
        <v>106</v>
      </c>
      <c r="E9" s="241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67"/>
    </row>
    <row r="10" spans="1:17" x14ac:dyDescent="0.25">
      <c r="A10" s="144" t="s">
        <v>108</v>
      </c>
      <c r="B10" s="237"/>
      <c r="C10" s="168"/>
      <c r="D10" s="144" t="s">
        <v>107</v>
      </c>
      <c r="E10" s="241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67"/>
    </row>
    <row r="11" spans="1:17" x14ac:dyDescent="0.25">
      <c r="A11" s="144" t="s">
        <v>109</v>
      </c>
      <c r="B11" s="237"/>
      <c r="C11" s="168"/>
      <c r="D11" s="146" t="s">
        <v>108</v>
      </c>
      <c r="E11" s="242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67"/>
    </row>
    <row r="12" spans="1:17" x14ac:dyDescent="0.25">
      <c r="A12" s="144" t="s">
        <v>110</v>
      </c>
      <c r="B12" s="237"/>
      <c r="C12" s="168"/>
      <c r="D12" s="168"/>
      <c r="E12" s="16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67"/>
    </row>
    <row r="13" spans="1:17" x14ac:dyDescent="0.25">
      <c r="A13" s="163" t="s">
        <v>111</v>
      </c>
      <c r="B13" s="238"/>
      <c r="C13" s="168"/>
      <c r="D13" s="168"/>
      <c r="E13" s="16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67"/>
    </row>
    <row r="14" spans="1:17" x14ac:dyDescent="0.25">
      <c r="A14" s="171"/>
      <c r="B14" s="168"/>
      <c r="C14" s="168"/>
      <c r="D14" s="168"/>
      <c r="E14" s="16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67"/>
    </row>
    <row r="15" spans="1:17" ht="63" customHeight="1" x14ac:dyDescent="0.25">
      <c r="A15" s="254" t="s">
        <v>112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6"/>
    </row>
    <row r="16" spans="1:17" ht="30" x14ac:dyDescent="0.25">
      <c r="A16" s="150" t="s">
        <v>113</v>
      </c>
      <c r="B16" s="147" t="s">
        <v>114</v>
      </c>
      <c r="C16" s="147" t="s">
        <v>115</v>
      </c>
      <c r="D16" s="147" t="s">
        <v>116</v>
      </c>
      <c r="E16" s="147" t="s">
        <v>117</v>
      </c>
      <c r="F16" s="147" t="s">
        <v>118</v>
      </c>
      <c r="G16" s="147" t="s">
        <v>119</v>
      </c>
      <c r="H16" s="147" t="s">
        <v>120</v>
      </c>
      <c r="I16" s="147" t="s">
        <v>121</v>
      </c>
      <c r="J16" s="147" t="s">
        <v>122</v>
      </c>
      <c r="K16" s="147" t="s">
        <v>123</v>
      </c>
      <c r="L16" s="147" t="s">
        <v>124</v>
      </c>
      <c r="M16" s="147" t="s">
        <v>125</v>
      </c>
      <c r="N16" s="147" t="s">
        <v>126</v>
      </c>
      <c r="O16" s="147" t="s">
        <v>127</v>
      </c>
      <c r="P16" s="147" t="s">
        <v>128</v>
      </c>
      <c r="Q16" s="165" t="s">
        <v>129</v>
      </c>
    </row>
    <row r="17" spans="1:17" ht="30" hidden="1" x14ac:dyDescent="0.25">
      <c r="A17" s="131" t="s">
        <v>130</v>
      </c>
      <c r="B17" s="131" t="s">
        <v>114</v>
      </c>
      <c r="C17" s="131" t="s">
        <v>115</v>
      </c>
      <c r="D17" s="131" t="s">
        <v>116</v>
      </c>
      <c r="E17" s="131" t="s">
        <v>117</v>
      </c>
      <c r="F17" s="131" t="s">
        <v>118</v>
      </c>
      <c r="G17" s="131" t="s">
        <v>119</v>
      </c>
      <c r="H17" s="131" t="s">
        <v>120</v>
      </c>
      <c r="I17" s="131" t="s">
        <v>121</v>
      </c>
      <c r="J17" s="131" t="s">
        <v>122</v>
      </c>
      <c r="K17" s="131" t="s">
        <v>123</v>
      </c>
      <c r="L17" s="131" t="s">
        <v>124</v>
      </c>
      <c r="M17" s="131" t="s">
        <v>125</v>
      </c>
      <c r="N17" s="131" t="s">
        <v>126</v>
      </c>
      <c r="O17" s="131" t="s">
        <v>127</v>
      </c>
      <c r="P17" s="131" t="s">
        <v>128</v>
      </c>
      <c r="Q17" s="131" t="s">
        <v>129</v>
      </c>
    </row>
    <row r="18" spans="1:17" x14ac:dyDescent="0.25">
      <c r="A18" s="157"/>
      <c r="B18" s="211"/>
      <c r="C18" s="216"/>
      <c r="D18" s="211"/>
      <c r="E18" s="216"/>
      <c r="F18" s="211"/>
      <c r="G18" s="216"/>
      <c r="H18" s="211"/>
      <c r="I18" s="216"/>
      <c r="J18" s="211"/>
      <c r="K18" s="216"/>
      <c r="L18" s="211"/>
      <c r="M18" s="216"/>
      <c r="N18" s="211"/>
      <c r="O18" s="216"/>
      <c r="P18" s="211"/>
      <c r="Q18" s="221"/>
    </row>
    <row r="19" spans="1:17" x14ac:dyDescent="0.25">
      <c r="A19" s="157"/>
      <c r="B19" s="211"/>
      <c r="C19" s="216"/>
      <c r="D19" s="211"/>
      <c r="E19" s="216"/>
      <c r="F19" s="211"/>
      <c r="G19" s="216"/>
      <c r="H19" s="211"/>
      <c r="I19" s="216"/>
      <c r="J19" s="211"/>
      <c r="K19" s="216"/>
      <c r="L19" s="211"/>
      <c r="M19" s="216"/>
      <c r="N19" s="211"/>
      <c r="O19" s="216"/>
      <c r="P19" s="211"/>
      <c r="Q19" s="221"/>
    </row>
    <row r="20" spans="1:17" x14ac:dyDescent="0.25">
      <c r="A20" s="157"/>
      <c r="B20" s="211"/>
      <c r="C20" s="216"/>
      <c r="D20" s="211"/>
      <c r="E20" s="216"/>
      <c r="F20" s="211"/>
      <c r="G20" s="216"/>
      <c r="H20" s="211"/>
      <c r="I20" s="216"/>
      <c r="J20" s="211"/>
      <c r="K20" s="216"/>
      <c r="L20" s="211"/>
      <c r="M20" s="216"/>
      <c r="N20" s="211"/>
      <c r="O20" s="216"/>
      <c r="P20" s="211"/>
      <c r="Q20" s="221"/>
    </row>
    <row r="21" spans="1:17" x14ac:dyDescent="0.25">
      <c r="A21" s="157"/>
      <c r="B21" s="211"/>
      <c r="C21" s="216"/>
      <c r="D21" s="211"/>
      <c r="E21" s="216"/>
      <c r="F21" s="211"/>
      <c r="G21" s="216"/>
      <c r="H21" s="211"/>
      <c r="I21" s="216"/>
      <c r="J21" s="211"/>
      <c r="K21" s="216"/>
      <c r="L21" s="211"/>
      <c r="M21" s="216"/>
      <c r="N21" s="211"/>
      <c r="O21" s="216"/>
      <c r="P21" s="211"/>
      <c r="Q21" s="221"/>
    </row>
    <row r="22" spans="1:17" x14ac:dyDescent="0.25">
      <c r="A22" s="157"/>
      <c r="B22" s="211"/>
      <c r="C22" s="216"/>
      <c r="D22" s="211"/>
      <c r="E22" s="216"/>
      <c r="F22" s="211"/>
      <c r="G22" s="216"/>
      <c r="H22" s="211"/>
      <c r="I22" s="216"/>
      <c r="J22" s="211"/>
      <c r="K22" s="216"/>
      <c r="L22" s="211"/>
      <c r="M22" s="216"/>
      <c r="N22" s="211"/>
      <c r="O22" s="216"/>
      <c r="P22" s="211"/>
      <c r="Q22" s="221"/>
    </row>
    <row r="23" spans="1:17" x14ac:dyDescent="0.25">
      <c r="A23" s="157"/>
      <c r="B23" s="211"/>
      <c r="C23" s="216"/>
      <c r="D23" s="211"/>
      <c r="E23" s="216"/>
      <c r="F23" s="211"/>
      <c r="G23" s="216"/>
      <c r="H23" s="211"/>
      <c r="I23" s="216"/>
      <c r="J23" s="211"/>
      <c r="K23" s="216"/>
      <c r="L23" s="211"/>
      <c r="M23" s="216"/>
      <c r="N23" s="211"/>
      <c r="O23" s="216"/>
      <c r="P23" s="211"/>
      <c r="Q23" s="221"/>
    </row>
    <row r="24" spans="1:17" x14ac:dyDescent="0.25">
      <c r="A24" s="157"/>
      <c r="B24" s="211"/>
      <c r="C24" s="216"/>
      <c r="D24" s="211"/>
      <c r="E24" s="216"/>
      <c r="F24" s="211"/>
      <c r="G24" s="216"/>
      <c r="H24" s="211"/>
      <c r="I24" s="216"/>
      <c r="J24" s="211"/>
      <c r="K24" s="216"/>
      <c r="L24" s="211"/>
      <c r="M24" s="216"/>
      <c r="N24" s="211"/>
      <c r="O24" s="216"/>
      <c r="P24" s="211"/>
      <c r="Q24" s="221"/>
    </row>
    <row r="25" spans="1:17" x14ac:dyDescent="0.25">
      <c r="A25" s="157"/>
      <c r="B25" s="211"/>
      <c r="C25" s="216"/>
      <c r="D25" s="211"/>
      <c r="E25" s="216"/>
      <c r="F25" s="211"/>
      <c r="G25" s="216"/>
      <c r="H25" s="211"/>
      <c r="I25" s="216"/>
      <c r="J25" s="211"/>
      <c r="K25" s="216"/>
      <c r="L25" s="211"/>
      <c r="M25" s="216"/>
      <c r="N25" s="211"/>
      <c r="O25" s="216"/>
      <c r="P25" s="211"/>
      <c r="Q25" s="221"/>
    </row>
    <row r="26" spans="1:17" x14ac:dyDescent="0.25">
      <c r="A26" s="157"/>
      <c r="B26" s="211"/>
      <c r="C26" s="216"/>
      <c r="D26" s="211"/>
      <c r="E26" s="216"/>
      <c r="F26" s="211"/>
      <c r="G26" s="216"/>
      <c r="H26" s="211"/>
      <c r="I26" s="216"/>
      <c r="J26" s="211"/>
      <c r="K26" s="216"/>
      <c r="L26" s="211"/>
      <c r="M26" s="216"/>
      <c r="N26" s="211"/>
      <c r="O26" s="216"/>
      <c r="P26" s="211"/>
      <c r="Q26" s="221"/>
    </row>
    <row r="27" spans="1:17" x14ac:dyDescent="0.25">
      <c r="A27" s="157"/>
      <c r="B27" s="211"/>
      <c r="C27" s="216"/>
      <c r="D27" s="211"/>
      <c r="E27" s="216"/>
      <c r="F27" s="211"/>
      <c r="G27" s="216"/>
      <c r="H27" s="211"/>
      <c r="I27" s="216"/>
      <c r="J27" s="211"/>
      <c r="K27" s="216"/>
      <c r="L27" s="211"/>
      <c r="M27" s="216"/>
      <c r="N27" s="211"/>
      <c r="O27" s="216"/>
      <c r="P27" s="211"/>
      <c r="Q27" s="221"/>
    </row>
    <row r="28" spans="1:17" x14ac:dyDescent="0.25">
      <c r="A28" s="157"/>
      <c r="B28" s="211"/>
      <c r="C28" s="216"/>
      <c r="D28" s="211"/>
      <c r="E28" s="216"/>
      <c r="F28" s="211"/>
      <c r="G28" s="216"/>
      <c r="H28" s="211"/>
      <c r="I28" s="216"/>
      <c r="J28" s="211"/>
      <c r="K28" s="216"/>
      <c r="L28" s="211"/>
      <c r="M28" s="216"/>
      <c r="N28" s="211"/>
      <c r="O28" s="216"/>
      <c r="P28" s="211"/>
      <c r="Q28" s="221"/>
    </row>
    <row r="29" spans="1:17" x14ac:dyDescent="0.25">
      <c r="A29" s="157"/>
      <c r="B29" s="211"/>
      <c r="C29" s="216"/>
      <c r="D29" s="211"/>
      <c r="E29" s="216"/>
      <c r="F29" s="211"/>
      <c r="G29" s="216"/>
      <c r="H29" s="211"/>
      <c r="I29" s="216"/>
      <c r="J29" s="211"/>
      <c r="K29" s="216"/>
      <c r="L29" s="211"/>
      <c r="M29" s="216"/>
      <c r="N29" s="211"/>
      <c r="O29" s="216"/>
      <c r="P29" s="211"/>
      <c r="Q29" s="221"/>
    </row>
    <row r="30" spans="1:17" x14ac:dyDescent="0.25">
      <c r="A30" s="157"/>
      <c r="B30" s="211"/>
      <c r="C30" s="216"/>
      <c r="D30" s="211"/>
      <c r="E30" s="216"/>
      <c r="F30" s="211"/>
      <c r="G30" s="216"/>
      <c r="H30" s="211"/>
      <c r="I30" s="216"/>
      <c r="J30" s="211"/>
      <c r="K30" s="216"/>
      <c r="L30" s="211"/>
      <c r="M30" s="216"/>
      <c r="N30" s="211"/>
      <c r="O30" s="216"/>
      <c r="P30" s="211"/>
      <c r="Q30" s="221"/>
    </row>
    <row r="31" spans="1:17" x14ac:dyDescent="0.25">
      <c r="A31" s="157"/>
      <c r="B31" s="211"/>
      <c r="C31" s="216"/>
      <c r="D31" s="211"/>
      <c r="E31" s="216"/>
      <c r="F31" s="211"/>
      <c r="G31" s="216"/>
      <c r="H31" s="211"/>
      <c r="I31" s="216"/>
      <c r="J31" s="211"/>
      <c r="K31" s="216"/>
      <c r="L31" s="211"/>
      <c r="M31" s="216"/>
      <c r="N31" s="211"/>
      <c r="O31" s="216"/>
      <c r="P31" s="211"/>
      <c r="Q31" s="221"/>
    </row>
    <row r="32" spans="1:17" x14ac:dyDescent="0.25">
      <c r="A32" s="157"/>
      <c r="B32" s="211"/>
      <c r="C32" s="216"/>
      <c r="D32" s="211"/>
      <c r="E32" s="216"/>
      <c r="F32" s="211"/>
      <c r="G32" s="216"/>
      <c r="H32" s="211"/>
      <c r="I32" s="216"/>
      <c r="J32" s="211"/>
      <c r="K32" s="216"/>
      <c r="L32" s="211"/>
      <c r="M32" s="216"/>
      <c r="N32" s="211"/>
      <c r="O32" s="216"/>
      <c r="P32" s="211"/>
      <c r="Q32" s="221"/>
    </row>
    <row r="33" spans="1:17" x14ac:dyDescent="0.25">
      <c r="A33" s="157"/>
      <c r="B33" s="211"/>
      <c r="C33" s="216"/>
      <c r="D33" s="211"/>
      <c r="E33" s="216"/>
      <c r="F33" s="211"/>
      <c r="G33" s="216"/>
      <c r="H33" s="211"/>
      <c r="I33" s="216"/>
      <c r="J33" s="211"/>
      <c r="K33" s="216"/>
      <c r="L33" s="211"/>
      <c r="M33" s="216"/>
      <c r="N33" s="211"/>
      <c r="O33" s="216"/>
      <c r="P33" s="211"/>
      <c r="Q33" s="221"/>
    </row>
    <row r="34" spans="1:17" x14ac:dyDescent="0.25">
      <c r="A34" s="157"/>
      <c r="B34" s="211"/>
      <c r="C34" s="216"/>
      <c r="D34" s="211"/>
      <c r="E34" s="216"/>
      <c r="F34" s="211"/>
      <c r="G34" s="216"/>
      <c r="H34" s="211"/>
      <c r="I34" s="216"/>
      <c r="J34" s="211"/>
      <c r="K34" s="216"/>
      <c r="L34" s="211"/>
      <c r="M34" s="216"/>
      <c r="N34" s="211"/>
      <c r="O34" s="216"/>
      <c r="P34" s="211"/>
      <c r="Q34" s="221"/>
    </row>
    <row r="35" spans="1:17" x14ac:dyDescent="0.25">
      <c r="A35" s="157"/>
      <c r="B35" s="211"/>
      <c r="C35" s="216"/>
      <c r="D35" s="211"/>
      <c r="E35" s="216"/>
      <c r="F35" s="211"/>
      <c r="G35" s="216"/>
      <c r="H35" s="211"/>
      <c r="I35" s="216"/>
      <c r="J35" s="211"/>
      <c r="K35" s="216"/>
      <c r="L35" s="211"/>
      <c r="M35" s="216"/>
      <c r="N35" s="211"/>
      <c r="O35" s="216"/>
      <c r="P35" s="211"/>
      <c r="Q35" s="221"/>
    </row>
    <row r="36" spans="1:17" x14ac:dyDescent="0.25">
      <c r="A36" s="157"/>
      <c r="B36" s="211"/>
      <c r="C36" s="216"/>
      <c r="D36" s="211"/>
      <c r="E36" s="216"/>
      <c r="F36" s="211"/>
      <c r="G36" s="216"/>
      <c r="H36" s="211"/>
      <c r="I36" s="216"/>
      <c r="J36" s="211"/>
      <c r="K36" s="216"/>
      <c r="L36" s="211"/>
      <c r="M36" s="216"/>
      <c r="N36" s="211"/>
      <c r="O36" s="216"/>
      <c r="P36" s="211"/>
      <c r="Q36" s="221"/>
    </row>
    <row r="37" spans="1:17" x14ac:dyDescent="0.25">
      <c r="A37" s="157"/>
      <c r="B37" s="211"/>
      <c r="C37" s="216"/>
      <c r="D37" s="211"/>
      <c r="E37" s="216"/>
      <c r="F37" s="211"/>
      <c r="G37" s="216"/>
      <c r="H37" s="211"/>
      <c r="I37" s="216"/>
      <c r="J37" s="211"/>
      <c r="K37" s="216"/>
      <c r="L37" s="211"/>
      <c r="M37" s="216"/>
      <c r="N37" s="211"/>
      <c r="O37" s="216"/>
      <c r="P37" s="211"/>
      <c r="Q37" s="221"/>
    </row>
    <row r="38" spans="1:17" x14ac:dyDescent="0.25">
      <c r="A38" s="157"/>
      <c r="B38" s="211"/>
      <c r="C38" s="216"/>
      <c r="D38" s="211"/>
      <c r="E38" s="216"/>
      <c r="F38" s="211"/>
      <c r="G38" s="216"/>
      <c r="H38" s="211"/>
      <c r="I38" s="216"/>
      <c r="J38" s="211"/>
      <c r="K38" s="216"/>
      <c r="L38" s="211"/>
      <c r="M38" s="216"/>
      <c r="N38" s="211"/>
      <c r="O38" s="216"/>
      <c r="P38" s="211"/>
      <c r="Q38" s="221"/>
    </row>
    <row r="39" spans="1:17" x14ac:dyDescent="0.25">
      <c r="A39" s="157"/>
      <c r="B39" s="211"/>
      <c r="C39" s="216"/>
      <c r="D39" s="211"/>
      <c r="E39" s="216"/>
      <c r="F39" s="211"/>
      <c r="G39" s="216"/>
      <c r="H39" s="211"/>
      <c r="I39" s="216"/>
      <c r="J39" s="211"/>
      <c r="K39" s="216"/>
      <c r="L39" s="211"/>
      <c r="M39" s="216"/>
      <c r="N39" s="211"/>
      <c r="O39" s="216"/>
      <c r="P39" s="211"/>
      <c r="Q39" s="221"/>
    </row>
    <row r="40" spans="1:17" x14ac:dyDescent="0.25">
      <c r="A40" s="157"/>
      <c r="B40" s="211"/>
      <c r="C40" s="216"/>
      <c r="D40" s="211"/>
      <c r="E40" s="216"/>
      <c r="F40" s="211"/>
      <c r="G40" s="216"/>
      <c r="H40" s="211"/>
      <c r="I40" s="216"/>
      <c r="J40" s="211"/>
      <c r="K40" s="216"/>
      <c r="L40" s="211"/>
      <c r="M40" s="216"/>
      <c r="N40" s="211"/>
      <c r="O40" s="216"/>
      <c r="P40" s="211"/>
      <c r="Q40" s="221"/>
    </row>
    <row r="41" spans="1:17" x14ac:dyDescent="0.25">
      <c r="A41" s="209"/>
      <c r="B41" s="212"/>
      <c r="C41" s="217"/>
      <c r="D41" s="212"/>
      <c r="E41" s="217"/>
      <c r="F41" s="212"/>
      <c r="G41" s="217"/>
      <c r="H41" s="212"/>
      <c r="I41" s="217"/>
      <c r="J41" s="212"/>
      <c r="K41" s="217"/>
      <c r="L41" s="212"/>
      <c r="M41" s="217"/>
      <c r="N41" s="212"/>
      <c r="O41" s="217"/>
      <c r="P41" s="212"/>
      <c r="Q41" s="222"/>
    </row>
    <row r="42" spans="1:17" x14ac:dyDescent="0.25">
      <c r="A42" s="159"/>
      <c r="B42" s="213"/>
      <c r="C42" s="218"/>
      <c r="D42" s="213"/>
      <c r="E42" s="218"/>
      <c r="F42" s="213"/>
      <c r="G42" s="218"/>
      <c r="H42" s="213"/>
      <c r="I42" s="218"/>
      <c r="J42" s="213"/>
      <c r="K42" s="218"/>
      <c r="L42" s="213"/>
      <c r="M42" s="218"/>
      <c r="N42" s="213"/>
      <c r="O42" s="218"/>
      <c r="P42" s="213"/>
      <c r="Q42" s="223"/>
    </row>
    <row r="43" spans="1:17" x14ac:dyDescent="0.25">
      <c r="A43" s="157"/>
      <c r="B43" s="211"/>
      <c r="C43" s="216"/>
      <c r="D43" s="211"/>
      <c r="E43" s="216"/>
      <c r="F43" s="211"/>
      <c r="G43" s="216"/>
      <c r="H43" s="211"/>
      <c r="I43" s="216"/>
      <c r="J43" s="211"/>
      <c r="K43" s="216"/>
      <c r="L43" s="211"/>
      <c r="M43" s="216"/>
      <c r="N43" s="211"/>
      <c r="O43" s="216"/>
      <c r="P43" s="211"/>
      <c r="Q43" s="221"/>
    </row>
    <row r="44" spans="1:17" x14ac:dyDescent="0.25">
      <c r="A44" s="157"/>
      <c r="B44" s="211"/>
      <c r="C44" s="216"/>
      <c r="D44" s="211"/>
      <c r="E44" s="216"/>
      <c r="F44" s="211"/>
      <c r="G44" s="216"/>
      <c r="H44" s="211"/>
      <c r="I44" s="216"/>
      <c r="J44" s="211"/>
      <c r="K44" s="216"/>
      <c r="L44" s="211"/>
      <c r="M44" s="216"/>
      <c r="N44" s="211"/>
      <c r="O44" s="216"/>
      <c r="P44" s="211"/>
      <c r="Q44" s="221"/>
    </row>
    <row r="45" spans="1:17" x14ac:dyDescent="0.25">
      <c r="A45" s="157"/>
      <c r="B45" s="211"/>
      <c r="C45" s="216"/>
      <c r="D45" s="211"/>
      <c r="E45" s="216"/>
      <c r="F45" s="211"/>
      <c r="G45" s="216"/>
      <c r="H45" s="211"/>
      <c r="I45" s="216"/>
      <c r="J45" s="211"/>
      <c r="K45" s="216"/>
      <c r="L45" s="211"/>
      <c r="M45" s="216"/>
      <c r="N45" s="211"/>
      <c r="O45" s="216"/>
      <c r="P45" s="211"/>
      <c r="Q45" s="221"/>
    </row>
    <row r="46" spans="1:17" x14ac:dyDescent="0.25">
      <c r="A46" s="157"/>
      <c r="B46" s="211"/>
      <c r="C46" s="216"/>
      <c r="D46" s="211"/>
      <c r="E46" s="216"/>
      <c r="F46" s="211"/>
      <c r="G46" s="216"/>
      <c r="H46" s="211"/>
      <c r="I46" s="216"/>
      <c r="J46" s="211"/>
      <c r="K46" s="216"/>
      <c r="L46" s="211"/>
      <c r="M46" s="216"/>
      <c r="N46" s="211"/>
      <c r="O46" s="216"/>
      <c r="P46" s="211"/>
      <c r="Q46" s="221"/>
    </row>
    <row r="47" spans="1:17" x14ac:dyDescent="0.25">
      <c r="A47" s="157"/>
      <c r="B47" s="211"/>
      <c r="C47" s="216"/>
      <c r="D47" s="211"/>
      <c r="E47" s="216"/>
      <c r="F47" s="211"/>
      <c r="G47" s="216"/>
      <c r="H47" s="211"/>
      <c r="I47" s="216"/>
      <c r="J47" s="211"/>
      <c r="K47" s="216"/>
      <c r="L47" s="211"/>
      <c r="M47" s="216"/>
      <c r="N47" s="211"/>
      <c r="O47" s="216"/>
      <c r="P47" s="211"/>
      <c r="Q47" s="221"/>
    </row>
    <row r="48" spans="1:17" x14ac:dyDescent="0.25">
      <c r="A48" s="157"/>
      <c r="B48" s="211"/>
      <c r="C48" s="216"/>
      <c r="D48" s="211"/>
      <c r="E48" s="216"/>
      <c r="F48" s="211"/>
      <c r="G48" s="216"/>
      <c r="H48" s="211"/>
      <c r="I48" s="216"/>
      <c r="J48" s="211"/>
      <c r="K48" s="216"/>
      <c r="L48" s="211"/>
      <c r="M48" s="216"/>
      <c r="N48" s="211"/>
      <c r="O48" s="216"/>
      <c r="P48" s="211"/>
      <c r="Q48" s="221"/>
    </row>
    <row r="49" spans="1:17" x14ac:dyDescent="0.25">
      <c r="A49" s="157"/>
      <c r="B49" s="211"/>
      <c r="C49" s="216"/>
      <c r="D49" s="211"/>
      <c r="E49" s="216"/>
      <c r="F49" s="211"/>
      <c r="G49" s="216"/>
      <c r="H49" s="211"/>
      <c r="I49" s="216"/>
      <c r="J49" s="211"/>
      <c r="K49" s="216"/>
      <c r="L49" s="211"/>
      <c r="M49" s="216"/>
      <c r="N49" s="211"/>
      <c r="O49" s="216"/>
      <c r="P49" s="211"/>
      <c r="Q49" s="221"/>
    </row>
    <row r="50" spans="1:17" x14ac:dyDescent="0.25">
      <c r="A50" s="157"/>
      <c r="B50" s="211"/>
      <c r="C50" s="216"/>
      <c r="D50" s="211"/>
      <c r="E50" s="216"/>
      <c r="F50" s="211"/>
      <c r="G50" s="216"/>
      <c r="H50" s="211"/>
      <c r="I50" s="216"/>
      <c r="J50" s="211"/>
      <c r="K50" s="216"/>
      <c r="L50" s="211"/>
      <c r="M50" s="216"/>
      <c r="N50" s="211"/>
      <c r="O50" s="216"/>
      <c r="P50" s="211"/>
      <c r="Q50" s="221"/>
    </row>
    <row r="51" spans="1:17" x14ac:dyDescent="0.25">
      <c r="A51" s="157"/>
      <c r="B51" s="211"/>
      <c r="C51" s="216"/>
      <c r="D51" s="211"/>
      <c r="E51" s="216"/>
      <c r="F51" s="211"/>
      <c r="G51" s="216"/>
      <c r="H51" s="211"/>
      <c r="I51" s="216"/>
      <c r="J51" s="211"/>
      <c r="K51" s="216"/>
      <c r="L51" s="211"/>
      <c r="M51" s="216"/>
      <c r="N51" s="211"/>
      <c r="O51" s="216"/>
      <c r="P51" s="211"/>
      <c r="Q51" s="221"/>
    </row>
    <row r="52" spans="1:17" x14ac:dyDescent="0.25">
      <c r="A52" s="157"/>
      <c r="B52" s="211"/>
      <c r="C52" s="216"/>
      <c r="D52" s="211"/>
      <c r="E52" s="216"/>
      <c r="F52" s="211"/>
      <c r="G52" s="216"/>
      <c r="H52" s="211"/>
      <c r="I52" s="216"/>
      <c r="J52" s="211"/>
      <c r="K52" s="216"/>
      <c r="L52" s="211"/>
      <c r="M52" s="216"/>
      <c r="N52" s="211"/>
      <c r="O52" s="216"/>
      <c r="P52" s="211"/>
      <c r="Q52" s="221"/>
    </row>
    <row r="53" spans="1:17" x14ac:dyDescent="0.25">
      <c r="A53" s="157"/>
      <c r="B53" s="211"/>
      <c r="C53" s="216"/>
      <c r="D53" s="211"/>
      <c r="E53" s="216"/>
      <c r="F53" s="211"/>
      <c r="G53" s="216"/>
      <c r="H53" s="211"/>
      <c r="I53" s="216"/>
      <c r="J53" s="211"/>
      <c r="K53" s="216"/>
      <c r="L53" s="211"/>
      <c r="M53" s="216"/>
      <c r="N53" s="211"/>
      <c r="O53" s="216"/>
      <c r="P53" s="211"/>
      <c r="Q53" s="221"/>
    </row>
    <row r="54" spans="1:17" x14ac:dyDescent="0.25">
      <c r="A54" s="157"/>
      <c r="B54" s="211"/>
      <c r="C54" s="216"/>
      <c r="D54" s="211"/>
      <c r="E54" s="216"/>
      <c r="F54" s="211"/>
      <c r="G54" s="216"/>
      <c r="H54" s="211"/>
      <c r="I54" s="216"/>
      <c r="J54" s="211"/>
      <c r="K54" s="216"/>
      <c r="L54" s="211"/>
      <c r="M54" s="216"/>
      <c r="N54" s="211"/>
      <c r="O54" s="216"/>
      <c r="P54" s="211"/>
      <c r="Q54" s="221"/>
    </row>
    <row r="55" spans="1:17" x14ac:dyDescent="0.25">
      <c r="A55" s="157"/>
      <c r="B55" s="211"/>
      <c r="C55" s="216"/>
      <c r="D55" s="211"/>
      <c r="E55" s="216"/>
      <c r="F55" s="211"/>
      <c r="G55" s="216"/>
      <c r="H55" s="211"/>
      <c r="I55" s="216"/>
      <c r="J55" s="211"/>
      <c r="K55" s="216"/>
      <c r="L55" s="211"/>
      <c r="M55" s="216"/>
      <c r="N55" s="211"/>
      <c r="O55" s="216"/>
      <c r="P55" s="211"/>
      <c r="Q55" s="221"/>
    </row>
    <row r="56" spans="1:17" x14ac:dyDescent="0.25">
      <c r="A56" s="157"/>
      <c r="B56" s="211"/>
      <c r="C56" s="216"/>
      <c r="D56" s="211"/>
      <c r="E56" s="216"/>
      <c r="F56" s="211"/>
      <c r="G56" s="216"/>
      <c r="H56" s="211"/>
      <c r="I56" s="216"/>
      <c r="J56" s="211"/>
      <c r="K56" s="216"/>
      <c r="L56" s="211"/>
      <c r="M56" s="216"/>
      <c r="N56" s="211"/>
      <c r="O56" s="216"/>
      <c r="P56" s="211"/>
      <c r="Q56" s="221"/>
    </row>
    <row r="57" spans="1:17" x14ac:dyDescent="0.25">
      <c r="A57" s="157"/>
      <c r="B57" s="211"/>
      <c r="C57" s="216"/>
      <c r="D57" s="211"/>
      <c r="E57" s="216"/>
      <c r="F57" s="211"/>
      <c r="G57" s="216"/>
      <c r="H57" s="211"/>
      <c r="I57" s="216"/>
      <c r="J57" s="211"/>
      <c r="K57" s="216"/>
      <c r="L57" s="211"/>
      <c r="M57" s="216"/>
      <c r="N57" s="211"/>
      <c r="O57" s="216"/>
      <c r="P57" s="211"/>
      <c r="Q57" s="221"/>
    </row>
    <row r="58" spans="1:17" x14ac:dyDescent="0.25">
      <c r="A58" s="157"/>
      <c r="B58" s="211"/>
      <c r="C58" s="216"/>
      <c r="D58" s="211"/>
      <c r="E58" s="216"/>
      <c r="F58" s="211"/>
      <c r="G58" s="216"/>
      <c r="H58" s="211"/>
      <c r="I58" s="216"/>
      <c r="J58" s="211"/>
      <c r="K58" s="216"/>
      <c r="L58" s="211"/>
      <c r="M58" s="216"/>
      <c r="N58" s="211"/>
      <c r="O58" s="216"/>
      <c r="P58" s="211"/>
      <c r="Q58" s="221"/>
    </row>
    <row r="59" spans="1:17" x14ac:dyDescent="0.25">
      <c r="A59" s="157"/>
      <c r="B59" s="211"/>
      <c r="C59" s="216"/>
      <c r="D59" s="211"/>
      <c r="E59" s="216"/>
      <c r="F59" s="211"/>
      <c r="G59" s="216"/>
      <c r="H59" s="211"/>
      <c r="I59" s="216"/>
      <c r="J59" s="211"/>
      <c r="K59" s="216"/>
      <c r="L59" s="211"/>
      <c r="M59" s="216"/>
      <c r="N59" s="211"/>
      <c r="O59" s="216"/>
      <c r="P59" s="211"/>
      <c r="Q59" s="221"/>
    </row>
    <row r="60" spans="1:17" x14ac:dyDescent="0.25">
      <c r="A60" s="157"/>
      <c r="B60" s="211"/>
      <c r="C60" s="216"/>
      <c r="D60" s="211"/>
      <c r="E60" s="216"/>
      <c r="F60" s="211"/>
      <c r="G60" s="216"/>
      <c r="H60" s="211"/>
      <c r="I60" s="216"/>
      <c r="J60" s="211"/>
      <c r="K60" s="216"/>
      <c r="L60" s="211"/>
      <c r="M60" s="216"/>
      <c r="N60" s="211"/>
      <c r="O60" s="216"/>
      <c r="P60" s="211"/>
      <c r="Q60" s="221"/>
    </row>
    <row r="61" spans="1:17" x14ac:dyDescent="0.25">
      <c r="A61" s="157"/>
      <c r="B61" s="211"/>
      <c r="C61" s="216"/>
      <c r="D61" s="211"/>
      <c r="E61" s="216"/>
      <c r="F61" s="211"/>
      <c r="G61" s="216"/>
      <c r="H61" s="211"/>
      <c r="I61" s="216"/>
      <c r="J61" s="211"/>
      <c r="K61" s="216"/>
      <c r="L61" s="211"/>
      <c r="M61" s="216"/>
      <c r="N61" s="211"/>
      <c r="O61" s="216"/>
      <c r="P61" s="211"/>
      <c r="Q61" s="221"/>
    </row>
    <row r="62" spans="1:17" x14ac:dyDescent="0.25">
      <c r="A62" s="157"/>
      <c r="B62" s="211"/>
      <c r="C62" s="216"/>
      <c r="D62" s="211"/>
      <c r="E62" s="216"/>
      <c r="F62" s="211"/>
      <c r="G62" s="216"/>
      <c r="H62" s="211"/>
      <c r="I62" s="216"/>
      <c r="J62" s="211"/>
      <c r="K62" s="216"/>
      <c r="L62" s="211"/>
      <c r="M62" s="216"/>
      <c r="N62" s="211"/>
      <c r="O62" s="216"/>
      <c r="P62" s="211"/>
      <c r="Q62" s="221"/>
    </row>
    <row r="63" spans="1:17" x14ac:dyDescent="0.25">
      <c r="A63" s="157"/>
      <c r="B63" s="211"/>
      <c r="C63" s="216"/>
      <c r="D63" s="211"/>
      <c r="E63" s="216"/>
      <c r="F63" s="211"/>
      <c r="G63" s="216"/>
      <c r="H63" s="211"/>
      <c r="I63" s="216"/>
      <c r="J63" s="211"/>
      <c r="K63" s="216"/>
      <c r="L63" s="211"/>
      <c r="M63" s="216"/>
      <c r="N63" s="211"/>
      <c r="O63" s="216"/>
      <c r="P63" s="211"/>
      <c r="Q63" s="221"/>
    </row>
    <row r="64" spans="1:17" x14ac:dyDescent="0.25">
      <c r="A64" s="157"/>
      <c r="B64" s="211"/>
      <c r="C64" s="216"/>
      <c r="D64" s="211"/>
      <c r="E64" s="216"/>
      <c r="F64" s="211"/>
      <c r="G64" s="216"/>
      <c r="H64" s="211"/>
      <c r="I64" s="216"/>
      <c r="J64" s="211"/>
      <c r="K64" s="216"/>
      <c r="L64" s="211"/>
      <c r="M64" s="216"/>
      <c r="N64" s="211"/>
      <c r="O64" s="216"/>
      <c r="P64" s="211"/>
      <c r="Q64" s="221"/>
    </row>
    <row r="65" spans="1:17" x14ac:dyDescent="0.25">
      <c r="A65" s="157"/>
      <c r="B65" s="211"/>
      <c r="C65" s="216"/>
      <c r="D65" s="211"/>
      <c r="E65" s="216"/>
      <c r="F65" s="211"/>
      <c r="G65" s="216"/>
      <c r="H65" s="211"/>
      <c r="I65" s="216"/>
      <c r="J65" s="211"/>
      <c r="K65" s="216"/>
      <c r="L65" s="211"/>
      <c r="M65" s="216"/>
      <c r="N65" s="211"/>
      <c r="O65" s="216"/>
      <c r="P65" s="211"/>
      <c r="Q65" s="221"/>
    </row>
    <row r="66" spans="1:17" x14ac:dyDescent="0.25">
      <c r="A66" s="158"/>
      <c r="B66" s="214"/>
      <c r="C66" s="219"/>
      <c r="D66" s="214"/>
      <c r="E66" s="219"/>
      <c r="F66" s="214"/>
      <c r="G66" s="219"/>
      <c r="H66" s="214"/>
      <c r="I66" s="219"/>
      <c r="J66" s="214"/>
      <c r="K66" s="219"/>
      <c r="L66" s="214"/>
      <c r="M66" s="219"/>
      <c r="N66" s="214"/>
      <c r="O66" s="219"/>
      <c r="P66" s="214"/>
      <c r="Q66" s="224"/>
    </row>
    <row r="67" spans="1:17" x14ac:dyDescent="0.25">
      <c r="A67" s="159"/>
      <c r="B67" s="213"/>
      <c r="C67" s="218"/>
      <c r="D67" s="213"/>
      <c r="E67" s="218"/>
      <c r="F67" s="213"/>
      <c r="G67" s="218"/>
      <c r="H67" s="213"/>
      <c r="I67" s="218"/>
      <c r="J67" s="213"/>
      <c r="K67" s="218"/>
      <c r="L67" s="213"/>
      <c r="M67" s="218"/>
      <c r="N67" s="213"/>
      <c r="O67" s="218"/>
      <c r="P67" s="213"/>
      <c r="Q67" s="223"/>
    </row>
    <row r="68" spans="1:17" x14ac:dyDescent="0.25">
      <c r="A68" s="157"/>
      <c r="B68" s="211"/>
      <c r="C68" s="216"/>
      <c r="D68" s="211"/>
      <c r="E68" s="216"/>
      <c r="F68" s="211"/>
      <c r="G68" s="216"/>
      <c r="H68" s="211"/>
      <c r="I68" s="216"/>
      <c r="J68" s="211"/>
      <c r="K68" s="216"/>
      <c r="L68" s="211"/>
      <c r="M68" s="216"/>
      <c r="N68" s="211"/>
      <c r="O68" s="216"/>
      <c r="P68" s="211"/>
      <c r="Q68" s="221"/>
    </row>
    <row r="69" spans="1:17" x14ac:dyDescent="0.25">
      <c r="A69" s="157"/>
      <c r="B69" s="211"/>
      <c r="C69" s="216"/>
      <c r="D69" s="211"/>
      <c r="E69" s="216"/>
      <c r="F69" s="211"/>
      <c r="G69" s="216"/>
      <c r="H69" s="211"/>
      <c r="I69" s="216"/>
      <c r="J69" s="211"/>
      <c r="K69" s="216"/>
      <c r="L69" s="211"/>
      <c r="M69" s="216"/>
      <c r="N69" s="211"/>
      <c r="O69" s="216"/>
      <c r="P69" s="211"/>
      <c r="Q69" s="221"/>
    </row>
    <row r="70" spans="1:17" x14ac:dyDescent="0.25">
      <c r="A70" s="157"/>
      <c r="B70" s="211"/>
      <c r="C70" s="216"/>
      <c r="D70" s="211"/>
      <c r="E70" s="216"/>
      <c r="F70" s="211"/>
      <c r="G70" s="216"/>
      <c r="H70" s="211"/>
      <c r="I70" s="216"/>
      <c r="J70" s="211"/>
      <c r="K70" s="216"/>
      <c r="L70" s="211"/>
      <c r="M70" s="216"/>
      <c r="N70" s="211"/>
      <c r="O70" s="216"/>
      <c r="P70" s="211"/>
      <c r="Q70" s="221"/>
    </row>
    <row r="71" spans="1:17" x14ac:dyDescent="0.25">
      <c r="A71" s="157"/>
      <c r="B71" s="211"/>
      <c r="C71" s="216"/>
      <c r="D71" s="211"/>
      <c r="E71" s="216"/>
      <c r="F71" s="211"/>
      <c r="G71" s="216"/>
      <c r="H71" s="211"/>
      <c r="I71" s="216"/>
      <c r="J71" s="211"/>
      <c r="K71" s="216"/>
      <c r="L71" s="211"/>
      <c r="M71" s="216"/>
      <c r="N71" s="211"/>
      <c r="O71" s="216"/>
      <c r="P71" s="211"/>
      <c r="Q71" s="221"/>
    </row>
    <row r="72" spans="1:17" x14ac:dyDescent="0.25">
      <c r="A72" s="157"/>
      <c r="B72" s="211"/>
      <c r="C72" s="216"/>
      <c r="D72" s="211"/>
      <c r="E72" s="216"/>
      <c r="F72" s="211"/>
      <c r="G72" s="216"/>
      <c r="H72" s="211"/>
      <c r="I72" s="216"/>
      <c r="J72" s="211"/>
      <c r="K72" s="216"/>
      <c r="L72" s="211"/>
      <c r="M72" s="216"/>
      <c r="N72" s="211"/>
      <c r="O72" s="216"/>
      <c r="P72" s="211"/>
      <c r="Q72" s="221"/>
    </row>
    <row r="73" spans="1:17" x14ac:dyDescent="0.25">
      <c r="A73" s="157"/>
      <c r="B73" s="211"/>
      <c r="C73" s="216"/>
      <c r="D73" s="211"/>
      <c r="E73" s="216"/>
      <c r="F73" s="211"/>
      <c r="G73" s="216"/>
      <c r="H73" s="211"/>
      <c r="I73" s="216"/>
      <c r="J73" s="211"/>
      <c r="K73" s="216"/>
      <c r="L73" s="211"/>
      <c r="M73" s="216"/>
      <c r="N73" s="211"/>
      <c r="O73" s="216"/>
      <c r="P73" s="211"/>
      <c r="Q73" s="221"/>
    </row>
    <row r="74" spans="1:17" x14ac:dyDescent="0.25">
      <c r="A74" s="157"/>
      <c r="B74" s="211"/>
      <c r="C74" s="216"/>
      <c r="D74" s="211"/>
      <c r="E74" s="216"/>
      <c r="F74" s="211"/>
      <c r="G74" s="216"/>
      <c r="H74" s="211"/>
      <c r="I74" s="216"/>
      <c r="J74" s="211"/>
      <c r="K74" s="216"/>
      <c r="L74" s="211"/>
      <c r="M74" s="216"/>
      <c r="N74" s="211"/>
      <c r="O74" s="216"/>
      <c r="P74" s="211"/>
      <c r="Q74" s="221"/>
    </row>
    <row r="75" spans="1:17" x14ac:dyDescent="0.25">
      <c r="A75" s="157"/>
      <c r="B75" s="211"/>
      <c r="C75" s="216"/>
      <c r="D75" s="211"/>
      <c r="E75" s="216"/>
      <c r="F75" s="211"/>
      <c r="G75" s="216"/>
      <c r="H75" s="211"/>
      <c r="I75" s="216"/>
      <c r="J75" s="211"/>
      <c r="K75" s="216"/>
      <c r="L75" s="211"/>
      <c r="M75" s="216"/>
      <c r="N75" s="211"/>
      <c r="O75" s="216"/>
      <c r="P75" s="211"/>
      <c r="Q75" s="221"/>
    </row>
    <row r="76" spans="1:17" x14ac:dyDescent="0.25">
      <c r="A76" s="157"/>
      <c r="B76" s="211"/>
      <c r="C76" s="216"/>
      <c r="D76" s="211"/>
      <c r="E76" s="216"/>
      <c r="F76" s="211"/>
      <c r="G76" s="216"/>
      <c r="H76" s="211"/>
      <c r="I76" s="216"/>
      <c r="J76" s="211"/>
      <c r="K76" s="216"/>
      <c r="L76" s="211"/>
      <c r="M76" s="216"/>
      <c r="N76" s="211"/>
      <c r="O76" s="216"/>
      <c r="P76" s="211"/>
      <c r="Q76" s="221"/>
    </row>
    <row r="77" spans="1:17" x14ac:dyDescent="0.25">
      <c r="A77" s="157"/>
      <c r="B77" s="211"/>
      <c r="C77" s="216"/>
      <c r="D77" s="211"/>
      <c r="E77" s="216"/>
      <c r="F77" s="211"/>
      <c r="G77" s="216"/>
      <c r="H77" s="211"/>
      <c r="I77" s="216"/>
      <c r="J77" s="211"/>
      <c r="K77" s="216"/>
      <c r="L77" s="211"/>
      <c r="M77" s="216"/>
      <c r="N77" s="211"/>
      <c r="O77" s="216"/>
      <c r="P77" s="211"/>
      <c r="Q77" s="221"/>
    </row>
    <row r="78" spans="1:17" x14ac:dyDescent="0.25">
      <c r="A78" s="157"/>
      <c r="B78" s="211"/>
      <c r="C78" s="216"/>
      <c r="D78" s="211"/>
      <c r="E78" s="216"/>
      <c r="F78" s="211"/>
      <c r="G78" s="216"/>
      <c r="H78" s="211"/>
      <c r="I78" s="216"/>
      <c r="J78" s="211"/>
      <c r="K78" s="216"/>
      <c r="L78" s="211"/>
      <c r="M78" s="216"/>
      <c r="N78" s="211"/>
      <c r="O78" s="216"/>
      <c r="P78" s="211"/>
      <c r="Q78" s="221"/>
    </row>
    <row r="79" spans="1:17" x14ac:dyDescent="0.25">
      <c r="A79" s="157"/>
      <c r="B79" s="211"/>
      <c r="C79" s="216"/>
      <c r="D79" s="211"/>
      <c r="E79" s="216"/>
      <c r="F79" s="211"/>
      <c r="G79" s="216"/>
      <c r="H79" s="211"/>
      <c r="I79" s="216"/>
      <c r="J79" s="211"/>
      <c r="K79" s="216"/>
      <c r="L79" s="211"/>
      <c r="M79" s="216"/>
      <c r="N79" s="211"/>
      <c r="O79" s="216"/>
      <c r="P79" s="211"/>
      <c r="Q79" s="221"/>
    </row>
    <row r="80" spans="1:17" x14ac:dyDescent="0.25">
      <c r="A80" s="157"/>
      <c r="B80" s="211"/>
      <c r="C80" s="216"/>
      <c r="D80" s="211"/>
      <c r="E80" s="216"/>
      <c r="F80" s="211"/>
      <c r="G80" s="216"/>
      <c r="H80" s="211"/>
      <c r="I80" s="216"/>
      <c r="J80" s="211"/>
      <c r="K80" s="216"/>
      <c r="L80" s="211"/>
      <c r="M80" s="216"/>
      <c r="N80" s="211"/>
      <c r="O80" s="216"/>
      <c r="P80" s="211"/>
      <c r="Q80" s="221"/>
    </row>
    <row r="81" spans="1:17" x14ac:dyDescent="0.25">
      <c r="A81" s="157"/>
      <c r="B81" s="211"/>
      <c r="C81" s="216"/>
      <c r="D81" s="211"/>
      <c r="E81" s="216"/>
      <c r="F81" s="211"/>
      <c r="G81" s="216"/>
      <c r="H81" s="211"/>
      <c r="I81" s="216"/>
      <c r="J81" s="211"/>
      <c r="K81" s="216"/>
      <c r="L81" s="211"/>
      <c r="M81" s="216"/>
      <c r="N81" s="211"/>
      <c r="O81" s="216"/>
      <c r="P81" s="211"/>
      <c r="Q81" s="221"/>
    </row>
    <row r="82" spans="1:17" x14ac:dyDescent="0.25">
      <c r="A82" s="157"/>
      <c r="B82" s="211"/>
      <c r="C82" s="216"/>
      <c r="D82" s="211"/>
      <c r="E82" s="216"/>
      <c r="F82" s="211"/>
      <c r="G82" s="216"/>
      <c r="H82" s="211"/>
      <c r="I82" s="216"/>
      <c r="J82" s="211"/>
      <c r="K82" s="216"/>
      <c r="L82" s="211"/>
      <c r="M82" s="216"/>
      <c r="N82" s="211"/>
      <c r="O82" s="216"/>
      <c r="P82" s="211"/>
      <c r="Q82" s="221"/>
    </row>
    <row r="83" spans="1:17" x14ac:dyDescent="0.25">
      <c r="A83" s="157"/>
      <c r="B83" s="211"/>
      <c r="C83" s="216"/>
      <c r="D83" s="211"/>
      <c r="E83" s="216"/>
      <c r="F83" s="211"/>
      <c r="G83" s="216"/>
      <c r="H83" s="211"/>
      <c r="I83" s="216"/>
      <c r="J83" s="211"/>
      <c r="K83" s="216"/>
      <c r="L83" s="211"/>
      <c r="M83" s="216"/>
      <c r="N83" s="211"/>
      <c r="O83" s="216"/>
      <c r="P83" s="211"/>
      <c r="Q83" s="221"/>
    </row>
    <row r="84" spans="1:17" x14ac:dyDescent="0.25">
      <c r="A84" s="157"/>
      <c r="B84" s="211"/>
      <c r="C84" s="216"/>
      <c r="D84" s="211"/>
      <c r="E84" s="216"/>
      <c r="F84" s="211"/>
      <c r="G84" s="216"/>
      <c r="H84" s="211"/>
      <c r="I84" s="216"/>
      <c r="J84" s="211"/>
      <c r="K84" s="216"/>
      <c r="L84" s="211"/>
      <c r="M84" s="216"/>
      <c r="N84" s="211"/>
      <c r="O84" s="216"/>
      <c r="P84" s="211"/>
      <c r="Q84" s="221"/>
    </row>
    <row r="85" spans="1:17" x14ac:dyDescent="0.25">
      <c r="A85" s="157"/>
      <c r="B85" s="211"/>
      <c r="C85" s="216"/>
      <c r="D85" s="211"/>
      <c r="E85" s="216"/>
      <c r="F85" s="211"/>
      <c r="G85" s="216"/>
      <c r="H85" s="211"/>
      <c r="I85" s="216"/>
      <c r="J85" s="211"/>
      <c r="K85" s="216"/>
      <c r="L85" s="211"/>
      <c r="M85" s="216"/>
      <c r="N85" s="211"/>
      <c r="O85" s="216"/>
      <c r="P85" s="211"/>
      <c r="Q85" s="221"/>
    </row>
    <row r="86" spans="1:17" x14ac:dyDescent="0.25">
      <c r="A86" s="157"/>
      <c r="B86" s="211"/>
      <c r="C86" s="216"/>
      <c r="D86" s="211"/>
      <c r="E86" s="216"/>
      <c r="F86" s="211"/>
      <c r="G86" s="216"/>
      <c r="H86" s="211"/>
      <c r="I86" s="216"/>
      <c r="J86" s="211"/>
      <c r="K86" s="216"/>
      <c r="L86" s="211"/>
      <c r="M86" s="216"/>
      <c r="N86" s="211"/>
      <c r="O86" s="216"/>
      <c r="P86" s="211"/>
      <c r="Q86" s="221"/>
    </row>
    <row r="87" spans="1:17" x14ac:dyDescent="0.25">
      <c r="A87" s="157"/>
      <c r="B87" s="211"/>
      <c r="C87" s="216"/>
      <c r="D87" s="211"/>
      <c r="E87" s="216"/>
      <c r="F87" s="211"/>
      <c r="G87" s="216"/>
      <c r="H87" s="211"/>
      <c r="I87" s="216"/>
      <c r="J87" s="211"/>
      <c r="K87" s="216"/>
      <c r="L87" s="211"/>
      <c r="M87" s="216"/>
      <c r="N87" s="211"/>
      <c r="O87" s="216"/>
      <c r="P87" s="211"/>
      <c r="Q87" s="221"/>
    </row>
    <row r="88" spans="1:17" x14ac:dyDescent="0.25">
      <c r="A88" s="157"/>
      <c r="B88" s="211"/>
      <c r="C88" s="216"/>
      <c r="D88" s="211"/>
      <c r="E88" s="216"/>
      <c r="F88" s="211"/>
      <c r="G88" s="216"/>
      <c r="H88" s="211"/>
      <c r="I88" s="216"/>
      <c r="J88" s="211"/>
      <c r="K88" s="216"/>
      <c r="L88" s="211"/>
      <c r="M88" s="216"/>
      <c r="N88" s="211"/>
      <c r="O88" s="216"/>
      <c r="P88" s="211"/>
      <c r="Q88" s="221"/>
    </row>
    <row r="89" spans="1:17" x14ac:dyDescent="0.25">
      <c r="A89" s="157"/>
      <c r="B89" s="211"/>
      <c r="C89" s="216"/>
      <c r="D89" s="211"/>
      <c r="E89" s="216"/>
      <c r="F89" s="211"/>
      <c r="G89" s="216"/>
      <c r="H89" s="211"/>
      <c r="I89" s="216"/>
      <c r="J89" s="211"/>
      <c r="K89" s="216"/>
      <c r="L89" s="211"/>
      <c r="M89" s="216"/>
      <c r="N89" s="211"/>
      <c r="O89" s="216"/>
      <c r="P89" s="211"/>
      <c r="Q89" s="221"/>
    </row>
    <row r="90" spans="1:17" x14ac:dyDescent="0.25">
      <c r="A90" s="157"/>
      <c r="B90" s="211"/>
      <c r="C90" s="216"/>
      <c r="D90" s="211"/>
      <c r="E90" s="216"/>
      <c r="F90" s="211"/>
      <c r="G90" s="216"/>
      <c r="H90" s="211"/>
      <c r="I90" s="216"/>
      <c r="J90" s="211"/>
      <c r="K90" s="216"/>
      <c r="L90" s="211"/>
      <c r="M90" s="216"/>
      <c r="N90" s="211"/>
      <c r="O90" s="216"/>
      <c r="P90" s="211"/>
      <c r="Q90" s="221"/>
    </row>
    <row r="91" spans="1:17" x14ac:dyDescent="0.25">
      <c r="A91" s="157"/>
      <c r="B91" s="211"/>
      <c r="C91" s="216"/>
      <c r="D91" s="211"/>
      <c r="E91" s="216"/>
      <c r="F91" s="211"/>
      <c r="G91" s="216"/>
      <c r="H91" s="211"/>
      <c r="I91" s="216"/>
      <c r="J91" s="211"/>
      <c r="K91" s="216"/>
      <c r="L91" s="211"/>
      <c r="M91" s="216"/>
      <c r="N91" s="211"/>
      <c r="O91" s="216"/>
      <c r="P91" s="211"/>
      <c r="Q91" s="221"/>
    </row>
    <row r="92" spans="1:17" x14ac:dyDescent="0.25">
      <c r="A92" s="157"/>
      <c r="B92" s="211"/>
      <c r="C92" s="216"/>
      <c r="D92" s="211"/>
      <c r="E92" s="216"/>
      <c r="F92" s="211"/>
      <c r="G92" s="216"/>
      <c r="H92" s="211"/>
      <c r="I92" s="216"/>
      <c r="J92" s="211"/>
      <c r="K92" s="216"/>
      <c r="L92" s="211"/>
      <c r="M92" s="216"/>
      <c r="N92" s="211"/>
      <c r="O92" s="216"/>
      <c r="P92" s="211"/>
      <c r="Q92" s="221"/>
    </row>
    <row r="93" spans="1:17" x14ac:dyDescent="0.25">
      <c r="A93" s="157"/>
      <c r="B93" s="211"/>
      <c r="C93" s="216"/>
      <c r="D93" s="211"/>
      <c r="E93" s="216"/>
      <c r="F93" s="211"/>
      <c r="G93" s="216"/>
      <c r="H93" s="211"/>
      <c r="I93" s="216"/>
      <c r="J93" s="211"/>
      <c r="K93" s="216"/>
      <c r="L93" s="211"/>
      <c r="M93" s="216"/>
      <c r="N93" s="211"/>
      <c r="O93" s="216"/>
      <c r="P93" s="211"/>
      <c r="Q93" s="221"/>
    </row>
    <row r="94" spans="1:17" x14ac:dyDescent="0.25">
      <c r="A94" s="157"/>
      <c r="B94" s="211"/>
      <c r="C94" s="216"/>
      <c r="D94" s="211"/>
      <c r="E94" s="216"/>
      <c r="F94" s="211"/>
      <c r="G94" s="216"/>
      <c r="H94" s="211"/>
      <c r="I94" s="216"/>
      <c r="J94" s="211"/>
      <c r="K94" s="216"/>
      <c r="L94" s="211"/>
      <c r="M94" s="216"/>
      <c r="N94" s="211"/>
      <c r="O94" s="216"/>
      <c r="P94" s="211"/>
      <c r="Q94" s="221"/>
    </row>
    <row r="95" spans="1:17" x14ac:dyDescent="0.25">
      <c r="A95" s="157"/>
      <c r="B95" s="211"/>
      <c r="C95" s="216"/>
      <c r="D95" s="211"/>
      <c r="E95" s="216"/>
      <c r="F95" s="211"/>
      <c r="G95" s="216"/>
      <c r="H95" s="211"/>
      <c r="I95" s="216"/>
      <c r="J95" s="211"/>
      <c r="K95" s="216"/>
      <c r="L95" s="211"/>
      <c r="M95" s="216"/>
      <c r="N95" s="211"/>
      <c r="O95" s="216"/>
      <c r="P95" s="211"/>
      <c r="Q95" s="221"/>
    </row>
    <row r="96" spans="1:17" x14ac:dyDescent="0.25">
      <c r="A96" s="157"/>
      <c r="B96" s="211"/>
      <c r="C96" s="216"/>
      <c r="D96" s="211"/>
      <c r="E96" s="216"/>
      <c r="F96" s="211"/>
      <c r="G96" s="216"/>
      <c r="H96" s="211"/>
      <c r="I96" s="216"/>
      <c r="J96" s="211"/>
      <c r="K96" s="216"/>
      <c r="L96" s="211"/>
      <c r="M96" s="216"/>
      <c r="N96" s="211"/>
      <c r="O96" s="216"/>
      <c r="P96" s="211"/>
      <c r="Q96" s="221"/>
    </row>
    <row r="97" spans="1:17" x14ac:dyDescent="0.25">
      <c r="A97" s="157"/>
      <c r="B97" s="211"/>
      <c r="C97" s="216"/>
      <c r="D97" s="211"/>
      <c r="E97" s="216"/>
      <c r="F97" s="211"/>
      <c r="G97" s="216"/>
      <c r="H97" s="211"/>
      <c r="I97" s="216"/>
      <c r="J97" s="211"/>
      <c r="K97" s="216"/>
      <c r="L97" s="211"/>
      <c r="M97" s="216"/>
      <c r="N97" s="211"/>
      <c r="O97" s="216"/>
      <c r="P97" s="211"/>
      <c r="Q97" s="221"/>
    </row>
    <row r="98" spans="1:17" x14ac:dyDescent="0.25">
      <c r="A98" s="157"/>
      <c r="B98" s="211"/>
      <c r="C98" s="216"/>
      <c r="D98" s="211"/>
      <c r="E98" s="216"/>
      <c r="F98" s="211"/>
      <c r="G98" s="216"/>
      <c r="H98" s="211"/>
      <c r="I98" s="216"/>
      <c r="J98" s="211"/>
      <c r="K98" s="216"/>
      <c r="L98" s="211"/>
      <c r="M98" s="216"/>
      <c r="N98" s="211"/>
      <c r="O98" s="216"/>
      <c r="P98" s="211"/>
      <c r="Q98" s="221"/>
    </row>
    <row r="99" spans="1:17" x14ac:dyDescent="0.25">
      <c r="A99" s="157"/>
      <c r="B99" s="211"/>
      <c r="C99" s="216"/>
      <c r="D99" s="211"/>
      <c r="E99" s="216"/>
      <c r="F99" s="211"/>
      <c r="G99" s="216"/>
      <c r="H99" s="211"/>
      <c r="I99" s="216"/>
      <c r="J99" s="211"/>
      <c r="K99" s="216"/>
      <c r="L99" s="211"/>
      <c r="M99" s="216"/>
      <c r="N99" s="211"/>
      <c r="O99" s="216"/>
      <c r="P99" s="211"/>
      <c r="Q99" s="221"/>
    </row>
    <row r="100" spans="1:17" x14ac:dyDescent="0.25">
      <c r="A100" s="157"/>
      <c r="B100" s="211"/>
      <c r="C100" s="216"/>
      <c r="D100" s="211"/>
      <c r="E100" s="216"/>
      <c r="F100" s="211"/>
      <c r="G100" s="216"/>
      <c r="H100" s="211"/>
      <c r="I100" s="216"/>
      <c r="J100" s="211"/>
      <c r="K100" s="216"/>
      <c r="L100" s="211"/>
      <c r="M100" s="216"/>
      <c r="N100" s="211"/>
      <c r="O100" s="216"/>
      <c r="P100" s="211"/>
      <c r="Q100" s="221"/>
    </row>
    <row r="101" spans="1:17" x14ac:dyDescent="0.25">
      <c r="A101" s="157"/>
      <c r="B101" s="211"/>
      <c r="C101" s="216"/>
      <c r="D101" s="211"/>
      <c r="E101" s="216"/>
      <c r="F101" s="211"/>
      <c r="G101" s="216"/>
      <c r="H101" s="211"/>
      <c r="I101" s="216"/>
      <c r="J101" s="211"/>
      <c r="K101" s="216"/>
      <c r="L101" s="211"/>
      <c r="M101" s="216"/>
      <c r="N101" s="211"/>
      <c r="O101" s="216"/>
      <c r="P101" s="211"/>
      <c r="Q101" s="221"/>
    </row>
    <row r="102" spans="1:17" x14ac:dyDescent="0.25">
      <c r="A102" s="157"/>
      <c r="B102" s="211"/>
      <c r="C102" s="216"/>
      <c r="D102" s="211"/>
      <c r="E102" s="216"/>
      <c r="F102" s="211"/>
      <c r="G102" s="216"/>
      <c r="H102" s="211"/>
      <c r="I102" s="216"/>
      <c r="J102" s="211"/>
      <c r="K102" s="216"/>
      <c r="L102" s="211"/>
      <c r="M102" s="216"/>
      <c r="N102" s="211"/>
      <c r="O102" s="216"/>
      <c r="P102" s="211"/>
      <c r="Q102" s="221"/>
    </row>
    <row r="103" spans="1:17" x14ac:dyDescent="0.25">
      <c r="A103" s="157"/>
      <c r="B103" s="211"/>
      <c r="C103" s="216"/>
      <c r="D103" s="211"/>
      <c r="E103" s="216"/>
      <c r="F103" s="211"/>
      <c r="G103" s="216"/>
      <c r="H103" s="211"/>
      <c r="I103" s="216"/>
      <c r="J103" s="211"/>
      <c r="K103" s="216"/>
      <c r="L103" s="211"/>
      <c r="M103" s="216"/>
      <c r="N103" s="211"/>
      <c r="O103" s="216"/>
      <c r="P103" s="211"/>
      <c r="Q103" s="221"/>
    </row>
    <row r="104" spans="1:17" x14ac:dyDescent="0.25">
      <c r="A104" s="157"/>
      <c r="B104" s="211"/>
      <c r="C104" s="216"/>
      <c r="D104" s="211"/>
      <c r="E104" s="216"/>
      <c r="F104" s="211"/>
      <c r="G104" s="216"/>
      <c r="H104" s="211"/>
      <c r="I104" s="216"/>
      <c r="J104" s="211"/>
      <c r="K104" s="216"/>
      <c r="L104" s="211"/>
      <c r="M104" s="216"/>
      <c r="N104" s="211"/>
      <c r="O104" s="216"/>
      <c r="P104" s="211"/>
      <c r="Q104" s="221"/>
    </row>
    <row r="105" spans="1:17" x14ac:dyDescent="0.25">
      <c r="A105" s="157"/>
      <c r="B105" s="211"/>
      <c r="C105" s="216"/>
      <c r="D105" s="211"/>
      <c r="E105" s="216"/>
      <c r="F105" s="211"/>
      <c r="G105" s="216"/>
      <c r="H105" s="211"/>
      <c r="I105" s="216"/>
      <c r="J105" s="211"/>
      <c r="K105" s="216"/>
      <c r="L105" s="211"/>
      <c r="M105" s="216"/>
      <c r="N105" s="211"/>
      <c r="O105" s="216"/>
      <c r="P105" s="211"/>
      <c r="Q105" s="221"/>
    </row>
    <row r="106" spans="1:17" x14ac:dyDescent="0.25">
      <c r="A106" s="157"/>
      <c r="B106" s="211"/>
      <c r="C106" s="216"/>
      <c r="D106" s="211"/>
      <c r="E106" s="216"/>
      <c r="F106" s="211"/>
      <c r="G106" s="216"/>
      <c r="H106" s="211"/>
      <c r="I106" s="216"/>
      <c r="J106" s="211"/>
      <c r="K106" s="216"/>
      <c r="L106" s="211"/>
      <c r="M106" s="216"/>
      <c r="N106" s="211"/>
      <c r="O106" s="216"/>
      <c r="P106" s="211"/>
      <c r="Q106" s="221"/>
    </row>
    <row r="107" spans="1:17" x14ac:dyDescent="0.25">
      <c r="A107" s="157"/>
      <c r="B107" s="211"/>
      <c r="C107" s="216"/>
      <c r="D107" s="211"/>
      <c r="E107" s="216"/>
      <c r="F107" s="211"/>
      <c r="G107" s="216"/>
      <c r="H107" s="211"/>
      <c r="I107" s="216"/>
      <c r="J107" s="211"/>
      <c r="K107" s="216"/>
      <c r="L107" s="211"/>
      <c r="M107" s="216"/>
      <c r="N107" s="211"/>
      <c r="O107" s="216"/>
      <c r="P107" s="211"/>
      <c r="Q107" s="221"/>
    </row>
    <row r="108" spans="1:17" x14ac:dyDescent="0.25">
      <c r="A108" s="157"/>
      <c r="B108" s="211"/>
      <c r="C108" s="216"/>
      <c r="D108" s="211"/>
      <c r="E108" s="216"/>
      <c r="F108" s="211"/>
      <c r="G108" s="216"/>
      <c r="H108" s="211"/>
      <c r="I108" s="216"/>
      <c r="J108" s="211"/>
      <c r="K108" s="216"/>
      <c r="L108" s="211"/>
      <c r="M108" s="216"/>
      <c r="N108" s="211"/>
      <c r="O108" s="216"/>
      <c r="P108" s="211"/>
      <c r="Q108" s="221"/>
    </row>
    <row r="109" spans="1:17" x14ac:dyDescent="0.25">
      <c r="A109" s="157"/>
      <c r="B109" s="211"/>
      <c r="C109" s="216"/>
      <c r="D109" s="211"/>
      <c r="E109" s="216"/>
      <c r="F109" s="211"/>
      <c r="G109" s="216"/>
      <c r="H109" s="211"/>
      <c r="I109" s="216"/>
      <c r="J109" s="211"/>
      <c r="K109" s="216"/>
      <c r="L109" s="211"/>
      <c r="M109" s="216"/>
      <c r="N109" s="211"/>
      <c r="O109" s="216"/>
      <c r="P109" s="211"/>
      <c r="Q109" s="221"/>
    </row>
    <row r="110" spans="1:17" x14ac:dyDescent="0.25">
      <c r="A110" s="157"/>
      <c r="B110" s="211"/>
      <c r="C110" s="216"/>
      <c r="D110" s="211"/>
      <c r="E110" s="216"/>
      <c r="F110" s="211"/>
      <c r="G110" s="216"/>
      <c r="H110" s="211"/>
      <c r="I110" s="216"/>
      <c r="J110" s="211"/>
      <c r="K110" s="216"/>
      <c r="L110" s="211"/>
      <c r="M110" s="216"/>
      <c r="N110" s="211"/>
      <c r="O110" s="216"/>
      <c r="P110" s="211"/>
      <c r="Q110" s="221"/>
    </row>
    <row r="111" spans="1:17" x14ac:dyDescent="0.25">
      <c r="A111" s="157"/>
      <c r="B111" s="211"/>
      <c r="C111" s="216"/>
      <c r="D111" s="211"/>
      <c r="E111" s="216"/>
      <c r="F111" s="211"/>
      <c r="G111" s="216"/>
      <c r="H111" s="211"/>
      <c r="I111" s="216"/>
      <c r="J111" s="211"/>
      <c r="K111" s="216"/>
      <c r="L111" s="211"/>
      <c r="M111" s="216"/>
      <c r="N111" s="211"/>
      <c r="O111" s="216"/>
      <c r="P111" s="211"/>
      <c r="Q111" s="221"/>
    </row>
    <row r="112" spans="1:17" x14ac:dyDescent="0.25">
      <c r="A112" s="157"/>
      <c r="B112" s="211"/>
      <c r="C112" s="216"/>
      <c r="D112" s="211"/>
      <c r="E112" s="216"/>
      <c r="F112" s="211"/>
      <c r="G112" s="216"/>
      <c r="H112" s="211"/>
      <c r="I112" s="216"/>
      <c r="J112" s="211"/>
      <c r="K112" s="216"/>
      <c r="L112" s="211"/>
      <c r="M112" s="216"/>
      <c r="N112" s="211"/>
      <c r="O112" s="216"/>
      <c r="P112" s="211"/>
      <c r="Q112" s="221"/>
    </row>
    <row r="113" spans="1:17" x14ac:dyDescent="0.25">
      <c r="A113" s="157"/>
      <c r="B113" s="211"/>
      <c r="C113" s="216"/>
      <c r="D113" s="211"/>
      <c r="E113" s="216"/>
      <c r="F113" s="211"/>
      <c r="G113" s="216"/>
      <c r="H113" s="211"/>
      <c r="I113" s="216"/>
      <c r="J113" s="211"/>
      <c r="K113" s="216"/>
      <c r="L113" s="211"/>
      <c r="M113" s="216"/>
      <c r="N113" s="211"/>
      <c r="O113" s="216"/>
      <c r="P113" s="211"/>
      <c r="Q113" s="221"/>
    </row>
    <row r="114" spans="1:17" x14ac:dyDescent="0.25">
      <c r="A114" s="157"/>
      <c r="B114" s="211"/>
      <c r="C114" s="216"/>
      <c r="D114" s="211"/>
      <c r="E114" s="216"/>
      <c r="F114" s="211"/>
      <c r="G114" s="216"/>
      <c r="H114" s="211"/>
      <c r="I114" s="216"/>
      <c r="J114" s="211"/>
      <c r="K114" s="216"/>
      <c r="L114" s="211"/>
      <c r="M114" s="216"/>
      <c r="N114" s="211"/>
      <c r="O114" s="216"/>
      <c r="P114" s="211"/>
      <c r="Q114" s="221"/>
    </row>
    <row r="115" spans="1:17" x14ac:dyDescent="0.25">
      <c r="A115" s="157"/>
      <c r="B115" s="211"/>
      <c r="C115" s="216"/>
      <c r="D115" s="211"/>
      <c r="E115" s="216"/>
      <c r="F115" s="211"/>
      <c r="G115" s="216"/>
      <c r="H115" s="211"/>
      <c r="I115" s="216"/>
      <c r="J115" s="211"/>
      <c r="K115" s="216"/>
      <c r="L115" s="211"/>
      <c r="M115" s="216"/>
      <c r="N115" s="211"/>
      <c r="O115" s="216"/>
      <c r="P115" s="211"/>
      <c r="Q115" s="221"/>
    </row>
    <row r="116" spans="1:17" x14ac:dyDescent="0.25">
      <c r="A116" s="157"/>
      <c r="B116" s="211"/>
      <c r="C116" s="216"/>
      <c r="D116" s="211"/>
      <c r="E116" s="216"/>
      <c r="F116" s="211"/>
      <c r="G116" s="216"/>
      <c r="H116" s="211"/>
      <c r="I116" s="216"/>
      <c r="J116" s="211"/>
      <c r="K116" s="216"/>
      <c r="L116" s="211"/>
      <c r="M116" s="216"/>
      <c r="N116" s="211"/>
      <c r="O116" s="216"/>
      <c r="P116" s="211"/>
      <c r="Q116" s="221"/>
    </row>
    <row r="117" spans="1:17" x14ac:dyDescent="0.25">
      <c r="A117" s="157"/>
      <c r="B117" s="211"/>
      <c r="C117" s="216"/>
      <c r="D117" s="211"/>
      <c r="E117" s="216"/>
      <c r="F117" s="211"/>
      <c r="G117" s="216"/>
      <c r="H117" s="211"/>
      <c r="I117" s="216"/>
      <c r="J117" s="211"/>
      <c r="K117" s="216"/>
      <c r="L117" s="211"/>
      <c r="M117" s="216"/>
      <c r="N117" s="211"/>
      <c r="O117" s="216"/>
      <c r="P117" s="211"/>
      <c r="Q117" s="221"/>
    </row>
    <row r="118" spans="1:17" x14ac:dyDescent="0.25">
      <c r="A118" s="157"/>
      <c r="B118" s="211"/>
      <c r="C118" s="216"/>
      <c r="D118" s="211"/>
      <c r="E118" s="216"/>
      <c r="F118" s="211"/>
      <c r="G118" s="216"/>
      <c r="H118" s="211"/>
      <c r="I118" s="216"/>
      <c r="J118" s="211"/>
      <c r="K118" s="216"/>
      <c r="L118" s="211"/>
      <c r="M118" s="216"/>
      <c r="N118" s="211"/>
      <c r="O118" s="216"/>
      <c r="P118" s="211"/>
      <c r="Q118" s="221"/>
    </row>
    <row r="119" spans="1:17" x14ac:dyDescent="0.25">
      <c r="A119" s="157"/>
      <c r="B119" s="211"/>
      <c r="C119" s="216"/>
      <c r="D119" s="211"/>
      <c r="E119" s="216"/>
      <c r="F119" s="211"/>
      <c r="G119" s="216"/>
      <c r="H119" s="211"/>
      <c r="I119" s="216"/>
      <c r="J119" s="211"/>
      <c r="K119" s="216"/>
      <c r="L119" s="211"/>
      <c r="M119" s="216"/>
      <c r="N119" s="211"/>
      <c r="O119" s="216"/>
      <c r="P119" s="211"/>
      <c r="Q119" s="221"/>
    </row>
    <row r="120" spans="1:17" x14ac:dyDescent="0.25">
      <c r="A120" s="157"/>
      <c r="B120" s="211"/>
      <c r="C120" s="216"/>
      <c r="D120" s="211"/>
      <c r="E120" s="216"/>
      <c r="F120" s="211"/>
      <c r="G120" s="216"/>
      <c r="H120" s="211"/>
      <c r="I120" s="216"/>
      <c r="J120" s="211"/>
      <c r="K120" s="216"/>
      <c r="L120" s="211"/>
      <c r="M120" s="216"/>
      <c r="N120" s="211"/>
      <c r="O120" s="216"/>
      <c r="P120" s="211"/>
      <c r="Q120" s="221"/>
    </row>
    <row r="121" spans="1:17" x14ac:dyDescent="0.25">
      <c r="A121" s="157"/>
      <c r="B121" s="211"/>
      <c r="C121" s="216"/>
      <c r="D121" s="211"/>
      <c r="E121" s="216"/>
      <c r="F121" s="211"/>
      <c r="G121" s="216"/>
      <c r="H121" s="211"/>
      <c r="I121" s="216"/>
      <c r="J121" s="211"/>
      <c r="K121" s="216"/>
      <c r="L121" s="211"/>
      <c r="M121" s="216"/>
      <c r="N121" s="211"/>
      <c r="O121" s="216"/>
      <c r="P121" s="211"/>
      <c r="Q121" s="221"/>
    </row>
    <row r="122" spans="1:17" x14ac:dyDescent="0.25">
      <c r="A122" s="157"/>
      <c r="B122" s="211"/>
      <c r="C122" s="216"/>
      <c r="D122" s="211"/>
      <c r="E122" s="216"/>
      <c r="F122" s="211"/>
      <c r="G122" s="216"/>
      <c r="H122" s="211"/>
      <c r="I122" s="216"/>
      <c r="J122" s="211"/>
      <c r="K122" s="216"/>
      <c r="L122" s="211"/>
      <c r="M122" s="216"/>
      <c r="N122" s="211"/>
      <c r="O122" s="216"/>
      <c r="P122" s="211"/>
      <c r="Q122" s="221"/>
    </row>
    <row r="123" spans="1:17" x14ac:dyDescent="0.25">
      <c r="A123" s="157"/>
      <c r="B123" s="211"/>
      <c r="C123" s="216"/>
      <c r="D123" s="211"/>
      <c r="E123" s="216"/>
      <c r="F123" s="211"/>
      <c r="G123" s="216"/>
      <c r="H123" s="211"/>
      <c r="I123" s="216"/>
      <c r="J123" s="211"/>
      <c r="K123" s="216"/>
      <c r="L123" s="211"/>
      <c r="M123" s="216"/>
      <c r="N123" s="211"/>
      <c r="O123" s="216"/>
      <c r="P123" s="211"/>
      <c r="Q123" s="221"/>
    </row>
    <row r="124" spans="1:17" x14ac:dyDescent="0.25">
      <c r="A124" s="157"/>
      <c r="B124" s="211"/>
      <c r="C124" s="216"/>
      <c r="D124" s="211"/>
      <c r="E124" s="216"/>
      <c r="F124" s="211"/>
      <c r="G124" s="216"/>
      <c r="H124" s="211"/>
      <c r="I124" s="216"/>
      <c r="J124" s="211"/>
      <c r="K124" s="216"/>
      <c r="L124" s="211"/>
      <c r="M124" s="216"/>
      <c r="N124" s="211"/>
      <c r="O124" s="216"/>
      <c r="P124" s="211"/>
      <c r="Q124" s="221"/>
    </row>
    <row r="125" spans="1:17" x14ac:dyDescent="0.25">
      <c r="A125" s="157"/>
      <c r="B125" s="211"/>
      <c r="C125" s="216"/>
      <c r="D125" s="211"/>
      <c r="E125" s="216"/>
      <c r="F125" s="211"/>
      <c r="G125" s="216"/>
      <c r="H125" s="211"/>
      <c r="I125" s="216"/>
      <c r="J125" s="211"/>
      <c r="K125" s="216"/>
      <c r="L125" s="211"/>
      <c r="M125" s="216"/>
      <c r="N125" s="211"/>
      <c r="O125" s="216"/>
      <c r="P125" s="211"/>
      <c r="Q125" s="221"/>
    </row>
    <row r="126" spans="1:17" x14ac:dyDescent="0.25">
      <c r="A126" s="157"/>
      <c r="B126" s="211"/>
      <c r="C126" s="216"/>
      <c r="D126" s="211"/>
      <c r="E126" s="216"/>
      <c r="F126" s="211"/>
      <c r="G126" s="216"/>
      <c r="H126" s="211"/>
      <c r="I126" s="216"/>
      <c r="J126" s="211"/>
      <c r="K126" s="216"/>
      <c r="L126" s="211"/>
      <c r="M126" s="216"/>
      <c r="N126" s="211"/>
      <c r="O126" s="216"/>
      <c r="P126" s="211"/>
      <c r="Q126" s="221"/>
    </row>
    <row r="127" spans="1:17" x14ac:dyDescent="0.25">
      <c r="A127" s="157"/>
      <c r="B127" s="211"/>
      <c r="C127" s="216"/>
      <c r="D127" s="211"/>
      <c r="E127" s="216"/>
      <c r="F127" s="211"/>
      <c r="G127" s="216"/>
      <c r="H127" s="211"/>
      <c r="I127" s="216"/>
      <c r="J127" s="211"/>
      <c r="K127" s="216"/>
      <c r="L127" s="211"/>
      <c r="M127" s="216"/>
      <c r="N127" s="211"/>
      <c r="O127" s="216"/>
      <c r="P127" s="211"/>
      <c r="Q127" s="221"/>
    </row>
    <row r="128" spans="1:17" x14ac:dyDescent="0.25">
      <c r="A128" s="157"/>
      <c r="B128" s="211"/>
      <c r="C128" s="216"/>
      <c r="D128" s="211"/>
      <c r="E128" s="216"/>
      <c r="F128" s="211"/>
      <c r="G128" s="216"/>
      <c r="H128" s="211"/>
      <c r="I128" s="216"/>
      <c r="J128" s="211"/>
      <c r="K128" s="216"/>
      <c r="L128" s="211"/>
      <c r="M128" s="216"/>
      <c r="N128" s="211"/>
      <c r="O128" s="216"/>
      <c r="P128" s="211"/>
      <c r="Q128" s="221"/>
    </row>
    <row r="129" spans="1:17" x14ac:dyDescent="0.25">
      <c r="A129" s="157"/>
      <c r="B129" s="211"/>
      <c r="C129" s="216"/>
      <c r="D129" s="211"/>
      <c r="E129" s="216"/>
      <c r="F129" s="211"/>
      <c r="G129" s="216"/>
      <c r="H129" s="211"/>
      <c r="I129" s="216"/>
      <c r="J129" s="211"/>
      <c r="K129" s="216"/>
      <c r="L129" s="211"/>
      <c r="M129" s="216"/>
      <c r="N129" s="211"/>
      <c r="O129" s="216"/>
      <c r="P129" s="211"/>
      <c r="Q129" s="221"/>
    </row>
    <row r="130" spans="1:17" x14ac:dyDescent="0.25">
      <c r="A130" s="157"/>
      <c r="B130" s="211"/>
      <c r="C130" s="216"/>
      <c r="D130" s="211"/>
      <c r="E130" s="216"/>
      <c r="F130" s="211"/>
      <c r="G130" s="216"/>
      <c r="H130" s="211"/>
      <c r="I130" s="216"/>
      <c r="J130" s="211"/>
      <c r="K130" s="216"/>
      <c r="L130" s="211"/>
      <c r="M130" s="216"/>
      <c r="N130" s="211"/>
      <c r="O130" s="216"/>
      <c r="P130" s="211"/>
      <c r="Q130" s="221"/>
    </row>
    <row r="131" spans="1:17" x14ac:dyDescent="0.25">
      <c r="A131" s="157"/>
      <c r="B131" s="211"/>
      <c r="C131" s="216"/>
      <c r="D131" s="211"/>
      <c r="E131" s="216"/>
      <c r="F131" s="211"/>
      <c r="G131" s="216"/>
      <c r="H131" s="211"/>
      <c r="I131" s="216"/>
      <c r="J131" s="211"/>
      <c r="K131" s="216"/>
      <c r="L131" s="211"/>
      <c r="M131" s="216"/>
      <c r="N131" s="211"/>
      <c r="O131" s="216"/>
      <c r="P131" s="211"/>
      <c r="Q131" s="221"/>
    </row>
    <row r="132" spans="1:17" x14ac:dyDescent="0.25">
      <c r="A132" s="157"/>
      <c r="B132" s="211"/>
      <c r="C132" s="216"/>
      <c r="D132" s="211"/>
      <c r="E132" s="216"/>
      <c r="F132" s="211"/>
      <c r="G132" s="216"/>
      <c r="H132" s="211"/>
      <c r="I132" s="216"/>
      <c r="J132" s="211"/>
      <c r="K132" s="216"/>
      <c r="L132" s="211"/>
      <c r="M132" s="216"/>
      <c r="N132" s="211"/>
      <c r="O132" s="216"/>
      <c r="P132" s="211"/>
      <c r="Q132" s="221"/>
    </row>
    <row r="133" spans="1:17" x14ac:dyDescent="0.25">
      <c r="A133" s="157"/>
      <c r="B133" s="211"/>
      <c r="C133" s="216"/>
      <c r="D133" s="211"/>
      <c r="E133" s="216"/>
      <c r="F133" s="211"/>
      <c r="G133" s="216"/>
      <c r="H133" s="211"/>
      <c r="I133" s="216"/>
      <c r="J133" s="211"/>
      <c r="K133" s="216"/>
      <c r="L133" s="211"/>
      <c r="M133" s="216"/>
      <c r="N133" s="211"/>
      <c r="O133" s="216"/>
      <c r="P133" s="211"/>
      <c r="Q133" s="221"/>
    </row>
    <row r="134" spans="1:17" x14ac:dyDescent="0.25">
      <c r="A134" s="157"/>
      <c r="B134" s="211"/>
      <c r="C134" s="216"/>
      <c r="D134" s="211"/>
      <c r="E134" s="216"/>
      <c r="F134" s="211"/>
      <c r="G134" s="216"/>
      <c r="H134" s="211"/>
      <c r="I134" s="216"/>
      <c r="J134" s="211"/>
      <c r="K134" s="216"/>
      <c r="L134" s="211"/>
      <c r="M134" s="216"/>
      <c r="N134" s="211"/>
      <c r="O134" s="216"/>
      <c r="P134" s="211"/>
      <c r="Q134" s="221"/>
    </row>
    <row r="135" spans="1:17" x14ac:dyDescent="0.25">
      <c r="A135" s="157"/>
      <c r="B135" s="211"/>
      <c r="C135" s="216"/>
      <c r="D135" s="211"/>
      <c r="E135" s="216"/>
      <c r="F135" s="211"/>
      <c r="G135" s="216"/>
      <c r="H135" s="211"/>
      <c r="I135" s="216"/>
      <c r="J135" s="211"/>
      <c r="K135" s="216"/>
      <c r="L135" s="211"/>
      <c r="M135" s="216"/>
      <c r="N135" s="211"/>
      <c r="O135" s="216"/>
      <c r="P135" s="211"/>
      <c r="Q135" s="221"/>
    </row>
    <row r="136" spans="1:17" x14ac:dyDescent="0.25">
      <c r="A136" s="157"/>
      <c r="B136" s="211"/>
      <c r="C136" s="216"/>
      <c r="D136" s="211"/>
      <c r="E136" s="216"/>
      <c r="F136" s="211"/>
      <c r="G136" s="216"/>
      <c r="H136" s="211"/>
      <c r="I136" s="216"/>
      <c r="J136" s="211"/>
      <c r="K136" s="216"/>
      <c r="L136" s="211"/>
      <c r="M136" s="216"/>
      <c r="N136" s="211"/>
      <c r="O136" s="216"/>
      <c r="P136" s="211"/>
      <c r="Q136" s="221"/>
    </row>
    <row r="137" spans="1:17" x14ac:dyDescent="0.25">
      <c r="A137" s="157"/>
      <c r="B137" s="211"/>
      <c r="C137" s="216"/>
      <c r="D137" s="211"/>
      <c r="E137" s="216"/>
      <c r="F137" s="211"/>
      <c r="G137" s="216"/>
      <c r="H137" s="211"/>
      <c r="I137" s="216"/>
      <c r="J137" s="211"/>
      <c r="K137" s="216"/>
      <c r="L137" s="211"/>
      <c r="M137" s="216"/>
      <c r="N137" s="211"/>
      <c r="O137" s="216"/>
      <c r="P137" s="211"/>
      <c r="Q137" s="221"/>
    </row>
    <row r="138" spans="1:17" x14ac:dyDescent="0.25">
      <c r="A138" s="157"/>
      <c r="B138" s="211"/>
      <c r="C138" s="216"/>
      <c r="D138" s="211"/>
      <c r="E138" s="216"/>
      <c r="F138" s="211"/>
      <c r="G138" s="216"/>
      <c r="H138" s="211"/>
      <c r="I138" s="216"/>
      <c r="J138" s="211"/>
      <c r="K138" s="216"/>
      <c r="L138" s="211"/>
      <c r="M138" s="216"/>
      <c r="N138" s="211"/>
      <c r="O138" s="216"/>
      <c r="P138" s="211"/>
      <c r="Q138" s="221"/>
    </row>
    <row r="139" spans="1:17" x14ac:dyDescent="0.25">
      <c r="A139" s="157"/>
      <c r="B139" s="211"/>
      <c r="C139" s="216"/>
      <c r="D139" s="211"/>
      <c r="E139" s="216"/>
      <c r="F139" s="211"/>
      <c r="G139" s="216"/>
      <c r="H139" s="211"/>
      <c r="I139" s="216"/>
      <c r="J139" s="211"/>
      <c r="K139" s="216"/>
      <c r="L139" s="211"/>
      <c r="M139" s="216"/>
      <c r="N139" s="211"/>
      <c r="O139" s="216"/>
      <c r="P139" s="211"/>
      <c r="Q139" s="221"/>
    </row>
    <row r="140" spans="1:17" x14ac:dyDescent="0.25">
      <c r="A140" s="157"/>
      <c r="B140" s="211"/>
      <c r="C140" s="216"/>
      <c r="D140" s="211"/>
      <c r="E140" s="216"/>
      <c r="F140" s="211"/>
      <c r="G140" s="216"/>
      <c r="H140" s="211"/>
      <c r="I140" s="216"/>
      <c r="J140" s="211"/>
      <c r="K140" s="216"/>
      <c r="L140" s="211"/>
      <c r="M140" s="216"/>
      <c r="N140" s="211"/>
      <c r="O140" s="216"/>
      <c r="P140" s="211"/>
      <c r="Q140" s="221"/>
    </row>
    <row r="141" spans="1:17" x14ac:dyDescent="0.25">
      <c r="A141" s="157"/>
      <c r="B141" s="211"/>
      <c r="C141" s="216"/>
      <c r="D141" s="211"/>
      <c r="E141" s="216"/>
      <c r="F141" s="211"/>
      <c r="G141" s="216"/>
      <c r="H141" s="211"/>
      <c r="I141" s="216"/>
      <c r="J141" s="211"/>
      <c r="K141" s="216"/>
      <c r="L141" s="211"/>
      <c r="M141" s="216"/>
      <c r="N141" s="211"/>
      <c r="O141" s="216"/>
      <c r="P141" s="211"/>
      <c r="Q141" s="221"/>
    </row>
    <row r="142" spans="1:17" x14ac:dyDescent="0.25">
      <c r="A142" s="157"/>
      <c r="B142" s="211"/>
      <c r="C142" s="216"/>
      <c r="D142" s="211"/>
      <c r="E142" s="216"/>
      <c r="F142" s="211"/>
      <c r="G142" s="216"/>
      <c r="H142" s="211"/>
      <c r="I142" s="216"/>
      <c r="J142" s="211"/>
      <c r="K142" s="216"/>
      <c r="L142" s="211"/>
      <c r="M142" s="216"/>
      <c r="N142" s="211"/>
      <c r="O142" s="216"/>
      <c r="P142" s="211"/>
      <c r="Q142" s="221"/>
    </row>
    <row r="143" spans="1:17" x14ac:dyDescent="0.25">
      <c r="A143" s="157"/>
      <c r="B143" s="211"/>
      <c r="C143" s="216"/>
      <c r="D143" s="211"/>
      <c r="E143" s="216"/>
      <c r="F143" s="211"/>
      <c r="G143" s="216"/>
      <c r="H143" s="211"/>
      <c r="I143" s="216"/>
      <c r="J143" s="211"/>
      <c r="K143" s="216"/>
      <c r="L143" s="211"/>
      <c r="M143" s="216"/>
      <c r="N143" s="211"/>
      <c r="O143" s="216"/>
      <c r="P143" s="211"/>
      <c r="Q143" s="221"/>
    </row>
    <row r="144" spans="1:17" x14ac:dyDescent="0.25">
      <c r="A144" s="157"/>
      <c r="B144" s="211"/>
      <c r="C144" s="216"/>
      <c r="D144" s="211"/>
      <c r="E144" s="216"/>
      <c r="F144" s="211"/>
      <c r="G144" s="216"/>
      <c r="H144" s="211"/>
      <c r="I144" s="216"/>
      <c r="J144" s="211"/>
      <c r="K144" s="216"/>
      <c r="L144" s="211"/>
      <c r="M144" s="216"/>
      <c r="N144" s="211"/>
      <c r="O144" s="216"/>
      <c r="P144" s="211"/>
      <c r="Q144" s="221"/>
    </row>
    <row r="145" spans="1:17" x14ac:dyDescent="0.25">
      <c r="A145" s="157"/>
      <c r="B145" s="211"/>
      <c r="C145" s="216"/>
      <c r="D145" s="211"/>
      <c r="E145" s="216"/>
      <c r="F145" s="211"/>
      <c r="G145" s="216"/>
      <c r="H145" s="211"/>
      <c r="I145" s="216"/>
      <c r="J145" s="211"/>
      <c r="K145" s="216"/>
      <c r="L145" s="211"/>
      <c r="M145" s="216"/>
      <c r="N145" s="211"/>
      <c r="O145" s="216"/>
      <c r="P145" s="211"/>
      <c r="Q145" s="221"/>
    </row>
    <row r="146" spans="1:17" x14ac:dyDescent="0.25">
      <c r="A146" s="157"/>
      <c r="B146" s="211"/>
      <c r="C146" s="216"/>
      <c r="D146" s="211"/>
      <c r="E146" s="216"/>
      <c r="F146" s="211"/>
      <c r="G146" s="216"/>
      <c r="H146" s="211"/>
      <c r="I146" s="216"/>
      <c r="J146" s="211"/>
      <c r="K146" s="216"/>
      <c r="L146" s="211"/>
      <c r="M146" s="216"/>
      <c r="N146" s="211"/>
      <c r="O146" s="216"/>
      <c r="P146" s="211"/>
      <c r="Q146" s="221"/>
    </row>
    <row r="147" spans="1:17" x14ac:dyDescent="0.25">
      <c r="A147" s="157"/>
      <c r="B147" s="211"/>
      <c r="C147" s="216"/>
      <c r="D147" s="211"/>
      <c r="E147" s="216"/>
      <c r="F147" s="211"/>
      <c r="G147" s="216"/>
      <c r="H147" s="211"/>
      <c r="I147" s="216"/>
      <c r="J147" s="211"/>
      <c r="K147" s="216"/>
      <c r="L147" s="211"/>
      <c r="M147" s="216"/>
      <c r="N147" s="211"/>
      <c r="O147" s="216"/>
      <c r="P147" s="211"/>
      <c r="Q147" s="221"/>
    </row>
    <row r="148" spans="1:17" x14ac:dyDescent="0.25">
      <c r="A148" s="157"/>
      <c r="B148" s="211"/>
      <c r="C148" s="216"/>
      <c r="D148" s="211"/>
      <c r="E148" s="216"/>
      <c r="F148" s="211"/>
      <c r="G148" s="216"/>
      <c r="H148" s="211"/>
      <c r="I148" s="216"/>
      <c r="J148" s="211"/>
      <c r="K148" s="216"/>
      <c r="L148" s="211"/>
      <c r="M148" s="216"/>
      <c r="N148" s="211"/>
      <c r="O148" s="216"/>
      <c r="P148" s="211"/>
      <c r="Q148" s="221"/>
    </row>
    <row r="149" spans="1:17" x14ac:dyDescent="0.25">
      <c r="A149" s="157"/>
      <c r="B149" s="211"/>
      <c r="C149" s="216"/>
      <c r="D149" s="211"/>
      <c r="E149" s="216"/>
      <c r="F149" s="211"/>
      <c r="G149" s="216"/>
      <c r="H149" s="211"/>
      <c r="I149" s="216"/>
      <c r="J149" s="211"/>
      <c r="K149" s="216"/>
      <c r="L149" s="211"/>
      <c r="M149" s="216"/>
      <c r="N149" s="211"/>
      <c r="O149" s="216"/>
      <c r="P149" s="211"/>
      <c r="Q149" s="221"/>
    </row>
    <row r="150" spans="1:17" x14ac:dyDescent="0.25">
      <c r="A150" s="157"/>
      <c r="B150" s="211"/>
      <c r="C150" s="216"/>
      <c r="D150" s="211"/>
      <c r="E150" s="216"/>
      <c r="F150" s="211"/>
      <c r="G150" s="216"/>
      <c r="H150" s="211"/>
      <c r="I150" s="216"/>
      <c r="J150" s="211"/>
      <c r="K150" s="216"/>
      <c r="L150" s="211"/>
      <c r="M150" s="216"/>
      <c r="N150" s="211"/>
      <c r="O150" s="216"/>
      <c r="P150" s="211"/>
      <c r="Q150" s="221"/>
    </row>
    <row r="151" spans="1:17" x14ac:dyDescent="0.25">
      <c r="A151" s="157"/>
      <c r="B151" s="211"/>
      <c r="C151" s="216"/>
      <c r="D151" s="211"/>
      <c r="E151" s="216"/>
      <c r="F151" s="211"/>
      <c r="G151" s="216"/>
      <c r="H151" s="211"/>
      <c r="I151" s="216"/>
      <c r="J151" s="211"/>
      <c r="K151" s="216"/>
      <c r="L151" s="211"/>
      <c r="M151" s="216"/>
      <c r="N151" s="211"/>
      <c r="O151" s="216"/>
      <c r="P151" s="211"/>
      <c r="Q151" s="221"/>
    </row>
    <row r="152" spans="1:17" x14ac:dyDescent="0.25">
      <c r="A152" s="157"/>
      <c r="B152" s="211"/>
      <c r="C152" s="216"/>
      <c r="D152" s="211"/>
      <c r="E152" s="216"/>
      <c r="F152" s="211"/>
      <c r="G152" s="216"/>
      <c r="H152" s="211"/>
      <c r="I152" s="216"/>
      <c r="J152" s="211"/>
      <c r="K152" s="216"/>
      <c r="L152" s="211"/>
      <c r="M152" s="216"/>
      <c r="N152" s="211"/>
      <c r="O152" s="216"/>
      <c r="P152" s="211"/>
      <c r="Q152" s="221"/>
    </row>
    <row r="153" spans="1:17" x14ac:dyDescent="0.25">
      <c r="A153" s="157"/>
      <c r="B153" s="211"/>
      <c r="C153" s="216"/>
      <c r="D153" s="211"/>
      <c r="E153" s="216"/>
      <c r="F153" s="211"/>
      <c r="G153" s="216"/>
      <c r="H153" s="211"/>
      <c r="I153" s="216"/>
      <c r="J153" s="211"/>
      <c r="K153" s="216"/>
      <c r="L153" s="211"/>
      <c r="M153" s="216"/>
      <c r="N153" s="211"/>
      <c r="O153" s="216"/>
      <c r="P153" s="211"/>
      <c r="Q153" s="221"/>
    </row>
    <row r="154" spans="1:17" x14ac:dyDescent="0.25">
      <c r="A154" s="157"/>
      <c r="B154" s="211"/>
      <c r="C154" s="216"/>
      <c r="D154" s="211"/>
      <c r="E154" s="216"/>
      <c r="F154" s="211"/>
      <c r="G154" s="216"/>
      <c r="H154" s="211"/>
      <c r="I154" s="216"/>
      <c r="J154" s="211"/>
      <c r="K154" s="216"/>
      <c r="L154" s="211"/>
      <c r="M154" s="216"/>
      <c r="N154" s="211"/>
      <c r="O154" s="216"/>
      <c r="P154" s="211"/>
      <c r="Q154" s="221"/>
    </row>
    <row r="155" spans="1:17" x14ac:dyDescent="0.25">
      <c r="A155" s="157"/>
      <c r="B155" s="211"/>
      <c r="C155" s="216"/>
      <c r="D155" s="211"/>
      <c r="E155" s="216"/>
      <c r="F155" s="211"/>
      <c r="G155" s="216"/>
      <c r="H155" s="211"/>
      <c r="I155" s="216"/>
      <c r="J155" s="211"/>
      <c r="K155" s="216"/>
      <c r="L155" s="211"/>
      <c r="M155" s="216"/>
      <c r="N155" s="211"/>
      <c r="O155" s="216"/>
      <c r="P155" s="211"/>
      <c r="Q155" s="221"/>
    </row>
    <row r="156" spans="1:17" x14ac:dyDescent="0.25">
      <c r="A156" s="157"/>
      <c r="B156" s="211"/>
      <c r="C156" s="216"/>
      <c r="D156" s="211"/>
      <c r="E156" s="216"/>
      <c r="F156" s="211"/>
      <c r="G156" s="216"/>
      <c r="H156" s="211"/>
      <c r="I156" s="216"/>
      <c r="J156" s="211"/>
      <c r="K156" s="216"/>
      <c r="L156" s="211"/>
      <c r="M156" s="216"/>
      <c r="N156" s="211"/>
      <c r="O156" s="216"/>
      <c r="P156" s="211"/>
      <c r="Q156" s="221"/>
    </row>
    <row r="157" spans="1:17" x14ac:dyDescent="0.25">
      <c r="A157" s="157"/>
      <c r="B157" s="211"/>
      <c r="C157" s="216"/>
      <c r="D157" s="211"/>
      <c r="E157" s="216"/>
      <c r="F157" s="211"/>
      <c r="G157" s="216"/>
      <c r="H157" s="211"/>
      <c r="I157" s="216"/>
      <c r="J157" s="211"/>
      <c r="K157" s="216"/>
      <c r="L157" s="211"/>
      <c r="M157" s="216"/>
      <c r="N157" s="211"/>
      <c r="O157" s="216"/>
      <c r="P157" s="211"/>
      <c r="Q157" s="221"/>
    </row>
    <row r="158" spans="1:17" x14ac:dyDescent="0.25">
      <c r="A158" s="157"/>
      <c r="B158" s="211"/>
      <c r="C158" s="216"/>
      <c r="D158" s="211"/>
      <c r="E158" s="216"/>
      <c r="F158" s="211"/>
      <c r="G158" s="216"/>
      <c r="H158" s="211"/>
      <c r="I158" s="216"/>
      <c r="J158" s="211"/>
      <c r="K158" s="216"/>
      <c r="L158" s="211"/>
      <c r="M158" s="216"/>
      <c r="N158" s="211"/>
      <c r="O158" s="216"/>
      <c r="P158" s="211"/>
      <c r="Q158" s="221"/>
    </row>
    <row r="159" spans="1:17" x14ac:dyDescent="0.25">
      <c r="A159" s="157"/>
      <c r="B159" s="211"/>
      <c r="C159" s="216"/>
      <c r="D159" s="211"/>
      <c r="E159" s="216"/>
      <c r="F159" s="211"/>
      <c r="G159" s="216"/>
      <c r="H159" s="211"/>
      <c r="I159" s="216"/>
      <c r="J159" s="211"/>
      <c r="K159" s="216"/>
      <c r="L159" s="211"/>
      <c r="M159" s="216"/>
      <c r="N159" s="211"/>
      <c r="O159" s="216"/>
      <c r="P159" s="211"/>
      <c r="Q159" s="221"/>
    </row>
    <row r="160" spans="1:17" x14ac:dyDescent="0.25">
      <c r="A160" s="157"/>
      <c r="B160" s="211"/>
      <c r="C160" s="216"/>
      <c r="D160" s="211"/>
      <c r="E160" s="216"/>
      <c r="F160" s="211"/>
      <c r="G160" s="216"/>
      <c r="H160" s="211"/>
      <c r="I160" s="216"/>
      <c r="J160" s="211"/>
      <c r="K160" s="216"/>
      <c r="L160" s="211"/>
      <c r="M160" s="216"/>
      <c r="N160" s="211"/>
      <c r="O160" s="216"/>
      <c r="P160" s="211"/>
      <c r="Q160" s="221"/>
    </row>
    <row r="161" spans="1:17" x14ac:dyDescent="0.25">
      <c r="A161" s="157"/>
      <c r="B161" s="211"/>
      <c r="C161" s="216"/>
      <c r="D161" s="211"/>
      <c r="E161" s="216"/>
      <c r="F161" s="211"/>
      <c r="G161" s="216"/>
      <c r="H161" s="211"/>
      <c r="I161" s="216"/>
      <c r="J161" s="211"/>
      <c r="K161" s="216"/>
      <c r="L161" s="211"/>
      <c r="M161" s="216"/>
      <c r="N161" s="211"/>
      <c r="O161" s="216"/>
      <c r="P161" s="211"/>
      <c r="Q161" s="221"/>
    </row>
    <row r="162" spans="1:17" x14ac:dyDescent="0.25">
      <c r="A162" s="157"/>
      <c r="B162" s="211"/>
      <c r="C162" s="216"/>
      <c r="D162" s="211"/>
      <c r="E162" s="216"/>
      <c r="F162" s="211"/>
      <c r="G162" s="216"/>
      <c r="H162" s="211"/>
      <c r="I162" s="216"/>
      <c r="J162" s="211"/>
      <c r="K162" s="216"/>
      <c r="L162" s="211"/>
      <c r="M162" s="216"/>
      <c r="N162" s="211"/>
      <c r="O162" s="216"/>
      <c r="P162" s="211"/>
      <c r="Q162" s="221"/>
    </row>
    <row r="163" spans="1:17" x14ac:dyDescent="0.25">
      <c r="A163" s="157"/>
      <c r="B163" s="211"/>
      <c r="C163" s="216"/>
      <c r="D163" s="211"/>
      <c r="E163" s="216"/>
      <c r="F163" s="211"/>
      <c r="G163" s="216"/>
      <c r="H163" s="211"/>
      <c r="I163" s="216"/>
      <c r="J163" s="211"/>
      <c r="K163" s="216"/>
      <c r="L163" s="211"/>
      <c r="M163" s="216"/>
      <c r="N163" s="211"/>
      <c r="O163" s="216"/>
      <c r="P163" s="211"/>
      <c r="Q163" s="221"/>
    </row>
    <row r="164" spans="1:17" x14ac:dyDescent="0.25">
      <c r="A164" s="157"/>
      <c r="B164" s="211"/>
      <c r="C164" s="216"/>
      <c r="D164" s="211"/>
      <c r="E164" s="216"/>
      <c r="F164" s="211"/>
      <c r="G164" s="216"/>
      <c r="H164" s="211"/>
      <c r="I164" s="216"/>
      <c r="J164" s="211"/>
      <c r="K164" s="216"/>
      <c r="L164" s="211"/>
      <c r="M164" s="216"/>
      <c r="N164" s="211"/>
      <c r="O164" s="216"/>
      <c r="P164" s="211"/>
      <c r="Q164" s="221"/>
    </row>
    <row r="165" spans="1:17" x14ac:dyDescent="0.25">
      <c r="A165" s="157"/>
      <c r="B165" s="211"/>
      <c r="C165" s="216"/>
      <c r="D165" s="211"/>
      <c r="E165" s="216"/>
      <c r="F165" s="211"/>
      <c r="G165" s="216"/>
      <c r="H165" s="211"/>
      <c r="I165" s="216"/>
      <c r="J165" s="211"/>
      <c r="K165" s="216"/>
      <c r="L165" s="211"/>
      <c r="M165" s="216"/>
      <c r="N165" s="211"/>
      <c r="O165" s="216"/>
      <c r="P165" s="211"/>
      <c r="Q165" s="221"/>
    </row>
    <row r="166" spans="1:17" x14ac:dyDescent="0.25">
      <c r="A166" s="157"/>
      <c r="B166" s="211"/>
      <c r="C166" s="216"/>
      <c r="D166" s="211"/>
      <c r="E166" s="216"/>
      <c r="F166" s="211"/>
      <c r="G166" s="216"/>
      <c r="H166" s="211"/>
      <c r="I166" s="216"/>
      <c r="J166" s="211"/>
      <c r="K166" s="216"/>
      <c r="L166" s="211"/>
      <c r="M166" s="216"/>
      <c r="N166" s="211"/>
      <c r="O166" s="216"/>
      <c r="P166" s="211"/>
      <c r="Q166" s="221"/>
    </row>
    <row r="167" spans="1:17" x14ac:dyDescent="0.25">
      <c r="A167" s="157"/>
      <c r="B167" s="211"/>
      <c r="C167" s="216"/>
      <c r="D167" s="211"/>
      <c r="E167" s="216"/>
      <c r="F167" s="211"/>
      <c r="G167" s="216"/>
      <c r="H167" s="211"/>
      <c r="I167" s="216"/>
      <c r="J167" s="211"/>
      <c r="K167" s="216"/>
      <c r="L167" s="211"/>
      <c r="M167" s="216"/>
      <c r="N167" s="211"/>
      <c r="O167" s="216"/>
      <c r="P167" s="211"/>
      <c r="Q167" s="221"/>
    </row>
    <row r="168" spans="1:17" x14ac:dyDescent="0.25">
      <c r="A168" s="157"/>
      <c r="B168" s="211"/>
      <c r="C168" s="216"/>
      <c r="D168" s="211"/>
      <c r="E168" s="216"/>
      <c r="F168" s="211"/>
      <c r="G168" s="216"/>
      <c r="H168" s="211"/>
      <c r="I168" s="216"/>
      <c r="J168" s="211"/>
      <c r="K168" s="216"/>
      <c r="L168" s="211"/>
      <c r="M168" s="216"/>
      <c r="N168" s="211"/>
      <c r="O168" s="216"/>
      <c r="P168" s="211"/>
      <c r="Q168" s="221"/>
    </row>
    <row r="169" spans="1:17" x14ac:dyDescent="0.25">
      <c r="A169" s="157"/>
      <c r="B169" s="211"/>
      <c r="C169" s="216"/>
      <c r="D169" s="211"/>
      <c r="E169" s="216"/>
      <c r="F169" s="211"/>
      <c r="G169" s="216"/>
      <c r="H169" s="211"/>
      <c r="I169" s="216"/>
      <c r="J169" s="211"/>
      <c r="K169" s="216"/>
      <c r="L169" s="211"/>
      <c r="M169" s="216"/>
      <c r="N169" s="211"/>
      <c r="O169" s="216"/>
      <c r="P169" s="211"/>
      <c r="Q169" s="221"/>
    </row>
    <row r="170" spans="1:17" x14ac:dyDescent="0.25">
      <c r="A170" s="157"/>
      <c r="B170" s="211"/>
      <c r="C170" s="216"/>
      <c r="D170" s="211"/>
      <c r="E170" s="216"/>
      <c r="F170" s="211"/>
      <c r="G170" s="216"/>
      <c r="H170" s="211"/>
      <c r="I170" s="216"/>
      <c r="J170" s="211"/>
      <c r="K170" s="216"/>
      <c r="L170" s="211"/>
      <c r="M170" s="216"/>
      <c r="N170" s="211"/>
      <c r="O170" s="216"/>
      <c r="P170" s="211"/>
      <c r="Q170" s="221"/>
    </row>
    <row r="171" spans="1:17" x14ac:dyDescent="0.25">
      <c r="A171" s="157"/>
      <c r="B171" s="211"/>
      <c r="C171" s="216"/>
      <c r="D171" s="211"/>
      <c r="E171" s="216"/>
      <c r="F171" s="211"/>
      <c r="G171" s="216"/>
      <c r="H171" s="211"/>
      <c r="I171" s="216"/>
      <c r="J171" s="211"/>
      <c r="K171" s="216"/>
      <c r="L171" s="211"/>
      <c r="M171" s="216"/>
      <c r="N171" s="211"/>
      <c r="O171" s="216"/>
      <c r="P171" s="211"/>
      <c r="Q171" s="221"/>
    </row>
    <row r="172" spans="1:17" x14ac:dyDescent="0.25">
      <c r="A172" s="157"/>
      <c r="B172" s="211"/>
      <c r="C172" s="216"/>
      <c r="D172" s="211"/>
      <c r="E172" s="216"/>
      <c r="F172" s="211"/>
      <c r="G172" s="216"/>
      <c r="H172" s="211"/>
      <c r="I172" s="216"/>
      <c r="J172" s="211"/>
      <c r="K172" s="216"/>
      <c r="L172" s="211"/>
      <c r="M172" s="216"/>
      <c r="N172" s="211"/>
      <c r="O172" s="216"/>
      <c r="P172" s="211"/>
      <c r="Q172" s="221"/>
    </row>
    <row r="173" spans="1:17" x14ac:dyDescent="0.25">
      <c r="A173" s="157"/>
      <c r="B173" s="211"/>
      <c r="C173" s="216"/>
      <c r="D173" s="211"/>
      <c r="E173" s="216"/>
      <c r="F173" s="211"/>
      <c r="G173" s="216"/>
      <c r="H173" s="211"/>
      <c r="I173" s="216"/>
      <c r="J173" s="211"/>
      <c r="K173" s="216"/>
      <c r="L173" s="211"/>
      <c r="M173" s="216"/>
      <c r="N173" s="211"/>
      <c r="O173" s="216"/>
      <c r="P173" s="211"/>
      <c r="Q173" s="221"/>
    </row>
    <row r="174" spans="1:17" x14ac:dyDescent="0.25">
      <c r="A174" s="157"/>
      <c r="B174" s="211"/>
      <c r="C174" s="216"/>
      <c r="D174" s="211"/>
      <c r="E174" s="216"/>
      <c r="F174" s="211"/>
      <c r="G174" s="216"/>
      <c r="H174" s="211"/>
      <c r="I174" s="216"/>
      <c r="J174" s="211"/>
      <c r="K174" s="216"/>
      <c r="L174" s="211"/>
      <c r="M174" s="216"/>
      <c r="N174" s="211"/>
      <c r="O174" s="216"/>
      <c r="P174" s="211"/>
      <c r="Q174" s="221"/>
    </row>
    <row r="175" spans="1:17" x14ac:dyDescent="0.25">
      <c r="A175" s="157"/>
      <c r="B175" s="211"/>
      <c r="C175" s="216"/>
      <c r="D175" s="211"/>
      <c r="E175" s="216"/>
      <c r="F175" s="211"/>
      <c r="G175" s="216"/>
      <c r="H175" s="211"/>
      <c r="I175" s="216"/>
      <c r="J175" s="211"/>
      <c r="K175" s="216"/>
      <c r="L175" s="211"/>
      <c r="M175" s="216"/>
      <c r="N175" s="211"/>
      <c r="O175" s="216"/>
      <c r="P175" s="211"/>
      <c r="Q175" s="221"/>
    </row>
    <row r="176" spans="1:17" x14ac:dyDescent="0.25">
      <c r="A176" s="157"/>
      <c r="B176" s="211"/>
      <c r="C176" s="216"/>
      <c r="D176" s="211"/>
      <c r="E176" s="216"/>
      <c r="F176" s="211"/>
      <c r="G176" s="216"/>
      <c r="H176" s="211"/>
      <c r="I176" s="216"/>
      <c r="J176" s="211"/>
      <c r="K176" s="216"/>
      <c r="L176" s="211"/>
      <c r="M176" s="216"/>
      <c r="N176" s="211"/>
      <c r="O176" s="216"/>
      <c r="P176" s="211"/>
      <c r="Q176" s="221"/>
    </row>
    <row r="177" spans="1:17" x14ac:dyDescent="0.25">
      <c r="A177" s="157"/>
      <c r="B177" s="211"/>
      <c r="C177" s="216"/>
      <c r="D177" s="211"/>
      <c r="E177" s="216"/>
      <c r="F177" s="211"/>
      <c r="G177" s="216"/>
      <c r="H177" s="211"/>
      <c r="I177" s="216"/>
      <c r="J177" s="211"/>
      <c r="K177" s="216"/>
      <c r="L177" s="211"/>
      <c r="M177" s="216"/>
      <c r="N177" s="211"/>
      <c r="O177" s="216"/>
      <c r="P177" s="211"/>
      <c r="Q177" s="221"/>
    </row>
    <row r="178" spans="1:17" x14ac:dyDescent="0.25">
      <c r="A178" s="157"/>
      <c r="B178" s="211"/>
      <c r="C178" s="216"/>
      <c r="D178" s="211"/>
      <c r="E178" s="216"/>
      <c r="F178" s="211"/>
      <c r="G178" s="216"/>
      <c r="H178" s="211"/>
      <c r="I178" s="216"/>
      <c r="J178" s="211"/>
      <c r="K178" s="216"/>
      <c r="L178" s="211"/>
      <c r="M178" s="216"/>
      <c r="N178" s="211"/>
      <c r="O178" s="216"/>
      <c r="P178" s="211"/>
      <c r="Q178" s="221"/>
    </row>
    <row r="179" spans="1:17" x14ac:dyDescent="0.25">
      <c r="A179" s="157"/>
      <c r="B179" s="211"/>
      <c r="C179" s="216"/>
      <c r="D179" s="211"/>
      <c r="E179" s="216"/>
      <c r="F179" s="211"/>
      <c r="G179" s="216"/>
      <c r="H179" s="211"/>
      <c r="I179" s="216"/>
      <c r="J179" s="211"/>
      <c r="K179" s="216"/>
      <c r="L179" s="211"/>
      <c r="M179" s="216"/>
      <c r="N179" s="211"/>
      <c r="O179" s="216"/>
      <c r="P179" s="211"/>
      <c r="Q179" s="221"/>
    </row>
    <row r="180" spans="1:17" x14ac:dyDescent="0.25">
      <c r="A180" s="157"/>
      <c r="B180" s="211"/>
      <c r="C180" s="216"/>
      <c r="D180" s="211"/>
      <c r="E180" s="216"/>
      <c r="F180" s="211"/>
      <c r="G180" s="216"/>
      <c r="H180" s="211"/>
      <c r="I180" s="216"/>
      <c r="J180" s="211"/>
      <c r="K180" s="216"/>
      <c r="L180" s="211"/>
      <c r="M180" s="216"/>
      <c r="N180" s="211"/>
      <c r="O180" s="216"/>
      <c r="P180" s="211"/>
      <c r="Q180" s="221"/>
    </row>
    <row r="181" spans="1:17" x14ac:dyDescent="0.25">
      <c r="A181" s="157"/>
      <c r="B181" s="211"/>
      <c r="C181" s="216"/>
      <c r="D181" s="211"/>
      <c r="E181" s="216"/>
      <c r="F181" s="211"/>
      <c r="G181" s="216"/>
      <c r="H181" s="211"/>
      <c r="I181" s="216"/>
      <c r="J181" s="211"/>
      <c r="K181" s="216"/>
      <c r="L181" s="211"/>
      <c r="M181" s="216"/>
      <c r="N181" s="211"/>
      <c r="O181" s="216"/>
      <c r="P181" s="211"/>
      <c r="Q181" s="221"/>
    </row>
    <row r="182" spans="1:17" x14ac:dyDescent="0.25">
      <c r="A182" s="157"/>
      <c r="B182" s="211"/>
      <c r="C182" s="216"/>
      <c r="D182" s="211"/>
      <c r="E182" s="216"/>
      <c r="F182" s="211"/>
      <c r="G182" s="216"/>
      <c r="H182" s="211"/>
      <c r="I182" s="216"/>
      <c r="J182" s="211"/>
      <c r="K182" s="216"/>
      <c r="L182" s="211"/>
      <c r="M182" s="216"/>
      <c r="N182" s="211"/>
      <c r="O182" s="216"/>
      <c r="P182" s="211"/>
      <c r="Q182" s="221"/>
    </row>
    <row r="183" spans="1:17" x14ac:dyDescent="0.25">
      <c r="A183" s="157"/>
      <c r="B183" s="211"/>
      <c r="C183" s="216"/>
      <c r="D183" s="211"/>
      <c r="E183" s="216"/>
      <c r="F183" s="211"/>
      <c r="G183" s="216"/>
      <c r="H183" s="211"/>
      <c r="I183" s="216"/>
      <c r="J183" s="211"/>
      <c r="K183" s="216"/>
      <c r="L183" s="211"/>
      <c r="M183" s="216"/>
      <c r="N183" s="211"/>
      <c r="O183" s="216"/>
      <c r="P183" s="211"/>
      <c r="Q183" s="221"/>
    </row>
    <row r="184" spans="1:17" x14ac:dyDescent="0.25">
      <c r="A184" s="157"/>
      <c r="B184" s="211"/>
      <c r="C184" s="216"/>
      <c r="D184" s="211"/>
      <c r="E184" s="216"/>
      <c r="F184" s="211"/>
      <c r="G184" s="216"/>
      <c r="H184" s="211"/>
      <c r="I184" s="216"/>
      <c r="J184" s="211"/>
      <c r="K184" s="216"/>
      <c r="L184" s="211"/>
      <c r="M184" s="216"/>
      <c r="N184" s="211"/>
      <c r="O184" s="216"/>
      <c r="P184" s="211"/>
      <c r="Q184" s="221"/>
    </row>
    <row r="185" spans="1:17" x14ac:dyDescent="0.25">
      <c r="A185" s="157"/>
      <c r="B185" s="211"/>
      <c r="C185" s="216"/>
      <c r="D185" s="211"/>
      <c r="E185" s="216"/>
      <c r="F185" s="211"/>
      <c r="G185" s="216"/>
      <c r="H185" s="211"/>
      <c r="I185" s="216"/>
      <c r="J185" s="211"/>
      <c r="K185" s="216"/>
      <c r="L185" s="211"/>
      <c r="M185" s="216"/>
      <c r="N185" s="211"/>
      <c r="O185" s="216"/>
      <c r="P185" s="211"/>
      <c r="Q185" s="221"/>
    </row>
    <row r="186" spans="1:17" x14ac:dyDescent="0.25">
      <c r="A186" s="157"/>
      <c r="B186" s="211"/>
      <c r="C186" s="216"/>
      <c r="D186" s="211"/>
      <c r="E186" s="216"/>
      <c r="F186" s="211"/>
      <c r="G186" s="216"/>
      <c r="H186" s="211"/>
      <c r="I186" s="216"/>
      <c r="J186" s="211"/>
      <c r="K186" s="216"/>
      <c r="L186" s="211"/>
      <c r="M186" s="216"/>
      <c r="N186" s="211"/>
      <c r="O186" s="216"/>
      <c r="P186" s="211"/>
      <c r="Q186" s="221"/>
    </row>
    <row r="187" spans="1:17" x14ac:dyDescent="0.25">
      <c r="A187" s="157"/>
      <c r="B187" s="211"/>
      <c r="C187" s="216"/>
      <c r="D187" s="211"/>
      <c r="E187" s="216"/>
      <c r="F187" s="211"/>
      <c r="G187" s="216"/>
      <c r="H187" s="211"/>
      <c r="I187" s="216"/>
      <c r="J187" s="211"/>
      <c r="K187" s="216"/>
      <c r="L187" s="211"/>
      <c r="M187" s="216"/>
      <c r="N187" s="211"/>
      <c r="O187" s="216"/>
      <c r="P187" s="211"/>
      <c r="Q187" s="221"/>
    </row>
    <row r="188" spans="1:17" x14ac:dyDescent="0.25">
      <c r="A188" s="157"/>
      <c r="B188" s="211"/>
      <c r="C188" s="216"/>
      <c r="D188" s="211"/>
      <c r="E188" s="216"/>
      <c r="F188" s="211"/>
      <c r="G188" s="216"/>
      <c r="H188" s="211"/>
      <c r="I188" s="216"/>
      <c r="J188" s="211"/>
      <c r="K188" s="216"/>
      <c r="L188" s="211"/>
      <c r="M188" s="216"/>
      <c r="N188" s="211"/>
      <c r="O188" s="216"/>
      <c r="P188" s="211"/>
      <c r="Q188" s="221"/>
    </row>
    <row r="189" spans="1:17" x14ac:dyDescent="0.25">
      <c r="A189" s="157"/>
      <c r="B189" s="211"/>
      <c r="C189" s="216"/>
      <c r="D189" s="211"/>
      <c r="E189" s="216"/>
      <c r="F189" s="211"/>
      <c r="G189" s="216"/>
      <c r="H189" s="211"/>
      <c r="I189" s="216"/>
      <c r="J189" s="211"/>
      <c r="K189" s="216"/>
      <c r="L189" s="211"/>
      <c r="M189" s="216"/>
      <c r="N189" s="211"/>
      <c r="O189" s="216"/>
      <c r="P189" s="211"/>
      <c r="Q189" s="221"/>
    </row>
    <row r="190" spans="1:17" x14ac:dyDescent="0.25">
      <c r="A190" s="157"/>
      <c r="B190" s="211"/>
      <c r="C190" s="216"/>
      <c r="D190" s="211"/>
      <c r="E190" s="216"/>
      <c r="F190" s="211"/>
      <c r="G190" s="216"/>
      <c r="H190" s="211"/>
      <c r="I190" s="216"/>
      <c r="J190" s="211"/>
      <c r="K190" s="216"/>
      <c r="L190" s="211"/>
      <c r="M190" s="216"/>
      <c r="N190" s="211"/>
      <c r="O190" s="216"/>
      <c r="P190" s="211"/>
      <c r="Q190" s="221"/>
    </row>
    <row r="191" spans="1:17" x14ac:dyDescent="0.25">
      <c r="A191" s="157"/>
      <c r="B191" s="211"/>
      <c r="C191" s="216"/>
      <c r="D191" s="211"/>
      <c r="E191" s="216"/>
      <c r="F191" s="211"/>
      <c r="G191" s="216"/>
      <c r="H191" s="211"/>
      <c r="I191" s="216"/>
      <c r="J191" s="211"/>
      <c r="K191" s="216"/>
      <c r="L191" s="211"/>
      <c r="M191" s="216"/>
      <c r="N191" s="211"/>
      <c r="O191" s="216"/>
      <c r="P191" s="211"/>
      <c r="Q191" s="221"/>
    </row>
    <row r="192" spans="1:17" x14ac:dyDescent="0.25">
      <c r="A192" s="157"/>
      <c r="B192" s="211"/>
      <c r="C192" s="216"/>
      <c r="D192" s="211"/>
      <c r="E192" s="216"/>
      <c r="F192" s="211"/>
      <c r="G192" s="216"/>
      <c r="H192" s="211"/>
      <c r="I192" s="216"/>
      <c r="J192" s="211"/>
      <c r="K192" s="216"/>
      <c r="L192" s="211"/>
      <c r="M192" s="216"/>
      <c r="N192" s="211"/>
      <c r="O192" s="216"/>
      <c r="P192" s="211"/>
      <c r="Q192" s="221"/>
    </row>
    <row r="193" spans="1:17" x14ac:dyDescent="0.25">
      <c r="A193" s="157"/>
      <c r="B193" s="211"/>
      <c r="C193" s="216"/>
      <c r="D193" s="211"/>
      <c r="E193" s="216"/>
      <c r="F193" s="211"/>
      <c r="G193" s="216"/>
      <c r="H193" s="211"/>
      <c r="I193" s="216"/>
      <c r="J193" s="211"/>
      <c r="K193" s="216"/>
      <c r="L193" s="211"/>
      <c r="M193" s="216"/>
      <c r="N193" s="211"/>
      <c r="O193" s="216"/>
      <c r="P193" s="211"/>
      <c r="Q193" s="221"/>
    </row>
    <row r="194" spans="1:17" x14ac:dyDescent="0.25">
      <c r="A194" s="157"/>
      <c r="B194" s="211"/>
      <c r="C194" s="216"/>
      <c r="D194" s="211"/>
      <c r="E194" s="216"/>
      <c r="F194" s="211"/>
      <c r="G194" s="216"/>
      <c r="H194" s="211"/>
      <c r="I194" s="216"/>
      <c r="J194" s="211"/>
      <c r="K194" s="216"/>
      <c r="L194" s="211"/>
      <c r="M194" s="216"/>
      <c r="N194" s="211"/>
      <c r="O194" s="216"/>
      <c r="P194" s="211"/>
      <c r="Q194" s="221"/>
    </row>
    <row r="195" spans="1:17" x14ac:dyDescent="0.25">
      <c r="A195" s="157"/>
      <c r="B195" s="211"/>
      <c r="C195" s="216"/>
      <c r="D195" s="211"/>
      <c r="E195" s="216"/>
      <c r="F195" s="211"/>
      <c r="G195" s="216"/>
      <c r="H195" s="211"/>
      <c r="I195" s="216"/>
      <c r="J195" s="211"/>
      <c r="K195" s="216"/>
      <c r="L195" s="211"/>
      <c r="M195" s="216"/>
      <c r="N195" s="211"/>
      <c r="O195" s="216"/>
      <c r="P195" s="211"/>
      <c r="Q195" s="221"/>
    </row>
    <row r="196" spans="1:17" x14ac:dyDescent="0.25">
      <c r="A196" s="157"/>
      <c r="B196" s="211"/>
      <c r="C196" s="216"/>
      <c r="D196" s="211"/>
      <c r="E196" s="216"/>
      <c r="F196" s="211"/>
      <c r="G196" s="216"/>
      <c r="H196" s="211"/>
      <c r="I196" s="216"/>
      <c r="J196" s="211"/>
      <c r="K196" s="216"/>
      <c r="L196" s="211"/>
      <c r="M196" s="216"/>
      <c r="N196" s="211"/>
      <c r="O196" s="216"/>
      <c r="P196" s="211"/>
      <c r="Q196" s="221"/>
    </row>
    <row r="197" spans="1:17" x14ac:dyDescent="0.25">
      <c r="A197" s="157"/>
      <c r="B197" s="211"/>
      <c r="C197" s="216"/>
      <c r="D197" s="211"/>
      <c r="E197" s="216"/>
      <c r="F197" s="211"/>
      <c r="G197" s="216"/>
      <c r="H197" s="211"/>
      <c r="I197" s="216"/>
      <c r="J197" s="211"/>
      <c r="K197" s="216"/>
      <c r="L197" s="211"/>
      <c r="M197" s="216"/>
      <c r="N197" s="211"/>
      <c r="O197" s="216"/>
      <c r="P197" s="211"/>
      <c r="Q197" s="221"/>
    </row>
    <row r="198" spans="1:17" x14ac:dyDescent="0.25">
      <c r="A198" s="157"/>
      <c r="B198" s="211"/>
      <c r="C198" s="216"/>
      <c r="D198" s="211"/>
      <c r="E198" s="216"/>
      <c r="F198" s="211"/>
      <c r="G198" s="216"/>
      <c r="H198" s="211"/>
      <c r="I198" s="216"/>
      <c r="J198" s="211"/>
      <c r="K198" s="216"/>
      <c r="L198" s="211"/>
      <c r="M198" s="216"/>
      <c r="N198" s="211"/>
      <c r="O198" s="216"/>
      <c r="P198" s="211"/>
      <c r="Q198" s="221"/>
    </row>
    <row r="199" spans="1:17" x14ac:dyDescent="0.25">
      <c r="A199" s="157"/>
      <c r="B199" s="211"/>
      <c r="C199" s="216"/>
      <c r="D199" s="211"/>
      <c r="E199" s="216"/>
      <c r="F199" s="211"/>
      <c r="G199" s="216"/>
      <c r="H199" s="211"/>
      <c r="I199" s="216"/>
      <c r="J199" s="211"/>
      <c r="K199" s="216"/>
      <c r="L199" s="211"/>
      <c r="M199" s="216"/>
      <c r="N199" s="211"/>
      <c r="O199" s="216"/>
      <c r="P199" s="211"/>
      <c r="Q199" s="221"/>
    </row>
    <row r="200" spans="1:17" x14ac:dyDescent="0.25">
      <c r="A200" s="157"/>
      <c r="B200" s="211"/>
      <c r="C200" s="216"/>
      <c r="D200" s="211"/>
      <c r="E200" s="216"/>
      <c r="F200" s="211"/>
      <c r="G200" s="216"/>
      <c r="H200" s="211"/>
      <c r="I200" s="216"/>
      <c r="J200" s="211"/>
      <c r="K200" s="216"/>
      <c r="L200" s="211"/>
      <c r="M200" s="216"/>
      <c r="N200" s="211"/>
      <c r="O200" s="216"/>
      <c r="P200" s="211"/>
      <c r="Q200" s="221"/>
    </row>
    <row r="201" spans="1:17" x14ac:dyDescent="0.25">
      <c r="A201" s="157"/>
      <c r="B201" s="211"/>
      <c r="C201" s="216"/>
      <c r="D201" s="211"/>
      <c r="E201" s="216"/>
      <c r="F201" s="211"/>
      <c r="G201" s="216"/>
      <c r="H201" s="211"/>
      <c r="I201" s="216"/>
      <c r="J201" s="211"/>
      <c r="K201" s="216"/>
      <c r="L201" s="211"/>
      <c r="M201" s="216"/>
      <c r="N201" s="211"/>
      <c r="O201" s="216"/>
      <c r="P201" s="211"/>
      <c r="Q201" s="221"/>
    </row>
    <row r="202" spans="1:17" x14ac:dyDescent="0.25">
      <c r="A202" s="157"/>
      <c r="B202" s="211"/>
      <c r="C202" s="216"/>
      <c r="D202" s="211"/>
      <c r="E202" s="216"/>
      <c r="F202" s="211"/>
      <c r="G202" s="216"/>
      <c r="H202" s="211"/>
      <c r="I202" s="216"/>
      <c r="J202" s="211"/>
      <c r="K202" s="216"/>
      <c r="L202" s="211"/>
      <c r="M202" s="216"/>
      <c r="N202" s="211"/>
      <c r="O202" s="216"/>
      <c r="P202" s="211"/>
      <c r="Q202" s="221"/>
    </row>
    <row r="203" spans="1:17" x14ac:dyDescent="0.25">
      <c r="A203" s="157"/>
      <c r="B203" s="211"/>
      <c r="C203" s="216"/>
      <c r="D203" s="211"/>
      <c r="E203" s="216"/>
      <c r="F203" s="211"/>
      <c r="G203" s="216"/>
      <c r="H203" s="211"/>
      <c r="I203" s="216"/>
      <c r="J203" s="211"/>
      <c r="K203" s="216"/>
      <c r="L203" s="211"/>
      <c r="M203" s="216"/>
      <c r="N203" s="211"/>
      <c r="O203" s="216"/>
      <c r="P203" s="211"/>
      <c r="Q203" s="221"/>
    </row>
    <row r="204" spans="1:17" x14ac:dyDescent="0.25">
      <c r="A204" s="157"/>
      <c r="B204" s="211"/>
      <c r="C204" s="216"/>
      <c r="D204" s="211"/>
      <c r="E204" s="216"/>
      <c r="F204" s="211"/>
      <c r="G204" s="216"/>
      <c r="H204" s="211"/>
      <c r="I204" s="216"/>
      <c r="J204" s="211"/>
      <c r="K204" s="216"/>
      <c r="L204" s="211"/>
      <c r="M204" s="216"/>
      <c r="N204" s="211"/>
      <c r="O204" s="216"/>
      <c r="P204" s="211"/>
      <c r="Q204" s="221"/>
    </row>
    <row r="205" spans="1:17" x14ac:dyDescent="0.25">
      <c r="A205" s="157"/>
      <c r="B205" s="211"/>
      <c r="C205" s="216"/>
      <c r="D205" s="211"/>
      <c r="E205" s="216"/>
      <c r="F205" s="211"/>
      <c r="G205" s="216"/>
      <c r="H205" s="211"/>
      <c r="I205" s="216"/>
      <c r="J205" s="211"/>
      <c r="K205" s="216"/>
      <c r="L205" s="211"/>
      <c r="M205" s="216"/>
      <c r="N205" s="211"/>
      <c r="O205" s="216"/>
      <c r="P205" s="211"/>
      <c r="Q205" s="221"/>
    </row>
    <row r="206" spans="1:17" x14ac:dyDescent="0.25">
      <c r="A206" s="157"/>
      <c r="B206" s="211"/>
      <c r="C206" s="216"/>
      <c r="D206" s="211"/>
      <c r="E206" s="216"/>
      <c r="F206" s="211"/>
      <c r="G206" s="216"/>
      <c r="H206" s="211"/>
      <c r="I206" s="216"/>
      <c r="J206" s="211"/>
      <c r="K206" s="216"/>
      <c r="L206" s="211"/>
      <c r="M206" s="216"/>
      <c r="N206" s="211"/>
      <c r="O206" s="216"/>
      <c r="P206" s="211"/>
      <c r="Q206" s="221"/>
    </row>
    <row r="207" spans="1:17" x14ac:dyDescent="0.25">
      <c r="A207" s="157"/>
      <c r="B207" s="211"/>
      <c r="C207" s="216"/>
      <c r="D207" s="211"/>
      <c r="E207" s="216"/>
      <c r="F207" s="211"/>
      <c r="G207" s="216"/>
      <c r="H207" s="211"/>
      <c r="I207" s="216"/>
      <c r="J207" s="211"/>
      <c r="K207" s="216"/>
      <c r="L207" s="211"/>
      <c r="M207" s="216"/>
      <c r="N207" s="211"/>
      <c r="O207" s="216"/>
      <c r="P207" s="211"/>
      <c r="Q207" s="221"/>
    </row>
    <row r="208" spans="1:17" x14ac:dyDescent="0.25">
      <c r="A208" s="157"/>
      <c r="B208" s="211"/>
      <c r="C208" s="216"/>
      <c r="D208" s="211"/>
      <c r="E208" s="216"/>
      <c r="F208" s="211"/>
      <c r="G208" s="216"/>
      <c r="H208" s="211"/>
      <c r="I208" s="216"/>
      <c r="J208" s="211"/>
      <c r="K208" s="216"/>
      <c r="L208" s="211"/>
      <c r="M208" s="216"/>
      <c r="N208" s="211"/>
      <c r="O208" s="216"/>
      <c r="P208" s="211"/>
      <c r="Q208" s="221"/>
    </row>
    <row r="209" spans="1:17" x14ac:dyDescent="0.25">
      <c r="A209" s="157"/>
      <c r="B209" s="211"/>
      <c r="C209" s="216"/>
      <c r="D209" s="211"/>
      <c r="E209" s="216"/>
      <c r="F209" s="211"/>
      <c r="G209" s="216"/>
      <c r="H209" s="211"/>
      <c r="I209" s="216"/>
      <c r="J209" s="211"/>
      <c r="K209" s="216"/>
      <c r="L209" s="211"/>
      <c r="M209" s="216"/>
      <c r="N209" s="211"/>
      <c r="O209" s="216"/>
      <c r="P209" s="211"/>
      <c r="Q209" s="221"/>
    </row>
    <row r="210" spans="1:17" x14ac:dyDescent="0.25">
      <c r="A210" s="157"/>
      <c r="B210" s="211"/>
      <c r="C210" s="216"/>
      <c r="D210" s="211"/>
      <c r="E210" s="216"/>
      <c r="F210" s="211"/>
      <c r="G210" s="216"/>
      <c r="H210" s="211"/>
      <c r="I210" s="216"/>
      <c r="J210" s="211"/>
      <c r="K210" s="216"/>
      <c r="L210" s="211"/>
      <c r="M210" s="216"/>
      <c r="N210" s="211"/>
      <c r="O210" s="216"/>
      <c r="P210" s="211"/>
      <c r="Q210" s="221"/>
    </row>
    <row r="211" spans="1:17" x14ac:dyDescent="0.25">
      <c r="A211" s="157"/>
      <c r="B211" s="211"/>
      <c r="C211" s="216"/>
      <c r="D211" s="211"/>
      <c r="E211" s="216"/>
      <c r="F211" s="211"/>
      <c r="G211" s="216"/>
      <c r="H211" s="211"/>
      <c r="I211" s="216"/>
      <c r="J211" s="211"/>
      <c r="K211" s="216"/>
      <c r="L211" s="211"/>
      <c r="M211" s="216"/>
      <c r="N211" s="211"/>
      <c r="O211" s="216"/>
      <c r="P211" s="211"/>
      <c r="Q211" s="221"/>
    </row>
    <row r="212" spans="1:17" x14ac:dyDescent="0.25">
      <c r="A212" s="157"/>
      <c r="B212" s="211"/>
      <c r="C212" s="216"/>
      <c r="D212" s="211"/>
      <c r="E212" s="216"/>
      <c r="F212" s="211"/>
      <c r="G212" s="216"/>
      <c r="H212" s="211"/>
      <c r="I212" s="216"/>
      <c r="J212" s="211"/>
      <c r="K212" s="216"/>
      <c r="L212" s="211"/>
      <c r="M212" s="216"/>
      <c r="N212" s="211"/>
      <c r="O212" s="216"/>
      <c r="P212" s="211"/>
      <c r="Q212" s="221"/>
    </row>
    <row r="213" spans="1:17" x14ac:dyDescent="0.25">
      <c r="A213" s="157"/>
      <c r="B213" s="211"/>
      <c r="C213" s="216"/>
      <c r="D213" s="211"/>
      <c r="E213" s="216"/>
      <c r="F213" s="211"/>
      <c r="G213" s="216"/>
      <c r="H213" s="211"/>
      <c r="I213" s="216"/>
      <c r="J213" s="211"/>
      <c r="K213" s="216"/>
      <c r="L213" s="211"/>
      <c r="M213" s="216"/>
      <c r="N213" s="211"/>
      <c r="O213" s="216"/>
      <c r="P213" s="211"/>
      <c r="Q213" s="221"/>
    </row>
    <row r="214" spans="1:17" x14ac:dyDescent="0.25">
      <c r="A214" s="157"/>
      <c r="B214" s="211"/>
      <c r="C214" s="216"/>
      <c r="D214" s="211"/>
      <c r="E214" s="216"/>
      <c r="F214" s="211"/>
      <c r="G214" s="216"/>
      <c r="H214" s="211"/>
      <c r="I214" s="216"/>
      <c r="J214" s="211"/>
      <c r="K214" s="216"/>
      <c r="L214" s="211"/>
      <c r="M214" s="216"/>
      <c r="N214" s="211"/>
      <c r="O214" s="216"/>
      <c r="P214" s="211"/>
      <c r="Q214" s="221"/>
    </row>
    <row r="215" spans="1:17" x14ac:dyDescent="0.25">
      <c r="A215" s="157"/>
      <c r="B215" s="211"/>
      <c r="C215" s="216"/>
      <c r="D215" s="211"/>
      <c r="E215" s="216"/>
      <c r="F215" s="211"/>
      <c r="G215" s="216"/>
      <c r="H215" s="211"/>
      <c r="I215" s="216"/>
      <c r="J215" s="211"/>
      <c r="K215" s="216"/>
      <c r="L215" s="211"/>
      <c r="M215" s="216"/>
      <c r="N215" s="211"/>
      <c r="O215" s="216"/>
      <c r="P215" s="211"/>
      <c r="Q215" s="221"/>
    </row>
    <row r="216" spans="1:17" x14ac:dyDescent="0.25">
      <c r="A216" s="157"/>
      <c r="B216" s="211"/>
      <c r="C216" s="216"/>
      <c r="D216" s="211"/>
      <c r="E216" s="216"/>
      <c r="F216" s="211"/>
      <c r="G216" s="216"/>
      <c r="H216" s="211"/>
      <c r="I216" s="216"/>
      <c r="J216" s="211"/>
      <c r="K216" s="216"/>
      <c r="L216" s="211"/>
      <c r="M216" s="216"/>
      <c r="N216" s="211"/>
      <c r="O216" s="216"/>
      <c r="P216" s="211"/>
      <c r="Q216" s="221"/>
    </row>
    <row r="217" spans="1:17" x14ac:dyDescent="0.25">
      <c r="A217" s="157"/>
      <c r="B217" s="211"/>
      <c r="C217" s="216"/>
      <c r="D217" s="211"/>
      <c r="E217" s="216"/>
      <c r="F217" s="211"/>
      <c r="G217" s="216"/>
      <c r="H217" s="211"/>
      <c r="I217" s="216"/>
      <c r="J217" s="211"/>
      <c r="K217" s="216"/>
      <c r="L217" s="211"/>
      <c r="M217" s="216"/>
      <c r="N217" s="211"/>
      <c r="O217" s="216"/>
      <c r="P217" s="211"/>
      <c r="Q217" s="221"/>
    </row>
    <row r="218" spans="1:17" x14ac:dyDescent="0.25">
      <c r="A218" s="157"/>
      <c r="B218" s="211"/>
      <c r="C218" s="216"/>
      <c r="D218" s="211"/>
      <c r="E218" s="216"/>
      <c r="F218" s="211"/>
      <c r="G218" s="216"/>
      <c r="H218" s="211"/>
      <c r="I218" s="216"/>
      <c r="J218" s="211"/>
      <c r="K218" s="216"/>
      <c r="L218" s="211"/>
      <c r="M218" s="216"/>
      <c r="N218" s="211"/>
      <c r="O218" s="216"/>
      <c r="P218" s="211"/>
      <c r="Q218" s="221"/>
    </row>
    <row r="219" spans="1:17" x14ac:dyDescent="0.25">
      <c r="A219" s="157"/>
      <c r="B219" s="211"/>
      <c r="C219" s="216"/>
      <c r="D219" s="211"/>
      <c r="E219" s="216"/>
      <c r="F219" s="211"/>
      <c r="G219" s="216"/>
      <c r="H219" s="211"/>
      <c r="I219" s="216"/>
      <c r="J219" s="211"/>
      <c r="K219" s="216"/>
      <c r="L219" s="211"/>
      <c r="M219" s="216"/>
      <c r="N219" s="211"/>
      <c r="O219" s="216"/>
      <c r="P219" s="211"/>
      <c r="Q219" s="221"/>
    </row>
    <row r="220" spans="1:17" x14ac:dyDescent="0.25">
      <c r="A220" s="157"/>
      <c r="B220" s="211"/>
      <c r="C220" s="216"/>
      <c r="D220" s="211"/>
      <c r="E220" s="216"/>
      <c r="F220" s="211"/>
      <c r="G220" s="216"/>
      <c r="H220" s="211"/>
      <c r="I220" s="216"/>
      <c r="J220" s="211"/>
      <c r="K220" s="216"/>
      <c r="L220" s="211"/>
      <c r="M220" s="216"/>
      <c r="N220" s="211"/>
      <c r="O220" s="216"/>
      <c r="P220" s="211"/>
      <c r="Q220" s="221"/>
    </row>
    <row r="221" spans="1:17" x14ac:dyDescent="0.25">
      <c r="A221" s="157"/>
      <c r="B221" s="211"/>
      <c r="C221" s="216"/>
      <c r="D221" s="211"/>
      <c r="E221" s="216"/>
      <c r="F221" s="211"/>
      <c r="G221" s="216"/>
      <c r="H221" s="211"/>
      <c r="I221" s="216"/>
      <c r="J221" s="211"/>
      <c r="K221" s="216"/>
      <c r="L221" s="211"/>
      <c r="M221" s="216"/>
      <c r="N221" s="211"/>
      <c r="O221" s="216"/>
      <c r="P221" s="211"/>
      <c r="Q221" s="221"/>
    </row>
    <row r="222" spans="1:17" x14ac:dyDescent="0.25">
      <c r="A222" s="157"/>
      <c r="B222" s="211"/>
      <c r="C222" s="216"/>
      <c r="D222" s="211"/>
      <c r="E222" s="216"/>
      <c r="F222" s="211"/>
      <c r="G222" s="216"/>
      <c r="H222" s="211"/>
      <c r="I222" s="216"/>
      <c r="J222" s="211"/>
      <c r="K222" s="216"/>
      <c r="L222" s="211"/>
      <c r="M222" s="216"/>
      <c r="N222" s="211"/>
      <c r="O222" s="216"/>
      <c r="P222" s="211"/>
      <c r="Q222" s="221"/>
    </row>
    <row r="223" spans="1:17" x14ac:dyDescent="0.25">
      <c r="A223" s="157"/>
      <c r="B223" s="211"/>
      <c r="C223" s="216"/>
      <c r="D223" s="211"/>
      <c r="E223" s="216"/>
      <c r="F223" s="211"/>
      <c r="G223" s="216"/>
      <c r="H223" s="211"/>
      <c r="I223" s="216"/>
      <c r="J223" s="211"/>
      <c r="K223" s="216"/>
      <c r="L223" s="211"/>
      <c r="M223" s="216"/>
      <c r="N223" s="211"/>
      <c r="O223" s="216"/>
      <c r="P223" s="211"/>
      <c r="Q223" s="221"/>
    </row>
    <row r="224" spans="1:17" x14ac:dyDescent="0.25">
      <c r="A224" s="157"/>
      <c r="B224" s="211"/>
      <c r="C224" s="216"/>
      <c r="D224" s="211"/>
      <c r="E224" s="216"/>
      <c r="F224" s="211"/>
      <c r="G224" s="216"/>
      <c r="H224" s="211"/>
      <c r="I224" s="216"/>
      <c r="J224" s="211"/>
      <c r="K224" s="216"/>
      <c r="L224" s="211"/>
      <c r="M224" s="216"/>
      <c r="N224" s="211"/>
      <c r="O224" s="216"/>
      <c r="P224" s="211"/>
      <c r="Q224" s="221"/>
    </row>
    <row r="225" spans="1:17" x14ac:dyDescent="0.25">
      <c r="A225" s="157"/>
      <c r="B225" s="211"/>
      <c r="C225" s="216"/>
      <c r="D225" s="211"/>
      <c r="E225" s="216"/>
      <c r="F225" s="211"/>
      <c r="G225" s="216"/>
      <c r="H225" s="211"/>
      <c r="I225" s="216"/>
      <c r="J225" s="211"/>
      <c r="K225" s="216"/>
      <c r="L225" s="211"/>
      <c r="M225" s="216"/>
      <c r="N225" s="211"/>
      <c r="O225" s="216"/>
      <c r="P225" s="211"/>
      <c r="Q225" s="221"/>
    </row>
    <row r="226" spans="1:17" x14ac:dyDescent="0.25">
      <c r="A226" s="157"/>
      <c r="B226" s="211"/>
      <c r="C226" s="216"/>
      <c r="D226" s="211"/>
      <c r="E226" s="216"/>
      <c r="F226" s="211"/>
      <c r="G226" s="216"/>
      <c r="H226" s="211"/>
      <c r="I226" s="216"/>
      <c r="J226" s="211"/>
      <c r="K226" s="216"/>
      <c r="L226" s="211"/>
      <c r="M226" s="216"/>
      <c r="N226" s="211"/>
      <c r="O226" s="216"/>
      <c r="P226" s="211"/>
      <c r="Q226" s="221"/>
    </row>
    <row r="227" spans="1:17" x14ac:dyDescent="0.25">
      <c r="A227" s="157"/>
      <c r="B227" s="211"/>
      <c r="C227" s="216"/>
      <c r="D227" s="211"/>
      <c r="E227" s="216"/>
      <c r="F227" s="211"/>
      <c r="G227" s="216"/>
      <c r="H227" s="211"/>
      <c r="I227" s="216"/>
      <c r="J227" s="211"/>
      <c r="K227" s="216"/>
      <c r="L227" s="211"/>
      <c r="M227" s="216"/>
      <c r="N227" s="211"/>
      <c r="O227" s="216"/>
      <c r="P227" s="211"/>
      <c r="Q227" s="221"/>
    </row>
    <row r="228" spans="1:17" x14ac:dyDescent="0.25">
      <c r="A228" s="157"/>
      <c r="B228" s="211"/>
      <c r="C228" s="216"/>
      <c r="D228" s="211"/>
      <c r="E228" s="216"/>
      <c r="F228" s="211"/>
      <c r="G228" s="216"/>
      <c r="H228" s="211"/>
      <c r="I228" s="216"/>
      <c r="J228" s="211"/>
      <c r="K228" s="216"/>
      <c r="L228" s="211"/>
      <c r="M228" s="216"/>
      <c r="N228" s="211"/>
      <c r="O228" s="216"/>
      <c r="P228" s="211"/>
      <c r="Q228" s="221"/>
    </row>
    <row r="229" spans="1:17" x14ac:dyDescent="0.25">
      <c r="A229" s="157"/>
      <c r="B229" s="211"/>
      <c r="C229" s="216"/>
      <c r="D229" s="211"/>
      <c r="E229" s="216"/>
      <c r="F229" s="211"/>
      <c r="G229" s="216"/>
      <c r="H229" s="211"/>
      <c r="I229" s="216"/>
      <c r="J229" s="211"/>
      <c r="K229" s="216"/>
      <c r="L229" s="211"/>
      <c r="M229" s="216"/>
      <c r="N229" s="211"/>
      <c r="O229" s="216"/>
      <c r="P229" s="211"/>
      <c r="Q229" s="221"/>
    </row>
    <row r="230" spans="1:17" x14ac:dyDescent="0.25">
      <c r="A230" s="157"/>
      <c r="B230" s="211"/>
      <c r="C230" s="216"/>
      <c r="D230" s="211"/>
      <c r="E230" s="216"/>
      <c r="F230" s="211"/>
      <c r="G230" s="216"/>
      <c r="H230" s="211"/>
      <c r="I230" s="216"/>
      <c r="J230" s="211"/>
      <c r="K230" s="216"/>
      <c r="L230" s="211"/>
      <c r="M230" s="216"/>
      <c r="N230" s="211"/>
      <c r="O230" s="216"/>
      <c r="P230" s="211"/>
      <c r="Q230" s="221"/>
    </row>
    <row r="231" spans="1:17" x14ac:dyDescent="0.25">
      <c r="A231" s="157"/>
      <c r="B231" s="211"/>
      <c r="C231" s="216"/>
      <c r="D231" s="211"/>
      <c r="E231" s="216"/>
      <c r="F231" s="211"/>
      <c r="G231" s="216"/>
      <c r="H231" s="211"/>
      <c r="I231" s="216"/>
      <c r="J231" s="211"/>
      <c r="K231" s="216"/>
      <c r="L231" s="211"/>
      <c r="M231" s="216"/>
      <c r="N231" s="211"/>
      <c r="O231" s="216"/>
      <c r="P231" s="211"/>
      <c r="Q231" s="221"/>
    </row>
    <row r="232" spans="1:17" x14ac:dyDescent="0.25">
      <c r="A232" s="157"/>
      <c r="B232" s="211"/>
      <c r="C232" s="216"/>
      <c r="D232" s="211"/>
      <c r="E232" s="216"/>
      <c r="F232" s="211"/>
      <c r="G232" s="216"/>
      <c r="H232" s="211"/>
      <c r="I232" s="216"/>
      <c r="J232" s="211"/>
      <c r="K232" s="216"/>
      <c r="L232" s="211"/>
      <c r="M232" s="216"/>
      <c r="N232" s="211"/>
      <c r="O232" s="216"/>
      <c r="P232" s="211"/>
      <c r="Q232" s="221"/>
    </row>
    <row r="233" spans="1:17" x14ac:dyDescent="0.25">
      <c r="A233" s="157"/>
      <c r="B233" s="211"/>
      <c r="C233" s="216"/>
      <c r="D233" s="211"/>
      <c r="E233" s="216"/>
      <c r="F233" s="211"/>
      <c r="G233" s="216"/>
      <c r="H233" s="211"/>
      <c r="I233" s="216"/>
      <c r="J233" s="211"/>
      <c r="K233" s="216"/>
      <c r="L233" s="211"/>
      <c r="M233" s="216"/>
      <c r="N233" s="211"/>
      <c r="O233" s="216"/>
      <c r="P233" s="211"/>
      <c r="Q233" s="221"/>
    </row>
    <row r="234" spans="1:17" x14ac:dyDescent="0.25">
      <c r="A234" s="157"/>
      <c r="B234" s="211"/>
      <c r="C234" s="216"/>
      <c r="D234" s="211"/>
      <c r="E234" s="216"/>
      <c r="F234" s="211"/>
      <c r="G234" s="216"/>
      <c r="H234" s="211"/>
      <c r="I234" s="216"/>
      <c r="J234" s="211"/>
      <c r="K234" s="216"/>
      <c r="L234" s="211"/>
      <c r="M234" s="216"/>
      <c r="N234" s="211"/>
      <c r="O234" s="216"/>
      <c r="P234" s="211"/>
      <c r="Q234" s="221"/>
    </row>
    <row r="235" spans="1:17" x14ac:dyDescent="0.25">
      <c r="A235" s="157"/>
      <c r="B235" s="211"/>
      <c r="C235" s="216"/>
      <c r="D235" s="211"/>
      <c r="E235" s="216"/>
      <c r="F235" s="211"/>
      <c r="G235" s="216"/>
      <c r="H235" s="211"/>
      <c r="I235" s="216"/>
      <c r="J235" s="211"/>
      <c r="K235" s="216"/>
      <c r="L235" s="211"/>
      <c r="M235" s="216"/>
      <c r="N235" s="211"/>
      <c r="O235" s="216"/>
      <c r="P235" s="211"/>
      <c r="Q235" s="221"/>
    </row>
    <row r="236" spans="1:17" x14ac:dyDescent="0.25">
      <c r="A236" s="157"/>
      <c r="B236" s="211"/>
      <c r="C236" s="216"/>
      <c r="D236" s="211"/>
      <c r="E236" s="216"/>
      <c r="F236" s="211"/>
      <c r="G236" s="216"/>
      <c r="H236" s="211"/>
      <c r="I236" s="216"/>
      <c r="J236" s="211"/>
      <c r="K236" s="216"/>
      <c r="L236" s="211"/>
      <c r="M236" s="216"/>
      <c r="N236" s="211"/>
      <c r="O236" s="216"/>
      <c r="P236" s="211"/>
      <c r="Q236" s="221"/>
    </row>
    <row r="237" spans="1:17" x14ac:dyDescent="0.25">
      <c r="A237" s="157"/>
      <c r="B237" s="211"/>
      <c r="C237" s="216"/>
      <c r="D237" s="211"/>
      <c r="E237" s="216"/>
      <c r="F237" s="211"/>
      <c r="G237" s="216"/>
      <c r="H237" s="211"/>
      <c r="I237" s="216"/>
      <c r="J237" s="211"/>
      <c r="K237" s="216"/>
      <c r="L237" s="211"/>
      <c r="M237" s="216"/>
      <c r="N237" s="211"/>
      <c r="O237" s="216"/>
      <c r="P237" s="211"/>
      <c r="Q237" s="221"/>
    </row>
    <row r="238" spans="1:17" x14ac:dyDescent="0.25">
      <c r="A238" s="157"/>
      <c r="B238" s="211"/>
      <c r="C238" s="216"/>
      <c r="D238" s="211"/>
      <c r="E238" s="216"/>
      <c r="F238" s="211"/>
      <c r="G238" s="216"/>
      <c r="H238" s="211"/>
      <c r="I238" s="216"/>
      <c r="J238" s="211"/>
      <c r="K238" s="216"/>
      <c r="L238" s="211"/>
      <c r="M238" s="216"/>
      <c r="N238" s="211"/>
      <c r="O238" s="216"/>
      <c r="P238" s="211"/>
      <c r="Q238" s="221"/>
    </row>
    <row r="239" spans="1:17" x14ac:dyDescent="0.25">
      <c r="A239" s="157"/>
      <c r="B239" s="211"/>
      <c r="C239" s="216"/>
      <c r="D239" s="211"/>
      <c r="E239" s="216"/>
      <c r="F239" s="211"/>
      <c r="G239" s="216"/>
      <c r="H239" s="211"/>
      <c r="I239" s="216"/>
      <c r="J239" s="211"/>
      <c r="K239" s="216"/>
      <c r="L239" s="211"/>
      <c r="M239" s="216"/>
      <c r="N239" s="211"/>
      <c r="O239" s="216"/>
      <c r="P239" s="211"/>
      <c r="Q239" s="221"/>
    </row>
    <row r="240" spans="1:17" x14ac:dyDescent="0.25">
      <c r="A240" s="157"/>
      <c r="B240" s="211"/>
      <c r="C240" s="216"/>
      <c r="D240" s="211"/>
      <c r="E240" s="216"/>
      <c r="F240" s="211"/>
      <c r="G240" s="216"/>
      <c r="H240" s="211"/>
      <c r="I240" s="216"/>
      <c r="J240" s="211"/>
      <c r="K240" s="216"/>
      <c r="L240" s="211"/>
      <c r="M240" s="216"/>
      <c r="N240" s="211"/>
      <c r="O240" s="216"/>
      <c r="P240" s="211"/>
      <c r="Q240" s="221"/>
    </row>
    <row r="241" spans="1:17" x14ac:dyDescent="0.25">
      <c r="A241" s="157"/>
      <c r="B241" s="211"/>
      <c r="C241" s="216"/>
      <c r="D241" s="211"/>
      <c r="E241" s="216"/>
      <c r="F241" s="211"/>
      <c r="G241" s="216"/>
      <c r="H241" s="211"/>
      <c r="I241" s="216"/>
      <c r="J241" s="211"/>
      <c r="K241" s="216"/>
      <c r="L241" s="211"/>
      <c r="M241" s="216"/>
      <c r="N241" s="211"/>
      <c r="O241" s="216"/>
      <c r="P241" s="211"/>
      <c r="Q241" s="221"/>
    </row>
    <row r="242" spans="1:17" x14ac:dyDescent="0.25">
      <c r="A242" s="157"/>
      <c r="B242" s="211"/>
      <c r="C242" s="216"/>
      <c r="D242" s="211"/>
      <c r="E242" s="216"/>
      <c r="F242" s="211"/>
      <c r="G242" s="216"/>
      <c r="H242" s="211"/>
      <c r="I242" s="216"/>
      <c r="J242" s="211"/>
      <c r="K242" s="216"/>
      <c r="L242" s="211"/>
      <c r="M242" s="216"/>
      <c r="N242" s="211"/>
      <c r="O242" s="216"/>
      <c r="P242" s="211"/>
      <c r="Q242" s="221"/>
    </row>
    <row r="243" spans="1:17" x14ac:dyDescent="0.25">
      <c r="A243" s="157"/>
      <c r="B243" s="211"/>
      <c r="C243" s="216"/>
      <c r="D243" s="211"/>
      <c r="E243" s="216"/>
      <c r="F243" s="211"/>
      <c r="G243" s="216"/>
      <c r="H243" s="211"/>
      <c r="I243" s="216"/>
      <c r="J243" s="211"/>
      <c r="K243" s="216"/>
      <c r="L243" s="211"/>
      <c r="M243" s="216"/>
      <c r="N243" s="211"/>
      <c r="O243" s="216"/>
      <c r="P243" s="211"/>
      <c r="Q243" s="221"/>
    </row>
    <row r="244" spans="1:17" x14ac:dyDescent="0.25">
      <c r="A244" s="157"/>
      <c r="B244" s="211"/>
      <c r="C244" s="216"/>
      <c r="D244" s="211"/>
      <c r="E244" s="216"/>
      <c r="F244" s="211"/>
      <c r="G244" s="216"/>
      <c r="H244" s="211"/>
      <c r="I244" s="216"/>
      <c r="J244" s="211"/>
      <c r="K244" s="216"/>
      <c r="L244" s="211"/>
      <c r="M244" s="216"/>
      <c r="N244" s="211"/>
      <c r="O244" s="216"/>
      <c r="P244" s="211"/>
      <c r="Q244" s="221"/>
    </row>
    <row r="245" spans="1:17" x14ac:dyDescent="0.25">
      <c r="A245" s="157"/>
      <c r="B245" s="211"/>
      <c r="C245" s="216"/>
      <c r="D245" s="211"/>
      <c r="E245" s="216"/>
      <c r="F245" s="211"/>
      <c r="G245" s="216"/>
      <c r="H245" s="211"/>
      <c r="I245" s="216"/>
      <c r="J245" s="211"/>
      <c r="K245" s="216"/>
      <c r="L245" s="211"/>
      <c r="M245" s="216"/>
      <c r="N245" s="211"/>
      <c r="O245" s="216"/>
      <c r="P245" s="211"/>
      <c r="Q245" s="221"/>
    </row>
    <row r="246" spans="1:17" x14ac:dyDescent="0.25">
      <c r="A246" s="157"/>
      <c r="B246" s="211"/>
      <c r="C246" s="216"/>
      <c r="D246" s="211"/>
      <c r="E246" s="216"/>
      <c r="F246" s="211"/>
      <c r="G246" s="216"/>
      <c r="H246" s="211"/>
      <c r="I246" s="216"/>
      <c r="J246" s="211"/>
      <c r="K246" s="216"/>
      <c r="L246" s="211"/>
      <c r="M246" s="216"/>
      <c r="N246" s="211"/>
      <c r="O246" s="216"/>
      <c r="P246" s="211"/>
      <c r="Q246" s="221"/>
    </row>
    <row r="247" spans="1:17" x14ac:dyDescent="0.25">
      <c r="A247" s="157"/>
      <c r="B247" s="211"/>
      <c r="C247" s="216"/>
      <c r="D247" s="211"/>
      <c r="E247" s="216"/>
      <c r="F247" s="211"/>
      <c r="G247" s="216"/>
      <c r="H247" s="211"/>
      <c r="I247" s="216"/>
      <c r="J247" s="211"/>
      <c r="K247" s="216"/>
      <c r="L247" s="211"/>
      <c r="M247" s="216"/>
      <c r="N247" s="211"/>
      <c r="O247" s="216"/>
      <c r="P247" s="211"/>
      <c r="Q247" s="221"/>
    </row>
    <row r="248" spans="1:17" x14ac:dyDescent="0.25">
      <c r="A248" s="157"/>
      <c r="B248" s="211"/>
      <c r="C248" s="216"/>
      <c r="D248" s="211"/>
      <c r="E248" s="216"/>
      <c r="F248" s="211"/>
      <c r="G248" s="216"/>
      <c r="H248" s="211"/>
      <c r="I248" s="216"/>
      <c r="J248" s="211"/>
      <c r="K248" s="216"/>
      <c r="L248" s="211"/>
      <c r="M248" s="216"/>
      <c r="N248" s="211"/>
      <c r="O248" s="216"/>
      <c r="P248" s="211"/>
      <c r="Q248" s="221"/>
    </row>
    <row r="249" spans="1:17" x14ac:dyDescent="0.25">
      <c r="A249" s="157"/>
      <c r="B249" s="211"/>
      <c r="C249" s="216"/>
      <c r="D249" s="211"/>
      <c r="E249" s="216"/>
      <c r="F249" s="211"/>
      <c r="G249" s="216"/>
      <c r="H249" s="211"/>
      <c r="I249" s="216"/>
      <c r="J249" s="211"/>
      <c r="K249" s="216"/>
      <c r="L249" s="211"/>
      <c r="M249" s="216"/>
      <c r="N249" s="211"/>
      <c r="O249" s="216"/>
      <c r="P249" s="211"/>
      <c r="Q249" s="221"/>
    </row>
    <row r="250" spans="1:17" x14ac:dyDescent="0.25">
      <c r="A250" s="157"/>
      <c r="B250" s="211"/>
      <c r="C250" s="216"/>
      <c r="D250" s="211"/>
      <c r="E250" s="216"/>
      <c r="F250" s="211"/>
      <c r="G250" s="216"/>
      <c r="H250" s="211"/>
      <c r="I250" s="216"/>
      <c r="J250" s="211"/>
      <c r="K250" s="216"/>
      <c r="L250" s="211"/>
      <c r="M250" s="216"/>
      <c r="N250" s="211"/>
      <c r="O250" s="216"/>
      <c r="P250" s="211"/>
      <c r="Q250" s="221"/>
    </row>
    <row r="251" spans="1:17" x14ac:dyDescent="0.25">
      <c r="A251" s="157"/>
      <c r="B251" s="211"/>
      <c r="C251" s="216"/>
      <c r="D251" s="211"/>
      <c r="E251" s="216"/>
      <c r="F251" s="211"/>
      <c r="G251" s="216"/>
      <c r="H251" s="211"/>
      <c r="I251" s="216"/>
      <c r="J251" s="211"/>
      <c r="K251" s="216"/>
      <c r="L251" s="211"/>
      <c r="M251" s="216"/>
      <c r="N251" s="211"/>
      <c r="O251" s="216"/>
      <c r="P251" s="211"/>
      <c r="Q251" s="221"/>
    </row>
    <row r="252" spans="1:17" x14ac:dyDescent="0.25">
      <c r="A252" s="157"/>
      <c r="B252" s="211"/>
      <c r="C252" s="216"/>
      <c r="D252" s="211"/>
      <c r="E252" s="216"/>
      <c r="F252" s="211"/>
      <c r="G252" s="216"/>
      <c r="H252" s="211"/>
      <c r="I252" s="216"/>
      <c r="J252" s="211"/>
      <c r="K252" s="216"/>
      <c r="L252" s="211"/>
      <c r="M252" s="216"/>
      <c r="N252" s="211"/>
      <c r="O252" s="216"/>
      <c r="P252" s="211"/>
      <c r="Q252" s="221"/>
    </row>
    <row r="253" spans="1:17" x14ac:dyDescent="0.25">
      <c r="A253" s="157"/>
      <c r="B253" s="211"/>
      <c r="C253" s="216"/>
      <c r="D253" s="211"/>
      <c r="E253" s="216"/>
      <c r="F253" s="211"/>
      <c r="G253" s="216"/>
      <c r="H253" s="211"/>
      <c r="I253" s="216"/>
      <c r="J253" s="211"/>
      <c r="K253" s="216"/>
      <c r="L253" s="211"/>
      <c r="M253" s="216"/>
      <c r="N253" s="211"/>
      <c r="O253" s="216"/>
      <c r="P253" s="211"/>
      <c r="Q253" s="221"/>
    </row>
    <row r="254" spans="1:17" x14ac:dyDescent="0.25">
      <c r="A254" s="157"/>
      <c r="B254" s="211"/>
      <c r="C254" s="216"/>
      <c r="D254" s="211"/>
      <c r="E254" s="216"/>
      <c r="F254" s="211"/>
      <c r="G254" s="216"/>
      <c r="H254" s="211"/>
      <c r="I254" s="216"/>
      <c r="J254" s="211"/>
      <c r="K254" s="216"/>
      <c r="L254" s="211"/>
      <c r="M254" s="216"/>
      <c r="N254" s="211"/>
      <c r="O254" s="216"/>
      <c r="P254" s="211"/>
      <c r="Q254" s="221"/>
    </row>
    <row r="255" spans="1:17" x14ac:dyDescent="0.25">
      <c r="A255" s="157"/>
      <c r="B255" s="211"/>
      <c r="C255" s="216"/>
      <c r="D255" s="211"/>
      <c r="E255" s="216"/>
      <c r="F255" s="211"/>
      <c r="G255" s="216"/>
      <c r="H255" s="211"/>
      <c r="I255" s="216"/>
      <c r="J255" s="211"/>
      <c r="K255" s="216"/>
      <c r="L255" s="211"/>
      <c r="M255" s="216"/>
      <c r="N255" s="211"/>
      <c r="O255" s="216"/>
      <c r="P255" s="211"/>
      <c r="Q255" s="221"/>
    </row>
    <row r="256" spans="1:17" x14ac:dyDescent="0.25">
      <c r="A256" s="157"/>
      <c r="B256" s="211"/>
      <c r="C256" s="216"/>
      <c r="D256" s="211"/>
      <c r="E256" s="216"/>
      <c r="F256" s="211"/>
      <c r="G256" s="216"/>
      <c r="H256" s="211"/>
      <c r="I256" s="216"/>
      <c r="J256" s="211"/>
      <c r="K256" s="216"/>
      <c r="L256" s="211"/>
      <c r="M256" s="216"/>
      <c r="N256" s="211"/>
      <c r="O256" s="216"/>
      <c r="P256" s="211"/>
      <c r="Q256" s="221"/>
    </row>
    <row r="257" spans="1:17" x14ac:dyDescent="0.25">
      <c r="A257" s="157"/>
      <c r="B257" s="211"/>
      <c r="C257" s="216"/>
      <c r="D257" s="211"/>
      <c r="E257" s="216"/>
      <c r="F257" s="211"/>
      <c r="G257" s="216"/>
      <c r="H257" s="211"/>
      <c r="I257" s="216"/>
      <c r="J257" s="211"/>
      <c r="K257" s="216"/>
      <c r="L257" s="211"/>
      <c r="M257" s="216"/>
      <c r="N257" s="211"/>
      <c r="O257" s="216"/>
      <c r="P257" s="211"/>
      <c r="Q257" s="221"/>
    </row>
    <row r="258" spans="1:17" x14ac:dyDescent="0.25">
      <c r="A258" s="157"/>
      <c r="B258" s="211"/>
      <c r="C258" s="216"/>
      <c r="D258" s="211"/>
      <c r="E258" s="216"/>
      <c r="F258" s="211"/>
      <c r="G258" s="216"/>
      <c r="H258" s="211"/>
      <c r="I258" s="216"/>
      <c r="J258" s="211"/>
      <c r="K258" s="216"/>
      <c r="L258" s="211"/>
      <c r="M258" s="216"/>
      <c r="N258" s="211"/>
      <c r="O258" s="216"/>
      <c r="P258" s="211"/>
      <c r="Q258" s="221"/>
    </row>
    <row r="259" spans="1:17" x14ac:dyDescent="0.25">
      <c r="A259" s="157"/>
      <c r="B259" s="211"/>
      <c r="C259" s="216"/>
      <c r="D259" s="211"/>
      <c r="E259" s="216"/>
      <c r="F259" s="211"/>
      <c r="G259" s="216"/>
      <c r="H259" s="211"/>
      <c r="I259" s="216"/>
      <c r="J259" s="211"/>
      <c r="K259" s="216"/>
      <c r="L259" s="211"/>
      <c r="M259" s="216"/>
      <c r="N259" s="211"/>
      <c r="O259" s="216"/>
      <c r="P259" s="211"/>
      <c r="Q259" s="221"/>
    </row>
    <row r="260" spans="1:17" x14ac:dyDescent="0.25">
      <c r="A260" s="157"/>
      <c r="B260" s="211"/>
      <c r="C260" s="216"/>
      <c r="D260" s="211"/>
      <c r="E260" s="216"/>
      <c r="F260" s="211"/>
      <c r="G260" s="216"/>
      <c r="H260" s="211"/>
      <c r="I260" s="216"/>
      <c r="J260" s="211"/>
      <c r="K260" s="216"/>
      <c r="L260" s="211"/>
      <c r="M260" s="216"/>
      <c r="N260" s="211"/>
      <c r="O260" s="216"/>
      <c r="P260" s="211"/>
      <c r="Q260" s="221"/>
    </row>
    <row r="261" spans="1:17" x14ac:dyDescent="0.25">
      <c r="A261" s="157"/>
      <c r="B261" s="211"/>
      <c r="C261" s="216"/>
      <c r="D261" s="211"/>
      <c r="E261" s="216"/>
      <c r="F261" s="211"/>
      <c r="G261" s="216"/>
      <c r="H261" s="211"/>
      <c r="I261" s="216"/>
      <c r="J261" s="211"/>
      <c r="K261" s="216"/>
      <c r="L261" s="211"/>
      <c r="M261" s="216"/>
      <c r="N261" s="211"/>
      <c r="O261" s="216"/>
      <c r="P261" s="211"/>
      <c r="Q261" s="221"/>
    </row>
    <row r="262" spans="1:17" x14ac:dyDescent="0.25">
      <c r="A262" s="157"/>
      <c r="B262" s="211"/>
      <c r="C262" s="216"/>
      <c r="D262" s="211"/>
      <c r="E262" s="216"/>
      <c r="F262" s="211"/>
      <c r="G262" s="216"/>
      <c r="H262" s="211"/>
      <c r="I262" s="216"/>
      <c r="J262" s="211"/>
      <c r="K262" s="216"/>
      <c r="L262" s="211"/>
      <c r="M262" s="216"/>
      <c r="N262" s="211"/>
      <c r="O262" s="216"/>
      <c r="P262" s="211"/>
      <c r="Q262" s="221"/>
    </row>
    <row r="263" spans="1:17" x14ac:dyDescent="0.25">
      <c r="A263" s="157"/>
      <c r="B263" s="211"/>
      <c r="C263" s="216"/>
      <c r="D263" s="211"/>
      <c r="E263" s="216"/>
      <c r="F263" s="211"/>
      <c r="G263" s="216"/>
      <c r="H263" s="211"/>
      <c r="I263" s="216"/>
      <c r="J263" s="211"/>
      <c r="K263" s="216"/>
      <c r="L263" s="211"/>
      <c r="M263" s="216"/>
      <c r="N263" s="211"/>
      <c r="O263" s="216"/>
      <c r="P263" s="211"/>
      <c r="Q263" s="221"/>
    </row>
    <row r="264" spans="1:17" x14ac:dyDescent="0.25">
      <c r="A264" s="157"/>
      <c r="B264" s="211"/>
      <c r="C264" s="216"/>
      <c r="D264" s="211"/>
      <c r="E264" s="216"/>
      <c r="F264" s="211"/>
      <c r="G264" s="216"/>
      <c r="H264" s="211"/>
      <c r="I264" s="216"/>
      <c r="J264" s="211"/>
      <c r="K264" s="216"/>
      <c r="L264" s="211"/>
      <c r="M264" s="216"/>
      <c r="N264" s="211"/>
      <c r="O264" s="216"/>
      <c r="P264" s="211"/>
      <c r="Q264" s="221"/>
    </row>
    <row r="265" spans="1:17" x14ac:dyDescent="0.25">
      <c r="A265" s="157"/>
      <c r="B265" s="211"/>
      <c r="C265" s="216"/>
      <c r="D265" s="211"/>
      <c r="E265" s="216"/>
      <c r="F265" s="211"/>
      <c r="G265" s="216"/>
      <c r="H265" s="211"/>
      <c r="I265" s="216"/>
      <c r="J265" s="211"/>
      <c r="K265" s="216"/>
      <c r="L265" s="211"/>
      <c r="M265" s="216"/>
      <c r="N265" s="211"/>
      <c r="O265" s="216"/>
      <c r="P265" s="211"/>
      <c r="Q265" s="221"/>
    </row>
    <row r="266" spans="1:17" x14ac:dyDescent="0.25">
      <c r="A266" s="157"/>
      <c r="B266" s="211"/>
      <c r="C266" s="216"/>
      <c r="D266" s="211"/>
      <c r="E266" s="216"/>
      <c r="F266" s="211"/>
      <c r="G266" s="216"/>
      <c r="H266" s="211"/>
      <c r="I266" s="216"/>
      <c r="J266" s="211"/>
      <c r="K266" s="216"/>
      <c r="L266" s="211"/>
      <c r="M266" s="216"/>
      <c r="N266" s="211"/>
      <c r="O266" s="216"/>
      <c r="P266" s="211"/>
      <c r="Q266" s="221"/>
    </row>
    <row r="267" spans="1:17" x14ac:dyDescent="0.25">
      <c r="A267" s="157"/>
      <c r="B267" s="211"/>
      <c r="C267" s="216"/>
      <c r="D267" s="211"/>
      <c r="E267" s="216"/>
      <c r="F267" s="211"/>
      <c r="G267" s="216"/>
      <c r="H267" s="211"/>
      <c r="I267" s="216"/>
      <c r="J267" s="211"/>
      <c r="K267" s="216"/>
      <c r="L267" s="211"/>
      <c r="M267" s="216"/>
      <c r="N267" s="211"/>
      <c r="O267" s="216"/>
      <c r="P267" s="211"/>
      <c r="Q267" s="221"/>
    </row>
    <row r="268" spans="1:17" x14ac:dyDescent="0.25">
      <c r="A268" s="157"/>
      <c r="B268" s="211"/>
      <c r="C268" s="216"/>
      <c r="D268" s="211"/>
      <c r="E268" s="216"/>
      <c r="F268" s="211"/>
      <c r="G268" s="216"/>
      <c r="H268" s="211"/>
      <c r="I268" s="216"/>
      <c r="J268" s="211"/>
      <c r="K268" s="216"/>
      <c r="L268" s="211"/>
      <c r="M268" s="216"/>
      <c r="N268" s="211"/>
      <c r="O268" s="216"/>
      <c r="P268" s="211"/>
      <c r="Q268" s="221"/>
    </row>
    <row r="269" spans="1:17" x14ac:dyDescent="0.25">
      <c r="A269" s="157"/>
      <c r="B269" s="211"/>
      <c r="C269" s="216"/>
      <c r="D269" s="211"/>
      <c r="E269" s="216"/>
      <c r="F269" s="211"/>
      <c r="G269" s="216"/>
      <c r="H269" s="211"/>
      <c r="I269" s="216"/>
      <c r="J269" s="211"/>
      <c r="K269" s="216"/>
      <c r="L269" s="211"/>
      <c r="M269" s="216"/>
      <c r="N269" s="211"/>
      <c r="O269" s="216"/>
      <c r="P269" s="211"/>
      <c r="Q269" s="221"/>
    </row>
    <row r="270" spans="1:17" x14ac:dyDescent="0.25">
      <c r="A270" s="157"/>
      <c r="B270" s="211"/>
      <c r="C270" s="216"/>
      <c r="D270" s="211"/>
      <c r="E270" s="216"/>
      <c r="F270" s="211"/>
      <c r="G270" s="216"/>
      <c r="H270" s="211"/>
      <c r="I270" s="216"/>
      <c r="J270" s="211"/>
      <c r="K270" s="216"/>
      <c r="L270" s="211"/>
      <c r="M270" s="216"/>
      <c r="N270" s="211"/>
      <c r="O270" s="216"/>
      <c r="P270" s="211"/>
      <c r="Q270" s="221"/>
    </row>
    <row r="271" spans="1:17" x14ac:dyDescent="0.25">
      <c r="A271" s="157"/>
      <c r="B271" s="211"/>
      <c r="C271" s="216"/>
      <c r="D271" s="211"/>
      <c r="E271" s="216"/>
      <c r="F271" s="211"/>
      <c r="G271" s="216"/>
      <c r="H271" s="211"/>
      <c r="I271" s="216"/>
      <c r="J271" s="211"/>
      <c r="K271" s="216"/>
      <c r="L271" s="211"/>
      <c r="M271" s="216"/>
      <c r="N271" s="211"/>
      <c r="O271" s="216"/>
      <c r="P271" s="211"/>
      <c r="Q271" s="221"/>
    </row>
    <row r="272" spans="1:17" x14ac:dyDescent="0.25">
      <c r="A272" s="157"/>
      <c r="B272" s="211"/>
      <c r="C272" s="216"/>
      <c r="D272" s="211"/>
      <c r="E272" s="216"/>
      <c r="F272" s="211"/>
      <c r="G272" s="216"/>
      <c r="H272" s="211"/>
      <c r="I272" s="216"/>
      <c r="J272" s="211"/>
      <c r="K272" s="216"/>
      <c r="L272" s="211"/>
      <c r="M272" s="216"/>
      <c r="N272" s="211"/>
      <c r="O272" s="216"/>
      <c r="P272" s="211"/>
      <c r="Q272" s="221"/>
    </row>
    <row r="273" spans="1:17" x14ac:dyDescent="0.25">
      <c r="A273" s="157"/>
      <c r="B273" s="211"/>
      <c r="C273" s="216"/>
      <c r="D273" s="211"/>
      <c r="E273" s="216"/>
      <c r="F273" s="211"/>
      <c r="G273" s="216"/>
      <c r="H273" s="211"/>
      <c r="I273" s="216"/>
      <c r="J273" s="211"/>
      <c r="K273" s="216"/>
      <c r="L273" s="211"/>
      <c r="M273" s="216"/>
      <c r="N273" s="211"/>
      <c r="O273" s="216"/>
      <c r="P273" s="211"/>
      <c r="Q273" s="221"/>
    </row>
    <row r="274" spans="1:17" x14ac:dyDescent="0.25">
      <c r="A274" s="157"/>
      <c r="B274" s="211"/>
      <c r="C274" s="216"/>
      <c r="D274" s="211"/>
      <c r="E274" s="216"/>
      <c r="F274" s="211"/>
      <c r="G274" s="216"/>
      <c r="H274" s="211"/>
      <c r="I274" s="216"/>
      <c r="J274" s="211"/>
      <c r="K274" s="216"/>
      <c r="L274" s="211"/>
      <c r="M274" s="216"/>
      <c r="N274" s="211"/>
      <c r="O274" s="216"/>
      <c r="P274" s="211"/>
      <c r="Q274" s="221"/>
    </row>
    <row r="275" spans="1:17" x14ac:dyDescent="0.25">
      <c r="A275" s="157"/>
      <c r="B275" s="211"/>
      <c r="C275" s="216"/>
      <c r="D275" s="211"/>
      <c r="E275" s="216"/>
      <c r="F275" s="211"/>
      <c r="G275" s="216"/>
      <c r="H275" s="211"/>
      <c r="I275" s="216"/>
      <c r="J275" s="211"/>
      <c r="K275" s="216"/>
      <c r="L275" s="211"/>
      <c r="M275" s="216"/>
      <c r="N275" s="211"/>
      <c r="O275" s="216"/>
      <c r="P275" s="211"/>
      <c r="Q275" s="221"/>
    </row>
    <row r="276" spans="1:17" x14ac:dyDescent="0.25">
      <c r="A276" s="157"/>
      <c r="B276" s="211"/>
      <c r="C276" s="216"/>
      <c r="D276" s="211"/>
      <c r="E276" s="216"/>
      <c r="F276" s="211"/>
      <c r="G276" s="216"/>
      <c r="H276" s="211"/>
      <c r="I276" s="216"/>
      <c r="J276" s="211"/>
      <c r="K276" s="216"/>
      <c r="L276" s="211"/>
      <c r="M276" s="216"/>
      <c r="N276" s="211"/>
      <c r="O276" s="216"/>
      <c r="P276" s="211"/>
      <c r="Q276" s="221"/>
    </row>
    <row r="277" spans="1:17" x14ac:dyDescent="0.25">
      <c r="A277" s="157"/>
      <c r="B277" s="211"/>
      <c r="C277" s="216"/>
      <c r="D277" s="211"/>
      <c r="E277" s="216"/>
      <c r="F277" s="211"/>
      <c r="G277" s="216"/>
      <c r="H277" s="211"/>
      <c r="I277" s="216"/>
      <c r="J277" s="211"/>
      <c r="K277" s="216"/>
      <c r="L277" s="211"/>
      <c r="M277" s="216"/>
      <c r="N277" s="211"/>
      <c r="O277" s="216"/>
      <c r="P277" s="211"/>
      <c r="Q277" s="221"/>
    </row>
    <row r="278" spans="1:17" x14ac:dyDescent="0.25">
      <c r="A278" s="157"/>
      <c r="B278" s="211"/>
      <c r="C278" s="216"/>
      <c r="D278" s="211"/>
      <c r="E278" s="216"/>
      <c r="F278" s="211"/>
      <c r="G278" s="216"/>
      <c r="H278" s="211"/>
      <c r="I278" s="216"/>
      <c r="J278" s="211"/>
      <c r="K278" s="216"/>
      <c r="L278" s="211"/>
      <c r="M278" s="216"/>
      <c r="N278" s="211"/>
      <c r="O278" s="216"/>
      <c r="P278" s="211"/>
      <c r="Q278" s="221"/>
    </row>
    <row r="279" spans="1:17" x14ac:dyDescent="0.25">
      <c r="A279" s="157"/>
      <c r="B279" s="211"/>
      <c r="C279" s="216"/>
      <c r="D279" s="211"/>
      <c r="E279" s="216"/>
      <c r="F279" s="211"/>
      <c r="G279" s="216"/>
      <c r="H279" s="211"/>
      <c r="I279" s="216"/>
      <c r="J279" s="211"/>
      <c r="K279" s="216"/>
      <c r="L279" s="211"/>
      <c r="M279" s="216"/>
      <c r="N279" s="211"/>
      <c r="O279" s="216"/>
      <c r="P279" s="211"/>
      <c r="Q279" s="221"/>
    </row>
    <row r="280" spans="1:17" x14ac:dyDescent="0.25">
      <c r="A280" s="157"/>
      <c r="B280" s="211"/>
      <c r="C280" s="216"/>
      <c r="D280" s="211"/>
      <c r="E280" s="216"/>
      <c r="F280" s="211"/>
      <c r="G280" s="216"/>
      <c r="H280" s="211"/>
      <c r="I280" s="216"/>
      <c r="J280" s="211"/>
      <c r="K280" s="216"/>
      <c r="L280" s="211"/>
      <c r="M280" s="216"/>
      <c r="N280" s="211"/>
      <c r="O280" s="216"/>
      <c r="P280" s="211"/>
      <c r="Q280" s="221"/>
    </row>
    <row r="281" spans="1:17" x14ac:dyDescent="0.25">
      <c r="A281" s="157"/>
      <c r="B281" s="211"/>
      <c r="C281" s="216"/>
      <c r="D281" s="211"/>
      <c r="E281" s="216"/>
      <c r="F281" s="211"/>
      <c r="G281" s="216"/>
      <c r="H281" s="211"/>
      <c r="I281" s="216"/>
      <c r="J281" s="211"/>
      <c r="K281" s="216"/>
      <c r="L281" s="211"/>
      <c r="M281" s="216"/>
      <c r="N281" s="211"/>
      <c r="O281" s="216"/>
      <c r="P281" s="211"/>
      <c r="Q281" s="221"/>
    </row>
    <row r="282" spans="1:17" x14ac:dyDescent="0.25">
      <c r="A282" s="157"/>
      <c r="B282" s="211"/>
      <c r="C282" s="216"/>
      <c r="D282" s="211"/>
      <c r="E282" s="216"/>
      <c r="F282" s="211"/>
      <c r="G282" s="216"/>
      <c r="H282" s="211"/>
      <c r="I282" s="216"/>
      <c r="J282" s="211"/>
      <c r="K282" s="216"/>
      <c r="L282" s="211"/>
      <c r="M282" s="216"/>
      <c r="N282" s="211"/>
      <c r="O282" s="216"/>
      <c r="P282" s="211"/>
      <c r="Q282" s="221"/>
    </row>
    <row r="283" spans="1:17" x14ac:dyDescent="0.25">
      <c r="A283" s="157"/>
      <c r="B283" s="211"/>
      <c r="C283" s="216"/>
      <c r="D283" s="211"/>
      <c r="E283" s="216"/>
      <c r="F283" s="211"/>
      <c r="G283" s="216"/>
      <c r="H283" s="211"/>
      <c r="I283" s="216"/>
      <c r="J283" s="211"/>
      <c r="K283" s="216"/>
      <c r="L283" s="211"/>
      <c r="M283" s="216"/>
      <c r="N283" s="211"/>
      <c r="O283" s="216"/>
      <c r="P283" s="211"/>
      <c r="Q283" s="221"/>
    </row>
    <row r="284" spans="1:17" x14ac:dyDescent="0.25">
      <c r="A284" s="157"/>
      <c r="B284" s="211"/>
      <c r="C284" s="216"/>
      <c r="D284" s="211"/>
      <c r="E284" s="216"/>
      <c r="F284" s="211"/>
      <c r="G284" s="216"/>
      <c r="H284" s="211"/>
      <c r="I284" s="216"/>
      <c r="J284" s="211"/>
      <c r="K284" s="216"/>
      <c r="L284" s="211"/>
      <c r="M284" s="216"/>
      <c r="N284" s="211"/>
      <c r="O284" s="216"/>
      <c r="P284" s="211"/>
      <c r="Q284" s="221"/>
    </row>
    <row r="285" spans="1:17" x14ac:dyDescent="0.25">
      <c r="A285" s="157"/>
      <c r="B285" s="211"/>
      <c r="C285" s="216"/>
      <c r="D285" s="211"/>
      <c r="E285" s="216"/>
      <c r="F285" s="211"/>
      <c r="G285" s="216"/>
      <c r="H285" s="211"/>
      <c r="I285" s="216"/>
      <c r="J285" s="211"/>
      <c r="K285" s="216"/>
      <c r="L285" s="211"/>
      <c r="M285" s="216"/>
      <c r="N285" s="211"/>
      <c r="O285" s="216"/>
      <c r="P285" s="211"/>
      <c r="Q285" s="221"/>
    </row>
    <row r="286" spans="1:17" x14ac:dyDescent="0.25">
      <c r="A286" s="157"/>
      <c r="B286" s="211"/>
      <c r="C286" s="216"/>
      <c r="D286" s="211"/>
      <c r="E286" s="216"/>
      <c r="F286" s="211"/>
      <c r="G286" s="216"/>
      <c r="H286" s="211"/>
      <c r="I286" s="216"/>
      <c r="J286" s="211"/>
      <c r="K286" s="216"/>
      <c r="L286" s="211"/>
      <c r="M286" s="216"/>
      <c r="N286" s="211"/>
      <c r="O286" s="216"/>
      <c r="P286" s="211"/>
      <c r="Q286" s="221"/>
    </row>
    <row r="287" spans="1:17" x14ac:dyDescent="0.25">
      <c r="A287" s="157"/>
      <c r="B287" s="211"/>
      <c r="C287" s="216"/>
      <c r="D287" s="211"/>
      <c r="E287" s="216"/>
      <c r="F287" s="211"/>
      <c r="G287" s="216"/>
      <c r="H287" s="211"/>
      <c r="I287" s="216"/>
      <c r="J287" s="211"/>
      <c r="K287" s="216"/>
      <c r="L287" s="211"/>
      <c r="M287" s="216"/>
      <c r="N287" s="211"/>
      <c r="O287" s="216"/>
      <c r="P287" s="211"/>
      <c r="Q287" s="221"/>
    </row>
    <row r="288" spans="1:17" x14ac:dyDescent="0.25">
      <c r="A288" s="157"/>
      <c r="B288" s="211"/>
      <c r="C288" s="216"/>
      <c r="D288" s="211"/>
      <c r="E288" s="216"/>
      <c r="F288" s="211"/>
      <c r="G288" s="216"/>
      <c r="H288" s="211"/>
      <c r="I288" s="216"/>
      <c r="J288" s="211"/>
      <c r="K288" s="216"/>
      <c r="L288" s="211"/>
      <c r="M288" s="216"/>
      <c r="N288" s="211"/>
      <c r="O288" s="216"/>
      <c r="P288" s="211"/>
      <c r="Q288" s="221"/>
    </row>
    <row r="289" spans="1:17" x14ac:dyDescent="0.25">
      <c r="A289" s="157"/>
      <c r="B289" s="211"/>
      <c r="C289" s="216"/>
      <c r="D289" s="211"/>
      <c r="E289" s="216"/>
      <c r="F289" s="211"/>
      <c r="G289" s="216"/>
      <c r="H289" s="211"/>
      <c r="I289" s="216"/>
      <c r="J289" s="211"/>
      <c r="K289" s="216"/>
      <c r="L289" s="211"/>
      <c r="M289" s="216"/>
      <c r="N289" s="211"/>
      <c r="O289" s="216"/>
      <c r="P289" s="211"/>
      <c r="Q289" s="221"/>
    </row>
    <row r="290" spans="1:17" x14ac:dyDescent="0.25">
      <c r="A290" s="157"/>
      <c r="B290" s="211"/>
      <c r="C290" s="216"/>
      <c r="D290" s="211"/>
      <c r="E290" s="216"/>
      <c r="F290" s="211"/>
      <c r="G290" s="216"/>
      <c r="H290" s="211"/>
      <c r="I290" s="216"/>
      <c r="J290" s="211"/>
      <c r="K290" s="216"/>
      <c r="L290" s="211"/>
      <c r="M290" s="216"/>
      <c r="N290" s="211"/>
      <c r="O290" s="216"/>
      <c r="P290" s="211"/>
      <c r="Q290" s="221"/>
    </row>
    <row r="291" spans="1:17" x14ac:dyDescent="0.25">
      <c r="A291" s="157"/>
      <c r="B291" s="211"/>
      <c r="C291" s="216"/>
      <c r="D291" s="211"/>
      <c r="E291" s="216"/>
      <c r="F291" s="211"/>
      <c r="G291" s="216"/>
      <c r="H291" s="211"/>
      <c r="I291" s="216"/>
      <c r="J291" s="211"/>
      <c r="K291" s="216"/>
      <c r="L291" s="211"/>
      <c r="M291" s="216"/>
      <c r="N291" s="211"/>
      <c r="O291" s="216"/>
      <c r="P291" s="211"/>
      <c r="Q291" s="221"/>
    </row>
    <row r="292" spans="1:17" x14ac:dyDescent="0.25">
      <c r="A292" s="157"/>
      <c r="B292" s="211"/>
      <c r="C292" s="216"/>
      <c r="D292" s="211"/>
      <c r="E292" s="216"/>
      <c r="F292" s="211"/>
      <c r="G292" s="216"/>
      <c r="H292" s="211"/>
      <c r="I292" s="216"/>
      <c r="J292" s="211"/>
      <c r="K292" s="216"/>
      <c r="L292" s="211"/>
      <c r="M292" s="216"/>
      <c r="N292" s="211"/>
      <c r="O292" s="216"/>
      <c r="P292" s="211"/>
      <c r="Q292" s="221"/>
    </row>
    <row r="293" spans="1:17" x14ac:dyDescent="0.25">
      <c r="A293" s="157"/>
      <c r="B293" s="211"/>
      <c r="C293" s="216"/>
      <c r="D293" s="211"/>
      <c r="E293" s="216"/>
      <c r="F293" s="211"/>
      <c r="G293" s="216"/>
      <c r="H293" s="211"/>
      <c r="I293" s="216"/>
      <c r="J293" s="211"/>
      <c r="K293" s="216"/>
      <c r="L293" s="211"/>
      <c r="M293" s="216"/>
      <c r="N293" s="211"/>
      <c r="O293" s="216"/>
      <c r="P293" s="211"/>
      <c r="Q293" s="221"/>
    </row>
    <row r="294" spans="1:17" x14ac:dyDescent="0.25">
      <c r="A294" s="157"/>
      <c r="B294" s="211"/>
      <c r="C294" s="216"/>
      <c r="D294" s="211"/>
      <c r="E294" s="216"/>
      <c r="F294" s="211"/>
      <c r="G294" s="216"/>
      <c r="H294" s="211"/>
      <c r="I294" s="216"/>
      <c r="J294" s="211"/>
      <c r="K294" s="216"/>
      <c r="L294" s="211"/>
      <c r="M294" s="216"/>
      <c r="N294" s="211"/>
      <c r="O294" s="216"/>
      <c r="P294" s="211"/>
      <c r="Q294" s="221"/>
    </row>
    <row r="295" spans="1:17" x14ac:dyDescent="0.25">
      <c r="A295" s="157"/>
      <c r="B295" s="211"/>
      <c r="C295" s="216"/>
      <c r="D295" s="211"/>
      <c r="E295" s="216"/>
      <c r="F295" s="211"/>
      <c r="G295" s="216"/>
      <c r="H295" s="211"/>
      <c r="I295" s="216"/>
      <c r="J295" s="211"/>
      <c r="K295" s="216"/>
      <c r="L295" s="211"/>
      <c r="M295" s="216"/>
      <c r="N295" s="211"/>
      <c r="O295" s="216"/>
      <c r="P295" s="211"/>
      <c r="Q295" s="221"/>
    </row>
    <row r="296" spans="1:17" x14ac:dyDescent="0.25">
      <c r="A296" s="157"/>
      <c r="B296" s="211"/>
      <c r="C296" s="216"/>
      <c r="D296" s="211"/>
      <c r="E296" s="216"/>
      <c r="F296" s="211"/>
      <c r="G296" s="216"/>
      <c r="H296" s="211"/>
      <c r="I296" s="216"/>
      <c r="J296" s="211"/>
      <c r="K296" s="216"/>
      <c r="L296" s="211"/>
      <c r="M296" s="216"/>
      <c r="N296" s="211"/>
      <c r="O296" s="216"/>
      <c r="P296" s="211"/>
      <c r="Q296" s="221"/>
    </row>
    <row r="297" spans="1:17" x14ac:dyDescent="0.25">
      <c r="A297" s="157"/>
      <c r="B297" s="211"/>
      <c r="C297" s="216"/>
      <c r="D297" s="211"/>
      <c r="E297" s="216"/>
      <c r="F297" s="211"/>
      <c r="G297" s="216"/>
      <c r="H297" s="211"/>
      <c r="I297" s="216"/>
      <c r="J297" s="211"/>
      <c r="K297" s="216"/>
      <c r="L297" s="211"/>
      <c r="M297" s="216"/>
      <c r="N297" s="211"/>
      <c r="O297" s="216"/>
      <c r="P297" s="211"/>
      <c r="Q297" s="221"/>
    </row>
    <row r="298" spans="1:17" x14ac:dyDescent="0.25">
      <c r="A298" s="157"/>
      <c r="B298" s="211"/>
      <c r="C298" s="216"/>
      <c r="D298" s="211"/>
      <c r="E298" s="216"/>
      <c r="F298" s="211"/>
      <c r="G298" s="216"/>
      <c r="H298" s="211"/>
      <c r="I298" s="216"/>
      <c r="J298" s="211"/>
      <c r="K298" s="216"/>
      <c r="L298" s="211"/>
      <c r="M298" s="216"/>
      <c r="N298" s="211"/>
      <c r="O298" s="216"/>
      <c r="P298" s="211"/>
      <c r="Q298" s="221"/>
    </row>
    <row r="299" spans="1:17" x14ac:dyDescent="0.25">
      <c r="A299" s="157"/>
      <c r="B299" s="211"/>
      <c r="C299" s="216"/>
      <c r="D299" s="211"/>
      <c r="E299" s="216"/>
      <c r="F299" s="211"/>
      <c r="G299" s="216"/>
      <c r="H299" s="211"/>
      <c r="I299" s="216"/>
      <c r="J299" s="211"/>
      <c r="K299" s="216"/>
      <c r="L299" s="211"/>
      <c r="M299" s="216"/>
      <c r="N299" s="211"/>
      <c r="O299" s="216"/>
      <c r="P299" s="211"/>
      <c r="Q299" s="221"/>
    </row>
    <row r="300" spans="1:17" x14ac:dyDescent="0.25">
      <c r="A300" s="157"/>
      <c r="B300" s="211"/>
      <c r="C300" s="216"/>
      <c r="D300" s="211"/>
      <c r="E300" s="216"/>
      <c r="F300" s="211"/>
      <c r="G300" s="216"/>
      <c r="H300" s="211"/>
      <c r="I300" s="216"/>
      <c r="J300" s="211"/>
      <c r="K300" s="216"/>
      <c r="L300" s="211"/>
      <c r="M300" s="216"/>
      <c r="N300" s="211"/>
      <c r="O300" s="216"/>
      <c r="P300" s="211"/>
      <c r="Q300" s="221"/>
    </row>
    <row r="301" spans="1:17" x14ac:dyDescent="0.25">
      <c r="A301" s="157"/>
      <c r="B301" s="211"/>
      <c r="C301" s="216"/>
      <c r="D301" s="211"/>
      <c r="E301" s="216"/>
      <c r="F301" s="211"/>
      <c r="G301" s="216"/>
      <c r="H301" s="211"/>
      <c r="I301" s="216"/>
      <c r="J301" s="211"/>
      <c r="K301" s="216"/>
      <c r="L301" s="211"/>
      <c r="M301" s="216"/>
      <c r="N301" s="211"/>
      <c r="O301" s="216"/>
      <c r="P301" s="211"/>
      <c r="Q301" s="221"/>
    </row>
    <row r="302" spans="1:17" x14ac:dyDescent="0.25">
      <c r="A302" s="157"/>
      <c r="B302" s="211"/>
      <c r="C302" s="216"/>
      <c r="D302" s="211"/>
      <c r="E302" s="216"/>
      <c r="F302" s="211"/>
      <c r="G302" s="216"/>
      <c r="H302" s="211"/>
      <c r="I302" s="216"/>
      <c r="J302" s="211"/>
      <c r="K302" s="216"/>
      <c r="L302" s="211"/>
      <c r="M302" s="216"/>
      <c r="N302" s="211"/>
      <c r="O302" s="216"/>
      <c r="P302" s="211"/>
      <c r="Q302" s="221"/>
    </row>
    <row r="303" spans="1:17" x14ac:dyDescent="0.25">
      <c r="A303" s="157"/>
      <c r="B303" s="211"/>
      <c r="C303" s="216"/>
      <c r="D303" s="211"/>
      <c r="E303" s="216"/>
      <c r="F303" s="211"/>
      <c r="G303" s="216"/>
      <c r="H303" s="211"/>
      <c r="I303" s="216"/>
      <c r="J303" s="211"/>
      <c r="K303" s="216"/>
      <c r="L303" s="211"/>
      <c r="M303" s="216"/>
      <c r="N303" s="211"/>
      <c r="O303" s="216"/>
      <c r="P303" s="211"/>
      <c r="Q303" s="221"/>
    </row>
    <row r="304" spans="1:17" x14ac:dyDescent="0.25">
      <c r="A304" s="157"/>
      <c r="B304" s="211"/>
      <c r="C304" s="216"/>
      <c r="D304" s="211"/>
      <c r="E304" s="216"/>
      <c r="F304" s="211"/>
      <c r="G304" s="216"/>
      <c r="H304" s="211"/>
      <c r="I304" s="216"/>
      <c r="J304" s="211"/>
      <c r="K304" s="216"/>
      <c r="L304" s="211"/>
      <c r="M304" s="216"/>
      <c r="N304" s="211"/>
      <c r="O304" s="216"/>
      <c r="P304" s="211"/>
      <c r="Q304" s="221"/>
    </row>
    <row r="305" spans="1:17" x14ac:dyDescent="0.25">
      <c r="A305" s="157"/>
      <c r="B305" s="211"/>
      <c r="C305" s="216"/>
      <c r="D305" s="211"/>
      <c r="E305" s="216"/>
      <c r="F305" s="211"/>
      <c r="G305" s="216"/>
      <c r="H305" s="211"/>
      <c r="I305" s="216"/>
      <c r="J305" s="211"/>
      <c r="K305" s="216"/>
      <c r="L305" s="211"/>
      <c r="M305" s="216"/>
      <c r="N305" s="211"/>
      <c r="O305" s="216"/>
      <c r="P305" s="211"/>
      <c r="Q305" s="221"/>
    </row>
    <row r="306" spans="1:17" x14ac:dyDescent="0.25">
      <c r="A306" s="157"/>
      <c r="B306" s="211"/>
      <c r="C306" s="216"/>
      <c r="D306" s="211"/>
      <c r="E306" s="216"/>
      <c r="F306" s="211"/>
      <c r="G306" s="216"/>
      <c r="H306" s="211"/>
      <c r="I306" s="216"/>
      <c r="J306" s="211"/>
      <c r="K306" s="216"/>
      <c r="L306" s="211"/>
      <c r="M306" s="216"/>
      <c r="N306" s="211"/>
      <c r="O306" s="216"/>
      <c r="P306" s="211"/>
      <c r="Q306" s="221"/>
    </row>
    <row r="307" spans="1:17" x14ac:dyDescent="0.25">
      <c r="A307" s="157"/>
      <c r="B307" s="211"/>
      <c r="C307" s="216"/>
      <c r="D307" s="211"/>
      <c r="E307" s="216"/>
      <c r="F307" s="211"/>
      <c r="G307" s="216"/>
      <c r="H307" s="211"/>
      <c r="I307" s="216"/>
      <c r="J307" s="211"/>
      <c r="K307" s="216"/>
      <c r="L307" s="211"/>
      <c r="M307" s="216"/>
      <c r="N307" s="211"/>
      <c r="O307" s="216"/>
      <c r="P307" s="211"/>
      <c r="Q307" s="221"/>
    </row>
    <row r="308" spans="1:17" x14ac:dyDescent="0.25">
      <c r="A308" s="157"/>
      <c r="B308" s="211"/>
      <c r="C308" s="216"/>
      <c r="D308" s="211"/>
      <c r="E308" s="216"/>
      <c r="F308" s="211"/>
      <c r="G308" s="216"/>
      <c r="H308" s="211"/>
      <c r="I308" s="216"/>
      <c r="J308" s="211"/>
      <c r="K308" s="216"/>
      <c r="L308" s="211"/>
      <c r="M308" s="216"/>
      <c r="N308" s="211"/>
      <c r="O308" s="216"/>
      <c r="P308" s="211"/>
      <c r="Q308" s="221"/>
    </row>
    <row r="309" spans="1:17" x14ac:dyDescent="0.25">
      <c r="A309" s="157"/>
      <c r="B309" s="211"/>
      <c r="C309" s="216"/>
      <c r="D309" s="211"/>
      <c r="E309" s="216"/>
      <c r="F309" s="211"/>
      <c r="G309" s="216"/>
      <c r="H309" s="211"/>
      <c r="I309" s="216"/>
      <c r="J309" s="211"/>
      <c r="K309" s="216"/>
      <c r="L309" s="211"/>
      <c r="M309" s="216"/>
      <c r="N309" s="211"/>
      <c r="O309" s="216"/>
      <c r="P309" s="211"/>
      <c r="Q309" s="221"/>
    </row>
    <row r="310" spans="1:17" x14ac:dyDescent="0.25">
      <c r="A310" s="157"/>
      <c r="B310" s="211"/>
      <c r="C310" s="216"/>
      <c r="D310" s="211"/>
      <c r="E310" s="216"/>
      <c r="F310" s="211"/>
      <c r="G310" s="216"/>
      <c r="H310" s="211"/>
      <c r="I310" s="216"/>
      <c r="J310" s="211"/>
      <c r="K310" s="216"/>
      <c r="L310" s="211"/>
      <c r="M310" s="216"/>
      <c r="N310" s="211"/>
      <c r="O310" s="216"/>
      <c r="P310" s="211"/>
      <c r="Q310" s="221"/>
    </row>
    <row r="311" spans="1:17" x14ac:dyDescent="0.25">
      <c r="A311" s="157"/>
      <c r="B311" s="211"/>
      <c r="C311" s="216"/>
      <c r="D311" s="211"/>
      <c r="E311" s="216"/>
      <c r="F311" s="211"/>
      <c r="G311" s="216"/>
      <c r="H311" s="211"/>
      <c r="I311" s="216"/>
      <c r="J311" s="211"/>
      <c r="K311" s="216"/>
      <c r="L311" s="211"/>
      <c r="M311" s="216"/>
      <c r="N311" s="211"/>
      <c r="O311" s="216"/>
      <c r="P311" s="211"/>
      <c r="Q311" s="221"/>
    </row>
    <row r="312" spans="1:17" x14ac:dyDescent="0.25">
      <c r="A312" s="157"/>
      <c r="B312" s="211"/>
      <c r="C312" s="216"/>
      <c r="D312" s="211"/>
      <c r="E312" s="216"/>
      <c r="F312" s="211"/>
      <c r="G312" s="216"/>
      <c r="H312" s="211"/>
      <c r="I312" s="216"/>
      <c r="J312" s="211"/>
      <c r="K312" s="216"/>
      <c r="L312" s="211"/>
      <c r="M312" s="216"/>
      <c r="N312" s="211"/>
      <c r="O312" s="216"/>
      <c r="P312" s="211"/>
      <c r="Q312" s="221"/>
    </row>
    <row r="313" spans="1:17" x14ac:dyDescent="0.25">
      <c r="A313" s="157"/>
      <c r="B313" s="211"/>
      <c r="C313" s="216"/>
      <c r="D313" s="211"/>
      <c r="E313" s="216"/>
      <c r="F313" s="211"/>
      <c r="G313" s="216"/>
      <c r="H313" s="211"/>
      <c r="I313" s="216"/>
      <c r="J313" s="211"/>
      <c r="K313" s="216"/>
      <c r="L313" s="211"/>
      <c r="M313" s="216"/>
      <c r="N313" s="211"/>
      <c r="O313" s="216"/>
      <c r="P313" s="211"/>
      <c r="Q313" s="221"/>
    </row>
    <row r="314" spans="1:17" x14ac:dyDescent="0.25">
      <c r="A314" s="157"/>
      <c r="B314" s="211"/>
      <c r="C314" s="216"/>
      <c r="D314" s="211"/>
      <c r="E314" s="216"/>
      <c r="F314" s="211"/>
      <c r="G314" s="216"/>
      <c r="H314" s="211"/>
      <c r="I314" s="216"/>
      <c r="J314" s="211"/>
      <c r="K314" s="216"/>
      <c r="L314" s="211"/>
      <c r="M314" s="216"/>
      <c r="N314" s="211"/>
      <c r="O314" s="216"/>
      <c r="P314" s="211"/>
      <c r="Q314" s="221"/>
    </row>
    <row r="315" spans="1:17" x14ac:dyDescent="0.25">
      <c r="A315" s="157"/>
      <c r="B315" s="211"/>
      <c r="C315" s="216"/>
      <c r="D315" s="211"/>
      <c r="E315" s="216"/>
      <c r="F315" s="211"/>
      <c r="G315" s="216"/>
      <c r="H315" s="211"/>
      <c r="I315" s="216"/>
      <c r="J315" s="211"/>
      <c r="K315" s="216"/>
      <c r="L315" s="211"/>
      <c r="M315" s="216"/>
      <c r="N315" s="211"/>
      <c r="O315" s="216"/>
      <c r="P315" s="211"/>
      <c r="Q315" s="221"/>
    </row>
    <row r="316" spans="1:17" x14ac:dyDescent="0.25">
      <c r="A316" s="157"/>
      <c r="B316" s="211"/>
      <c r="C316" s="216"/>
      <c r="D316" s="211"/>
      <c r="E316" s="216"/>
      <c r="F316" s="211"/>
      <c r="G316" s="216"/>
      <c r="H316" s="211"/>
      <c r="I316" s="216"/>
      <c r="J316" s="211"/>
      <c r="K316" s="216"/>
      <c r="L316" s="211"/>
      <c r="M316" s="216"/>
      <c r="N316" s="211"/>
      <c r="O316" s="216"/>
      <c r="P316" s="211"/>
      <c r="Q316" s="221"/>
    </row>
    <row r="317" spans="1:17" x14ac:dyDescent="0.25">
      <c r="A317" s="157"/>
      <c r="B317" s="211"/>
      <c r="C317" s="216"/>
      <c r="D317" s="211"/>
      <c r="E317" s="216"/>
      <c r="F317" s="211"/>
      <c r="G317" s="216"/>
      <c r="H317" s="211"/>
      <c r="I317" s="216"/>
      <c r="J317" s="211"/>
      <c r="K317" s="216"/>
      <c r="L317" s="211"/>
      <c r="M317" s="216"/>
      <c r="N317" s="211"/>
      <c r="O317" s="216"/>
      <c r="P317" s="211"/>
      <c r="Q317" s="221"/>
    </row>
    <row r="318" spans="1:17" x14ac:dyDescent="0.25">
      <c r="A318" s="157"/>
      <c r="B318" s="211"/>
      <c r="C318" s="216"/>
      <c r="D318" s="211"/>
      <c r="E318" s="216"/>
      <c r="F318" s="211"/>
      <c r="G318" s="216"/>
      <c r="H318" s="211"/>
      <c r="I318" s="216"/>
      <c r="J318" s="211"/>
      <c r="K318" s="216"/>
      <c r="L318" s="211"/>
      <c r="M318" s="216"/>
      <c r="N318" s="211"/>
      <c r="O318" s="216"/>
      <c r="P318" s="211"/>
      <c r="Q318" s="221"/>
    </row>
    <row r="319" spans="1:17" x14ac:dyDescent="0.25">
      <c r="A319" s="157"/>
      <c r="B319" s="211"/>
      <c r="C319" s="216"/>
      <c r="D319" s="211"/>
      <c r="E319" s="216"/>
      <c r="F319" s="211"/>
      <c r="G319" s="216"/>
      <c r="H319" s="211"/>
      <c r="I319" s="216"/>
      <c r="J319" s="211"/>
      <c r="K319" s="216"/>
      <c r="L319" s="211"/>
      <c r="M319" s="216"/>
      <c r="N319" s="211"/>
      <c r="O319" s="216"/>
      <c r="P319" s="211"/>
      <c r="Q319" s="221"/>
    </row>
    <row r="320" spans="1:17" x14ac:dyDescent="0.25">
      <c r="A320" s="157"/>
      <c r="B320" s="211"/>
      <c r="C320" s="216"/>
      <c r="D320" s="211"/>
      <c r="E320" s="216"/>
      <c r="F320" s="211"/>
      <c r="G320" s="216"/>
      <c r="H320" s="211"/>
      <c r="I320" s="216"/>
      <c r="J320" s="211"/>
      <c r="K320" s="216"/>
      <c r="L320" s="211"/>
      <c r="M320" s="216"/>
      <c r="N320" s="211"/>
      <c r="O320" s="216"/>
      <c r="P320" s="211"/>
      <c r="Q320" s="221"/>
    </row>
    <row r="321" spans="1:17" x14ac:dyDescent="0.25">
      <c r="A321" s="157"/>
      <c r="B321" s="211"/>
      <c r="C321" s="216"/>
      <c r="D321" s="211"/>
      <c r="E321" s="216"/>
      <c r="F321" s="211"/>
      <c r="G321" s="216"/>
      <c r="H321" s="211"/>
      <c r="I321" s="216"/>
      <c r="J321" s="211"/>
      <c r="K321" s="216"/>
      <c r="L321" s="211"/>
      <c r="M321" s="216"/>
      <c r="N321" s="211"/>
      <c r="O321" s="216"/>
      <c r="P321" s="211"/>
      <c r="Q321" s="221"/>
    </row>
    <row r="322" spans="1:17" x14ac:dyDescent="0.25">
      <c r="A322" s="157"/>
      <c r="B322" s="211"/>
      <c r="C322" s="216"/>
      <c r="D322" s="211"/>
      <c r="E322" s="216"/>
      <c r="F322" s="211"/>
      <c r="G322" s="216"/>
      <c r="H322" s="211"/>
      <c r="I322" s="216"/>
      <c r="J322" s="211"/>
      <c r="K322" s="216"/>
      <c r="L322" s="211"/>
      <c r="M322" s="216"/>
      <c r="N322" s="211"/>
      <c r="O322" s="216"/>
      <c r="P322" s="211"/>
      <c r="Q322" s="221"/>
    </row>
    <row r="323" spans="1:17" x14ac:dyDescent="0.25">
      <c r="A323" s="157"/>
      <c r="B323" s="211"/>
      <c r="C323" s="216"/>
      <c r="D323" s="211"/>
      <c r="E323" s="216"/>
      <c r="F323" s="211"/>
      <c r="G323" s="216"/>
      <c r="H323" s="211"/>
      <c r="I323" s="216"/>
      <c r="J323" s="211"/>
      <c r="K323" s="216"/>
      <c r="L323" s="211"/>
      <c r="M323" s="216"/>
      <c r="N323" s="211"/>
      <c r="O323" s="216"/>
      <c r="P323" s="211"/>
      <c r="Q323" s="221"/>
    </row>
    <row r="324" spans="1:17" x14ac:dyDescent="0.25">
      <c r="A324" s="157"/>
      <c r="B324" s="211"/>
      <c r="C324" s="216"/>
      <c r="D324" s="211"/>
      <c r="E324" s="216"/>
      <c r="F324" s="211"/>
      <c r="G324" s="216"/>
      <c r="H324" s="211"/>
      <c r="I324" s="216"/>
      <c r="J324" s="211"/>
      <c r="K324" s="216"/>
      <c r="L324" s="211"/>
      <c r="M324" s="216"/>
      <c r="N324" s="211"/>
      <c r="O324" s="216"/>
      <c r="P324" s="211"/>
      <c r="Q324" s="221"/>
    </row>
    <row r="325" spans="1:17" x14ac:dyDescent="0.25">
      <c r="A325" s="157"/>
      <c r="B325" s="211"/>
      <c r="C325" s="216"/>
      <c r="D325" s="211"/>
      <c r="E325" s="216"/>
      <c r="F325" s="211"/>
      <c r="G325" s="216"/>
      <c r="H325" s="211"/>
      <c r="I325" s="216"/>
      <c r="J325" s="211"/>
      <c r="K325" s="216"/>
      <c r="L325" s="211"/>
      <c r="M325" s="216"/>
      <c r="N325" s="211"/>
      <c r="O325" s="216"/>
      <c r="P325" s="211"/>
      <c r="Q325" s="221"/>
    </row>
    <row r="326" spans="1:17" x14ac:dyDescent="0.25">
      <c r="A326" s="157"/>
      <c r="B326" s="211"/>
      <c r="C326" s="216"/>
      <c r="D326" s="211"/>
      <c r="E326" s="216"/>
      <c r="F326" s="211"/>
      <c r="G326" s="216"/>
      <c r="H326" s="211"/>
      <c r="I326" s="216"/>
      <c r="J326" s="211"/>
      <c r="K326" s="216"/>
      <c r="L326" s="211"/>
      <c r="M326" s="216"/>
      <c r="N326" s="211"/>
      <c r="O326" s="216"/>
      <c r="P326" s="211"/>
      <c r="Q326" s="221"/>
    </row>
    <row r="327" spans="1:17" x14ac:dyDescent="0.25">
      <c r="A327" s="157"/>
      <c r="B327" s="211"/>
      <c r="C327" s="216"/>
      <c r="D327" s="211"/>
      <c r="E327" s="216"/>
      <c r="F327" s="211"/>
      <c r="G327" s="216"/>
      <c r="H327" s="211"/>
      <c r="I327" s="216"/>
      <c r="J327" s="211"/>
      <c r="K327" s="216"/>
      <c r="L327" s="211"/>
      <c r="M327" s="216"/>
      <c r="N327" s="211"/>
      <c r="O327" s="216"/>
      <c r="P327" s="211"/>
      <c r="Q327" s="221"/>
    </row>
    <row r="328" spans="1:17" x14ac:dyDescent="0.25">
      <c r="A328" s="157"/>
      <c r="B328" s="211"/>
      <c r="C328" s="216"/>
      <c r="D328" s="211"/>
      <c r="E328" s="216"/>
      <c r="F328" s="211"/>
      <c r="G328" s="216"/>
      <c r="H328" s="211"/>
      <c r="I328" s="216"/>
      <c r="J328" s="211"/>
      <c r="K328" s="216"/>
      <c r="L328" s="211"/>
      <c r="M328" s="216"/>
      <c r="N328" s="211"/>
      <c r="O328" s="216"/>
      <c r="P328" s="211"/>
      <c r="Q328" s="221"/>
    </row>
    <row r="329" spans="1:17" x14ac:dyDescent="0.25">
      <c r="A329" s="157"/>
      <c r="B329" s="211"/>
      <c r="C329" s="216"/>
      <c r="D329" s="211"/>
      <c r="E329" s="216"/>
      <c r="F329" s="211"/>
      <c r="G329" s="216"/>
      <c r="H329" s="211"/>
      <c r="I329" s="216"/>
      <c r="J329" s="211"/>
      <c r="K329" s="216"/>
      <c r="L329" s="211"/>
      <c r="M329" s="216"/>
      <c r="N329" s="211"/>
      <c r="O329" s="216"/>
      <c r="P329" s="211"/>
      <c r="Q329" s="221"/>
    </row>
    <row r="330" spans="1:17" x14ac:dyDescent="0.25">
      <c r="A330" s="157"/>
      <c r="B330" s="211"/>
      <c r="C330" s="216"/>
      <c r="D330" s="211"/>
      <c r="E330" s="216"/>
      <c r="F330" s="211"/>
      <c r="G330" s="216"/>
      <c r="H330" s="211"/>
      <c r="I330" s="216"/>
      <c r="J330" s="211"/>
      <c r="K330" s="216"/>
      <c r="L330" s="211"/>
      <c r="M330" s="216"/>
      <c r="N330" s="211"/>
      <c r="O330" s="216"/>
      <c r="P330" s="211"/>
      <c r="Q330" s="221"/>
    </row>
    <row r="331" spans="1:17" x14ac:dyDescent="0.25">
      <c r="A331" s="157"/>
      <c r="B331" s="211"/>
      <c r="C331" s="216"/>
      <c r="D331" s="211"/>
      <c r="E331" s="216"/>
      <c r="F331" s="211"/>
      <c r="G331" s="216"/>
      <c r="H331" s="211"/>
      <c r="I331" s="216"/>
      <c r="J331" s="211"/>
      <c r="K331" s="216"/>
      <c r="L331" s="211"/>
      <c r="M331" s="216"/>
      <c r="N331" s="211"/>
      <c r="O331" s="216"/>
      <c r="P331" s="211"/>
      <c r="Q331" s="221"/>
    </row>
    <row r="332" spans="1:17" x14ac:dyDescent="0.25">
      <c r="A332" s="157"/>
      <c r="B332" s="211"/>
      <c r="C332" s="216"/>
      <c r="D332" s="211"/>
      <c r="E332" s="216"/>
      <c r="F332" s="211"/>
      <c r="G332" s="216"/>
      <c r="H332" s="211"/>
      <c r="I332" s="216"/>
      <c r="J332" s="211"/>
      <c r="K332" s="216"/>
      <c r="L332" s="211"/>
      <c r="M332" s="216"/>
      <c r="N332" s="211"/>
      <c r="O332" s="216"/>
      <c r="P332" s="211"/>
      <c r="Q332" s="221"/>
    </row>
    <row r="333" spans="1:17" x14ac:dyDescent="0.25">
      <c r="A333" s="157"/>
      <c r="B333" s="211"/>
      <c r="C333" s="216"/>
      <c r="D333" s="211"/>
      <c r="E333" s="216"/>
      <c r="F333" s="211"/>
      <c r="G333" s="216"/>
      <c r="H333" s="211"/>
      <c r="I333" s="216"/>
      <c r="J333" s="211"/>
      <c r="K333" s="216"/>
      <c r="L333" s="211"/>
      <c r="M333" s="216"/>
      <c r="N333" s="211"/>
      <c r="O333" s="216"/>
      <c r="P333" s="211"/>
      <c r="Q333" s="221"/>
    </row>
    <row r="334" spans="1:17" x14ac:dyDescent="0.25">
      <c r="A334" s="157"/>
      <c r="B334" s="211"/>
      <c r="C334" s="216"/>
      <c r="D334" s="211"/>
      <c r="E334" s="216"/>
      <c r="F334" s="211"/>
      <c r="G334" s="216"/>
      <c r="H334" s="211"/>
      <c r="I334" s="216"/>
      <c r="J334" s="211"/>
      <c r="K334" s="216"/>
      <c r="L334" s="211"/>
      <c r="M334" s="216"/>
      <c r="N334" s="211"/>
      <c r="O334" s="216"/>
      <c r="P334" s="211"/>
      <c r="Q334" s="221"/>
    </row>
    <row r="335" spans="1:17" x14ac:dyDescent="0.25">
      <c r="A335" s="157"/>
      <c r="B335" s="211"/>
      <c r="C335" s="216"/>
      <c r="D335" s="211"/>
      <c r="E335" s="216"/>
      <c r="F335" s="211"/>
      <c r="G335" s="216"/>
      <c r="H335" s="211"/>
      <c r="I335" s="216"/>
      <c r="J335" s="211"/>
      <c r="K335" s="216"/>
      <c r="L335" s="211"/>
      <c r="M335" s="216"/>
      <c r="N335" s="211"/>
      <c r="O335" s="216"/>
      <c r="P335" s="211"/>
      <c r="Q335" s="221"/>
    </row>
    <row r="336" spans="1:17" x14ac:dyDescent="0.25">
      <c r="A336" s="157"/>
      <c r="B336" s="211"/>
      <c r="C336" s="216"/>
      <c r="D336" s="211"/>
      <c r="E336" s="216"/>
      <c r="F336" s="211"/>
      <c r="G336" s="216"/>
      <c r="H336" s="211"/>
      <c r="I336" s="216"/>
      <c r="J336" s="211"/>
      <c r="K336" s="216"/>
      <c r="L336" s="211"/>
      <c r="M336" s="216"/>
      <c r="N336" s="211"/>
      <c r="O336" s="216"/>
      <c r="P336" s="211"/>
      <c r="Q336" s="221"/>
    </row>
    <row r="337" spans="1:17" x14ac:dyDescent="0.25">
      <c r="A337" s="157"/>
      <c r="B337" s="211"/>
      <c r="C337" s="216"/>
      <c r="D337" s="211"/>
      <c r="E337" s="216"/>
      <c r="F337" s="211"/>
      <c r="G337" s="216"/>
      <c r="H337" s="211"/>
      <c r="I337" s="216"/>
      <c r="J337" s="211"/>
      <c r="K337" s="216"/>
      <c r="L337" s="211"/>
      <c r="M337" s="216"/>
      <c r="N337" s="211"/>
      <c r="O337" s="216"/>
      <c r="P337" s="211"/>
      <c r="Q337" s="221"/>
    </row>
    <row r="338" spans="1:17" x14ac:dyDescent="0.25">
      <c r="A338" s="157"/>
      <c r="B338" s="211"/>
      <c r="C338" s="216"/>
      <c r="D338" s="211"/>
      <c r="E338" s="216"/>
      <c r="F338" s="211"/>
      <c r="G338" s="216"/>
      <c r="H338" s="211"/>
      <c r="I338" s="216"/>
      <c r="J338" s="211"/>
      <c r="K338" s="216"/>
      <c r="L338" s="211"/>
      <c r="M338" s="216"/>
      <c r="N338" s="211"/>
      <c r="O338" s="216"/>
      <c r="P338" s="211"/>
      <c r="Q338" s="221"/>
    </row>
    <row r="339" spans="1:17" x14ac:dyDescent="0.25">
      <c r="A339" s="157"/>
      <c r="B339" s="211"/>
      <c r="C339" s="216"/>
      <c r="D339" s="211"/>
      <c r="E339" s="216"/>
      <c r="F339" s="211"/>
      <c r="G339" s="216"/>
      <c r="H339" s="211"/>
      <c r="I339" s="216"/>
      <c r="J339" s="211"/>
      <c r="K339" s="216"/>
      <c r="L339" s="211"/>
      <c r="M339" s="216"/>
      <c r="N339" s="211"/>
      <c r="O339" s="216"/>
      <c r="P339" s="211"/>
      <c r="Q339" s="221"/>
    </row>
    <row r="340" spans="1:17" x14ac:dyDescent="0.25">
      <c r="A340" s="157"/>
      <c r="B340" s="211"/>
      <c r="C340" s="216"/>
      <c r="D340" s="211"/>
      <c r="E340" s="216"/>
      <c r="F340" s="211"/>
      <c r="G340" s="216"/>
      <c r="H340" s="211"/>
      <c r="I340" s="216"/>
      <c r="J340" s="211"/>
      <c r="K340" s="216"/>
      <c r="L340" s="211"/>
      <c r="M340" s="216"/>
      <c r="N340" s="211"/>
      <c r="O340" s="216"/>
      <c r="P340" s="211"/>
      <c r="Q340" s="221"/>
    </row>
    <row r="341" spans="1:17" x14ac:dyDescent="0.25">
      <c r="A341" s="157"/>
      <c r="B341" s="211"/>
      <c r="C341" s="216"/>
      <c r="D341" s="211"/>
      <c r="E341" s="216"/>
      <c r="F341" s="211"/>
      <c r="G341" s="216"/>
      <c r="H341" s="211"/>
      <c r="I341" s="216"/>
      <c r="J341" s="211"/>
      <c r="K341" s="216"/>
      <c r="L341" s="211"/>
      <c r="M341" s="216"/>
      <c r="N341" s="211"/>
      <c r="O341" s="216"/>
      <c r="P341" s="211"/>
      <c r="Q341" s="221"/>
    </row>
    <row r="342" spans="1:17" x14ac:dyDescent="0.25">
      <c r="A342" s="157"/>
      <c r="B342" s="211"/>
      <c r="C342" s="216"/>
      <c r="D342" s="211"/>
      <c r="E342" s="216"/>
      <c r="F342" s="211"/>
      <c r="G342" s="216"/>
      <c r="H342" s="211"/>
      <c r="I342" s="216"/>
      <c r="J342" s="211"/>
      <c r="K342" s="216"/>
      <c r="L342" s="211"/>
      <c r="M342" s="216"/>
      <c r="N342" s="211"/>
      <c r="O342" s="216"/>
      <c r="P342" s="211"/>
      <c r="Q342" s="221"/>
    </row>
    <row r="343" spans="1:17" x14ac:dyDescent="0.25">
      <c r="A343" s="157"/>
      <c r="B343" s="211"/>
      <c r="C343" s="216"/>
      <c r="D343" s="211"/>
      <c r="E343" s="216"/>
      <c r="F343" s="211"/>
      <c r="G343" s="216"/>
      <c r="H343" s="211"/>
      <c r="I343" s="216"/>
      <c r="J343" s="211"/>
      <c r="K343" s="216"/>
      <c r="L343" s="211"/>
      <c r="M343" s="216"/>
      <c r="N343" s="211"/>
      <c r="O343" s="216"/>
      <c r="P343" s="211"/>
      <c r="Q343" s="221"/>
    </row>
    <row r="344" spans="1:17" x14ac:dyDescent="0.25">
      <c r="A344" s="157"/>
      <c r="B344" s="211"/>
      <c r="C344" s="216"/>
      <c r="D344" s="211"/>
      <c r="E344" s="216"/>
      <c r="F344" s="211"/>
      <c r="G344" s="216"/>
      <c r="H344" s="211"/>
      <c r="I344" s="216"/>
      <c r="J344" s="211"/>
      <c r="K344" s="216"/>
      <c r="L344" s="211"/>
      <c r="M344" s="216"/>
      <c r="N344" s="211"/>
      <c r="O344" s="216"/>
      <c r="P344" s="211"/>
      <c r="Q344" s="221"/>
    </row>
    <row r="345" spans="1:17" x14ac:dyDescent="0.25">
      <c r="A345" s="157"/>
      <c r="B345" s="211"/>
      <c r="C345" s="216"/>
      <c r="D345" s="211"/>
      <c r="E345" s="216"/>
      <c r="F345" s="211"/>
      <c r="G345" s="216"/>
      <c r="H345" s="211"/>
      <c r="I345" s="216"/>
      <c r="J345" s="211"/>
      <c r="K345" s="216"/>
      <c r="L345" s="211"/>
      <c r="M345" s="216"/>
      <c r="N345" s="211"/>
      <c r="O345" s="216"/>
      <c r="P345" s="211"/>
      <c r="Q345" s="221"/>
    </row>
    <row r="346" spans="1:17" x14ac:dyDescent="0.25">
      <c r="A346" s="157"/>
      <c r="B346" s="211"/>
      <c r="C346" s="216"/>
      <c r="D346" s="211"/>
      <c r="E346" s="216"/>
      <c r="F346" s="211"/>
      <c r="G346" s="216"/>
      <c r="H346" s="211"/>
      <c r="I346" s="216"/>
      <c r="J346" s="211"/>
      <c r="K346" s="216"/>
      <c r="L346" s="211"/>
      <c r="M346" s="216"/>
      <c r="N346" s="211"/>
      <c r="O346" s="216"/>
      <c r="P346" s="211"/>
      <c r="Q346" s="221"/>
    </row>
    <row r="347" spans="1:17" x14ac:dyDescent="0.25">
      <c r="A347" s="157"/>
      <c r="B347" s="211"/>
      <c r="C347" s="216"/>
      <c r="D347" s="211"/>
      <c r="E347" s="216"/>
      <c r="F347" s="211"/>
      <c r="G347" s="216"/>
      <c r="H347" s="211"/>
      <c r="I347" s="216"/>
      <c r="J347" s="211"/>
      <c r="K347" s="216"/>
      <c r="L347" s="211"/>
      <c r="M347" s="216"/>
      <c r="N347" s="211"/>
      <c r="O347" s="216"/>
      <c r="P347" s="211"/>
      <c r="Q347" s="221"/>
    </row>
    <row r="348" spans="1:17" x14ac:dyDescent="0.25">
      <c r="A348" s="157"/>
      <c r="B348" s="211"/>
      <c r="C348" s="216"/>
      <c r="D348" s="211"/>
      <c r="E348" s="216"/>
      <c r="F348" s="211"/>
      <c r="G348" s="216"/>
      <c r="H348" s="211"/>
      <c r="I348" s="216"/>
      <c r="J348" s="211"/>
      <c r="K348" s="216"/>
      <c r="L348" s="211"/>
      <c r="M348" s="216"/>
      <c r="N348" s="211"/>
      <c r="O348" s="216"/>
      <c r="P348" s="211"/>
      <c r="Q348" s="221"/>
    </row>
    <row r="349" spans="1:17" x14ac:dyDescent="0.25">
      <c r="A349" s="157"/>
      <c r="B349" s="211"/>
      <c r="C349" s="216"/>
      <c r="D349" s="211"/>
      <c r="E349" s="216"/>
      <c r="F349" s="211"/>
      <c r="G349" s="216"/>
      <c r="H349" s="211"/>
      <c r="I349" s="216"/>
      <c r="J349" s="211"/>
      <c r="K349" s="216"/>
      <c r="L349" s="211"/>
      <c r="M349" s="216"/>
      <c r="N349" s="211"/>
      <c r="O349" s="216"/>
      <c r="P349" s="211"/>
      <c r="Q349" s="221"/>
    </row>
    <row r="350" spans="1:17" x14ac:dyDescent="0.25">
      <c r="A350" s="157"/>
      <c r="B350" s="211"/>
      <c r="C350" s="216"/>
      <c r="D350" s="211"/>
      <c r="E350" s="216"/>
      <c r="F350" s="211"/>
      <c r="G350" s="216"/>
      <c r="H350" s="211"/>
      <c r="I350" s="216"/>
      <c r="J350" s="211"/>
      <c r="K350" s="216"/>
      <c r="L350" s="211"/>
      <c r="M350" s="216"/>
      <c r="N350" s="211"/>
      <c r="O350" s="216"/>
      <c r="P350" s="211"/>
      <c r="Q350" s="221"/>
    </row>
    <row r="351" spans="1:17" x14ac:dyDescent="0.25">
      <c r="A351" s="157"/>
      <c r="B351" s="211"/>
      <c r="C351" s="216"/>
      <c r="D351" s="211"/>
      <c r="E351" s="216"/>
      <c r="F351" s="211"/>
      <c r="G351" s="216"/>
      <c r="H351" s="211"/>
      <c r="I351" s="216"/>
      <c r="J351" s="211"/>
      <c r="K351" s="216"/>
      <c r="L351" s="211"/>
      <c r="M351" s="216"/>
      <c r="N351" s="211"/>
      <c r="O351" s="216"/>
      <c r="P351" s="211"/>
      <c r="Q351" s="221"/>
    </row>
    <row r="352" spans="1:17" x14ac:dyDescent="0.25">
      <c r="A352" s="157"/>
      <c r="B352" s="211"/>
      <c r="C352" s="216"/>
      <c r="D352" s="211"/>
      <c r="E352" s="216"/>
      <c r="F352" s="211"/>
      <c r="G352" s="216"/>
      <c r="H352" s="211"/>
      <c r="I352" s="216"/>
      <c r="J352" s="211"/>
      <c r="K352" s="216"/>
      <c r="L352" s="211"/>
      <c r="M352" s="216"/>
      <c r="N352" s="211"/>
      <c r="O352" s="216"/>
      <c r="P352" s="211"/>
      <c r="Q352" s="221"/>
    </row>
    <row r="353" spans="1:17" x14ac:dyDescent="0.25">
      <c r="A353" s="157"/>
      <c r="B353" s="211"/>
      <c r="C353" s="216"/>
      <c r="D353" s="211"/>
      <c r="E353" s="216"/>
      <c r="F353" s="211"/>
      <c r="G353" s="216"/>
      <c r="H353" s="211"/>
      <c r="I353" s="216"/>
      <c r="J353" s="211"/>
      <c r="K353" s="216"/>
      <c r="L353" s="211"/>
      <c r="M353" s="216"/>
      <c r="N353" s="211"/>
      <c r="O353" s="216"/>
      <c r="P353" s="211"/>
      <c r="Q353" s="221"/>
    </row>
    <row r="354" spans="1:17" x14ac:dyDescent="0.25">
      <c r="A354" s="157"/>
      <c r="B354" s="211"/>
      <c r="C354" s="216"/>
      <c r="D354" s="211"/>
      <c r="E354" s="216"/>
      <c r="F354" s="211"/>
      <c r="G354" s="216"/>
      <c r="H354" s="211"/>
      <c r="I354" s="216"/>
      <c r="J354" s="211"/>
      <c r="K354" s="216"/>
      <c r="L354" s="211"/>
      <c r="M354" s="216"/>
      <c r="N354" s="211"/>
      <c r="O354" s="216"/>
      <c r="P354" s="211"/>
      <c r="Q354" s="221"/>
    </row>
    <row r="355" spans="1:17" x14ac:dyDescent="0.25">
      <c r="A355" s="157"/>
      <c r="B355" s="211"/>
      <c r="C355" s="216"/>
      <c r="D355" s="211"/>
      <c r="E355" s="216"/>
      <c r="F355" s="211"/>
      <c r="G355" s="216"/>
      <c r="H355" s="211"/>
      <c r="I355" s="216"/>
      <c r="J355" s="211"/>
      <c r="K355" s="216"/>
      <c r="L355" s="211"/>
      <c r="M355" s="216"/>
      <c r="N355" s="211"/>
      <c r="O355" s="216"/>
      <c r="P355" s="211"/>
      <c r="Q355" s="221"/>
    </row>
    <row r="356" spans="1:17" x14ac:dyDescent="0.25">
      <c r="A356" s="157"/>
      <c r="B356" s="211"/>
      <c r="C356" s="216"/>
      <c r="D356" s="211"/>
      <c r="E356" s="216"/>
      <c r="F356" s="211"/>
      <c r="G356" s="216"/>
      <c r="H356" s="211"/>
      <c r="I356" s="216"/>
      <c r="J356" s="211"/>
      <c r="K356" s="216"/>
      <c r="L356" s="211"/>
      <c r="M356" s="216"/>
      <c r="N356" s="211"/>
      <c r="O356" s="216"/>
      <c r="P356" s="211"/>
      <c r="Q356" s="221"/>
    </row>
    <row r="357" spans="1:17" x14ac:dyDescent="0.25">
      <c r="A357" s="157"/>
      <c r="B357" s="211"/>
      <c r="C357" s="216"/>
      <c r="D357" s="211"/>
      <c r="E357" s="216"/>
      <c r="F357" s="211"/>
      <c r="G357" s="216"/>
      <c r="H357" s="211"/>
      <c r="I357" s="216"/>
      <c r="J357" s="211"/>
      <c r="K357" s="216"/>
      <c r="L357" s="211"/>
      <c r="M357" s="216"/>
      <c r="N357" s="211"/>
      <c r="O357" s="216"/>
      <c r="P357" s="211"/>
      <c r="Q357" s="221"/>
    </row>
    <row r="358" spans="1:17" x14ac:dyDescent="0.25">
      <c r="A358" s="157"/>
      <c r="B358" s="211"/>
      <c r="C358" s="216"/>
      <c r="D358" s="211"/>
      <c r="E358" s="216"/>
      <c r="F358" s="211"/>
      <c r="G358" s="216"/>
      <c r="H358" s="211"/>
      <c r="I358" s="216"/>
      <c r="J358" s="211"/>
      <c r="K358" s="216"/>
      <c r="L358" s="211"/>
      <c r="M358" s="216"/>
      <c r="N358" s="211"/>
      <c r="O358" s="216"/>
      <c r="P358" s="211"/>
      <c r="Q358" s="221"/>
    </row>
    <row r="359" spans="1:17" x14ac:dyDescent="0.25">
      <c r="A359" s="157"/>
      <c r="B359" s="211"/>
      <c r="C359" s="216"/>
      <c r="D359" s="211"/>
      <c r="E359" s="216"/>
      <c r="F359" s="211"/>
      <c r="G359" s="216"/>
      <c r="H359" s="211"/>
      <c r="I359" s="216"/>
      <c r="J359" s="211"/>
      <c r="K359" s="216"/>
      <c r="L359" s="211"/>
      <c r="M359" s="216"/>
      <c r="N359" s="211"/>
      <c r="O359" s="216"/>
      <c r="P359" s="211"/>
      <c r="Q359" s="221"/>
    </row>
    <row r="360" spans="1:17" x14ac:dyDescent="0.25">
      <c r="A360" s="157"/>
      <c r="B360" s="211"/>
      <c r="C360" s="216"/>
      <c r="D360" s="211"/>
      <c r="E360" s="216"/>
      <c r="F360" s="211"/>
      <c r="G360" s="216"/>
      <c r="H360" s="211"/>
      <c r="I360" s="216"/>
      <c r="J360" s="211"/>
      <c r="K360" s="216"/>
      <c r="L360" s="211"/>
      <c r="M360" s="216"/>
      <c r="N360" s="211"/>
      <c r="O360" s="216"/>
      <c r="P360" s="211"/>
      <c r="Q360" s="221"/>
    </row>
    <row r="361" spans="1:17" x14ac:dyDescent="0.25">
      <c r="A361" s="157"/>
      <c r="B361" s="211"/>
      <c r="C361" s="216"/>
      <c r="D361" s="211"/>
      <c r="E361" s="216"/>
      <c r="F361" s="211"/>
      <c r="G361" s="216"/>
      <c r="H361" s="211"/>
      <c r="I361" s="216"/>
      <c r="J361" s="211"/>
      <c r="K361" s="216"/>
      <c r="L361" s="211"/>
      <c r="M361" s="216"/>
      <c r="N361" s="211"/>
      <c r="O361" s="216"/>
      <c r="P361" s="211"/>
      <c r="Q361" s="221"/>
    </row>
    <row r="362" spans="1:17" x14ac:dyDescent="0.25">
      <c r="A362" s="157"/>
      <c r="B362" s="211"/>
      <c r="C362" s="216"/>
      <c r="D362" s="211"/>
      <c r="E362" s="216"/>
      <c r="F362" s="211"/>
      <c r="G362" s="216"/>
      <c r="H362" s="211"/>
      <c r="I362" s="216"/>
      <c r="J362" s="211"/>
      <c r="K362" s="216"/>
      <c r="L362" s="211"/>
      <c r="M362" s="216"/>
      <c r="N362" s="211"/>
      <c r="O362" s="216"/>
      <c r="P362" s="211"/>
      <c r="Q362" s="221"/>
    </row>
    <row r="363" spans="1:17" x14ac:dyDescent="0.25">
      <c r="A363" s="157"/>
      <c r="B363" s="211"/>
      <c r="C363" s="216"/>
      <c r="D363" s="211"/>
      <c r="E363" s="216"/>
      <c r="F363" s="211"/>
      <c r="G363" s="216"/>
      <c r="H363" s="211"/>
      <c r="I363" s="216"/>
      <c r="J363" s="211"/>
      <c r="K363" s="216"/>
      <c r="L363" s="211"/>
      <c r="M363" s="216"/>
      <c r="N363" s="211"/>
      <c r="O363" s="216"/>
      <c r="P363" s="211"/>
      <c r="Q363" s="221"/>
    </row>
    <row r="364" spans="1:17" x14ac:dyDescent="0.25">
      <c r="A364" s="157"/>
      <c r="B364" s="211"/>
      <c r="C364" s="216"/>
      <c r="D364" s="211"/>
      <c r="E364" s="216"/>
      <c r="F364" s="211"/>
      <c r="G364" s="216"/>
      <c r="H364" s="211"/>
      <c r="I364" s="216"/>
      <c r="J364" s="211"/>
      <c r="K364" s="216"/>
      <c r="L364" s="211"/>
      <c r="M364" s="216"/>
      <c r="N364" s="211"/>
      <c r="O364" s="216"/>
      <c r="P364" s="211"/>
      <c r="Q364" s="221"/>
    </row>
    <row r="365" spans="1:17" x14ac:dyDescent="0.25">
      <c r="A365" s="157"/>
      <c r="B365" s="211"/>
      <c r="C365" s="216"/>
      <c r="D365" s="211"/>
      <c r="E365" s="216"/>
      <c r="F365" s="211"/>
      <c r="G365" s="216"/>
      <c r="H365" s="211"/>
      <c r="I365" s="216"/>
      <c r="J365" s="211"/>
      <c r="K365" s="216"/>
      <c r="L365" s="211"/>
      <c r="M365" s="216"/>
      <c r="N365" s="211"/>
      <c r="O365" s="216"/>
      <c r="P365" s="211"/>
      <c r="Q365" s="221"/>
    </row>
    <row r="366" spans="1:17" x14ac:dyDescent="0.25">
      <c r="A366" s="157"/>
      <c r="B366" s="211"/>
      <c r="C366" s="216"/>
      <c r="D366" s="211"/>
      <c r="E366" s="216"/>
      <c r="F366" s="211"/>
      <c r="G366" s="216"/>
      <c r="H366" s="211"/>
      <c r="I366" s="216"/>
      <c r="J366" s="211"/>
      <c r="K366" s="216"/>
      <c r="L366" s="211"/>
      <c r="M366" s="216"/>
      <c r="N366" s="211"/>
      <c r="O366" s="216"/>
      <c r="P366" s="211"/>
      <c r="Q366" s="221"/>
    </row>
    <row r="367" spans="1:17" x14ac:dyDescent="0.25">
      <c r="A367" s="157"/>
      <c r="B367" s="211"/>
      <c r="C367" s="216"/>
      <c r="D367" s="211"/>
      <c r="E367" s="216"/>
      <c r="F367" s="211"/>
      <c r="G367" s="216"/>
      <c r="H367" s="211"/>
      <c r="I367" s="216"/>
      <c r="J367" s="211"/>
      <c r="K367" s="216"/>
      <c r="L367" s="211"/>
      <c r="M367" s="216"/>
      <c r="N367" s="211"/>
      <c r="O367" s="216"/>
      <c r="P367" s="211"/>
      <c r="Q367" s="221"/>
    </row>
    <row r="368" spans="1:17" x14ac:dyDescent="0.25">
      <c r="A368" s="157"/>
      <c r="B368" s="211"/>
      <c r="C368" s="216"/>
      <c r="D368" s="211"/>
      <c r="E368" s="216"/>
      <c r="F368" s="211"/>
      <c r="G368" s="216"/>
      <c r="H368" s="211"/>
      <c r="I368" s="216"/>
      <c r="J368" s="211"/>
      <c r="K368" s="216"/>
      <c r="L368" s="211"/>
      <c r="M368" s="216"/>
      <c r="N368" s="211"/>
      <c r="O368" s="216"/>
      <c r="P368" s="211"/>
      <c r="Q368" s="221"/>
    </row>
    <row r="369" spans="1:17" x14ac:dyDescent="0.25">
      <c r="A369" s="157"/>
      <c r="B369" s="211"/>
      <c r="C369" s="216"/>
      <c r="D369" s="211"/>
      <c r="E369" s="216"/>
      <c r="F369" s="211"/>
      <c r="G369" s="216"/>
      <c r="H369" s="211"/>
      <c r="I369" s="216"/>
      <c r="J369" s="211"/>
      <c r="K369" s="216"/>
      <c r="L369" s="211"/>
      <c r="M369" s="216"/>
      <c r="N369" s="211"/>
      <c r="O369" s="216"/>
      <c r="P369" s="211"/>
      <c r="Q369" s="221"/>
    </row>
    <row r="370" spans="1:17" x14ac:dyDescent="0.25">
      <c r="A370" s="157"/>
      <c r="B370" s="211"/>
      <c r="C370" s="216"/>
      <c r="D370" s="211"/>
      <c r="E370" s="216"/>
      <c r="F370" s="211"/>
      <c r="G370" s="216"/>
      <c r="H370" s="211"/>
      <c r="I370" s="216"/>
      <c r="J370" s="211"/>
      <c r="K370" s="216"/>
      <c r="L370" s="211"/>
      <c r="M370" s="216"/>
      <c r="N370" s="211"/>
      <c r="O370" s="216"/>
      <c r="P370" s="211"/>
      <c r="Q370" s="221"/>
    </row>
    <row r="371" spans="1:17" x14ac:dyDescent="0.25">
      <c r="A371" s="157"/>
      <c r="B371" s="211"/>
      <c r="C371" s="216"/>
      <c r="D371" s="211"/>
      <c r="E371" s="216"/>
      <c r="F371" s="211"/>
      <c r="G371" s="216"/>
      <c r="H371" s="211"/>
      <c r="I371" s="216"/>
      <c r="J371" s="211"/>
      <c r="K371" s="216"/>
      <c r="L371" s="211"/>
      <c r="M371" s="216"/>
      <c r="N371" s="211"/>
      <c r="O371" s="216"/>
      <c r="P371" s="211"/>
      <c r="Q371" s="221"/>
    </row>
    <row r="372" spans="1:17" x14ac:dyDescent="0.25">
      <c r="A372" s="157"/>
      <c r="B372" s="211"/>
      <c r="C372" s="216"/>
      <c r="D372" s="211"/>
      <c r="E372" s="216"/>
      <c r="F372" s="211"/>
      <c r="G372" s="216"/>
      <c r="H372" s="211"/>
      <c r="I372" s="216"/>
      <c r="J372" s="211"/>
      <c r="K372" s="216"/>
      <c r="L372" s="211"/>
      <c r="M372" s="216"/>
      <c r="N372" s="211"/>
      <c r="O372" s="216"/>
      <c r="P372" s="211"/>
      <c r="Q372" s="221"/>
    </row>
    <row r="373" spans="1:17" x14ac:dyDescent="0.25">
      <c r="A373" s="157"/>
      <c r="B373" s="211"/>
      <c r="C373" s="216"/>
      <c r="D373" s="211"/>
      <c r="E373" s="216"/>
      <c r="F373" s="211"/>
      <c r="G373" s="216"/>
      <c r="H373" s="211"/>
      <c r="I373" s="216"/>
      <c r="J373" s="211"/>
      <c r="K373" s="216"/>
      <c r="L373" s="211"/>
      <c r="M373" s="216"/>
      <c r="N373" s="211"/>
      <c r="O373" s="216"/>
      <c r="P373" s="211"/>
      <c r="Q373" s="221"/>
    </row>
    <row r="374" spans="1:17" x14ac:dyDescent="0.25">
      <c r="A374" s="157"/>
      <c r="B374" s="211"/>
      <c r="C374" s="216"/>
      <c r="D374" s="211"/>
      <c r="E374" s="216"/>
      <c r="F374" s="211"/>
      <c r="G374" s="216"/>
      <c r="H374" s="211"/>
      <c r="I374" s="216"/>
      <c r="J374" s="211"/>
      <c r="K374" s="216"/>
      <c r="L374" s="211"/>
      <c r="M374" s="216"/>
      <c r="N374" s="211"/>
      <c r="O374" s="216"/>
      <c r="P374" s="211"/>
      <c r="Q374" s="221"/>
    </row>
    <row r="375" spans="1:17" x14ac:dyDescent="0.25">
      <c r="A375" s="157"/>
      <c r="B375" s="211"/>
      <c r="C375" s="216"/>
      <c r="D375" s="211"/>
      <c r="E375" s="216"/>
      <c r="F375" s="211"/>
      <c r="G375" s="216"/>
      <c r="H375" s="211"/>
      <c r="I375" s="216"/>
      <c r="J375" s="211"/>
      <c r="K375" s="216"/>
      <c r="L375" s="211"/>
      <c r="M375" s="216"/>
      <c r="N375" s="211"/>
      <c r="O375" s="216"/>
      <c r="P375" s="211"/>
      <c r="Q375" s="221"/>
    </row>
    <row r="376" spans="1:17" x14ac:dyDescent="0.25">
      <c r="A376" s="157"/>
      <c r="B376" s="211"/>
      <c r="C376" s="216"/>
      <c r="D376" s="211"/>
      <c r="E376" s="216"/>
      <c r="F376" s="211"/>
      <c r="G376" s="216"/>
      <c r="H376" s="211"/>
      <c r="I376" s="216"/>
      <c r="J376" s="211"/>
      <c r="K376" s="216"/>
      <c r="L376" s="211"/>
      <c r="M376" s="216"/>
      <c r="N376" s="211"/>
      <c r="O376" s="216"/>
      <c r="P376" s="211"/>
      <c r="Q376" s="221"/>
    </row>
    <row r="377" spans="1:17" x14ac:dyDescent="0.25">
      <c r="A377" s="157"/>
      <c r="B377" s="211"/>
      <c r="C377" s="216"/>
      <c r="D377" s="211"/>
      <c r="E377" s="216"/>
      <c r="F377" s="211"/>
      <c r="G377" s="216"/>
      <c r="H377" s="211"/>
      <c r="I377" s="216"/>
      <c r="J377" s="211"/>
      <c r="K377" s="216"/>
      <c r="L377" s="211"/>
      <c r="M377" s="216"/>
      <c r="N377" s="211"/>
      <c r="O377" s="216"/>
      <c r="P377" s="211"/>
      <c r="Q377" s="221"/>
    </row>
    <row r="378" spans="1:17" x14ac:dyDescent="0.25">
      <c r="A378" s="157"/>
      <c r="B378" s="211"/>
      <c r="C378" s="216"/>
      <c r="D378" s="211"/>
      <c r="E378" s="216"/>
      <c r="F378" s="211"/>
      <c r="G378" s="216"/>
      <c r="H378" s="211"/>
      <c r="I378" s="216"/>
      <c r="J378" s="211"/>
      <c r="K378" s="216"/>
      <c r="L378" s="211"/>
      <c r="M378" s="216"/>
      <c r="N378" s="211"/>
      <c r="O378" s="216"/>
      <c r="P378" s="211"/>
      <c r="Q378" s="221"/>
    </row>
    <row r="379" spans="1:17" x14ac:dyDescent="0.25">
      <c r="A379" s="157"/>
      <c r="B379" s="211"/>
      <c r="C379" s="216"/>
      <c r="D379" s="211"/>
      <c r="E379" s="216"/>
      <c r="F379" s="211"/>
      <c r="G379" s="216"/>
      <c r="H379" s="211"/>
      <c r="I379" s="216"/>
      <c r="J379" s="211"/>
      <c r="K379" s="216"/>
      <c r="L379" s="211"/>
      <c r="M379" s="216"/>
      <c r="N379" s="211"/>
      <c r="O379" s="216"/>
      <c r="P379" s="211"/>
      <c r="Q379" s="221"/>
    </row>
    <row r="380" spans="1:17" x14ac:dyDescent="0.25">
      <c r="A380" s="157"/>
      <c r="B380" s="211"/>
      <c r="C380" s="216"/>
      <c r="D380" s="211"/>
      <c r="E380" s="216"/>
      <c r="F380" s="211"/>
      <c r="G380" s="216"/>
      <c r="H380" s="211"/>
      <c r="I380" s="216"/>
      <c r="J380" s="211"/>
      <c r="K380" s="216"/>
      <c r="L380" s="211"/>
      <c r="M380" s="216"/>
      <c r="N380" s="211"/>
      <c r="O380" s="216"/>
      <c r="P380" s="211"/>
      <c r="Q380" s="221"/>
    </row>
    <row r="381" spans="1:17" x14ac:dyDescent="0.25">
      <c r="A381" s="157"/>
      <c r="B381" s="211"/>
      <c r="C381" s="216"/>
      <c r="D381" s="211"/>
      <c r="E381" s="216"/>
      <c r="F381" s="211"/>
      <c r="G381" s="216"/>
      <c r="H381" s="211"/>
      <c r="I381" s="216"/>
      <c r="J381" s="211"/>
      <c r="K381" s="216"/>
      <c r="L381" s="211"/>
      <c r="M381" s="216"/>
      <c r="N381" s="211"/>
      <c r="O381" s="216"/>
      <c r="P381" s="211"/>
      <c r="Q381" s="221"/>
    </row>
    <row r="382" spans="1:17" x14ac:dyDescent="0.25">
      <c r="A382" s="157"/>
      <c r="B382" s="211"/>
      <c r="C382" s="216"/>
      <c r="D382" s="211"/>
      <c r="E382" s="216"/>
      <c r="F382" s="211"/>
      <c r="G382" s="216"/>
      <c r="H382" s="211"/>
      <c r="I382" s="216"/>
      <c r="J382" s="211"/>
      <c r="K382" s="216"/>
      <c r="L382" s="211"/>
      <c r="M382" s="216"/>
      <c r="N382" s="211"/>
      <c r="O382" s="216"/>
      <c r="P382" s="211"/>
      <c r="Q382" s="221"/>
    </row>
    <row r="383" spans="1:17" x14ac:dyDescent="0.25">
      <c r="A383" s="157"/>
      <c r="B383" s="211"/>
      <c r="C383" s="216"/>
      <c r="D383" s="211"/>
      <c r="E383" s="216"/>
      <c r="F383" s="211"/>
      <c r="G383" s="216"/>
      <c r="H383" s="211"/>
      <c r="I383" s="216"/>
      <c r="J383" s="211"/>
      <c r="K383" s="216"/>
      <c r="L383" s="211"/>
      <c r="M383" s="216"/>
      <c r="N383" s="211"/>
      <c r="O383" s="216"/>
      <c r="P383" s="211"/>
      <c r="Q383" s="221"/>
    </row>
    <row r="384" spans="1:17" x14ac:dyDescent="0.25">
      <c r="A384" s="157"/>
      <c r="B384" s="211"/>
      <c r="C384" s="216"/>
      <c r="D384" s="211"/>
      <c r="E384" s="216"/>
      <c r="F384" s="211"/>
      <c r="G384" s="216"/>
      <c r="H384" s="211"/>
      <c r="I384" s="216"/>
      <c r="J384" s="211"/>
      <c r="K384" s="216"/>
      <c r="L384" s="211"/>
      <c r="M384" s="216"/>
      <c r="N384" s="211"/>
      <c r="O384" s="216"/>
      <c r="P384" s="211"/>
      <c r="Q384" s="221"/>
    </row>
    <row r="385" spans="1:17" x14ac:dyDescent="0.25">
      <c r="A385" s="157"/>
      <c r="B385" s="211"/>
      <c r="C385" s="216"/>
      <c r="D385" s="211"/>
      <c r="E385" s="216"/>
      <c r="F385" s="211"/>
      <c r="G385" s="216"/>
      <c r="H385" s="211"/>
      <c r="I385" s="216"/>
      <c r="J385" s="211"/>
      <c r="K385" s="216"/>
      <c r="L385" s="211"/>
      <c r="M385" s="216"/>
      <c r="N385" s="211"/>
      <c r="O385" s="216"/>
      <c r="P385" s="211"/>
      <c r="Q385" s="221"/>
    </row>
    <row r="386" spans="1:17" x14ac:dyDescent="0.25">
      <c r="A386" s="157"/>
      <c r="B386" s="211"/>
      <c r="C386" s="216"/>
      <c r="D386" s="211"/>
      <c r="E386" s="216"/>
      <c r="F386" s="211"/>
      <c r="G386" s="216"/>
      <c r="H386" s="211"/>
      <c r="I386" s="216"/>
      <c r="J386" s="211"/>
      <c r="K386" s="216"/>
      <c r="L386" s="211"/>
      <c r="M386" s="216"/>
      <c r="N386" s="211"/>
      <c r="O386" s="216"/>
      <c r="P386" s="211"/>
      <c r="Q386" s="221"/>
    </row>
    <row r="387" spans="1:17" x14ac:dyDescent="0.25">
      <c r="A387" s="157"/>
      <c r="B387" s="211"/>
      <c r="C387" s="216"/>
      <c r="D387" s="211"/>
      <c r="E387" s="216"/>
      <c r="F387" s="211"/>
      <c r="G387" s="216"/>
      <c r="H387" s="211"/>
      <c r="I387" s="216"/>
      <c r="J387" s="211"/>
      <c r="K387" s="216"/>
      <c r="L387" s="211"/>
      <c r="M387" s="216"/>
      <c r="N387" s="211"/>
      <c r="O387" s="216"/>
      <c r="P387" s="211"/>
      <c r="Q387" s="221"/>
    </row>
    <row r="388" spans="1:17" x14ac:dyDescent="0.25">
      <c r="A388" s="157"/>
      <c r="B388" s="211"/>
      <c r="C388" s="216"/>
      <c r="D388" s="211"/>
      <c r="E388" s="216"/>
      <c r="F388" s="211"/>
      <c r="G388" s="216"/>
      <c r="H388" s="211"/>
      <c r="I388" s="216"/>
      <c r="J388" s="211"/>
      <c r="K388" s="216"/>
      <c r="L388" s="211"/>
      <c r="M388" s="216"/>
      <c r="N388" s="211"/>
      <c r="O388" s="216"/>
      <c r="P388" s="211"/>
      <c r="Q388" s="221"/>
    </row>
    <row r="389" spans="1:17" x14ac:dyDescent="0.25">
      <c r="A389" s="157"/>
      <c r="B389" s="211"/>
      <c r="C389" s="216"/>
      <c r="D389" s="211"/>
      <c r="E389" s="216"/>
      <c r="F389" s="211"/>
      <c r="G389" s="216"/>
      <c r="H389" s="211"/>
      <c r="I389" s="216"/>
      <c r="J389" s="211"/>
      <c r="K389" s="216"/>
      <c r="L389" s="211"/>
      <c r="M389" s="216"/>
      <c r="N389" s="211"/>
      <c r="O389" s="216"/>
      <c r="P389" s="211"/>
      <c r="Q389" s="221"/>
    </row>
    <row r="390" spans="1:17" x14ac:dyDescent="0.25">
      <c r="A390" s="157"/>
      <c r="B390" s="211"/>
      <c r="C390" s="216"/>
      <c r="D390" s="211"/>
      <c r="E390" s="216"/>
      <c r="F390" s="211"/>
      <c r="G390" s="216"/>
      <c r="H390" s="211"/>
      <c r="I390" s="216"/>
      <c r="J390" s="211"/>
      <c r="K390" s="216"/>
      <c r="L390" s="211"/>
      <c r="M390" s="216"/>
      <c r="N390" s="211"/>
      <c r="O390" s="216"/>
      <c r="P390" s="211"/>
      <c r="Q390" s="221"/>
    </row>
    <row r="391" spans="1:17" x14ac:dyDescent="0.25">
      <c r="A391" s="157"/>
      <c r="B391" s="211"/>
      <c r="C391" s="216"/>
      <c r="D391" s="211"/>
      <c r="E391" s="216"/>
      <c r="F391" s="211"/>
      <c r="G391" s="216"/>
      <c r="H391" s="211"/>
      <c r="I391" s="216"/>
      <c r="J391" s="211"/>
      <c r="K391" s="216"/>
      <c r="L391" s="211"/>
      <c r="M391" s="216"/>
      <c r="N391" s="211"/>
      <c r="O391" s="216"/>
      <c r="P391" s="211"/>
      <c r="Q391" s="221"/>
    </row>
    <row r="392" spans="1:17" x14ac:dyDescent="0.25">
      <c r="A392" s="157"/>
      <c r="B392" s="211"/>
      <c r="C392" s="216"/>
      <c r="D392" s="211"/>
      <c r="E392" s="216"/>
      <c r="F392" s="211"/>
      <c r="G392" s="216"/>
      <c r="H392" s="211"/>
      <c r="I392" s="216"/>
      <c r="J392" s="211"/>
      <c r="K392" s="216"/>
      <c r="L392" s="211"/>
      <c r="M392" s="216"/>
      <c r="N392" s="211"/>
      <c r="O392" s="216"/>
      <c r="P392" s="211"/>
      <c r="Q392" s="221"/>
    </row>
    <row r="393" spans="1:17" x14ac:dyDescent="0.25">
      <c r="A393" s="157"/>
      <c r="B393" s="211"/>
      <c r="C393" s="216"/>
      <c r="D393" s="211"/>
      <c r="E393" s="216"/>
      <c r="F393" s="211"/>
      <c r="G393" s="216"/>
      <c r="H393" s="211"/>
      <c r="I393" s="216"/>
      <c r="J393" s="211"/>
      <c r="K393" s="216"/>
      <c r="L393" s="211"/>
      <c r="M393" s="216"/>
      <c r="N393" s="211"/>
      <c r="O393" s="216"/>
      <c r="P393" s="211"/>
      <c r="Q393" s="221"/>
    </row>
    <row r="394" spans="1:17" x14ac:dyDescent="0.25">
      <c r="A394" s="157"/>
      <c r="B394" s="211"/>
      <c r="C394" s="216"/>
      <c r="D394" s="211"/>
      <c r="E394" s="216"/>
      <c r="F394" s="211"/>
      <c r="G394" s="216"/>
      <c r="H394" s="211"/>
      <c r="I394" s="216"/>
      <c r="J394" s="211"/>
      <c r="K394" s="216"/>
      <c r="L394" s="211"/>
      <c r="M394" s="216"/>
      <c r="N394" s="211"/>
      <c r="O394" s="216"/>
      <c r="P394" s="211"/>
      <c r="Q394" s="221"/>
    </row>
    <row r="395" spans="1:17" x14ac:dyDescent="0.25">
      <c r="A395" s="157"/>
      <c r="B395" s="211"/>
      <c r="C395" s="216"/>
      <c r="D395" s="211"/>
      <c r="E395" s="216"/>
      <c r="F395" s="211"/>
      <c r="G395" s="216"/>
      <c r="H395" s="211"/>
      <c r="I395" s="216"/>
      <c r="J395" s="211"/>
      <c r="K395" s="216"/>
      <c r="L395" s="211"/>
      <c r="M395" s="216"/>
      <c r="N395" s="211"/>
      <c r="O395" s="216"/>
      <c r="P395" s="211"/>
      <c r="Q395" s="221"/>
    </row>
    <row r="396" spans="1:17" x14ac:dyDescent="0.25">
      <c r="A396" s="157"/>
      <c r="B396" s="211"/>
      <c r="C396" s="216"/>
      <c r="D396" s="211"/>
      <c r="E396" s="216"/>
      <c r="F396" s="211"/>
      <c r="G396" s="216"/>
      <c r="H396" s="211"/>
      <c r="I396" s="216"/>
      <c r="J396" s="211"/>
      <c r="K396" s="216"/>
      <c r="L396" s="211"/>
      <c r="M396" s="216"/>
      <c r="N396" s="211"/>
      <c r="O396" s="216"/>
      <c r="P396" s="211"/>
      <c r="Q396" s="221"/>
    </row>
    <row r="397" spans="1:17" x14ac:dyDescent="0.25">
      <c r="A397" s="157"/>
      <c r="B397" s="211"/>
      <c r="C397" s="216"/>
      <c r="D397" s="211"/>
      <c r="E397" s="216"/>
      <c r="F397" s="211"/>
      <c r="G397" s="216"/>
      <c r="H397" s="211"/>
      <c r="I397" s="216"/>
      <c r="J397" s="211"/>
      <c r="K397" s="216"/>
      <c r="L397" s="211"/>
      <c r="M397" s="216"/>
      <c r="N397" s="211"/>
      <c r="O397" s="216"/>
      <c r="P397" s="211"/>
      <c r="Q397" s="221"/>
    </row>
    <row r="398" spans="1:17" x14ac:dyDescent="0.25">
      <c r="A398" s="157"/>
      <c r="B398" s="211"/>
      <c r="C398" s="216"/>
      <c r="D398" s="211"/>
      <c r="E398" s="216"/>
      <c r="F398" s="211"/>
      <c r="G398" s="216"/>
      <c r="H398" s="211"/>
      <c r="I398" s="216"/>
      <c r="J398" s="211"/>
      <c r="K398" s="216"/>
      <c r="L398" s="211"/>
      <c r="M398" s="216"/>
      <c r="N398" s="211"/>
      <c r="O398" s="216"/>
      <c r="P398" s="211"/>
      <c r="Q398" s="221"/>
    </row>
    <row r="399" spans="1:17" x14ac:dyDescent="0.25">
      <c r="A399" s="157"/>
      <c r="B399" s="211"/>
      <c r="C399" s="216"/>
      <c r="D399" s="211"/>
      <c r="E399" s="216"/>
      <c r="F399" s="211"/>
      <c r="G399" s="216"/>
      <c r="H399" s="211"/>
      <c r="I399" s="216"/>
      <c r="J399" s="211"/>
      <c r="K399" s="216"/>
      <c r="L399" s="211"/>
      <c r="M399" s="216"/>
      <c r="N399" s="211"/>
      <c r="O399" s="216"/>
      <c r="P399" s="211"/>
      <c r="Q399" s="221"/>
    </row>
    <row r="400" spans="1:17" x14ac:dyDescent="0.25">
      <c r="A400" s="157"/>
      <c r="B400" s="211"/>
      <c r="C400" s="216"/>
      <c r="D400" s="211"/>
      <c r="E400" s="216"/>
      <c r="F400" s="211"/>
      <c r="G400" s="216"/>
      <c r="H400" s="211"/>
      <c r="I400" s="216"/>
      <c r="J400" s="211"/>
      <c r="K400" s="216"/>
      <c r="L400" s="211"/>
      <c r="M400" s="216"/>
      <c r="N400" s="211"/>
      <c r="O400" s="216"/>
      <c r="P400" s="211"/>
      <c r="Q400" s="221"/>
    </row>
    <row r="401" spans="1:17" x14ac:dyDescent="0.25">
      <c r="A401" s="157"/>
      <c r="B401" s="211"/>
      <c r="C401" s="216"/>
      <c r="D401" s="211"/>
      <c r="E401" s="216"/>
      <c r="F401" s="211"/>
      <c r="G401" s="216"/>
      <c r="H401" s="211"/>
      <c r="I401" s="216"/>
      <c r="J401" s="211"/>
      <c r="K401" s="216"/>
      <c r="L401" s="211"/>
      <c r="M401" s="216"/>
      <c r="N401" s="211"/>
      <c r="O401" s="216"/>
      <c r="P401" s="211"/>
      <c r="Q401" s="221"/>
    </row>
    <row r="402" spans="1:17" x14ac:dyDescent="0.25">
      <c r="A402" s="157"/>
      <c r="B402" s="211"/>
      <c r="C402" s="216"/>
      <c r="D402" s="211"/>
      <c r="E402" s="216"/>
      <c r="F402" s="211"/>
      <c r="G402" s="216"/>
      <c r="H402" s="211"/>
      <c r="I402" s="216"/>
      <c r="J402" s="211"/>
      <c r="K402" s="216"/>
      <c r="L402" s="211"/>
      <c r="M402" s="216"/>
      <c r="N402" s="211"/>
      <c r="O402" s="216"/>
      <c r="P402" s="211"/>
      <c r="Q402" s="221"/>
    </row>
    <row r="403" spans="1:17" x14ac:dyDescent="0.25">
      <c r="A403" s="157"/>
      <c r="B403" s="211"/>
      <c r="C403" s="216"/>
      <c r="D403" s="211"/>
      <c r="E403" s="216"/>
      <c r="F403" s="211"/>
      <c r="G403" s="216"/>
      <c r="H403" s="211"/>
      <c r="I403" s="216"/>
      <c r="J403" s="211"/>
      <c r="K403" s="216"/>
      <c r="L403" s="211"/>
      <c r="M403" s="216"/>
      <c r="N403" s="211"/>
      <c r="O403" s="216"/>
      <c r="P403" s="211"/>
      <c r="Q403" s="221"/>
    </row>
    <row r="404" spans="1:17" x14ac:dyDescent="0.25">
      <c r="A404" s="157"/>
      <c r="B404" s="211"/>
      <c r="C404" s="216"/>
      <c r="D404" s="211"/>
      <c r="E404" s="216"/>
      <c r="F404" s="211"/>
      <c r="G404" s="216"/>
      <c r="H404" s="211"/>
      <c r="I404" s="216"/>
      <c r="J404" s="211"/>
      <c r="K404" s="216"/>
      <c r="L404" s="211"/>
      <c r="M404" s="216"/>
      <c r="N404" s="211"/>
      <c r="O404" s="216"/>
      <c r="P404" s="211"/>
      <c r="Q404" s="221"/>
    </row>
    <row r="405" spans="1:17" x14ac:dyDescent="0.25">
      <c r="A405" s="157"/>
      <c r="B405" s="211"/>
      <c r="C405" s="216"/>
      <c r="D405" s="211"/>
      <c r="E405" s="216"/>
      <c r="F405" s="211"/>
      <c r="G405" s="216"/>
      <c r="H405" s="211"/>
      <c r="I405" s="216"/>
      <c r="J405" s="211"/>
      <c r="K405" s="216"/>
      <c r="L405" s="211"/>
      <c r="M405" s="216"/>
      <c r="N405" s="211"/>
      <c r="O405" s="216"/>
      <c r="P405" s="211"/>
      <c r="Q405" s="221"/>
    </row>
    <row r="406" spans="1:17" x14ac:dyDescent="0.25">
      <c r="A406" s="157"/>
      <c r="B406" s="211"/>
      <c r="C406" s="216"/>
      <c r="D406" s="211"/>
      <c r="E406" s="216"/>
      <c r="F406" s="211"/>
      <c r="G406" s="216"/>
      <c r="H406" s="211"/>
      <c r="I406" s="216"/>
      <c r="J406" s="211"/>
      <c r="K406" s="216"/>
      <c r="L406" s="211"/>
      <c r="M406" s="216"/>
      <c r="N406" s="211"/>
      <c r="O406" s="216"/>
      <c r="P406" s="211"/>
      <c r="Q406" s="221"/>
    </row>
    <row r="407" spans="1:17" x14ac:dyDescent="0.25">
      <c r="A407" s="157"/>
      <c r="B407" s="211"/>
      <c r="C407" s="216"/>
      <c r="D407" s="211"/>
      <c r="E407" s="216"/>
      <c r="F407" s="211"/>
      <c r="G407" s="216"/>
      <c r="H407" s="211"/>
      <c r="I407" s="216"/>
      <c r="J407" s="211"/>
      <c r="K407" s="216"/>
      <c r="L407" s="211"/>
      <c r="M407" s="216"/>
      <c r="N407" s="211"/>
      <c r="O407" s="216"/>
      <c r="P407" s="211"/>
      <c r="Q407" s="221"/>
    </row>
    <row r="408" spans="1:17" x14ac:dyDescent="0.25">
      <c r="A408" s="157"/>
      <c r="B408" s="211"/>
      <c r="C408" s="216"/>
      <c r="D408" s="211"/>
      <c r="E408" s="216"/>
      <c r="F408" s="211"/>
      <c r="G408" s="216"/>
      <c r="H408" s="211"/>
      <c r="I408" s="216"/>
      <c r="J408" s="211"/>
      <c r="K408" s="216"/>
      <c r="L408" s="211"/>
      <c r="M408" s="216"/>
      <c r="N408" s="211"/>
      <c r="O408" s="216"/>
      <c r="P408" s="211"/>
      <c r="Q408" s="221"/>
    </row>
    <row r="409" spans="1:17" x14ac:dyDescent="0.25">
      <c r="A409" s="157"/>
      <c r="B409" s="211"/>
      <c r="C409" s="216"/>
      <c r="D409" s="211"/>
      <c r="E409" s="216"/>
      <c r="F409" s="211"/>
      <c r="G409" s="216"/>
      <c r="H409" s="211"/>
      <c r="I409" s="216"/>
      <c r="J409" s="211"/>
      <c r="K409" s="216"/>
      <c r="L409" s="211"/>
      <c r="M409" s="216"/>
      <c r="N409" s="211"/>
      <c r="O409" s="216"/>
      <c r="P409" s="211"/>
      <c r="Q409" s="221"/>
    </row>
    <row r="410" spans="1:17" x14ac:dyDescent="0.25">
      <c r="A410" s="157"/>
      <c r="B410" s="211"/>
      <c r="C410" s="216"/>
      <c r="D410" s="211"/>
      <c r="E410" s="216"/>
      <c r="F410" s="211"/>
      <c r="G410" s="216"/>
      <c r="H410" s="211"/>
      <c r="I410" s="216"/>
      <c r="J410" s="211"/>
      <c r="K410" s="216"/>
      <c r="L410" s="211"/>
      <c r="M410" s="216"/>
      <c r="N410" s="211"/>
      <c r="O410" s="216"/>
      <c r="P410" s="211"/>
      <c r="Q410" s="221"/>
    </row>
    <row r="411" spans="1:17" x14ac:dyDescent="0.25">
      <c r="A411" s="157"/>
      <c r="B411" s="211"/>
      <c r="C411" s="216"/>
      <c r="D411" s="211"/>
      <c r="E411" s="216"/>
      <c r="F411" s="211"/>
      <c r="G411" s="216"/>
      <c r="H411" s="211"/>
      <c r="I411" s="216"/>
      <c r="J411" s="211"/>
      <c r="K411" s="216"/>
      <c r="L411" s="211"/>
      <c r="M411" s="216"/>
      <c r="N411" s="211"/>
      <c r="O411" s="216"/>
      <c r="P411" s="211"/>
      <c r="Q411" s="221"/>
    </row>
    <row r="412" spans="1:17" x14ac:dyDescent="0.25">
      <c r="A412" s="157"/>
      <c r="B412" s="211"/>
      <c r="C412" s="216"/>
      <c r="D412" s="211"/>
      <c r="E412" s="216"/>
      <c r="F412" s="211"/>
      <c r="G412" s="216"/>
      <c r="H412" s="211"/>
      <c r="I412" s="216"/>
      <c r="J412" s="211"/>
      <c r="K412" s="216"/>
      <c r="L412" s="211"/>
      <c r="M412" s="216"/>
      <c r="N412" s="211"/>
      <c r="O412" s="216"/>
      <c r="P412" s="211"/>
      <c r="Q412" s="221"/>
    </row>
    <row r="413" spans="1:17" x14ac:dyDescent="0.25">
      <c r="A413" s="157"/>
      <c r="B413" s="211"/>
      <c r="C413" s="216"/>
      <c r="D413" s="211"/>
      <c r="E413" s="216"/>
      <c r="F413" s="211"/>
      <c r="G413" s="216"/>
      <c r="H413" s="211"/>
      <c r="I413" s="216"/>
      <c r="J413" s="211"/>
      <c r="K413" s="216"/>
      <c r="L413" s="211"/>
      <c r="M413" s="216"/>
      <c r="N413" s="211"/>
      <c r="O413" s="216"/>
      <c r="P413" s="211"/>
      <c r="Q413" s="221"/>
    </row>
    <row r="414" spans="1:17" x14ac:dyDescent="0.25">
      <c r="A414" s="157"/>
      <c r="B414" s="211"/>
      <c r="C414" s="216"/>
      <c r="D414" s="211"/>
      <c r="E414" s="216"/>
      <c r="F414" s="211"/>
      <c r="G414" s="216"/>
      <c r="H414" s="211"/>
      <c r="I414" s="216"/>
      <c r="J414" s="211"/>
      <c r="K414" s="216"/>
      <c r="L414" s="211"/>
      <c r="M414" s="216"/>
      <c r="N414" s="211"/>
      <c r="O414" s="216"/>
      <c r="P414" s="211"/>
      <c r="Q414" s="221"/>
    </row>
    <row r="415" spans="1:17" x14ac:dyDescent="0.25">
      <c r="A415" s="157"/>
      <c r="B415" s="211"/>
      <c r="C415" s="216"/>
      <c r="D415" s="211"/>
      <c r="E415" s="216"/>
      <c r="F415" s="211"/>
      <c r="G415" s="216"/>
      <c r="H415" s="211"/>
      <c r="I415" s="216"/>
      <c r="J415" s="211"/>
      <c r="K415" s="216"/>
      <c r="L415" s="211"/>
      <c r="M415" s="216"/>
      <c r="N415" s="211"/>
      <c r="O415" s="216"/>
      <c r="P415" s="211"/>
      <c r="Q415" s="221"/>
    </row>
    <row r="416" spans="1:17" x14ac:dyDescent="0.25">
      <c r="A416" s="157"/>
      <c r="B416" s="211"/>
      <c r="C416" s="216"/>
      <c r="D416" s="211"/>
      <c r="E416" s="216"/>
      <c r="F416" s="211"/>
      <c r="G416" s="216"/>
      <c r="H416" s="211"/>
      <c r="I416" s="216"/>
      <c r="J416" s="211"/>
      <c r="K416" s="216"/>
      <c r="L416" s="211"/>
      <c r="M416" s="216"/>
      <c r="N416" s="211"/>
      <c r="O416" s="216"/>
      <c r="P416" s="211"/>
      <c r="Q416" s="221"/>
    </row>
    <row r="417" spans="1:17" x14ac:dyDescent="0.25">
      <c r="A417" s="157"/>
      <c r="B417" s="211"/>
      <c r="C417" s="216"/>
      <c r="D417" s="211"/>
      <c r="E417" s="216"/>
      <c r="F417" s="211"/>
      <c r="G417" s="216"/>
      <c r="H417" s="211"/>
      <c r="I417" s="216"/>
      <c r="J417" s="211"/>
      <c r="K417" s="216"/>
      <c r="L417" s="211"/>
      <c r="M417" s="216"/>
      <c r="N417" s="211"/>
      <c r="O417" s="216"/>
      <c r="P417" s="211"/>
      <c r="Q417" s="221"/>
    </row>
    <row r="418" spans="1:17" x14ac:dyDescent="0.25">
      <c r="A418" s="157"/>
      <c r="B418" s="211"/>
      <c r="C418" s="216"/>
      <c r="D418" s="211"/>
      <c r="E418" s="216"/>
      <c r="F418" s="211"/>
      <c r="G418" s="216"/>
      <c r="H418" s="211"/>
      <c r="I418" s="216"/>
      <c r="J418" s="211"/>
      <c r="K418" s="216"/>
      <c r="L418" s="211"/>
      <c r="M418" s="216"/>
      <c r="N418" s="211"/>
      <c r="O418" s="216"/>
      <c r="P418" s="211"/>
      <c r="Q418" s="221"/>
    </row>
    <row r="419" spans="1:17" x14ac:dyDescent="0.25">
      <c r="A419" s="157"/>
      <c r="B419" s="211"/>
      <c r="C419" s="216"/>
      <c r="D419" s="211"/>
      <c r="E419" s="216"/>
      <c r="F419" s="211"/>
      <c r="G419" s="216"/>
      <c r="H419" s="211"/>
      <c r="I419" s="216"/>
      <c r="J419" s="211"/>
      <c r="K419" s="216"/>
      <c r="L419" s="211"/>
      <c r="M419" s="216"/>
      <c r="N419" s="211"/>
      <c r="O419" s="216"/>
      <c r="P419" s="211"/>
      <c r="Q419" s="221"/>
    </row>
    <row r="420" spans="1:17" x14ac:dyDescent="0.25">
      <c r="A420" s="157"/>
      <c r="B420" s="211"/>
      <c r="C420" s="216"/>
      <c r="D420" s="211"/>
      <c r="E420" s="216"/>
      <c r="F420" s="211"/>
      <c r="G420" s="216"/>
      <c r="H420" s="211"/>
      <c r="I420" s="216"/>
      <c r="J420" s="211"/>
      <c r="K420" s="216"/>
      <c r="L420" s="211"/>
      <c r="M420" s="216"/>
      <c r="N420" s="211"/>
      <c r="O420" s="216"/>
      <c r="P420" s="211"/>
      <c r="Q420" s="221"/>
    </row>
    <row r="421" spans="1:17" x14ac:dyDescent="0.25">
      <c r="A421" s="157"/>
      <c r="B421" s="211"/>
      <c r="C421" s="216"/>
      <c r="D421" s="211"/>
      <c r="E421" s="216"/>
      <c r="F421" s="211"/>
      <c r="G421" s="216"/>
      <c r="H421" s="211"/>
      <c r="I421" s="216"/>
      <c r="J421" s="211"/>
      <c r="K421" s="216"/>
      <c r="L421" s="211"/>
      <c r="M421" s="216"/>
      <c r="N421" s="211"/>
      <c r="O421" s="216"/>
      <c r="P421" s="211"/>
      <c r="Q421" s="221"/>
    </row>
    <row r="422" spans="1:17" x14ac:dyDescent="0.25">
      <c r="A422" s="157"/>
      <c r="B422" s="211"/>
      <c r="C422" s="216"/>
      <c r="D422" s="211"/>
      <c r="E422" s="216"/>
      <c r="F422" s="211"/>
      <c r="G422" s="216"/>
      <c r="H422" s="211"/>
      <c r="I422" s="216"/>
      <c r="J422" s="211"/>
      <c r="K422" s="216"/>
      <c r="L422" s="211"/>
      <c r="M422" s="216"/>
      <c r="N422" s="211"/>
      <c r="O422" s="216"/>
      <c r="P422" s="211"/>
      <c r="Q422" s="221"/>
    </row>
    <row r="423" spans="1:17" x14ac:dyDescent="0.25">
      <c r="A423" s="157"/>
      <c r="B423" s="211"/>
      <c r="C423" s="216"/>
      <c r="D423" s="211"/>
      <c r="E423" s="216"/>
      <c r="F423" s="211"/>
      <c r="G423" s="216"/>
      <c r="H423" s="211"/>
      <c r="I423" s="216"/>
      <c r="J423" s="211"/>
      <c r="K423" s="216"/>
      <c r="L423" s="211"/>
      <c r="M423" s="216"/>
      <c r="N423" s="211"/>
      <c r="O423" s="216"/>
      <c r="P423" s="211"/>
      <c r="Q423" s="221"/>
    </row>
    <row r="424" spans="1:17" x14ac:dyDescent="0.25">
      <c r="A424" s="157"/>
      <c r="B424" s="211"/>
      <c r="C424" s="216"/>
      <c r="D424" s="211"/>
      <c r="E424" s="216"/>
      <c r="F424" s="211"/>
      <c r="G424" s="216"/>
      <c r="H424" s="211"/>
      <c r="I424" s="216"/>
      <c r="J424" s="211"/>
      <c r="K424" s="216"/>
      <c r="L424" s="211"/>
      <c r="M424" s="216"/>
      <c r="N424" s="211"/>
      <c r="O424" s="216"/>
      <c r="P424" s="211"/>
      <c r="Q424" s="221"/>
    </row>
    <row r="425" spans="1:17" x14ac:dyDescent="0.25">
      <c r="A425" s="157"/>
      <c r="B425" s="211"/>
      <c r="C425" s="216"/>
      <c r="D425" s="211"/>
      <c r="E425" s="216"/>
      <c r="F425" s="211"/>
      <c r="G425" s="216"/>
      <c r="H425" s="211"/>
      <c r="I425" s="216"/>
      <c r="J425" s="211"/>
      <c r="K425" s="216"/>
      <c r="L425" s="211"/>
      <c r="M425" s="216"/>
      <c r="N425" s="211"/>
      <c r="O425" s="216"/>
      <c r="P425" s="211"/>
      <c r="Q425" s="221"/>
    </row>
    <row r="426" spans="1:17" x14ac:dyDescent="0.25">
      <c r="A426" s="157"/>
      <c r="B426" s="211"/>
      <c r="C426" s="216"/>
      <c r="D426" s="211"/>
      <c r="E426" s="216"/>
      <c r="F426" s="211"/>
      <c r="G426" s="216"/>
      <c r="H426" s="211"/>
      <c r="I426" s="216"/>
      <c r="J426" s="211"/>
      <c r="K426" s="216"/>
      <c r="L426" s="211"/>
      <c r="M426" s="216"/>
      <c r="N426" s="211"/>
      <c r="O426" s="216"/>
      <c r="P426" s="211"/>
      <c r="Q426" s="221"/>
    </row>
    <row r="427" spans="1:17" x14ac:dyDescent="0.25">
      <c r="A427" s="157"/>
      <c r="B427" s="211"/>
      <c r="C427" s="216"/>
      <c r="D427" s="211"/>
      <c r="E427" s="216"/>
      <c r="F427" s="211"/>
      <c r="G427" s="216"/>
      <c r="H427" s="211"/>
      <c r="I427" s="216"/>
      <c r="J427" s="211"/>
      <c r="K427" s="216"/>
      <c r="L427" s="211"/>
      <c r="M427" s="216"/>
      <c r="N427" s="211"/>
      <c r="O427" s="216"/>
      <c r="P427" s="211"/>
      <c r="Q427" s="221"/>
    </row>
    <row r="428" spans="1:17" x14ac:dyDescent="0.25">
      <c r="A428" s="157"/>
      <c r="B428" s="211"/>
      <c r="C428" s="216"/>
      <c r="D428" s="211"/>
      <c r="E428" s="216"/>
      <c r="F428" s="211"/>
      <c r="G428" s="216"/>
      <c r="H428" s="211"/>
      <c r="I428" s="216"/>
      <c r="J428" s="211"/>
      <c r="K428" s="216"/>
      <c r="L428" s="211"/>
      <c r="M428" s="216"/>
      <c r="N428" s="211"/>
      <c r="O428" s="216"/>
      <c r="P428" s="211"/>
      <c r="Q428" s="221"/>
    </row>
    <row r="429" spans="1:17" x14ac:dyDescent="0.25">
      <c r="A429" s="157"/>
      <c r="B429" s="211"/>
      <c r="C429" s="216"/>
      <c r="D429" s="211"/>
      <c r="E429" s="216"/>
      <c r="F429" s="211"/>
      <c r="G429" s="216"/>
      <c r="H429" s="211"/>
      <c r="I429" s="216"/>
      <c r="J429" s="211"/>
      <c r="K429" s="216"/>
      <c r="L429" s="211"/>
      <c r="M429" s="216"/>
      <c r="N429" s="211"/>
      <c r="O429" s="216"/>
      <c r="P429" s="211"/>
      <c r="Q429" s="221"/>
    </row>
    <row r="430" spans="1:17" x14ac:dyDescent="0.25">
      <c r="A430" s="157"/>
      <c r="B430" s="211"/>
      <c r="C430" s="216"/>
      <c r="D430" s="211"/>
      <c r="E430" s="216"/>
      <c r="F430" s="211"/>
      <c r="G430" s="216"/>
      <c r="H430" s="211"/>
      <c r="I430" s="216"/>
      <c r="J430" s="211"/>
      <c r="K430" s="216"/>
      <c r="L430" s="211"/>
      <c r="M430" s="216"/>
      <c r="N430" s="211"/>
      <c r="O430" s="216"/>
      <c r="P430" s="211"/>
      <c r="Q430" s="221"/>
    </row>
    <row r="431" spans="1:17" x14ac:dyDescent="0.25">
      <c r="A431" s="157"/>
      <c r="B431" s="211"/>
      <c r="C431" s="216"/>
      <c r="D431" s="211"/>
      <c r="E431" s="216"/>
      <c r="F431" s="211"/>
      <c r="G431" s="216"/>
      <c r="H431" s="211"/>
      <c r="I431" s="216"/>
      <c r="J431" s="211"/>
      <c r="K431" s="216"/>
      <c r="L431" s="211"/>
      <c r="M431" s="216"/>
      <c r="N431" s="211"/>
      <c r="O431" s="216"/>
      <c r="P431" s="211"/>
      <c r="Q431" s="221"/>
    </row>
    <row r="432" spans="1:17" x14ac:dyDescent="0.25">
      <c r="A432" s="157"/>
      <c r="B432" s="211"/>
      <c r="C432" s="216"/>
      <c r="D432" s="211"/>
      <c r="E432" s="216"/>
      <c r="F432" s="211"/>
      <c r="G432" s="216"/>
      <c r="H432" s="211"/>
      <c r="I432" s="216"/>
      <c r="J432" s="211"/>
      <c r="K432" s="216"/>
      <c r="L432" s="211"/>
      <c r="M432" s="216"/>
      <c r="N432" s="211"/>
      <c r="O432" s="216"/>
      <c r="P432" s="211"/>
      <c r="Q432" s="221"/>
    </row>
    <row r="433" spans="1:17" x14ac:dyDescent="0.25">
      <c r="A433" s="157"/>
      <c r="B433" s="211"/>
      <c r="C433" s="216"/>
      <c r="D433" s="211"/>
      <c r="E433" s="216"/>
      <c r="F433" s="211"/>
      <c r="G433" s="216"/>
      <c r="H433" s="211"/>
      <c r="I433" s="216"/>
      <c r="J433" s="211"/>
      <c r="K433" s="216"/>
      <c r="L433" s="211"/>
      <c r="M433" s="216"/>
      <c r="N433" s="211"/>
      <c r="O433" s="216"/>
      <c r="P433" s="211"/>
      <c r="Q433" s="221"/>
    </row>
    <row r="434" spans="1:17" x14ac:dyDescent="0.25">
      <c r="A434" s="157"/>
      <c r="B434" s="211"/>
      <c r="C434" s="216"/>
      <c r="D434" s="211"/>
      <c r="E434" s="216"/>
      <c r="F434" s="211"/>
      <c r="G434" s="216"/>
      <c r="H434" s="211"/>
      <c r="I434" s="216"/>
      <c r="J434" s="211"/>
      <c r="K434" s="216"/>
      <c r="L434" s="211"/>
      <c r="M434" s="216"/>
      <c r="N434" s="211"/>
      <c r="O434" s="216"/>
      <c r="P434" s="211"/>
      <c r="Q434" s="221"/>
    </row>
    <row r="435" spans="1:17" x14ac:dyDescent="0.25">
      <c r="A435" s="157"/>
      <c r="B435" s="211"/>
      <c r="C435" s="216"/>
      <c r="D435" s="211"/>
      <c r="E435" s="216"/>
      <c r="F435" s="211"/>
      <c r="G435" s="216"/>
      <c r="H435" s="211"/>
      <c r="I435" s="216"/>
      <c r="J435" s="211"/>
      <c r="K435" s="216"/>
      <c r="L435" s="211"/>
      <c r="M435" s="216"/>
      <c r="N435" s="211"/>
      <c r="O435" s="216"/>
      <c r="P435" s="211"/>
      <c r="Q435" s="221"/>
    </row>
    <row r="436" spans="1:17" x14ac:dyDescent="0.25">
      <c r="A436" s="157"/>
      <c r="B436" s="211"/>
      <c r="C436" s="216"/>
      <c r="D436" s="211"/>
      <c r="E436" s="216"/>
      <c r="F436" s="211"/>
      <c r="G436" s="216"/>
      <c r="H436" s="211"/>
      <c r="I436" s="216"/>
      <c r="J436" s="211"/>
      <c r="K436" s="216"/>
      <c r="L436" s="211"/>
      <c r="M436" s="216"/>
      <c r="N436" s="211"/>
      <c r="O436" s="216"/>
      <c r="P436" s="211"/>
      <c r="Q436" s="221"/>
    </row>
    <row r="437" spans="1:17" x14ac:dyDescent="0.25">
      <c r="A437" s="157"/>
      <c r="B437" s="211"/>
      <c r="C437" s="216"/>
      <c r="D437" s="211"/>
      <c r="E437" s="216"/>
      <c r="F437" s="211"/>
      <c r="G437" s="216"/>
      <c r="H437" s="211"/>
      <c r="I437" s="216"/>
      <c r="J437" s="211"/>
      <c r="K437" s="216"/>
      <c r="L437" s="211"/>
      <c r="M437" s="216"/>
      <c r="N437" s="211"/>
      <c r="O437" s="216"/>
      <c r="P437" s="211"/>
      <c r="Q437" s="221"/>
    </row>
    <row r="438" spans="1:17" x14ac:dyDescent="0.25">
      <c r="A438" s="157"/>
      <c r="B438" s="211"/>
      <c r="C438" s="216"/>
      <c r="D438" s="211"/>
      <c r="E438" s="216"/>
      <c r="F438" s="211"/>
      <c r="G438" s="216"/>
      <c r="H438" s="211"/>
      <c r="I438" s="216"/>
      <c r="J438" s="211"/>
      <c r="K438" s="216"/>
      <c r="L438" s="211"/>
      <c r="M438" s="216"/>
      <c r="N438" s="211"/>
      <c r="O438" s="216"/>
      <c r="P438" s="211"/>
      <c r="Q438" s="221"/>
    </row>
    <row r="439" spans="1:17" x14ac:dyDescent="0.25">
      <c r="A439" s="157"/>
      <c r="B439" s="211"/>
      <c r="C439" s="216"/>
      <c r="D439" s="211"/>
      <c r="E439" s="216"/>
      <c r="F439" s="211"/>
      <c r="G439" s="216"/>
      <c r="H439" s="211"/>
      <c r="I439" s="216"/>
      <c r="J439" s="211"/>
      <c r="K439" s="216"/>
      <c r="L439" s="211"/>
      <c r="M439" s="216"/>
      <c r="N439" s="211"/>
      <c r="O439" s="216"/>
      <c r="P439" s="211"/>
      <c r="Q439" s="221"/>
    </row>
    <row r="440" spans="1:17" x14ac:dyDescent="0.25">
      <c r="A440" s="157"/>
      <c r="B440" s="211"/>
      <c r="C440" s="216"/>
      <c r="D440" s="211"/>
      <c r="E440" s="216"/>
      <c r="F440" s="211"/>
      <c r="G440" s="216"/>
      <c r="H440" s="211"/>
      <c r="I440" s="216"/>
      <c r="J440" s="211"/>
      <c r="K440" s="216"/>
      <c r="L440" s="211"/>
      <c r="M440" s="216"/>
      <c r="N440" s="211"/>
      <c r="O440" s="216"/>
      <c r="P440" s="211"/>
      <c r="Q440" s="221"/>
    </row>
    <row r="441" spans="1:17" x14ac:dyDescent="0.25">
      <c r="A441" s="157"/>
      <c r="B441" s="211"/>
      <c r="C441" s="216"/>
      <c r="D441" s="211"/>
      <c r="E441" s="216"/>
      <c r="F441" s="211"/>
      <c r="G441" s="216"/>
      <c r="H441" s="211"/>
      <c r="I441" s="216"/>
      <c r="J441" s="211"/>
      <c r="K441" s="216"/>
      <c r="L441" s="211"/>
      <c r="M441" s="216"/>
      <c r="N441" s="211"/>
      <c r="O441" s="216"/>
      <c r="P441" s="211"/>
      <c r="Q441" s="221"/>
    </row>
    <row r="442" spans="1:17" x14ac:dyDescent="0.25">
      <c r="A442" s="157"/>
      <c r="B442" s="211"/>
      <c r="C442" s="216"/>
      <c r="D442" s="211"/>
      <c r="E442" s="216"/>
      <c r="F442" s="211"/>
      <c r="G442" s="216"/>
      <c r="H442" s="211"/>
      <c r="I442" s="216"/>
      <c r="J442" s="211"/>
      <c r="K442" s="216"/>
      <c r="L442" s="211"/>
      <c r="M442" s="216"/>
      <c r="N442" s="211"/>
      <c r="O442" s="216"/>
      <c r="P442" s="211"/>
      <c r="Q442" s="221"/>
    </row>
    <row r="443" spans="1:17" x14ac:dyDescent="0.25">
      <c r="A443" s="157"/>
      <c r="B443" s="211"/>
      <c r="C443" s="216"/>
      <c r="D443" s="211"/>
      <c r="E443" s="216"/>
      <c r="F443" s="211"/>
      <c r="G443" s="216"/>
      <c r="H443" s="211"/>
      <c r="I443" s="216"/>
      <c r="J443" s="211"/>
      <c r="K443" s="216"/>
      <c r="L443" s="211"/>
      <c r="M443" s="216"/>
      <c r="N443" s="211"/>
      <c r="O443" s="216"/>
      <c r="P443" s="211"/>
      <c r="Q443" s="221"/>
    </row>
    <row r="444" spans="1:17" x14ac:dyDescent="0.25">
      <c r="A444" s="157"/>
      <c r="B444" s="211"/>
      <c r="C444" s="216"/>
      <c r="D444" s="211"/>
      <c r="E444" s="216"/>
      <c r="F444" s="211"/>
      <c r="G444" s="216"/>
      <c r="H444" s="211"/>
      <c r="I444" s="216"/>
      <c r="J444" s="211"/>
      <c r="K444" s="216"/>
      <c r="L444" s="211"/>
      <c r="M444" s="216"/>
      <c r="N444" s="211"/>
      <c r="O444" s="216"/>
      <c r="P444" s="211"/>
      <c r="Q444" s="221"/>
    </row>
    <row r="445" spans="1:17" x14ac:dyDescent="0.25">
      <c r="A445" s="157"/>
      <c r="B445" s="211"/>
      <c r="C445" s="216"/>
      <c r="D445" s="211"/>
      <c r="E445" s="216"/>
      <c r="F445" s="211"/>
      <c r="G445" s="216"/>
      <c r="H445" s="211"/>
      <c r="I445" s="216"/>
      <c r="J445" s="211"/>
      <c r="K445" s="216"/>
      <c r="L445" s="211"/>
      <c r="M445" s="216"/>
      <c r="N445" s="211"/>
      <c r="O445" s="216"/>
      <c r="P445" s="211"/>
      <c r="Q445" s="221"/>
    </row>
    <row r="446" spans="1:17" x14ac:dyDescent="0.25">
      <c r="A446" s="157"/>
      <c r="B446" s="211"/>
      <c r="C446" s="216"/>
      <c r="D446" s="211"/>
      <c r="E446" s="216"/>
      <c r="F446" s="211"/>
      <c r="G446" s="216"/>
      <c r="H446" s="211"/>
      <c r="I446" s="216"/>
      <c r="J446" s="211"/>
      <c r="K446" s="216"/>
      <c r="L446" s="211"/>
      <c r="M446" s="216"/>
      <c r="N446" s="211"/>
      <c r="O446" s="216"/>
      <c r="P446" s="211"/>
      <c r="Q446" s="221"/>
    </row>
    <row r="447" spans="1:17" x14ac:dyDescent="0.25">
      <c r="A447" s="157"/>
      <c r="B447" s="211"/>
      <c r="C447" s="216"/>
      <c r="D447" s="211"/>
      <c r="E447" s="216"/>
      <c r="F447" s="211"/>
      <c r="G447" s="216"/>
      <c r="H447" s="211"/>
      <c r="I447" s="216"/>
      <c r="J447" s="211"/>
      <c r="K447" s="216"/>
      <c r="L447" s="211"/>
      <c r="M447" s="216"/>
      <c r="N447" s="211"/>
      <c r="O447" s="216"/>
      <c r="P447" s="211"/>
      <c r="Q447" s="221"/>
    </row>
    <row r="448" spans="1:17" x14ac:dyDescent="0.25">
      <c r="A448" s="157"/>
      <c r="B448" s="211"/>
      <c r="C448" s="216"/>
      <c r="D448" s="211"/>
      <c r="E448" s="216"/>
      <c r="F448" s="211"/>
      <c r="G448" s="216"/>
      <c r="H448" s="211"/>
      <c r="I448" s="216"/>
      <c r="J448" s="211"/>
      <c r="K448" s="216"/>
      <c r="L448" s="211"/>
      <c r="M448" s="216"/>
      <c r="N448" s="211"/>
      <c r="O448" s="216"/>
      <c r="P448" s="211"/>
      <c r="Q448" s="221"/>
    </row>
    <row r="449" spans="1:17" x14ac:dyDescent="0.25">
      <c r="A449" s="157"/>
      <c r="B449" s="211"/>
      <c r="C449" s="216"/>
      <c r="D449" s="211"/>
      <c r="E449" s="216"/>
      <c r="F449" s="211"/>
      <c r="G449" s="216"/>
      <c r="H449" s="211"/>
      <c r="I449" s="216"/>
      <c r="J449" s="211"/>
      <c r="K449" s="216"/>
      <c r="L449" s="211"/>
      <c r="M449" s="216"/>
      <c r="N449" s="211"/>
      <c r="O449" s="216"/>
      <c r="P449" s="211"/>
      <c r="Q449" s="221"/>
    </row>
    <row r="450" spans="1:17" x14ac:dyDescent="0.25">
      <c r="A450" s="157"/>
      <c r="B450" s="211"/>
      <c r="C450" s="216"/>
      <c r="D450" s="211"/>
      <c r="E450" s="216"/>
      <c r="F450" s="211"/>
      <c r="G450" s="216"/>
      <c r="H450" s="211"/>
      <c r="I450" s="216"/>
      <c r="J450" s="211"/>
      <c r="K450" s="216"/>
      <c r="L450" s="211"/>
      <c r="M450" s="216"/>
      <c r="N450" s="211"/>
      <c r="O450" s="216"/>
      <c r="P450" s="211"/>
      <c r="Q450" s="221"/>
    </row>
    <row r="451" spans="1:17" x14ac:dyDescent="0.25">
      <c r="A451" s="233"/>
      <c r="B451" s="234"/>
      <c r="C451" s="235"/>
      <c r="D451" s="234"/>
      <c r="E451" s="235"/>
      <c r="F451" s="234"/>
      <c r="G451" s="235"/>
      <c r="H451" s="234"/>
      <c r="I451" s="235"/>
      <c r="J451" s="234"/>
      <c r="K451" s="235"/>
      <c r="L451" s="234"/>
      <c r="M451" s="235"/>
      <c r="N451" s="234"/>
      <c r="O451" s="235"/>
      <c r="P451" s="234"/>
      <c r="Q451" s="235"/>
    </row>
    <row r="452" spans="1:17" x14ac:dyDescent="0.25">
      <c r="A452" s="233"/>
      <c r="B452" s="234"/>
      <c r="C452" s="235"/>
      <c r="D452" s="234"/>
      <c r="E452" s="235"/>
      <c r="F452" s="234"/>
      <c r="G452" s="235"/>
      <c r="H452" s="234"/>
      <c r="I452" s="235"/>
      <c r="J452" s="234"/>
      <c r="K452" s="235"/>
      <c r="L452" s="234"/>
      <c r="M452" s="235"/>
      <c r="N452" s="234"/>
      <c r="O452" s="235"/>
      <c r="P452" s="234"/>
      <c r="Q452" s="235"/>
    </row>
    <row r="453" spans="1:17" x14ac:dyDescent="0.25">
      <c r="A453" s="233"/>
      <c r="B453" s="234"/>
      <c r="C453" s="235"/>
      <c r="D453" s="234"/>
      <c r="E453" s="235"/>
      <c r="F453" s="234"/>
      <c r="G453" s="235"/>
      <c r="H453" s="234"/>
      <c r="I453" s="235"/>
      <c r="J453" s="234"/>
      <c r="K453" s="235"/>
      <c r="L453" s="234"/>
      <c r="M453" s="235"/>
      <c r="N453" s="234"/>
      <c r="O453" s="235"/>
      <c r="P453" s="234"/>
      <c r="Q453" s="235"/>
    </row>
    <row r="454" spans="1:17" x14ac:dyDescent="0.25">
      <c r="A454" s="233"/>
      <c r="B454" s="234"/>
      <c r="C454" s="235"/>
      <c r="D454" s="234"/>
      <c r="E454" s="235"/>
      <c r="F454" s="234"/>
      <c r="G454" s="235"/>
      <c r="H454" s="234"/>
      <c r="I454" s="235"/>
      <c r="J454" s="234"/>
      <c r="K454" s="235"/>
      <c r="L454" s="234"/>
      <c r="M454" s="235"/>
      <c r="N454" s="234"/>
      <c r="O454" s="235"/>
      <c r="P454" s="234"/>
      <c r="Q454" s="235"/>
    </row>
    <row r="455" spans="1:17" x14ac:dyDescent="0.25">
      <c r="A455" s="233"/>
      <c r="B455" s="234"/>
      <c r="C455" s="235"/>
      <c r="D455" s="234"/>
      <c r="E455" s="235"/>
      <c r="F455" s="234"/>
      <c r="G455" s="235"/>
      <c r="H455" s="234"/>
      <c r="I455" s="235"/>
      <c r="J455" s="234"/>
      <c r="K455" s="235"/>
      <c r="L455" s="234"/>
      <c r="M455" s="235"/>
      <c r="N455" s="234"/>
      <c r="O455" s="235"/>
      <c r="P455" s="234"/>
      <c r="Q455" s="235"/>
    </row>
    <row r="456" spans="1:17" x14ac:dyDescent="0.25">
      <c r="A456" s="233"/>
      <c r="B456" s="234"/>
      <c r="C456" s="235"/>
      <c r="D456" s="234"/>
      <c r="E456" s="235"/>
      <c r="F456" s="234"/>
      <c r="G456" s="235"/>
      <c r="H456" s="234"/>
      <c r="I456" s="235"/>
      <c r="J456" s="234"/>
      <c r="K456" s="235"/>
      <c r="L456" s="234"/>
      <c r="M456" s="235"/>
      <c r="N456" s="234"/>
      <c r="O456" s="235"/>
      <c r="P456" s="234"/>
      <c r="Q456" s="235"/>
    </row>
    <row r="457" spans="1:17" x14ac:dyDescent="0.25">
      <c r="A457" s="233"/>
      <c r="B457" s="234"/>
      <c r="C457" s="235"/>
      <c r="D457" s="234"/>
      <c r="E457" s="235"/>
      <c r="F457" s="234"/>
      <c r="G457" s="235"/>
      <c r="H457" s="234"/>
      <c r="I457" s="235"/>
      <c r="J457" s="234"/>
      <c r="K457" s="235"/>
      <c r="L457" s="234"/>
      <c r="M457" s="235"/>
      <c r="N457" s="234"/>
      <c r="O457" s="235"/>
      <c r="P457" s="234"/>
      <c r="Q457" s="235"/>
    </row>
    <row r="458" spans="1:17" x14ac:dyDescent="0.25">
      <c r="A458" s="233"/>
      <c r="B458" s="234"/>
      <c r="C458" s="235"/>
      <c r="D458" s="234"/>
      <c r="E458" s="235"/>
      <c r="F458" s="234"/>
      <c r="G458" s="235"/>
      <c r="H458" s="234"/>
      <c r="I458" s="235"/>
      <c r="J458" s="234"/>
      <c r="K458" s="235"/>
      <c r="L458" s="234"/>
      <c r="M458" s="235"/>
      <c r="N458" s="234"/>
      <c r="O458" s="235"/>
      <c r="P458" s="234"/>
      <c r="Q458" s="235"/>
    </row>
    <row r="459" spans="1:17" x14ac:dyDescent="0.25">
      <c r="A459" s="233"/>
      <c r="B459" s="234"/>
      <c r="C459" s="235"/>
      <c r="D459" s="234"/>
      <c r="E459" s="235"/>
      <c r="F459" s="234"/>
      <c r="G459" s="235"/>
      <c r="H459" s="234"/>
      <c r="I459" s="235"/>
      <c r="J459" s="234"/>
      <c r="K459" s="235"/>
      <c r="L459" s="234"/>
      <c r="M459" s="235"/>
      <c r="N459" s="234"/>
      <c r="O459" s="235"/>
      <c r="P459" s="234"/>
      <c r="Q459" s="235"/>
    </row>
    <row r="460" spans="1:17" x14ac:dyDescent="0.25">
      <c r="A460" s="233"/>
      <c r="B460" s="234"/>
      <c r="C460" s="235"/>
      <c r="D460" s="234"/>
      <c r="E460" s="235"/>
      <c r="F460" s="234"/>
      <c r="G460" s="235"/>
      <c r="H460" s="234"/>
      <c r="I460" s="235"/>
      <c r="J460" s="234"/>
      <c r="K460" s="235"/>
      <c r="L460" s="234"/>
      <c r="M460" s="235"/>
      <c r="N460" s="234"/>
      <c r="O460" s="235"/>
      <c r="P460" s="234"/>
      <c r="Q460" s="235"/>
    </row>
    <row r="461" spans="1:17" x14ac:dyDescent="0.25">
      <c r="A461" s="233"/>
      <c r="B461" s="234"/>
      <c r="C461" s="235"/>
      <c r="D461" s="234"/>
      <c r="E461" s="235"/>
      <c r="F461" s="234"/>
      <c r="G461" s="235"/>
      <c r="H461" s="234"/>
      <c r="I461" s="235"/>
      <c r="J461" s="234"/>
      <c r="K461" s="235"/>
      <c r="L461" s="234"/>
      <c r="M461" s="235"/>
      <c r="N461" s="234"/>
      <c r="O461" s="235"/>
      <c r="P461" s="234"/>
      <c r="Q461" s="235"/>
    </row>
    <row r="462" spans="1:17" x14ac:dyDescent="0.25">
      <c r="A462" s="233"/>
      <c r="B462" s="234"/>
      <c r="C462" s="235"/>
      <c r="D462" s="234"/>
      <c r="E462" s="235"/>
      <c r="F462" s="234"/>
      <c r="G462" s="235"/>
      <c r="H462" s="234"/>
      <c r="I462" s="235"/>
      <c r="J462" s="234"/>
      <c r="K462" s="235"/>
      <c r="L462" s="234"/>
      <c r="M462" s="235"/>
      <c r="N462" s="234"/>
      <c r="O462" s="235"/>
      <c r="P462" s="234"/>
      <c r="Q462" s="235"/>
    </row>
    <row r="463" spans="1:17" x14ac:dyDescent="0.25">
      <c r="A463" s="233"/>
      <c r="B463" s="234"/>
      <c r="C463" s="235"/>
      <c r="D463" s="234"/>
      <c r="E463" s="235"/>
      <c r="F463" s="234"/>
      <c r="G463" s="235"/>
      <c r="H463" s="234"/>
      <c r="I463" s="235"/>
      <c r="J463" s="234"/>
      <c r="K463" s="235"/>
      <c r="L463" s="234"/>
      <c r="M463" s="235"/>
      <c r="N463" s="234"/>
      <c r="O463" s="235"/>
      <c r="P463" s="234"/>
      <c r="Q463" s="235"/>
    </row>
    <row r="464" spans="1:17" x14ac:dyDescent="0.25">
      <c r="A464" s="233"/>
      <c r="B464" s="234"/>
      <c r="C464" s="235"/>
      <c r="D464" s="234"/>
      <c r="E464" s="235"/>
      <c r="F464" s="234"/>
      <c r="G464" s="235"/>
      <c r="H464" s="234"/>
      <c r="I464" s="235"/>
      <c r="J464" s="234"/>
      <c r="K464" s="235"/>
      <c r="L464" s="234"/>
      <c r="M464" s="235"/>
      <c r="N464" s="234"/>
      <c r="O464" s="235"/>
      <c r="P464" s="234"/>
      <c r="Q464" s="235"/>
    </row>
    <row r="465" spans="1:17" x14ac:dyDescent="0.25">
      <c r="A465" s="233"/>
      <c r="B465" s="234"/>
      <c r="C465" s="235"/>
      <c r="D465" s="234"/>
      <c r="E465" s="235"/>
      <c r="F465" s="234"/>
      <c r="G465" s="235"/>
      <c r="H465" s="234"/>
      <c r="I465" s="235"/>
      <c r="J465" s="234"/>
      <c r="K465" s="235"/>
      <c r="L465" s="234"/>
      <c r="M465" s="235"/>
      <c r="N465" s="234"/>
      <c r="O465" s="235"/>
      <c r="P465" s="234"/>
      <c r="Q465" s="235"/>
    </row>
    <row r="466" spans="1:17" x14ac:dyDescent="0.25">
      <c r="A466" s="233"/>
      <c r="B466" s="234"/>
      <c r="C466" s="235"/>
      <c r="D466" s="234"/>
      <c r="E466" s="235"/>
      <c r="F466" s="234"/>
      <c r="G466" s="235"/>
      <c r="H466" s="234"/>
      <c r="I466" s="235"/>
      <c r="J466" s="234"/>
      <c r="K466" s="235"/>
      <c r="L466" s="234"/>
      <c r="M466" s="235"/>
      <c r="N466" s="234"/>
      <c r="O466" s="235"/>
      <c r="P466" s="234"/>
      <c r="Q466" s="235"/>
    </row>
    <row r="467" spans="1:17" x14ac:dyDescent="0.25">
      <c r="A467" s="233"/>
      <c r="B467" s="234"/>
      <c r="C467" s="235"/>
      <c r="D467" s="234"/>
      <c r="E467" s="235"/>
      <c r="F467" s="234"/>
      <c r="G467" s="235"/>
      <c r="H467" s="234"/>
      <c r="I467" s="235"/>
      <c r="J467" s="234"/>
      <c r="K467" s="235"/>
      <c r="L467" s="234"/>
      <c r="M467" s="235"/>
      <c r="N467" s="234"/>
      <c r="O467" s="235"/>
      <c r="P467" s="234"/>
      <c r="Q467" s="235"/>
    </row>
    <row r="468" spans="1:17" x14ac:dyDescent="0.25">
      <c r="A468" s="233"/>
      <c r="B468" s="234"/>
      <c r="C468" s="235"/>
      <c r="D468" s="234"/>
      <c r="E468" s="235"/>
      <c r="F468" s="234"/>
      <c r="G468" s="235"/>
      <c r="H468" s="234"/>
      <c r="I468" s="235"/>
      <c r="J468" s="234"/>
      <c r="K468" s="235"/>
      <c r="L468" s="234"/>
      <c r="M468" s="235"/>
      <c r="N468" s="234"/>
      <c r="O468" s="235"/>
      <c r="P468" s="234"/>
      <c r="Q468" s="235"/>
    </row>
    <row r="469" spans="1:17" x14ac:dyDescent="0.25">
      <c r="A469" s="233"/>
      <c r="B469" s="234"/>
      <c r="C469" s="235"/>
      <c r="D469" s="234"/>
      <c r="E469" s="235"/>
      <c r="F469" s="234"/>
      <c r="G469" s="235"/>
      <c r="H469" s="234"/>
      <c r="I469" s="235"/>
      <c r="J469" s="234"/>
      <c r="K469" s="235"/>
      <c r="L469" s="234"/>
      <c r="M469" s="235"/>
      <c r="N469" s="234"/>
      <c r="O469" s="235"/>
      <c r="P469" s="234"/>
      <c r="Q469" s="235"/>
    </row>
    <row r="470" spans="1:17" x14ac:dyDescent="0.25">
      <c r="A470" s="233"/>
      <c r="B470" s="234"/>
      <c r="C470" s="235"/>
      <c r="D470" s="234"/>
      <c r="E470" s="235"/>
      <c r="F470" s="234"/>
      <c r="G470" s="235"/>
      <c r="H470" s="234"/>
      <c r="I470" s="235"/>
      <c r="J470" s="234"/>
      <c r="K470" s="235"/>
      <c r="L470" s="234"/>
      <c r="M470" s="235"/>
      <c r="N470" s="234"/>
      <c r="O470" s="235"/>
      <c r="P470" s="234"/>
      <c r="Q470" s="235"/>
    </row>
    <row r="471" spans="1:17" x14ac:dyDescent="0.25">
      <c r="A471" s="233"/>
      <c r="B471" s="234"/>
      <c r="C471" s="235"/>
      <c r="D471" s="234"/>
      <c r="E471" s="235"/>
      <c r="F471" s="234"/>
      <c r="G471" s="235"/>
      <c r="H471" s="234"/>
      <c r="I471" s="235"/>
      <c r="J471" s="234"/>
      <c r="K471" s="235"/>
      <c r="L471" s="234"/>
      <c r="M471" s="235"/>
      <c r="N471" s="234"/>
      <c r="O471" s="235"/>
      <c r="P471" s="234"/>
      <c r="Q471" s="235"/>
    </row>
    <row r="472" spans="1:17" x14ac:dyDescent="0.25">
      <c r="A472" s="233"/>
      <c r="B472" s="234"/>
      <c r="C472" s="235"/>
      <c r="D472" s="234"/>
      <c r="E472" s="235"/>
      <c r="F472" s="234"/>
      <c r="G472" s="235"/>
      <c r="H472" s="234"/>
      <c r="I472" s="235"/>
      <c r="J472" s="234"/>
      <c r="K472" s="235"/>
      <c r="L472" s="234"/>
      <c r="M472" s="235"/>
      <c r="N472" s="234"/>
      <c r="O472" s="235"/>
      <c r="P472" s="234"/>
      <c r="Q472" s="235"/>
    </row>
    <row r="473" spans="1:17" x14ac:dyDescent="0.25">
      <c r="A473" s="233"/>
      <c r="B473" s="234"/>
      <c r="C473" s="235"/>
      <c r="D473" s="234"/>
      <c r="E473" s="235"/>
      <c r="F473" s="234"/>
      <c r="G473" s="235"/>
      <c r="H473" s="234"/>
      <c r="I473" s="235"/>
      <c r="J473" s="234"/>
      <c r="K473" s="235"/>
      <c r="L473" s="234"/>
      <c r="M473" s="235"/>
      <c r="N473" s="234"/>
      <c r="O473" s="235"/>
      <c r="P473" s="234"/>
      <c r="Q473" s="235"/>
    </row>
    <row r="474" spans="1:17" x14ac:dyDescent="0.25">
      <c r="A474" s="233"/>
      <c r="B474" s="234"/>
      <c r="C474" s="235"/>
      <c r="D474" s="234"/>
      <c r="E474" s="235"/>
      <c r="F474" s="234"/>
      <c r="G474" s="235"/>
      <c r="H474" s="234"/>
      <c r="I474" s="235"/>
      <c r="J474" s="234"/>
      <c r="K474" s="235"/>
      <c r="L474" s="234"/>
      <c r="M474" s="235"/>
      <c r="N474" s="234"/>
      <c r="O474" s="235"/>
      <c r="P474" s="234"/>
      <c r="Q474" s="235"/>
    </row>
    <row r="475" spans="1:17" x14ac:dyDescent="0.25">
      <c r="A475" s="233"/>
      <c r="B475" s="234"/>
      <c r="C475" s="235"/>
      <c r="D475" s="234"/>
      <c r="E475" s="235"/>
      <c r="F475" s="234"/>
      <c r="G475" s="235"/>
      <c r="H475" s="234"/>
      <c r="I475" s="235"/>
      <c r="J475" s="234"/>
      <c r="K475" s="235"/>
      <c r="L475" s="234"/>
      <c r="M475" s="235"/>
      <c r="N475" s="234"/>
      <c r="O475" s="235"/>
      <c r="P475" s="234"/>
      <c r="Q475" s="235"/>
    </row>
    <row r="476" spans="1:17" x14ac:dyDescent="0.25">
      <c r="A476" s="233"/>
      <c r="B476" s="234"/>
      <c r="C476" s="235"/>
      <c r="D476" s="234"/>
      <c r="E476" s="235"/>
      <c r="F476" s="234"/>
      <c r="G476" s="235"/>
      <c r="H476" s="234"/>
      <c r="I476" s="235"/>
      <c r="J476" s="234"/>
      <c r="K476" s="235"/>
      <c r="L476" s="234"/>
      <c r="M476" s="235"/>
      <c r="N476" s="234"/>
      <c r="O476" s="235"/>
      <c r="P476" s="234"/>
      <c r="Q476" s="235"/>
    </row>
    <row r="477" spans="1:17" x14ac:dyDescent="0.25">
      <c r="A477" s="233"/>
      <c r="B477" s="234"/>
      <c r="C477" s="235"/>
      <c r="D477" s="234"/>
      <c r="E477" s="235"/>
      <c r="F477" s="234"/>
      <c r="G477" s="235"/>
      <c r="H477" s="234"/>
      <c r="I477" s="235"/>
      <c r="J477" s="234"/>
      <c r="K477" s="235"/>
      <c r="L477" s="234"/>
      <c r="M477" s="235"/>
      <c r="N477" s="234"/>
      <c r="O477" s="235"/>
      <c r="P477" s="234"/>
      <c r="Q477" s="235"/>
    </row>
    <row r="478" spans="1:17" x14ac:dyDescent="0.25">
      <c r="A478" s="233"/>
      <c r="B478" s="234"/>
      <c r="C478" s="235"/>
      <c r="D478" s="234"/>
      <c r="E478" s="235"/>
      <c r="F478" s="234"/>
      <c r="G478" s="235"/>
      <c r="H478" s="234"/>
      <c r="I478" s="235"/>
      <c r="J478" s="234"/>
      <c r="K478" s="235"/>
      <c r="L478" s="234"/>
      <c r="M478" s="235"/>
      <c r="N478" s="234"/>
      <c r="O478" s="235"/>
      <c r="P478" s="234"/>
      <c r="Q478" s="235"/>
    </row>
    <row r="479" spans="1:17" x14ac:dyDescent="0.25">
      <c r="A479" s="233"/>
      <c r="B479" s="234"/>
      <c r="C479" s="235"/>
      <c r="D479" s="234"/>
      <c r="E479" s="235"/>
      <c r="F479" s="234"/>
      <c r="G479" s="235"/>
      <c r="H479" s="234"/>
      <c r="I479" s="235"/>
      <c r="J479" s="234"/>
      <c r="K479" s="235"/>
      <c r="L479" s="234"/>
      <c r="M479" s="235"/>
      <c r="N479" s="234"/>
      <c r="O479" s="235"/>
      <c r="P479" s="234"/>
      <c r="Q479" s="235"/>
    </row>
    <row r="480" spans="1:17" x14ac:dyDescent="0.25">
      <c r="A480" s="233"/>
      <c r="B480" s="234"/>
      <c r="C480" s="235"/>
      <c r="D480" s="234"/>
      <c r="E480" s="235"/>
      <c r="F480" s="234"/>
      <c r="G480" s="235"/>
      <c r="H480" s="234"/>
      <c r="I480" s="235"/>
      <c r="J480" s="234"/>
      <c r="K480" s="235"/>
      <c r="L480" s="234"/>
      <c r="M480" s="235"/>
      <c r="N480" s="234"/>
      <c r="O480" s="235"/>
      <c r="P480" s="234"/>
      <c r="Q480" s="235"/>
    </row>
    <row r="481" spans="1:17" x14ac:dyDescent="0.25">
      <c r="A481" s="233"/>
      <c r="B481" s="234"/>
      <c r="C481" s="235"/>
      <c r="D481" s="234"/>
      <c r="E481" s="235"/>
      <c r="F481" s="234"/>
      <c r="G481" s="235"/>
      <c r="H481" s="234"/>
      <c r="I481" s="235"/>
      <c r="J481" s="234"/>
      <c r="K481" s="235"/>
      <c r="L481" s="234"/>
      <c r="M481" s="235"/>
      <c r="N481" s="234"/>
      <c r="O481" s="235"/>
      <c r="P481" s="234"/>
      <c r="Q481" s="235"/>
    </row>
    <row r="482" spans="1:17" x14ac:dyDescent="0.25">
      <c r="A482" s="233"/>
      <c r="B482" s="234"/>
      <c r="C482" s="235"/>
      <c r="D482" s="234"/>
      <c r="E482" s="235"/>
      <c r="F482" s="234"/>
      <c r="G482" s="235"/>
      <c r="H482" s="234"/>
      <c r="I482" s="235"/>
      <c r="J482" s="234"/>
      <c r="K482" s="235"/>
      <c r="L482" s="234"/>
      <c r="M482" s="235"/>
      <c r="N482" s="234"/>
      <c r="O482" s="235"/>
      <c r="P482" s="234"/>
      <c r="Q482" s="235"/>
    </row>
    <row r="483" spans="1:17" x14ac:dyDescent="0.25">
      <c r="A483" s="233"/>
      <c r="B483" s="234"/>
      <c r="C483" s="235"/>
      <c r="D483" s="234"/>
      <c r="E483" s="235"/>
      <c r="F483" s="234"/>
      <c r="G483" s="235"/>
      <c r="H483" s="234"/>
      <c r="I483" s="235"/>
      <c r="J483" s="234"/>
      <c r="K483" s="235"/>
      <c r="L483" s="234"/>
      <c r="M483" s="235"/>
      <c r="N483" s="234"/>
      <c r="O483" s="235"/>
      <c r="P483" s="234"/>
      <c r="Q483" s="235"/>
    </row>
    <row r="484" spans="1:17" x14ac:dyDescent="0.25">
      <c r="A484" s="233"/>
      <c r="B484" s="234"/>
      <c r="C484" s="235"/>
      <c r="D484" s="234"/>
      <c r="E484" s="235"/>
      <c r="F484" s="234"/>
      <c r="G484" s="235"/>
      <c r="H484" s="234"/>
      <c r="I484" s="235"/>
      <c r="J484" s="234"/>
      <c r="K484" s="235"/>
      <c r="L484" s="234"/>
      <c r="M484" s="235"/>
      <c r="N484" s="234"/>
      <c r="O484" s="235"/>
      <c r="P484" s="234"/>
      <c r="Q484" s="235"/>
    </row>
    <row r="485" spans="1:17" x14ac:dyDescent="0.25">
      <c r="A485" s="233"/>
      <c r="B485" s="234"/>
      <c r="C485" s="235"/>
      <c r="D485" s="234"/>
      <c r="E485" s="235"/>
      <c r="F485" s="234"/>
      <c r="G485" s="235"/>
      <c r="H485" s="234"/>
      <c r="I485" s="235"/>
      <c r="J485" s="234"/>
      <c r="K485" s="235"/>
      <c r="L485" s="234"/>
      <c r="M485" s="235"/>
      <c r="N485" s="234"/>
      <c r="O485" s="235"/>
      <c r="P485" s="234"/>
      <c r="Q485" s="235"/>
    </row>
    <row r="486" spans="1:17" x14ac:dyDescent="0.25">
      <c r="A486" s="233"/>
      <c r="B486" s="234"/>
      <c r="C486" s="235"/>
      <c r="D486" s="234"/>
      <c r="E486" s="235"/>
      <c r="F486" s="234"/>
      <c r="G486" s="235"/>
      <c r="H486" s="234"/>
      <c r="I486" s="235"/>
      <c r="J486" s="234"/>
      <c r="K486" s="235"/>
      <c r="L486" s="234"/>
      <c r="M486" s="235"/>
      <c r="N486" s="234"/>
      <c r="O486" s="235"/>
      <c r="P486" s="234"/>
      <c r="Q486" s="235"/>
    </row>
    <row r="487" spans="1:17" x14ac:dyDescent="0.25">
      <c r="A487" s="233"/>
      <c r="B487" s="234"/>
      <c r="C487" s="235"/>
      <c r="D487" s="234"/>
      <c r="E487" s="235"/>
      <c r="F487" s="234"/>
      <c r="G487" s="235"/>
      <c r="H487" s="234"/>
      <c r="I487" s="235"/>
      <c r="J487" s="234"/>
      <c r="K487" s="235"/>
      <c r="L487" s="234"/>
      <c r="M487" s="235"/>
      <c r="N487" s="234"/>
      <c r="O487" s="235"/>
      <c r="P487" s="234"/>
      <c r="Q487" s="235"/>
    </row>
    <row r="488" spans="1:17" x14ac:dyDescent="0.25">
      <c r="A488" s="233"/>
      <c r="B488" s="234"/>
      <c r="C488" s="235"/>
      <c r="D488" s="234"/>
      <c r="E488" s="235"/>
      <c r="F488" s="234"/>
      <c r="G488" s="235"/>
      <c r="H488" s="234"/>
      <c r="I488" s="235"/>
      <c r="J488" s="234"/>
      <c r="K488" s="235"/>
      <c r="L488" s="234"/>
      <c r="M488" s="235"/>
      <c r="N488" s="234"/>
      <c r="O488" s="235"/>
      <c r="P488" s="234"/>
      <c r="Q488" s="235"/>
    </row>
    <row r="489" spans="1:17" x14ac:dyDescent="0.25">
      <c r="A489" s="233"/>
      <c r="B489" s="234"/>
      <c r="C489" s="235"/>
      <c r="D489" s="234"/>
      <c r="E489" s="235"/>
      <c r="F489" s="234"/>
      <c r="G489" s="235"/>
      <c r="H489" s="234"/>
      <c r="I489" s="235"/>
      <c r="J489" s="234"/>
      <c r="K489" s="235"/>
      <c r="L489" s="234"/>
      <c r="M489" s="235"/>
      <c r="N489" s="234"/>
      <c r="O489" s="235"/>
      <c r="P489" s="234"/>
      <c r="Q489" s="235"/>
    </row>
    <row r="490" spans="1:17" x14ac:dyDescent="0.25">
      <c r="A490" s="233"/>
      <c r="B490" s="234"/>
      <c r="C490" s="235"/>
      <c r="D490" s="234"/>
      <c r="E490" s="235"/>
      <c r="F490" s="234"/>
      <c r="G490" s="235"/>
      <c r="H490" s="234"/>
      <c r="I490" s="235"/>
      <c r="J490" s="234"/>
      <c r="K490" s="235"/>
      <c r="L490" s="234"/>
      <c r="M490" s="235"/>
      <c r="N490" s="234"/>
      <c r="O490" s="235"/>
      <c r="P490" s="234"/>
      <c r="Q490" s="235"/>
    </row>
    <row r="491" spans="1:17" x14ac:dyDescent="0.25">
      <c r="A491" s="233"/>
      <c r="B491" s="234"/>
      <c r="C491" s="235"/>
      <c r="D491" s="234"/>
      <c r="E491" s="235"/>
      <c r="F491" s="234"/>
      <c r="G491" s="235"/>
      <c r="H491" s="234"/>
      <c r="I491" s="235"/>
      <c r="J491" s="234"/>
      <c r="K491" s="235"/>
      <c r="L491" s="234"/>
      <c r="M491" s="235"/>
      <c r="N491" s="234"/>
      <c r="O491" s="235"/>
      <c r="P491" s="234"/>
      <c r="Q491" s="235"/>
    </row>
    <row r="492" spans="1:17" x14ac:dyDescent="0.25">
      <c r="A492" s="233"/>
      <c r="B492" s="234"/>
      <c r="C492" s="235"/>
      <c r="D492" s="234"/>
      <c r="E492" s="235"/>
      <c r="F492" s="234"/>
      <c r="G492" s="235"/>
      <c r="H492" s="234"/>
      <c r="I492" s="235"/>
      <c r="J492" s="234"/>
      <c r="K492" s="235"/>
      <c r="L492" s="234"/>
      <c r="M492" s="235"/>
      <c r="N492" s="234"/>
      <c r="O492" s="235"/>
      <c r="P492" s="234"/>
      <c r="Q492" s="235"/>
    </row>
    <row r="493" spans="1:17" x14ac:dyDescent="0.25">
      <c r="A493" s="233"/>
      <c r="B493" s="234"/>
      <c r="C493" s="235"/>
      <c r="D493" s="234"/>
      <c r="E493" s="235"/>
      <c r="F493" s="234"/>
      <c r="G493" s="235"/>
      <c r="H493" s="234"/>
      <c r="I493" s="235"/>
      <c r="J493" s="234"/>
      <c r="K493" s="235"/>
      <c r="L493" s="234"/>
      <c r="M493" s="235"/>
      <c r="N493" s="234"/>
      <c r="O493" s="235"/>
      <c r="P493" s="234"/>
      <c r="Q493" s="235"/>
    </row>
    <row r="494" spans="1:17" x14ac:dyDescent="0.25">
      <c r="A494" s="233"/>
      <c r="B494" s="234"/>
      <c r="C494" s="235"/>
      <c r="D494" s="234"/>
      <c r="E494" s="235"/>
      <c r="F494" s="234"/>
      <c r="G494" s="235"/>
      <c r="H494" s="234"/>
      <c r="I494" s="235"/>
      <c r="J494" s="234"/>
      <c r="K494" s="235"/>
      <c r="L494" s="234"/>
      <c r="M494" s="235"/>
      <c r="N494" s="234"/>
      <c r="O494" s="235"/>
      <c r="P494" s="234"/>
      <c r="Q494" s="235"/>
    </row>
    <row r="495" spans="1:17" x14ac:dyDescent="0.25">
      <c r="A495" s="233"/>
      <c r="B495" s="234"/>
      <c r="C495" s="235"/>
      <c r="D495" s="234"/>
      <c r="E495" s="235"/>
      <c r="F495" s="234"/>
      <c r="G495" s="235"/>
      <c r="H495" s="234"/>
      <c r="I495" s="235"/>
      <c r="J495" s="234"/>
      <c r="K495" s="235"/>
      <c r="L495" s="234"/>
      <c r="M495" s="235"/>
      <c r="N495" s="234"/>
      <c r="O495" s="235"/>
      <c r="P495" s="234"/>
      <c r="Q495" s="235"/>
    </row>
    <row r="496" spans="1:17" x14ac:dyDescent="0.25">
      <c r="A496" s="233"/>
      <c r="B496" s="234"/>
      <c r="C496" s="235"/>
      <c r="D496" s="234"/>
      <c r="E496" s="235"/>
      <c r="F496" s="234"/>
      <c r="G496" s="235"/>
      <c r="H496" s="234"/>
      <c r="I496" s="235"/>
      <c r="J496" s="234"/>
      <c r="K496" s="235"/>
      <c r="L496" s="234"/>
      <c r="M496" s="235"/>
      <c r="N496" s="234"/>
      <c r="O496" s="235"/>
      <c r="P496" s="234"/>
      <c r="Q496" s="235"/>
    </row>
    <row r="497" spans="1:17" x14ac:dyDescent="0.25">
      <c r="A497" s="233"/>
      <c r="B497" s="234"/>
      <c r="C497" s="235"/>
      <c r="D497" s="234"/>
      <c r="E497" s="235"/>
      <c r="F497" s="234"/>
      <c r="G497" s="235"/>
      <c r="H497" s="234"/>
      <c r="I497" s="235"/>
      <c r="J497" s="234"/>
      <c r="K497" s="235"/>
      <c r="L497" s="234"/>
      <c r="M497" s="235"/>
      <c r="N497" s="234"/>
      <c r="O497" s="235"/>
      <c r="P497" s="234"/>
      <c r="Q497" s="235"/>
    </row>
    <row r="498" spans="1:17" x14ac:dyDescent="0.25">
      <c r="A498" s="233"/>
      <c r="B498" s="234"/>
      <c r="C498" s="235"/>
      <c r="D498" s="234"/>
      <c r="E498" s="235"/>
      <c r="F498" s="234"/>
      <c r="G498" s="235"/>
      <c r="H498" s="234"/>
      <c r="I498" s="235"/>
      <c r="J498" s="234"/>
      <c r="K498" s="235"/>
      <c r="L498" s="234"/>
      <c r="M498" s="235"/>
      <c r="N498" s="234"/>
      <c r="O498" s="235"/>
      <c r="P498" s="234"/>
      <c r="Q498" s="235"/>
    </row>
    <row r="499" spans="1:17" x14ac:dyDescent="0.25">
      <c r="A499" s="233"/>
      <c r="B499" s="234"/>
      <c r="C499" s="235"/>
      <c r="D499" s="234"/>
      <c r="E499" s="235"/>
      <c r="F499" s="234"/>
      <c r="G499" s="235"/>
      <c r="H499" s="234"/>
      <c r="I499" s="235"/>
      <c r="J499" s="234"/>
      <c r="K499" s="235"/>
      <c r="L499" s="234"/>
      <c r="M499" s="235"/>
      <c r="N499" s="234"/>
      <c r="O499" s="235"/>
      <c r="P499" s="234"/>
      <c r="Q499" s="235"/>
    </row>
    <row r="500" spans="1:17" x14ac:dyDescent="0.25">
      <c r="A500" s="233"/>
      <c r="B500" s="234"/>
      <c r="C500" s="235"/>
      <c r="D500" s="234"/>
      <c r="E500" s="235"/>
      <c r="F500" s="234"/>
      <c r="G500" s="235"/>
      <c r="H500" s="234"/>
      <c r="I500" s="235"/>
      <c r="J500" s="234"/>
      <c r="K500" s="235"/>
      <c r="L500" s="234"/>
      <c r="M500" s="235"/>
      <c r="N500" s="234"/>
      <c r="O500" s="235"/>
      <c r="P500" s="234"/>
      <c r="Q500" s="235"/>
    </row>
    <row r="501" spans="1:17" x14ac:dyDescent="0.25">
      <c r="A501" s="233"/>
      <c r="B501" s="234"/>
      <c r="C501" s="235"/>
      <c r="D501" s="234"/>
      <c r="E501" s="235"/>
      <c r="F501" s="234"/>
      <c r="G501" s="235"/>
      <c r="H501" s="234"/>
      <c r="I501" s="235"/>
      <c r="J501" s="234"/>
      <c r="K501" s="235"/>
      <c r="L501" s="234"/>
      <c r="M501" s="235"/>
      <c r="N501" s="234"/>
      <c r="O501" s="235"/>
      <c r="P501" s="234"/>
      <c r="Q501" s="235"/>
    </row>
    <row r="502" spans="1:17" x14ac:dyDescent="0.25">
      <c r="A502" s="233"/>
      <c r="B502" s="234"/>
      <c r="C502" s="235"/>
      <c r="D502" s="234"/>
      <c r="E502" s="235"/>
      <c r="F502" s="234"/>
      <c r="G502" s="235"/>
      <c r="H502" s="234"/>
      <c r="I502" s="235"/>
      <c r="J502" s="234"/>
      <c r="K502" s="235"/>
      <c r="L502" s="234"/>
      <c r="M502" s="235"/>
      <c r="N502" s="234"/>
      <c r="O502" s="235"/>
      <c r="P502" s="234"/>
      <c r="Q502" s="235"/>
    </row>
    <row r="503" spans="1:17" x14ac:dyDescent="0.25">
      <c r="A503" s="233"/>
      <c r="B503" s="234"/>
      <c r="C503" s="235"/>
      <c r="D503" s="234"/>
      <c r="E503" s="235"/>
      <c r="F503" s="234"/>
      <c r="G503" s="235"/>
      <c r="H503" s="234"/>
      <c r="I503" s="235"/>
      <c r="J503" s="234"/>
      <c r="K503" s="235"/>
      <c r="L503" s="234"/>
      <c r="M503" s="235"/>
      <c r="N503" s="234"/>
      <c r="O503" s="235"/>
      <c r="P503" s="234"/>
      <c r="Q503" s="235"/>
    </row>
    <row r="504" spans="1:17" x14ac:dyDescent="0.25">
      <c r="A504" s="233"/>
      <c r="B504" s="234"/>
      <c r="C504" s="235"/>
      <c r="D504" s="234"/>
      <c r="E504" s="235"/>
      <c r="F504" s="234"/>
      <c r="G504" s="235"/>
      <c r="H504" s="234"/>
      <c r="I504" s="235"/>
      <c r="J504" s="234"/>
      <c r="K504" s="235"/>
      <c r="L504" s="234"/>
      <c r="M504" s="235"/>
      <c r="N504" s="234"/>
      <c r="O504" s="235"/>
      <c r="P504" s="234"/>
      <c r="Q504" s="235"/>
    </row>
    <row r="505" spans="1:17" x14ac:dyDescent="0.25">
      <c r="A505" s="233"/>
      <c r="B505" s="234"/>
      <c r="C505" s="235"/>
      <c r="D505" s="234"/>
      <c r="E505" s="235"/>
      <c r="F505" s="234"/>
      <c r="G505" s="235"/>
      <c r="H505" s="234"/>
      <c r="I505" s="235"/>
      <c r="J505" s="234"/>
      <c r="K505" s="235"/>
      <c r="L505" s="234"/>
      <c r="M505" s="235"/>
      <c r="N505" s="234"/>
      <c r="O505" s="235"/>
      <c r="P505" s="234"/>
      <c r="Q505" s="235"/>
    </row>
    <row r="506" spans="1:17" x14ac:dyDescent="0.25">
      <c r="A506" s="233"/>
      <c r="B506" s="234"/>
      <c r="C506" s="235"/>
      <c r="D506" s="234"/>
      <c r="E506" s="235"/>
      <c r="F506" s="234"/>
      <c r="G506" s="235"/>
      <c r="H506" s="234"/>
      <c r="I506" s="235"/>
      <c r="J506" s="234"/>
      <c r="K506" s="235"/>
      <c r="L506" s="234"/>
      <c r="M506" s="235"/>
      <c r="N506" s="234"/>
      <c r="O506" s="235"/>
      <c r="P506" s="234"/>
      <c r="Q506" s="235"/>
    </row>
    <row r="507" spans="1:17" x14ac:dyDescent="0.25">
      <c r="A507" s="233"/>
      <c r="B507" s="234"/>
      <c r="C507" s="235"/>
      <c r="D507" s="234"/>
      <c r="E507" s="235"/>
      <c r="F507" s="234"/>
      <c r="G507" s="235"/>
      <c r="H507" s="234"/>
      <c r="I507" s="235"/>
      <c r="J507" s="234"/>
      <c r="K507" s="235"/>
      <c r="L507" s="234"/>
      <c r="M507" s="235"/>
      <c r="N507" s="234"/>
      <c r="O507" s="235"/>
      <c r="P507" s="234"/>
      <c r="Q507" s="235"/>
    </row>
    <row r="508" spans="1:17" x14ac:dyDescent="0.25">
      <c r="A508" s="233"/>
      <c r="B508" s="234"/>
      <c r="C508" s="235"/>
      <c r="D508" s="234"/>
      <c r="E508" s="235"/>
      <c r="F508" s="234"/>
      <c r="G508" s="235"/>
      <c r="H508" s="234"/>
      <c r="I508" s="235"/>
      <c r="J508" s="234"/>
      <c r="K508" s="235"/>
      <c r="L508" s="234"/>
      <c r="M508" s="235"/>
      <c r="N508" s="234"/>
      <c r="O508" s="235"/>
      <c r="P508" s="234"/>
      <c r="Q508" s="235"/>
    </row>
    <row r="509" spans="1:17" x14ac:dyDescent="0.25">
      <c r="A509" s="233"/>
      <c r="B509" s="234"/>
      <c r="C509" s="235"/>
      <c r="D509" s="234"/>
      <c r="E509" s="235"/>
      <c r="F509" s="234"/>
      <c r="G509" s="235"/>
      <c r="H509" s="234"/>
      <c r="I509" s="235"/>
      <c r="J509" s="234"/>
      <c r="K509" s="235"/>
      <c r="L509" s="234"/>
      <c r="M509" s="235"/>
      <c r="N509" s="234"/>
      <c r="O509" s="235"/>
      <c r="P509" s="234"/>
      <c r="Q509" s="235"/>
    </row>
    <row r="510" spans="1:17" x14ac:dyDescent="0.25">
      <c r="A510" s="233"/>
      <c r="B510" s="234"/>
      <c r="C510" s="235"/>
      <c r="D510" s="234"/>
      <c r="E510" s="235"/>
      <c r="F510" s="234"/>
      <c r="G510" s="235"/>
      <c r="H510" s="234"/>
      <c r="I510" s="235"/>
      <c r="J510" s="234"/>
      <c r="K510" s="235"/>
      <c r="L510" s="234"/>
      <c r="M510" s="235"/>
      <c r="N510" s="234"/>
      <c r="O510" s="235"/>
      <c r="P510" s="234"/>
      <c r="Q510" s="235"/>
    </row>
    <row r="511" spans="1:17" x14ac:dyDescent="0.25">
      <c r="A511" s="233"/>
      <c r="B511" s="234"/>
      <c r="C511" s="235"/>
      <c r="D511" s="234"/>
      <c r="E511" s="235"/>
      <c r="F511" s="234"/>
      <c r="G511" s="235"/>
      <c r="H511" s="234"/>
      <c r="I511" s="235"/>
      <c r="J511" s="234"/>
      <c r="K511" s="235"/>
      <c r="L511" s="234"/>
      <c r="M511" s="235"/>
      <c r="N511" s="234"/>
      <c r="O511" s="235"/>
      <c r="P511" s="234"/>
      <c r="Q511" s="235"/>
    </row>
    <row r="512" spans="1:17" x14ac:dyDescent="0.25">
      <c r="A512" s="233"/>
      <c r="B512" s="234"/>
      <c r="C512" s="235"/>
      <c r="D512" s="234"/>
      <c r="E512" s="235"/>
      <c r="F512" s="234"/>
      <c r="G512" s="235"/>
      <c r="H512" s="234"/>
      <c r="I512" s="235"/>
      <c r="J512" s="234"/>
      <c r="K512" s="235"/>
      <c r="L512" s="234"/>
      <c r="M512" s="235"/>
      <c r="N512" s="234"/>
      <c r="O512" s="235"/>
      <c r="P512" s="234"/>
      <c r="Q512" s="235"/>
    </row>
    <row r="513" spans="1:17" x14ac:dyDescent="0.25">
      <c r="A513" s="233"/>
      <c r="B513" s="234"/>
      <c r="C513" s="235"/>
      <c r="D513" s="234"/>
      <c r="E513" s="235"/>
      <c r="F513" s="234"/>
      <c r="G513" s="235"/>
      <c r="H513" s="234"/>
      <c r="I513" s="235"/>
      <c r="J513" s="234"/>
      <c r="K513" s="235"/>
      <c r="L513" s="234"/>
      <c r="M513" s="235"/>
      <c r="N513" s="234"/>
      <c r="O513" s="235"/>
      <c r="P513" s="234"/>
      <c r="Q513" s="235"/>
    </row>
    <row r="514" spans="1:17" x14ac:dyDescent="0.25">
      <c r="A514" s="233"/>
      <c r="B514" s="234"/>
      <c r="C514" s="235"/>
      <c r="D514" s="234"/>
      <c r="E514" s="235"/>
      <c r="F514" s="234"/>
      <c r="G514" s="235"/>
      <c r="H514" s="234"/>
      <c r="I514" s="235"/>
      <c r="J514" s="234"/>
      <c r="K514" s="235"/>
      <c r="L514" s="234"/>
      <c r="M514" s="235"/>
      <c r="N514" s="234"/>
      <c r="O514" s="235"/>
      <c r="P514" s="234"/>
      <c r="Q514" s="235"/>
    </row>
    <row r="515" spans="1:17" x14ac:dyDescent="0.25">
      <c r="A515" s="233"/>
      <c r="B515" s="234"/>
      <c r="C515" s="235"/>
      <c r="D515" s="234"/>
      <c r="E515" s="235"/>
      <c r="F515" s="234"/>
      <c r="G515" s="235"/>
      <c r="H515" s="234"/>
      <c r="I515" s="235"/>
      <c r="J515" s="234"/>
      <c r="K515" s="235"/>
      <c r="L515" s="234"/>
      <c r="M515" s="235"/>
      <c r="N515" s="234"/>
      <c r="O515" s="235"/>
      <c r="P515" s="234"/>
      <c r="Q515" s="235"/>
    </row>
    <row r="516" spans="1:17" x14ac:dyDescent="0.25">
      <c r="A516" s="233"/>
      <c r="B516" s="234"/>
      <c r="C516" s="235"/>
      <c r="D516" s="234"/>
      <c r="E516" s="235"/>
      <c r="F516" s="234"/>
      <c r="G516" s="235"/>
      <c r="H516" s="234"/>
      <c r="I516" s="235"/>
      <c r="J516" s="234"/>
      <c r="K516" s="235"/>
      <c r="L516" s="234"/>
      <c r="M516" s="235"/>
      <c r="N516" s="234"/>
      <c r="O516" s="235"/>
      <c r="P516" s="234"/>
      <c r="Q516" s="235"/>
    </row>
    <row r="517" spans="1:17" x14ac:dyDescent="0.25">
      <c r="A517" s="233"/>
      <c r="B517" s="234"/>
      <c r="C517" s="235"/>
      <c r="D517" s="234"/>
      <c r="E517" s="235"/>
      <c r="F517" s="234"/>
      <c r="G517" s="235"/>
      <c r="H517" s="234"/>
      <c r="I517" s="235"/>
      <c r="J517" s="234"/>
      <c r="K517" s="235"/>
      <c r="L517" s="234"/>
      <c r="M517" s="235"/>
      <c r="N517" s="234"/>
      <c r="O517" s="235"/>
      <c r="P517" s="234"/>
      <c r="Q517" s="235"/>
    </row>
    <row r="518" spans="1:17" x14ac:dyDescent="0.25">
      <c r="A518" s="233"/>
      <c r="B518" s="234"/>
      <c r="C518" s="235"/>
      <c r="D518" s="234"/>
      <c r="E518" s="235"/>
      <c r="F518" s="234"/>
      <c r="G518" s="235"/>
      <c r="H518" s="234"/>
      <c r="I518" s="235"/>
      <c r="J518" s="234"/>
      <c r="K518" s="235"/>
      <c r="L518" s="234"/>
      <c r="M518" s="235"/>
      <c r="N518" s="234"/>
      <c r="O518" s="235"/>
      <c r="P518" s="234"/>
      <c r="Q518" s="235"/>
    </row>
    <row r="519" spans="1:17" x14ac:dyDescent="0.25">
      <c r="A519" s="233"/>
      <c r="B519" s="234"/>
      <c r="C519" s="235"/>
      <c r="D519" s="234"/>
      <c r="E519" s="235"/>
      <c r="F519" s="234"/>
      <c r="G519" s="235"/>
      <c r="H519" s="234"/>
      <c r="I519" s="235"/>
      <c r="J519" s="234"/>
      <c r="K519" s="235"/>
      <c r="L519" s="234"/>
      <c r="M519" s="235"/>
      <c r="N519" s="234"/>
      <c r="O519" s="235"/>
      <c r="P519" s="234"/>
      <c r="Q519" s="235"/>
    </row>
    <row r="520" spans="1:17" x14ac:dyDescent="0.25">
      <c r="A520" s="233"/>
      <c r="B520" s="234"/>
      <c r="C520" s="235"/>
      <c r="D520" s="234"/>
      <c r="E520" s="235"/>
      <c r="F520" s="234"/>
      <c r="G520" s="235"/>
      <c r="H520" s="234"/>
      <c r="I520" s="235"/>
      <c r="J520" s="234"/>
      <c r="K520" s="235"/>
      <c r="L520" s="234"/>
      <c r="M520" s="235"/>
      <c r="N520" s="234"/>
      <c r="O520" s="235"/>
      <c r="P520" s="234"/>
      <c r="Q520" s="235"/>
    </row>
    <row r="521" spans="1:17" x14ac:dyDescent="0.25">
      <c r="A521" s="233"/>
      <c r="B521" s="234"/>
      <c r="C521" s="235"/>
      <c r="D521" s="234"/>
      <c r="E521" s="235"/>
      <c r="F521" s="234"/>
      <c r="G521" s="235"/>
      <c r="H521" s="234"/>
      <c r="I521" s="235"/>
      <c r="J521" s="234"/>
      <c r="K521" s="235"/>
      <c r="L521" s="234"/>
      <c r="M521" s="235"/>
      <c r="N521" s="234"/>
      <c r="O521" s="235"/>
      <c r="P521" s="234"/>
      <c r="Q521" s="235"/>
    </row>
    <row r="522" spans="1:17" x14ac:dyDescent="0.25">
      <c r="A522" s="233"/>
      <c r="B522" s="234"/>
      <c r="C522" s="235"/>
      <c r="D522" s="234"/>
      <c r="E522" s="235"/>
      <c r="F522" s="234"/>
      <c r="G522" s="235"/>
      <c r="H522" s="234"/>
      <c r="I522" s="235"/>
      <c r="J522" s="234"/>
      <c r="K522" s="235"/>
      <c r="L522" s="234"/>
      <c r="M522" s="235"/>
      <c r="N522" s="234"/>
      <c r="O522" s="235"/>
      <c r="P522" s="234"/>
      <c r="Q522" s="235"/>
    </row>
    <row r="523" spans="1:17" x14ac:dyDescent="0.25">
      <c r="A523" s="233"/>
      <c r="B523" s="234"/>
      <c r="C523" s="235"/>
      <c r="D523" s="234"/>
      <c r="E523" s="235"/>
      <c r="F523" s="234"/>
      <c r="G523" s="235"/>
      <c r="H523" s="234"/>
      <c r="I523" s="235"/>
      <c r="J523" s="234"/>
      <c r="K523" s="235"/>
      <c r="L523" s="234"/>
      <c r="M523" s="235"/>
      <c r="N523" s="234"/>
      <c r="O523" s="235"/>
      <c r="P523" s="234"/>
      <c r="Q523" s="235"/>
    </row>
    <row r="524" spans="1:17" x14ac:dyDescent="0.25">
      <c r="A524" s="233"/>
      <c r="B524" s="234"/>
      <c r="C524" s="235"/>
      <c r="D524" s="234"/>
      <c r="E524" s="235"/>
      <c r="F524" s="234"/>
      <c r="G524" s="235"/>
      <c r="H524" s="234"/>
      <c r="I524" s="235"/>
      <c r="J524" s="234"/>
      <c r="K524" s="235"/>
      <c r="L524" s="234"/>
      <c r="M524" s="235"/>
      <c r="N524" s="234"/>
      <c r="O524" s="235"/>
      <c r="P524" s="234"/>
      <c r="Q524" s="235"/>
    </row>
    <row r="525" spans="1:17" x14ac:dyDescent="0.25">
      <c r="A525" s="233"/>
      <c r="B525" s="234"/>
      <c r="C525" s="235"/>
      <c r="D525" s="234"/>
      <c r="E525" s="235"/>
      <c r="F525" s="234"/>
      <c r="G525" s="235"/>
      <c r="H525" s="234"/>
      <c r="I525" s="235"/>
      <c r="J525" s="234"/>
      <c r="K525" s="235"/>
      <c r="L525" s="234"/>
      <c r="M525" s="235"/>
      <c r="N525" s="234"/>
      <c r="O525" s="235"/>
      <c r="P525" s="234"/>
      <c r="Q525" s="235"/>
    </row>
    <row r="526" spans="1:17" x14ac:dyDescent="0.25">
      <c r="A526" s="233"/>
      <c r="B526" s="234"/>
      <c r="C526" s="235"/>
      <c r="D526" s="234"/>
      <c r="E526" s="235"/>
      <c r="F526" s="234"/>
      <c r="G526" s="235"/>
      <c r="H526" s="234"/>
      <c r="I526" s="235"/>
      <c r="J526" s="234"/>
      <c r="K526" s="235"/>
      <c r="L526" s="234"/>
      <c r="M526" s="235"/>
      <c r="N526" s="234"/>
      <c r="O526" s="235"/>
      <c r="P526" s="234"/>
      <c r="Q526" s="235"/>
    </row>
    <row r="527" spans="1:17" x14ac:dyDescent="0.25">
      <c r="A527" s="233"/>
      <c r="B527" s="234"/>
      <c r="C527" s="235"/>
      <c r="D527" s="234"/>
      <c r="E527" s="235"/>
      <c r="F527" s="234"/>
      <c r="G527" s="235"/>
      <c r="H527" s="234"/>
      <c r="I527" s="235"/>
      <c r="J527" s="234"/>
      <c r="K527" s="235"/>
      <c r="L527" s="234"/>
      <c r="M527" s="235"/>
      <c r="N527" s="234"/>
      <c r="O527" s="235"/>
      <c r="P527" s="234"/>
      <c r="Q527" s="235"/>
    </row>
    <row r="528" spans="1:17" x14ac:dyDescent="0.25">
      <c r="A528" s="233"/>
      <c r="B528" s="234"/>
      <c r="C528" s="235"/>
      <c r="D528" s="234"/>
      <c r="E528" s="235"/>
      <c r="F528" s="234"/>
      <c r="G528" s="235"/>
      <c r="H528" s="234"/>
      <c r="I528" s="235"/>
      <c r="J528" s="234"/>
      <c r="K528" s="235"/>
      <c r="L528" s="234"/>
      <c r="M528" s="235"/>
      <c r="N528" s="234"/>
      <c r="O528" s="235"/>
      <c r="P528" s="234"/>
      <c r="Q528" s="235"/>
    </row>
    <row r="529" spans="1:17" x14ac:dyDescent="0.25">
      <c r="A529" s="233"/>
      <c r="B529" s="234"/>
      <c r="C529" s="235"/>
      <c r="D529" s="234"/>
      <c r="E529" s="235"/>
      <c r="F529" s="234"/>
      <c r="G529" s="235"/>
      <c r="H529" s="234"/>
      <c r="I529" s="235"/>
      <c r="J529" s="234"/>
      <c r="K529" s="235"/>
      <c r="L529" s="234"/>
      <c r="M529" s="235"/>
      <c r="N529" s="234"/>
      <c r="O529" s="235"/>
      <c r="P529" s="234"/>
      <c r="Q529" s="235"/>
    </row>
    <row r="530" spans="1:17" x14ac:dyDescent="0.25">
      <c r="A530" s="233"/>
      <c r="B530" s="234"/>
      <c r="C530" s="235"/>
      <c r="D530" s="234"/>
      <c r="E530" s="235"/>
      <c r="F530" s="234"/>
      <c r="G530" s="235"/>
      <c r="H530" s="234"/>
      <c r="I530" s="235"/>
      <c r="J530" s="234"/>
      <c r="K530" s="235"/>
      <c r="L530" s="234"/>
      <c r="M530" s="235"/>
      <c r="N530" s="234"/>
      <c r="O530" s="235"/>
      <c r="P530" s="234"/>
      <c r="Q530" s="235"/>
    </row>
    <row r="531" spans="1:17" x14ac:dyDescent="0.25">
      <c r="A531" s="233"/>
      <c r="B531" s="234"/>
      <c r="C531" s="235"/>
      <c r="D531" s="234"/>
      <c r="E531" s="235"/>
      <c r="F531" s="234"/>
      <c r="G531" s="235"/>
      <c r="H531" s="234"/>
      <c r="I531" s="235"/>
      <c r="J531" s="234"/>
      <c r="K531" s="235"/>
      <c r="L531" s="234"/>
      <c r="M531" s="235"/>
      <c r="N531" s="234"/>
      <c r="O531" s="235"/>
      <c r="P531" s="234"/>
      <c r="Q531" s="235"/>
    </row>
    <row r="532" spans="1:17" x14ac:dyDescent="0.25">
      <c r="A532" s="233"/>
      <c r="B532" s="234"/>
      <c r="C532" s="235"/>
      <c r="D532" s="234"/>
      <c r="E532" s="235"/>
      <c r="F532" s="234"/>
      <c r="G532" s="235"/>
      <c r="H532" s="234"/>
      <c r="I532" s="235"/>
      <c r="J532" s="234"/>
      <c r="K532" s="235"/>
      <c r="L532" s="234"/>
      <c r="M532" s="235"/>
      <c r="N532" s="234"/>
      <c r="O532" s="235"/>
      <c r="P532" s="234"/>
      <c r="Q532" s="235"/>
    </row>
    <row r="533" spans="1:17" x14ac:dyDescent="0.25">
      <c r="A533" s="233"/>
      <c r="B533" s="234"/>
      <c r="C533" s="235"/>
      <c r="D533" s="234"/>
      <c r="E533" s="235"/>
      <c r="F533" s="234"/>
      <c r="G533" s="235"/>
      <c r="H533" s="234"/>
      <c r="I533" s="235"/>
      <c r="J533" s="234"/>
      <c r="K533" s="235"/>
      <c r="L533" s="234"/>
      <c r="M533" s="235"/>
      <c r="N533" s="234"/>
      <c r="O533" s="235"/>
      <c r="P533" s="234"/>
      <c r="Q533" s="235"/>
    </row>
    <row r="534" spans="1:17" x14ac:dyDescent="0.25">
      <c r="A534" s="233"/>
      <c r="B534" s="234"/>
      <c r="C534" s="235"/>
      <c r="D534" s="234"/>
      <c r="E534" s="235"/>
      <c r="F534" s="234"/>
      <c r="G534" s="235"/>
      <c r="H534" s="234"/>
      <c r="I534" s="235"/>
      <c r="J534" s="234"/>
      <c r="K534" s="235"/>
      <c r="L534" s="234"/>
      <c r="M534" s="235"/>
      <c r="N534" s="234"/>
      <c r="O534" s="235"/>
      <c r="P534" s="234"/>
      <c r="Q534" s="235"/>
    </row>
    <row r="535" spans="1:17" x14ac:dyDescent="0.25">
      <c r="A535" s="233"/>
      <c r="B535" s="234"/>
      <c r="C535" s="235"/>
      <c r="D535" s="234"/>
      <c r="E535" s="235"/>
      <c r="F535" s="234"/>
      <c r="G535" s="235"/>
      <c r="H535" s="234"/>
      <c r="I535" s="235"/>
      <c r="J535" s="234"/>
      <c r="K535" s="235"/>
      <c r="L535" s="234"/>
      <c r="M535" s="235"/>
      <c r="N535" s="234"/>
      <c r="O535" s="235"/>
      <c r="P535" s="234"/>
      <c r="Q535" s="235"/>
    </row>
    <row r="536" spans="1:17" x14ac:dyDescent="0.25">
      <c r="A536" s="233"/>
      <c r="B536" s="234"/>
      <c r="C536" s="235"/>
      <c r="D536" s="234"/>
      <c r="E536" s="235"/>
      <c r="F536" s="234"/>
      <c r="G536" s="235"/>
      <c r="H536" s="234"/>
      <c r="I536" s="235"/>
      <c r="J536" s="234"/>
      <c r="K536" s="235"/>
      <c r="L536" s="234"/>
      <c r="M536" s="235"/>
      <c r="N536" s="234"/>
      <c r="O536" s="235"/>
      <c r="P536" s="234"/>
      <c r="Q536" s="236"/>
    </row>
    <row r="537" spans="1:17" x14ac:dyDescent="0.25">
      <c r="A537" s="233"/>
      <c r="B537" s="234"/>
      <c r="C537" s="235"/>
      <c r="D537" s="234"/>
      <c r="E537" s="235"/>
      <c r="F537" s="234"/>
      <c r="G537" s="235"/>
      <c r="H537" s="234"/>
      <c r="I537" s="235"/>
      <c r="J537" s="234"/>
      <c r="K537" s="235"/>
      <c r="L537" s="234"/>
      <c r="M537" s="235"/>
      <c r="N537" s="234"/>
      <c r="O537" s="235"/>
      <c r="P537" s="234"/>
      <c r="Q537" s="236"/>
    </row>
    <row r="538" spans="1:17" x14ac:dyDescent="0.25">
      <c r="A538" s="233"/>
      <c r="B538" s="234"/>
      <c r="C538" s="235"/>
      <c r="D538" s="234"/>
      <c r="E538" s="235"/>
      <c r="F538" s="234"/>
      <c r="G538" s="235"/>
      <c r="H538" s="234"/>
      <c r="I538" s="235"/>
      <c r="J538" s="234"/>
      <c r="K538" s="235"/>
      <c r="L538" s="234"/>
      <c r="M538" s="235"/>
      <c r="N538" s="234"/>
      <c r="O538" s="235"/>
      <c r="P538" s="234"/>
      <c r="Q538" s="236"/>
    </row>
    <row r="539" spans="1:17" x14ac:dyDescent="0.25">
      <c r="A539" s="233"/>
      <c r="B539" s="234"/>
      <c r="C539" s="235"/>
      <c r="D539" s="234"/>
      <c r="E539" s="235"/>
      <c r="F539" s="234"/>
      <c r="G539" s="235"/>
      <c r="H539" s="234"/>
      <c r="I539" s="235"/>
      <c r="J539" s="234"/>
      <c r="K539" s="235"/>
      <c r="L539" s="234"/>
      <c r="M539" s="235"/>
      <c r="N539" s="234"/>
      <c r="O539" s="235"/>
      <c r="P539" s="234"/>
      <c r="Q539" s="236"/>
    </row>
    <row r="540" spans="1:17" x14ac:dyDescent="0.25">
      <c r="A540" s="233"/>
      <c r="B540" s="234"/>
      <c r="C540" s="235"/>
      <c r="D540" s="234"/>
      <c r="E540" s="235"/>
      <c r="F540" s="234"/>
      <c r="G540" s="235"/>
      <c r="H540" s="234"/>
      <c r="I540" s="235"/>
      <c r="J540" s="234"/>
      <c r="K540" s="235"/>
      <c r="L540" s="234"/>
      <c r="M540" s="235"/>
      <c r="N540" s="234"/>
      <c r="O540" s="235"/>
      <c r="P540" s="234"/>
      <c r="Q540" s="236"/>
    </row>
    <row r="541" spans="1:17" x14ac:dyDescent="0.25">
      <c r="A541" s="233"/>
      <c r="B541" s="234"/>
      <c r="C541" s="235"/>
      <c r="D541" s="234"/>
      <c r="E541" s="235"/>
      <c r="F541" s="234"/>
      <c r="G541" s="235"/>
      <c r="H541" s="234"/>
      <c r="I541" s="235"/>
      <c r="J541" s="234"/>
      <c r="K541" s="235"/>
      <c r="L541" s="234"/>
      <c r="M541" s="235"/>
      <c r="N541" s="234"/>
      <c r="O541" s="235"/>
      <c r="P541" s="234"/>
      <c r="Q541" s="236"/>
    </row>
    <row r="542" spans="1:17" x14ac:dyDescent="0.25">
      <c r="A542" s="233"/>
      <c r="B542" s="234"/>
      <c r="C542" s="235"/>
      <c r="D542" s="234"/>
      <c r="E542" s="235"/>
      <c r="F542" s="234"/>
      <c r="G542" s="235"/>
      <c r="H542" s="234"/>
      <c r="I542" s="235"/>
      <c r="J542" s="234"/>
      <c r="K542" s="235"/>
      <c r="L542" s="234"/>
      <c r="M542" s="235"/>
      <c r="N542" s="234"/>
      <c r="O542" s="235"/>
      <c r="P542" s="234"/>
      <c r="Q542" s="236"/>
    </row>
    <row r="543" spans="1:17" x14ac:dyDescent="0.25">
      <c r="A543" s="233"/>
      <c r="B543" s="234"/>
      <c r="C543" s="235"/>
      <c r="D543" s="234"/>
      <c r="E543" s="235"/>
      <c r="F543" s="234"/>
      <c r="G543" s="235"/>
      <c r="H543" s="234"/>
      <c r="I543" s="235"/>
      <c r="J543" s="234"/>
      <c r="K543" s="235"/>
      <c r="L543" s="234"/>
      <c r="M543" s="235"/>
      <c r="N543" s="234"/>
      <c r="O543" s="235"/>
      <c r="P543" s="234"/>
      <c r="Q543" s="236"/>
    </row>
    <row r="544" spans="1:17" x14ac:dyDescent="0.25">
      <c r="A544" s="233"/>
      <c r="B544" s="234"/>
      <c r="C544" s="235"/>
      <c r="D544" s="234"/>
      <c r="E544" s="235"/>
      <c r="F544" s="234"/>
      <c r="G544" s="235"/>
      <c r="H544" s="234"/>
      <c r="I544" s="235"/>
      <c r="J544" s="234"/>
      <c r="K544" s="235"/>
      <c r="L544" s="234"/>
      <c r="M544" s="235"/>
      <c r="N544" s="234"/>
      <c r="O544" s="235"/>
      <c r="P544" s="234"/>
      <c r="Q544" s="236"/>
    </row>
    <row r="545" spans="1:17" x14ac:dyDescent="0.25">
      <c r="A545" s="233"/>
      <c r="B545" s="234"/>
      <c r="C545" s="235"/>
      <c r="D545" s="234"/>
      <c r="E545" s="235"/>
      <c r="F545" s="234"/>
      <c r="G545" s="235"/>
      <c r="H545" s="234"/>
      <c r="I545" s="235"/>
      <c r="J545" s="234"/>
      <c r="K545" s="235"/>
      <c r="L545" s="234"/>
      <c r="M545" s="235"/>
      <c r="N545" s="234"/>
      <c r="O545" s="235"/>
      <c r="P545" s="234"/>
      <c r="Q545" s="236"/>
    </row>
    <row r="546" spans="1:17" x14ac:dyDescent="0.25">
      <c r="A546" s="233"/>
      <c r="B546" s="234"/>
      <c r="C546" s="235"/>
      <c r="D546" s="234"/>
      <c r="E546" s="235"/>
      <c r="F546" s="234"/>
      <c r="G546" s="235"/>
      <c r="H546" s="234"/>
      <c r="I546" s="235"/>
      <c r="J546" s="234"/>
      <c r="K546" s="235"/>
      <c r="L546" s="234"/>
      <c r="M546" s="235"/>
      <c r="N546" s="234"/>
      <c r="O546" s="235"/>
      <c r="P546" s="234"/>
      <c r="Q546" s="236"/>
    </row>
    <row r="547" spans="1:17" x14ac:dyDescent="0.25">
      <c r="A547" s="233"/>
      <c r="B547" s="234"/>
      <c r="C547" s="235"/>
      <c r="D547" s="234"/>
      <c r="E547" s="235"/>
      <c r="F547" s="234"/>
      <c r="G547" s="235"/>
      <c r="H547" s="234"/>
      <c r="I547" s="235"/>
      <c r="J547" s="234"/>
      <c r="K547" s="235"/>
      <c r="L547" s="234"/>
      <c r="M547" s="235"/>
      <c r="N547" s="234"/>
      <c r="O547" s="235"/>
      <c r="P547" s="234"/>
      <c r="Q547" s="236"/>
    </row>
    <row r="548" spans="1:17" x14ac:dyDescent="0.25">
      <c r="A548" s="233"/>
      <c r="B548" s="234"/>
      <c r="C548" s="235"/>
      <c r="D548" s="234"/>
      <c r="E548" s="235"/>
      <c r="F548" s="234"/>
      <c r="G548" s="235"/>
      <c r="H548" s="234"/>
      <c r="I548" s="235"/>
      <c r="J548" s="234"/>
      <c r="K548" s="235"/>
      <c r="L548" s="234"/>
      <c r="M548" s="235"/>
      <c r="N548" s="234"/>
      <c r="O548" s="235"/>
      <c r="P548" s="234"/>
      <c r="Q548" s="236"/>
    </row>
    <row r="549" spans="1:17" x14ac:dyDescent="0.25">
      <c r="A549" s="233"/>
      <c r="B549" s="234"/>
      <c r="C549" s="235"/>
      <c r="D549" s="234"/>
      <c r="E549" s="235"/>
      <c r="F549" s="234"/>
      <c r="G549" s="235"/>
      <c r="H549" s="234"/>
      <c r="I549" s="235"/>
      <c r="J549" s="234"/>
      <c r="K549" s="235"/>
      <c r="L549" s="234"/>
      <c r="M549" s="235"/>
      <c r="N549" s="234"/>
      <c r="O549" s="235"/>
      <c r="P549" s="234"/>
      <c r="Q549" s="236"/>
    </row>
    <row r="550" spans="1:17" x14ac:dyDescent="0.25">
      <c r="A550" s="233"/>
      <c r="B550" s="234"/>
      <c r="C550" s="235"/>
      <c r="D550" s="234"/>
      <c r="E550" s="235"/>
      <c r="F550" s="234"/>
      <c r="G550" s="235"/>
      <c r="H550" s="234"/>
      <c r="I550" s="235"/>
      <c r="J550" s="234"/>
      <c r="K550" s="235"/>
      <c r="L550" s="234"/>
      <c r="M550" s="235"/>
      <c r="N550" s="234"/>
      <c r="O550" s="235"/>
      <c r="P550" s="234"/>
      <c r="Q550" s="236"/>
    </row>
    <row r="551" spans="1:17" x14ac:dyDescent="0.25">
      <c r="A551" s="233"/>
      <c r="B551" s="234"/>
      <c r="C551" s="235"/>
      <c r="D551" s="234"/>
      <c r="E551" s="235"/>
      <c r="F551" s="234"/>
      <c r="G551" s="235"/>
      <c r="H551" s="234"/>
      <c r="I551" s="235"/>
      <c r="J551" s="234"/>
      <c r="K551" s="235"/>
      <c r="L551" s="234"/>
      <c r="M551" s="235"/>
      <c r="N551" s="234"/>
      <c r="O551" s="235"/>
      <c r="P551" s="234"/>
      <c r="Q551" s="236"/>
    </row>
    <row r="552" spans="1:17" x14ac:dyDescent="0.25">
      <c r="A552" s="233"/>
      <c r="B552" s="234"/>
      <c r="C552" s="235"/>
      <c r="D552" s="234"/>
      <c r="E552" s="235"/>
      <c r="F552" s="234"/>
      <c r="G552" s="235"/>
      <c r="H552" s="234"/>
      <c r="I552" s="235"/>
      <c r="J552" s="234"/>
      <c r="K552" s="235"/>
      <c r="L552" s="234"/>
      <c r="M552" s="235"/>
      <c r="N552" s="234"/>
      <c r="O552" s="235"/>
      <c r="P552" s="234"/>
      <c r="Q552" s="236"/>
    </row>
    <row r="553" spans="1:17" x14ac:dyDescent="0.25">
      <c r="A553" s="233"/>
      <c r="B553" s="234"/>
      <c r="C553" s="235"/>
      <c r="D553" s="234"/>
      <c r="E553" s="235"/>
      <c r="F553" s="234"/>
      <c r="G553" s="235"/>
      <c r="H553" s="234"/>
      <c r="I553" s="235"/>
      <c r="J553" s="234"/>
      <c r="K553" s="235"/>
      <c r="L553" s="234"/>
      <c r="M553" s="235"/>
      <c r="N553" s="234"/>
      <c r="O553" s="235"/>
      <c r="P553" s="234"/>
      <c r="Q553" s="236"/>
    </row>
    <row r="554" spans="1:17" x14ac:dyDescent="0.25">
      <c r="A554" s="233"/>
      <c r="B554" s="234"/>
      <c r="C554" s="235"/>
      <c r="D554" s="234"/>
      <c r="E554" s="235"/>
      <c r="F554" s="234"/>
      <c r="G554" s="235"/>
      <c r="H554" s="234"/>
      <c r="I554" s="235"/>
      <c r="J554" s="234"/>
      <c r="K554" s="235"/>
      <c r="L554" s="234"/>
      <c r="M554" s="235"/>
      <c r="N554" s="234"/>
      <c r="O554" s="235"/>
      <c r="P554" s="234"/>
      <c r="Q554" s="236"/>
    </row>
    <row r="555" spans="1:17" x14ac:dyDescent="0.25">
      <c r="A555" s="233"/>
      <c r="B555" s="234"/>
      <c r="C555" s="235"/>
      <c r="D555" s="234"/>
      <c r="E555" s="235"/>
      <c r="F555" s="234"/>
      <c r="G555" s="235"/>
      <c r="H555" s="234"/>
      <c r="I555" s="235"/>
      <c r="J555" s="234"/>
      <c r="K555" s="235"/>
      <c r="L555" s="234"/>
      <c r="M555" s="235"/>
      <c r="N555" s="234"/>
      <c r="O555" s="235"/>
      <c r="P555" s="234"/>
      <c r="Q555" s="236"/>
    </row>
    <row r="556" spans="1:17" x14ac:dyDescent="0.25">
      <c r="A556" s="233"/>
      <c r="B556" s="234"/>
      <c r="C556" s="235"/>
      <c r="D556" s="234"/>
      <c r="E556" s="235"/>
      <c r="F556" s="234"/>
      <c r="G556" s="235"/>
      <c r="H556" s="234"/>
      <c r="I556" s="235"/>
      <c r="J556" s="234"/>
      <c r="K556" s="235"/>
      <c r="L556" s="234"/>
      <c r="M556" s="235"/>
      <c r="N556" s="234"/>
      <c r="O556" s="235"/>
      <c r="P556" s="234"/>
      <c r="Q556" s="236"/>
    </row>
    <row r="557" spans="1:17" x14ac:dyDescent="0.25">
      <c r="A557" s="233"/>
      <c r="B557" s="234"/>
      <c r="C557" s="235"/>
      <c r="D557" s="234"/>
      <c r="E557" s="235"/>
      <c r="F557" s="234"/>
      <c r="G557" s="235"/>
      <c r="H557" s="234"/>
      <c r="I557" s="235"/>
      <c r="J557" s="234"/>
      <c r="K557" s="235"/>
      <c r="L557" s="234"/>
      <c r="M557" s="235"/>
      <c r="N557" s="234"/>
      <c r="O557" s="235"/>
      <c r="P557" s="234"/>
      <c r="Q557" s="236"/>
    </row>
    <row r="558" spans="1:17" x14ac:dyDescent="0.25">
      <c r="A558" s="233"/>
      <c r="B558" s="234"/>
      <c r="C558" s="235"/>
      <c r="D558" s="234"/>
      <c r="E558" s="235"/>
      <c r="F558" s="234"/>
      <c r="G558" s="235"/>
      <c r="H558" s="234"/>
      <c r="I558" s="235"/>
      <c r="J558" s="234"/>
      <c r="K558" s="235"/>
      <c r="L558" s="234"/>
      <c r="M558" s="235"/>
      <c r="N558" s="234"/>
      <c r="O558" s="235"/>
      <c r="P558" s="234"/>
      <c r="Q558" s="236"/>
    </row>
    <row r="559" spans="1:17" x14ac:dyDescent="0.25">
      <c r="A559" s="233"/>
      <c r="B559" s="234"/>
      <c r="C559" s="235"/>
      <c r="D559" s="234"/>
      <c r="E559" s="235"/>
      <c r="F559" s="234"/>
      <c r="G559" s="235"/>
      <c r="H559" s="234"/>
      <c r="I559" s="235"/>
      <c r="J559" s="234"/>
      <c r="K559" s="235"/>
      <c r="L559" s="234"/>
      <c r="M559" s="235"/>
      <c r="N559" s="234"/>
      <c r="O559" s="235"/>
      <c r="P559" s="234"/>
      <c r="Q559" s="236"/>
    </row>
    <row r="560" spans="1:17" x14ac:dyDescent="0.25">
      <c r="A560" s="233"/>
      <c r="B560" s="234"/>
      <c r="C560" s="235"/>
      <c r="D560" s="234"/>
      <c r="E560" s="235"/>
      <c r="F560" s="234"/>
      <c r="G560" s="235"/>
      <c r="H560" s="234"/>
      <c r="I560" s="235"/>
      <c r="J560" s="234"/>
      <c r="K560" s="235"/>
      <c r="L560" s="234"/>
      <c r="M560" s="235"/>
      <c r="N560" s="234"/>
      <c r="O560" s="235"/>
      <c r="P560" s="234"/>
      <c r="Q560" s="236"/>
    </row>
    <row r="561" spans="1:17" x14ac:dyDescent="0.25">
      <c r="A561" s="233"/>
      <c r="B561" s="234"/>
      <c r="C561" s="235"/>
      <c r="D561" s="234"/>
      <c r="E561" s="235"/>
      <c r="F561" s="234"/>
      <c r="G561" s="235"/>
      <c r="H561" s="234"/>
      <c r="I561" s="235"/>
      <c r="J561" s="234"/>
      <c r="K561" s="235"/>
      <c r="L561" s="234"/>
      <c r="M561" s="235"/>
      <c r="N561" s="234"/>
      <c r="O561" s="235"/>
      <c r="P561" s="234"/>
      <c r="Q561" s="236"/>
    </row>
    <row r="562" spans="1:17" x14ac:dyDescent="0.25">
      <c r="A562" s="233"/>
      <c r="B562" s="234"/>
      <c r="C562" s="235"/>
      <c r="D562" s="234"/>
      <c r="E562" s="235"/>
      <c r="F562" s="234"/>
      <c r="G562" s="235"/>
      <c r="H562" s="234"/>
      <c r="I562" s="235"/>
      <c r="J562" s="234"/>
      <c r="K562" s="235"/>
      <c r="L562" s="234"/>
      <c r="M562" s="235"/>
      <c r="N562" s="234"/>
      <c r="O562" s="235"/>
      <c r="P562" s="234"/>
      <c r="Q562" s="236"/>
    </row>
    <row r="563" spans="1:17" x14ac:dyDescent="0.25">
      <c r="A563" s="233"/>
      <c r="B563" s="234"/>
      <c r="C563" s="235"/>
      <c r="D563" s="234"/>
      <c r="E563" s="235"/>
      <c r="F563" s="234"/>
      <c r="G563" s="235"/>
      <c r="H563" s="234"/>
      <c r="I563" s="235"/>
      <c r="J563" s="234"/>
      <c r="K563" s="235"/>
      <c r="L563" s="234"/>
      <c r="M563" s="235"/>
      <c r="N563" s="234"/>
      <c r="O563" s="235"/>
      <c r="P563" s="234"/>
      <c r="Q563" s="236"/>
    </row>
    <row r="564" spans="1:17" x14ac:dyDescent="0.25">
      <c r="A564" s="233"/>
      <c r="B564" s="234"/>
      <c r="C564" s="235"/>
      <c r="D564" s="234"/>
      <c r="E564" s="235"/>
      <c r="F564" s="234"/>
      <c r="G564" s="235"/>
      <c r="H564" s="234"/>
      <c r="I564" s="235"/>
      <c r="J564" s="234"/>
      <c r="K564" s="235"/>
      <c r="L564" s="234"/>
      <c r="M564" s="235"/>
      <c r="N564" s="234"/>
      <c r="O564" s="235"/>
      <c r="P564" s="234"/>
      <c r="Q564" s="236"/>
    </row>
    <row r="565" spans="1:17" x14ac:dyDescent="0.25">
      <c r="A565" s="233"/>
      <c r="B565" s="234"/>
      <c r="C565" s="235"/>
      <c r="D565" s="234"/>
      <c r="E565" s="235"/>
      <c r="F565" s="234"/>
      <c r="G565" s="235"/>
      <c r="H565" s="234"/>
      <c r="I565" s="235"/>
      <c r="J565" s="234"/>
      <c r="K565" s="235"/>
      <c r="L565" s="234"/>
      <c r="M565" s="235"/>
      <c r="N565" s="234"/>
      <c r="O565" s="235"/>
      <c r="P565" s="234"/>
      <c r="Q565" s="236"/>
    </row>
    <row r="566" spans="1:17" x14ac:dyDescent="0.25">
      <c r="A566" s="233"/>
      <c r="B566" s="234"/>
      <c r="C566" s="235"/>
      <c r="D566" s="234"/>
      <c r="E566" s="235"/>
      <c r="F566" s="234"/>
      <c r="G566" s="235"/>
      <c r="H566" s="234"/>
      <c r="I566" s="235"/>
      <c r="J566" s="234"/>
      <c r="K566" s="235"/>
      <c r="L566" s="234"/>
      <c r="M566" s="235"/>
      <c r="N566" s="234"/>
      <c r="O566" s="235"/>
      <c r="P566" s="234"/>
      <c r="Q566" s="236"/>
    </row>
    <row r="567" spans="1:17" x14ac:dyDescent="0.25">
      <c r="A567" s="233"/>
      <c r="B567" s="234"/>
      <c r="C567" s="235"/>
      <c r="D567" s="234"/>
      <c r="E567" s="235"/>
      <c r="F567" s="234"/>
      <c r="G567" s="235"/>
      <c r="H567" s="234"/>
      <c r="I567" s="235"/>
      <c r="J567" s="234"/>
      <c r="K567" s="235"/>
      <c r="L567" s="234"/>
      <c r="M567" s="235"/>
      <c r="N567" s="234"/>
      <c r="O567" s="235"/>
      <c r="P567" s="234"/>
      <c r="Q567" s="236"/>
    </row>
    <row r="568" spans="1:17" x14ac:dyDescent="0.25">
      <c r="A568" s="233"/>
      <c r="B568" s="234"/>
      <c r="C568" s="235"/>
      <c r="D568" s="234"/>
      <c r="E568" s="235"/>
      <c r="F568" s="234"/>
      <c r="G568" s="235"/>
      <c r="H568" s="234"/>
      <c r="I568" s="235"/>
      <c r="J568" s="234"/>
      <c r="K568" s="235"/>
      <c r="L568" s="234"/>
      <c r="M568" s="235"/>
      <c r="N568" s="234"/>
      <c r="O568" s="235"/>
      <c r="P568" s="234"/>
      <c r="Q568" s="236"/>
    </row>
    <row r="569" spans="1:17" x14ac:dyDescent="0.25">
      <c r="A569" s="233"/>
      <c r="B569" s="234"/>
      <c r="C569" s="235"/>
      <c r="D569" s="234"/>
      <c r="E569" s="235"/>
      <c r="F569" s="234"/>
      <c r="G569" s="235"/>
      <c r="H569" s="234"/>
      <c r="I569" s="235"/>
      <c r="J569" s="234"/>
      <c r="K569" s="235"/>
      <c r="L569" s="234"/>
      <c r="M569" s="235"/>
      <c r="N569" s="234"/>
      <c r="O569" s="235"/>
      <c r="P569" s="234"/>
      <c r="Q569" s="236"/>
    </row>
    <row r="570" spans="1:17" x14ac:dyDescent="0.25">
      <c r="A570" s="233"/>
      <c r="B570" s="234"/>
      <c r="C570" s="235"/>
      <c r="D570" s="234"/>
      <c r="E570" s="235"/>
      <c r="F570" s="234"/>
      <c r="G570" s="235"/>
      <c r="H570" s="234"/>
      <c r="I570" s="235"/>
      <c r="J570" s="234"/>
      <c r="K570" s="235"/>
      <c r="L570" s="234"/>
      <c r="M570" s="235"/>
      <c r="N570" s="234"/>
      <c r="O570" s="235"/>
      <c r="P570" s="234"/>
      <c r="Q570" s="236"/>
    </row>
    <row r="571" spans="1:17" x14ac:dyDescent="0.25">
      <c r="A571" s="233"/>
      <c r="B571" s="234"/>
      <c r="C571" s="235"/>
      <c r="D571" s="234"/>
      <c r="E571" s="235"/>
      <c r="F571" s="234"/>
      <c r="G571" s="235"/>
      <c r="H571" s="234"/>
      <c r="I571" s="235"/>
      <c r="J571" s="234"/>
      <c r="K571" s="235"/>
      <c r="L571" s="234"/>
      <c r="M571" s="235"/>
      <c r="N571" s="234"/>
      <c r="O571" s="235"/>
      <c r="P571" s="234"/>
      <c r="Q571" s="236"/>
    </row>
    <row r="572" spans="1:17" x14ac:dyDescent="0.25">
      <c r="A572" s="233"/>
      <c r="B572" s="234"/>
      <c r="C572" s="235"/>
      <c r="D572" s="234"/>
      <c r="E572" s="235"/>
      <c r="F572" s="234"/>
      <c r="G572" s="235"/>
      <c r="H572" s="234"/>
      <c r="I572" s="235"/>
      <c r="J572" s="234"/>
      <c r="K572" s="235"/>
      <c r="L572" s="234"/>
      <c r="M572" s="235"/>
      <c r="N572" s="234"/>
      <c r="O572" s="235"/>
      <c r="P572" s="234"/>
      <c r="Q572" s="236"/>
    </row>
    <row r="573" spans="1:17" x14ac:dyDescent="0.25">
      <c r="A573" s="233"/>
      <c r="B573" s="234"/>
      <c r="C573" s="235"/>
      <c r="D573" s="234"/>
      <c r="E573" s="235"/>
      <c r="F573" s="234"/>
      <c r="G573" s="235"/>
      <c r="H573" s="234"/>
      <c r="I573" s="235"/>
      <c r="J573" s="234"/>
      <c r="K573" s="235"/>
      <c r="L573" s="234"/>
      <c r="M573" s="235"/>
      <c r="N573" s="234"/>
      <c r="O573" s="235"/>
      <c r="P573" s="234"/>
      <c r="Q573" s="236"/>
    </row>
    <row r="574" spans="1:17" x14ac:dyDescent="0.25">
      <c r="A574" s="233"/>
      <c r="B574" s="234"/>
      <c r="C574" s="235"/>
      <c r="D574" s="234"/>
      <c r="E574" s="235"/>
      <c r="F574" s="234"/>
      <c r="G574" s="235"/>
      <c r="H574" s="234"/>
      <c r="I574" s="235"/>
      <c r="J574" s="234"/>
      <c r="K574" s="235"/>
      <c r="L574" s="234"/>
      <c r="M574" s="235"/>
      <c r="N574" s="234"/>
      <c r="O574" s="235"/>
      <c r="P574" s="234"/>
      <c r="Q574" s="236"/>
    </row>
    <row r="575" spans="1:17" x14ac:dyDescent="0.25">
      <c r="A575" s="233"/>
      <c r="B575" s="234"/>
      <c r="C575" s="235"/>
      <c r="D575" s="234"/>
      <c r="E575" s="235"/>
      <c r="F575" s="234"/>
      <c r="G575" s="235"/>
      <c r="H575" s="234"/>
      <c r="I575" s="235"/>
      <c r="J575" s="234"/>
      <c r="K575" s="235"/>
      <c r="L575" s="234"/>
      <c r="M575" s="235"/>
      <c r="N575" s="234"/>
      <c r="O575" s="235"/>
      <c r="P575" s="234"/>
      <c r="Q575" s="236"/>
    </row>
    <row r="576" spans="1:17" x14ac:dyDescent="0.25">
      <c r="A576" s="233"/>
      <c r="B576" s="234"/>
      <c r="C576" s="235"/>
      <c r="D576" s="234"/>
      <c r="E576" s="235"/>
      <c r="F576" s="234"/>
      <c r="G576" s="235"/>
      <c r="H576" s="234"/>
      <c r="I576" s="235"/>
      <c r="J576" s="234"/>
      <c r="K576" s="235"/>
      <c r="L576" s="234"/>
      <c r="M576" s="235"/>
      <c r="N576" s="234"/>
      <c r="O576" s="235"/>
      <c r="P576" s="234"/>
      <c r="Q576" s="236"/>
    </row>
    <row r="577" spans="1:17" x14ac:dyDescent="0.25">
      <c r="A577" s="233"/>
      <c r="B577" s="234"/>
      <c r="C577" s="235"/>
      <c r="D577" s="234"/>
      <c r="E577" s="235"/>
      <c r="F577" s="234"/>
      <c r="G577" s="235"/>
      <c r="H577" s="234"/>
      <c r="I577" s="235"/>
      <c r="J577" s="234"/>
      <c r="K577" s="235"/>
      <c r="L577" s="234"/>
      <c r="M577" s="235"/>
      <c r="N577" s="234"/>
      <c r="O577" s="235"/>
      <c r="P577" s="234"/>
      <c r="Q577" s="236"/>
    </row>
    <row r="578" spans="1:17" x14ac:dyDescent="0.25">
      <c r="A578" s="233"/>
      <c r="B578" s="234"/>
      <c r="C578" s="235"/>
      <c r="D578" s="234"/>
      <c r="E578" s="235"/>
      <c r="F578" s="234"/>
      <c r="G578" s="235"/>
      <c r="H578" s="234"/>
      <c r="I578" s="235"/>
      <c r="J578" s="234"/>
      <c r="K578" s="235"/>
      <c r="L578" s="234"/>
      <c r="M578" s="235"/>
      <c r="N578" s="234"/>
      <c r="O578" s="235"/>
      <c r="P578" s="234"/>
      <c r="Q578" s="236"/>
    </row>
    <row r="579" spans="1:17" x14ac:dyDescent="0.25">
      <c r="A579" s="233"/>
      <c r="B579" s="234"/>
      <c r="C579" s="235"/>
      <c r="D579" s="234"/>
      <c r="E579" s="235"/>
      <c r="F579" s="234"/>
      <c r="G579" s="235"/>
      <c r="H579" s="234"/>
      <c r="I579" s="235"/>
      <c r="J579" s="234"/>
      <c r="K579" s="235"/>
      <c r="L579" s="234"/>
      <c r="M579" s="235"/>
      <c r="N579" s="234"/>
      <c r="O579" s="235"/>
      <c r="P579" s="234"/>
      <c r="Q579" s="236"/>
    </row>
    <row r="580" spans="1:17" x14ac:dyDescent="0.25">
      <c r="A580" s="233"/>
      <c r="B580" s="234"/>
      <c r="C580" s="235"/>
      <c r="D580" s="234"/>
      <c r="E580" s="235"/>
      <c r="F580" s="234"/>
      <c r="G580" s="235"/>
      <c r="H580" s="234"/>
      <c r="I580" s="235"/>
      <c r="J580" s="234"/>
      <c r="K580" s="235"/>
      <c r="L580" s="234"/>
      <c r="M580" s="235"/>
      <c r="N580" s="234"/>
      <c r="O580" s="235"/>
      <c r="P580" s="234"/>
      <c r="Q580" s="236"/>
    </row>
    <row r="581" spans="1:17" x14ac:dyDescent="0.25">
      <c r="A581" s="233"/>
      <c r="B581" s="234"/>
      <c r="C581" s="235"/>
      <c r="D581" s="234"/>
      <c r="E581" s="235"/>
      <c r="F581" s="234"/>
      <c r="G581" s="235"/>
      <c r="H581" s="234"/>
      <c r="I581" s="235"/>
      <c r="J581" s="234"/>
      <c r="K581" s="235"/>
      <c r="L581" s="234"/>
      <c r="M581" s="235"/>
      <c r="N581" s="234"/>
      <c r="O581" s="235"/>
      <c r="P581" s="234"/>
      <c r="Q581" s="236"/>
    </row>
    <row r="582" spans="1:17" x14ac:dyDescent="0.25">
      <c r="A582" s="233"/>
      <c r="B582" s="234"/>
      <c r="C582" s="235"/>
      <c r="D582" s="234"/>
      <c r="E582" s="235"/>
      <c r="F582" s="234"/>
      <c r="G582" s="235"/>
      <c r="H582" s="234"/>
      <c r="I582" s="235"/>
      <c r="J582" s="234"/>
      <c r="K582" s="235"/>
      <c r="L582" s="234"/>
      <c r="M582" s="235"/>
      <c r="N582" s="234"/>
      <c r="O582" s="235"/>
      <c r="P582" s="234"/>
      <c r="Q582" s="236"/>
    </row>
    <row r="583" spans="1:17" x14ac:dyDescent="0.25">
      <c r="A583" s="233"/>
      <c r="B583" s="234"/>
      <c r="C583" s="235"/>
      <c r="D583" s="234"/>
      <c r="E583" s="235"/>
      <c r="F583" s="234"/>
      <c r="G583" s="235"/>
      <c r="H583" s="234"/>
      <c r="I583" s="235"/>
      <c r="J583" s="234"/>
      <c r="K583" s="235"/>
      <c r="L583" s="234"/>
      <c r="M583" s="235"/>
      <c r="N583" s="234"/>
      <c r="O583" s="235"/>
      <c r="P583" s="234"/>
      <c r="Q583" s="236"/>
    </row>
    <row r="584" spans="1:17" x14ac:dyDescent="0.25">
      <c r="A584" s="233"/>
      <c r="B584" s="234"/>
      <c r="C584" s="235"/>
      <c r="D584" s="234"/>
      <c r="E584" s="235"/>
      <c r="F584" s="234"/>
      <c r="G584" s="235"/>
      <c r="H584" s="234"/>
      <c r="I584" s="235"/>
      <c r="J584" s="234"/>
      <c r="K584" s="235"/>
      <c r="L584" s="234"/>
      <c r="M584" s="235"/>
      <c r="N584" s="234"/>
      <c r="O584" s="235"/>
      <c r="P584" s="234"/>
      <c r="Q584" s="236"/>
    </row>
    <row r="585" spans="1:17" x14ac:dyDescent="0.25">
      <c r="A585" s="233"/>
      <c r="B585" s="234"/>
      <c r="C585" s="235"/>
      <c r="D585" s="234"/>
      <c r="E585" s="235"/>
      <c r="F585" s="234"/>
      <c r="G585" s="235"/>
      <c r="H585" s="234"/>
      <c r="I585" s="235"/>
      <c r="J585" s="234"/>
      <c r="K585" s="235"/>
      <c r="L585" s="234"/>
      <c r="M585" s="235"/>
      <c r="N585" s="234"/>
      <c r="O585" s="235"/>
      <c r="P585" s="234"/>
      <c r="Q585" s="236"/>
    </row>
    <row r="586" spans="1:17" x14ac:dyDescent="0.25">
      <c r="A586" s="233"/>
      <c r="B586" s="234"/>
      <c r="C586" s="235"/>
      <c r="D586" s="234"/>
      <c r="E586" s="235"/>
      <c r="F586" s="234"/>
      <c r="G586" s="235"/>
      <c r="H586" s="234"/>
      <c r="I586" s="235"/>
      <c r="J586" s="234"/>
      <c r="K586" s="235"/>
      <c r="L586" s="234"/>
      <c r="M586" s="235"/>
      <c r="N586" s="234"/>
      <c r="O586" s="235"/>
      <c r="P586" s="234"/>
      <c r="Q586" s="236"/>
    </row>
    <row r="587" spans="1:17" x14ac:dyDescent="0.25">
      <c r="A587" s="233"/>
      <c r="B587" s="234"/>
      <c r="C587" s="235"/>
      <c r="D587" s="234"/>
      <c r="E587" s="235"/>
      <c r="F587" s="234"/>
      <c r="G587" s="235"/>
      <c r="H587" s="234"/>
      <c r="I587" s="235"/>
      <c r="J587" s="234"/>
      <c r="K587" s="235"/>
      <c r="L587" s="234"/>
      <c r="M587" s="235"/>
      <c r="N587" s="234"/>
      <c r="O587" s="235"/>
      <c r="P587" s="234"/>
      <c r="Q587" s="236"/>
    </row>
    <row r="588" spans="1:17" x14ac:dyDescent="0.25">
      <c r="A588" s="233"/>
      <c r="B588" s="234"/>
      <c r="C588" s="235"/>
      <c r="D588" s="234"/>
      <c r="E588" s="235"/>
      <c r="F588" s="234"/>
      <c r="G588" s="235"/>
      <c r="H588" s="234"/>
      <c r="I588" s="235"/>
      <c r="J588" s="234"/>
      <c r="K588" s="235"/>
      <c r="L588" s="234"/>
      <c r="M588" s="235"/>
      <c r="N588" s="234"/>
      <c r="O588" s="235"/>
      <c r="P588" s="234"/>
      <c r="Q588" s="236"/>
    </row>
    <row r="589" spans="1:17" x14ac:dyDescent="0.25">
      <c r="A589" s="233"/>
      <c r="B589" s="234"/>
      <c r="C589" s="235"/>
      <c r="D589" s="234"/>
      <c r="E589" s="235"/>
      <c r="F589" s="234"/>
      <c r="G589" s="235"/>
      <c r="H589" s="234"/>
      <c r="I589" s="235"/>
      <c r="J589" s="234"/>
      <c r="K589" s="235"/>
      <c r="L589" s="234"/>
      <c r="M589" s="235"/>
      <c r="N589" s="234"/>
      <c r="O589" s="235"/>
      <c r="P589" s="234"/>
      <c r="Q589" s="236"/>
    </row>
    <row r="590" spans="1:17" x14ac:dyDescent="0.25">
      <c r="A590" s="233"/>
      <c r="B590" s="234"/>
      <c r="C590" s="235"/>
      <c r="D590" s="234"/>
      <c r="E590" s="235"/>
      <c r="F590" s="234"/>
      <c r="G590" s="235"/>
      <c r="H590" s="234"/>
      <c r="I590" s="235"/>
      <c r="J590" s="234"/>
      <c r="K590" s="235"/>
      <c r="L590" s="234"/>
      <c r="M590" s="235"/>
      <c r="N590" s="234"/>
      <c r="O590" s="235"/>
      <c r="P590" s="234"/>
      <c r="Q590" s="236"/>
    </row>
    <row r="591" spans="1:17" x14ac:dyDescent="0.25">
      <c r="A591" s="233"/>
      <c r="B591" s="234"/>
      <c r="C591" s="235"/>
      <c r="D591" s="234"/>
      <c r="E591" s="235"/>
      <c r="F591" s="234"/>
      <c r="G591" s="235"/>
      <c r="H591" s="234"/>
      <c r="I591" s="235"/>
      <c r="J591" s="234"/>
      <c r="K591" s="235"/>
      <c r="L591" s="234"/>
      <c r="M591" s="235"/>
      <c r="N591" s="234"/>
      <c r="O591" s="235"/>
      <c r="P591" s="234"/>
      <c r="Q591" s="236"/>
    </row>
    <row r="592" spans="1:17" x14ac:dyDescent="0.25">
      <c r="A592" s="233"/>
      <c r="B592" s="234"/>
      <c r="C592" s="235"/>
      <c r="D592" s="234"/>
      <c r="E592" s="235"/>
      <c r="F592" s="234"/>
      <c r="G592" s="235"/>
      <c r="H592" s="234"/>
      <c r="I592" s="235"/>
      <c r="J592" s="234"/>
      <c r="K592" s="235"/>
      <c r="L592" s="234"/>
      <c r="M592" s="235"/>
      <c r="N592" s="234"/>
      <c r="O592" s="235"/>
      <c r="P592" s="234"/>
      <c r="Q592" s="236"/>
    </row>
    <row r="593" spans="1:17" x14ac:dyDescent="0.25">
      <c r="A593" s="233"/>
      <c r="B593" s="234"/>
      <c r="C593" s="235"/>
      <c r="D593" s="234"/>
      <c r="E593" s="235"/>
      <c r="F593" s="234"/>
      <c r="G593" s="235"/>
      <c r="H593" s="234"/>
      <c r="I593" s="235"/>
      <c r="J593" s="234"/>
      <c r="K593" s="235"/>
      <c r="L593" s="234"/>
      <c r="M593" s="235"/>
      <c r="N593" s="234"/>
      <c r="O593" s="235"/>
      <c r="P593" s="234"/>
      <c r="Q593" s="236"/>
    </row>
    <row r="594" spans="1:17" x14ac:dyDescent="0.25">
      <c r="A594" s="233"/>
      <c r="B594" s="234"/>
      <c r="C594" s="235"/>
      <c r="D594" s="234"/>
      <c r="E594" s="235"/>
      <c r="F594" s="234"/>
      <c r="G594" s="235"/>
      <c r="H594" s="234"/>
      <c r="I594" s="235"/>
      <c r="J594" s="234"/>
      <c r="K594" s="235"/>
      <c r="L594" s="234"/>
      <c r="M594" s="235"/>
      <c r="N594" s="234"/>
      <c r="O594" s="235"/>
      <c r="P594" s="234"/>
      <c r="Q594" s="236"/>
    </row>
    <row r="595" spans="1:17" x14ac:dyDescent="0.25">
      <c r="A595" s="233"/>
      <c r="B595" s="234"/>
      <c r="C595" s="235"/>
      <c r="D595" s="234"/>
      <c r="E595" s="235"/>
      <c r="F595" s="234"/>
      <c r="G595" s="235"/>
      <c r="H595" s="234"/>
      <c r="I595" s="235"/>
      <c r="J595" s="234"/>
      <c r="K595" s="235"/>
      <c r="L595" s="234"/>
      <c r="M595" s="235"/>
      <c r="N595" s="234"/>
      <c r="O595" s="235"/>
      <c r="P595" s="234"/>
      <c r="Q595" s="236"/>
    </row>
    <row r="596" spans="1:17" x14ac:dyDescent="0.25">
      <c r="A596" s="233"/>
      <c r="B596" s="234"/>
      <c r="C596" s="235"/>
      <c r="D596" s="234"/>
      <c r="E596" s="235"/>
      <c r="F596" s="234"/>
      <c r="G596" s="235"/>
      <c r="H596" s="234"/>
      <c r="I596" s="235"/>
      <c r="J596" s="234"/>
      <c r="K596" s="235"/>
      <c r="L596" s="234"/>
      <c r="M596" s="235"/>
      <c r="N596" s="234"/>
      <c r="O596" s="235"/>
      <c r="P596" s="234"/>
      <c r="Q596" s="236"/>
    </row>
    <row r="597" spans="1:17" x14ac:dyDescent="0.25">
      <c r="A597" s="233"/>
      <c r="B597" s="234"/>
      <c r="C597" s="235"/>
      <c r="D597" s="234"/>
      <c r="E597" s="235"/>
      <c r="F597" s="234"/>
      <c r="G597" s="235"/>
      <c r="H597" s="234"/>
      <c r="I597" s="235"/>
      <c r="J597" s="234"/>
      <c r="K597" s="235"/>
      <c r="L597" s="234"/>
      <c r="M597" s="235"/>
      <c r="N597" s="234"/>
      <c r="O597" s="235"/>
      <c r="P597" s="234"/>
      <c r="Q597" s="236"/>
    </row>
    <row r="598" spans="1:17" x14ac:dyDescent="0.25">
      <c r="A598" s="233"/>
      <c r="B598" s="234"/>
      <c r="C598" s="235"/>
      <c r="D598" s="234"/>
      <c r="E598" s="235"/>
      <c r="F598" s="234"/>
      <c r="G598" s="235"/>
      <c r="H598" s="234"/>
      <c r="I598" s="235"/>
      <c r="J598" s="234"/>
      <c r="K598" s="235"/>
      <c r="L598" s="234"/>
      <c r="M598" s="235"/>
      <c r="N598" s="234"/>
      <c r="O598" s="235"/>
      <c r="P598" s="234"/>
      <c r="Q598" s="236"/>
    </row>
    <row r="599" spans="1:17" x14ac:dyDescent="0.25">
      <c r="A599" s="233"/>
      <c r="B599" s="234"/>
      <c r="C599" s="235"/>
      <c r="D599" s="234"/>
      <c r="E599" s="235"/>
      <c r="F599" s="234"/>
      <c r="G599" s="235"/>
      <c r="H599" s="234"/>
      <c r="I599" s="235"/>
      <c r="J599" s="234"/>
      <c r="K599" s="235"/>
      <c r="L599" s="234"/>
      <c r="M599" s="235"/>
      <c r="N599" s="234"/>
      <c r="O599" s="235"/>
      <c r="P599" s="234"/>
      <c r="Q599" s="236"/>
    </row>
    <row r="600" spans="1:17" x14ac:dyDescent="0.25">
      <c r="A600" s="233"/>
      <c r="B600" s="234"/>
      <c r="C600" s="235"/>
      <c r="D600" s="234"/>
      <c r="E600" s="235"/>
      <c r="F600" s="234"/>
      <c r="G600" s="235"/>
      <c r="H600" s="234"/>
      <c r="I600" s="235"/>
      <c r="J600" s="234"/>
      <c r="K600" s="235"/>
      <c r="L600" s="234"/>
      <c r="M600" s="235"/>
      <c r="N600" s="234"/>
      <c r="O600" s="235"/>
      <c r="P600" s="234"/>
      <c r="Q600" s="236"/>
    </row>
    <row r="601" spans="1:17" x14ac:dyDescent="0.25">
      <c r="A601" s="233"/>
      <c r="B601" s="234"/>
      <c r="C601" s="235"/>
      <c r="D601" s="234"/>
      <c r="E601" s="235"/>
      <c r="F601" s="234"/>
      <c r="G601" s="235"/>
      <c r="H601" s="234"/>
      <c r="I601" s="235"/>
      <c r="J601" s="234"/>
      <c r="K601" s="235"/>
      <c r="L601" s="234"/>
      <c r="M601" s="235"/>
      <c r="N601" s="234"/>
      <c r="O601" s="235"/>
      <c r="P601" s="234"/>
      <c r="Q601" s="236"/>
    </row>
    <row r="602" spans="1:17" x14ac:dyDescent="0.25">
      <c r="A602" s="233"/>
      <c r="B602" s="234"/>
      <c r="C602" s="235"/>
      <c r="D602" s="234"/>
      <c r="E602" s="235"/>
      <c r="F602" s="234"/>
      <c r="G602" s="235"/>
      <c r="H602" s="234"/>
      <c r="I602" s="235"/>
      <c r="J602" s="234"/>
      <c r="K602" s="235"/>
      <c r="L602" s="234"/>
      <c r="M602" s="235"/>
      <c r="N602" s="234"/>
      <c r="O602" s="235"/>
      <c r="P602" s="234"/>
      <c r="Q602" s="236"/>
    </row>
    <row r="603" spans="1:17" x14ac:dyDescent="0.25">
      <c r="A603" s="233"/>
      <c r="B603" s="234"/>
      <c r="C603" s="235"/>
      <c r="D603" s="234"/>
      <c r="E603" s="235"/>
      <c r="F603" s="234"/>
      <c r="G603" s="235"/>
      <c r="H603" s="234"/>
      <c r="I603" s="235"/>
      <c r="J603" s="234"/>
      <c r="K603" s="235"/>
      <c r="L603" s="234"/>
      <c r="M603" s="235"/>
      <c r="N603" s="234"/>
      <c r="O603" s="235"/>
      <c r="P603" s="234"/>
      <c r="Q603" s="236"/>
    </row>
    <row r="604" spans="1:17" x14ac:dyDescent="0.25">
      <c r="A604" s="233"/>
      <c r="B604" s="234"/>
      <c r="C604" s="235"/>
      <c r="D604" s="234"/>
      <c r="E604" s="235"/>
      <c r="F604" s="234"/>
      <c r="G604" s="235"/>
      <c r="H604" s="234"/>
      <c r="I604" s="235"/>
      <c r="J604" s="234"/>
      <c r="K604" s="235"/>
      <c r="L604" s="234"/>
      <c r="M604" s="235"/>
      <c r="N604" s="234"/>
      <c r="O604" s="235"/>
      <c r="P604" s="234"/>
      <c r="Q604" s="236"/>
    </row>
    <row r="605" spans="1:17" x14ac:dyDescent="0.25">
      <c r="A605" s="233"/>
      <c r="B605" s="234"/>
      <c r="C605" s="235"/>
      <c r="D605" s="234"/>
      <c r="E605" s="235"/>
      <c r="F605" s="234"/>
      <c r="G605" s="235"/>
      <c r="H605" s="234"/>
      <c r="I605" s="235"/>
      <c r="J605" s="234"/>
      <c r="K605" s="235"/>
      <c r="L605" s="234"/>
      <c r="M605" s="235"/>
      <c r="N605" s="234"/>
      <c r="O605" s="235"/>
      <c r="P605" s="234"/>
      <c r="Q605" s="236"/>
    </row>
    <row r="606" spans="1:17" x14ac:dyDescent="0.25">
      <c r="A606" s="233"/>
      <c r="B606" s="234"/>
      <c r="C606" s="235"/>
      <c r="D606" s="234"/>
      <c r="E606" s="235"/>
      <c r="F606" s="234"/>
      <c r="G606" s="235"/>
      <c r="H606" s="234"/>
      <c r="I606" s="235"/>
      <c r="J606" s="234"/>
      <c r="K606" s="235"/>
      <c r="L606" s="234"/>
      <c r="M606" s="235"/>
      <c r="N606" s="234"/>
      <c r="O606" s="235"/>
      <c r="P606" s="234"/>
      <c r="Q606" s="236"/>
    </row>
    <row r="607" spans="1:17" x14ac:dyDescent="0.25">
      <c r="A607" s="233"/>
      <c r="B607" s="234"/>
      <c r="C607" s="235"/>
      <c r="D607" s="234"/>
      <c r="E607" s="235"/>
      <c r="F607" s="234"/>
      <c r="G607" s="235"/>
      <c r="H607" s="234"/>
      <c r="I607" s="235"/>
      <c r="J607" s="234"/>
      <c r="K607" s="235"/>
      <c r="L607" s="234"/>
      <c r="M607" s="235"/>
      <c r="N607" s="234"/>
      <c r="O607" s="235"/>
      <c r="P607" s="234"/>
      <c r="Q607" s="236"/>
    </row>
    <row r="608" spans="1:17" x14ac:dyDescent="0.25">
      <c r="A608" s="233"/>
      <c r="B608" s="234"/>
      <c r="C608" s="235"/>
      <c r="D608" s="234"/>
      <c r="E608" s="235"/>
      <c r="F608" s="234"/>
      <c r="G608" s="235"/>
      <c r="H608" s="234"/>
      <c r="I608" s="235"/>
      <c r="J608" s="234"/>
      <c r="K608" s="235"/>
      <c r="L608" s="234"/>
      <c r="M608" s="235"/>
      <c r="N608" s="234"/>
      <c r="O608" s="235"/>
      <c r="P608" s="234"/>
      <c r="Q608" s="236"/>
    </row>
    <row r="609" spans="1:17" x14ac:dyDescent="0.25">
      <c r="A609" s="233"/>
      <c r="B609" s="234"/>
      <c r="C609" s="235"/>
      <c r="D609" s="234"/>
      <c r="E609" s="235"/>
      <c r="F609" s="234"/>
      <c r="G609" s="235"/>
      <c r="H609" s="234"/>
      <c r="I609" s="235"/>
      <c r="J609" s="234"/>
      <c r="K609" s="235"/>
      <c r="L609" s="234"/>
      <c r="M609" s="235"/>
      <c r="N609" s="234"/>
      <c r="O609" s="235"/>
      <c r="P609" s="234"/>
      <c r="Q609" s="236"/>
    </row>
    <row r="610" spans="1:17" x14ac:dyDescent="0.25">
      <c r="A610" s="233"/>
      <c r="B610" s="234"/>
      <c r="C610" s="235"/>
      <c r="D610" s="234"/>
      <c r="E610" s="235"/>
      <c r="F610" s="234"/>
      <c r="G610" s="235"/>
      <c r="H610" s="234"/>
      <c r="I610" s="235"/>
      <c r="J610" s="234"/>
      <c r="K610" s="235"/>
      <c r="L610" s="234"/>
      <c r="M610" s="235"/>
      <c r="N610" s="234"/>
      <c r="O610" s="235"/>
      <c r="P610" s="234"/>
      <c r="Q610" s="236"/>
    </row>
    <row r="611" spans="1:17" x14ac:dyDescent="0.25">
      <c r="A611" s="233"/>
      <c r="B611" s="234"/>
      <c r="C611" s="235"/>
      <c r="D611" s="234"/>
      <c r="E611" s="235"/>
      <c r="F611" s="234"/>
      <c r="G611" s="235"/>
      <c r="H611" s="234"/>
      <c r="I611" s="235"/>
      <c r="J611" s="234"/>
      <c r="K611" s="235"/>
      <c r="L611" s="234"/>
      <c r="M611" s="235"/>
      <c r="N611" s="234"/>
      <c r="O611" s="235"/>
      <c r="P611" s="234"/>
      <c r="Q611" s="236"/>
    </row>
    <row r="612" spans="1:17" x14ac:dyDescent="0.25">
      <c r="A612" s="233"/>
      <c r="B612" s="234"/>
      <c r="C612" s="235"/>
      <c r="D612" s="234"/>
      <c r="E612" s="235"/>
      <c r="F612" s="234"/>
      <c r="G612" s="235"/>
      <c r="H612" s="234"/>
      <c r="I612" s="235"/>
      <c r="J612" s="234"/>
      <c r="K612" s="235"/>
      <c r="L612" s="234"/>
      <c r="M612" s="235"/>
      <c r="N612" s="234"/>
      <c r="O612" s="235"/>
      <c r="P612" s="234"/>
      <c r="Q612" s="236"/>
    </row>
    <row r="613" spans="1:17" x14ac:dyDescent="0.25">
      <c r="A613" s="233"/>
      <c r="B613" s="234"/>
      <c r="C613" s="235"/>
      <c r="D613" s="234"/>
      <c r="E613" s="235"/>
      <c r="F613" s="234"/>
      <c r="G613" s="235"/>
      <c r="H613" s="234"/>
      <c r="I613" s="235"/>
      <c r="J613" s="234"/>
      <c r="K613" s="235"/>
      <c r="L613" s="234"/>
      <c r="M613" s="235"/>
      <c r="N613" s="234"/>
      <c r="O613" s="235"/>
      <c r="P613" s="234"/>
      <c r="Q613" s="236"/>
    </row>
    <row r="614" spans="1:17" x14ac:dyDescent="0.25">
      <c r="A614" s="233"/>
      <c r="B614" s="234"/>
      <c r="C614" s="235"/>
      <c r="D614" s="234"/>
      <c r="E614" s="235"/>
      <c r="F614" s="234"/>
      <c r="G614" s="235"/>
      <c r="H614" s="234"/>
      <c r="I614" s="235"/>
      <c r="J614" s="234"/>
      <c r="K614" s="235"/>
      <c r="L614" s="234"/>
      <c r="M614" s="235"/>
      <c r="N614" s="234"/>
      <c r="O614" s="235"/>
      <c r="P614" s="234"/>
      <c r="Q614" s="236"/>
    </row>
    <row r="615" spans="1:17" x14ac:dyDescent="0.25">
      <c r="A615" s="233"/>
      <c r="B615" s="234"/>
      <c r="C615" s="235"/>
      <c r="D615" s="234"/>
      <c r="E615" s="235"/>
      <c r="F615" s="234"/>
      <c r="G615" s="235"/>
      <c r="H615" s="234"/>
      <c r="I615" s="235"/>
      <c r="J615" s="234"/>
      <c r="K615" s="235"/>
      <c r="L615" s="234"/>
      <c r="M615" s="235"/>
      <c r="N615" s="234"/>
      <c r="O615" s="235"/>
      <c r="P615" s="234"/>
      <c r="Q615" s="236"/>
    </row>
    <row r="616" spans="1:17" x14ac:dyDescent="0.25">
      <c r="A616" s="233"/>
      <c r="B616" s="234"/>
      <c r="C616" s="235"/>
      <c r="D616" s="234"/>
      <c r="E616" s="235"/>
      <c r="F616" s="234"/>
      <c r="G616" s="235"/>
      <c r="H616" s="234"/>
      <c r="I616" s="235"/>
      <c r="J616" s="234"/>
      <c r="K616" s="235"/>
      <c r="L616" s="234"/>
      <c r="M616" s="235"/>
      <c r="N616" s="234"/>
      <c r="O616" s="235"/>
      <c r="P616" s="234"/>
      <c r="Q616" s="236"/>
    </row>
    <row r="617" spans="1:17" x14ac:dyDescent="0.25">
      <c r="A617" s="233"/>
      <c r="B617" s="234"/>
      <c r="C617" s="235"/>
      <c r="D617" s="234"/>
      <c r="E617" s="235"/>
      <c r="F617" s="234"/>
      <c r="G617" s="235"/>
      <c r="H617" s="234"/>
      <c r="I617" s="235"/>
      <c r="J617" s="234"/>
      <c r="K617" s="235"/>
      <c r="L617" s="234"/>
      <c r="M617" s="235"/>
      <c r="N617" s="234"/>
      <c r="O617" s="235"/>
      <c r="P617" s="234"/>
      <c r="Q617" s="236"/>
    </row>
    <row r="618" spans="1:17" x14ac:dyDescent="0.25">
      <c r="A618" s="233"/>
      <c r="B618" s="234"/>
      <c r="C618" s="235"/>
      <c r="D618" s="234"/>
      <c r="E618" s="235"/>
      <c r="F618" s="234"/>
      <c r="G618" s="235"/>
      <c r="H618" s="234"/>
      <c r="I618" s="235"/>
      <c r="J618" s="234"/>
      <c r="K618" s="235"/>
      <c r="L618" s="234"/>
      <c r="M618" s="235"/>
      <c r="N618" s="234"/>
      <c r="O618" s="235"/>
      <c r="P618" s="234"/>
      <c r="Q618" s="236"/>
    </row>
    <row r="619" spans="1:17" x14ac:dyDescent="0.25">
      <c r="A619" s="233"/>
      <c r="B619" s="234"/>
      <c r="C619" s="235"/>
      <c r="D619" s="234"/>
      <c r="E619" s="235"/>
      <c r="F619" s="234"/>
      <c r="G619" s="235"/>
      <c r="H619" s="234"/>
      <c r="I619" s="235"/>
      <c r="J619" s="234"/>
      <c r="K619" s="235"/>
      <c r="L619" s="234"/>
      <c r="M619" s="235"/>
      <c r="N619" s="234"/>
      <c r="O619" s="235"/>
      <c r="P619" s="234"/>
      <c r="Q619" s="236"/>
    </row>
    <row r="620" spans="1:17" x14ac:dyDescent="0.25">
      <c r="A620" s="233"/>
      <c r="B620" s="234"/>
      <c r="C620" s="235"/>
      <c r="D620" s="234"/>
      <c r="E620" s="235"/>
      <c r="F620" s="234"/>
      <c r="G620" s="235"/>
      <c r="H620" s="234"/>
      <c r="I620" s="235"/>
      <c r="J620" s="234"/>
      <c r="K620" s="235"/>
      <c r="L620" s="234"/>
      <c r="M620" s="235"/>
      <c r="N620" s="234"/>
      <c r="O620" s="235"/>
      <c r="P620" s="234"/>
      <c r="Q620" s="236"/>
    </row>
    <row r="621" spans="1:17" x14ac:dyDescent="0.25">
      <c r="A621" s="233"/>
      <c r="B621" s="234"/>
      <c r="C621" s="235"/>
      <c r="D621" s="234"/>
      <c r="E621" s="235"/>
      <c r="F621" s="234"/>
      <c r="G621" s="235"/>
      <c r="H621" s="234"/>
      <c r="I621" s="235"/>
      <c r="J621" s="234"/>
      <c r="K621" s="235"/>
      <c r="L621" s="234"/>
      <c r="M621" s="235"/>
      <c r="N621" s="234"/>
      <c r="O621" s="235"/>
      <c r="P621" s="234"/>
      <c r="Q621" s="236"/>
    </row>
    <row r="622" spans="1:17" x14ac:dyDescent="0.25">
      <c r="A622" s="233"/>
      <c r="B622" s="234"/>
      <c r="C622" s="235"/>
      <c r="D622" s="234"/>
      <c r="E622" s="235"/>
      <c r="F622" s="234"/>
      <c r="G622" s="235"/>
      <c r="H622" s="234"/>
      <c r="I622" s="235"/>
      <c r="J622" s="234"/>
      <c r="K622" s="235"/>
      <c r="L622" s="234"/>
      <c r="M622" s="235"/>
      <c r="N622" s="234"/>
      <c r="O622" s="235"/>
      <c r="P622" s="234"/>
      <c r="Q622" s="236"/>
    </row>
    <row r="623" spans="1:17" x14ac:dyDescent="0.25">
      <c r="A623" s="233"/>
      <c r="B623" s="234"/>
      <c r="C623" s="235"/>
      <c r="D623" s="234"/>
      <c r="E623" s="235"/>
      <c r="F623" s="234"/>
      <c r="G623" s="235"/>
      <c r="H623" s="234"/>
      <c r="I623" s="235"/>
      <c r="J623" s="234"/>
      <c r="K623" s="235"/>
      <c r="L623" s="234"/>
      <c r="M623" s="235"/>
      <c r="N623" s="234"/>
      <c r="O623" s="235"/>
      <c r="P623" s="234"/>
      <c r="Q623" s="236"/>
    </row>
    <row r="624" spans="1:17" x14ac:dyDescent="0.25">
      <c r="A624" s="233"/>
      <c r="B624" s="234"/>
      <c r="C624" s="235"/>
      <c r="D624" s="234"/>
      <c r="E624" s="235"/>
      <c r="F624" s="234"/>
      <c r="G624" s="235"/>
      <c r="H624" s="234"/>
      <c r="I624" s="235"/>
      <c r="J624" s="234"/>
      <c r="K624" s="235"/>
      <c r="L624" s="234"/>
      <c r="M624" s="235"/>
      <c r="N624" s="234"/>
      <c r="O624" s="235"/>
      <c r="P624" s="234"/>
      <c r="Q624" s="236"/>
    </row>
    <row r="625" spans="1:17" x14ac:dyDescent="0.25">
      <c r="A625" s="233"/>
      <c r="B625" s="234"/>
      <c r="C625" s="235"/>
      <c r="D625" s="234"/>
      <c r="E625" s="235"/>
      <c r="F625" s="234"/>
      <c r="G625" s="235"/>
      <c r="H625" s="234"/>
      <c r="I625" s="235"/>
      <c r="J625" s="234"/>
      <c r="K625" s="235"/>
      <c r="L625" s="234"/>
      <c r="M625" s="235"/>
      <c r="N625" s="234"/>
      <c r="O625" s="235"/>
      <c r="P625" s="234"/>
      <c r="Q625" s="236"/>
    </row>
    <row r="626" spans="1:17" x14ac:dyDescent="0.25">
      <c r="A626" s="233"/>
      <c r="B626" s="234"/>
      <c r="C626" s="235"/>
      <c r="D626" s="234"/>
      <c r="E626" s="235"/>
      <c r="F626" s="234"/>
      <c r="G626" s="235"/>
      <c r="H626" s="234"/>
      <c r="I626" s="235"/>
      <c r="J626" s="234"/>
      <c r="K626" s="235"/>
      <c r="L626" s="234"/>
      <c r="M626" s="235"/>
      <c r="N626" s="234"/>
      <c r="O626" s="235"/>
      <c r="P626" s="234"/>
      <c r="Q626" s="236"/>
    </row>
    <row r="627" spans="1:17" x14ac:dyDescent="0.25">
      <c r="A627" s="233"/>
      <c r="B627" s="234"/>
      <c r="C627" s="235"/>
      <c r="D627" s="234"/>
      <c r="E627" s="235"/>
      <c r="F627" s="234"/>
      <c r="G627" s="235"/>
      <c r="H627" s="234"/>
      <c r="I627" s="235"/>
      <c r="J627" s="234"/>
      <c r="K627" s="235"/>
      <c r="L627" s="234"/>
      <c r="M627" s="235"/>
      <c r="N627" s="234"/>
      <c r="O627" s="235"/>
      <c r="P627" s="234"/>
      <c r="Q627" s="236"/>
    </row>
    <row r="628" spans="1:17" x14ac:dyDescent="0.25">
      <c r="A628" s="233"/>
      <c r="B628" s="234"/>
      <c r="C628" s="235"/>
      <c r="D628" s="234"/>
      <c r="E628" s="235"/>
      <c r="F628" s="234"/>
      <c r="G628" s="235"/>
      <c r="H628" s="234"/>
      <c r="I628" s="235"/>
      <c r="J628" s="234"/>
      <c r="K628" s="235"/>
      <c r="L628" s="234"/>
      <c r="M628" s="235"/>
      <c r="N628" s="234"/>
      <c r="O628" s="235"/>
      <c r="P628" s="234"/>
      <c r="Q628" s="236"/>
    </row>
    <row r="629" spans="1:17" x14ac:dyDescent="0.25">
      <c r="A629" s="233"/>
      <c r="B629" s="234"/>
      <c r="C629" s="235"/>
      <c r="D629" s="234"/>
      <c r="E629" s="235"/>
      <c r="F629" s="234"/>
      <c r="G629" s="235"/>
      <c r="H629" s="234"/>
      <c r="I629" s="235"/>
      <c r="J629" s="234"/>
      <c r="K629" s="235"/>
      <c r="L629" s="234"/>
      <c r="M629" s="235"/>
      <c r="N629" s="234"/>
      <c r="O629" s="235"/>
      <c r="P629" s="234"/>
      <c r="Q629" s="236"/>
    </row>
    <row r="630" spans="1:17" x14ac:dyDescent="0.25">
      <c r="A630" s="233"/>
      <c r="B630" s="234"/>
      <c r="C630" s="235"/>
      <c r="D630" s="234"/>
      <c r="E630" s="235"/>
      <c r="F630" s="234"/>
      <c r="G630" s="235"/>
      <c r="H630" s="234"/>
      <c r="I630" s="235"/>
      <c r="J630" s="234"/>
      <c r="K630" s="235"/>
      <c r="L630" s="234"/>
      <c r="M630" s="235"/>
      <c r="N630" s="234"/>
      <c r="O630" s="235"/>
      <c r="P630" s="234"/>
      <c r="Q630" s="236"/>
    </row>
    <row r="631" spans="1:17" x14ac:dyDescent="0.25">
      <c r="A631" s="233"/>
      <c r="B631" s="234"/>
      <c r="C631" s="235"/>
      <c r="D631" s="234"/>
      <c r="E631" s="235"/>
      <c r="F631" s="234"/>
      <c r="G631" s="235"/>
      <c r="H631" s="234"/>
      <c r="I631" s="235"/>
      <c r="J631" s="234"/>
      <c r="K631" s="235"/>
      <c r="L631" s="234"/>
      <c r="M631" s="235"/>
      <c r="N631" s="234"/>
      <c r="O631" s="235"/>
      <c r="P631" s="234"/>
      <c r="Q631" s="236"/>
    </row>
    <row r="632" spans="1:17" x14ac:dyDescent="0.25">
      <c r="A632" s="233"/>
      <c r="B632" s="234"/>
      <c r="C632" s="235"/>
      <c r="D632" s="234"/>
      <c r="E632" s="235"/>
      <c r="F632" s="234"/>
      <c r="G632" s="235"/>
      <c r="H632" s="234"/>
      <c r="I632" s="235"/>
      <c r="J632" s="234"/>
      <c r="K632" s="235"/>
      <c r="L632" s="234"/>
      <c r="M632" s="235"/>
      <c r="N632" s="234"/>
      <c r="O632" s="235"/>
      <c r="P632" s="234"/>
      <c r="Q632" s="236"/>
    </row>
    <row r="633" spans="1:17" x14ac:dyDescent="0.25">
      <c r="A633" s="233"/>
      <c r="B633" s="234"/>
      <c r="C633" s="235"/>
      <c r="D633" s="234"/>
      <c r="E633" s="235"/>
      <c r="F633" s="234"/>
      <c r="G633" s="235"/>
      <c r="H633" s="234"/>
      <c r="I633" s="235"/>
      <c r="J633" s="234"/>
      <c r="K633" s="235"/>
      <c r="L633" s="234"/>
      <c r="M633" s="235"/>
      <c r="N633" s="234"/>
      <c r="O633" s="235"/>
      <c r="P633" s="234"/>
      <c r="Q633" s="236"/>
    </row>
    <row r="634" spans="1:17" x14ac:dyDescent="0.25">
      <c r="A634" s="233"/>
      <c r="B634" s="234"/>
      <c r="C634" s="235"/>
      <c r="D634" s="234"/>
      <c r="E634" s="235"/>
      <c r="F634" s="234"/>
      <c r="G634" s="235"/>
      <c r="H634" s="234"/>
      <c r="I634" s="235"/>
      <c r="J634" s="234"/>
      <c r="K634" s="235"/>
      <c r="L634" s="234"/>
      <c r="M634" s="235"/>
      <c r="N634" s="234"/>
      <c r="O634" s="235"/>
      <c r="P634" s="234"/>
      <c r="Q634" s="236"/>
    </row>
    <row r="635" spans="1:17" x14ac:dyDescent="0.25">
      <c r="A635" s="233"/>
      <c r="B635" s="234"/>
      <c r="C635" s="235"/>
      <c r="D635" s="234"/>
      <c r="E635" s="235"/>
      <c r="F635" s="234"/>
      <c r="G635" s="235"/>
      <c r="H635" s="234"/>
      <c r="I635" s="235"/>
      <c r="J635" s="234"/>
      <c r="K635" s="235"/>
      <c r="L635" s="234"/>
      <c r="M635" s="235"/>
      <c r="N635" s="234"/>
      <c r="O635" s="235"/>
      <c r="P635" s="234"/>
      <c r="Q635" s="236"/>
    </row>
    <row r="636" spans="1:17" x14ac:dyDescent="0.25">
      <c r="A636" s="233"/>
      <c r="B636" s="234"/>
      <c r="C636" s="235"/>
      <c r="D636" s="234"/>
      <c r="E636" s="235"/>
      <c r="F636" s="234"/>
      <c r="G636" s="235"/>
      <c r="H636" s="234"/>
      <c r="I636" s="235"/>
      <c r="J636" s="234"/>
      <c r="K636" s="235"/>
      <c r="L636" s="234"/>
      <c r="M636" s="235"/>
      <c r="N636" s="234"/>
      <c r="O636" s="235"/>
      <c r="P636" s="234"/>
      <c r="Q636" s="236"/>
    </row>
    <row r="637" spans="1:17" x14ac:dyDescent="0.25">
      <c r="A637" s="233"/>
      <c r="B637" s="234"/>
      <c r="C637" s="235"/>
      <c r="D637" s="234"/>
      <c r="E637" s="235"/>
      <c r="F637" s="234"/>
      <c r="G637" s="235"/>
      <c r="H637" s="234"/>
      <c r="I637" s="235"/>
      <c r="J637" s="234"/>
      <c r="K637" s="235"/>
      <c r="L637" s="234"/>
      <c r="M637" s="235"/>
      <c r="N637" s="234"/>
      <c r="O637" s="235"/>
      <c r="P637" s="234"/>
      <c r="Q637" s="236"/>
    </row>
    <row r="638" spans="1:17" x14ac:dyDescent="0.25">
      <c r="A638" s="233"/>
      <c r="B638" s="234"/>
      <c r="C638" s="235"/>
      <c r="D638" s="234"/>
      <c r="E638" s="235"/>
      <c r="F638" s="234"/>
      <c r="G638" s="235"/>
      <c r="H638" s="234"/>
      <c r="I638" s="235"/>
      <c r="J638" s="234"/>
      <c r="K638" s="235"/>
      <c r="L638" s="234"/>
      <c r="M638" s="235"/>
      <c r="N638" s="234"/>
      <c r="O638" s="235"/>
      <c r="P638" s="234"/>
      <c r="Q638" s="236"/>
    </row>
    <row r="639" spans="1:17" x14ac:dyDescent="0.25">
      <c r="A639" s="233"/>
      <c r="B639" s="234"/>
      <c r="C639" s="235"/>
      <c r="D639" s="234"/>
      <c r="E639" s="235"/>
      <c r="F639" s="234"/>
      <c r="G639" s="235"/>
      <c r="H639" s="234"/>
      <c r="I639" s="235"/>
      <c r="J639" s="234"/>
      <c r="K639" s="235"/>
      <c r="L639" s="234"/>
      <c r="M639" s="235"/>
      <c r="N639" s="234"/>
      <c r="O639" s="235"/>
      <c r="P639" s="234"/>
      <c r="Q639" s="236"/>
    </row>
    <row r="640" spans="1:17" x14ac:dyDescent="0.25">
      <c r="A640" s="233"/>
      <c r="B640" s="234"/>
      <c r="C640" s="235"/>
      <c r="D640" s="234"/>
      <c r="E640" s="235"/>
      <c r="F640" s="234"/>
      <c r="G640" s="235"/>
      <c r="H640" s="234"/>
      <c r="I640" s="235"/>
      <c r="J640" s="234"/>
      <c r="K640" s="235"/>
      <c r="L640" s="234"/>
      <c r="M640" s="235"/>
      <c r="N640" s="234"/>
      <c r="O640" s="235"/>
      <c r="P640" s="234"/>
      <c r="Q640" s="236"/>
    </row>
    <row r="641" spans="1:17" x14ac:dyDescent="0.25">
      <c r="A641" s="233"/>
      <c r="B641" s="234"/>
      <c r="C641" s="235"/>
      <c r="D641" s="234"/>
      <c r="E641" s="235"/>
      <c r="F641" s="234"/>
      <c r="G641" s="235"/>
      <c r="H641" s="234"/>
      <c r="I641" s="235"/>
      <c r="J641" s="234"/>
      <c r="K641" s="235"/>
      <c r="L641" s="234"/>
      <c r="M641" s="235"/>
      <c r="N641" s="234"/>
      <c r="O641" s="235"/>
      <c r="P641" s="234"/>
      <c r="Q641" s="236"/>
    </row>
    <row r="642" spans="1:17" x14ac:dyDescent="0.25">
      <c r="A642" s="233"/>
      <c r="B642" s="234"/>
      <c r="C642" s="235"/>
      <c r="D642" s="234"/>
      <c r="E642" s="235"/>
      <c r="F642" s="234"/>
      <c r="G642" s="235"/>
      <c r="H642" s="234"/>
      <c r="I642" s="235"/>
      <c r="J642" s="234"/>
      <c r="K642" s="235"/>
      <c r="L642" s="234"/>
      <c r="M642" s="235"/>
      <c r="N642" s="234"/>
      <c r="O642" s="235"/>
      <c r="P642" s="234"/>
      <c r="Q642" s="236"/>
    </row>
    <row r="643" spans="1:17" x14ac:dyDescent="0.25">
      <c r="A643" s="233"/>
      <c r="B643" s="234"/>
      <c r="C643" s="235"/>
      <c r="D643" s="234"/>
      <c r="E643" s="235"/>
      <c r="F643" s="234"/>
      <c r="G643" s="235"/>
      <c r="H643" s="234"/>
      <c r="I643" s="235"/>
      <c r="J643" s="234"/>
      <c r="K643" s="235"/>
      <c r="L643" s="234"/>
      <c r="M643" s="235"/>
      <c r="N643" s="234"/>
      <c r="O643" s="235"/>
      <c r="P643" s="234"/>
      <c r="Q643" s="236"/>
    </row>
    <row r="644" spans="1:17" x14ac:dyDescent="0.25">
      <c r="A644" s="233"/>
      <c r="B644" s="234"/>
      <c r="C644" s="235"/>
      <c r="D644" s="234"/>
      <c r="E644" s="235"/>
      <c r="F644" s="234"/>
      <c r="G644" s="235"/>
      <c r="H644" s="234"/>
      <c r="I644" s="235"/>
      <c r="J644" s="234"/>
      <c r="K644" s="235"/>
      <c r="L644" s="234"/>
      <c r="M644" s="235"/>
      <c r="N644" s="234"/>
      <c r="O644" s="235"/>
      <c r="P644" s="234"/>
      <c r="Q644" s="236"/>
    </row>
    <row r="645" spans="1:17" x14ac:dyDescent="0.25">
      <c r="A645" s="233"/>
      <c r="B645" s="234"/>
      <c r="C645" s="235"/>
      <c r="D645" s="234"/>
      <c r="E645" s="235"/>
      <c r="F645" s="234"/>
      <c r="G645" s="235"/>
      <c r="H645" s="234"/>
      <c r="I645" s="235"/>
      <c r="J645" s="234"/>
      <c r="K645" s="235"/>
      <c r="L645" s="234"/>
      <c r="M645" s="235"/>
      <c r="N645" s="234"/>
      <c r="O645" s="235"/>
      <c r="P645" s="234"/>
      <c r="Q645" s="236"/>
    </row>
    <row r="646" spans="1:17" x14ac:dyDescent="0.25">
      <c r="A646" s="233"/>
      <c r="B646" s="234"/>
      <c r="C646" s="235"/>
      <c r="D646" s="234"/>
      <c r="E646" s="235"/>
      <c r="F646" s="234"/>
      <c r="G646" s="235"/>
      <c r="H646" s="234"/>
      <c r="I646" s="235"/>
      <c r="J646" s="234"/>
      <c r="K646" s="235"/>
      <c r="L646" s="234"/>
      <c r="M646" s="235"/>
      <c r="N646" s="234"/>
      <c r="O646" s="235"/>
      <c r="P646" s="234"/>
      <c r="Q646" s="236"/>
    </row>
    <row r="647" spans="1:17" x14ac:dyDescent="0.25">
      <c r="A647" s="233"/>
      <c r="B647" s="234"/>
      <c r="C647" s="235"/>
      <c r="D647" s="234"/>
      <c r="E647" s="235"/>
      <c r="F647" s="234"/>
      <c r="G647" s="235"/>
      <c r="H647" s="234"/>
      <c r="I647" s="235"/>
      <c r="J647" s="234"/>
      <c r="K647" s="235"/>
      <c r="L647" s="234"/>
      <c r="M647" s="235"/>
      <c r="N647" s="234"/>
      <c r="O647" s="235"/>
      <c r="P647" s="234"/>
      <c r="Q647" s="236"/>
    </row>
    <row r="648" spans="1:17" x14ac:dyDescent="0.25">
      <c r="A648" s="233"/>
      <c r="B648" s="234"/>
      <c r="C648" s="235"/>
      <c r="D648" s="234"/>
      <c r="E648" s="235"/>
      <c r="F648" s="234"/>
      <c r="G648" s="235"/>
      <c r="H648" s="234"/>
      <c r="I648" s="235"/>
      <c r="J648" s="234"/>
      <c r="K648" s="235"/>
      <c r="L648" s="234"/>
      <c r="M648" s="235"/>
      <c r="N648" s="234"/>
      <c r="O648" s="235"/>
      <c r="P648" s="234"/>
      <c r="Q648" s="236"/>
    </row>
    <row r="649" spans="1:17" x14ac:dyDescent="0.25">
      <c r="A649" s="233"/>
      <c r="B649" s="234"/>
      <c r="C649" s="235"/>
      <c r="D649" s="234"/>
      <c r="E649" s="235"/>
      <c r="F649" s="234"/>
      <c r="G649" s="235"/>
      <c r="H649" s="234"/>
      <c r="I649" s="235"/>
      <c r="J649" s="234"/>
      <c r="K649" s="235"/>
      <c r="L649" s="234"/>
      <c r="M649" s="235"/>
      <c r="N649" s="234"/>
      <c r="O649" s="235"/>
      <c r="P649" s="234"/>
      <c r="Q649" s="236"/>
    </row>
    <row r="650" spans="1:17" x14ac:dyDescent="0.25">
      <c r="A650" s="233"/>
      <c r="B650" s="234"/>
      <c r="C650" s="235"/>
      <c r="D650" s="234"/>
      <c r="E650" s="235"/>
      <c r="F650" s="234"/>
      <c r="G650" s="235"/>
      <c r="H650" s="234"/>
      <c r="I650" s="235"/>
      <c r="J650" s="234"/>
      <c r="K650" s="235"/>
      <c r="L650" s="234"/>
      <c r="M650" s="235"/>
      <c r="N650" s="234"/>
      <c r="O650" s="235"/>
      <c r="P650" s="234"/>
      <c r="Q650" s="236"/>
    </row>
    <row r="651" spans="1:17" x14ac:dyDescent="0.25">
      <c r="A651" s="233"/>
      <c r="B651" s="234"/>
      <c r="C651" s="235"/>
      <c r="D651" s="234"/>
      <c r="E651" s="235"/>
      <c r="F651" s="234"/>
      <c r="G651" s="235"/>
      <c r="H651" s="234"/>
      <c r="I651" s="235"/>
      <c r="J651" s="234"/>
      <c r="K651" s="235"/>
      <c r="L651" s="234"/>
      <c r="M651" s="235"/>
      <c r="N651" s="234"/>
      <c r="O651" s="235"/>
      <c r="P651" s="234"/>
      <c r="Q651" s="236"/>
    </row>
    <row r="652" spans="1:17" x14ac:dyDescent="0.25">
      <c r="A652" s="233"/>
      <c r="B652" s="234"/>
      <c r="C652" s="235"/>
      <c r="D652" s="234"/>
      <c r="E652" s="235"/>
      <c r="F652" s="234"/>
      <c r="G652" s="235"/>
      <c r="H652" s="234"/>
      <c r="I652" s="235"/>
      <c r="J652" s="234"/>
      <c r="K652" s="235"/>
      <c r="L652" s="234"/>
      <c r="M652" s="235"/>
      <c r="N652" s="234"/>
      <c r="O652" s="235"/>
      <c r="P652" s="234"/>
      <c r="Q652" s="236"/>
    </row>
    <row r="653" spans="1:17" x14ac:dyDescent="0.25">
      <c r="A653" s="233"/>
      <c r="B653" s="234"/>
      <c r="C653" s="235"/>
      <c r="D653" s="234"/>
      <c r="E653" s="235"/>
      <c r="F653" s="234"/>
      <c r="G653" s="235"/>
      <c r="H653" s="234"/>
      <c r="I653" s="235"/>
      <c r="J653" s="234"/>
      <c r="K653" s="235"/>
      <c r="L653" s="234"/>
      <c r="M653" s="235"/>
      <c r="N653" s="234"/>
      <c r="O653" s="235"/>
      <c r="P653" s="234"/>
      <c r="Q653" s="236"/>
    </row>
    <row r="654" spans="1:17" x14ac:dyDescent="0.25">
      <c r="A654" s="233"/>
      <c r="B654" s="234"/>
      <c r="C654" s="235"/>
      <c r="D654" s="234"/>
      <c r="E654" s="235"/>
      <c r="F654" s="234"/>
      <c r="G654" s="235"/>
      <c r="H654" s="234"/>
      <c r="I654" s="235"/>
      <c r="J654" s="234"/>
      <c r="K654" s="235"/>
      <c r="L654" s="234"/>
      <c r="M654" s="235"/>
      <c r="N654" s="234"/>
      <c r="O654" s="235"/>
      <c r="P654" s="234"/>
      <c r="Q654" s="236"/>
    </row>
    <row r="655" spans="1:17" x14ac:dyDescent="0.25">
      <c r="A655" s="233"/>
      <c r="B655" s="234"/>
      <c r="C655" s="235"/>
      <c r="D655" s="234"/>
      <c r="E655" s="235"/>
      <c r="F655" s="234"/>
      <c r="G655" s="235"/>
      <c r="H655" s="234"/>
      <c r="I655" s="235"/>
      <c r="J655" s="234"/>
      <c r="K655" s="235"/>
      <c r="L655" s="234"/>
      <c r="M655" s="235"/>
      <c r="N655" s="234"/>
      <c r="O655" s="235"/>
      <c r="P655" s="234"/>
      <c r="Q655" s="236"/>
    </row>
    <row r="656" spans="1:17" x14ac:dyDescent="0.25">
      <c r="A656" s="233"/>
      <c r="B656" s="234"/>
      <c r="C656" s="235"/>
      <c r="D656" s="234"/>
      <c r="E656" s="235"/>
      <c r="F656" s="234"/>
      <c r="G656" s="235"/>
      <c r="H656" s="234"/>
      <c r="I656" s="235"/>
      <c r="J656" s="234"/>
      <c r="K656" s="235"/>
      <c r="L656" s="234"/>
      <c r="M656" s="235"/>
      <c r="N656" s="234"/>
      <c r="O656" s="235"/>
      <c r="P656" s="234"/>
      <c r="Q656" s="236"/>
    </row>
    <row r="657" spans="1:17" x14ac:dyDescent="0.25">
      <c r="A657" s="233"/>
      <c r="B657" s="234"/>
      <c r="C657" s="235"/>
      <c r="D657" s="234"/>
      <c r="E657" s="235"/>
      <c r="F657" s="234"/>
      <c r="G657" s="235"/>
      <c r="H657" s="234"/>
      <c r="I657" s="235"/>
      <c r="J657" s="234"/>
      <c r="K657" s="235"/>
      <c r="L657" s="234"/>
      <c r="M657" s="235"/>
      <c r="N657" s="234"/>
      <c r="O657" s="235"/>
      <c r="P657" s="234"/>
      <c r="Q657" s="236"/>
    </row>
    <row r="658" spans="1:17" x14ac:dyDescent="0.25">
      <c r="A658" s="233"/>
      <c r="B658" s="234"/>
      <c r="C658" s="235"/>
      <c r="D658" s="234"/>
      <c r="E658" s="235"/>
      <c r="F658" s="234"/>
      <c r="G658" s="235"/>
      <c r="H658" s="234"/>
      <c r="I658" s="235"/>
      <c r="J658" s="234"/>
      <c r="K658" s="235"/>
      <c r="L658" s="234"/>
      <c r="M658" s="235"/>
      <c r="N658" s="234"/>
      <c r="O658" s="235"/>
      <c r="P658" s="234"/>
      <c r="Q658" s="236"/>
    </row>
    <row r="659" spans="1:17" x14ac:dyDescent="0.25">
      <c r="A659" s="233"/>
      <c r="B659" s="234"/>
      <c r="C659" s="235"/>
      <c r="D659" s="234"/>
      <c r="E659" s="235"/>
      <c r="F659" s="234"/>
      <c r="G659" s="235"/>
      <c r="H659" s="234"/>
      <c r="I659" s="235"/>
      <c r="J659" s="234"/>
      <c r="K659" s="235"/>
      <c r="L659" s="234"/>
      <c r="M659" s="235"/>
      <c r="N659" s="234"/>
      <c r="O659" s="235"/>
      <c r="P659" s="234"/>
      <c r="Q659" s="236"/>
    </row>
    <row r="660" spans="1:17" x14ac:dyDescent="0.25">
      <c r="A660" s="233"/>
      <c r="B660" s="234"/>
      <c r="C660" s="235"/>
      <c r="D660" s="234"/>
      <c r="E660" s="235"/>
      <c r="F660" s="234"/>
      <c r="G660" s="235"/>
      <c r="H660" s="234"/>
      <c r="I660" s="235"/>
      <c r="J660" s="234"/>
      <c r="K660" s="235"/>
      <c r="L660" s="234"/>
      <c r="M660" s="235"/>
      <c r="N660" s="234"/>
      <c r="O660" s="235"/>
      <c r="P660" s="234"/>
      <c r="Q660" s="236"/>
    </row>
    <row r="661" spans="1:17" x14ac:dyDescent="0.25">
      <c r="A661" s="233"/>
      <c r="B661" s="234"/>
      <c r="C661" s="235"/>
      <c r="D661" s="234"/>
      <c r="E661" s="235"/>
      <c r="F661" s="234"/>
      <c r="G661" s="235"/>
      <c r="H661" s="234"/>
      <c r="I661" s="235"/>
      <c r="J661" s="234"/>
      <c r="K661" s="235"/>
      <c r="L661" s="234"/>
      <c r="M661" s="235"/>
      <c r="N661" s="234"/>
      <c r="O661" s="235"/>
      <c r="P661" s="234"/>
      <c r="Q661" s="236"/>
    </row>
    <row r="662" spans="1:17" x14ac:dyDescent="0.25">
      <c r="A662" s="233"/>
      <c r="B662" s="234"/>
      <c r="C662" s="235"/>
      <c r="D662" s="234"/>
      <c r="E662" s="235"/>
      <c r="F662" s="234"/>
      <c r="G662" s="235"/>
      <c r="H662" s="234"/>
      <c r="I662" s="235"/>
      <c r="J662" s="234"/>
      <c r="K662" s="235"/>
      <c r="L662" s="234"/>
      <c r="M662" s="235"/>
      <c r="N662" s="234"/>
      <c r="O662" s="235"/>
      <c r="P662" s="234"/>
      <c r="Q662" s="236"/>
    </row>
    <row r="663" spans="1:17" x14ac:dyDescent="0.25">
      <c r="A663" s="233"/>
      <c r="B663" s="234"/>
      <c r="C663" s="235"/>
      <c r="D663" s="234"/>
      <c r="E663" s="235"/>
      <c r="F663" s="234"/>
      <c r="G663" s="235"/>
      <c r="H663" s="234"/>
      <c r="I663" s="235"/>
      <c r="J663" s="234"/>
      <c r="K663" s="235"/>
      <c r="L663" s="234"/>
      <c r="M663" s="235"/>
      <c r="N663" s="234"/>
      <c r="O663" s="235"/>
      <c r="P663" s="234"/>
      <c r="Q663" s="236"/>
    </row>
    <row r="664" spans="1:17" x14ac:dyDescent="0.25">
      <c r="A664" s="233"/>
      <c r="B664" s="234"/>
      <c r="C664" s="235"/>
      <c r="D664" s="234"/>
      <c r="E664" s="235"/>
      <c r="F664" s="234"/>
      <c r="G664" s="235"/>
      <c r="H664" s="234"/>
      <c r="I664" s="235"/>
      <c r="J664" s="234"/>
      <c r="K664" s="235"/>
      <c r="L664" s="234"/>
      <c r="M664" s="235"/>
      <c r="N664" s="234"/>
      <c r="O664" s="235"/>
      <c r="P664" s="234"/>
      <c r="Q664" s="236"/>
    </row>
    <row r="665" spans="1:17" x14ac:dyDescent="0.25">
      <c r="A665" s="233"/>
      <c r="B665" s="234"/>
      <c r="C665" s="235"/>
      <c r="D665" s="234"/>
      <c r="E665" s="235"/>
      <c r="F665" s="234"/>
      <c r="G665" s="235"/>
      <c r="H665" s="234"/>
      <c r="I665" s="235"/>
      <c r="J665" s="234"/>
      <c r="K665" s="235"/>
      <c r="L665" s="234"/>
      <c r="M665" s="235"/>
      <c r="N665" s="234"/>
      <c r="O665" s="235"/>
      <c r="P665" s="234"/>
      <c r="Q665" s="236"/>
    </row>
    <row r="666" spans="1:17" x14ac:dyDescent="0.25">
      <c r="A666" s="233"/>
      <c r="B666" s="234"/>
      <c r="C666" s="235"/>
      <c r="D666" s="234"/>
      <c r="E666" s="235"/>
      <c r="F666" s="234"/>
      <c r="G666" s="235"/>
      <c r="H666" s="234"/>
      <c r="I666" s="235"/>
      <c r="J666" s="234"/>
      <c r="K666" s="235"/>
      <c r="L666" s="234"/>
      <c r="M666" s="235"/>
      <c r="N666" s="234"/>
      <c r="O666" s="235"/>
      <c r="P666" s="234"/>
      <c r="Q666" s="236"/>
    </row>
    <row r="667" spans="1:17" x14ac:dyDescent="0.25">
      <c r="A667" s="233"/>
      <c r="B667" s="234"/>
      <c r="C667" s="235"/>
      <c r="D667" s="234"/>
      <c r="E667" s="235"/>
      <c r="F667" s="234"/>
      <c r="G667" s="235"/>
      <c r="H667" s="234"/>
      <c r="I667" s="235"/>
      <c r="J667" s="234"/>
      <c r="K667" s="235"/>
      <c r="L667" s="234"/>
      <c r="M667" s="235"/>
      <c r="N667" s="234"/>
      <c r="O667" s="235"/>
      <c r="P667" s="234"/>
      <c r="Q667" s="236"/>
    </row>
    <row r="668" spans="1:17" x14ac:dyDescent="0.25">
      <c r="A668" s="233"/>
      <c r="B668" s="234"/>
      <c r="C668" s="235"/>
      <c r="D668" s="234"/>
      <c r="E668" s="235"/>
      <c r="F668" s="234"/>
      <c r="G668" s="235"/>
      <c r="H668" s="234"/>
      <c r="I668" s="235"/>
      <c r="J668" s="234"/>
      <c r="K668" s="235"/>
      <c r="L668" s="234"/>
      <c r="M668" s="235"/>
      <c r="N668" s="234"/>
      <c r="O668" s="235"/>
      <c r="P668" s="234"/>
      <c r="Q668" s="236"/>
    </row>
    <row r="669" spans="1:17" x14ac:dyDescent="0.25">
      <c r="A669" s="233"/>
      <c r="B669" s="234"/>
      <c r="C669" s="235"/>
      <c r="D669" s="234"/>
      <c r="E669" s="235"/>
      <c r="F669" s="234"/>
      <c r="G669" s="235"/>
      <c r="H669" s="234"/>
      <c r="I669" s="235"/>
      <c r="J669" s="234"/>
      <c r="K669" s="235"/>
      <c r="L669" s="234"/>
      <c r="M669" s="235"/>
      <c r="N669" s="234"/>
      <c r="O669" s="235"/>
      <c r="P669" s="234"/>
      <c r="Q669" s="236"/>
    </row>
    <row r="670" spans="1:17" x14ac:dyDescent="0.25">
      <c r="A670" s="233"/>
      <c r="B670" s="234"/>
      <c r="C670" s="235"/>
      <c r="D670" s="234"/>
      <c r="E670" s="235"/>
      <c r="F670" s="234"/>
      <c r="G670" s="235"/>
      <c r="H670" s="234"/>
      <c r="I670" s="235"/>
      <c r="J670" s="234"/>
      <c r="K670" s="235"/>
      <c r="L670" s="234"/>
      <c r="M670" s="235"/>
      <c r="N670" s="234"/>
      <c r="O670" s="235"/>
      <c r="P670" s="234"/>
      <c r="Q670" s="236"/>
    </row>
    <row r="671" spans="1:17" x14ac:dyDescent="0.25">
      <c r="A671" s="233"/>
      <c r="B671" s="234"/>
      <c r="C671" s="235"/>
      <c r="D671" s="234"/>
      <c r="E671" s="235"/>
      <c r="F671" s="234"/>
      <c r="G671" s="235"/>
      <c r="H671" s="234"/>
      <c r="I671" s="235"/>
      <c r="J671" s="234"/>
      <c r="K671" s="235"/>
      <c r="L671" s="234"/>
      <c r="M671" s="235"/>
      <c r="N671" s="234"/>
      <c r="O671" s="235"/>
      <c r="P671" s="234"/>
      <c r="Q671" s="236"/>
    </row>
    <row r="672" spans="1:17" x14ac:dyDescent="0.25">
      <c r="A672" s="233"/>
      <c r="B672" s="234"/>
      <c r="C672" s="235"/>
      <c r="D672" s="234"/>
      <c r="E672" s="235"/>
      <c r="F672" s="234"/>
      <c r="G672" s="235"/>
      <c r="H672" s="234"/>
      <c r="I672" s="235"/>
      <c r="J672" s="234"/>
      <c r="K672" s="235"/>
      <c r="L672" s="234"/>
      <c r="M672" s="235"/>
      <c r="N672" s="234"/>
      <c r="O672" s="235"/>
      <c r="P672" s="234"/>
      <c r="Q672" s="236"/>
    </row>
    <row r="673" spans="1:17" x14ac:dyDescent="0.25">
      <c r="A673" s="233"/>
      <c r="B673" s="234"/>
      <c r="C673" s="235"/>
      <c r="D673" s="234"/>
      <c r="E673" s="235"/>
      <c r="F673" s="234"/>
      <c r="G673" s="235"/>
      <c r="H673" s="234"/>
      <c r="I673" s="235"/>
      <c r="J673" s="234"/>
      <c r="K673" s="235"/>
      <c r="L673" s="234"/>
      <c r="M673" s="235"/>
      <c r="N673" s="234"/>
      <c r="O673" s="235"/>
      <c r="P673" s="234"/>
      <c r="Q673" s="236"/>
    </row>
    <row r="674" spans="1:17" x14ac:dyDescent="0.25">
      <c r="A674" s="233"/>
      <c r="B674" s="234"/>
      <c r="C674" s="235"/>
      <c r="D674" s="234"/>
      <c r="E674" s="235"/>
      <c r="F674" s="234"/>
      <c r="G674" s="235"/>
      <c r="H674" s="234"/>
      <c r="I674" s="235"/>
      <c r="J674" s="234"/>
      <c r="K674" s="235"/>
      <c r="L674" s="234"/>
      <c r="M674" s="235"/>
      <c r="N674" s="234"/>
      <c r="O674" s="235"/>
      <c r="P674" s="234"/>
      <c r="Q674" s="236"/>
    </row>
    <row r="675" spans="1:17" x14ac:dyDescent="0.25">
      <c r="A675" s="233"/>
      <c r="B675" s="234"/>
      <c r="C675" s="235"/>
      <c r="D675" s="234"/>
      <c r="E675" s="235"/>
      <c r="F675" s="234"/>
      <c r="G675" s="235"/>
      <c r="H675" s="234"/>
      <c r="I675" s="235"/>
      <c r="J675" s="234"/>
      <c r="K675" s="235"/>
      <c r="L675" s="234"/>
      <c r="M675" s="235"/>
      <c r="N675" s="234"/>
      <c r="O675" s="235"/>
      <c r="P675" s="234"/>
      <c r="Q675" s="236"/>
    </row>
    <row r="676" spans="1:17" x14ac:dyDescent="0.25">
      <c r="A676" s="233"/>
      <c r="B676" s="234"/>
      <c r="C676" s="235"/>
      <c r="D676" s="234"/>
      <c r="E676" s="235"/>
      <c r="F676" s="234"/>
      <c r="G676" s="235"/>
      <c r="H676" s="234"/>
      <c r="I676" s="235"/>
      <c r="J676" s="234"/>
      <c r="K676" s="235"/>
      <c r="L676" s="234"/>
      <c r="M676" s="235"/>
      <c r="N676" s="234"/>
      <c r="O676" s="235"/>
      <c r="P676" s="234"/>
      <c r="Q676" s="236"/>
    </row>
    <row r="677" spans="1:17" x14ac:dyDescent="0.25">
      <c r="A677" s="233"/>
      <c r="B677" s="234"/>
      <c r="C677" s="235"/>
      <c r="D677" s="234"/>
      <c r="E677" s="235"/>
      <c r="F677" s="234"/>
      <c r="G677" s="235"/>
      <c r="H677" s="234"/>
      <c r="I677" s="235"/>
      <c r="J677" s="234"/>
      <c r="K677" s="235"/>
      <c r="L677" s="234"/>
      <c r="M677" s="235"/>
      <c r="N677" s="234"/>
      <c r="O677" s="235"/>
      <c r="P677" s="234"/>
      <c r="Q677" s="236"/>
    </row>
    <row r="678" spans="1:17" x14ac:dyDescent="0.25">
      <c r="A678" s="233"/>
      <c r="B678" s="234"/>
      <c r="C678" s="235"/>
      <c r="D678" s="234"/>
      <c r="E678" s="235"/>
      <c r="F678" s="234"/>
      <c r="G678" s="235"/>
      <c r="H678" s="234"/>
      <c r="I678" s="235"/>
      <c r="J678" s="234"/>
      <c r="K678" s="235"/>
      <c r="L678" s="234"/>
      <c r="M678" s="235"/>
      <c r="N678" s="234"/>
      <c r="O678" s="235"/>
      <c r="P678" s="234"/>
      <c r="Q678" s="236"/>
    </row>
    <row r="679" spans="1:17" x14ac:dyDescent="0.25">
      <c r="A679" s="233"/>
      <c r="B679" s="234"/>
      <c r="C679" s="235"/>
      <c r="D679" s="234"/>
      <c r="E679" s="235"/>
      <c r="F679" s="234"/>
      <c r="G679" s="235"/>
      <c r="H679" s="234"/>
      <c r="I679" s="235"/>
      <c r="J679" s="234"/>
      <c r="K679" s="235"/>
      <c r="L679" s="234"/>
      <c r="M679" s="235"/>
      <c r="N679" s="234"/>
      <c r="O679" s="235"/>
      <c r="P679" s="234"/>
      <c r="Q679" s="236"/>
    </row>
    <row r="680" spans="1:17" x14ac:dyDescent="0.25">
      <c r="A680" s="233"/>
      <c r="B680" s="234"/>
      <c r="C680" s="235"/>
      <c r="D680" s="234"/>
      <c r="E680" s="235"/>
      <c r="F680" s="234"/>
      <c r="G680" s="235"/>
      <c r="H680" s="234"/>
      <c r="I680" s="235"/>
      <c r="J680" s="234"/>
      <c r="K680" s="235"/>
      <c r="L680" s="234"/>
      <c r="M680" s="235"/>
      <c r="N680" s="234"/>
      <c r="O680" s="235"/>
      <c r="P680" s="234"/>
      <c r="Q680" s="236"/>
    </row>
    <row r="681" spans="1:17" x14ac:dyDescent="0.25">
      <c r="A681" s="233"/>
      <c r="B681" s="234"/>
      <c r="C681" s="235"/>
      <c r="D681" s="234"/>
      <c r="E681" s="235"/>
      <c r="F681" s="234"/>
      <c r="G681" s="235"/>
      <c r="H681" s="234"/>
      <c r="I681" s="235"/>
      <c r="J681" s="234"/>
      <c r="K681" s="235"/>
      <c r="L681" s="234"/>
      <c r="M681" s="235"/>
      <c r="N681" s="234"/>
      <c r="O681" s="235"/>
      <c r="P681" s="234"/>
      <c r="Q681" s="236"/>
    </row>
    <row r="682" spans="1:17" x14ac:dyDescent="0.25">
      <c r="A682" s="233"/>
      <c r="B682" s="234"/>
      <c r="C682" s="235"/>
      <c r="D682" s="234"/>
      <c r="E682" s="235"/>
      <c r="F682" s="234"/>
      <c r="G682" s="235"/>
      <c r="H682" s="234"/>
      <c r="I682" s="235"/>
      <c r="J682" s="234"/>
      <c r="K682" s="235"/>
      <c r="L682" s="234"/>
      <c r="M682" s="235"/>
      <c r="N682" s="234"/>
      <c r="O682" s="235"/>
      <c r="P682" s="234"/>
      <c r="Q682" s="236"/>
    </row>
    <row r="683" spans="1:17" x14ac:dyDescent="0.25">
      <c r="A683" s="233"/>
      <c r="B683" s="234"/>
      <c r="C683" s="235"/>
      <c r="D683" s="234"/>
      <c r="E683" s="235"/>
      <c r="F683" s="234"/>
      <c r="G683" s="235"/>
      <c r="H683" s="234"/>
      <c r="I683" s="235"/>
      <c r="J683" s="234"/>
      <c r="K683" s="235"/>
      <c r="L683" s="234"/>
      <c r="M683" s="235"/>
      <c r="N683" s="234"/>
      <c r="O683" s="235"/>
      <c r="P683" s="234"/>
      <c r="Q683" s="236"/>
    </row>
    <row r="684" spans="1:17" x14ac:dyDescent="0.25">
      <c r="A684" s="233"/>
      <c r="B684" s="234"/>
      <c r="C684" s="235"/>
      <c r="D684" s="234"/>
      <c r="E684" s="235"/>
      <c r="F684" s="234"/>
      <c r="G684" s="235"/>
      <c r="H684" s="234"/>
      <c r="I684" s="235"/>
      <c r="J684" s="234"/>
      <c r="K684" s="235"/>
      <c r="L684" s="234"/>
      <c r="M684" s="235"/>
      <c r="N684" s="234"/>
      <c r="O684" s="235"/>
      <c r="P684" s="234"/>
      <c r="Q684" s="236"/>
    </row>
    <row r="685" spans="1:17" x14ac:dyDescent="0.25">
      <c r="A685" s="233"/>
      <c r="B685" s="234"/>
      <c r="C685" s="235"/>
      <c r="D685" s="234"/>
      <c r="E685" s="235"/>
      <c r="F685" s="234"/>
      <c r="G685" s="235"/>
      <c r="H685" s="234"/>
      <c r="I685" s="235"/>
      <c r="J685" s="234"/>
      <c r="K685" s="235"/>
      <c r="L685" s="234"/>
      <c r="M685" s="235"/>
      <c r="N685" s="234"/>
      <c r="O685" s="235"/>
      <c r="P685" s="234"/>
      <c r="Q685" s="236"/>
    </row>
    <row r="686" spans="1:17" x14ac:dyDescent="0.25">
      <c r="A686" s="233"/>
      <c r="B686" s="234"/>
      <c r="C686" s="235"/>
      <c r="D686" s="234"/>
      <c r="E686" s="235"/>
      <c r="F686" s="234"/>
      <c r="G686" s="235"/>
      <c r="H686" s="234"/>
      <c r="I686" s="235"/>
      <c r="J686" s="234"/>
      <c r="K686" s="235"/>
      <c r="L686" s="234"/>
      <c r="M686" s="235"/>
      <c r="N686" s="234"/>
      <c r="O686" s="235"/>
      <c r="P686" s="234"/>
      <c r="Q686" s="236"/>
    </row>
    <row r="687" spans="1:17" x14ac:dyDescent="0.25">
      <c r="A687" s="233"/>
      <c r="B687" s="234"/>
      <c r="C687" s="235"/>
      <c r="D687" s="234"/>
      <c r="E687" s="235"/>
      <c r="F687" s="234"/>
      <c r="G687" s="235"/>
      <c r="H687" s="234"/>
      <c r="I687" s="235"/>
      <c r="J687" s="234"/>
      <c r="K687" s="235"/>
      <c r="L687" s="234"/>
      <c r="M687" s="235"/>
      <c r="N687" s="234"/>
      <c r="O687" s="235"/>
      <c r="P687" s="234"/>
      <c r="Q687" s="236"/>
    </row>
    <row r="688" spans="1:17" x14ac:dyDescent="0.25">
      <c r="A688" s="233"/>
      <c r="B688" s="234"/>
      <c r="C688" s="235"/>
      <c r="D688" s="234"/>
      <c r="E688" s="235"/>
      <c r="F688" s="234"/>
      <c r="G688" s="235"/>
      <c r="H688" s="234"/>
      <c r="I688" s="235"/>
      <c r="J688" s="234"/>
      <c r="K688" s="235"/>
      <c r="L688" s="234"/>
      <c r="M688" s="235"/>
      <c r="N688" s="234"/>
      <c r="O688" s="235"/>
      <c r="P688" s="234"/>
      <c r="Q688" s="236"/>
    </row>
    <row r="689" spans="1:17" x14ac:dyDescent="0.25">
      <c r="A689" s="233"/>
      <c r="B689" s="234"/>
      <c r="C689" s="235"/>
      <c r="D689" s="234"/>
      <c r="E689" s="235"/>
      <c r="F689" s="234"/>
      <c r="G689" s="235"/>
      <c r="H689" s="234"/>
      <c r="I689" s="235"/>
      <c r="J689" s="234"/>
      <c r="K689" s="235"/>
      <c r="L689" s="234"/>
      <c r="M689" s="235"/>
      <c r="N689" s="234"/>
      <c r="O689" s="235"/>
      <c r="P689" s="234"/>
      <c r="Q689" s="236"/>
    </row>
    <row r="690" spans="1:17" x14ac:dyDescent="0.25">
      <c r="A690" s="233"/>
      <c r="B690" s="234"/>
      <c r="C690" s="235"/>
      <c r="D690" s="234"/>
      <c r="E690" s="235"/>
      <c r="F690" s="234"/>
      <c r="G690" s="235"/>
      <c r="H690" s="234"/>
      <c r="I690" s="235"/>
      <c r="J690" s="234"/>
      <c r="K690" s="235"/>
      <c r="L690" s="234"/>
      <c r="M690" s="235"/>
      <c r="N690" s="234"/>
      <c r="O690" s="235"/>
      <c r="P690" s="234"/>
      <c r="Q690" s="236"/>
    </row>
    <row r="691" spans="1:17" x14ac:dyDescent="0.25">
      <c r="B691" s="108"/>
      <c r="C691" s="220"/>
      <c r="D691" s="108"/>
      <c r="E691" s="220"/>
      <c r="F691" s="108"/>
      <c r="G691" s="220"/>
      <c r="H691" s="108"/>
      <c r="I691" s="220"/>
      <c r="J691" s="108"/>
      <c r="K691" s="220"/>
      <c r="L691" s="108"/>
      <c r="M691" s="220"/>
      <c r="N691" s="108"/>
      <c r="O691" s="220"/>
      <c r="P691" s="108"/>
      <c r="Q691" s="225"/>
    </row>
    <row r="692" spans="1:17" x14ac:dyDescent="0.25">
      <c r="B692" s="108"/>
      <c r="C692" s="220"/>
      <c r="D692" s="108"/>
      <c r="E692" s="220"/>
      <c r="F692" s="108"/>
      <c r="G692" s="220"/>
      <c r="H692" s="108"/>
      <c r="I692" s="220"/>
      <c r="J692" s="108"/>
      <c r="K692" s="220"/>
      <c r="L692" s="108"/>
      <c r="M692" s="220"/>
      <c r="N692" s="108"/>
      <c r="O692" s="220"/>
      <c r="P692" s="108"/>
      <c r="Q692" s="225"/>
    </row>
    <row r="693" spans="1:17" x14ac:dyDescent="0.25">
      <c r="B693" s="108"/>
      <c r="C693" s="220"/>
      <c r="D693" s="108"/>
      <c r="E693" s="220"/>
      <c r="F693" s="108"/>
      <c r="G693" s="220"/>
      <c r="H693" s="108"/>
      <c r="I693" s="220"/>
      <c r="J693" s="108"/>
      <c r="K693" s="220"/>
      <c r="L693" s="108"/>
      <c r="M693" s="220"/>
      <c r="N693" s="108"/>
      <c r="O693" s="220"/>
      <c r="P693" s="108"/>
      <c r="Q693" s="225"/>
    </row>
    <row r="694" spans="1:17" x14ac:dyDescent="0.25">
      <c r="B694" s="108"/>
      <c r="C694" s="220"/>
      <c r="D694" s="108"/>
      <c r="E694" s="220"/>
      <c r="F694" s="108"/>
      <c r="G694" s="220"/>
      <c r="H694" s="108"/>
      <c r="I694" s="220"/>
      <c r="J694" s="108"/>
      <c r="K694" s="220"/>
      <c r="L694" s="108"/>
      <c r="M694" s="220"/>
      <c r="N694" s="108"/>
      <c r="O694" s="220"/>
      <c r="P694" s="108"/>
      <c r="Q694" s="225"/>
    </row>
    <row r="695" spans="1:17" x14ac:dyDescent="0.25">
      <c r="B695" s="108"/>
      <c r="C695" s="220"/>
      <c r="D695" s="108"/>
      <c r="E695" s="220"/>
      <c r="F695" s="108"/>
      <c r="G695" s="220"/>
      <c r="H695" s="108"/>
      <c r="I695" s="220"/>
      <c r="J695" s="108"/>
      <c r="K695" s="220"/>
      <c r="L695" s="108"/>
      <c r="M695" s="220"/>
      <c r="N695" s="108"/>
      <c r="O695" s="220"/>
      <c r="P695" s="108"/>
      <c r="Q695" s="225"/>
    </row>
    <row r="696" spans="1:17" x14ac:dyDescent="0.25">
      <c r="B696" s="108"/>
      <c r="C696" s="220"/>
      <c r="D696" s="108"/>
      <c r="E696" s="220"/>
      <c r="F696" s="108"/>
      <c r="G696" s="220"/>
      <c r="H696" s="108"/>
      <c r="I696" s="220"/>
      <c r="J696" s="108"/>
      <c r="K696" s="220"/>
      <c r="L696" s="108"/>
      <c r="M696" s="220"/>
      <c r="N696" s="108"/>
      <c r="O696" s="220"/>
      <c r="P696" s="108"/>
      <c r="Q696" s="225"/>
    </row>
    <row r="697" spans="1:17" x14ac:dyDescent="0.25">
      <c r="B697" s="108"/>
      <c r="C697" s="220"/>
      <c r="D697" s="108"/>
      <c r="E697" s="220"/>
      <c r="F697" s="108"/>
      <c r="G697" s="220"/>
      <c r="H697" s="108"/>
      <c r="I697" s="220"/>
      <c r="J697" s="108"/>
      <c r="K697" s="220"/>
      <c r="L697" s="108"/>
      <c r="M697" s="220"/>
      <c r="N697" s="108"/>
      <c r="O697" s="220"/>
      <c r="P697" s="108"/>
      <c r="Q697" s="225"/>
    </row>
    <row r="698" spans="1:17" x14ac:dyDescent="0.25">
      <c r="B698" s="108"/>
      <c r="C698" s="220"/>
      <c r="D698" s="108"/>
      <c r="E698" s="220"/>
      <c r="F698" s="108"/>
      <c r="G698" s="220"/>
      <c r="H698" s="108"/>
      <c r="I698" s="220"/>
      <c r="J698" s="108"/>
      <c r="K698" s="220"/>
      <c r="L698" s="108"/>
      <c r="M698" s="220"/>
      <c r="N698" s="108"/>
      <c r="O698" s="220"/>
      <c r="P698" s="108"/>
      <c r="Q698" s="225"/>
    </row>
    <row r="699" spans="1:17" x14ac:dyDescent="0.25">
      <c r="B699" s="108"/>
      <c r="C699" s="220"/>
      <c r="D699" s="108"/>
      <c r="E699" s="220"/>
      <c r="F699" s="108"/>
      <c r="G699" s="220"/>
      <c r="H699" s="108"/>
      <c r="I699" s="220"/>
      <c r="J699" s="108"/>
      <c r="K699" s="220"/>
      <c r="L699" s="108"/>
      <c r="M699" s="220"/>
      <c r="N699" s="108"/>
      <c r="O699" s="220"/>
      <c r="P699" s="108"/>
      <c r="Q699" s="225"/>
    </row>
    <row r="700" spans="1:17" x14ac:dyDescent="0.25">
      <c r="B700" s="108"/>
      <c r="C700" s="220"/>
      <c r="D700" s="108"/>
      <c r="E700" s="220"/>
      <c r="F700" s="108"/>
      <c r="G700" s="220"/>
      <c r="H700" s="108"/>
      <c r="I700" s="220"/>
      <c r="J700" s="108"/>
      <c r="K700" s="220"/>
      <c r="L700" s="108"/>
      <c r="M700" s="220"/>
      <c r="N700" s="108"/>
      <c r="O700" s="220"/>
      <c r="P700" s="108"/>
      <c r="Q700" s="225"/>
    </row>
    <row r="701" spans="1:17" x14ac:dyDescent="0.25">
      <c r="B701" s="108"/>
      <c r="C701" s="220"/>
      <c r="D701" s="108"/>
      <c r="E701" s="220"/>
      <c r="F701" s="108"/>
      <c r="G701" s="220"/>
      <c r="H701" s="108"/>
      <c r="I701" s="220"/>
      <c r="J701" s="108"/>
      <c r="K701" s="220"/>
      <c r="L701" s="108"/>
      <c r="M701" s="220"/>
      <c r="N701" s="108"/>
      <c r="O701" s="220"/>
      <c r="P701" s="108"/>
      <c r="Q701" s="225"/>
    </row>
    <row r="702" spans="1:17" x14ac:dyDescent="0.25">
      <c r="B702" s="108"/>
      <c r="C702" s="220"/>
      <c r="D702" s="108"/>
      <c r="E702" s="220"/>
      <c r="F702" s="108"/>
      <c r="G702" s="220"/>
      <c r="H702" s="108"/>
      <c r="I702" s="220"/>
      <c r="J702" s="108"/>
      <c r="K702" s="220"/>
      <c r="L702" s="108"/>
      <c r="M702" s="220"/>
      <c r="N702" s="108"/>
      <c r="O702" s="220"/>
      <c r="P702" s="108"/>
      <c r="Q702" s="225"/>
    </row>
    <row r="703" spans="1:17" x14ac:dyDescent="0.25">
      <c r="B703" s="108"/>
      <c r="C703" s="220"/>
      <c r="D703" s="108"/>
      <c r="E703" s="220"/>
      <c r="F703" s="108"/>
      <c r="G703" s="220"/>
      <c r="H703" s="108"/>
      <c r="I703" s="220"/>
      <c r="J703" s="108"/>
      <c r="K703" s="220"/>
      <c r="L703" s="108"/>
      <c r="M703" s="220"/>
      <c r="N703" s="108"/>
      <c r="O703" s="220"/>
      <c r="P703" s="108"/>
      <c r="Q703" s="225"/>
    </row>
    <row r="704" spans="1:17" x14ac:dyDescent="0.25">
      <c r="B704" s="108"/>
      <c r="C704" s="220"/>
      <c r="D704" s="108"/>
      <c r="E704" s="220"/>
      <c r="F704" s="108"/>
      <c r="G704" s="220"/>
      <c r="H704" s="108"/>
      <c r="I704" s="220"/>
      <c r="J704" s="108"/>
      <c r="K704" s="220"/>
      <c r="L704" s="108"/>
      <c r="M704" s="220"/>
      <c r="N704" s="108"/>
      <c r="O704" s="220"/>
      <c r="P704" s="108"/>
      <c r="Q704" s="225"/>
    </row>
    <row r="705" spans="2:17" x14ac:dyDescent="0.25">
      <c r="B705" s="108"/>
      <c r="C705" s="220"/>
      <c r="D705" s="108"/>
      <c r="E705" s="220"/>
      <c r="F705" s="108"/>
      <c r="G705" s="220"/>
      <c r="H705" s="108"/>
      <c r="I705" s="220"/>
      <c r="J705" s="108"/>
      <c r="K705" s="220"/>
      <c r="L705" s="108"/>
      <c r="M705" s="220"/>
      <c r="N705" s="108"/>
      <c r="O705" s="220"/>
      <c r="P705" s="108"/>
      <c r="Q705" s="225"/>
    </row>
    <row r="706" spans="2:17" x14ac:dyDescent="0.25">
      <c r="B706" s="108"/>
      <c r="C706" s="220"/>
      <c r="D706" s="108"/>
      <c r="E706" s="220"/>
      <c r="F706" s="108"/>
      <c r="G706" s="220"/>
      <c r="H706" s="108"/>
      <c r="I706" s="220"/>
      <c r="J706" s="108"/>
      <c r="K706" s="220"/>
      <c r="L706" s="108"/>
      <c r="M706" s="220"/>
      <c r="N706" s="108"/>
      <c r="O706" s="220"/>
      <c r="P706" s="108"/>
      <c r="Q706" s="225"/>
    </row>
    <row r="707" spans="2:17" x14ac:dyDescent="0.25">
      <c r="B707" s="108"/>
      <c r="C707" s="220"/>
      <c r="D707" s="108"/>
      <c r="E707" s="220"/>
      <c r="F707" s="108"/>
      <c r="G707" s="220"/>
      <c r="H707" s="108"/>
      <c r="I707" s="220"/>
      <c r="J707" s="108"/>
      <c r="K707" s="220"/>
      <c r="L707" s="108"/>
      <c r="M707" s="220"/>
      <c r="N707" s="108"/>
      <c r="O707" s="220"/>
      <c r="P707" s="108"/>
      <c r="Q707" s="225"/>
    </row>
    <row r="708" spans="2:17" x14ac:dyDescent="0.25">
      <c r="B708" s="108"/>
      <c r="C708" s="220"/>
      <c r="D708" s="108"/>
      <c r="E708" s="220"/>
      <c r="F708" s="108"/>
      <c r="G708" s="220"/>
      <c r="H708" s="108"/>
      <c r="I708" s="220"/>
      <c r="J708" s="108"/>
      <c r="K708" s="220"/>
      <c r="L708" s="108"/>
      <c r="M708" s="220"/>
      <c r="N708" s="108"/>
      <c r="O708" s="220"/>
      <c r="P708" s="108"/>
      <c r="Q708" s="225"/>
    </row>
    <row r="709" spans="2:17" x14ac:dyDescent="0.25">
      <c r="B709" s="108"/>
      <c r="C709" s="220"/>
      <c r="D709" s="108"/>
      <c r="E709" s="220"/>
      <c r="F709" s="108"/>
      <c r="G709" s="220"/>
      <c r="H709" s="108"/>
      <c r="I709" s="220"/>
      <c r="J709" s="108"/>
      <c r="K709" s="220"/>
      <c r="L709" s="108"/>
      <c r="M709" s="220"/>
      <c r="N709" s="108"/>
      <c r="O709" s="220"/>
      <c r="P709" s="108"/>
      <c r="Q709" s="225"/>
    </row>
    <row r="710" spans="2:17" x14ac:dyDescent="0.25">
      <c r="B710" s="108"/>
      <c r="C710" s="220"/>
      <c r="D710" s="108"/>
      <c r="E710" s="220"/>
      <c r="F710" s="108"/>
      <c r="G710" s="220"/>
      <c r="H710" s="108"/>
      <c r="I710" s="220"/>
      <c r="J710" s="108"/>
      <c r="K710" s="220"/>
      <c r="L710" s="108"/>
      <c r="M710" s="220"/>
      <c r="N710" s="108"/>
      <c r="O710" s="220"/>
      <c r="P710" s="108"/>
      <c r="Q710" s="225"/>
    </row>
    <row r="711" spans="2:17" x14ac:dyDescent="0.25">
      <c r="B711" s="108"/>
      <c r="C711" s="220"/>
      <c r="D711" s="108"/>
      <c r="E711" s="220"/>
      <c r="F711" s="108"/>
      <c r="G711" s="220"/>
      <c r="H711" s="108"/>
      <c r="I711" s="220"/>
      <c r="J711" s="108"/>
      <c r="K711" s="220"/>
      <c r="L711" s="108"/>
      <c r="M711" s="220"/>
      <c r="N711" s="108"/>
      <c r="O711" s="220"/>
      <c r="P711" s="108"/>
      <c r="Q711" s="225"/>
    </row>
    <row r="712" spans="2:17" x14ac:dyDescent="0.25">
      <c r="B712" s="108"/>
      <c r="C712" s="220"/>
      <c r="D712" s="108"/>
      <c r="E712" s="220"/>
      <c r="F712" s="108"/>
      <c r="G712" s="220"/>
      <c r="H712" s="108"/>
      <c r="I712" s="220"/>
      <c r="J712" s="108"/>
      <c r="K712" s="220"/>
      <c r="L712" s="108"/>
      <c r="M712" s="220"/>
      <c r="N712" s="108"/>
      <c r="O712" s="220"/>
      <c r="P712" s="108"/>
      <c r="Q712" s="225"/>
    </row>
    <row r="713" spans="2:17" x14ac:dyDescent="0.25">
      <c r="B713" s="108"/>
      <c r="C713" s="220"/>
      <c r="D713" s="108"/>
      <c r="E713" s="220"/>
      <c r="F713" s="108"/>
      <c r="G713" s="220"/>
      <c r="H713" s="108"/>
      <c r="I713" s="220"/>
      <c r="J713" s="108"/>
      <c r="K713" s="220"/>
      <c r="L713" s="108"/>
      <c r="M713" s="220"/>
      <c r="N713" s="108"/>
      <c r="O713" s="220"/>
      <c r="P713" s="108"/>
      <c r="Q713" s="225"/>
    </row>
    <row r="714" spans="2:17" x14ac:dyDescent="0.25">
      <c r="B714" s="108"/>
      <c r="C714" s="220"/>
      <c r="D714" s="108"/>
      <c r="E714" s="220"/>
      <c r="F714" s="108"/>
      <c r="G714" s="220"/>
      <c r="H714" s="108"/>
      <c r="I714" s="220"/>
      <c r="J714" s="108"/>
      <c r="K714" s="220"/>
      <c r="L714" s="108"/>
      <c r="M714" s="220"/>
      <c r="N714" s="108"/>
      <c r="O714" s="220"/>
      <c r="P714" s="108"/>
      <c r="Q714" s="225"/>
    </row>
    <row r="715" spans="2:17" x14ac:dyDescent="0.25">
      <c r="B715" s="108"/>
      <c r="C715" s="220"/>
      <c r="D715" s="108"/>
      <c r="E715" s="220"/>
      <c r="F715" s="108"/>
      <c r="G715" s="220"/>
      <c r="H715" s="108"/>
      <c r="I715" s="220"/>
      <c r="J715" s="108"/>
      <c r="K715" s="220"/>
      <c r="L715" s="108"/>
      <c r="M715" s="220"/>
      <c r="N715" s="108"/>
      <c r="O715" s="220"/>
      <c r="P715" s="108"/>
      <c r="Q715" s="225"/>
    </row>
    <row r="716" spans="2:17" x14ac:dyDescent="0.25">
      <c r="B716" s="108"/>
      <c r="C716" s="220"/>
      <c r="D716" s="108"/>
      <c r="E716" s="220"/>
      <c r="F716" s="108"/>
      <c r="G716" s="220"/>
      <c r="H716" s="108"/>
      <c r="I716" s="220"/>
      <c r="J716" s="108"/>
      <c r="K716" s="220"/>
      <c r="L716" s="108"/>
      <c r="M716" s="220"/>
      <c r="N716" s="108"/>
      <c r="O716" s="220"/>
      <c r="P716" s="108"/>
      <c r="Q716" s="225"/>
    </row>
    <row r="717" spans="2:17" x14ac:dyDescent="0.25">
      <c r="B717" s="108"/>
      <c r="C717" s="220"/>
      <c r="D717" s="108"/>
      <c r="E717" s="220"/>
      <c r="F717" s="108"/>
      <c r="G717" s="220"/>
      <c r="H717" s="108"/>
      <c r="I717" s="220"/>
      <c r="J717" s="108"/>
      <c r="K717" s="220"/>
      <c r="L717" s="108"/>
      <c r="M717" s="220"/>
      <c r="N717" s="108"/>
      <c r="O717" s="220"/>
      <c r="P717" s="108"/>
      <c r="Q717" s="225"/>
    </row>
    <row r="718" spans="2:17" x14ac:dyDescent="0.25">
      <c r="B718" s="108"/>
      <c r="C718" s="220"/>
      <c r="D718" s="108"/>
      <c r="E718" s="220"/>
      <c r="F718" s="108"/>
      <c r="G718" s="220"/>
      <c r="H718" s="108"/>
      <c r="I718" s="220"/>
      <c r="J718" s="108"/>
      <c r="K718" s="220"/>
      <c r="L718" s="108"/>
      <c r="M718" s="220"/>
      <c r="N718" s="108"/>
      <c r="O718" s="220"/>
      <c r="P718" s="108"/>
      <c r="Q718" s="225"/>
    </row>
    <row r="719" spans="2:17" x14ac:dyDescent="0.25">
      <c r="B719" s="108"/>
      <c r="C719" s="220"/>
      <c r="D719" s="108"/>
      <c r="E719" s="220"/>
      <c r="F719" s="108"/>
      <c r="G719" s="220"/>
      <c r="H719" s="108"/>
      <c r="I719" s="220"/>
      <c r="J719" s="108"/>
      <c r="K719" s="220"/>
      <c r="L719" s="108"/>
      <c r="M719" s="220"/>
      <c r="N719" s="108"/>
      <c r="O719" s="220"/>
      <c r="P719" s="108"/>
      <c r="Q719" s="225"/>
    </row>
    <row r="720" spans="2:17" x14ac:dyDescent="0.25">
      <c r="B720" s="108"/>
      <c r="C720" s="220"/>
      <c r="D720" s="108"/>
      <c r="E720" s="220"/>
      <c r="F720" s="108"/>
      <c r="G720" s="220"/>
      <c r="H720" s="108"/>
      <c r="I720" s="220"/>
      <c r="J720" s="108"/>
      <c r="K720" s="220"/>
      <c r="L720" s="108"/>
      <c r="M720" s="220"/>
      <c r="N720" s="108"/>
      <c r="O720" s="220"/>
      <c r="P720" s="108"/>
      <c r="Q720" s="225"/>
    </row>
    <row r="721" spans="2:17" x14ac:dyDescent="0.25">
      <c r="B721" s="108"/>
      <c r="C721" s="220"/>
      <c r="D721" s="108"/>
      <c r="E721" s="220"/>
      <c r="F721" s="108"/>
      <c r="G721" s="220"/>
      <c r="H721" s="108"/>
      <c r="I721" s="220"/>
      <c r="J721" s="108"/>
      <c r="K721" s="220"/>
      <c r="L721" s="108"/>
      <c r="M721" s="220"/>
      <c r="N721" s="108"/>
      <c r="O721" s="220"/>
      <c r="P721" s="108"/>
      <c r="Q721" s="225"/>
    </row>
    <row r="722" spans="2:17" x14ac:dyDescent="0.25">
      <c r="B722" s="108"/>
      <c r="C722" s="220"/>
      <c r="D722" s="108"/>
      <c r="E722" s="220"/>
      <c r="F722" s="108"/>
      <c r="G722" s="220"/>
      <c r="H722" s="108"/>
      <c r="I722" s="220"/>
      <c r="J722" s="108"/>
      <c r="K722" s="220"/>
      <c r="L722" s="108"/>
      <c r="M722" s="220"/>
      <c r="N722" s="108"/>
      <c r="O722" s="220"/>
      <c r="P722" s="108"/>
      <c r="Q722" s="225"/>
    </row>
    <row r="723" spans="2:17" x14ac:dyDescent="0.25">
      <c r="B723" s="108"/>
      <c r="C723" s="220"/>
      <c r="D723" s="108"/>
      <c r="E723" s="220"/>
      <c r="F723" s="108"/>
      <c r="G723" s="220"/>
      <c r="H723" s="108"/>
      <c r="I723" s="220"/>
      <c r="J723" s="108"/>
      <c r="K723" s="220"/>
      <c r="L723" s="108"/>
      <c r="M723" s="220"/>
      <c r="N723" s="108"/>
      <c r="O723" s="220"/>
      <c r="P723" s="108"/>
      <c r="Q723" s="225"/>
    </row>
    <row r="724" spans="2:17" x14ac:dyDescent="0.25">
      <c r="B724" s="108"/>
      <c r="C724" s="220"/>
      <c r="D724" s="108"/>
      <c r="E724" s="220"/>
      <c r="F724" s="108"/>
      <c r="G724" s="220"/>
      <c r="H724" s="108"/>
      <c r="I724" s="220"/>
      <c r="J724" s="108"/>
      <c r="K724" s="220"/>
      <c r="L724" s="108"/>
      <c r="M724" s="220"/>
      <c r="N724" s="108"/>
      <c r="O724" s="220"/>
      <c r="P724" s="108"/>
      <c r="Q724" s="225"/>
    </row>
    <row r="725" spans="2:17" x14ac:dyDescent="0.25">
      <c r="B725" s="108"/>
      <c r="C725" s="220"/>
      <c r="D725" s="108"/>
      <c r="E725" s="220"/>
      <c r="F725" s="108"/>
      <c r="G725" s="220"/>
      <c r="H725" s="108"/>
      <c r="I725" s="220"/>
      <c r="J725" s="108"/>
      <c r="K725" s="220"/>
      <c r="L725" s="108"/>
      <c r="M725" s="220"/>
      <c r="N725" s="108"/>
      <c r="O725" s="220"/>
      <c r="P725" s="108"/>
      <c r="Q725" s="225"/>
    </row>
    <row r="726" spans="2:17" x14ac:dyDescent="0.25">
      <c r="B726" s="108"/>
      <c r="C726" s="220"/>
      <c r="D726" s="108"/>
      <c r="E726" s="220"/>
      <c r="F726" s="108"/>
      <c r="G726" s="220"/>
      <c r="H726" s="108"/>
      <c r="I726" s="220"/>
      <c r="J726" s="108"/>
      <c r="K726" s="220"/>
      <c r="L726" s="108"/>
      <c r="M726" s="220"/>
      <c r="N726" s="108"/>
      <c r="O726" s="220"/>
      <c r="P726" s="108"/>
      <c r="Q726" s="225"/>
    </row>
    <row r="727" spans="2:17" x14ac:dyDescent="0.25">
      <c r="B727" s="108"/>
      <c r="C727" s="220"/>
      <c r="D727" s="108"/>
      <c r="E727" s="220"/>
      <c r="F727" s="108"/>
      <c r="G727" s="220"/>
      <c r="H727" s="108"/>
      <c r="I727" s="220"/>
      <c r="J727" s="108"/>
      <c r="K727" s="220"/>
      <c r="L727" s="108"/>
      <c r="M727" s="220"/>
      <c r="N727" s="108"/>
      <c r="O727" s="220"/>
      <c r="P727" s="108"/>
      <c r="Q727" s="225"/>
    </row>
    <row r="728" spans="2:17" x14ac:dyDescent="0.25">
      <c r="B728" s="108"/>
      <c r="C728" s="220"/>
      <c r="D728" s="108"/>
      <c r="E728" s="220"/>
      <c r="F728" s="108"/>
      <c r="G728" s="220"/>
      <c r="H728" s="108"/>
      <c r="I728" s="220"/>
      <c r="J728" s="108"/>
      <c r="K728" s="220"/>
      <c r="L728" s="108"/>
      <c r="M728" s="220"/>
      <c r="N728" s="108"/>
      <c r="O728" s="220"/>
      <c r="P728" s="108"/>
      <c r="Q728" s="225"/>
    </row>
    <row r="729" spans="2:17" x14ac:dyDescent="0.25">
      <c r="B729" s="108"/>
      <c r="C729" s="220"/>
      <c r="D729" s="108"/>
      <c r="E729" s="220"/>
      <c r="F729" s="108"/>
      <c r="G729" s="220"/>
      <c r="H729" s="108"/>
      <c r="I729" s="220"/>
      <c r="J729" s="108"/>
      <c r="K729" s="220"/>
      <c r="L729" s="108"/>
      <c r="M729" s="220"/>
      <c r="N729" s="108"/>
      <c r="O729" s="220"/>
      <c r="P729" s="108"/>
      <c r="Q729" s="225"/>
    </row>
    <row r="730" spans="2:17" x14ac:dyDescent="0.25">
      <c r="B730" s="108"/>
      <c r="C730" s="220"/>
      <c r="D730" s="108"/>
      <c r="E730" s="220"/>
      <c r="F730" s="108"/>
      <c r="G730" s="220"/>
      <c r="H730" s="108"/>
      <c r="I730" s="220"/>
      <c r="J730" s="108"/>
      <c r="K730" s="220"/>
      <c r="L730" s="108"/>
      <c r="M730" s="220"/>
      <c r="N730" s="108"/>
      <c r="O730" s="220"/>
      <c r="P730" s="108"/>
      <c r="Q730" s="225"/>
    </row>
    <row r="731" spans="2:17" x14ac:dyDescent="0.25">
      <c r="B731" s="108"/>
      <c r="C731" s="220"/>
      <c r="D731" s="108"/>
      <c r="E731" s="220"/>
      <c r="F731" s="108"/>
      <c r="G731" s="220"/>
      <c r="H731" s="108"/>
      <c r="I731" s="220"/>
      <c r="J731" s="108"/>
      <c r="K731" s="220"/>
      <c r="L731" s="108"/>
      <c r="M731" s="220"/>
      <c r="N731" s="108"/>
      <c r="O731" s="220"/>
      <c r="P731" s="108"/>
      <c r="Q731" s="225"/>
    </row>
    <row r="732" spans="2:17" x14ac:dyDescent="0.25">
      <c r="B732" s="108"/>
      <c r="C732" s="220"/>
      <c r="D732" s="108"/>
      <c r="E732" s="220"/>
      <c r="F732" s="108"/>
      <c r="G732" s="220"/>
      <c r="H732" s="108"/>
      <c r="I732" s="220"/>
      <c r="J732" s="108"/>
      <c r="K732" s="220"/>
      <c r="L732" s="108"/>
      <c r="M732" s="220"/>
      <c r="N732" s="108"/>
      <c r="O732" s="220"/>
      <c r="P732" s="108"/>
      <c r="Q732" s="225"/>
    </row>
    <row r="733" spans="2:17" x14ac:dyDescent="0.25">
      <c r="B733" s="108"/>
      <c r="C733" s="220"/>
      <c r="D733" s="108"/>
      <c r="E733" s="220"/>
      <c r="F733" s="108"/>
      <c r="G733" s="220"/>
      <c r="H733" s="108"/>
      <c r="I733" s="220"/>
      <c r="J733" s="108"/>
      <c r="K733" s="220"/>
      <c r="L733" s="108"/>
      <c r="M733" s="220"/>
      <c r="N733" s="108"/>
      <c r="O733" s="220"/>
      <c r="P733" s="108"/>
      <c r="Q733" s="225"/>
    </row>
    <row r="734" spans="2:17" x14ac:dyDescent="0.25">
      <c r="B734" s="108"/>
      <c r="C734" s="220"/>
      <c r="D734" s="108"/>
      <c r="E734" s="220"/>
      <c r="F734" s="108"/>
      <c r="G734" s="220"/>
      <c r="H734" s="108"/>
      <c r="I734" s="220"/>
      <c r="J734" s="108"/>
      <c r="K734" s="220"/>
      <c r="L734" s="108"/>
      <c r="M734" s="220"/>
      <c r="N734" s="108"/>
      <c r="O734" s="220"/>
      <c r="P734" s="108"/>
      <c r="Q734" s="225"/>
    </row>
    <row r="735" spans="2:17" x14ac:dyDescent="0.25">
      <c r="B735" s="108"/>
      <c r="C735" s="220"/>
      <c r="D735" s="108"/>
      <c r="E735" s="220"/>
      <c r="F735" s="108"/>
      <c r="G735" s="220"/>
      <c r="H735" s="108"/>
      <c r="I735" s="220"/>
      <c r="J735" s="108"/>
      <c r="K735" s="220"/>
      <c r="L735" s="108"/>
      <c r="M735" s="220"/>
      <c r="N735" s="108"/>
      <c r="O735" s="220"/>
      <c r="P735" s="108"/>
      <c r="Q735" s="225"/>
    </row>
    <row r="736" spans="2:17" x14ac:dyDescent="0.25">
      <c r="B736" s="108"/>
      <c r="C736" s="220"/>
      <c r="D736" s="108"/>
      <c r="E736" s="220"/>
      <c r="F736" s="108"/>
      <c r="G736" s="220"/>
      <c r="H736" s="108"/>
      <c r="I736" s="220"/>
      <c r="J736" s="108"/>
      <c r="K736" s="220"/>
      <c r="L736" s="108"/>
      <c r="M736" s="220"/>
      <c r="N736" s="108"/>
      <c r="O736" s="220"/>
      <c r="P736" s="108"/>
      <c r="Q736" s="225"/>
    </row>
    <row r="737" spans="2:17" x14ac:dyDescent="0.25">
      <c r="B737" s="108"/>
      <c r="C737" s="220"/>
      <c r="D737" s="108"/>
      <c r="E737" s="220"/>
      <c r="F737" s="108"/>
      <c r="G737" s="220"/>
      <c r="H737" s="108"/>
      <c r="I737" s="220"/>
      <c r="J737" s="108"/>
      <c r="K737" s="220"/>
      <c r="L737" s="108"/>
      <c r="M737" s="220"/>
      <c r="N737" s="108"/>
      <c r="O737" s="220"/>
      <c r="P737" s="108"/>
      <c r="Q737" s="225"/>
    </row>
    <row r="738" spans="2:17" x14ac:dyDescent="0.25">
      <c r="B738" s="108"/>
      <c r="C738" s="220"/>
      <c r="D738" s="108"/>
      <c r="E738" s="220"/>
      <c r="F738" s="108"/>
      <c r="G738" s="220"/>
      <c r="H738" s="108"/>
      <c r="I738" s="220"/>
      <c r="J738" s="108"/>
      <c r="K738" s="220"/>
      <c r="L738" s="108"/>
      <c r="M738" s="220"/>
      <c r="N738" s="108"/>
      <c r="O738" s="220"/>
      <c r="P738" s="108"/>
      <c r="Q738" s="225"/>
    </row>
    <row r="739" spans="2:17" x14ac:dyDescent="0.25">
      <c r="B739" s="108"/>
      <c r="C739" s="220"/>
      <c r="D739" s="108"/>
      <c r="E739" s="220"/>
      <c r="F739" s="108"/>
      <c r="G739" s="220"/>
      <c r="H739" s="108"/>
      <c r="I739" s="220"/>
      <c r="J739" s="108"/>
      <c r="K739" s="220"/>
      <c r="L739" s="108"/>
      <c r="M739" s="220"/>
      <c r="N739" s="108"/>
      <c r="O739" s="220"/>
      <c r="P739" s="108"/>
      <c r="Q739" s="225"/>
    </row>
    <row r="740" spans="2:17" x14ac:dyDescent="0.25">
      <c r="B740" s="108"/>
      <c r="C740" s="220"/>
      <c r="D740" s="108"/>
      <c r="E740" s="220"/>
      <c r="F740" s="108"/>
      <c r="G740" s="220"/>
      <c r="H740" s="108"/>
      <c r="I740" s="220"/>
      <c r="J740" s="108"/>
      <c r="K740" s="220"/>
      <c r="L740" s="108"/>
      <c r="M740" s="220"/>
      <c r="N740" s="108"/>
      <c r="O740" s="220"/>
      <c r="P740" s="108"/>
      <c r="Q740" s="225"/>
    </row>
    <row r="741" spans="2:17" x14ac:dyDescent="0.25">
      <c r="B741" s="108"/>
      <c r="C741" s="220"/>
      <c r="D741" s="108"/>
      <c r="E741" s="220"/>
      <c r="F741" s="108"/>
      <c r="G741" s="220"/>
      <c r="H741" s="108"/>
      <c r="I741" s="220"/>
      <c r="J741" s="108"/>
      <c r="K741" s="220"/>
      <c r="L741" s="108"/>
      <c r="M741" s="220"/>
      <c r="N741" s="108"/>
      <c r="O741" s="220"/>
      <c r="P741" s="108"/>
      <c r="Q741" s="225"/>
    </row>
    <row r="742" spans="2:17" x14ac:dyDescent="0.25">
      <c r="B742" s="108"/>
      <c r="C742" s="220"/>
      <c r="D742" s="108"/>
      <c r="E742" s="220"/>
      <c r="F742" s="108"/>
      <c r="G742" s="220"/>
      <c r="H742" s="108"/>
      <c r="I742" s="220"/>
      <c r="J742" s="108"/>
      <c r="K742" s="220"/>
      <c r="L742" s="108"/>
      <c r="M742" s="220"/>
      <c r="N742" s="108"/>
      <c r="O742" s="220"/>
      <c r="P742" s="108"/>
      <c r="Q742" s="225"/>
    </row>
    <row r="743" spans="2:17" x14ac:dyDescent="0.25">
      <c r="B743" s="108"/>
      <c r="C743" s="220"/>
      <c r="D743" s="108"/>
      <c r="E743" s="220"/>
      <c r="F743" s="108"/>
      <c r="G743" s="220"/>
      <c r="H743" s="108"/>
      <c r="I743" s="220"/>
      <c r="J743" s="108"/>
      <c r="K743" s="220"/>
      <c r="L743" s="108"/>
      <c r="M743" s="220"/>
      <c r="N743" s="108"/>
      <c r="O743" s="220"/>
      <c r="P743" s="108"/>
      <c r="Q743" s="225"/>
    </row>
    <row r="744" spans="2:17" x14ac:dyDescent="0.25">
      <c r="B744" s="108"/>
      <c r="C744" s="220"/>
      <c r="D744" s="108"/>
      <c r="E744" s="220"/>
      <c r="F744" s="108"/>
      <c r="G744" s="220"/>
      <c r="H744" s="108"/>
      <c r="I744" s="220"/>
      <c r="J744" s="108"/>
      <c r="K744" s="220"/>
      <c r="L744" s="108"/>
      <c r="M744" s="220"/>
      <c r="N744" s="108"/>
      <c r="O744" s="220"/>
      <c r="P744" s="108"/>
      <c r="Q744" s="225"/>
    </row>
    <row r="745" spans="2:17" x14ac:dyDescent="0.25">
      <c r="B745" s="108"/>
      <c r="C745" s="220"/>
      <c r="D745" s="108"/>
      <c r="E745" s="220"/>
      <c r="F745" s="108"/>
      <c r="G745" s="220"/>
      <c r="H745" s="108"/>
      <c r="I745" s="220"/>
      <c r="J745" s="108"/>
      <c r="K745" s="220"/>
      <c r="L745" s="108"/>
      <c r="M745" s="220"/>
      <c r="N745" s="108"/>
      <c r="O745" s="220"/>
      <c r="P745" s="108"/>
      <c r="Q745" s="225"/>
    </row>
    <row r="746" spans="2:17" x14ac:dyDescent="0.25">
      <c r="B746" s="108"/>
      <c r="C746" s="220"/>
      <c r="D746" s="108"/>
      <c r="E746" s="220"/>
      <c r="F746" s="108"/>
      <c r="G746" s="220"/>
      <c r="H746" s="108"/>
      <c r="I746" s="220"/>
      <c r="J746" s="108"/>
      <c r="K746" s="220"/>
      <c r="L746" s="108"/>
      <c r="M746" s="220"/>
      <c r="N746" s="108"/>
      <c r="O746" s="220"/>
      <c r="P746" s="108"/>
      <c r="Q746" s="225"/>
    </row>
    <row r="747" spans="2:17" x14ac:dyDescent="0.25">
      <c r="B747" s="108"/>
      <c r="C747" s="220"/>
      <c r="D747" s="108"/>
      <c r="E747" s="220"/>
      <c r="F747" s="108"/>
      <c r="G747" s="220"/>
      <c r="H747" s="108"/>
      <c r="I747" s="220"/>
      <c r="J747" s="108"/>
      <c r="K747" s="220"/>
      <c r="L747" s="108"/>
      <c r="M747" s="220"/>
      <c r="N747" s="108"/>
      <c r="O747" s="220"/>
      <c r="P747" s="108"/>
      <c r="Q747" s="225"/>
    </row>
    <row r="748" spans="2:17" x14ac:dyDescent="0.25">
      <c r="B748" s="108"/>
      <c r="C748" s="220"/>
      <c r="D748" s="108"/>
      <c r="E748" s="220"/>
      <c r="F748" s="108"/>
      <c r="G748" s="220"/>
      <c r="H748" s="108"/>
      <c r="I748" s="220"/>
      <c r="J748" s="108"/>
      <c r="K748" s="220"/>
      <c r="L748" s="108"/>
      <c r="M748" s="220"/>
      <c r="N748" s="108"/>
      <c r="O748" s="220"/>
      <c r="P748" s="108"/>
      <c r="Q748" s="225"/>
    </row>
    <row r="749" spans="2:17" x14ac:dyDescent="0.25">
      <c r="B749" s="108"/>
      <c r="C749" s="220"/>
      <c r="D749" s="108"/>
      <c r="E749" s="220"/>
      <c r="F749" s="108"/>
      <c r="G749" s="220"/>
      <c r="H749" s="108"/>
      <c r="I749" s="220"/>
      <c r="J749" s="108"/>
      <c r="K749" s="220"/>
      <c r="L749" s="108"/>
      <c r="M749" s="220"/>
      <c r="N749" s="108"/>
      <c r="O749" s="220"/>
      <c r="P749" s="108"/>
      <c r="Q749" s="225"/>
    </row>
    <row r="750" spans="2:17" x14ac:dyDescent="0.25">
      <c r="B750" s="108"/>
      <c r="C750" s="220"/>
      <c r="D750" s="108"/>
      <c r="E750" s="220"/>
      <c r="F750" s="108"/>
      <c r="G750" s="220"/>
      <c r="H750" s="108"/>
      <c r="I750" s="220"/>
      <c r="J750" s="108"/>
      <c r="K750" s="220"/>
      <c r="L750" s="108"/>
      <c r="M750" s="220"/>
      <c r="N750" s="108"/>
      <c r="O750" s="220"/>
      <c r="P750" s="108"/>
      <c r="Q750" s="225"/>
    </row>
    <row r="751" spans="2:17" x14ac:dyDescent="0.25">
      <c r="B751" s="108"/>
      <c r="C751" s="220"/>
      <c r="D751" s="108"/>
      <c r="E751" s="220"/>
      <c r="F751" s="108"/>
      <c r="G751" s="220"/>
      <c r="H751" s="108"/>
      <c r="I751" s="220"/>
      <c r="J751" s="108"/>
      <c r="K751" s="220"/>
      <c r="L751" s="108"/>
      <c r="M751" s="220"/>
      <c r="N751" s="108"/>
      <c r="O751" s="220"/>
      <c r="P751" s="108"/>
      <c r="Q751" s="225"/>
    </row>
    <row r="752" spans="2:17" x14ac:dyDescent="0.25">
      <c r="B752" s="108"/>
      <c r="C752" s="220"/>
      <c r="D752" s="108"/>
      <c r="E752" s="220"/>
      <c r="F752" s="108"/>
      <c r="G752" s="220"/>
      <c r="H752" s="108"/>
      <c r="I752" s="220"/>
      <c r="J752" s="108"/>
      <c r="K752" s="220"/>
      <c r="L752" s="108"/>
      <c r="M752" s="220"/>
      <c r="N752" s="108"/>
      <c r="O752" s="220"/>
      <c r="P752" s="108"/>
      <c r="Q752" s="225"/>
    </row>
    <row r="753" spans="2:17" x14ac:dyDescent="0.25">
      <c r="B753" s="108"/>
      <c r="C753" s="220"/>
      <c r="D753" s="108"/>
      <c r="E753" s="220"/>
      <c r="F753" s="108"/>
      <c r="G753" s="220"/>
      <c r="H753" s="108"/>
      <c r="I753" s="220"/>
      <c r="J753" s="108"/>
      <c r="K753" s="220"/>
      <c r="L753" s="108"/>
      <c r="M753" s="220"/>
      <c r="N753" s="108"/>
      <c r="O753" s="220"/>
      <c r="P753" s="108"/>
      <c r="Q753" s="225"/>
    </row>
    <row r="754" spans="2:17" x14ac:dyDescent="0.25">
      <c r="B754" s="108"/>
      <c r="C754" s="220"/>
      <c r="D754" s="108"/>
      <c r="E754" s="220"/>
      <c r="F754" s="108"/>
      <c r="G754" s="220"/>
      <c r="H754" s="108"/>
      <c r="I754" s="220"/>
      <c r="J754" s="108"/>
      <c r="K754" s="220"/>
      <c r="L754" s="108"/>
      <c r="M754" s="220"/>
      <c r="N754" s="108"/>
      <c r="O754" s="220"/>
      <c r="P754" s="108"/>
      <c r="Q754" s="225"/>
    </row>
    <row r="755" spans="2:17" x14ac:dyDescent="0.25">
      <c r="B755" s="108"/>
      <c r="C755" s="220"/>
      <c r="D755" s="108"/>
      <c r="E755" s="220"/>
      <c r="F755" s="108"/>
      <c r="G755" s="220"/>
      <c r="H755" s="108"/>
      <c r="I755" s="220"/>
      <c r="J755" s="108"/>
      <c r="K755" s="220"/>
      <c r="L755" s="108"/>
      <c r="M755" s="220"/>
      <c r="N755" s="108"/>
      <c r="O755" s="220"/>
      <c r="P755" s="108"/>
      <c r="Q755" s="225"/>
    </row>
    <row r="756" spans="2:17" x14ac:dyDescent="0.25">
      <c r="B756" s="108"/>
      <c r="C756" s="220"/>
      <c r="D756" s="108"/>
      <c r="E756" s="220"/>
      <c r="F756" s="108"/>
      <c r="G756" s="220"/>
      <c r="H756" s="108"/>
      <c r="I756" s="220"/>
      <c r="J756" s="108"/>
      <c r="K756" s="220"/>
      <c r="L756" s="108"/>
      <c r="M756" s="220"/>
      <c r="N756" s="108"/>
      <c r="O756" s="220"/>
      <c r="P756" s="108"/>
      <c r="Q756" s="225"/>
    </row>
    <row r="757" spans="2:17" x14ac:dyDescent="0.25">
      <c r="B757" s="108"/>
      <c r="C757" s="220"/>
      <c r="D757" s="108"/>
      <c r="E757" s="220"/>
      <c r="F757" s="108"/>
      <c r="G757" s="220"/>
      <c r="H757" s="108"/>
      <c r="I757" s="220"/>
      <c r="J757" s="108"/>
      <c r="K757" s="220"/>
      <c r="L757" s="108"/>
      <c r="M757" s="220"/>
      <c r="N757" s="108"/>
      <c r="O757" s="220"/>
      <c r="P757" s="108"/>
      <c r="Q757" s="225"/>
    </row>
    <row r="758" spans="2:17" x14ac:dyDescent="0.25">
      <c r="B758" s="108"/>
      <c r="C758" s="220"/>
      <c r="D758" s="108"/>
      <c r="E758" s="220"/>
      <c r="F758" s="108"/>
      <c r="G758" s="220"/>
      <c r="H758" s="108"/>
      <c r="I758" s="220"/>
      <c r="J758" s="108"/>
      <c r="K758" s="220"/>
      <c r="L758" s="108"/>
      <c r="M758" s="220"/>
      <c r="N758" s="108"/>
      <c r="O758" s="220"/>
      <c r="P758" s="108"/>
      <c r="Q758" s="225"/>
    </row>
    <row r="759" spans="2:17" x14ac:dyDescent="0.25">
      <c r="B759" s="108"/>
      <c r="C759" s="220"/>
      <c r="D759" s="108"/>
      <c r="E759" s="220"/>
      <c r="F759" s="108"/>
      <c r="G759" s="220"/>
      <c r="H759" s="108"/>
      <c r="I759" s="220"/>
      <c r="J759" s="108"/>
      <c r="K759" s="220"/>
      <c r="L759" s="108"/>
      <c r="M759" s="220"/>
      <c r="N759" s="108"/>
      <c r="O759" s="220"/>
      <c r="P759" s="108"/>
      <c r="Q759" s="225"/>
    </row>
    <row r="760" spans="2:17" x14ac:dyDescent="0.25">
      <c r="B760" s="108"/>
      <c r="C760" s="220"/>
      <c r="D760" s="108"/>
      <c r="E760" s="220"/>
      <c r="F760" s="108"/>
      <c r="G760" s="220"/>
      <c r="H760" s="108"/>
      <c r="I760" s="220"/>
      <c r="J760" s="108"/>
      <c r="K760" s="220"/>
      <c r="L760" s="108"/>
      <c r="M760" s="220"/>
      <c r="N760" s="108"/>
      <c r="O760" s="220"/>
      <c r="P760" s="108"/>
      <c r="Q760" s="225"/>
    </row>
    <row r="761" spans="2:17" x14ac:dyDescent="0.25">
      <c r="B761" s="108"/>
      <c r="C761" s="220"/>
      <c r="D761" s="108"/>
      <c r="E761" s="220"/>
      <c r="F761" s="108"/>
      <c r="G761" s="220"/>
      <c r="H761" s="108"/>
      <c r="I761" s="220"/>
      <c r="J761" s="108"/>
      <c r="K761" s="220"/>
      <c r="L761" s="108"/>
      <c r="M761" s="220"/>
      <c r="N761" s="108"/>
      <c r="O761" s="220"/>
      <c r="P761" s="108"/>
      <c r="Q761" s="225"/>
    </row>
    <row r="762" spans="2:17" x14ac:dyDescent="0.25">
      <c r="B762" s="108"/>
      <c r="C762" s="220"/>
      <c r="D762" s="108"/>
      <c r="E762" s="220"/>
      <c r="F762" s="108"/>
      <c r="G762" s="220"/>
      <c r="H762" s="108"/>
      <c r="I762" s="220"/>
      <c r="J762" s="108"/>
      <c r="K762" s="220"/>
      <c r="L762" s="108"/>
      <c r="M762" s="220"/>
      <c r="N762" s="108"/>
      <c r="O762" s="220"/>
      <c r="P762" s="108"/>
      <c r="Q762" s="225"/>
    </row>
    <row r="763" spans="2:17" x14ac:dyDescent="0.25">
      <c r="B763" s="108"/>
      <c r="C763" s="220"/>
      <c r="D763" s="108"/>
      <c r="E763" s="220"/>
      <c r="F763" s="108"/>
      <c r="G763" s="220"/>
      <c r="H763" s="108"/>
      <c r="I763" s="220"/>
      <c r="J763" s="108"/>
      <c r="K763" s="220"/>
      <c r="L763" s="108"/>
      <c r="M763" s="220"/>
      <c r="N763" s="108"/>
      <c r="O763" s="220"/>
      <c r="P763" s="108"/>
      <c r="Q763" s="225"/>
    </row>
    <row r="764" spans="2:17" x14ac:dyDescent="0.25">
      <c r="B764" s="108"/>
      <c r="C764" s="220"/>
      <c r="D764" s="108"/>
      <c r="E764" s="220"/>
      <c r="F764" s="108"/>
      <c r="G764" s="220"/>
      <c r="H764" s="108"/>
      <c r="I764" s="220"/>
      <c r="J764" s="108"/>
      <c r="K764" s="220"/>
      <c r="L764" s="108"/>
      <c r="M764" s="220"/>
      <c r="N764" s="108"/>
      <c r="O764" s="220"/>
      <c r="P764" s="108"/>
      <c r="Q764" s="225"/>
    </row>
    <row r="765" spans="2:17" x14ac:dyDescent="0.25">
      <c r="B765" s="108"/>
      <c r="C765" s="220"/>
      <c r="D765" s="108"/>
      <c r="E765" s="220"/>
      <c r="F765" s="108"/>
      <c r="G765" s="220"/>
      <c r="H765" s="108"/>
      <c r="I765" s="220"/>
      <c r="J765" s="108"/>
      <c r="K765" s="220"/>
      <c r="L765" s="108"/>
      <c r="M765" s="220"/>
      <c r="N765" s="108"/>
      <c r="O765" s="220"/>
      <c r="P765" s="108"/>
      <c r="Q765" s="225"/>
    </row>
    <row r="766" spans="2:17" x14ac:dyDescent="0.25">
      <c r="B766" s="108"/>
      <c r="C766" s="220"/>
      <c r="D766" s="108"/>
      <c r="E766" s="220"/>
      <c r="F766" s="108"/>
      <c r="G766" s="220"/>
      <c r="H766" s="108"/>
      <c r="I766" s="220"/>
      <c r="J766" s="108"/>
      <c r="K766" s="220"/>
      <c r="L766" s="108"/>
      <c r="M766" s="220"/>
      <c r="N766" s="108"/>
      <c r="O766" s="220"/>
      <c r="P766" s="108"/>
      <c r="Q766" s="225"/>
    </row>
    <row r="767" spans="2:17" x14ac:dyDescent="0.25">
      <c r="B767" s="108"/>
      <c r="C767" s="220"/>
      <c r="D767" s="108"/>
      <c r="E767" s="220"/>
      <c r="F767" s="108"/>
      <c r="G767" s="220"/>
      <c r="H767" s="108"/>
      <c r="I767" s="220"/>
      <c r="J767" s="108"/>
      <c r="K767" s="220"/>
      <c r="L767" s="108"/>
      <c r="M767" s="220"/>
      <c r="N767" s="108"/>
      <c r="O767" s="220"/>
      <c r="P767" s="108"/>
      <c r="Q767" s="225"/>
    </row>
    <row r="768" spans="2:17" x14ac:dyDescent="0.25">
      <c r="B768" s="108"/>
      <c r="C768" s="220"/>
      <c r="D768" s="108"/>
      <c r="E768" s="220"/>
      <c r="F768" s="108"/>
      <c r="G768" s="220"/>
      <c r="H768" s="108"/>
      <c r="I768" s="220"/>
      <c r="J768" s="108"/>
      <c r="K768" s="220"/>
      <c r="L768" s="108"/>
      <c r="M768" s="220"/>
      <c r="N768" s="108"/>
      <c r="O768" s="220"/>
      <c r="P768" s="108"/>
      <c r="Q768" s="225"/>
    </row>
    <row r="769" spans="2:17" x14ac:dyDescent="0.25">
      <c r="B769" s="108"/>
      <c r="C769" s="220"/>
      <c r="D769" s="108"/>
      <c r="E769" s="220"/>
      <c r="F769" s="108"/>
      <c r="G769" s="220"/>
      <c r="H769" s="108"/>
      <c r="I769" s="220"/>
      <c r="J769" s="108"/>
      <c r="K769" s="220"/>
      <c r="L769" s="108"/>
      <c r="M769" s="220"/>
      <c r="N769" s="108"/>
      <c r="O769" s="220"/>
      <c r="P769" s="108"/>
      <c r="Q769" s="225"/>
    </row>
    <row r="770" spans="2:17" x14ac:dyDescent="0.25">
      <c r="B770" s="108"/>
      <c r="C770" s="220"/>
      <c r="D770" s="108"/>
      <c r="E770" s="220"/>
      <c r="F770" s="108"/>
      <c r="G770" s="220"/>
      <c r="H770" s="108"/>
      <c r="I770" s="220"/>
      <c r="J770" s="108"/>
      <c r="K770" s="220"/>
      <c r="L770" s="108"/>
      <c r="M770" s="220"/>
      <c r="N770" s="108"/>
      <c r="O770" s="220"/>
      <c r="P770" s="108"/>
      <c r="Q770" s="225"/>
    </row>
    <row r="771" spans="2:17" x14ac:dyDescent="0.25">
      <c r="B771" s="108"/>
      <c r="C771" s="220"/>
      <c r="D771" s="108"/>
      <c r="E771" s="220"/>
      <c r="F771" s="108"/>
      <c r="G771" s="220"/>
      <c r="H771" s="108"/>
      <c r="I771" s="220"/>
      <c r="J771" s="108"/>
      <c r="K771" s="220"/>
      <c r="L771" s="108"/>
      <c r="M771" s="220"/>
      <c r="N771" s="108"/>
      <c r="O771" s="220"/>
      <c r="P771" s="108"/>
      <c r="Q771" s="225"/>
    </row>
    <row r="772" spans="2:17" x14ac:dyDescent="0.25">
      <c r="B772" s="108"/>
      <c r="C772" s="220"/>
      <c r="D772" s="108"/>
      <c r="E772" s="220"/>
      <c r="F772" s="108"/>
      <c r="G772" s="220"/>
      <c r="H772" s="108"/>
      <c r="I772" s="220"/>
      <c r="J772" s="108"/>
      <c r="K772" s="220"/>
      <c r="L772" s="108"/>
      <c r="M772" s="220"/>
      <c r="N772" s="108"/>
      <c r="O772" s="220"/>
      <c r="P772" s="108"/>
      <c r="Q772" s="225"/>
    </row>
    <row r="773" spans="2:17" x14ac:dyDescent="0.25">
      <c r="B773" s="108"/>
      <c r="C773" s="220"/>
      <c r="D773" s="108"/>
      <c r="E773" s="220"/>
      <c r="F773" s="108"/>
      <c r="G773" s="220"/>
      <c r="H773" s="108"/>
      <c r="I773" s="220"/>
      <c r="J773" s="108"/>
      <c r="K773" s="220"/>
      <c r="L773" s="108"/>
      <c r="M773" s="220"/>
      <c r="N773" s="108"/>
      <c r="O773" s="220"/>
      <c r="P773" s="108"/>
      <c r="Q773" s="225"/>
    </row>
    <row r="774" spans="2:17" x14ac:dyDescent="0.25">
      <c r="B774" s="108"/>
      <c r="C774" s="220"/>
      <c r="D774" s="108"/>
      <c r="E774" s="220"/>
      <c r="F774" s="108"/>
      <c r="G774" s="220"/>
      <c r="H774" s="108"/>
      <c r="I774" s="220"/>
      <c r="J774" s="108"/>
      <c r="K774" s="220"/>
      <c r="L774" s="108"/>
      <c r="M774" s="220"/>
      <c r="N774" s="108"/>
      <c r="O774" s="220"/>
      <c r="P774" s="108"/>
      <c r="Q774" s="225"/>
    </row>
    <row r="775" spans="2:17" x14ac:dyDescent="0.25">
      <c r="B775" s="108"/>
      <c r="C775" s="220"/>
      <c r="D775" s="108"/>
      <c r="E775" s="220"/>
      <c r="F775" s="108"/>
      <c r="G775" s="220"/>
      <c r="H775" s="108"/>
      <c r="I775" s="220"/>
      <c r="J775" s="108"/>
      <c r="K775" s="220"/>
      <c r="L775" s="108"/>
      <c r="M775" s="220"/>
      <c r="N775" s="108"/>
      <c r="O775" s="220"/>
      <c r="P775" s="108"/>
      <c r="Q775" s="225"/>
    </row>
    <row r="776" spans="2:17" x14ac:dyDescent="0.25">
      <c r="B776" s="108"/>
      <c r="C776" s="220"/>
      <c r="D776" s="108"/>
      <c r="E776" s="220"/>
      <c r="F776" s="108"/>
      <c r="G776" s="220"/>
      <c r="H776" s="108"/>
      <c r="I776" s="220"/>
      <c r="J776" s="108"/>
      <c r="K776" s="220"/>
      <c r="L776" s="108"/>
      <c r="M776" s="220"/>
      <c r="N776" s="108"/>
      <c r="O776" s="220"/>
      <c r="P776" s="108"/>
      <c r="Q776" s="225"/>
    </row>
    <row r="777" spans="2:17" x14ac:dyDescent="0.25">
      <c r="B777" s="108"/>
      <c r="C777" s="220"/>
      <c r="D777" s="108"/>
      <c r="E777" s="220"/>
      <c r="F777" s="108"/>
      <c r="G777" s="220"/>
      <c r="H777" s="108"/>
      <c r="I777" s="220"/>
      <c r="J777" s="108"/>
      <c r="K777" s="220"/>
      <c r="L777" s="108"/>
      <c r="M777" s="220"/>
      <c r="N777" s="108"/>
      <c r="O777" s="220"/>
      <c r="P777" s="108"/>
      <c r="Q777" s="225"/>
    </row>
    <row r="778" spans="2:17" x14ac:dyDescent="0.25">
      <c r="B778" s="108"/>
      <c r="C778" s="220"/>
      <c r="D778" s="108"/>
      <c r="E778" s="220"/>
      <c r="F778" s="108"/>
      <c r="G778" s="220"/>
      <c r="H778" s="108"/>
      <c r="I778" s="220"/>
      <c r="J778" s="108"/>
      <c r="K778" s="220"/>
      <c r="L778" s="108"/>
      <c r="M778" s="220"/>
      <c r="N778" s="108"/>
      <c r="O778" s="220"/>
      <c r="P778" s="108"/>
      <c r="Q778" s="225"/>
    </row>
    <row r="779" spans="2:17" x14ac:dyDescent="0.25">
      <c r="B779" s="108"/>
      <c r="C779" s="220"/>
      <c r="D779" s="108"/>
      <c r="E779" s="220"/>
      <c r="F779" s="108"/>
      <c r="G779" s="220"/>
      <c r="H779" s="108"/>
      <c r="I779" s="220"/>
      <c r="J779" s="108"/>
      <c r="K779" s="220"/>
      <c r="L779" s="108"/>
      <c r="M779" s="220"/>
      <c r="N779" s="108"/>
      <c r="O779" s="220"/>
      <c r="P779" s="108"/>
      <c r="Q779" s="225"/>
    </row>
    <row r="780" spans="2:17" x14ac:dyDescent="0.25">
      <c r="B780" s="108"/>
      <c r="C780" s="220"/>
      <c r="D780" s="108"/>
      <c r="E780" s="220"/>
      <c r="F780" s="108"/>
      <c r="G780" s="220"/>
      <c r="H780" s="108"/>
      <c r="I780" s="220"/>
      <c r="J780" s="108"/>
      <c r="K780" s="220"/>
      <c r="L780" s="108"/>
      <c r="M780" s="220"/>
      <c r="N780" s="108"/>
      <c r="O780" s="220"/>
      <c r="P780" s="108"/>
      <c r="Q780" s="225"/>
    </row>
    <row r="781" spans="2:17" x14ac:dyDescent="0.25">
      <c r="B781" s="108"/>
      <c r="C781" s="220"/>
      <c r="D781" s="108"/>
      <c r="E781" s="220"/>
      <c r="F781" s="108"/>
      <c r="G781" s="220"/>
      <c r="H781" s="108"/>
      <c r="I781" s="220"/>
      <c r="J781" s="108"/>
      <c r="K781" s="220"/>
      <c r="L781" s="108"/>
      <c r="M781" s="220"/>
      <c r="N781" s="108"/>
      <c r="O781" s="220"/>
      <c r="P781" s="108"/>
      <c r="Q781" s="225"/>
    </row>
    <row r="782" spans="2:17" x14ac:dyDescent="0.25">
      <c r="B782" s="108"/>
      <c r="C782" s="220"/>
      <c r="D782" s="108"/>
      <c r="E782" s="220"/>
      <c r="F782" s="108"/>
      <c r="G782" s="220"/>
      <c r="H782" s="108"/>
      <c r="I782" s="220"/>
      <c r="J782" s="108"/>
      <c r="K782" s="220"/>
      <c r="L782" s="108"/>
      <c r="M782" s="220"/>
      <c r="N782" s="108"/>
      <c r="O782" s="220"/>
      <c r="P782" s="108"/>
      <c r="Q782" s="225"/>
    </row>
    <row r="783" spans="2:17" x14ac:dyDescent="0.25">
      <c r="B783" s="108"/>
      <c r="C783" s="220"/>
      <c r="D783" s="108"/>
      <c r="E783" s="220"/>
      <c r="F783" s="108"/>
      <c r="G783" s="220"/>
      <c r="H783" s="108"/>
      <c r="I783" s="220"/>
      <c r="J783" s="108"/>
      <c r="K783" s="220"/>
      <c r="L783" s="108"/>
      <c r="M783" s="220"/>
      <c r="N783" s="108"/>
      <c r="O783" s="220"/>
      <c r="P783" s="108"/>
      <c r="Q783" s="225"/>
    </row>
    <row r="784" spans="2:17" x14ac:dyDescent="0.25">
      <c r="B784" s="108"/>
      <c r="C784" s="220"/>
      <c r="D784" s="108"/>
      <c r="E784" s="220"/>
      <c r="F784" s="108"/>
      <c r="G784" s="220"/>
      <c r="H784" s="108"/>
      <c r="I784" s="220"/>
      <c r="J784" s="108"/>
      <c r="K784" s="220"/>
      <c r="L784" s="108"/>
      <c r="M784" s="220"/>
      <c r="N784" s="108"/>
      <c r="O784" s="220"/>
      <c r="P784" s="108"/>
      <c r="Q784" s="225"/>
    </row>
    <row r="785" spans="2:17" x14ac:dyDescent="0.25">
      <c r="B785" s="108"/>
      <c r="C785" s="220"/>
      <c r="D785" s="108"/>
      <c r="E785" s="220"/>
      <c r="F785" s="108"/>
      <c r="G785" s="220"/>
      <c r="H785" s="108"/>
      <c r="I785" s="220"/>
      <c r="J785" s="108"/>
      <c r="K785" s="220"/>
      <c r="L785" s="108"/>
      <c r="M785" s="220"/>
      <c r="N785" s="108"/>
      <c r="O785" s="220"/>
      <c r="P785" s="108"/>
      <c r="Q785" s="225"/>
    </row>
    <row r="786" spans="2:17" x14ac:dyDescent="0.25">
      <c r="B786" s="108"/>
      <c r="C786" s="220"/>
      <c r="D786" s="108"/>
      <c r="E786" s="220"/>
      <c r="F786" s="108"/>
      <c r="G786" s="220"/>
      <c r="H786" s="108"/>
      <c r="I786" s="220"/>
      <c r="J786" s="108"/>
      <c r="K786" s="220"/>
      <c r="L786" s="108"/>
      <c r="M786" s="220"/>
      <c r="N786" s="108"/>
      <c r="O786" s="220"/>
      <c r="P786" s="108"/>
      <c r="Q786" s="225"/>
    </row>
    <row r="787" spans="2:17" x14ac:dyDescent="0.25">
      <c r="B787" s="108"/>
      <c r="C787" s="220"/>
      <c r="D787" s="108"/>
      <c r="E787" s="220"/>
      <c r="F787" s="108"/>
      <c r="G787" s="220"/>
      <c r="H787" s="108"/>
      <c r="I787" s="220"/>
      <c r="J787" s="108"/>
      <c r="K787" s="220"/>
      <c r="L787" s="108"/>
      <c r="M787" s="220"/>
      <c r="N787" s="108"/>
      <c r="O787" s="220"/>
      <c r="P787" s="108"/>
      <c r="Q787" s="225"/>
    </row>
    <row r="788" spans="2:17" x14ac:dyDescent="0.25">
      <c r="B788" s="108"/>
      <c r="C788" s="220"/>
      <c r="D788" s="108"/>
      <c r="E788" s="220"/>
      <c r="F788" s="108"/>
      <c r="G788" s="220"/>
      <c r="H788" s="108"/>
      <c r="I788" s="220"/>
      <c r="J788" s="108"/>
      <c r="K788" s="220"/>
      <c r="L788" s="108"/>
      <c r="M788" s="220"/>
      <c r="N788" s="108"/>
      <c r="O788" s="220"/>
      <c r="P788" s="108"/>
      <c r="Q788" s="225"/>
    </row>
    <row r="789" spans="2:17" x14ac:dyDescent="0.25">
      <c r="B789" s="108"/>
      <c r="C789" s="220"/>
      <c r="D789" s="108"/>
      <c r="E789" s="220"/>
      <c r="F789" s="108"/>
      <c r="G789" s="220"/>
      <c r="H789" s="108"/>
      <c r="I789" s="220"/>
      <c r="J789" s="108"/>
      <c r="K789" s="220"/>
      <c r="L789" s="108"/>
      <c r="M789" s="220"/>
      <c r="N789" s="108"/>
      <c r="O789" s="220"/>
      <c r="P789" s="108"/>
      <c r="Q789" s="225"/>
    </row>
    <row r="790" spans="2:17" x14ac:dyDescent="0.25">
      <c r="B790" s="108"/>
      <c r="C790" s="220"/>
      <c r="D790" s="108"/>
      <c r="E790" s="220"/>
      <c r="F790" s="108"/>
      <c r="G790" s="220"/>
      <c r="H790" s="108"/>
      <c r="I790" s="220"/>
      <c r="J790" s="108"/>
      <c r="K790" s="220"/>
      <c r="L790" s="108"/>
      <c r="M790" s="220"/>
      <c r="N790" s="108"/>
      <c r="O790" s="220"/>
      <c r="P790" s="108"/>
      <c r="Q790" s="225"/>
    </row>
    <row r="791" spans="2:17" x14ac:dyDescent="0.25">
      <c r="B791" s="108"/>
      <c r="C791" s="220"/>
      <c r="D791" s="108"/>
      <c r="E791" s="220"/>
      <c r="F791" s="108"/>
      <c r="G791" s="220"/>
      <c r="H791" s="108"/>
      <c r="I791" s="220"/>
      <c r="J791" s="108"/>
      <c r="K791" s="220"/>
      <c r="L791" s="108"/>
      <c r="M791" s="220"/>
      <c r="N791" s="108"/>
      <c r="O791" s="220"/>
      <c r="P791" s="108"/>
      <c r="Q791" s="225"/>
    </row>
    <row r="792" spans="2:17" x14ac:dyDescent="0.25">
      <c r="B792" s="108"/>
      <c r="C792" s="220"/>
      <c r="D792" s="108"/>
      <c r="E792" s="220"/>
      <c r="F792" s="108"/>
      <c r="G792" s="220"/>
      <c r="H792" s="108"/>
      <c r="I792" s="220"/>
      <c r="J792" s="108"/>
      <c r="K792" s="220"/>
      <c r="L792" s="108"/>
      <c r="M792" s="220"/>
      <c r="N792" s="108"/>
      <c r="O792" s="220"/>
      <c r="P792" s="108"/>
      <c r="Q792" s="225"/>
    </row>
    <row r="793" spans="2:17" x14ac:dyDescent="0.25">
      <c r="B793" s="108"/>
      <c r="C793" s="220"/>
      <c r="D793" s="108"/>
      <c r="E793" s="220"/>
      <c r="F793" s="108"/>
      <c r="G793" s="220"/>
      <c r="H793" s="108"/>
      <c r="I793" s="220"/>
      <c r="J793" s="108"/>
      <c r="K793" s="220"/>
      <c r="L793" s="108"/>
      <c r="M793" s="220"/>
      <c r="N793" s="108"/>
      <c r="O793" s="220"/>
      <c r="P793" s="108"/>
      <c r="Q793" s="225"/>
    </row>
    <row r="794" spans="2:17" x14ac:dyDescent="0.25">
      <c r="B794" s="108"/>
      <c r="C794" s="220"/>
      <c r="D794" s="108"/>
      <c r="E794" s="220"/>
      <c r="F794" s="108"/>
      <c r="G794" s="220"/>
      <c r="H794" s="108"/>
      <c r="I794" s="220"/>
      <c r="J794" s="108"/>
      <c r="K794" s="220"/>
      <c r="L794" s="108"/>
      <c r="M794" s="220"/>
      <c r="N794" s="108"/>
      <c r="O794" s="220"/>
      <c r="P794" s="108"/>
      <c r="Q794" s="225"/>
    </row>
    <row r="795" spans="2:17" x14ac:dyDescent="0.25">
      <c r="B795" s="108"/>
      <c r="C795" s="220"/>
      <c r="D795" s="108"/>
      <c r="E795" s="220"/>
      <c r="F795" s="108"/>
      <c r="G795" s="220"/>
      <c r="H795" s="108"/>
      <c r="I795" s="220"/>
      <c r="J795" s="108"/>
      <c r="K795" s="220"/>
      <c r="L795" s="108"/>
      <c r="M795" s="220"/>
      <c r="N795" s="108"/>
      <c r="O795" s="220"/>
      <c r="P795" s="108"/>
      <c r="Q795" s="225"/>
    </row>
    <row r="796" spans="2:17" x14ac:dyDescent="0.25">
      <c r="B796" s="108"/>
      <c r="C796" s="220"/>
      <c r="D796" s="108"/>
      <c r="E796" s="220"/>
      <c r="F796" s="108"/>
      <c r="G796" s="220"/>
      <c r="H796" s="108"/>
      <c r="I796" s="220"/>
      <c r="J796" s="108"/>
      <c r="K796" s="220"/>
      <c r="L796" s="108"/>
      <c r="M796" s="220"/>
      <c r="N796" s="108"/>
      <c r="O796" s="220"/>
      <c r="P796" s="108"/>
      <c r="Q796" s="225"/>
    </row>
    <row r="797" spans="2:17" x14ac:dyDescent="0.25">
      <c r="B797" s="108"/>
      <c r="C797" s="220"/>
      <c r="D797" s="108"/>
      <c r="E797" s="220"/>
      <c r="F797" s="108"/>
      <c r="G797" s="220"/>
      <c r="H797" s="108"/>
      <c r="I797" s="220"/>
      <c r="J797" s="108"/>
      <c r="K797" s="220"/>
      <c r="L797" s="108"/>
      <c r="M797" s="220"/>
      <c r="N797" s="108"/>
      <c r="O797" s="220"/>
      <c r="P797" s="108"/>
      <c r="Q797" s="225"/>
    </row>
    <row r="798" spans="2:17" x14ac:dyDescent="0.25">
      <c r="B798" s="108"/>
      <c r="C798" s="220"/>
      <c r="D798" s="108"/>
      <c r="E798" s="220"/>
      <c r="F798" s="108"/>
      <c r="G798" s="220"/>
      <c r="H798" s="108"/>
      <c r="I798" s="220"/>
      <c r="J798" s="108"/>
      <c r="K798" s="220"/>
      <c r="L798" s="108"/>
      <c r="M798" s="220"/>
      <c r="N798" s="108"/>
      <c r="O798" s="220"/>
      <c r="P798" s="108"/>
      <c r="Q798" s="225"/>
    </row>
    <row r="799" spans="2:17" x14ac:dyDescent="0.25">
      <c r="B799" s="108"/>
      <c r="C799" s="220"/>
      <c r="D799" s="108"/>
      <c r="E799" s="220"/>
      <c r="F799" s="108"/>
      <c r="G799" s="220"/>
      <c r="H799" s="108"/>
      <c r="I799" s="220"/>
      <c r="J799" s="108"/>
      <c r="K799" s="220"/>
      <c r="L799" s="108"/>
      <c r="M799" s="220"/>
      <c r="N799" s="108"/>
      <c r="O799" s="220"/>
      <c r="P799" s="108"/>
      <c r="Q799" s="225"/>
    </row>
    <row r="800" spans="2:17" x14ac:dyDescent="0.25">
      <c r="B800" s="108"/>
      <c r="C800" s="220"/>
      <c r="D800" s="108"/>
      <c r="E800" s="220"/>
      <c r="F800" s="108"/>
      <c r="G800" s="220"/>
      <c r="H800" s="108"/>
      <c r="I800" s="220"/>
      <c r="J800" s="108"/>
      <c r="K800" s="220"/>
      <c r="L800" s="108"/>
      <c r="M800" s="220"/>
      <c r="N800" s="108"/>
      <c r="O800" s="220"/>
      <c r="P800" s="108"/>
      <c r="Q800" s="225"/>
    </row>
    <row r="801" spans="2:17" x14ac:dyDescent="0.25">
      <c r="B801" s="108"/>
      <c r="C801" s="220"/>
      <c r="D801" s="108"/>
      <c r="E801" s="220"/>
      <c r="F801" s="108"/>
      <c r="G801" s="220"/>
      <c r="H801" s="108"/>
      <c r="I801" s="220"/>
      <c r="J801" s="108"/>
      <c r="K801" s="220"/>
      <c r="L801" s="108"/>
      <c r="M801" s="220"/>
      <c r="N801" s="108"/>
      <c r="O801" s="220"/>
      <c r="P801" s="108"/>
      <c r="Q801" s="225"/>
    </row>
    <row r="802" spans="2:17" x14ac:dyDescent="0.25">
      <c r="B802" s="108"/>
      <c r="C802" s="220"/>
      <c r="D802" s="108"/>
      <c r="E802" s="220"/>
      <c r="F802" s="108"/>
      <c r="G802" s="220"/>
      <c r="H802" s="108"/>
      <c r="I802" s="220"/>
      <c r="J802" s="108"/>
      <c r="K802" s="220"/>
      <c r="L802" s="108"/>
      <c r="M802" s="220"/>
      <c r="N802" s="108"/>
      <c r="O802" s="220"/>
      <c r="P802" s="108"/>
      <c r="Q802" s="225"/>
    </row>
    <row r="803" spans="2:17" x14ac:dyDescent="0.25">
      <c r="B803" s="108"/>
      <c r="C803" s="220"/>
      <c r="D803" s="108"/>
      <c r="E803" s="220"/>
      <c r="F803" s="108"/>
      <c r="G803" s="220"/>
      <c r="H803" s="108"/>
      <c r="I803" s="220"/>
      <c r="J803" s="108"/>
      <c r="K803" s="220"/>
      <c r="L803" s="108"/>
      <c r="M803" s="220"/>
      <c r="N803" s="108"/>
      <c r="O803" s="220"/>
      <c r="P803" s="108"/>
      <c r="Q803" s="225"/>
    </row>
    <row r="804" spans="2:17" x14ac:dyDescent="0.25">
      <c r="B804" s="108"/>
      <c r="C804" s="220"/>
      <c r="D804" s="108"/>
      <c r="E804" s="220"/>
      <c r="F804" s="108"/>
      <c r="G804" s="220"/>
      <c r="H804" s="108"/>
      <c r="I804" s="220"/>
      <c r="J804" s="108"/>
      <c r="K804" s="220"/>
      <c r="L804" s="108"/>
      <c r="M804" s="220"/>
      <c r="N804" s="108"/>
      <c r="O804" s="220"/>
      <c r="P804" s="108"/>
      <c r="Q804" s="225"/>
    </row>
    <row r="805" spans="2:17" x14ac:dyDescent="0.25">
      <c r="B805" s="108"/>
      <c r="C805" s="220"/>
      <c r="D805" s="108"/>
      <c r="E805" s="220"/>
      <c r="F805" s="108"/>
      <c r="G805" s="220"/>
      <c r="H805" s="108"/>
      <c r="I805" s="220"/>
      <c r="J805" s="108"/>
      <c r="K805" s="220"/>
      <c r="L805" s="108"/>
      <c r="M805" s="220"/>
      <c r="N805" s="108"/>
      <c r="O805" s="220"/>
      <c r="P805" s="108"/>
      <c r="Q805" s="225"/>
    </row>
    <row r="806" spans="2:17" x14ac:dyDescent="0.25">
      <c r="B806" s="108"/>
      <c r="C806" s="220"/>
      <c r="D806" s="108"/>
      <c r="E806" s="220"/>
      <c r="F806" s="108"/>
      <c r="G806" s="220"/>
      <c r="H806" s="108"/>
      <c r="I806" s="220"/>
      <c r="J806" s="108"/>
      <c r="K806" s="220"/>
      <c r="L806" s="108"/>
      <c r="M806" s="220"/>
      <c r="N806" s="108"/>
      <c r="O806" s="220"/>
      <c r="P806" s="108"/>
      <c r="Q806" s="225"/>
    </row>
    <row r="807" spans="2:17" x14ac:dyDescent="0.25">
      <c r="B807" s="108"/>
      <c r="C807" s="220"/>
      <c r="D807" s="108"/>
      <c r="E807" s="220"/>
      <c r="F807" s="108"/>
      <c r="G807" s="220"/>
      <c r="H807" s="108"/>
      <c r="I807" s="220"/>
      <c r="J807" s="108"/>
      <c r="K807" s="220"/>
      <c r="L807" s="108"/>
      <c r="M807" s="220"/>
      <c r="N807" s="108"/>
      <c r="O807" s="220"/>
      <c r="P807" s="108"/>
      <c r="Q807" s="225"/>
    </row>
    <row r="808" spans="2:17" x14ac:dyDescent="0.25">
      <c r="B808" s="108"/>
      <c r="C808" s="220"/>
      <c r="D808" s="108"/>
      <c r="E808" s="220"/>
      <c r="F808" s="108"/>
      <c r="G808" s="220"/>
      <c r="H808" s="108"/>
      <c r="I808" s="220"/>
      <c r="J808" s="108"/>
      <c r="K808" s="220"/>
      <c r="L808" s="108"/>
      <c r="M808" s="220"/>
      <c r="N808" s="108"/>
      <c r="O808" s="220"/>
      <c r="P808" s="108"/>
      <c r="Q808" s="225"/>
    </row>
    <row r="809" spans="2:17" x14ac:dyDescent="0.25">
      <c r="B809" s="108"/>
      <c r="C809" s="220"/>
      <c r="D809" s="108"/>
      <c r="E809" s="220"/>
      <c r="F809" s="108"/>
      <c r="G809" s="220"/>
      <c r="H809" s="108"/>
      <c r="I809" s="220"/>
      <c r="J809" s="108"/>
      <c r="K809" s="220"/>
      <c r="L809" s="108"/>
      <c r="M809" s="220"/>
      <c r="N809" s="108"/>
      <c r="O809" s="220"/>
      <c r="P809" s="108"/>
      <c r="Q809" s="225"/>
    </row>
    <row r="810" spans="2:17" x14ac:dyDescent="0.25">
      <c r="B810" s="108"/>
      <c r="C810" s="220"/>
      <c r="D810" s="108"/>
      <c r="E810" s="220"/>
      <c r="F810" s="108"/>
      <c r="G810" s="220"/>
      <c r="H810" s="108"/>
      <c r="I810" s="220"/>
      <c r="J810" s="108"/>
      <c r="K810" s="220"/>
      <c r="L810" s="108"/>
      <c r="M810" s="220"/>
      <c r="N810" s="108"/>
      <c r="O810" s="220"/>
      <c r="P810" s="108"/>
      <c r="Q810" s="225"/>
    </row>
    <row r="811" spans="2:17" x14ac:dyDescent="0.25">
      <c r="B811" s="108"/>
      <c r="C811" s="220"/>
      <c r="D811" s="108"/>
      <c r="E811" s="220"/>
      <c r="F811" s="108"/>
      <c r="G811" s="220"/>
      <c r="H811" s="108"/>
      <c r="I811" s="220"/>
      <c r="J811" s="108"/>
      <c r="K811" s="220"/>
      <c r="L811" s="108"/>
      <c r="M811" s="220"/>
      <c r="N811" s="108"/>
      <c r="O811" s="220"/>
      <c r="P811" s="108"/>
      <c r="Q811" s="225"/>
    </row>
    <row r="812" spans="2:17" x14ac:dyDescent="0.25">
      <c r="B812" s="108"/>
      <c r="C812" s="220"/>
      <c r="D812" s="108"/>
      <c r="E812" s="220"/>
      <c r="F812" s="108"/>
      <c r="G812" s="220"/>
      <c r="H812" s="108"/>
      <c r="I812" s="220"/>
      <c r="J812" s="108"/>
      <c r="K812" s="220"/>
      <c r="L812" s="108"/>
      <c r="M812" s="220"/>
      <c r="N812" s="108"/>
      <c r="O812" s="220"/>
      <c r="P812" s="108"/>
      <c r="Q812" s="225"/>
    </row>
    <row r="813" spans="2:17" x14ac:dyDescent="0.25">
      <c r="B813" s="108"/>
      <c r="C813" s="220"/>
      <c r="D813" s="108"/>
      <c r="E813" s="220"/>
      <c r="F813" s="108"/>
      <c r="G813" s="220"/>
      <c r="H813" s="108"/>
      <c r="I813" s="220"/>
      <c r="J813" s="108"/>
      <c r="K813" s="220"/>
      <c r="L813" s="108"/>
      <c r="M813" s="220"/>
      <c r="N813" s="108"/>
      <c r="O813" s="220"/>
      <c r="P813" s="108"/>
      <c r="Q813" s="225"/>
    </row>
    <row r="814" spans="2:17" x14ac:dyDescent="0.25">
      <c r="B814" s="108"/>
      <c r="C814" s="220"/>
      <c r="D814" s="108"/>
      <c r="E814" s="220"/>
      <c r="F814" s="108"/>
      <c r="G814" s="220"/>
      <c r="H814" s="108"/>
      <c r="I814" s="220"/>
      <c r="J814" s="108"/>
      <c r="K814" s="220"/>
      <c r="L814" s="108"/>
      <c r="M814" s="220"/>
      <c r="N814" s="108"/>
      <c r="O814" s="220"/>
      <c r="P814" s="108"/>
      <c r="Q814" s="225"/>
    </row>
    <row r="815" spans="2:17" x14ac:dyDescent="0.25">
      <c r="B815" s="108"/>
      <c r="C815" s="220"/>
      <c r="D815" s="108"/>
      <c r="E815" s="220"/>
      <c r="F815" s="108"/>
      <c r="G815" s="220"/>
      <c r="H815" s="108"/>
      <c r="I815" s="220"/>
      <c r="J815" s="108"/>
      <c r="K815" s="220"/>
      <c r="L815" s="108"/>
      <c r="M815" s="220"/>
      <c r="N815" s="108"/>
      <c r="O815" s="220"/>
      <c r="P815" s="108"/>
      <c r="Q815" s="225"/>
    </row>
    <row r="816" spans="2:17" x14ac:dyDescent="0.25">
      <c r="B816" s="108"/>
      <c r="C816" s="220"/>
      <c r="D816" s="108"/>
      <c r="E816" s="220"/>
      <c r="F816" s="108"/>
      <c r="G816" s="220"/>
      <c r="H816" s="108"/>
      <c r="I816" s="220"/>
      <c r="J816" s="108"/>
      <c r="K816" s="220"/>
      <c r="L816" s="108"/>
      <c r="M816" s="220"/>
      <c r="N816" s="108"/>
      <c r="O816" s="220"/>
      <c r="P816" s="108"/>
      <c r="Q816" s="225"/>
    </row>
    <row r="817" spans="2:17" x14ac:dyDescent="0.25">
      <c r="B817" s="108"/>
      <c r="C817" s="220"/>
      <c r="D817" s="108"/>
      <c r="E817" s="220"/>
      <c r="F817" s="108"/>
      <c r="G817" s="220"/>
      <c r="H817" s="108"/>
      <c r="I817" s="220"/>
      <c r="J817" s="108"/>
      <c r="K817" s="220"/>
      <c r="L817" s="108"/>
      <c r="M817" s="220"/>
      <c r="N817" s="108"/>
      <c r="O817" s="220"/>
      <c r="P817" s="108"/>
      <c r="Q817" s="225"/>
    </row>
    <row r="818" spans="2:17" x14ac:dyDescent="0.25">
      <c r="B818" s="108"/>
      <c r="C818" s="220"/>
      <c r="D818" s="108"/>
      <c r="E818" s="220"/>
      <c r="F818" s="108"/>
      <c r="G818" s="220"/>
      <c r="H818" s="108"/>
      <c r="I818" s="220"/>
      <c r="J818" s="108"/>
      <c r="K818" s="220"/>
      <c r="L818" s="108"/>
      <c r="M818" s="220"/>
      <c r="N818" s="108"/>
      <c r="O818" s="220"/>
      <c r="P818" s="108"/>
      <c r="Q818" s="225"/>
    </row>
    <row r="819" spans="2:17" x14ac:dyDescent="0.25">
      <c r="B819" s="108"/>
      <c r="C819" s="220"/>
      <c r="D819" s="108"/>
      <c r="E819" s="220"/>
      <c r="F819" s="108"/>
      <c r="G819" s="220"/>
      <c r="H819" s="108"/>
      <c r="I819" s="220"/>
      <c r="J819" s="108"/>
      <c r="K819" s="220"/>
      <c r="L819" s="108"/>
      <c r="M819" s="220"/>
      <c r="N819" s="108"/>
      <c r="O819" s="220"/>
      <c r="P819" s="108"/>
      <c r="Q819" s="225"/>
    </row>
    <row r="820" spans="2:17" x14ac:dyDescent="0.25">
      <c r="B820" s="108"/>
      <c r="C820" s="220"/>
      <c r="D820" s="108"/>
      <c r="E820" s="220"/>
      <c r="F820" s="108"/>
      <c r="G820" s="220"/>
      <c r="H820" s="108"/>
      <c r="I820" s="220"/>
      <c r="J820" s="108"/>
      <c r="K820" s="220"/>
      <c r="L820" s="108"/>
      <c r="M820" s="220"/>
      <c r="N820" s="108"/>
      <c r="O820" s="220"/>
      <c r="P820" s="108"/>
      <c r="Q820" s="225"/>
    </row>
    <row r="821" spans="2:17" x14ac:dyDescent="0.25">
      <c r="B821" s="108"/>
      <c r="C821" s="220"/>
      <c r="D821" s="108"/>
      <c r="E821" s="220"/>
      <c r="F821" s="108"/>
      <c r="G821" s="220"/>
      <c r="H821" s="108"/>
      <c r="I821" s="220"/>
      <c r="J821" s="108"/>
      <c r="K821" s="220"/>
      <c r="L821" s="108"/>
      <c r="M821" s="220"/>
      <c r="N821" s="108"/>
      <c r="O821" s="220"/>
      <c r="P821" s="108"/>
      <c r="Q821" s="225"/>
    </row>
    <row r="822" spans="2:17" x14ac:dyDescent="0.25">
      <c r="B822" s="108"/>
      <c r="C822" s="220"/>
      <c r="D822" s="108"/>
      <c r="E822" s="220"/>
      <c r="F822" s="108"/>
      <c r="G822" s="220"/>
      <c r="H822" s="108"/>
      <c r="I822" s="220"/>
      <c r="J822" s="108"/>
      <c r="K822" s="220"/>
      <c r="L822" s="108"/>
      <c r="M822" s="220"/>
      <c r="N822" s="108"/>
      <c r="O822" s="220"/>
      <c r="P822" s="108"/>
      <c r="Q822" s="225"/>
    </row>
    <row r="823" spans="2:17" x14ac:dyDescent="0.25">
      <c r="B823" s="108"/>
      <c r="C823" s="220"/>
      <c r="D823" s="108"/>
      <c r="E823" s="220"/>
      <c r="F823" s="108"/>
      <c r="G823" s="220"/>
      <c r="H823" s="108"/>
      <c r="I823" s="220"/>
      <c r="J823" s="108"/>
      <c r="K823" s="220"/>
      <c r="L823" s="108"/>
      <c r="M823" s="220"/>
      <c r="N823" s="108"/>
      <c r="O823" s="220"/>
      <c r="P823" s="108"/>
      <c r="Q823" s="225"/>
    </row>
    <row r="824" spans="2:17" x14ac:dyDescent="0.25">
      <c r="B824" s="108"/>
      <c r="C824" s="220"/>
      <c r="D824" s="108"/>
      <c r="E824" s="220"/>
      <c r="F824" s="108"/>
      <c r="G824" s="220"/>
      <c r="H824" s="108"/>
      <c r="I824" s="220"/>
      <c r="J824" s="108"/>
      <c r="K824" s="220"/>
      <c r="L824" s="108"/>
      <c r="M824" s="220"/>
      <c r="N824" s="108"/>
      <c r="O824" s="220"/>
      <c r="P824" s="108"/>
      <c r="Q824" s="225"/>
    </row>
    <row r="825" spans="2:17" x14ac:dyDescent="0.25">
      <c r="B825" s="108"/>
      <c r="C825" s="220"/>
      <c r="D825" s="108"/>
      <c r="E825" s="220"/>
      <c r="F825" s="108"/>
      <c r="G825" s="220"/>
      <c r="H825" s="108"/>
      <c r="I825" s="220"/>
      <c r="J825" s="108"/>
      <c r="K825" s="220"/>
      <c r="L825" s="108"/>
      <c r="M825" s="220"/>
      <c r="N825" s="108"/>
      <c r="O825" s="220"/>
      <c r="P825" s="108"/>
      <c r="Q825" s="225"/>
    </row>
    <row r="826" spans="2:17" x14ac:dyDescent="0.25">
      <c r="B826" s="108"/>
      <c r="C826" s="220"/>
      <c r="D826" s="108"/>
      <c r="E826" s="220"/>
      <c r="F826" s="108"/>
      <c r="G826" s="220"/>
      <c r="H826" s="108"/>
      <c r="I826" s="220"/>
      <c r="J826" s="108"/>
      <c r="K826" s="220"/>
      <c r="L826" s="108"/>
      <c r="M826" s="220"/>
      <c r="N826" s="108"/>
      <c r="O826" s="220"/>
      <c r="P826" s="108"/>
      <c r="Q826" s="225"/>
    </row>
    <row r="827" spans="2:17" x14ac:dyDescent="0.25">
      <c r="B827" s="108"/>
      <c r="C827" s="220"/>
      <c r="D827" s="108"/>
      <c r="E827" s="220"/>
      <c r="F827" s="108"/>
      <c r="G827" s="220"/>
      <c r="H827" s="108"/>
      <c r="I827" s="220"/>
      <c r="J827" s="108"/>
      <c r="K827" s="220"/>
      <c r="L827" s="108"/>
      <c r="M827" s="220"/>
      <c r="N827" s="108"/>
      <c r="O827" s="220"/>
      <c r="P827" s="108"/>
      <c r="Q827" s="225"/>
    </row>
    <row r="828" spans="2:17" x14ac:dyDescent="0.25">
      <c r="B828" s="108"/>
      <c r="C828" s="220"/>
      <c r="D828" s="108"/>
      <c r="E828" s="220"/>
      <c r="F828" s="108"/>
      <c r="G828" s="220"/>
      <c r="H828" s="108"/>
      <c r="I828" s="220"/>
      <c r="J828" s="108"/>
      <c r="K828" s="220"/>
      <c r="L828" s="108"/>
      <c r="M828" s="220"/>
      <c r="N828" s="108"/>
      <c r="O828" s="220"/>
      <c r="P828" s="108"/>
      <c r="Q828" s="225"/>
    </row>
    <row r="829" spans="2:17" x14ac:dyDescent="0.25">
      <c r="B829" s="108"/>
      <c r="C829" s="220"/>
      <c r="D829" s="108"/>
      <c r="E829" s="220"/>
      <c r="F829" s="108"/>
      <c r="G829" s="220"/>
      <c r="H829" s="108"/>
      <c r="I829" s="220"/>
      <c r="J829" s="108"/>
      <c r="K829" s="220"/>
      <c r="L829" s="108"/>
      <c r="M829" s="220"/>
      <c r="N829" s="108"/>
      <c r="O829" s="220"/>
      <c r="P829" s="108"/>
      <c r="Q829" s="225"/>
    </row>
    <row r="830" spans="2:17" x14ac:dyDescent="0.25">
      <c r="B830" s="108"/>
      <c r="C830" s="220"/>
      <c r="D830" s="108"/>
      <c r="E830" s="220"/>
      <c r="F830" s="108"/>
      <c r="G830" s="220"/>
      <c r="H830" s="108"/>
      <c r="I830" s="220"/>
      <c r="J830" s="108"/>
      <c r="K830" s="220"/>
      <c r="L830" s="108"/>
      <c r="M830" s="220"/>
      <c r="N830" s="108"/>
      <c r="O830" s="220"/>
      <c r="P830" s="108"/>
      <c r="Q830" s="225"/>
    </row>
    <row r="831" spans="2:17" x14ac:dyDescent="0.25">
      <c r="B831" s="108"/>
      <c r="C831" s="220"/>
      <c r="D831" s="108"/>
      <c r="E831" s="220"/>
      <c r="F831" s="108"/>
      <c r="G831" s="220"/>
      <c r="H831" s="108"/>
      <c r="I831" s="220"/>
      <c r="J831" s="108"/>
      <c r="K831" s="220"/>
      <c r="L831" s="108"/>
      <c r="M831" s="220"/>
      <c r="N831" s="108"/>
      <c r="O831" s="220"/>
      <c r="P831" s="108"/>
      <c r="Q831" s="225"/>
    </row>
    <row r="832" spans="2:17" x14ac:dyDescent="0.25">
      <c r="B832" s="108"/>
      <c r="C832" s="220"/>
      <c r="D832" s="108"/>
      <c r="E832" s="220"/>
      <c r="F832" s="108"/>
      <c r="G832" s="220"/>
      <c r="H832" s="108"/>
      <c r="I832" s="220"/>
      <c r="J832" s="108"/>
      <c r="K832" s="220"/>
      <c r="L832" s="108"/>
      <c r="M832" s="220"/>
      <c r="N832" s="108"/>
      <c r="O832" s="220"/>
      <c r="P832" s="108"/>
      <c r="Q832" s="225"/>
    </row>
    <row r="833" spans="2:17" x14ac:dyDescent="0.25">
      <c r="B833" s="108"/>
      <c r="C833" s="220"/>
      <c r="D833" s="108"/>
      <c r="E833" s="220"/>
      <c r="F833" s="108"/>
      <c r="G833" s="220"/>
      <c r="H833" s="108"/>
      <c r="I833" s="220"/>
      <c r="J833" s="108"/>
      <c r="K833" s="220"/>
      <c r="L833" s="108"/>
      <c r="M833" s="220"/>
      <c r="N833" s="108"/>
      <c r="O833" s="220"/>
      <c r="P833" s="108"/>
      <c r="Q833" s="225"/>
    </row>
    <row r="834" spans="2:17" x14ac:dyDescent="0.25">
      <c r="B834" s="108"/>
      <c r="C834" s="220"/>
      <c r="D834" s="108"/>
      <c r="E834" s="220"/>
      <c r="F834" s="108"/>
      <c r="G834" s="220"/>
      <c r="H834" s="108"/>
      <c r="I834" s="220"/>
      <c r="J834" s="108"/>
      <c r="K834" s="220"/>
      <c r="L834" s="108"/>
      <c r="M834" s="220"/>
      <c r="N834" s="108"/>
      <c r="O834" s="220"/>
      <c r="P834" s="108"/>
      <c r="Q834" s="225"/>
    </row>
    <row r="835" spans="2:17" x14ac:dyDescent="0.25">
      <c r="B835" s="108"/>
      <c r="C835" s="220"/>
      <c r="D835" s="108"/>
      <c r="E835" s="220"/>
      <c r="F835" s="108"/>
      <c r="G835" s="220"/>
      <c r="H835" s="108"/>
      <c r="I835" s="220"/>
      <c r="J835" s="108"/>
      <c r="K835" s="220"/>
      <c r="L835" s="108"/>
      <c r="M835" s="220"/>
      <c r="N835" s="108"/>
      <c r="O835" s="220"/>
      <c r="P835" s="108"/>
      <c r="Q835" s="225"/>
    </row>
    <row r="836" spans="2:17" x14ac:dyDescent="0.25">
      <c r="B836" s="108"/>
      <c r="C836" s="220"/>
      <c r="D836" s="108"/>
      <c r="E836" s="220"/>
      <c r="F836" s="108"/>
      <c r="G836" s="220"/>
      <c r="H836" s="108"/>
      <c r="I836" s="220"/>
      <c r="J836" s="108"/>
      <c r="K836" s="220"/>
      <c r="L836" s="108"/>
      <c r="M836" s="220"/>
      <c r="N836" s="108"/>
      <c r="O836" s="220"/>
      <c r="P836" s="108"/>
      <c r="Q836" s="225"/>
    </row>
    <row r="837" spans="2:17" x14ac:dyDescent="0.25">
      <c r="B837" s="108"/>
      <c r="C837" s="220"/>
      <c r="D837" s="108"/>
      <c r="E837" s="220"/>
      <c r="F837" s="108"/>
      <c r="G837" s="220"/>
      <c r="H837" s="108"/>
      <c r="I837" s="220"/>
      <c r="J837" s="108"/>
      <c r="K837" s="220"/>
      <c r="L837" s="108"/>
      <c r="M837" s="220"/>
      <c r="N837" s="108"/>
      <c r="O837" s="220"/>
      <c r="P837" s="108"/>
      <c r="Q837" s="225"/>
    </row>
    <row r="838" spans="2:17" x14ac:dyDescent="0.25">
      <c r="B838" s="108"/>
      <c r="C838" s="220"/>
      <c r="D838" s="108"/>
      <c r="E838" s="220"/>
      <c r="F838" s="108"/>
      <c r="G838" s="220"/>
      <c r="H838" s="108"/>
      <c r="I838" s="220"/>
      <c r="J838" s="108"/>
      <c r="K838" s="220"/>
      <c r="L838" s="108"/>
      <c r="M838" s="220"/>
      <c r="N838" s="108"/>
      <c r="O838" s="220"/>
      <c r="P838" s="108"/>
      <c r="Q838" s="225"/>
    </row>
    <row r="839" spans="2:17" x14ac:dyDescent="0.25">
      <c r="B839" s="108"/>
      <c r="C839" s="220"/>
      <c r="D839" s="108"/>
      <c r="E839" s="220"/>
      <c r="F839" s="108"/>
      <c r="G839" s="220"/>
      <c r="H839" s="108"/>
      <c r="I839" s="220"/>
      <c r="J839" s="108"/>
      <c r="K839" s="220"/>
      <c r="L839" s="108"/>
      <c r="M839" s="220"/>
      <c r="N839" s="108"/>
      <c r="O839" s="220"/>
      <c r="P839" s="108"/>
      <c r="Q839" s="225"/>
    </row>
    <row r="840" spans="2:17" x14ac:dyDescent="0.25">
      <c r="B840" s="108"/>
      <c r="C840" s="220"/>
      <c r="D840" s="108"/>
      <c r="E840" s="220"/>
      <c r="F840" s="108"/>
      <c r="G840" s="220"/>
      <c r="H840" s="108"/>
      <c r="I840" s="220"/>
      <c r="J840" s="108"/>
      <c r="K840" s="220"/>
      <c r="L840" s="108"/>
      <c r="M840" s="220"/>
      <c r="N840" s="108"/>
      <c r="O840" s="220"/>
      <c r="P840" s="108"/>
      <c r="Q840" s="225"/>
    </row>
    <row r="841" spans="2:17" x14ac:dyDescent="0.25">
      <c r="B841" s="108"/>
      <c r="C841" s="220"/>
      <c r="D841" s="108"/>
      <c r="E841" s="220"/>
      <c r="F841" s="108"/>
      <c r="G841" s="220"/>
      <c r="H841" s="108"/>
      <c r="I841" s="220"/>
      <c r="J841" s="108"/>
      <c r="K841" s="220"/>
      <c r="L841" s="108"/>
      <c r="M841" s="220"/>
      <c r="N841" s="108"/>
      <c r="O841" s="220"/>
      <c r="P841" s="108"/>
      <c r="Q841" s="225"/>
    </row>
    <row r="842" spans="2:17" x14ac:dyDescent="0.25">
      <c r="B842" s="108"/>
      <c r="C842" s="220"/>
      <c r="D842" s="108"/>
      <c r="E842" s="220"/>
      <c r="F842" s="108"/>
      <c r="G842" s="220"/>
      <c r="H842" s="108"/>
      <c r="I842" s="220"/>
      <c r="J842" s="108"/>
      <c r="K842" s="220"/>
      <c r="L842" s="108"/>
      <c r="M842" s="220"/>
      <c r="N842" s="108"/>
      <c r="O842" s="220"/>
      <c r="P842" s="108"/>
      <c r="Q842" s="225"/>
    </row>
    <row r="843" spans="2:17" x14ac:dyDescent="0.25">
      <c r="B843" s="108"/>
      <c r="C843" s="220"/>
      <c r="D843" s="108"/>
      <c r="E843" s="220"/>
      <c r="F843" s="108"/>
      <c r="G843" s="220"/>
      <c r="H843" s="108"/>
      <c r="I843" s="220"/>
      <c r="J843" s="108"/>
      <c r="K843" s="220"/>
      <c r="L843" s="108"/>
      <c r="M843" s="220"/>
      <c r="N843" s="108"/>
      <c r="O843" s="220"/>
      <c r="P843" s="108"/>
      <c r="Q843" s="225"/>
    </row>
    <row r="844" spans="2:17" x14ac:dyDescent="0.25">
      <c r="B844" s="108"/>
      <c r="C844" s="220"/>
      <c r="D844" s="108"/>
      <c r="E844" s="220"/>
      <c r="F844" s="108"/>
      <c r="G844" s="220"/>
      <c r="H844" s="108"/>
      <c r="I844" s="220"/>
      <c r="J844" s="108"/>
      <c r="K844" s="220"/>
      <c r="L844" s="108"/>
      <c r="M844" s="220"/>
      <c r="N844" s="108"/>
      <c r="O844" s="220"/>
      <c r="P844" s="108"/>
      <c r="Q844" s="225"/>
    </row>
    <row r="845" spans="2:17" x14ac:dyDescent="0.25">
      <c r="B845" s="108"/>
      <c r="C845" s="220"/>
      <c r="D845" s="108"/>
      <c r="E845" s="220"/>
      <c r="F845" s="108"/>
      <c r="G845" s="220"/>
      <c r="H845" s="108"/>
      <c r="I845" s="220"/>
      <c r="J845" s="108"/>
      <c r="K845" s="220"/>
      <c r="L845" s="108"/>
      <c r="M845" s="220"/>
      <c r="N845" s="108"/>
      <c r="O845" s="220"/>
      <c r="P845" s="108"/>
      <c r="Q845" s="225"/>
    </row>
    <row r="846" spans="2:17" x14ac:dyDescent="0.25">
      <c r="B846" s="108"/>
      <c r="C846" s="220"/>
      <c r="D846" s="108"/>
      <c r="E846" s="220"/>
      <c r="F846" s="108"/>
      <c r="G846" s="220"/>
      <c r="H846" s="108"/>
      <c r="I846" s="220"/>
      <c r="J846" s="108"/>
      <c r="K846" s="220"/>
      <c r="L846" s="108"/>
      <c r="M846" s="220"/>
      <c r="N846" s="108"/>
      <c r="O846" s="220"/>
      <c r="P846" s="108"/>
      <c r="Q846" s="225"/>
    </row>
    <row r="847" spans="2:17" x14ac:dyDescent="0.25">
      <c r="B847" s="108"/>
      <c r="C847" s="220"/>
      <c r="D847" s="108"/>
      <c r="E847" s="220"/>
      <c r="F847" s="108"/>
      <c r="G847" s="220"/>
      <c r="H847" s="108"/>
      <c r="I847" s="220"/>
      <c r="J847" s="108"/>
      <c r="K847" s="220"/>
      <c r="L847" s="108"/>
      <c r="M847" s="220"/>
      <c r="N847" s="108"/>
      <c r="O847" s="220"/>
      <c r="P847" s="108"/>
      <c r="Q847" s="225"/>
    </row>
    <row r="848" spans="2:17" x14ac:dyDescent="0.25">
      <c r="B848" s="108"/>
      <c r="C848" s="220"/>
      <c r="D848" s="108"/>
      <c r="E848" s="220"/>
      <c r="F848" s="108"/>
      <c r="G848" s="220"/>
      <c r="H848" s="108"/>
      <c r="I848" s="220"/>
      <c r="J848" s="108"/>
      <c r="K848" s="220"/>
      <c r="L848" s="108"/>
      <c r="M848" s="220"/>
      <c r="N848" s="108"/>
      <c r="O848" s="220"/>
      <c r="P848" s="108"/>
      <c r="Q848" s="225"/>
    </row>
    <row r="849" spans="2:17" x14ac:dyDescent="0.25">
      <c r="B849" s="108"/>
      <c r="C849" s="220"/>
      <c r="D849" s="108"/>
      <c r="E849" s="220"/>
      <c r="F849" s="108"/>
      <c r="G849" s="220"/>
      <c r="H849" s="108"/>
      <c r="I849" s="220"/>
      <c r="J849" s="108"/>
      <c r="K849" s="220"/>
      <c r="L849" s="108"/>
      <c r="M849" s="220"/>
      <c r="N849" s="108"/>
      <c r="O849" s="220"/>
      <c r="P849" s="108"/>
      <c r="Q849" s="225"/>
    </row>
    <row r="850" spans="2:17" x14ac:dyDescent="0.25">
      <c r="B850" s="108"/>
      <c r="C850" s="220"/>
      <c r="D850" s="108"/>
      <c r="E850" s="220"/>
      <c r="F850" s="108"/>
      <c r="G850" s="220"/>
      <c r="H850" s="108"/>
      <c r="I850" s="220"/>
      <c r="J850" s="108"/>
      <c r="K850" s="220"/>
      <c r="L850" s="108"/>
      <c r="M850" s="220"/>
      <c r="N850" s="108"/>
      <c r="O850" s="220"/>
      <c r="P850" s="108"/>
      <c r="Q850" s="225"/>
    </row>
    <row r="851" spans="2:17" x14ac:dyDescent="0.25">
      <c r="B851" s="108"/>
      <c r="C851" s="220"/>
      <c r="D851" s="108"/>
      <c r="E851" s="220"/>
      <c r="F851" s="108"/>
      <c r="G851" s="220"/>
      <c r="H851" s="108"/>
      <c r="I851" s="220"/>
      <c r="J851" s="108"/>
      <c r="K851" s="220"/>
      <c r="L851" s="108"/>
      <c r="M851" s="220"/>
      <c r="N851" s="108"/>
      <c r="O851" s="220"/>
      <c r="P851" s="108"/>
      <c r="Q851" s="225"/>
    </row>
    <row r="852" spans="2:17" x14ac:dyDescent="0.25">
      <c r="B852" s="108"/>
      <c r="C852" s="220"/>
      <c r="D852" s="108"/>
      <c r="E852" s="220"/>
      <c r="F852" s="108"/>
      <c r="G852" s="220"/>
      <c r="H852" s="108"/>
      <c r="I852" s="220"/>
      <c r="J852" s="108"/>
      <c r="K852" s="220"/>
      <c r="L852" s="108"/>
      <c r="M852" s="220"/>
      <c r="N852" s="108"/>
      <c r="O852" s="220"/>
      <c r="P852" s="108"/>
      <c r="Q852" s="225"/>
    </row>
    <row r="853" spans="2:17" x14ac:dyDescent="0.25">
      <c r="B853" s="108"/>
      <c r="C853" s="220"/>
      <c r="D853" s="108"/>
      <c r="E853" s="220"/>
      <c r="F853" s="108"/>
      <c r="G853" s="220"/>
      <c r="H853" s="108"/>
      <c r="I853" s="220"/>
      <c r="J853" s="108"/>
      <c r="K853" s="220"/>
      <c r="L853" s="108"/>
      <c r="M853" s="220"/>
      <c r="N853" s="108"/>
      <c r="O853" s="220"/>
      <c r="P853" s="108"/>
      <c r="Q853" s="225"/>
    </row>
    <row r="854" spans="2:17" x14ac:dyDescent="0.25">
      <c r="B854" s="108"/>
      <c r="C854" s="220"/>
      <c r="D854" s="108"/>
      <c r="E854" s="220"/>
      <c r="F854" s="108"/>
      <c r="G854" s="220"/>
      <c r="H854" s="108"/>
      <c r="I854" s="220"/>
      <c r="J854" s="108"/>
      <c r="K854" s="220"/>
      <c r="L854" s="108"/>
      <c r="M854" s="220"/>
      <c r="N854" s="108"/>
      <c r="O854" s="220"/>
      <c r="P854" s="108"/>
      <c r="Q854" s="225"/>
    </row>
    <row r="855" spans="2:17" x14ac:dyDescent="0.25">
      <c r="B855" s="108"/>
      <c r="C855" s="220"/>
      <c r="D855" s="108"/>
      <c r="E855" s="220"/>
      <c r="F855" s="108"/>
      <c r="G855" s="220"/>
      <c r="H855" s="108"/>
      <c r="I855" s="220"/>
      <c r="J855" s="108"/>
      <c r="K855" s="220"/>
      <c r="L855" s="108"/>
      <c r="M855" s="220"/>
      <c r="N855" s="108"/>
      <c r="O855" s="220"/>
      <c r="P855" s="108"/>
      <c r="Q855" s="225"/>
    </row>
    <row r="856" spans="2:17" x14ac:dyDescent="0.25">
      <c r="B856" s="108"/>
      <c r="C856" s="220"/>
      <c r="D856" s="108"/>
      <c r="E856" s="220"/>
      <c r="F856" s="108"/>
      <c r="G856" s="220"/>
      <c r="H856" s="108"/>
      <c r="I856" s="220"/>
      <c r="J856" s="108"/>
      <c r="K856" s="220"/>
      <c r="L856" s="108"/>
      <c r="M856" s="220"/>
      <c r="N856" s="108"/>
      <c r="O856" s="220"/>
      <c r="P856" s="108"/>
      <c r="Q856" s="225"/>
    </row>
    <row r="857" spans="2:17" x14ac:dyDescent="0.25">
      <c r="B857" s="108"/>
      <c r="C857" s="220"/>
      <c r="D857" s="108"/>
      <c r="E857" s="220"/>
      <c r="F857" s="108"/>
      <c r="G857" s="220"/>
      <c r="H857" s="108"/>
      <c r="I857" s="220"/>
      <c r="J857" s="108"/>
      <c r="K857" s="220"/>
      <c r="L857" s="108"/>
      <c r="M857" s="220"/>
      <c r="N857" s="108"/>
      <c r="O857" s="220"/>
      <c r="P857" s="108"/>
      <c r="Q857" s="225"/>
    </row>
    <row r="858" spans="2:17" x14ac:dyDescent="0.25">
      <c r="B858" s="108"/>
      <c r="C858" s="220"/>
      <c r="D858" s="108"/>
      <c r="E858" s="220"/>
      <c r="F858" s="108"/>
      <c r="G858" s="220"/>
      <c r="H858" s="108"/>
      <c r="I858" s="220"/>
      <c r="J858" s="108"/>
      <c r="K858" s="220"/>
      <c r="L858" s="108"/>
      <c r="M858" s="220"/>
      <c r="N858" s="108"/>
      <c r="O858" s="220"/>
      <c r="P858" s="108"/>
      <c r="Q858" s="225"/>
    </row>
    <row r="859" spans="2:17" x14ac:dyDescent="0.25">
      <c r="B859" s="108"/>
      <c r="C859" s="220"/>
      <c r="D859" s="108"/>
      <c r="E859" s="220"/>
      <c r="F859" s="108"/>
      <c r="G859" s="220"/>
      <c r="H859" s="108"/>
      <c r="I859" s="220"/>
      <c r="J859" s="108"/>
      <c r="K859" s="220"/>
      <c r="L859" s="108"/>
      <c r="M859" s="220"/>
      <c r="N859" s="108"/>
      <c r="O859" s="220"/>
      <c r="P859" s="108"/>
      <c r="Q859" s="225"/>
    </row>
    <row r="860" spans="2:17" x14ac:dyDescent="0.25">
      <c r="B860" s="108"/>
      <c r="C860" s="220"/>
      <c r="D860" s="108"/>
      <c r="E860" s="220"/>
      <c r="F860" s="108"/>
      <c r="G860" s="220"/>
      <c r="H860" s="108"/>
      <c r="I860" s="220"/>
      <c r="J860" s="108"/>
      <c r="K860" s="220"/>
      <c r="L860" s="108"/>
      <c r="M860" s="220"/>
      <c r="N860" s="108"/>
      <c r="O860" s="220"/>
      <c r="P860" s="108"/>
      <c r="Q860" s="225"/>
    </row>
    <row r="861" spans="2:17" x14ac:dyDescent="0.25">
      <c r="B861" s="108"/>
      <c r="C861" s="220"/>
      <c r="D861" s="108"/>
      <c r="E861" s="220"/>
      <c r="F861" s="108"/>
      <c r="G861" s="220"/>
      <c r="H861" s="108"/>
      <c r="I861" s="220"/>
      <c r="J861" s="108"/>
      <c r="K861" s="220"/>
      <c r="L861" s="108"/>
      <c r="M861" s="220"/>
      <c r="N861" s="108"/>
      <c r="O861" s="220"/>
      <c r="P861" s="108"/>
      <c r="Q861" s="225"/>
    </row>
    <row r="862" spans="2:17" x14ac:dyDescent="0.25">
      <c r="B862" s="108"/>
      <c r="C862" s="220"/>
      <c r="D862" s="108"/>
      <c r="E862" s="220"/>
      <c r="F862" s="108"/>
      <c r="G862" s="220"/>
      <c r="H862" s="108"/>
      <c r="I862" s="220"/>
      <c r="J862" s="108"/>
      <c r="K862" s="220"/>
      <c r="L862" s="108"/>
      <c r="M862" s="220"/>
      <c r="N862" s="108"/>
      <c r="O862" s="220"/>
      <c r="P862" s="108"/>
      <c r="Q862" s="225"/>
    </row>
    <row r="863" spans="2:17" x14ac:dyDescent="0.25">
      <c r="B863" s="108"/>
      <c r="C863" s="220"/>
      <c r="D863" s="108"/>
      <c r="E863" s="220"/>
      <c r="F863" s="108"/>
      <c r="G863" s="220"/>
      <c r="H863" s="108"/>
      <c r="I863" s="220"/>
      <c r="J863" s="108"/>
      <c r="K863" s="220"/>
      <c r="L863" s="108"/>
      <c r="M863" s="220"/>
      <c r="N863" s="108"/>
      <c r="O863" s="220"/>
      <c r="P863" s="108"/>
      <c r="Q863" s="225"/>
    </row>
    <row r="864" spans="2:17" x14ac:dyDescent="0.25">
      <c r="B864" s="108"/>
      <c r="C864" s="220"/>
      <c r="D864" s="108"/>
      <c r="E864" s="220"/>
      <c r="F864" s="108"/>
      <c r="G864" s="220"/>
      <c r="H864" s="108"/>
      <c r="I864" s="220"/>
      <c r="J864" s="108"/>
      <c r="K864" s="220"/>
      <c r="L864" s="108"/>
      <c r="M864" s="220"/>
      <c r="N864" s="108"/>
      <c r="O864" s="220"/>
      <c r="P864" s="108"/>
      <c r="Q864" s="225"/>
    </row>
    <row r="865" spans="2:17" x14ac:dyDescent="0.25">
      <c r="B865" s="108"/>
      <c r="C865" s="220"/>
      <c r="D865" s="108"/>
      <c r="E865" s="220"/>
      <c r="F865" s="108"/>
      <c r="G865" s="220"/>
      <c r="H865" s="108"/>
      <c r="I865" s="220"/>
      <c r="J865" s="108"/>
      <c r="K865" s="220"/>
      <c r="L865" s="108"/>
      <c r="M865" s="220"/>
      <c r="N865" s="108"/>
      <c r="O865" s="220"/>
      <c r="P865" s="108"/>
      <c r="Q865" s="225"/>
    </row>
    <row r="866" spans="2:17" x14ac:dyDescent="0.25">
      <c r="B866" s="108"/>
      <c r="C866" s="220"/>
      <c r="D866" s="108"/>
      <c r="E866" s="220"/>
      <c r="F866" s="108"/>
      <c r="G866" s="220"/>
      <c r="H866" s="108"/>
      <c r="I866" s="220"/>
      <c r="J866" s="108"/>
      <c r="K866" s="220"/>
      <c r="L866" s="108"/>
      <c r="M866" s="220"/>
      <c r="N866" s="108"/>
      <c r="O866" s="220"/>
      <c r="P866" s="108"/>
      <c r="Q866" s="225"/>
    </row>
    <row r="867" spans="2:17" x14ac:dyDescent="0.25">
      <c r="B867" s="108"/>
      <c r="C867" s="220"/>
      <c r="D867" s="108"/>
      <c r="E867" s="220"/>
      <c r="F867" s="108"/>
      <c r="G867" s="220"/>
      <c r="H867" s="108"/>
      <c r="I867" s="220"/>
      <c r="J867" s="108"/>
      <c r="K867" s="220"/>
      <c r="L867" s="108"/>
      <c r="M867" s="220"/>
      <c r="N867" s="108"/>
      <c r="O867" s="220"/>
      <c r="P867" s="108"/>
      <c r="Q867" s="225"/>
    </row>
    <row r="868" spans="2:17" x14ac:dyDescent="0.25">
      <c r="B868" s="108"/>
      <c r="C868" s="220"/>
      <c r="D868" s="108"/>
      <c r="E868" s="220"/>
      <c r="F868" s="108"/>
      <c r="G868" s="220"/>
      <c r="H868" s="108"/>
      <c r="I868" s="220"/>
      <c r="J868" s="108"/>
      <c r="K868" s="220"/>
      <c r="L868" s="108"/>
      <c r="M868" s="220"/>
      <c r="N868" s="108"/>
      <c r="O868" s="220"/>
      <c r="P868" s="108"/>
      <c r="Q868" s="225"/>
    </row>
    <row r="869" spans="2:17" x14ac:dyDescent="0.25">
      <c r="B869" s="108"/>
      <c r="C869" s="220"/>
      <c r="D869" s="108"/>
      <c r="E869" s="220"/>
      <c r="F869" s="108"/>
      <c r="G869" s="220"/>
      <c r="H869" s="108"/>
      <c r="I869" s="220"/>
      <c r="J869" s="108"/>
      <c r="K869" s="220"/>
      <c r="L869" s="108"/>
      <c r="M869" s="220"/>
      <c r="N869" s="108"/>
      <c r="O869" s="220"/>
      <c r="P869" s="108"/>
      <c r="Q869" s="225"/>
    </row>
    <row r="870" spans="2:17" x14ac:dyDescent="0.25">
      <c r="B870" s="108"/>
      <c r="C870" s="220"/>
      <c r="D870" s="108"/>
      <c r="E870" s="220"/>
      <c r="F870" s="108"/>
      <c r="G870" s="220"/>
      <c r="H870" s="108"/>
      <c r="I870" s="220"/>
      <c r="J870" s="108"/>
      <c r="K870" s="220"/>
      <c r="L870" s="108"/>
      <c r="M870" s="220"/>
      <c r="N870" s="108"/>
      <c r="O870" s="220"/>
      <c r="P870" s="108"/>
      <c r="Q870" s="225"/>
    </row>
    <row r="871" spans="2:17" x14ac:dyDescent="0.25">
      <c r="B871" s="108"/>
      <c r="C871" s="220"/>
      <c r="D871" s="108"/>
      <c r="E871" s="220"/>
      <c r="F871" s="108"/>
      <c r="G871" s="220"/>
      <c r="H871" s="108"/>
      <c r="I871" s="220"/>
      <c r="J871" s="108"/>
      <c r="K871" s="220"/>
      <c r="L871" s="108"/>
      <c r="M871" s="220"/>
      <c r="N871" s="108"/>
      <c r="O871" s="220"/>
      <c r="P871" s="108"/>
      <c r="Q871" s="225"/>
    </row>
    <row r="872" spans="2:17" x14ac:dyDescent="0.25">
      <c r="B872" s="108"/>
      <c r="C872" s="220"/>
      <c r="D872" s="108"/>
      <c r="E872" s="220"/>
      <c r="F872" s="108"/>
      <c r="G872" s="220"/>
      <c r="H872" s="108"/>
      <c r="I872" s="220"/>
      <c r="J872" s="108"/>
      <c r="K872" s="220"/>
      <c r="L872" s="108"/>
      <c r="M872" s="220"/>
      <c r="N872" s="108"/>
      <c r="O872" s="220"/>
      <c r="P872" s="108"/>
      <c r="Q872" s="225"/>
    </row>
    <row r="873" spans="2:17" x14ac:dyDescent="0.25">
      <c r="B873" s="108"/>
      <c r="C873" s="220"/>
      <c r="D873" s="108"/>
      <c r="E873" s="220"/>
      <c r="F873" s="108"/>
      <c r="G873" s="220"/>
      <c r="H873" s="108"/>
      <c r="I873" s="220"/>
      <c r="J873" s="108"/>
      <c r="K873" s="220"/>
      <c r="L873" s="108"/>
      <c r="M873" s="220"/>
      <c r="N873" s="108"/>
      <c r="O873" s="220"/>
      <c r="P873" s="108"/>
      <c r="Q873" s="225"/>
    </row>
    <row r="874" spans="2:17" x14ac:dyDescent="0.25">
      <c r="B874" s="108"/>
      <c r="C874" s="220"/>
      <c r="D874" s="108"/>
      <c r="E874" s="220"/>
      <c r="F874" s="108"/>
      <c r="G874" s="220"/>
      <c r="H874" s="108"/>
      <c r="I874" s="220"/>
      <c r="J874" s="108"/>
      <c r="K874" s="220"/>
      <c r="L874" s="108"/>
      <c r="M874" s="220"/>
      <c r="N874" s="108"/>
      <c r="O874" s="220"/>
      <c r="P874" s="108"/>
      <c r="Q874" s="225"/>
    </row>
    <row r="875" spans="2:17" x14ac:dyDescent="0.25">
      <c r="B875" s="108"/>
      <c r="C875" s="220"/>
      <c r="D875" s="108"/>
      <c r="E875" s="220"/>
      <c r="F875" s="108"/>
      <c r="G875" s="220"/>
      <c r="H875" s="108"/>
      <c r="I875" s="220"/>
      <c r="J875" s="108"/>
      <c r="K875" s="220"/>
      <c r="L875" s="108"/>
      <c r="M875" s="220"/>
      <c r="N875" s="108"/>
      <c r="O875" s="220"/>
      <c r="P875" s="108"/>
      <c r="Q875" s="225"/>
    </row>
    <row r="876" spans="2:17" x14ac:dyDescent="0.25">
      <c r="B876" s="108"/>
      <c r="C876" s="220"/>
      <c r="D876" s="108"/>
      <c r="E876" s="220"/>
      <c r="F876" s="108"/>
      <c r="G876" s="220"/>
      <c r="H876" s="108"/>
      <c r="I876" s="220"/>
      <c r="J876" s="108"/>
      <c r="K876" s="220"/>
      <c r="L876" s="108"/>
      <c r="M876" s="220"/>
      <c r="N876" s="108"/>
      <c r="O876" s="220"/>
      <c r="P876" s="108"/>
      <c r="Q876" s="225"/>
    </row>
    <row r="877" spans="2:17" x14ac:dyDescent="0.25">
      <c r="B877" s="108"/>
      <c r="C877" s="220"/>
      <c r="D877" s="108"/>
      <c r="E877" s="220"/>
      <c r="F877" s="108"/>
      <c r="G877" s="220"/>
      <c r="H877" s="108"/>
      <c r="I877" s="220"/>
      <c r="J877" s="108"/>
      <c r="K877" s="220"/>
      <c r="L877" s="108"/>
      <c r="M877" s="220"/>
      <c r="N877" s="108"/>
      <c r="O877" s="220"/>
      <c r="P877" s="108"/>
      <c r="Q877" s="225"/>
    </row>
    <row r="878" spans="2:17" x14ac:dyDescent="0.25">
      <c r="B878" s="108"/>
      <c r="C878" s="220"/>
      <c r="D878" s="108"/>
      <c r="E878" s="220"/>
      <c r="F878" s="108"/>
      <c r="G878" s="220"/>
      <c r="H878" s="108"/>
      <c r="I878" s="220"/>
      <c r="J878" s="108"/>
      <c r="K878" s="220"/>
      <c r="L878" s="108"/>
      <c r="M878" s="220"/>
      <c r="N878" s="108"/>
      <c r="O878" s="220"/>
      <c r="P878" s="108"/>
      <c r="Q878" s="225"/>
    </row>
    <row r="879" spans="2:17" x14ac:dyDescent="0.25">
      <c r="B879" s="108"/>
      <c r="C879" s="220"/>
      <c r="D879" s="108"/>
      <c r="E879" s="220"/>
      <c r="F879" s="108"/>
      <c r="G879" s="220"/>
      <c r="H879" s="108"/>
      <c r="I879" s="220"/>
      <c r="J879" s="108"/>
      <c r="K879" s="220"/>
      <c r="L879" s="108"/>
      <c r="M879" s="220"/>
      <c r="N879" s="108"/>
      <c r="O879" s="220"/>
      <c r="P879" s="108"/>
      <c r="Q879" s="225"/>
    </row>
    <row r="880" spans="2:17" x14ac:dyDescent="0.25">
      <c r="B880" s="108"/>
      <c r="C880" s="220"/>
      <c r="D880" s="108"/>
      <c r="E880" s="220"/>
      <c r="F880" s="108"/>
      <c r="G880" s="220"/>
      <c r="H880" s="108"/>
      <c r="I880" s="220"/>
      <c r="J880" s="108"/>
      <c r="K880" s="220"/>
      <c r="L880" s="108"/>
      <c r="M880" s="220"/>
      <c r="N880" s="108"/>
      <c r="O880" s="220"/>
      <c r="P880" s="108"/>
      <c r="Q880" s="225"/>
    </row>
    <row r="881" spans="2:17" x14ac:dyDescent="0.25">
      <c r="B881" s="108"/>
      <c r="C881" s="220"/>
      <c r="D881" s="108"/>
      <c r="E881" s="220"/>
      <c r="F881" s="108"/>
      <c r="G881" s="220"/>
      <c r="H881" s="108"/>
      <c r="I881" s="220"/>
      <c r="J881" s="108"/>
      <c r="K881" s="220"/>
      <c r="L881" s="108"/>
      <c r="M881" s="220"/>
      <c r="N881" s="108"/>
      <c r="O881" s="220"/>
      <c r="P881" s="108"/>
      <c r="Q881" s="225"/>
    </row>
    <row r="882" spans="2:17" x14ac:dyDescent="0.25">
      <c r="B882" s="108"/>
      <c r="C882" s="220"/>
      <c r="D882" s="108"/>
      <c r="E882" s="220"/>
      <c r="F882" s="108"/>
      <c r="G882" s="220"/>
      <c r="H882" s="108"/>
      <c r="I882" s="220"/>
      <c r="J882" s="108"/>
      <c r="K882" s="220"/>
      <c r="L882" s="108"/>
      <c r="M882" s="220"/>
      <c r="N882" s="108"/>
      <c r="O882" s="220"/>
      <c r="P882" s="108"/>
      <c r="Q882" s="225"/>
    </row>
    <row r="883" spans="2:17" x14ac:dyDescent="0.25">
      <c r="B883" s="108"/>
      <c r="C883" s="220"/>
      <c r="D883" s="108"/>
      <c r="E883" s="220"/>
      <c r="F883" s="108"/>
      <c r="G883" s="220"/>
      <c r="H883" s="108"/>
      <c r="I883" s="220"/>
      <c r="J883" s="108"/>
      <c r="K883" s="220"/>
      <c r="L883" s="108"/>
      <c r="M883" s="220"/>
      <c r="N883" s="108"/>
      <c r="O883" s="220"/>
      <c r="P883" s="108"/>
      <c r="Q883" s="225"/>
    </row>
    <row r="884" spans="2:17" x14ac:dyDescent="0.25">
      <c r="B884" s="108"/>
      <c r="C884" s="220"/>
      <c r="D884" s="108"/>
      <c r="E884" s="220"/>
      <c r="F884" s="108"/>
      <c r="G884" s="220"/>
      <c r="H884" s="108"/>
      <c r="I884" s="220"/>
      <c r="J884" s="108"/>
      <c r="K884" s="220"/>
      <c r="L884" s="108"/>
      <c r="M884" s="220"/>
      <c r="N884" s="108"/>
      <c r="O884" s="220"/>
      <c r="P884" s="108"/>
      <c r="Q884" s="225"/>
    </row>
    <row r="885" spans="2:17" x14ac:dyDescent="0.25">
      <c r="B885" s="108"/>
      <c r="C885" s="220"/>
      <c r="D885" s="108"/>
      <c r="E885" s="220"/>
      <c r="F885" s="108"/>
      <c r="G885" s="220"/>
      <c r="H885" s="108"/>
      <c r="I885" s="220"/>
      <c r="J885" s="108"/>
      <c r="K885" s="220"/>
      <c r="L885" s="108"/>
      <c r="M885" s="220"/>
      <c r="N885" s="108"/>
      <c r="O885" s="220"/>
      <c r="P885" s="108"/>
      <c r="Q885" s="225"/>
    </row>
    <row r="886" spans="2:17" x14ac:dyDescent="0.25">
      <c r="B886" s="108"/>
      <c r="C886" s="220"/>
      <c r="D886" s="108"/>
      <c r="E886" s="220"/>
      <c r="F886" s="108"/>
      <c r="G886" s="220"/>
      <c r="H886" s="108"/>
      <c r="I886" s="220"/>
      <c r="J886" s="108"/>
      <c r="K886" s="220"/>
      <c r="L886" s="108"/>
      <c r="M886" s="220"/>
      <c r="N886" s="108"/>
      <c r="O886" s="220"/>
      <c r="P886" s="108"/>
      <c r="Q886" s="225"/>
    </row>
    <row r="887" spans="2:17" x14ac:dyDescent="0.25">
      <c r="B887" s="108"/>
      <c r="C887" s="220"/>
      <c r="D887" s="108"/>
      <c r="E887" s="220"/>
      <c r="F887" s="108"/>
      <c r="G887" s="220"/>
      <c r="H887" s="108"/>
      <c r="I887" s="220"/>
      <c r="J887" s="108"/>
      <c r="K887" s="220"/>
      <c r="L887" s="108"/>
      <c r="M887" s="220"/>
      <c r="N887" s="108"/>
      <c r="O887" s="220"/>
      <c r="P887" s="108"/>
      <c r="Q887" s="225"/>
    </row>
    <row r="888" spans="2:17" x14ac:dyDescent="0.25">
      <c r="B888" s="108"/>
      <c r="C888" s="220"/>
      <c r="D888" s="108"/>
      <c r="E888" s="220"/>
      <c r="F888" s="108"/>
      <c r="G888" s="220"/>
      <c r="H888" s="108"/>
      <c r="I888" s="220"/>
      <c r="J888" s="108"/>
      <c r="K888" s="220"/>
      <c r="L888" s="108"/>
      <c r="M888" s="220"/>
      <c r="N888" s="108"/>
      <c r="O888" s="220"/>
      <c r="P888" s="108"/>
      <c r="Q888" s="225"/>
    </row>
    <row r="889" spans="2:17" x14ac:dyDescent="0.25">
      <c r="B889" s="108"/>
      <c r="C889" s="220"/>
      <c r="D889" s="108"/>
      <c r="E889" s="220"/>
      <c r="F889" s="108"/>
      <c r="G889" s="220"/>
      <c r="H889" s="108"/>
      <c r="I889" s="220"/>
      <c r="J889" s="108"/>
      <c r="K889" s="220"/>
      <c r="L889" s="108"/>
      <c r="M889" s="220"/>
      <c r="N889" s="108"/>
      <c r="O889" s="220"/>
      <c r="P889" s="108"/>
      <c r="Q889" s="225"/>
    </row>
    <row r="890" spans="2:17" x14ac:dyDescent="0.25">
      <c r="B890" s="108"/>
      <c r="C890" s="220"/>
      <c r="D890" s="108"/>
      <c r="E890" s="220"/>
      <c r="F890" s="108"/>
      <c r="G890" s="220"/>
      <c r="H890" s="108"/>
      <c r="I890" s="220"/>
      <c r="J890" s="108"/>
      <c r="K890" s="220"/>
      <c r="L890" s="108"/>
      <c r="M890" s="220"/>
      <c r="N890" s="108"/>
      <c r="O890" s="220"/>
      <c r="P890" s="108"/>
      <c r="Q890" s="225"/>
    </row>
    <row r="891" spans="2:17" x14ac:dyDescent="0.25">
      <c r="B891" s="108"/>
      <c r="C891" s="220"/>
      <c r="D891" s="108"/>
      <c r="E891" s="220"/>
      <c r="F891" s="108"/>
      <c r="G891" s="220"/>
      <c r="H891" s="108"/>
      <c r="I891" s="220"/>
      <c r="J891" s="108"/>
      <c r="K891" s="220"/>
      <c r="L891" s="108"/>
      <c r="M891" s="220"/>
      <c r="N891" s="108"/>
      <c r="O891" s="220"/>
      <c r="P891" s="108"/>
      <c r="Q891" s="225"/>
    </row>
    <row r="892" spans="2:17" x14ac:dyDescent="0.25">
      <c r="B892" s="108"/>
      <c r="C892" s="220"/>
      <c r="D892" s="108"/>
      <c r="E892" s="220"/>
      <c r="F892" s="108"/>
      <c r="G892" s="220"/>
      <c r="H892" s="108"/>
      <c r="I892" s="220"/>
      <c r="J892" s="108"/>
      <c r="K892" s="220"/>
      <c r="L892" s="108"/>
      <c r="M892" s="220"/>
      <c r="N892" s="108"/>
      <c r="O892" s="220"/>
      <c r="P892" s="108"/>
      <c r="Q892" s="225"/>
    </row>
    <row r="893" spans="2:17" x14ac:dyDescent="0.25">
      <c r="B893" s="108"/>
      <c r="C893" s="220"/>
      <c r="D893" s="108"/>
      <c r="E893" s="220"/>
      <c r="F893" s="108"/>
      <c r="G893" s="220"/>
      <c r="H893" s="108"/>
      <c r="I893" s="220"/>
      <c r="J893" s="108"/>
      <c r="K893" s="220"/>
      <c r="L893" s="108"/>
      <c r="M893" s="220"/>
      <c r="N893" s="108"/>
      <c r="O893" s="220"/>
      <c r="P893" s="108"/>
      <c r="Q893" s="225"/>
    </row>
    <row r="894" spans="2:17" x14ac:dyDescent="0.25">
      <c r="B894" s="108"/>
      <c r="C894" s="220"/>
      <c r="D894" s="108"/>
      <c r="E894" s="220"/>
      <c r="F894" s="108"/>
      <c r="G894" s="220"/>
      <c r="H894" s="108"/>
      <c r="I894" s="220"/>
      <c r="J894" s="108"/>
      <c r="K894" s="220"/>
      <c r="L894" s="108"/>
      <c r="M894" s="220"/>
      <c r="N894" s="108"/>
      <c r="O894" s="220"/>
      <c r="P894" s="108"/>
      <c r="Q894" s="225"/>
    </row>
    <row r="895" spans="2:17" x14ac:dyDescent="0.25">
      <c r="B895" s="108"/>
      <c r="C895" s="220"/>
      <c r="D895" s="108"/>
      <c r="E895" s="220"/>
      <c r="F895" s="108"/>
      <c r="G895" s="220"/>
      <c r="H895" s="108"/>
      <c r="I895" s="220"/>
      <c r="J895" s="108"/>
      <c r="K895" s="220"/>
      <c r="L895" s="108"/>
      <c r="M895" s="220"/>
      <c r="N895" s="108"/>
      <c r="O895" s="220"/>
      <c r="P895" s="108"/>
      <c r="Q895" s="225"/>
    </row>
    <row r="896" spans="2:17" x14ac:dyDescent="0.25">
      <c r="B896" s="108"/>
      <c r="C896" s="220"/>
      <c r="D896" s="108"/>
      <c r="E896" s="220"/>
      <c r="F896" s="108"/>
      <c r="G896" s="220"/>
      <c r="H896" s="108"/>
      <c r="I896" s="220"/>
      <c r="J896" s="108"/>
      <c r="K896" s="220"/>
      <c r="L896" s="108"/>
      <c r="M896" s="220"/>
      <c r="N896" s="108"/>
      <c r="O896" s="220"/>
      <c r="P896" s="108"/>
      <c r="Q896" s="225"/>
    </row>
    <row r="897" spans="2:17" x14ac:dyDescent="0.25">
      <c r="B897" s="108"/>
      <c r="C897" s="220"/>
      <c r="D897" s="108"/>
      <c r="E897" s="220"/>
      <c r="F897" s="108"/>
      <c r="G897" s="220"/>
      <c r="H897" s="108"/>
      <c r="I897" s="220"/>
      <c r="J897" s="108"/>
      <c r="K897" s="220"/>
      <c r="L897" s="108"/>
      <c r="M897" s="220"/>
      <c r="N897" s="108"/>
      <c r="O897" s="220"/>
      <c r="P897" s="108"/>
      <c r="Q897" s="225"/>
    </row>
    <row r="898" spans="2:17" x14ac:dyDescent="0.25">
      <c r="B898" s="108"/>
      <c r="C898" s="220"/>
      <c r="D898" s="108"/>
      <c r="E898" s="220"/>
      <c r="F898" s="108"/>
      <c r="G898" s="220"/>
      <c r="H898" s="108"/>
      <c r="I898" s="220"/>
      <c r="J898" s="108"/>
      <c r="K898" s="220"/>
      <c r="L898" s="108"/>
      <c r="M898" s="220"/>
      <c r="N898" s="108"/>
      <c r="O898" s="220"/>
      <c r="P898" s="108"/>
      <c r="Q898" s="225"/>
    </row>
    <row r="899" spans="2:17" x14ac:dyDescent="0.25">
      <c r="B899" s="108"/>
      <c r="C899" s="220"/>
      <c r="D899" s="108"/>
      <c r="E899" s="220"/>
      <c r="F899" s="108"/>
      <c r="G899" s="220"/>
      <c r="H899" s="108"/>
      <c r="I899" s="220"/>
      <c r="J899" s="108"/>
      <c r="K899" s="220"/>
      <c r="L899" s="108"/>
      <c r="M899" s="220"/>
      <c r="N899" s="108"/>
      <c r="O899" s="220"/>
      <c r="P899" s="108"/>
      <c r="Q899" s="225"/>
    </row>
    <row r="900" spans="2:17" x14ac:dyDescent="0.25">
      <c r="B900" s="108"/>
      <c r="C900" s="220"/>
      <c r="D900" s="108"/>
      <c r="E900" s="220"/>
      <c r="F900" s="108"/>
      <c r="G900" s="220"/>
      <c r="H900" s="108"/>
      <c r="I900" s="220"/>
      <c r="J900" s="108"/>
      <c r="K900" s="220"/>
      <c r="L900" s="108"/>
      <c r="M900" s="220"/>
      <c r="N900" s="108"/>
      <c r="O900" s="220"/>
      <c r="P900" s="108"/>
      <c r="Q900" s="225"/>
    </row>
    <row r="901" spans="2:17" x14ac:dyDescent="0.25">
      <c r="B901" s="108"/>
      <c r="C901" s="220"/>
      <c r="D901" s="108"/>
      <c r="E901" s="220"/>
      <c r="F901" s="108"/>
      <c r="G901" s="220"/>
      <c r="H901" s="108"/>
      <c r="I901" s="220"/>
      <c r="J901" s="108"/>
      <c r="K901" s="220"/>
      <c r="L901" s="108"/>
      <c r="M901" s="220"/>
      <c r="N901" s="108"/>
      <c r="O901" s="220"/>
      <c r="P901" s="108"/>
      <c r="Q901" s="225"/>
    </row>
    <row r="902" spans="2:17" x14ac:dyDescent="0.25">
      <c r="B902" s="108"/>
      <c r="C902" s="220"/>
      <c r="D902" s="108"/>
      <c r="E902" s="220"/>
      <c r="F902" s="108"/>
      <c r="G902" s="220"/>
      <c r="H902" s="108"/>
      <c r="I902" s="220"/>
      <c r="J902" s="108"/>
      <c r="K902" s="220"/>
      <c r="L902" s="108"/>
      <c r="M902" s="220"/>
      <c r="N902" s="108"/>
      <c r="O902" s="220"/>
      <c r="P902" s="108"/>
      <c r="Q902" s="225"/>
    </row>
    <row r="903" spans="2:17" x14ac:dyDescent="0.25">
      <c r="B903" s="108"/>
      <c r="C903" s="220"/>
      <c r="D903" s="108"/>
      <c r="E903" s="220"/>
      <c r="F903" s="108"/>
      <c r="G903" s="220"/>
      <c r="H903" s="108"/>
      <c r="I903" s="220"/>
      <c r="J903" s="108"/>
      <c r="K903" s="220"/>
      <c r="L903" s="108"/>
      <c r="M903" s="220"/>
      <c r="N903" s="108"/>
      <c r="O903" s="220"/>
      <c r="P903" s="108"/>
      <c r="Q903" s="225"/>
    </row>
    <row r="904" spans="2:17" x14ac:dyDescent="0.25">
      <c r="B904" s="108"/>
      <c r="C904" s="220"/>
      <c r="D904" s="108"/>
      <c r="E904" s="220"/>
      <c r="F904" s="108"/>
      <c r="G904" s="220"/>
      <c r="H904" s="108"/>
      <c r="I904" s="220"/>
      <c r="J904" s="108"/>
      <c r="K904" s="220"/>
      <c r="L904" s="108"/>
      <c r="M904" s="220"/>
      <c r="N904" s="108"/>
      <c r="O904" s="220"/>
      <c r="P904" s="108"/>
      <c r="Q904" s="225"/>
    </row>
    <row r="905" spans="2:17" x14ac:dyDescent="0.25">
      <c r="B905" s="108"/>
      <c r="C905" s="220"/>
      <c r="D905" s="108"/>
      <c r="E905" s="220"/>
      <c r="F905" s="108"/>
      <c r="G905" s="220"/>
      <c r="H905" s="108"/>
      <c r="I905" s="220"/>
      <c r="J905" s="108"/>
      <c r="K905" s="220"/>
      <c r="L905" s="108"/>
      <c r="M905" s="220"/>
      <c r="N905" s="108"/>
      <c r="O905" s="220"/>
      <c r="P905" s="108"/>
      <c r="Q905" s="225"/>
    </row>
    <row r="906" spans="2:17" x14ac:dyDescent="0.25">
      <c r="B906" s="108"/>
      <c r="C906" s="220"/>
      <c r="D906" s="108"/>
      <c r="E906" s="220"/>
      <c r="F906" s="108"/>
      <c r="G906" s="220"/>
      <c r="H906" s="108"/>
      <c r="I906" s="220"/>
      <c r="J906" s="108"/>
      <c r="K906" s="220"/>
      <c r="L906" s="108"/>
      <c r="M906" s="220"/>
      <c r="N906" s="108"/>
      <c r="O906" s="220"/>
      <c r="P906" s="108"/>
      <c r="Q906" s="225"/>
    </row>
    <row r="907" spans="2:17" x14ac:dyDescent="0.25">
      <c r="B907" s="108"/>
      <c r="C907" s="220"/>
      <c r="D907" s="108"/>
      <c r="E907" s="220"/>
      <c r="F907" s="108"/>
      <c r="G907" s="220"/>
      <c r="H907" s="108"/>
      <c r="I907" s="220"/>
      <c r="J907" s="108"/>
      <c r="K907" s="220"/>
      <c r="L907" s="108"/>
      <c r="M907" s="220"/>
      <c r="N907" s="108"/>
      <c r="O907" s="220"/>
      <c r="P907" s="108"/>
      <c r="Q907" s="225"/>
    </row>
    <row r="908" spans="2:17" x14ac:dyDescent="0.25">
      <c r="B908" s="108"/>
      <c r="C908" s="220"/>
      <c r="D908" s="108"/>
      <c r="E908" s="220"/>
      <c r="F908" s="108"/>
      <c r="G908" s="220"/>
      <c r="H908" s="108"/>
      <c r="I908" s="220"/>
      <c r="J908" s="108"/>
      <c r="K908" s="220"/>
      <c r="L908" s="108"/>
      <c r="M908" s="220"/>
      <c r="N908" s="108"/>
      <c r="O908" s="220"/>
      <c r="P908" s="108"/>
      <c r="Q908" s="225"/>
    </row>
    <row r="909" spans="2:17" x14ac:dyDescent="0.25">
      <c r="B909" s="108"/>
      <c r="C909" s="220"/>
      <c r="D909" s="108"/>
      <c r="E909" s="220"/>
      <c r="F909" s="108"/>
      <c r="G909" s="220"/>
      <c r="H909" s="108"/>
      <c r="I909" s="220"/>
      <c r="J909" s="108"/>
      <c r="K909" s="220"/>
      <c r="L909" s="108"/>
      <c r="M909" s="220"/>
      <c r="N909" s="108"/>
      <c r="O909" s="220"/>
      <c r="P909" s="108"/>
      <c r="Q909" s="225"/>
    </row>
    <row r="910" spans="2:17" x14ac:dyDescent="0.25">
      <c r="B910" s="108"/>
      <c r="C910" s="220"/>
      <c r="D910" s="108"/>
      <c r="E910" s="220"/>
      <c r="F910" s="108"/>
      <c r="G910" s="220"/>
      <c r="H910" s="108"/>
      <c r="I910" s="220"/>
      <c r="J910" s="108"/>
      <c r="K910" s="220"/>
      <c r="L910" s="108"/>
      <c r="M910" s="220"/>
      <c r="N910" s="108"/>
      <c r="O910" s="220"/>
      <c r="P910" s="108"/>
      <c r="Q910" s="225"/>
    </row>
    <row r="911" spans="2:17" x14ac:dyDescent="0.25">
      <c r="B911" s="108"/>
      <c r="C911" s="220"/>
      <c r="D911" s="108"/>
      <c r="E911" s="220"/>
      <c r="F911" s="108"/>
      <c r="G911" s="220"/>
      <c r="H911" s="108"/>
      <c r="I911" s="220"/>
      <c r="J911" s="108"/>
      <c r="K911" s="220"/>
      <c r="L911" s="108"/>
      <c r="M911" s="220"/>
      <c r="N911" s="108"/>
      <c r="O911" s="220"/>
      <c r="P911" s="108"/>
      <c r="Q911" s="225"/>
    </row>
    <row r="912" spans="2:17" x14ac:dyDescent="0.25">
      <c r="B912" s="108"/>
      <c r="C912" s="220"/>
      <c r="D912" s="108"/>
      <c r="E912" s="220"/>
      <c r="F912" s="108"/>
      <c r="G912" s="220"/>
      <c r="H912" s="108"/>
      <c r="I912" s="220"/>
      <c r="J912" s="108"/>
      <c r="K912" s="220"/>
      <c r="L912" s="108"/>
      <c r="M912" s="220"/>
      <c r="N912" s="108"/>
      <c r="O912" s="220"/>
      <c r="P912" s="108"/>
      <c r="Q912" s="225"/>
    </row>
    <row r="913" spans="2:17" x14ac:dyDescent="0.25">
      <c r="B913" s="108"/>
      <c r="C913" s="220"/>
      <c r="D913" s="108"/>
      <c r="E913" s="220"/>
      <c r="F913" s="108"/>
      <c r="G913" s="220"/>
      <c r="H913" s="108"/>
      <c r="I913" s="220"/>
      <c r="J913" s="108"/>
      <c r="K913" s="220"/>
      <c r="L913" s="108"/>
      <c r="M913" s="220"/>
      <c r="N913" s="108"/>
      <c r="O913" s="220"/>
      <c r="P913" s="108"/>
      <c r="Q913" s="225"/>
    </row>
    <row r="914" spans="2:17" x14ac:dyDescent="0.25">
      <c r="B914" s="108"/>
      <c r="C914" s="220"/>
      <c r="D914" s="108"/>
      <c r="E914" s="220"/>
      <c r="F914" s="108"/>
      <c r="G914" s="220"/>
      <c r="H914" s="108"/>
      <c r="I914" s="220"/>
      <c r="J914" s="108"/>
      <c r="K914" s="220"/>
      <c r="L914" s="108"/>
      <c r="M914" s="220"/>
      <c r="N914" s="108"/>
      <c r="O914" s="220"/>
      <c r="P914" s="108"/>
      <c r="Q914" s="225"/>
    </row>
    <row r="915" spans="2:17" x14ac:dyDescent="0.25">
      <c r="B915" s="108"/>
      <c r="C915" s="220"/>
      <c r="D915" s="108"/>
      <c r="E915" s="220"/>
      <c r="F915" s="108"/>
      <c r="G915" s="220"/>
      <c r="H915" s="108"/>
      <c r="I915" s="220"/>
      <c r="J915" s="108"/>
      <c r="K915" s="220"/>
      <c r="L915" s="108"/>
      <c r="M915" s="220"/>
      <c r="N915" s="108"/>
      <c r="O915" s="220"/>
      <c r="P915" s="108"/>
      <c r="Q915" s="225"/>
    </row>
    <row r="916" spans="2:17" x14ac:dyDescent="0.25">
      <c r="B916" s="108"/>
      <c r="C916" s="220"/>
      <c r="D916" s="108"/>
      <c r="E916" s="220"/>
      <c r="F916" s="108"/>
      <c r="G916" s="220"/>
      <c r="H916" s="108"/>
      <c r="I916" s="220"/>
      <c r="J916" s="108"/>
      <c r="K916" s="220"/>
      <c r="L916" s="108"/>
      <c r="M916" s="220"/>
      <c r="N916" s="108"/>
      <c r="O916" s="220"/>
      <c r="P916" s="108"/>
      <c r="Q916" s="225"/>
    </row>
    <row r="917" spans="2:17" x14ac:dyDescent="0.25">
      <c r="B917" s="108"/>
      <c r="C917" s="220"/>
      <c r="D917" s="108"/>
      <c r="E917" s="220"/>
      <c r="F917" s="108"/>
      <c r="G917" s="220"/>
      <c r="H917" s="108"/>
      <c r="I917" s="220"/>
      <c r="J917" s="108"/>
      <c r="K917" s="220"/>
      <c r="L917" s="108"/>
      <c r="M917" s="220"/>
      <c r="N917" s="108"/>
      <c r="O917" s="220"/>
      <c r="P917" s="108"/>
      <c r="Q917" s="225"/>
    </row>
    <row r="918" spans="2:17" x14ac:dyDescent="0.25">
      <c r="B918" s="108"/>
      <c r="C918" s="220"/>
      <c r="D918" s="108"/>
      <c r="E918" s="220"/>
      <c r="F918" s="108"/>
      <c r="G918" s="220"/>
      <c r="H918" s="108"/>
      <c r="I918" s="220"/>
      <c r="J918" s="108"/>
      <c r="K918" s="220"/>
      <c r="L918" s="108"/>
      <c r="M918" s="220"/>
      <c r="N918" s="108"/>
      <c r="O918" s="220"/>
      <c r="P918" s="108"/>
      <c r="Q918" s="225"/>
    </row>
    <row r="919" spans="2:17" x14ac:dyDescent="0.25">
      <c r="B919" s="108"/>
      <c r="C919" s="220"/>
      <c r="D919" s="108"/>
      <c r="E919" s="220"/>
      <c r="F919" s="108"/>
      <c r="G919" s="220"/>
      <c r="H919" s="108"/>
      <c r="I919" s="220"/>
      <c r="J919" s="108"/>
      <c r="K919" s="220"/>
      <c r="L919" s="108"/>
      <c r="M919" s="220"/>
      <c r="N919" s="108"/>
      <c r="O919" s="220"/>
      <c r="P919" s="108"/>
      <c r="Q919" s="225"/>
    </row>
    <row r="920" spans="2:17" x14ac:dyDescent="0.25">
      <c r="B920" s="108"/>
      <c r="C920" s="220"/>
      <c r="D920" s="108"/>
      <c r="E920" s="220"/>
      <c r="F920" s="108"/>
      <c r="G920" s="220"/>
      <c r="H920" s="108"/>
      <c r="I920" s="220"/>
      <c r="J920" s="108"/>
      <c r="K920" s="220"/>
      <c r="L920" s="108"/>
      <c r="M920" s="220"/>
      <c r="N920" s="108"/>
      <c r="O920" s="220"/>
      <c r="P920" s="108"/>
      <c r="Q920" s="225"/>
    </row>
    <row r="921" spans="2:17" x14ac:dyDescent="0.25">
      <c r="B921" s="108"/>
      <c r="C921" s="220"/>
      <c r="D921" s="108"/>
      <c r="E921" s="220"/>
      <c r="F921" s="108"/>
      <c r="G921" s="220"/>
      <c r="H921" s="108"/>
      <c r="I921" s="220"/>
      <c r="J921" s="108"/>
      <c r="K921" s="220"/>
      <c r="L921" s="108"/>
      <c r="M921" s="220"/>
      <c r="N921" s="108"/>
      <c r="O921" s="220"/>
      <c r="P921" s="108"/>
      <c r="Q921" s="225"/>
    </row>
    <row r="922" spans="2:17" x14ac:dyDescent="0.25">
      <c r="B922" s="108"/>
      <c r="C922" s="220"/>
      <c r="D922" s="108"/>
      <c r="E922" s="220"/>
      <c r="F922" s="108"/>
      <c r="G922" s="220"/>
      <c r="H922" s="108"/>
      <c r="I922" s="220"/>
      <c r="J922" s="108"/>
      <c r="K922" s="220"/>
      <c r="L922" s="108"/>
      <c r="M922" s="220"/>
      <c r="N922" s="108"/>
      <c r="O922" s="220"/>
      <c r="P922" s="108"/>
      <c r="Q922" s="225"/>
    </row>
    <row r="923" spans="2:17" x14ac:dyDescent="0.25">
      <c r="B923" s="108"/>
      <c r="C923" s="220"/>
      <c r="D923" s="108"/>
      <c r="E923" s="220"/>
      <c r="F923" s="108"/>
      <c r="G923" s="220"/>
      <c r="H923" s="108"/>
      <c r="I923" s="220"/>
      <c r="J923" s="108"/>
      <c r="K923" s="220"/>
      <c r="L923" s="108"/>
      <c r="M923" s="220"/>
      <c r="N923" s="108"/>
      <c r="O923" s="220"/>
      <c r="P923" s="108"/>
      <c r="Q923" s="225"/>
    </row>
    <row r="924" spans="2:17" x14ac:dyDescent="0.25">
      <c r="B924" s="108"/>
      <c r="C924" s="220"/>
      <c r="D924" s="108"/>
      <c r="E924" s="220"/>
      <c r="F924" s="108"/>
      <c r="G924" s="220"/>
      <c r="H924" s="108"/>
      <c r="I924" s="220"/>
      <c r="J924" s="108"/>
      <c r="K924" s="220"/>
      <c r="L924" s="108"/>
      <c r="M924" s="220"/>
      <c r="N924" s="108"/>
      <c r="O924" s="220"/>
      <c r="P924" s="108"/>
      <c r="Q924" s="225"/>
    </row>
    <row r="925" spans="2:17" x14ac:dyDescent="0.25">
      <c r="B925" s="108"/>
      <c r="C925" s="220"/>
      <c r="D925" s="108"/>
      <c r="E925" s="220"/>
      <c r="F925" s="108"/>
      <c r="G925" s="220"/>
      <c r="H925" s="108"/>
      <c r="I925" s="220"/>
      <c r="J925" s="108"/>
      <c r="K925" s="220"/>
      <c r="L925" s="108"/>
      <c r="M925" s="220"/>
      <c r="N925" s="108"/>
      <c r="O925" s="220"/>
      <c r="P925" s="108"/>
      <c r="Q925" s="225"/>
    </row>
    <row r="926" spans="2:17" x14ac:dyDescent="0.25">
      <c r="B926" s="108"/>
      <c r="C926" s="220"/>
      <c r="D926" s="108"/>
      <c r="E926" s="220"/>
      <c r="F926" s="108"/>
      <c r="G926" s="220"/>
      <c r="H926" s="108"/>
      <c r="I926" s="220"/>
      <c r="J926" s="108"/>
      <c r="K926" s="220"/>
      <c r="L926" s="108"/>
      <c r="M926" s="220"/>
      <c r="N926" s="108"/>
      <c r="O926" s="220"/>
      <c r="P926" s="108"/>
      <c r="Q926" s="225"/>
    </row>
    <row r="927" spans="2:17" x14ac:dyDescent="0.25">
      <c r="B927" s="108"/>
      <c r="C927" s="220"/>
      <c r="D927" s="108"/>
      <c r="E927" s="220"/>
      <c r="F927" s="108"/>
      <c r="G927" s="220"/>
      <c r="H927" s="108"/>
      <c r="I927" s="220"/>
      <c r="J927" s="108"/>
      <c r="K927" s="220"/>
      <c r="L927" s="108"/>
      <c r="M927" s="220"/>
      <c r="N927" s="108"/>
      <c r="O927" s="220"/>
      <c r="P927" s="108"/>
      <c r="Q927" s="225"/>
    </row>
    <row r="928" spans="2:17" x14ac:dyDescent="0.25">
      <c r="B928" s="108"/>
      <c r="C928" s="220"/>
      <c r="D928" s="108"/>
      <c r="E928" s="220"/>
      <c r="F928" s="108"/>
      <c r="G928" s="220"/>
      <c r="H928" s="108"/>
      <c r="I928" s="220"/>
      <c r="J928" s="108"/>
      <c r="K928" s="220"/>
      <c r="L928" s="108"/>
      <c r="M928" s="220"/>
      <c r="N928" s="108"/>
      <c r="O928" s="220"/>
      <c r="P928" s="108"/>
      <c r="Q928" s="225"/>
    </row>
    <row r="929" spans="2:17" x14ac:dyDescent="0.25">
      <c r="B929" s="108"/>
      <c r="C929" s="220"/>
      <c r="D929" s="108"/>
      <c r="E929" s="220"/>
      <c r="F929" s="108"/>
      <c r="G929" s="220"/>
      <c r="H929" s="108"/>
      <c r="I929" s="220"/>
      <c r="J929" s="108"/>
      <c r="K929" s="220"/>
      <c r="L929" s="108"/>
      <c r="M929" s="220"/>
      <c r="N929" s="108"/>
      <c r="O929" s="220"/>
      <c r="P929" s="108"/>
      <c r="Q929" s="225"/>
    </row>
    <row r="930" spans="2:17" x14ac:dyDescent="0.25">
      <c r="B930" s="108"/>
      <c r="C930" s="220"/>
      <c r="D930" s="108"/>
      <c r="E930" s="220"/>
      <c r="F930" s="108"/>
      <c r="G930" s="220"/>
      <c r="H930" s="108"/>
      <c r="I930" s="220"/>
      <c r="J930" s="108"/>
      <c r="K930" s="220"/>
      <c r="L930" s="108"/>
      <c r="M930" s="220"/>
      <c r="N930" s="108"/>
      <c r="O930" s="220"/>
      <c r="P930" s="108"/>
      <c r="Q930" s="225"/>
    </row>
    <row r="931" spans="2:17" x14ac:dyDescent="0.25">
      <c r="B931" s="108"/>
      <c r="C931" s="220"/>
      <c r="D931" s="108"/>
      <c r="E931" s="220"/>
      <c r="F931" s="108"/>
      <c r="G931" s="220"/>
      <c r="H931" s="108"/>
      <c r="I931" s="220"/>
      <c r="J931" s="108"/>
      <c r="K931" s="220"/>
      <c r="L931" s="108"/>
      <c r="M931" s="220"/>
      <c r="N931" s="108"/>
      <c r="O931" s="220"/>
      <c r="P931" s="108"/>
      <c r="Q931" s="225"/>
    </row>
    <row r="932" spans="2:17" x14ac:dyDescent="0.25">
      <c r="B932" s="108"/>
      <c r="C932" s="220"/>
      <c r="D932" s="108"/>
      <c r="E932" s="220"/>
      <c r="F932" s="108"/>
      <c r="G932" s="220"/>
      <c r="H932" s="108"/>
      <c r="I932" s="220"/>
      <c r="J932" s="108"/>
      <c r="K932" s="220"/>
      <c r="L932" s="108"/>
      <c r="M932" s="220"/>
      <c r="N932" s="108"/>
      <c r="O932" s="220"/>
      <c r="P932" s="108"/>
      <c r="Q932" s="225"/>
    </row>
    <row r="933" spans="2:17" x14ac:dyDescent="0.25">
      <c r="B933" s="108"/>
      <c r="C933" s="220"/>
      <c r="D933" s="108"/>
      <c r="E933" s="220"/>
      <c r="F933" s="108"/>
      <c r="G933" s="220"/>
      <c r="H933" s="108"/>
      <c r="I933" s="220"/>
      <c r="J933" s="108"/>
      <c r="K933" s="220"/>
      <c r="L933" s="108"/>
      <c r="M933" s="220"/>
      <c r="N933" s="108"/>
      <c r="O933" s="220"/>
      <c r="P933" s="108"/>
      <c r="Q933" s="225"/>
    </row>
    <row r="934" spans="2:17" x14ac:dyDescent="0.25">
      <c r="B934" s="108"/>
      <c r="C934" s="220"/>
      <c r="D934" s="108"/>
      <c r="E934" s="220"/>
      <c r="F934" s="108"/>
      <c r="G934" s="220"/>
      <c r="H934" s="108"/>
      <c r="I934" s="220"/>
      <c r="J934" s="108"/>
      <c r="K934" s="220"/>
      <c r="L934" s="108"/>
      <c r="M934" s="220"/>
      <c r="N934" s="108"/>
      <c r="O934" s="220"/>
      <c r="P934" s="108"/>
      <c r="Q934" s="225"/>
    </row>
    <row r="935" spans="2:17" x14ac:dyDescent="0.25">
      <c r="B935" s="108"/>
      <c r="C935" s="220"/>
      <c r="D935" s="108"/>
      <c r="E935" s="220"/>
      <c r="F935" s="108"/>
      <c r="G935" s="220"/>
      <c r="H935" s="108"/>
      <c r="I935" s="220"/>
      <c r="J935" s="108"/>
      <c r="K935" s="220"/>
      <c r="L935" s="108"/>
      <c r="M935" s="220"/>
      <c r="N935" s="108"/>
      <c r="O935" s="220"/>
      <c r="P935" s="108"/>
      <c r="Q935" s="225"/>
    </row>
    <row r="936" spans="2:17" x14ac:dyDescent="0.25">
      <c r="B936" s="108"/>
      <c r="C936" s="220"/>
      <c r="D936" s="108"/>
      <c r="E936" s="220"/>
      <c r="F936" s="108"/>
      <c r="G936" s="220"/>
      <c r="H936" s="108"/>
      <c r="I936" s="220"/>
      <c r="J936" s="108"/>
      <c r="K936" s="220"/>
      <c r="L936" s="108"/>
      <c r="M936" s="220"/>
      <c r="N936" s="108"/>
      <c r="O936" s="220"/>
      <c r="P936" s="108"/>
      <c r="Q936" s="225"/>
    </row>
    <row r="937" spans="2:17" x14ac:dyDescent="0.25">
      <c r="B937" s="108"/>
      <c r="C937" s="220"/>
      <c r="D937" s="108"/>
      <c r="E937" s="220"/>
      <c r="F937" s="108"/>
      <c r="G937" s="220"/>
      <c r="H937" s="108"/>
      <c r="I937" s="220"/>
      <c r="J937" s="108"/>
      <c r="K937" s="220"/>
      <c r="L937" s="108"/>
      <c r="M937" s="220"/>
      <c r="N937" s="108"/>
      <c r="O937" s="220"/>
      <c r="P937" s="108"/>
      <c r="Q937" s="225"/>
    </row>
    <row r="938" spans="2:17" x14ac:dyDescent="0.25">
      <c r="B938" s="108"/>
      <c r="C938" s="220"/>
      <c r="D938" s="108"/>
      <c r="E938" s="220"/>
      <c r="F938" s="108"/>
      <c r="G938" s="220"/>
      <c r="H938" s="108"/>
      <c r="I938" s="220"/>
      <c r="J938" s="108"/>
      <c r="K938" s="220"/>
      <c r="L938" s="108"/>
      <c r="M938" s="220"/>
      <c r="N938" s="108"/>
      <c r="O938" s="220"/>
      <c r="P938" s="108"/>
      <c r="Q938" s="225"/>
    </row>
    <row r="939" spans="2:17" x14ac:dyDescent="0.25">
      <c r="B939" s="108"/>
      <c r="C939" s="220"/>
      <c r="D939" s="108"/>
      <c r="E939" s="220"/>
      <c r="F939" s="108"/>
      <c r="G939" s="220"/>
      <c r="H939" s="108"/>
      <c r="I939" s="220"/>
      <c r="J939" s="108"/>
      <c r="K939" s="220"/>
      <c r="L939" s="108"/>
      <c r="M939" s="220"/>
      <c r="N939" s="108"/>
      <c r="O939" s="220"/>
      <c r="P939" s="108"/>
      <c r="Q939" s="225"/>
    </row>
    <row r="940" spans="2:17" x14ac:dyDescent="0.25">
      <c r="B940" s="108"/>
      <c r="C940" s="220"/>
      <c r="D940" s="108"/>
      <c r="E940" s="220"/>
      <c r="F940" s="108"/>
      <c r="G940" s="220"/>
      <c r="H940" s="108"/>
      <c r="I940" s="220"/>
      <c r="J940" s="108"/>
      <c r="K940" s="220"/>
      <c r="L940" s="108"/>
      <c r="M940" s="220"/>
      <c r="N940" s="108"/>
      <c r="O940" s="220"/>
      <c r="P940" s="108"/>
      <c r="Q940" s="225"/>
    </row>
    <row r="941" spans="2:17" x14ac:dyDescent="0.25">
      <c r="B941" s="108"/>
      <c r="C941" s="220"/>
      <c r="D941" s="108"/>
      <c r="E941" s="220"/>
      <c r="F941" s="108"/>
      <c r="G941" s="220"/>
      <c r="H941" s="108"/>
      <c r="I941" s="220"/>
      <c r="J941" s="108"/>
      <c r="K941" s="220"/>
      <c r="L941" s="108"/>
      <c r="M941" s="220"/>
      <c r="N941" s="108"/>
      <c r="O941" s="220"/>
      <c r="P941" s="108"/>
      <c r="Q941" s="225"/>
    </row>
    <row r="942" spans="2:17" x14ac:dyDescent="0.25">
      <c r="B942" s="108"/>
      <c r="C942" s="220"/>
      <c r="D942" s="108"/>
      <c r="E942" s="220"/>
      <c r="F942" s="108"/>
      <c r="G942" s="220"/>
      <c r="H942" s="108"/>
      <c r="I942" s="220"/>
      <c r="J942" s="108"/>
      <c r="K942" s="220"/>
      <c r="L942" s="108"/>
      <c r="M942" s="220"/>
      <c r="N942" s="108"/>
      <c r="O942" s="220"/>
      <c r="P942" s="108"/>
      <c r="Q942" s="225"/>
    </row>
    <row r="943" spans="2:17" x14ac:dyDescent="0.25">
      <c r="B943" s="108"/>
      <c r="C943" s="220"/>
      <c r="D943" s="108"/>
      <c r="E943" s="220"/>
      <c r="F943" s="108"/>
      <c r="G943" s="220"/>
      <c r="H943" s="108"/>
      <c r="I943" s="220"/>
      <c r="J943" s="108"/>
      <c r="K943" s="220"/>
      <c r="L943" s="108"/>
      <c r="M943" s="220"/>
      <c r="N943" s="108"/>
      <c r="O943" s="220"/>
      <c r="P943" s="108"/>
      <c r="Q943" s="225"/>
    </row>
    <row r="944" spans="2:17" x14ac:dyDescent="0.25">
      <c r="B944" s="108"/>
      <c r="C944" s="220"/>
      <c r="D944" s="108"/>
      <c r="E944" s="220"/>
      <c r="F944" s="108"/>
      <c r="G944" s="220"/>
      <c r="H944" s="108"/>
      <c r="I944" s="220"/>
      <c r="J944" s="108"/>
      <c r="K944" s="220"/>
      <c r="L944" s="108"/>
      <c r="M944" s="220"/>
      <c r="N944" s="108"/>
      <c r="O944" s="220"/>
      <c r="P944" s="108"/>
      <c r="Q944" s="225"/>
    </row>
    <row r="945" spans="2:17" x14ac:dyDescent="0.25">
      <c r="B945" s="108"/>
      <c r="C945" s="220"/>
      <c r="D945" s="108"/>
      <c r="E945" s="220"/>
      <c r="F945" s="108"/>
      <c r="G945" s="220"/>
      <c r="H945" s="108"/>
      <c r="I945" s="220"/>
      <c r="J945" s="108"/>
      <c r="K945" s="220"/>
      <c r="L945" s="108"/>
      <c r="M945" s="220"/>
      <c r="N945" s="108"/>
      <c r="O945" s="220"/>
      <c r="P945" s="108"/>
      <c r="Q945" s="225"/>
    </row>
    <row r="946" spans="2:17" x14ac:dyDescent="0.25">
      <c r="B946" s="108"/>
      <c r="C946" s="220"/>
      <c r="D946" s="108"/>
      <c r="E946" s="220"/>
      <c r="F946" s="108"/>
      <c r="G946" s="220"/>
      <c r="H946" s="108"/>
      <c r="I946" s="220"/>
      <c r="J946" s="108"/>
      <c r="K946" s="220"/>
      <c r="L946" s="108"/>
      <c r="M946" s="220"/>
      <c r="N946" s="108"/>
      <c r="O946" s="220"/>
      <c r="P946" s="108"/>
      <c r="Q946" s="225"/>
    </row>
    <row r="947" spans="2:17" x14ac:dyDescent="0.25">
      <c r="B947" s="108"/>
      <c r="C947" s="220"/>
      <c r="D947" s="108"/>
      <c r="E947" s="220"/>
      <c r="F947" s="108"/>
      <c r="G947" s="220"/>
      <c r="H947" s="108"/>
      <c r="I947" s="220"/>
      <c r="J947" s="108"/>
      <c r="K947" s="220"/>
      <c r="L947" s="108"/>
      <c r="M947" s="220"/>
      <c r="N947" s="108"/>
      <c r="O947" s="220"/>
      <c r="P947" s="108"/>
      <c r="Q947" s="225"/>
    </row>
    <row r="948" spans="2:17" x14ac:dyDescent="0.25">
      <c r="B948" s="108"/>
      <c r="C948" s="220"/>
      <c r="D948" s="108"/>
      <c r="E948" s="220"/>
      <c r="F948" s="108"/>
      <c r="G948" s="220"/>
      <c r="H948" s="108"/>
      <c r="I948" s="220"/>
      <c r="J948" s="108"/>
      <c r="K948" s="220"/>
      <c r="L948" s="108"/>
      <c r="M948" s="220"/>
      <c r="N948" s="108"/>
      <c r="O948" s="220"/>
      <c r="P948" s="108"/>
      <c r="Q948" s="225"/>
    </row>
    <row r="949" spans="2:17" x14ac:dyDescent="0.25">
      <c r="B949" s="108"/>
      <c r="C949" s="220"/>
      <c r="D949" s="108"/>
      <c r="E949" s="220"/>
      <c r="F949" s="108"/>
      <c r="G949" s="220"/>
      <c r="H949" s="108"/>
      <c r="I949" s="220"/>
      <c r="J949" s="108"/>
      <c r="K949" s="220"/>
      <c r="L949" s="108"/>
      <c r="M949" s="220"/>
      <c r="N949" s="108"/>
      <c r="O949" s="220"/>
      <c r="P949" s="108"/>
      <c r="Q949" s="225"/>
    </row>
    <row r="950" spans="2:17" x14ac:dyDescent="0.25">
      <c r="B950" s="108"/>
      <c r="C950" s="220"/>
      <c r="D950" s="108"/>
      <c r="E950" s="220"/>
      <c r="F950" s="108"/>
      <c r="G950" s="220"/>
      <c r="H950" s="108"/>
      <c r="I950" s="220"/>
      <c r="J950" s="108"/>
      <c r="K950" s="220"/>
      <c r="L950" s="108"/>
      <c r="M950" s="220"/>
      <c r="N950" s="108"/>
      <c r="O950" s="220"/>
      <c r="P950" s="108"/>
      <c r="Q950" s="225"/>
    </row>
    <row r="951" spans="2:17" x14ac:dyDescent="0.25">
      <c r="B951" s="108"/>
      <c r="C951" s="220"/>
      <c r="D951" s="108"/>
      <c r="E951" s="220"/>
      <c r="F951" s="108"/>
      <c r="G951" s="220"/>
      <c r="H951" s="108"/>
      <c r="I951" s="220"/>
      <c r="J951" s="108"/>
      <c r="K951" s="220"/>
      <c r="L951" s="108"/>
      <c r="M951" s="220"/>
      <c r="N951" s="108"/>
      <c r="O951" s="220"/>
      <c r="P951" s="108"/>
      <c r="Q951" s="225"/>
    </row>
    <row r="952" spans="2:17" x14ac:dyDescent="0.25">
      <c r="B952" s="108"/>
      <c r="C952" s="220"/>
      <c r="D952" s="108"/>
      <c r="E952" s="220"/>
      <c r="F952" s="108"/>
      <c r="G952" s="220"/>
      <c r="H952" s="108"/>
      <c r="I952" s="220"/>
      <c r="J952" s="108"/>
      <c r="K952" s="220"/>
      <c r="L952" s="108"/>
      <c r="M952" s="220"/>
      <c r="N952" s="108"/>
      <c r="O952" s="220"/>
      <c r="P952" s="108"/>
      <c r="Q952" s="225"/>
    </row>
    <row r="953" spans="2:17" x14ac:dyDescent="0.25">
      <c r="B953" s="108"/>
      <c r="C953" s="220"/>
      <c r="D953" s="108"/>
      <c r="E953" s="220"/>
      <c r="F953" s="108"/>
      <c r="G953" s="220"/>
      <c r="H953" s="108"/>
      <c r="I953" s="220"/>
      <c r="J953" s="108"/>
      <c r="K953" s="220"/>
      <c r="L953" s="108"/>
      <c r="M953" s="220"/>
      <c r="N953" s="108"/>
      <c r="O953" s="220"/>
      <c r="P953" s="108"/>
      <c r="Q953" s="225"/>
    </row>
    <row r="954" spans="2:17" x14ac:dyDescent="0.25">
      <c r="B954" s="108"/>
      <c r="C954" s="220"/>
      <c r="D954" s="108"/>
      <c r="E954" s="220"/>
      <c r="F954" s="108"/>
      <c r="G954" s="220"/>
      <c r="H954" s="108"/>
      <c r="I954" s="220"/>
      <c r="J954" s="108"/>
      <c r="K954" s="220"/>
      <c r="L954" s="108"/>
      <c r="M954" s="220"/>
      <c r="N954" s="108"/>
      <c r="O954" s="220"/>
      <c r="P954" s="108"/>
      <c r="Q954" s="225"/>
    </row>
    <row r="955" spans="2:17" x14ac:dyDescent="0.25">
      <c r="B955" s="108"/>
      <c r="C955" s="220"/>
      <c r="D955" s="108"/>
      <c r="E955" s="220"/>
      <c r="F955" s="108"/>
      <c r="G955" s="220"/>
      <c r="H955" s="108"/>
      <c r="I955" s="220"/>
      <c r="J955" s="108"/>
      <c r="K955" s="220"/>
      <c r="L955" s="108"/>
      <c r="M955" s="220"/>
      <c r="N955" s="108"/>
      <c r="O955" s="220"/>
      <c r="P955" s="108"/>
      <c r="Q955" s="225"/>
    </row>
    <row r="956" spans="2:17" x14ac:dyDescent="0.25">
      <c r="B956" s="108"/>
      <c r="C956" s="220"/>
      <c r="D956" s="108"/>
      <c r="E956" s="220"/>
      <c r="F956" s="108"/>
      <c r="G956" s="220"/>
      <c r="H956" s="108"/>
      <c r="I956" s="220"/>
      <c r="J956" s="108"/>
      <c r="K956" s="220"/>
      <c r="L956" s="108"/>
      <c r="M956" s="220"/>
      <c r="N956" s="108"/>
      <c r="O956" s="220"/>
      <c r="P956" s="108"/>
      <c r="Q956" s="225"/>
    </row>
    <row r="957" spans="2:17" x14ac:dyDescent="0.25">
      <c r="B957" s="108"/>
      <c r="C957" s="220"/>
      <c r="D957" s="108"/>
      <c r="E957" s="220"/>
      <c r="F957" s="108"/>
      <c r="G957" s="220"/>
      <c r="H957" s="108"/>
      <c r="I957" s="220"/>
      <c r="J957" s="108"/>
      <c r="K957" s="220"/>
      <c r="L957" s="108"/>
      <c r="M957" s="220"/>
      <c r="N957" s="108"/>
      <c r="O957" s="220"/>
      <c r="P957" s="108"/>
      <c r="Q957" s="225"/>
    </row>
    <row r="958" spans="2:17" x14ac:dyDescent="0.25">
      <c r="B958" s="108"/>
      <c r="C958" s="220"/>
      <c r="D958" s="108"/>
      <c r="E958" s="220"/>
      <c r="F958" s="108"/>
      <c r="G958" s="220"/>
      <c r="H958" s="108"/>
      <c r="I958" s="220"/>
      <c r="J958" s="108"/>
      <c r="K958" s="220"/>
      <c r="L958" s="108"/>
      <c r="M958" s="220"/>
      <c r="N958" s="108"/>
      <c r="O958" s="220"/>
      <c r="P958" s="108"/>
      <c r="Q958" s="225"/>
    </row>
    <row r="959" spans="2:17" x14ac:dyDescent="0.25">
      <c r="B959" s="108"/>
      <c r="C959" s="220"/>
      <c r="D959" s="108"/>
      <c r="E959" s="220"/>
      <c r="F959" s="108"/>
      <c r="G959" s="220"/>
      <c r="H959" s="108"/>
      <c r="I959" s="220"/>
      <c r="J959" s="108"/>
      <c r="K959" s="220"/>
      <c r="L959" s="108"/>
      <c r="M959" s="220"/>
      <c r="N959" s="108"/>
      <c r="O959" s="220"/>
      <c r="P959" s="108"/>
      <c r="Q959" s="225"/>
    </row>
    <row r="960" spans="2:17" x14ac:dyDescent="0.25">
      <c r="B960" s="108"/>
      <c r="C960" s="220"/>
      <c r="D960" s="108"/>
      <c r="E960" s="220"/>
      <c r="F960" s="108"/>
      <c r="G960" s="220"/>
      <c r="H960" s="108"/>
      <c r="I960" s="220"/>
      <c r="J960" s="108"/>
      <c r="K960" s="220"/>
      <c r="L960" s="108"/>
      <c r="M960" s="220"/>
      <c r="N960" s="108"/>
      <c r="O960" s="220"/>
      <c r="P960" s="108"/>
      <c r="Q960" s="225"/>
    </row>
    <row r="961" spans="2:17" x14ac:dyDescent="0.25">
      <c r="B961" s="108"/>
      <c r="C961" s="220"/>
      <c r="D961" s="108"/>
      <c r="E961" s="220"/>
      <c r="F961" s="108"/>
      <c r="G961" s="220"/>
      <c r="H961" s="108"/>
      <c r="I961" s="220"/>
      <c r="J961" s="108"/>
      <c r="K961" s="220"/>
      <c r="L961" s="108"/>
      <c r="M961" s="220"/>
      <c r="N961" s="108"/>
      <c r="O961" s="220"/>
      <c r="P961" s="108"/>
      <c r="Q961" s="225"/>
    </row>
    <row r="962" spans="2:17" x14ac:dyDescent="0.25">
      <c r="B962" s="108"/>
      <c r="C962" s="220"/>
      <c r="D962" s="108"/>
      <c r="E962" s="220"/>
      <c r="F962" s="108"/>
      <c r="G962" s="220"/>
      <c r="H962" s="108"/>
      <c r="I962" s="220"/>
      <c r="J962" s="108"/>
      <c r="K962" s="220"/>
      <c r="L962" s="108"/>
      <c r="M962" s="220"/>
      <c r="N962" s="108"/>
      <c r="O962" s="220"/>
      <c r="P962" s="108"/>
      <c r="Q962" s="225"/>
    </row>
    <row r="963" spans="2:17" x14ac:dyDescent="0.25">
      <c r="B963" s="108"/>
      <c r="C963" s="220"/>
      <c r="D963" s="108"/>
      <c r="E963" s="220"/>
      <c r="F963" s="108"/>
      <c r="G963" s="220"/>
      <c r="H963" s="108"/>
      <c r="I963" s="220"/>
      <c r="J963" s="108"/>
      <c r="K963" s="220"/>
      <c r="L963" s="108"/>
      <c r="M963" s="220"/>
      <c r="N963" s="108"/>
      <c r="O963" s="220"/>
      <c r="P963" s="108"/>
      <c r="Q963" s="225"/>
    </row>
    <row r="964" spans="2:17" x14ac:dyDescent="0.25">
      <c r="B964" s="108"/>
      <c r="C964" s="220"/>
      <c r="D964" s="108"/>
      <c r="E964" s="220"/>
      <c r="F964" s="108"/>
      <c r="G964" s="220"/>
      <c r="H964" s="108"/>
      <c r="I964" s="220"/>
      <c r="J964" s="108"/>
      <c r="K964" s="220"/>
      <c r="L964" s="108"/>
      <c r="M964" s="220"/>
      <c r="N964" s="108"/>
      <c r="O964" s="220"/>
      <c r="P964" s="108"/>
      <c r="Q964" s="225"/>
    </row>
    <row r="965" spans="2:17" x14ac:dyDescent="0.25">
      <c r="B965" s="108"/>
      <c r="C965" s="220"/>
      <c r="D965" s="108"/>
      <c r="E965" s="220"/>
      <c r="F965" s="108"/>
      <c r="G965" s="220"/>
      <c r="H965" s="108"/>
      <c r="I965" s="220"/>
      <c r="J965" s="108"/>
      <c r="K965" s="220"/>
      <c r="L965" s="108"/>
      <c r="M965" s="220"/>
      <c r="N965" s="108"/>
      <c r="O965" s="220"/>
      <c r="P965" s="108"/>
      <c r="Q965" s="225"/>
    </row>
    <row r="966" spans="2:17" x14ac:dyDescent="0.25">
      <c r="B966" s="108"/>
      <c r="C966" s="220"/>
      <c r="D966" s="108"/>
      <c r="E966" s="220"/>
      <c r="F966" s="108"/>
      <c r="G966" s="220"/>
      <c r="H966" s="108"/>
      <c r="I966" s="220"/>
      <c r="J966" s="108"/>
      <c r="K966" s="220"/>
      <c r="L966" s="108"/>
      <c r="M966" s="220"/>
      <c r="N966" s="108"/>
      <c r="O966" s="220"/>
      <c r="P966" s="108"/>
      <c r="Q966" s="225"/>
    </row>
    <row r="967" spans="2:17" x14ac:dyDescent="0.25">
      <c r="B967" s="108"/>
      <c r="C967" s="220"/>
      <c r="D967" s="108"/>
      <c r="E967" s="220"/>
      <c r="F967" s="108"/>
      <c r="G967" s="220"/>
      <c r="H967" s="108"/>
      <c r="I967" s="220"/>
      <c r="J967" s="108"/>
      <c r="K967" s="220"/>
      <c r="L967" s="108"/>
      <c r="M967" s="220"/>
      <c r="N967" s="108"/>
      <c r="O967" s="220"/>
      <c r="P967" s="108"/>
      <c r="Q967" s="225"/>
    </row>
    <row r="968" spans="2:17" x14ac:dyDescent="0.25">
      <c r="B968" s="108"/>
      <c r="C968" s="220"/>
      <c r="D968" s="108"/>
      <c r="E968" s="220"/>
      <c r="F968" s="108"/>
      <c r="G968" s="220"/>
      <c r="H968" s="108"/>
      <c r="I968" s="220"/>
      <c r="J968" s="108"/>
      <c r="K968" s="220"/>
      <c r="L968" s="108"/>
      <c r="M968" s="220"/>
      <c r="N968" s="108"/>
      <c r="O968" s="220"/>
      <c r="P968" s="108"/>
      <c r="Q968" s="225"/>
    </row>
    <row r="969" spans="2:17" x14ac:dyDescent="0.25">
      <c r="B969" s="108"/>
      <c r="C969" s="220"/>
      <c r="D969" s="108"/>
      <c r="E969" s="220"/>
      <c r="F969" s="108"/>
      <c r="G969" s="220"/>
      <c r="H969" s="108"/>
      <c r="I969" s="220"/>
      <c r="J969" s="108"/>
      <c r="K969" s="220"/>
      <c r="L969" s="108"/>
      <c r="M969" s="220"/>
      <c r="N969" s="108"/>
      <c r="O969" s="220"/>
      <c r="P969" s="108"/>
      <c r="Q969" s="225"/>
    </row>
    <row r="970" spans="2:17" x14ac:dyDescent="0.25">
      <c r="B970" s="108"/>
      <c r="C970" s="220"/>
      <c r="D970" s="108"/>
      <c r="E970" s="220"/>
      <c r="F970" s="108"/>
      <c r="G970" s="220"/>
      <c r="H970" s="108"/>
      <c r="I970" s="220"/>
      <c r="J970" s="108"/>
      <c r="K970" s="220"/>
      <c r="L970" s="108"/>
      <c r="M970" s="220"/>
      <c r="N970" s="108"/>
      <c r="O970" s="220"/>
      <c r="P970" s="108"/>
      <c r="Q970" s="225"/>
    </row>
    <row r="971" spans="2:17" x14ac:dyDescent="0.25">
      <c r="B971" s="108"/>
      <c r="C971" s="220"/>
      <c r="D971" s="108"/>
      <c r="E971" s="220"/>
      <c r="F971" s="108"/>
      <c r="G971" s="220"/>
      <c r="H971" s="108"/>
      <c r="I971" s="220"/>
      <c r="J971" s="108"/>
      <c r="K971" s="220"/>
      <c r="L971" s="108"/>
      <c r="M971" s="220"/>
      <c r="N971" s="108"/>
      <c r="O971" s="220"/>
      <c r="P971" s="108"/>
      <c r="Q971" s="225"/>
    </row>
    <row r="972" spans="2:17" x14ac:dyDescent="0.25">
      <c r="B972" s="108"/>
      <c r="C972" s="220"/>
      <c r="D972" s="108"/>
      <c r="E972" s="220"/>
      <c r="F972" s="108"/>
      <c r="G972" s="220"/>
      <c r="H972" s="108"/>
      <c r="I972" s="220"/>
      <c r="J972" s="108"/>
      <c r="K972" s="220"/>
      <c r="L972" s="108"/>
      <c r="M972" s="220"/>
      <c r="N972" s="108"/>
      <c r="O972" s="220"/>
      <c r="P972" s="108"/>
      <c r="Q972" s="225"/>
    </row>
    <row r="973" spans="2:17" x14ac:dyDescent="0.25">
      <c r="B973" s="108"/>
      <c r="C973" s="220"/>
      <c r="D973" s="108"/>
      <c r="E973" s="220"/>
      <c r="F973" s="108"/>
      <c r="G973" s="220"/>
      <c r="H973" s="108"/>
      <c r="I973" s="220"/>
      <c r="J973" s="108"/>
      <c r="K973" s="220"/>
      <c r="L973" s="108"/>
      <c r="M973" s="220"/>
      <c r="N973" s="108"/>
      <c r="O973" s="220"/>
      <c r="P973" s="108"/>
      <c r="Q973" s="225"/>
    </row>
    <row r="974" spans="2:17" x14ac:dyDescent="0.25">
      <c r="B974" s="108"/>
      <c r="C974" s="220"/>
      <c r="D974" s="108"/>
      <c r="E974" s="220"/>
      <c r="F974" s="108"/>
      <c r="G974" s="220"/>
      <c r="H974" s="108"/>
      <c r="I974" s="220"/>
      <c r="J974" s="108"/>
      <c r="K974" s="220"/>
      <c r="L974" s="108"/>
      <c r="M974" s="220"/>
      <c r="N974" s="108"/>
      <c r="O974" s="220"/>
      <c r="P974" s="108"/>
      <c r="Q974" s="225"/>
    </row>
    <row r="975" spans="2:17" x14ac:dyDescent="0.25">
      <c r="B975" s="108"/>
      <c r="C975" s="220"/>
      <c r="D975" s="108"/>
      <c r="E975" s="220"/>
      <c r="F975" s="108"/>
      <c r="G975" s="220"/>
      <c r="H975" s="108"/>
      <c r="I975" s="220"/>
      <c r="J975" s="108"/>
      <c r="K975" s="220"/>
      <c r="L975" s="108"/>
      <c r="M975" s="220"/>
      <c r="N975" s="108"/>
      <c r="O975" s="220"/>
      <c r="P975" s="108"/>
      <c r="Q975" s="225"/>
    </row>
    <row r="976" spans="2:17" x14ac:dyDescent="0.25">
      <c r="B976" s="108"/>
      <c r="C976" s="220"/>
      <c r="D976" s="108"/>
      <c r="E976" s="220"/>
      <c r="F976" s="108"/>
      <c r="G976" s="220"/>
      <c r="H976" s="108"/>
      <c r="I976" s="220"/>
      <c r="J976" s="108"/>
      <c r="K976" s="220"/>
      <c r="L976" s="108"/>
      <c r="M976" s="220"/>
      <c r="N976" s="108"/>
      <c r="O976" s="220"/>
      <c r="P976" s="108"/>
      <c r="Q976" s="225"/>
    </row>
    <row r="977" spans="2:17" x14ac:dyDescent="0.25">
      <c r="B977" s="108"/>
      <c r="C977" s="220"/>
      <c r="D977" s="108"/>
      <c r="E977" s="220"/>
      <c r="F977" s="108"/>
      <c r="G977" s="220"/>
      <c r="H977" s="108"/>
      <c r="I977" s="220"/>
      <c r="J977" s="108"/>
      <c r="K977" s="220"/>
      <c r="L977" s="108"/>
      <c r="M977" s="220"/>
      <c r="N977" s="108"/>
      <c r="O977" s="220"/>
      <c r="P977" s="108"/>
      <c r="Q977" s="225"/>
    </row>
    <row r="978" spans="2:17" x14ac:dyDescent="0.25">
      <c r="B978" s="108"/>
      <c r="C978" s="220"/>
      <c r="D978" s="108"/>
      <c r="E978" s="220"/>
      <c r="F978" s="108"/>
      <c r="G978" s="220"/>
      <c r="H978" s="108"/>
      <c r="I978" s="220"/>
      <c r="J978" s="108"/>
      <c r="K978" s="220"/>
      <c r="L978" s="108"/>
      <c r="M978" s="220"/>
      <c r="N978" s="108"/>
      <c r="O978" s="220"/>
      <c r="P978" s="108"/>
      <c r="Q978" s="225"/>
    </row>
    <row r="979" spans="2:17" x14ac:dyDescent="0.25">
      <c r="B979" s="108"/>
      <c r="C979" s="220"/>
      <c r="D979" s="108"/>
      <c r="E979" s="220"/>
      <c r="F979" s="108"/>
      <c r="G979" s="220"/>
      <c r="H979" s="108"/>
      <c r="I979" s="220"/>
      <c r="J979" s="108"/>
      <c r="K979" s="220"/>
      <c r="L979" s="108"/>
      <c r="M979" s="220"/>
      <c r="N979" s="108"/>
      <c r="O979" s="220"/>
      <c r="P979" s="108"/>
      <c r="Q979" s="225"/>
    </row>
    <row r="980" spans="2:17" x14ac:dyDescent="0.25">
      <c r="B980" s="108"/>
      <c r="C980" s="220"/>
      <c r="D980" s="108"/>
      <c r="E980" s="220"/>
      <c r="F980" s="108"/>
      <c r="G980" s="220"/>
      <c r="H980" s="108"/>
      <c r="I980" s="220"/>
      <c r="J980" s="108"/>
      <c r="K980" s="220"/>
      <c r="L980" s="108"/>
      <c r="M980" s="220"/>
      <c r="N980" s="108"/>
      <c r="O980" s="220"/>
      <c r="P980" s="108"/>
      <c r="Q980" s="225"/>
    </row>
    <row r="981" spans="2:17" x14ac:dyDescent="0.25">
      <c r="B981" s="108"/>
      <c r="C981" s="220"/>
      <c r="D981" s="108"/>
      <c r="E981" s="220"/>
      <c r="F981" s="108"/>
      <c r="G981" s="220"/>
      <c r="H981" s="108"/>
      <c r="I981" s="220"/>
      <c r="J981" s="108"/>
      <c r="K981" s="220"/>
      <c r="L981" s="108"/>
      <c r="M981" s="220"/>
      <c r="N981" s="108"/>
      <c r="O981" s="220"/>
      <c r="P981" s="108"/>
      <c r="Q981" s="225"/>
    </row>
    <row r="982" spans="2:17" x14ac:dyDescent="0.25">
      <c r="B982" s="108"/>
      <c r="C982" s="220"/>
      <c r="D982" s="108"/>
      <c r="E982" s="220"/>
      <c r="F982" s="108"/>
      <c r="G982" s="220"/>
      <c r="H982" s="108"/>
      <c r="I982" s="220"/>
      <c r="J982" s="108"/>
      <c r="K982" s="220"/>
      <c r="L982" s="108"/>
      <c r="M982" s="220"/>
      <c r="N982" s="108"/>
      <c r="O982" s="220"/>
      <c r="P982" s="108"/>
      <c r="Q982" s="225"/>
    </row>
    <row r="983" spans="2:17" x14ac:dyDescent="0.25">
      <c r="B983" s="108"/>
      <c r="C983" s="220"/>
      <c r="D983" s="108"/>
      <c r="E983" s="220"/>
      <c r="F983" s="108"/>
      <c r="G983" s="220"/>
      <c r="H983" s="108"/>
      <c r="I983" s="220"/>
      <c r="J983" s="108"/>
      <c r="K983" s="220"/>
      <c r="L983" s="108"/>
      <c r="M983" s="220"/>
      <c r="N983" s="108"/>
      <c r="O983" s="220"/>
      <c r="P983" s="108"/>
      <c r="Q983" s="225"/>
    </row>
    <row r="984" spans="2:17" x14ac:dyDescent="0.25">
      <c r="B984" s="108"/>
      <c r="C984" s="220"/>
      <c r="D984" s="108"/>
      <c r="E984" s="220"/>
      <c r="F984" s="108"/>
      <c r="G984" s="220"/>
      <c r="H984" s="108"/>
      <c r="I984" s="220"/>
      <c r="J984" s="108"/>
      <c r="K984" s="220"/>
      <c r="L984" s="108"/>
      <c r="M984" s="220"/>
      <c r="N984" s="108"/>
      <c r="O984" s="220"/>
      <c r="P984" s="108"/>
      <c r="Q984" s="225"/>
    </row>
    <row r="985" spans="2:17" x14ac:dyDescent="0.25">
      <c r="B985" s="108"/>
      <c r="C985" s="220"/>
      <c r="D985" s="108"/>
      <c r="E985" s="220"/>
      <c r="F985" s="108"/>
      <c r="G985" s="220"/>
      <c r="H985" s="108"/>
      <c r="I985" s="220"/>
      <c r="J985" s="108"/>
      <c r="K985" s="220"/>
      <c r="L985" s="108"/>
      <c r="M985" s="220"/>
      <c r="N985" s="108"/>
      <c r="O985" s="220"/>
      <c r="P985" s="108"/>
      <c r="Q985" s="225"/>
    </row>
    <row r="986" spans="2:17" x14ac:dyDescent="0.25">
      <c r="B986" s="108"/>
      <c r="C986" s="220"/>
      <c r="D986" s="108"/>
      <c r="E986" s="220"/>
      <c r="F986" s="108"/>
      <c r="G986" s="220"/>
      <c r="H986" s="108"/>
      <c r="I986" s="220"/>
      <c r="J986" s="108"/>
      <c r="K986" s="220"/>
      <c r="L986" s="108"/>
      <c r="M986" s="220"/>
      <c r="N986" s="108"/>
      <c r="O986" s="220"/>
      <c r="P986" s="108"/>
      <c r="Q986" s="225"/>
    </row>
    <row r="987" spans="2:17" x14ac:dyDescent="0.25">
      <c r="B987" s="108"/>
      <c r="C987" s="220"/>
      <c r="D987" s="108"/>
      <c r="E987" s="220"/>
      <c r="F987" s="108"/>
      <c r="G987" s="220"/>
      <c r="H987" s="108"/>
      <c r="I987" s="220"/>
      <c r="J987" s="108"/>
      <c r="K987" s="220"/>
      <c r="L987" s="108"/>
      <c r="M987" s="220"/>
      <c r="N987" s="108"/>
      <c r="O987" s="220"/>
      <c r="P987" s="108"/>
      <c r="Q987" s="225"/>
    </row>
    <row r="988" spans="2:17" x14ac:dyDescent="0.25">
      <c r="B988" s="108"/>
      <c r="C988" s="220"/>
      <c r="D988" s="108"/>
      <c r="E988" s="220"/>
      <c r="F988" s="108"/>
      <c r="G988" s="220"/>
      <c r="H988" s="108"/>
      <c r="I988" s="220"/>
      <c r="J988" s="108"/>
      <c r="K988" s="220"/>
      <c r="L988" s="108"/>
      <c r="M988" s="220"/>
      <c r="N988" s="108"/>
      <c r="O988" s="220"/>
      <c r="P988" s="108"/>
      <c r="Q988" s="225"/>
    </row>
    <row r="989" spans="2:17" x14ac:dyDescent="0.25">
      <c r="B989" s="108"/>
      <c r="C989" s="220"/>
      <c r="D989" s="108"/>
      <c r="E989" s="220"/>
      <c r="F989" s="108"/>
      <c r="G989" s="220"/>
      <c r="H989" s="108"/>
      <c r="I989" s="220"/>
      <c r="J989" s="108"/>
      <c r="K989" s="220"/>
      <c r="L989" s="108"/>
      <c r="M989" s="220"/>
      <c r="N989" s="108"/>
      <c r="O989" s="220"/>
      <c r="P989" s="108"/>
      <c r="Q989" s="225"/>
    </row>
    <row r="990" spans="2:17" x14ac:dyDescent="0.25">
      <c r="B990" s="108"/>
      <c r="C990" s="220"/>
      <c r="D990" s="108"/>
      <c r="E990" s="220"/>
      <c r="F990" s="108"/>
      <c r="G990" s="220"/>
      <c r="H990" s="108"/>
      <c r="I990" s="220"/>
      <c r="J990" s="108"/>
      <c r="K990" s="220"/>
      <c r="L990" s="108"/>
      <c r="M990" s="220"/>
      <c r="N990" s="108"/>
      <c r="O990" s="220"/>
      <c r="P990" s="108"/>
      <c r="Q990" s="225"/>
    </row>
    <row r="991" spans="2:17" x14ac:dyDescent="0.25">
      <c r="B991" s="108"/>
      <c r="C991" s="220"/>
      <c r="D991" s="108"/>
      <c r="E991" s="220"/>
      <c r="F991" s="108"/>
      <c r="G991" s="220"/>
      <c r="H991" s="108"/>
      <c r="I991" s="220"/>
      <c r="J991" s="108"/>
      <c r="K991" s="220"/>
      <c r="L991" s="108"/>
      <c r="M991" s="220"/>
      <c r="N991" s="108"/>
      <c r="O991" s="220"/>
      <c r="P991" s="108"/>
      <c r="Q991" s="225"/>
    </row>
    <row r="992" spans="2:17" x14ac:dyDescent="0.25">
      <c r="B992" s="108"/>
      <c r="C992" s="220"/>
      <c r="D992" s="108"/>
      <c r="E992" s="220"/>
      <c r="F992" s="108"/>
      <c r="G992" s="220"/>
      <c r="H992" s="108"/>
      <c r="I992" s="220"/>
      <c r="J992" s="108"/>
      <c r="K992" s="220"/>
      <c r="L992" s="108"/>
      <c r="M992" s="220"/>
      <c r="N992" s="108"/>
      <c r="O992" s="220"/>
      <c r="P992" s="108"/>
      <c r="Q992" s="225"/>
    </row>
    <row r="993" spans="2:17" x14ac:dyDescent="0.25">
      <c r="B993" s="108"/>
      <c r="C993" s="220"/>
      <c r="D993" s="108"/>
      <c r="E993" s="220"/>
      <c r="F993" s="108"/>
      <c r="G993" s="220"/>
      <c r="H993" s="108"/>
      <c r="I993" s="220"/>
      <c r="J993" s="108"/>
      <c r="K993" s="220"/>
      <c r="L993" s="108"/>
      <c r="M993" s="220"/>
      <c r="N993" s="108"/>
      <c r="O993" s="220"/>
      <c r="P993" s="108"/>
      <c r="Q993" s="225"/>
    </row>
    <row r="994" spans="2:17" x14ac:dyDescent="0.25">
      <c r="B994" s="108"/>
      <c r="C994" s="220"/>
      <c r="D994" s="108"/>
      <c r="E994" s="220"/>
      <c r="F994" s="108"/>
      <c r="G994" s="220"/>
      <c r="H994" s="108"/>
      <c r="I994" s="220"/>
      <c r="J994" s="108"/>
      <c r="K994" s="220"/>
      <c r="L994" s="108"/>
      <c r="M994" s="220"/>
      <c r="N994" s="108"/>
      <c r="O994" s="220"/>
      <c r="P994" s="108"/>
      <c r="Q994" s="225"/>
    </row>
    <row r="995" spans="2:17" x14ac:dyDescent="0.25">
      <c r="B995" s="108"/>
      <c r="C995" s="220"/>
      <c r="D995" s="108"/>
      <c r="E995" s="220"/>
      <c r="F995" s="108"/>
      <c r="G995" s="220"/>
      <c r="H995" s="108"/>
      <c r="I995" s="220"/>
      <c r="J995" s="108"/>
      <c r="K995" s="220"/>
      <c r="L995" s="108"/>
      <c r="M995" s="220"/>
      <c r="N995" s="108"/>
      <c r="O995" s="220"/>
      <c r="P995" s="108"/>
      <c r="Q995" s="225"/>
    </row>
    <row r="996" spans="2:17" x14ac:dyDescent="0.25">
      <c r="B996" s="108"/>
      <c r="C996" s="220"/>
      <c r="D996" s="108"/>
      <c r="E996" s="220"/>
      <c r="F996" s="108"/>
      <c r="G996" s="220"/>
      <c r="H996" s="108"/>
      <c r="I996" s="220"/>
      <c r="J996" s="108"/>
      <c r="K996" s="220"/>
      <c r="L996" s="108"/>
      <c r="M996" s="220"/>
      <c r="N996" s="108"/>
      <c r="O996" s="220"/>
      <c r="P996" s="108"/>
      <c r="Q996" s="225"/>
    </row>
    <row r="997" spans="2:17" x14ac:dyDescent="0.25">
      <c r="B997" s="108"/>
      <c r="C997" s="220"/>
      <c r="D997" s="108"/>
      <c r="E997" s="220"/>
      <c r="F997" s="108"/>
      <c r="G997" s="220"/>
      <c r="H997" s="108"/>
      <c r="I997" s="220"/>
      <c r="J997" s="108"/>
      <c r="K997" s="220"/>
      <c r="L997" s="108"/>
      <c r="M997" s="220"/>
      <c r="N997" s="108"/>
      <c r="O997" s="220"/>
      <c r="P997" s="108"/>
      <c r="Q997" s="225"/>
    </row>
    <row r="998" spans="2:17" x14ac:dyDescent="0.25">
      <c r="B998" s="108"/>
      <c r="C998" s="220"/>
      <c r="D998" s="108"/>
      <c r="E998" s="220"/>
      <c r="F998" s="108"/>
      <c r="G998" s="220"/>
      <c r="H998" s="108"/>
      <c r="I998" s="220"/>
      <c r="J998" s="108"/>
      <c r="K998" s="220"/>
      <c r="L998" s="108"/>
      <c r="M998" s="220"/>
      <c r="N998" s="108"/>
      <c r="O998" s="220"/>
      <c r="P998" s="108"/>
      <c r="Q998" s="225"/>
    </row>
    <row r="999" spans="2:17" x14ac:dyDescent="0.25">
      <c r="B999" s="108"/>
      <c r="C999" s="220"/>
      <c r="D999" s="108"/>
      <c r="E999" s="220"/>
      <c r="F999" s="108"/>
      <c r="G999" s="220"/>
      <c r="H999" s="108"/>
      <c r="I999" s="220"/>
      <c r="J999" s="108"/>
      <c r="K999" s="220"/>
      <c r="L999" s="108"/>
      <c r="M999" s="220"/>
      <c r="N999" s="108"/>
      <c r="O999" s="220"/>
      <c r="P999" s="108"/>
      <c r="Q999" s="225"/>
    </row>
    <row r="1000" spans="2:17" x14ac:dyDescent="0.25">
      <c r="B1000" s="108"/>
      <c r="C1000" s="220"/>
      <c r="D1000" s="108"/>
      <c r="E1000" s="220"/>
      <c r="F1000" s="108"/>
      <c r="G1000" s="220"/>
      <c r="H1000" s="108"/>
      <c r="I1000" s="220"/>
      <c r="J1000" s="108"/>
      <c r="K1000" s="220"/>
      <c r="L1000" s="108"/>
      <c r="M1000" s="220"/>
      <c r="N1000" s="108"/>
      <c r="O1000" s="220"/>
      <c r="P1000" s="108"/>
      <c r="Q1000" s="225"/>
    </row>
    <row r="1001" spans="2:17" x14ac:dyDescent="0.25">
      <c r="B1001" s="108"/>
      <c r="C1001" s="220"/>
      <c r="D1001" s="108"/>
      <c r="E1001" s="220"/>
      <c r="F1001" s="108"/>
      <c r="G1001" s="220"/>
      <c r="H1001" s="108"/>
      <c r="I1001" s="220"/>
      <c r="J1001" s="108"/>
      <c r="K1001" s="220"/>
      <c r="L1001" s="108"/>
      <c r="M1001" s="220"/>
      <c r="N1001" s="108"/>
      <c r="O1001" s="220"/>
      <c r="P1001" s="108"/>
      <c r="Q1001" s="225"/>
    </row>
    <row r="1002" spans="2:17" x14ac:dyDescent="0.25">
      <c r="B1002" s="108"/>
      <c r="C1002" s="220"/>
      <c r="D1002" s="108"/>
      <c r="E1002" s="220"/>
      <c r="F1002" s="108"/>
      <c r="G1002" s="220"/>
      <c r="H1002" s="108"/>
      <c r="I1002" s="220"/>
      <c r="J1002" s="108"/>
      <c r="K1002" s="220"/>
      <c r="L1002" s="108"/>
      <c r="M1002" s="220"/>
      <c r="N1002" s="108"/>
      <c r="O1002" s="220"/>
      <c r="P1002" s="108"/>
      <c r="Q1002" s="225"/>
    </row>
    <row r="1003" spans="2:17" x14ac:dyDescent="0.25">
      <c r="B1003" s="108"/>
      <c r="C1003" s="220"/>
      <c r="D1003" s="108"/>
      <c r="E1003" s="220"/>
      <c r="F1003" s="108"/>
      <c r="G1003" s="220"/>
      <c r="H1003" s="108"/>
      <c r="I1003" s="220"/>
      <c r="J1003" s="108"/>
      <c r="K1003" s="220"/>
      <c r="L1003" s="108"/>
      <c r="M1003" s="220"/>
      <c r="N1003" s="108"/>
      <c r="O1003" s="220"/>
      <c r="P1003" s="108"/>
      <c r="Q1003" s="225"/>
    </row>
    <row r="1004" spans="2:17" x14ac:dyDescent="0.25">
      <c r="B1004" s="108"/>
      <c r="C1004" s="220"/>
      <c r="D1004" s="108"/>
      <c r="E1004" s="220"/>
      <c r="F1004" s="108"/>
      <c r="G1004" s="220"/>
      <c r="H1004" s="108"/>
      <c r="I1004" s="220"/>
      <c r="J1004" s="108"/>
      <c r="K1004" s="220"/>
      <c r="L1004" s="108"/>
      <c r="M1004" s="220"/>
      <c r="N1004" s="108"/>
      <c r="O1004" s="220"/>
      <c r="P1004" s="108"/>
      <c r="Q1004" s="225"/>
    </row>
    <row r="1005" spans="2:17" x14ac:dyDescent="0.25">
      <c r="B1005" s="108"/>
      <c r="C1005" s="220"/>
      <c r="D1005" s="108"/>
      <c r="E1005" s="220"/>
      <c r="F1005" s="108"/>
      <c r="G1005" s="220"/>
      <c r="H1005" s="108"/>
      <c r="I1005" s="220"/>
      <c r="J1005" s="108"/>
      <c r="K1005" s="220"/>
      <c r="L1005" s="108"/>
      <c r="M1005" s="220"/>
      <c r="N1005" s="108"/>
      <c r="O1005" s="220"/>
      <c r="P1005" s="108"/>
      <c r="Q1005" s="225"/>
    </row>
    <row r="1006" spans="2:17" x14ac:dyDescent="0.25">
      <c r="B1006" s="108"/>
      <c r="C1006" s="220"/>
      <c r="D1006" s="108"/>
      <c r="E1006" s="220"/>
      <c r="F1006" s="108"/>
      <c r="G1006" s="220"/>
      <c r="H1006" s="108"/>
      <c r="I1006" s="220"/>
      <c r="J1006" s="108"/>
      <c r="K1006" s="220"/>
      <c r="L1006" s="108"/>
      <c r="M1006" s="220"/>
      <c r="N1006" s="108"/>
      <c r="O1006" s="220"/>
      <c r="P1006" s="108"/>
      <c r="Q1006" s="225"/>
    </row>
    <row r="1007" spans="2:17" x14ac:dyDescent="0.25">
      <c r="B1007" s="108"/>
      <c r="C1007" s="220"/>
      <c r="D1007" s="108"/>
      <c r="E1007" s="220"/>
      <c r="F1007" s="108"/>
      <c r="G1007" s="220"/>
      <c r="H1007" s="108"/>
      <c r="I1007" s="220"/>
      <c r="J1007" s="108"/>
      <c r="K1007" s="220"/>
      <c r="L1007" s="108"/>
      <c r="M1007" s="220"/>
      <c r="N1007" s="108"/>
      <c r="O1007" s="220"/>
      <c r="P1007" s="108"/>
      <c r="Q1007" s="225"/>
    </row>
    <row r="1008" spans="2:17" x14ac:dyDescent="0.25">
      <c r="B1008" s="108"/>
      <c r="C1008" s="220"/>
      <c r="D1008" s="108"/>
      <c r="E1008" s="220"/>
      <c r="F1008" s="108"/>
      <c r="G1008" s="220"/>
      <c r="H1008" s="108"/>
      <c r="I1008" s="220"/>
      <c r="J1008" s="108"/>
      <c r="K1008" s="220"/>
      <c r="L1008" s="108"/>
      <c r="M1008" s="220"/>
      <c r="N1008" s="108"/>
      <c r="O1008" s="220"/>
      <c r="P1008" s="108"/>
      <c r="Q1008" s="225"/>
    </row>
    <row r="1009" spans="2:17" x14ac:dyDescent="0.25">
      <c r="B1009" s="108"/>
      <c r="C1009" s="220"/>
      <c r="D1009" s="108"/>
      <c r="E1009" s="220"/>
      <c r="F1009" s="108"/>
      <c r="G1009" s="220"/>
      <c r="H1009" s="108"/>
      <c r="I1009" s="220"/>
      <c r="J1009" s="108"/>
      <c r="K1009" s="220"/>
      <c r="L1009" s="108"/>
      <c r="M1009" s="220"/>
      <c r="N1009" s="108"/>
      <c r="O1009" s="220"/>
      <c r="P1009" s="108"/>
      <c r="Q1009" s="225"/>
    </row>
    <row r="1010" spans="2:17" x14ac:dyDescent="0.25">
      <c r="B1010" s="108"/>
      <c r="C1010" s="220"/>
      <c r="D1010" s="108"/>
      <c r="E1010" s="220"/>
      <c r="F1010" s="108"/>
      <c r="G1010" s="220"/>
      <c r="H1010" s="108"/>
      <c r="I1010" s="220"/>
      <c r="J1010" s="108"/>
      <c r="K1010" s="220"/>
      <c r="L1010" s="108"/>
      <c r="M1010" s="220"/>
      <c r="N1010" s="108"/>
      <c r="O1010" s="220"/>
      <c r="P1010" s="108"/>
      <c r="Q1010" s="225"/>
    </row>
    <row r="1011" spans="2:17" x14ac:dyDescent="0.25">
      <c r="B1011" s="108"/>
      <c r="C1011" s="220"/>
      <c r="D1011" s="108"/>
      <c r="E1011" s="220"/>
      <c r="F1011" s="108"/>
      <c r="G1011" s="220"/>
      <c r="H1011" s="108"/>
      <c r="I1011" s="220"/>
      <c r="J1011" s="108"/>
      <c r="K1011" s="220"/>
      <c r="L1011" s="108"/>
      <c r="M1011" s="220"/>
      <c r="N1011" s="108"/>
      <c r="O1011" s="220"/>
      <c r="P1011" s="108"/>
      <c r="Q1011" s="225"/>
    </row>
    <row r="1012" spans="2:17" x14ac:dyDescent="0.25">
      <c r="B1012" s="108"/>
      <c r="C1012" s="220"/>
      <c r="D1012" s="108"/>
      <c r="E1012" s="220"/>
      <c r="F1012" s="108"/>
      <c r="G1012" s="220"/>
      <c r="H1012" s="108"/>
      <c r="I1012" s="220"/>
      <c r="J1012" s="108"/>
      <c r="K1012" s="220"/>
      <c r="L1012" s="108"/>
      <c r="M1012" s="220"/>
      <c r="N1012" s="108"/>
      <c r="O1012" s="220"/>
      <c r="P1012" s="108"/>
      <c r="Q1012" s="225"/>
    </row>
    <row r="1013" spans="2:17" x14ac:dyDescent="0.25">
      <c r="B1013" s="108"/>
      <c r="C1013" s="220"/>
      <c r="D1013" s="108"/>
      <c r="E1013" s="220"/>
      <c r="F1013" s="108"/>
      <c r="G1013" s="220"/>
      <c r="H1013" s="108"/>
      <c r="I1013" s="220"/>
      <c r="J1013" s="108"/>
      <c r="K1013" s="220"/>
      <c r="L1013" s="108"/>
      <c r="M1013" s="220"/>
      <c r="N1013" s="108"/>
      <c r="O1013" s="220"/>
      <c r="P1013" s="108"/>
      <c r="Q1013" s="225"/>
    </row>
    <row r="1014" spans="2:17" x14ac:dyDescent="0.25">
      <c r="B1014" s="108"/>
      <c r="C1014" s="220"/>
      <c r="D1014" s="108"/>
      <c r="E1014" s="220"/>
      <c r="F1014" s="108"/>
      <c r="G1014" s="220"/>
      <c r="H1014" s="108"/>
      <c r="I1014" s="220"/>
      <c r="J1014" s="108"/>
      <c r="K1014" s="220"/>
      <c r="L1014" s="108"/>
      <c r="M1014" s="220"/>
      <c r="N1014" s="108"/>
      <c r="O1014" s="220"/>
      <c r="P1014" s="108"/>
      <c r="Q1014" s="225"/>
    </row>
    <row r="1015" spans="2:17" x14ac:dyDescent="0.25">
      <c r="B1015" s="108"/>
      <c r="C1015" s="220"/>
      <c r="D1015" s="108"/>
      <c r="E1015" s="220"/>
      <c r="F1015" s="108"/>
      <c r="G1015" s="220"/>
      <c r="H1015" s="108"/>
      <c r="I1015" s="220"/>
      <c r="J1015" s="108"/>
      <c r="K1015" s="220"/>
      <c r="L1015" s="108"/>
      <c r="M1015" s="220"/>
      <c r="N1015" s="108"/>
      <c r="O1015" s="220"/>
      <c r="P1015" s="108"/>
      <c r="Q1015" s="225"/>
    </row>
    <row r="1016" spans="2:17" x14ac:dyDescent="0.25">
      <c r="B1016" s="108"/>
      <c r="C1016" s="220"/>
      <c r="D1016" s="108"/>
      <c r="E1016" s="220"/>
      <c r="F1016" s="108"/>
      <c r="G1016" s="220"/>
      <c r="H1016" s="108"/>
      <c r="I1016" s="220"/>
      <c r="J1016" s="108"/>
      <c r="K1016" s="220"/>
      <c r="L1016" s="108"/>
      <c r="M1016" s="220"/>
      <c r="N1016" s="108"/>
      <c r="O1016" s="220"/>
      <c r="P1016" s="108"/>
      <c r="Q1016" s="225"/>
    </row>
    <row r="1017" spans="2:17" x14ac:dyDescent="0.25">
      <c r="B1017" s="108"/>
      <c r="C1017" s="220"/>
      <c r="D1017" s="108"/>
      <c r="E1017" s="220"/>
      <c r="F1017" s="108"/>
      <c r="G1017" s="220"/>
      <c r="H1017" s="108"/>
      <c r="I1017" s="220"/>
      <c r="J1017" s="108"/>
      <c r="K1017" s="220"/>
      <c r="L1017" s="108"/>
      <c r="M1017" s="220"/>
      <c r="N1017" s="108"/>
      <c r="O1017" s="220"/>
      <c r="P1017" s="108"/>
      <c r="Q1017" s="225"/>
    </row>
    <row r="1018" spans="2:17" x14ac:dyDescent="0.25">
      <c r="B1018" s="108"/>
      <c r="C1018" s="220"/>
      <c r="D1018" s="108"/>
      <c r="E1018" s="220"/>
      <c r="F1018" s="108"/>
      <c r="G1018" s="220"/>
      <c r="H1018" s="108"/>
      <c r="I1018" s="220"/>
      <c r="J1018" s="108"/>
      <c r="K1018" s="220"/>
      <c r="L1018" s="108"/>
      <c r="M1018" s="220"/>
      <c r="N1018" s="108"/>
      <c r="O1018" s="220"/>
      <c r="P1018" s="108"/>
      <c r="Q1018" s="225"/>
    </row>
    <row r="1019" spans="2:17" x14ac:dyDescent="0.25">
      <c r="B1019" s="108"/>
      <c r="C1019" s="220"/>
      <c r="D1019" s="108"/>
      <c r="E1019" s="220"/>
      <c r="F1019" s="108"/>
      <c r="G1019" s="220"/>
      <c r="H1019" s="108"/>
      <c r="I1019" s="220"/>
      <c r="J1019" s="108"/>
      <c r="K1019" s="220"/>
      <c r="L1019" s="108"/>
      <c r="M1019" s="220"/>
      <c r="N1019" s="108"/>
      <c r="O1019" s="220"/>
      <c r="P1019" s="108"/>
      <c r="Q1019" s="225"/>
    </row>
    <row r="1020" spans="2:17" x14ac:dyDescent="0.25">
      <c r="B1020" s="108"/>
      <c r="C1020" s="220"/>
      <c r="D1020" s="108"/>
      <c r="E1020" s="220"/>
      <c r="F1020" s="108"/>
      <c r="G1020" s="220"/>
      <c r="H1020" s="108"/>
      <c r="I1020" s="220"/>
      <c r="J1020" s="108"/>
      <c r="K1020" s="220"/>
      <c r="L1020" s="108"/>
      <c r="M1020" s="220"/>
      <c r="N1020" s="108"/>
      <c r="O1020" s="220"/>
      <c r="P1020" s="108"/>
      <c r="Q1020" s="225"/>
    </row>
    <row r="1021" spans="2:17" x14ac:dyDescent="0.25">
      <c r="B1021" s="108"/>
      <c r="C1021" s="220"/>
      <c r="D1021" s="108"/>
      <c r="E1021" s="220"/>
      <c r="F1021" s="108"/>
      <c r="G1021" s="220"/>
      <c r="H1021" s="108"/>
      <c r="I1021" s="220"/>
      <c r="J1021" s="108"/>
      <c r="K1021" s="220"/>
      <c r="L1021" s="108"/>
      <c r="M1021" s="220"/>
      <c r="N1021" s="108"/>
      <c r="O1021" s="220"/>
      <c r="P1021" s="108"/>
      <c r="Q1021" s="225"/>
    </row>
    <row r="1022" spans="2:17" x14ac:dyDescent="0.25">
      <c r="B1022" s="108"/>
      <c r="C1022" s="220"/>
      <c r="D1022" s="108"/>
      <c r="E1022" s="220"/>
      <c r="F1022" s="108"/>
      <c r="G1022" s="220"/>
      <c r="H1022" s="108"/>
      <c r="I1022" s="220"/>
      <c r="J1022" s="108"/>
      <c r="K1022" s="220"/>
      <c r="L1022" s="108"/>
      <c r="M1022" s="220"/>
      <c r="N1022" s="108"/>
      <c r="O1022" s="220"/>
      <c r="P1022" s="108"/>
      <c r="Q1022" s="225"/>
    </row>
    <row r="1023" spans="2:17" x14ac:dyDescent="0.25">
      <c r="B1023" s="108"/>
      <c r="C1023" s="220"/>
      <c r="D1023" s="108"/>
      <c r="E1023" s="220"/>
      <c r="F1023" s="108"/>
      <c r="G1023" s="220"/>
      <c r="H1023" s="108"/>
      <c r="I1023" s="220"/>
      <c r="J1023" s="108"/>
      <c r="K1023" s="220"/>
      <c r="L1023" s="108"/>
      <c r="M1023" s="220"/>
      <c r="N1023" s="108"/>
      <c r="O1023" s="220"/>
      <c r="P1023" s="108"/>
      <c r="Q1023" s="225"/>
    </row>
    <row r="1024" spans="2:17" x14ac:dyDescent="0.25">
      <c r="B1024" s="108"/>
      <c r="C1024" s="220"/>
      <c r="D1024" s="108"/>
      <c r="E1024" s="220"/>
      <c r="F1024" s="108"/>
      <c r="G1024" s="220"/>
      <c r="H1024" s="108"/>
      <c r="I1024" s="220"/>
      <c r="J1024" s="108"/>
      <c r="K1024" s="220"/>
      <c r="L1024" s="108"/>
      <c r="M1024" s="220"/>
      <c r="N1024" s="108"/>
      <c r="O1024" s="220"/>
      <c r="P1024" s="108"/>
      <c r="Q1024" s="225"/>
    </row>
    <row r="1025" spans="2:17" x14ac:dyDescent="0.25">
      <c r="B1025" s="108"/>
      <c r="C1025" s="220"/>
      <c r="D1025" s="108"/>
      <c r="E1025" s="220"/>
      <c r="F1025" s="108"/>
      <c r="G1025" s="220"/>
      <c r="H1025" s="108"/>
      <c r="I1025" s="220"/>
      <c r="J1025" s="108"/>
      <c r="K1025" s="220"/>
      <c r="L1025" s="108"/>
      <c r="M1025" s="220"/>
      <c r="N1025" s="108"/>
      <c r="O1025" s="220"/>
      <c r="P1025" s="108"/>
      <c r="Q1025" s="225"/>
    </row>
    <row r="1026" spans="2:17" x14ac:dyDescent="0.25">
      <c r="B1026" s="108"/>
      <c r="C1026" s="220"/>
      <c r="D1026" s="108"/>
      <c r="E1026" s="220"/>
      <c r="F1026" s="108"/>
      <c r="G1026" s="220"/>
      <c r="H1026" s="108"/>
      <c r="I1026" s="220"/>
      <c r="J1026" s="108"/>
      <c r="K1026" s="220"/>
      <c r="L1026" s="108"/>
      <c r="M1026" s="220"/>
      <c r="N1026" s="108"/>
      <c r="O1026" s="220"/>
      <c r="P1026" s="108"/>
      <c r="Q1026" s="225"/>
    </row>
    <row r="1027" spans="2:17" x14ac:dyDescent="0.25">
      <c r="B1027" s="108"/>
      <c r="C1027" s="220"/>
      <c r="D1027" s="108"/>
      <c r="E1027" s="220"/>
      <c r="F1027" s="108"/>
      <c r="G1027" s="220"/>
      <c r="H1027" s="108"/>
      <c r="I1027" s="220"/>
      <c r="J1027" s="108"/>
      <c r="K1027" s="220"/>
      <c r="L1027" s="108"/>
      <c r="M1027" s="220"/>
      <c r="N1027" s="108"/>
      <c r="O1027" s="220"/>
      <c r="P1027" s="108"/>
      <c r="Q1027" s="225"/>
    </row>
    <row r="1028" spans="2:17" x14ac:dyDescent="0.25">
      <c r="B1028" s="108"/>
      <c r="C1028" s="220"/>
      <c r="D1028" s="108"/>
      <c r="E1028" s="220"/>
      <c r="F1028" s="108"/>
      <c r="G1028" s="220"/>
      <c r="H1028" s="108"/>
      <c r="I1028" s="220"/>
      <c r="J1028" s="108"/>
      <c r="K1028" s="220"/>
      <c r="L1028" s="108"/>
      <c r="M1028" s="220"/>
      <c r="N1028" s="108"/>
      <c r="O1028" s="220"/>
      <c r="P1028" s="108"/>
      <c r="Q1028" s="225"/>
    </row>
    <row r="1029" spans="2:17" x14ac:dyDescent="0.25">
      <c r="B1029" s="108"/>
      <c r="C1029" s="220"/>
      <c r="D1029" s="108"/>
      <c r="E1029" s="220"/>
      <c r="F1029" s="108"/>
      <c r="G1029" s="220"/>
      <c r="H1029" s="108"/>
      <c r="I1029" s="220"/>
      <c r="J1029" s="108"/>
      <c r="K1029" s="220"/>
      <c r="L1029" s="108"/>
      <c r="M1029" s="220"/>
      <c r="N1029" s="108"/>
      <c r="O1029" s="220"/>
      <c r="P1029" s="108"/>
      <c r="Q1029" s="225"/>
    </row>
    <row r="1030" spans="2:17" x14ac:dyDescent="0.25">
      <c r="B1030" s="108"/>
      <c r="C1030" s="220"/>
      <c r="D1030" s="108"/>
      <c r="E1030" s="220"/>
      <c r="F1030" s="108"/>
      <c r="G1030" s="220"/>
      <c r="H1030" s="108"/>
      <c r="I1030" s="220"/>
      <c r="J1030" s="108"/>
      <c r="K1030" s="220"/>
      <c r="L1030" s="108"/>
      <c r="M1030" s="220"/>
      <c r="N1030" s="108"/>
      <c r="O1030" s="220"/>
      <c r="P1030" s="108"/>
      <c r="Q1030" s="225"/>
    </row>
    <row r="1031" spans="2:17" x14ac:dyDescent="0.25">
      <c r="B1031" s="108"/>
      <c r="C1031" s="220"/>
      <c r="D1031" s="108"/>
      <c r="E1031" s="220"/>
      <c r="F1031" s="108"/>
      <c r="G1031" s="220"/>
      <c r="H1031" s="108"/>
      <c r="I1031" s="220"/>
      <c r="J1031" s="108"/>
      <c r="K1031" s="220"/>
      <c r="L1031" s="108"/>
      <c r="M1031" s="220"/>
      <c r="N1031" s="108"/>
      <c r="O1031" s="220"/>
      <c r="P1031" s="108"/>
      <c r="Q1031" s="225"/>
    </row>
    <row r="1032" spans="2:17" x14ac:dyDescent="0.25">
      <c r="B1032" s="108"/>
      <c r="C1032" s="220"/>
      <c r="D1032" s="108"/>
      <c r="E1032" s="220"/>
      <c r="F1032" s="108"/>
      <c r="G1032" s="220"/>
      <c r="H1032" s="108"/>
      <c r="I1032" s="220"/>
      <c r="J1032" s="108"/>
      <c r="K1032" s="220"/>
      <c r="L1032" s="108"/>
      <c r="M1032" s="220"/>
      <c r="N1032" s="108"/>
      <c r="O1032" s="220"/>
      <c r="P1032" s="108"/>
      <c r="Q1032" s="225"/>
    </row>
    <row r="1033" spans="2:17" x14ac:dyDescent="0.25">
      <c r="B1033" s="108"/>
      <c r="C1033" s="220"/>
      <c r="D1033" s="108"/>
      <c r="E1033" s="220"/>
      <c r="F1033" s="108"/>
      <c r="G1033" s="220"/>
      <c r="H1033" s="108"/>
      <c r="I1033" s="220"/>
      <c r="J1033" s="108"/>
      <c r="K1033" s="220"/>
      <c r="L1033" s="108"/>
      <c r="M1033" s="220"/>
      <c r="N1033" s="108"/>
      <c r="O1033" s="220"/>
      <c r="P1033" s="108"/>
      <c r="Q1033" s="225"/>
    </row>
    <row r="1034" spans="2:17" x14ac:dyDescent="0.25">
      <c r="B1034" s="108"/>
      <c r="C1034" s="220"/>
      <c r="D1034" s="108"/>
      <c r="E1034" s="220"/>
      <c r="F1034" s="108"/>
      <c r="G1034" s="220"/>
      <c r="H1034" s="108"/>
      <c r="I1034" s="220"/>
      <c r="J1034" s="108"/>
      <c r="K1034" s="220"/>
      <c r="L1034" s="108"/>
      <c r="M1034" s="220"/>
      <c r="N1034" s="108"/>
      <c r="O1034" s="220"/>
      <c r="P1034" s="108"/>
      <c r="Q1034" s="225"/>
    </row>
    <row r="1035" spans="2:17" x14ac:dyDescent="0.25">
      <c r="B1035" s="108"/>
      <c r="C1035" s="220"/>
      <c r="D1035" s="108"/>
      <c r="E1035" s="220"/>
      <c r="F1035" s="108"/>
      <c r="G1035" s="220"/>
      <c r="H1035" s="108"/>
      <c r="I1035" s="220"/>
      <c r="J1035" s="108"/>
      <c r="K1035" s="220"/>
      <c r="L1035" s="108"/>
      <c r="M1035" s="220"/>
      <c r="N1035" s="108"/>
      <c r="O1035" s="220"/>
      <c r="P1035" s="108"/>
      <c r="Q1035" s="225"/>
    </row>
    <row r="1036" spans="2:17" x14ac:dyDescent="0.25">
      <c r="B1036" s="108"/>
      <c r="C1036" s="220"/>
      <c r="D1036" s="108"/>
      <c r="E1036" s="220"/>
      <c r="F1036" s="108"/>
      <c r="G1036" s="220"/>
      <c r="H1036" s="108"/>
      <c r="I1036" s="220"/>
      <c r="J1036" s="108"/>
      <c r="K1036" s="220"/>
      <c r="L1036" s="108"/>
      <c r="M1036" s="220"/>
      <c r="N1036" s="108"/>
      <c r="O1036" s="220"/>
      <c r="P1036" s="108"/>
      <c r="Q1036" s="225"/>
    </row>
    <row r="1037" spans="2:17" x14ac:dyDescent="0.25">
      <c r="B1037" s="108"/>
      <c r="C1037" s="220"/>
      <c r="D1037" s="108"/>
      <c r="E1037" s="220"/>
      <c r="F1037" s="108"/>
      <c r="G1037" s="220"/>
      <c r="H1037" s="108"/>
      <c r="I1037" s="220"/>
      <c r="J1037" s="108"/>
      <c r="K1037" s="220"/>
      <c r="L1037" s="108"/>
      <c r="M1037" s="220"/>
      <c r="N1037" s="108"/>
      <c r="O1037" s="220"/>
      <c r="P1037" s="108"/>
      <c r="Q1037" s="225"/>
    </row>
    <row r="1038" spans="2:17" x14ac:dyDescent="0.25">
      <c r="B1038" s="108"/>
      <c r="C1038" s="220"/>
      <c r="D1038" s="108"/>
      <c r="E1038" s="220"/>
      <c r="F1038" s="108"/>
      <c r="G1038" s="220"/>
      <c r="H1038" s="108"/>
      <c r="I1038" s="220"/>
      <c r="J1038" s="108"/>
      <c r="K1038" s="220"/>
      <c r="L1038" s="108"/>
      <c r="M1038" s="220"/>
      <c r="N1038" s="108"/>
      <c r="O1038" s="220"/>
      <c r="P1038" s="108"/>
      <c r="Q1038" s="225"/>
    </row>
    <row r="1039" spans="2:17" x14ac:dyDescent="0.25">
      <c r="B1039" s="108"/>
      <c r="C1039" s="220"/>
      <c r="D1039" s="108"/>
      <c r="E1039" s="220"/>
      <c r="F1039" s="108"/>
      <c r="G1039" s="220"/>
      <c r="H1039" s="108"/>
      <c r="I1039" s="220"/>
      <c r="J1039" s="108"/>
      <c r="K1039" s="220"/>
      <c r="L1039" s="108"/>
      <c r="M1039" s="220"/>
      <c r="N1039" s="108"/>
      <c r="O1039" s="220"/>
      <c r="P1039" s="108"/>
      <c r="Q1039" s="225"/>
    </row>
    <row r="1040" spans="2:17" x14ac:dyDescent="0.25">
      <c r="B1040" s="108"/>
      <c r="C1040" s="220"/>
      <c r="D1040" s="108"/>
      <c r="E1040" s="220"/>
      <c r="F1040" s="108"/>
      <c r="G1040" s="220"/>
      <c r="H1040" s="108"/>
      <c r="I1040" s="220"/>
      <c r="J1040" s="108"/>
      <c r="K1040" s="220"/>
      <c r="L1040" s="108"/>
      <c r="M1040" s="220"/>
      <c r="N1040" s="108"/>
      <c r="O1040" s="220"/>
      <c r="P1040" s="108"/>
      <c r="Q1040" s="225"/>
    </row>
    <row r="1041" spans="2:17" x14ac:dyDescent="0.25">
      <c r="B1041" s="108"/>
      <c r="C1041" s="220"/>
      <c r="D1041" s="108"/>
      <c r="E1041" s="220"/>
      <c r="F1041" s="108"/>
      <c r="G1041" s="220"/>
      <c r="H1041" s="108"/>
      <c r="I1041" s="220"/>
      <c r="J1041" s="108"/>
      <c r="K1041" s="220"/>
      <c r="L1041" s="108"/>
      <c r="M1041" s="220"/>
      <c r="N1041" s="108"/>
      <c r="O1041" s="220"/>
      <c r="P1041" s="108"/>
      <c r="Q1041" s="225"/>
    </row>
    <row r="1042" spans="2:17" x14ac:dyDescent="0.25">
      <c r="B1042" s="108"/>
      <c r="C1042" s="220"/>
      <c r="D1042" s="108"/>
      <c r="E1042" s="220"/>
      <c r="F1042" s="108"/>
      <c r="G1042" s="220"/>
      <c r="H1042" s="108"/>
      <c r="I1042" s="220"/>
      <c r="J1042" s="108"/>
      <c r="K1042" s="220"/>
      <c r="L1042" s="108"/>
      <c r="M1042" s="220"/>
      <c r="N1042" s="108"/>
      <c r="O1042" s="220"/>
      <c r="P1042" s="108"/>
      <c r="Q1042" s="225"/>
    </row>
    <row r="1043" spans="2:17" x14ac:dyDescent="0.25">
      <c r="B1043" s="108"/>
      <c r="C1043" s="220"/>
      <c r="D1043" s="108"/>
      <c r="E1043" s="220"/>
      <c r="F1043" s="108"/>
      <c r="G1043" s="220"/>
      <c r="H1043" s="108"/>
      <c r="I1043" s="220"/>
      <c r="J1043" s="108"/>
      <c r="K1043" s="220"/>
      <c r="L1043" s="108"/>
      <c r="M1043" s="220"/>
      <c r="N1043" s="108"/>
      <c r="O1043" s="220"/>
      <c r="P1043" s="108"/>
      <c r="Q1043" s="225"/>
    </row>
    <row r="1044" spans="2:17" x14ac:dyDescent="0.25">
      <c r="B1044" s="108"/>
      <c r="C1044" s="220"/>
      <c r="D1044" s="108"/>
      <c r="E1044" s="220"/>
      <c r="F1044" s="108"/>
      <c r="G1044" s="220"/>
      <c r="H1044" s="108"/>
      <c r="I1044" s="220"/>
      <c r="J1044" s="108"/>
      <c r="K1044" s="220"/>
      <c r="L1044" s="108"/>
      <c r="M1044" s="220"/>
      <c r="N1044" s="108"/>
      <c r="O1044" s="220"/>
      <c r="P1044" s="108"/>
      <c r="Q1044" s="225"/>
    </row>
    <row r="1045" spans="2:17" x14ac:dyDescent="0.25">
      <c r="B1045" s="108"/>
      <c r="C1045" s="220"/>
      <c r="D1045" s="108"/>
      <c r="E1045" s="220"/>
      <c r="F1045" s="108"/>
      <c r="G1045" s="220"/>
      <c r="H1045" s="108"/>
      <c r="I1045" s="220"/>
      <c r="J1045" s="108"/>
      <c r="K1045" s="220"/>
      <c r="L1045" s="108"/>
      <c r="M1045" s="220"/>
      <c r="N1045" s="108"/>
      <c r="O1045" s="220"/>
      <c r="P1045" s="108"/>
      <c r="Q1045" s="225"/>
    </row>
    <row r="1046" spans="2:17" x14ac:dyDescent="0.25">
      <c r="B1046" s="108"/>
      <c r="C1046" s="220"/>
      <c r="D1046" s="108"/>
      <c r="E1046" s="220"/>
      <c r="F1046" s="108"/>
      <c r="G1046" s="220"/>
      <c r="H1046" s="108"/>
      <c r="I1046" s="220"/>
      <c r="J1046" s="108"/>
      <c r="K1046" s="220"/>
      <c r="L1046" s="108"/>
      <c r="M1046" s="220"/>
      <c r="N1046" s="108"/>
      <c r="O1046" s="220"/>
      <c r="P1046" s="108"/>
      <c r="Q1046" s="225"/>
    </row>
    <row r="1047" spans="2:17" x14ac:dyDescent="0.25">
      <c r="B1047" s="108"/>
      <c r="C1047" s="220"/>
      <c r="D1047" s="108"/>
      <c r="E1047" s="220"/>
      <c r="F1047" s="108"/>
      <c r="G1047" s="220"/>
      <c r="H1047" s="108"/>
      <c r="I1047" s="220"/>
      <c r="J1047" s="108"/>
      <c r="K1047" s="220"/>
      <c r="L1047" s="108"/>
      <c r="M1047" s="220"/>
      <c r="N1047" s="108"/>
      <c r="O1047" s="220"/>
      <c r="P1047" s="108"/>
      <c r="Q1047" s="225"/>
    </row>
    <row r="1048" spans="2:17" x14ac:dyDescent="0.25">
      <c r="B1048" s="108"/>
      <c r="C1048" s="220"/>
      <c r="D1048" s="108"/>
      <c r="E1048" s="220"/>
      <c r="F1048" s="108"/>
      <c r="G1048" s="220"/>
      <c r="H1048" s="108"/>
      <c r="I1048" s="220"/>
      <c r="J1048" s="108"/>
      <c r="K1048" s="220"/>
      <c r="L1048" s="108"/>
      <c r="M1048" s="220"/>
      <c r="N1048" s="108"/>
      <c r="O1048" s="220"/>
      <c r="P1048" s="108"/>
      <c r="Q1048" s="225"/>
    </row>
    <row r="1049" spans="2:17" x14ac:dyDescent="0.25">
      <c r="B1049" s="108"/>
      <c r="C1049" s="220"/>
      <c r="D1049" s="108"/>
      <c r="E1049" s="220"/>
      <c r="F1049" s="108"/>
      <c r="G1049" s="220"/>
      <c r="H1049" s="108"/>
      <c r="I1049" s="220"/>
      <c r="J1049" s="108"/>
      <c r="K1049" s="220"/>
      <c r="L1049" s="108"/>
      <c r="M1049" s="220"/>
      <c r="N1049" s="108"/>
      <c r="O1049" s="220"/>
      <c r="P1049" s="108"/>
      <c r="Q1049" s="225"/>
    </row>
    <row r="1050" spans="2:17" x14ac:dyDescent="0.25">
      <c r="B1050" s="108"/>
      <c r="C1050" s="220"/>
      <c r="D1050" s="108"/>
      <c r="E1050" s="220"/>
      <c r="F1050" s="108"/>
      <c r="G1050" s="220"/>
      <c r="H1050" s="108"/>
      <c r="I1050" s="220"/>
      <c r="J1050" s="108"/>
      <c r="K1050" s="220"/>
      <c r="L1050" s="108"/>
      <c r="M1050" s="220"/>
      <c r="N1050" s="108"/>
      <c r="O1050" s="220"/>
      <c r="P1050" s="108"/>
      <c r="Q1050" s="225"/>
    </row>
    <row r="1051" spans="2:17" x14ac:dyDescent="0.25">
      <c r="B1051" s="108"/>
      <c r="C1051" s="220"/>
      <c r="D1051" s="108"/>
      <c r="E1051" s="220"/>
      <c r="F1051" s="108"/>
      <c r="G1051" s="220"/>
      <c r="H1051" s="108"/>
      <c r="I1051" s="220"/>
      <c r="J1051" s="108"/>
      <c r="K1051" s="220"/>
      <c r="L1051" s="108"/>
      <c r="M1051" s="220"/>
      <c r="N1051" s="108"/>
      <c r="O1051" s="220"/>
      <c r="P1051" s="108"/>
      <c r="Q1051" s="225"/>
    </row>
    <row r="1052" spans="2:17" x14ac:dyDescent="0.25">
      <c r="B1052" s="108"/>
      <c r="C1052" s="220"/>
      <c r="D1052" s="108"/>
      <c r="E1052" s="220"/>
      <c r="F1052" s="108"/>
      <c r="G1052" s="220"/>
      <c r="H1052" s="108"/>
      <c r="I1052" s="220"/>
      <c r="J1052" s="108"/>
      <c r="K1052" s="220"/>
      <c r="L1052" s="108"/>
      <c r="M1052" s="220"/>
      <c r="N1052" s="108"/>
      <c r="O1052" s="220"/>
      <c r="P1052" s="108"/>
      <c r="Q1052" s="225"/>
    </row>
    <row r="1053" spans="2:17" x14ac:dyDescent="0.25">
      <c r="B1053" s="108"/>
      <c r="C1053" s="220"/>
      <c r="D1053" s="108"/>
      <c r="E1053" s="220"/>
      <c r="F1053" s="108"/>
      <c r="G1053" s="220"/>
      <c r="H1053" s="108"/>
      <c r="I1053" s="220"/>
      <c r="J1053" s="108"/>
      <c r="K1053" s="220"/>
      <c r="L1053" s="108"/>
      <c r="M1053" s="220"/>
      <c r="N1053" s="108"/>
      <c r="O1053" s="220"/>
      <c r="P1053" s="108"/>
      <c r="Q1053" s="225"/>
    </row>
    <row r="1054" spans="2:17" x14ac:dyDescent="0.25">
      <c r="B1054" s="108"/>
      <c r="C1054" s="220"/>
      <c r="D1054" s="108"/>
      <c r="E1054" s="220"/>
      <c r="F1054" s="108"/>
      <c r="G1054" s="220"/>
      <c r="H1054" s="108"/>
      <c r="I1054" s="220"/>
      <c r="J1054" s="108"/>
      <c r="K1054" s="220"/>
      <c r="L1054" s="108"/>
      <c r="M1054" s="220"/>
      <c r="N1054" s="108"/>
      <c r="O1054" s="220"/>
      <c r="P1054" s="108"/>
      <c r="Q1054" s="225"/>
    </row>
    <row r="1055" spans="2:17" x14ac:dyDescent="0.25">
      <c r="B1055" s="108"/>
      <c r="C1055" s="220"/>
      <c r="D1055" s="108"/>
      <c r="E1055" s="220"/>
      <c r="F1055" s="108"/>
      <c r="G1055" s="220"/>
      <c r="H1055" s="108"/>
      <c r="I1055" s="220"/>
      <c r="J1055" s="108"/>
      <c r="K1055" s="220"/>
      <c r="L1055" s="108"/>
      <c r="M1055" s="220"/>
      <c r="N1055" s="108"/>
      <c r="O1055" s="220"/>
      <c r="P1055" s="108"/>
      <c r="Q1055" s="225"/>
    </row>
    <row r="1056" spans="2:17" x14ac:dyDescent="0.25">
      <c r="B1056" s="108"/>
      <c r="C1056" s="220"/>
      <c r="D1056" s="108"/>
      <c r="E1056" s="220"/>
      <c r="F1056" s="108"/>
      <c r="G1056" s="220"/>
      <c r="H1056" s="108"/>
      <c r="I1056" s="220"/>
      <c r="J1056" s="108"/>
      <c r="K1056" s="220"/>
      <c r="L1056" s="108"/>
      <c r="M1056" s="220"/>
      <c r="N1056" s="108"/>
      <c r="O1056" s="220"/>
      <c r="P1056" s="108"/>
      <c r="Q1056" s="225"/>
    </row>
    <row r="1057" spans="2:17" x14ac:dyDescent="0.25">
      <c r="B1057" s="108"/>
      <c r="C1057" s="220"/>
      <c r="D1057" s="108"/>
      <c r="E1057" s="220"/>
      <c r="F1057" s="108"/>
      <c r="G1057" s="220"/>
      <c r="H1057" s="108"/>
      <c r="I1057" s="220"/>
      <c r="J1057" s="108"/>
      <c r="K1057" s="220"/>
      <c r="L1057" s="108"/>
      <c r="M1057" s="220"/>
      <c r="N1057" s="108"/>
      <c r="O1057" s="220"/>
      <c r="P1057" s="108"/>
      <c r="Q1057" s="225"/>
    </row>
    <row r="1058" spans="2:17" x14ac:dyDescent="0.25">
      <c r="B1058" s="108"/>
      <c r="C1058" s="220"/>
      <c r="D1058" s="108"/>
      <c r="E1058" s="220"/>
      <c r="F1058" s="108"/>
      <c r="G1058" s="220"/>
      <c r="H1058" s="108"/>
      <c r="I1058" s="220"/>
      <c r="J1058" s="108"/>
      <c r="K1058" s="220"/>
      <c r="L1058" s="108"/>
      <c r="M1058" s="220"/>
      <c r="N1058" s="108"/>
      <c r="O1058" s="220"/>
      <c r="P1058" s="108"/>
      <c r="Q1058" s="225"/>
    </row>
    <row r="1059" spans="2:17" x14ac:dyDescent="0.25">
      <c r="B1059" s="108"/>
      <c r="C1059" s="220"/>
      <c r="D1059" s="108"/>
      <c r="E1059" s="220"/>
      <c r="F1059" s="108"/>
      <c r="G1059" s="220"/>
      <c r="H1059" s="108"/>
      <c r="I1059" s="220"/>
      <c r="J1059" s="108"/>
      <c r="K1059" s="220"/>
      <c r="L1059" s="108"/>
      <c r="M1059" s="220"/>
      <c r="N1059" s="108"/>
      <c r="O1059" s="220"/>
      <c r="P1059" s="108"/>
      <c r="Q1059" s="225"/>
    </row>
    <row r="1060" spans="2:17" x14ac:dyDescent="0.25">
      <c r="B1060" s="108"/>
      <c r="C1060" s="220"/>
      <c r="D1060" s="108"/>
      <c r="E1060" s="220"/>
      <c r="F1060" s="108"/>
      <c r="G1060" s="220"/>
      <c r="H1060" s="108"/>
      <c r="I1060" s="220"/>
      <c r="J1060" s="108"/>
      <c r="K1060" s="220"/>
      <c r="L1060" s="108"/>
      <c r="M1060" s="220"/>
      <c r="N1060" s="108"/>
      <c r="O1060" s="220"/>
      <c r="P1060" s="108"/>
      <c r="Q1060" s="225"/>
    </row>
    <row r="1061" spans="2:17" x14ac:dyDescent="0.25">
      <c r="B1061" s="108"/>
      <c r="C1061" s="220"/>
      <c r="D1061" s="108"/>
      <c r="E1061" s="220"/>
      <c r="F1061" s="108"/>
      <c r="G1061" s="220"/>
      <c r="H1061" s="108"/>
      <c r="I1061" s="220"/>
      <c r="J1061" s="108"/>
      <c r="K1061" s="220"/>
      <c r="L1061" s="108"/>
      <c r="M1061" s="220"/>
      <c r="N1061" s="108"/>
      <c r="O1061" s="220"/>
      <c r="P1061" s="108"/>
      <c r="Q1061" s="225"/>
    </row>
    <row r="1062" spans="2:17" x14ac:dyDescent="0.25">
      <c r="B1062" s="108"/>
      <c r="C1062" s="220"/>
      <c r="D1062" s="108"/>
      <c r="E1062" s="220"/>
      <c r="F1062" s="108"/>
      <c r="G1062" s="220"/>
      <c r="H1062" s="108"/>
      <c r="I1062" s="220"/>
      <c r="J1062" s="108"/>
      <c r="K1062" s="220"/>
      <c r="L1062" s="108"/>
      <c r="M1062" s="220"/>
      <c r="N1062" s="108"/>
      <c r="O1062" s="220"/>
      <c r="P1062" s="108"/>
      <c r="Q1062" s="225"/>
    </row>
    <row r="1063" spans="2:17" x14ac:dyDescent="0.25">
      <c r="B1063" s="108"/>
      <c r="C1063" s="220"/>
      <c r="D1063" s="108"/>
      <c r="E1063" s="220"/>
      <c r="F1063" s="108"/>
      <c r="G1063" s="220"/>
      <c r="H1063" s="108"/>
      <c r="I1063" s="220"/>
      <c r="J1063" s="108"/>
      <c r="K1063" s="220"/>
      <c r="L1063" s="108"/>
      <c r="M1063" s="220"/>
      <c r="N1063" s="108"/>
      <c r="O1063" s="220"/>
      <c r="P1063" s="108"/>
      <c r="Q1063" s="225"/>
    </row>
    <row r="1064" spans="2:17" x14ac:dyDescent="0.25">
      <c r="B1064" s="108"/>
      <c r="C1064" s="220"/>
      <c r="D1064" s="108"/>
      <c r="E1064" s="220"/>
      <c r="F1064" s="108"/>
      <c r="G1064" s="220"/>
      <c r="H1064" s="108"/>
      <c r="I1064" s="220"/>
      <c r="J1064" s="108"/>
      <c r="K1064" s="220"/>
      <c r="L1064" s="108"/>
      <c r="M1064" s="220"/>
      <c r="N1064" s="108"/>
      <c r="O1064" s="220"/>
      <c r="P1064" s="108"/>
      <c r="Q1064" s="225"/>
    </row>
    <row r="1065" spans="2:17" x14ac:dyDescent="0.25">
      <c r="B1065" s="108"/>
      <c r="C1065" s="220"/>
      <c r="D1065" s="108"/>
      <c r="E1065" s="220"/>
      <c r="F1065" s="108"/>
      <c r="G1065" s="220"/>
      <c r="H1065" s="108"/>
      <c r="I1065" s="220"/>
      <c r="J1065" s="108"/>
      <c r="K1065" s="220"/>
      <c r="L1065" s="108"/>
      <c r="M1065" s="220"/>
      <c r="N1065" s="108"/>
      <c r="O1065" s="220"/>
      <c r="P1065" s="108"/>
      <c r="Q1065" s="225"/>
    </row>
    <row r="1066" spans="2:17" x14ac:dyDescent="0.25">
      <c r="B1066" s="108"/>
      <c r="C1066" s="220"/>
      <c r="D1066" s="108"/>
      <c r="E1066" s="220"/>
      <c r="F1066" s="108"/>
      <c r="G1066" s="220"/>
      <c r="H1066" s="108"/>
      <c r="I1066" s="220"/>
      <c r="J1066" s="108"/>
      <c r="K1066" s="220"/>
      <c r="L1066" s="108"/>
      <c r="M1066" s="220"/>
      <c r="N1066" s="108"/>
      <c r="O1066" s="220"/>
      <c r="P1066" s="108"/>
      <c r="Q1066" s="225"/>
    </row>
    <row r="1067" spans="2:17" x14ac:dyDescent="0.25">
      <c r="B1067" s="108"/>
      <c r="C1067" s="220"/>
      <c r="D1067" s="108"/>
      <c r="E1067" s="220"/>
      <c r="F1067" s="108"/>
      <c r="G1067" s="220"/>
      <c r="H1067" s="108"/>
      <c r="I1067" s="220"/>
      <c r="J1067" s="108"/>
      <c r="K1067" s="220"/>
      <c r="L1067" s="108"/>
      <c r="M1067" s="220"/>
      <c r="N1067" s="108"/>
      <c r="O1067" s="220"/>
      <c r="P1067" s="108"/>
      <c r="Q1067" s="225"/>
    </row>
    <row r="1068" spans="2:17" x14ac:dyDescent="0.25">
      <c r="B1068" s="108"/>
      <c r="C1068" s="220"/>
      <c r="D1068" s="108"/>
      <c r="E1068" s="220"/>
      <c r="F1068" s="108"/>
      <c r="G1068" s="220"/>
      <c r="H1068" s="108"/>
      <c r="I1068" s="220"/>
      <c r="J1068" s="108"/>
      <c r="K1068" s="220"/>
      <c r="L1068" s="108"/>
      <c r="M1068" s="220"/>
      <c r="N1068" s="108"/>
      <c r="O1068" s="220"/>
      <c r="P1068" s="108"/>
      <c r="Q1068" s="225"/>
    </row>
    <row r="1069" spans="2:17" x14ac:dyDescent="0.25">
      <c r="B1069" s="108"/>
      <c r="C1069" s="220"/>
      <c r="D1069" s="108"/>
      <c r="E1069" s="220"/>
      <c r="F1069" s="108"/>
      <c r="G1069" s="220"/>
      <c r="H1069" s="108"/>
      <c r="I1069" s="220"/>
      <c r="J1069" s="108"/>
      <c r="K1069" s="220"/>
      <c r="L1069" s="108"/>
      <c r="M1069" s="220"/>
      <c r="N1069" s="108"/>
      <c r="O1069" s="220"/>
      <c r="P1069" s="108"/>
      <c r="Q1069" s="225"/>
    </row>
    <row r="1070" spans="2:17" x14ac:dyDescent="0.25">
      <c r="B1070" s="108"/>
      <c r="C1070" s="220"/>
      <c r="D1070" s="108"/>
      <c r="E1070" s="220"/>
      <c r="F1070" s="108"/>
      <c r="G1070" s="220"/>
      <c r="H1070" s="108"/>
      <c r="I1070" s="220"/>
      <c r="J1070" s="108"/>
      <c r="K1070" s="220"/>
      <c r="L1070" s="108"/>
      <c r="M1070" s="220"/>
      <c r="N1070" s="108"/>
      <c r="O1070" s="220"/>
      <c r="P1070" s="108"/>
      <c r="Q1070" s="225"/>
    </row>
    <row r="1071" spans="2:17" x14ac:dyDescent="0.25">
      <c r="B1071" s="108"/>
      <c r="C1071" s="220"/>
      <c r="D1071" s="108"/>
      <c r="E1071" s="220"/>
      <c r="F1071" s="108"/>
      <c r="G1071" s="220"/>
      <c r="H1071" s="108"/>
      <c r="I1071" s="220"/>
      <c r="J1071" s="108"/>
      <c r="K1071" s="220"/>
      <c r="L1071" s="108"/>
      <c r="M1071" s="220"/>
      <c r="N1071" s="108"/>
      <c r="O1071" s="220"/>
      <c r="P1071" s="108"/>
      <c r="Q1071" s="225"/>
    </row>
    <row r="1072" spans="2:17" x14ac:dyDescent="0.25">
      <c r="B1072" s="108"/>
      <c r="C1072" s="220"/>
      <c r="D1072" s="108"/>
      <c r="E1072" s="220"/>
      <c r="F1072" s="108"/>
      <c r="G1072" s="220"/>
      <c r="H1072" s="108"/>
      <c r="I1072" s="220"/>
      <c r="J1072" s="108"/>
      <c r="K1072" s="220"/>
      <c r="L1072" s="108"/>
      <c r="M1072" s="220"/>
      <c r="N1072" s="108"/>
      <c r="O1072" s="220"/>
      <c r="P1072" s="108"/>
      <c r="Q1072" s="225"/>
    </row>
    <row r="1073" spans="2:17" x14ac:dyDescent="0.25">
      <c r="B1073" s="108"/>
      <c r="C1073" s="220"/>
      <c r="D1073" s="108"/>
      <c r="E1073" s="220"/>
      <c r="F1073" s="108"/>
      <c r="G1073" s="220"/>
      <c r="H1073" s="108"/>
      <c r="I1073" s="220"/>
      <c r="J1073" s="108"/>
      <c r="K1073" s="220"/>
      <c r="L1073" s="108"/>
      <c r="M1073" s="220"/>
      <c r="N1073" s="108"/>
      <c r="O1073" s="220"/>
      <c r="P1073" s="108"/>
      <c r="Q1073" s="225"/>
    </row>
    <row r="1074" spans="2:17" x14ac:dyDescent="0.25">
      <c r="B1074" s="108"/>
      <c r="C1074" s="220"/>
      <c r="D1074" s="108"/>
      <c r="E1074" s="220"/>
      <c r="F1074" s="108"/>
      <c r="G1074" s="220"/>
      <c r="H1074" s="108"/>
      <c r="I1074" s="220"/>
      <c r="J1074" s="108"/>
      <c r="K1074" s="220"/>
      <c r="L1074" s="108"/>
      <c r="M1074" s="220"/>
      <c r="N1074" s="108"/>
      <c r="O1074" s="220"/>
      <c r="P1074" s="108"/>
      <c r="Q1074" s="225"/>
    </row>
    <row r="1075" spans="2:17" x14ac:dyDescent="0.25">
      <c r="B1075" s="108"/>
      <c r="C1075" s="220"/>
      <c r="D1075" s="108"/>
      <c r="E1075" s="220"/>
      <c r="F1075" s="108"/>
      <c r="G1075" s="220"/>
      <c r="H1075" s="108"/>
      <c r="I1075" s="220"/>
      <c r="J1075" s="108"/>
      <c r="K1075" s="220"/>
      <c r="L1075" s="108"/>
      <c r="M1075" s="220"/>
      <c r="N1075" s="108"/>
      <c r="O1075" s="220"/>
      <c r="P1075" s="108"/>
      <c r="Q1075" s="225"/>
    </row>
    <row r="1076" spans="2:17" x14ac:dyDescent="0.25">
      <c r="B1076" s="108"/>
      <c r="C1076" s="220"/>
      <c r="D1076" s="108"/>
      <c r="E1076" s="220"/>
      <c r="F1076" s="108"/>
      <c r="G1076" s="220"/>
      <c r="H1076" s="108"/>
      <c r="I1076" s="220"/>
      <c r="J1076" s="108"/>
      <c r="K1076" s="220"/>
      <c r="L1076" s="108"/>
      <c r="M1076" s="220"/>
      <c r="N1076" s="108"/>
      <c r="O1076" s="220"/>
      <c r="P1076" s="108"/>
      <c r="Q1076" s="225"/>
    </row>
    <row r="1077" spans="2:17" x14ac:dyDescent="0.25">
      <c r="B1077" s="108"/>
      <c r="C1077" s="220"/>
      <c r="D1077" s="108"/>
      <c r="E1077" s="220"/>
      <c r="F1077" s="108"/>
      <c r="G1077" s="220"/>
      <c r="H1077" s="108"/>
      <c r="I1077" s="220"/>
      <c r="J1077" s="108"/>
      <c r="K1077" s="220"/>
      <c r="L1077" s="108"/>
      <c r="M1077" s="220"/>
      <c r="N1077" s="108"/>
      <c r="O1077" s="220"/>
      <c r="P1077" s="108"/>
      <c r="Q1077" s="225"/>
    </row>
    <row r="1078" spans="2:17" x14ac:dyDescent="0.25">
      <c r="B1078" s="108"/>
      <c r="C1078" s="220"/>
      <c r="D1078" s="108"/>
      <c r="E1078" s="220"/>
      <c r="F1078" s="108"/>
      <c r="G1078" s="220"/>
      <c r="H1078" s="108"/>
      <c r="I1078" s="220"/>
      <c r="J1078" s="108"/>
      <c r="K1078" s="220"/>
      <c r="L1078" s="108"/>
      <c r="M1078" s="220"/>
      <c r="N1078" s="108"/>
      <c r="O1078" s="220"/>
      <c r="P1078" s="108"/>
      <c r="Q1078" s="225"/>
    </row>
    <row r="1079" spans="2:17" x14ac:dyDescent="0.25">
      <c r="B1079" s="108"/>
      <c r="C1079" s="220"/>
      <c r="D1079" s="108"/>
      <c r="E1079" s="220"/>
      <c r="F1079" s="108"/>
      <c r="G1079" s="220"/>
      <c r="H1079" s="108"/>
      <c r="I1079" s="220"/>
      <c r="J1079" s="108"/>
      <c r="K1079" s="220"/>
      <c r="L1079" s="108"/>
      <c r="M1079" s="220"/>
      <c r="N1079" s="108"/>
      <c r="O1079" s="220"/>
      <c r="P1079" s="108"/>
      <c r="Q1079" s="225"/>
    </row>
    <row r="1080" spans="2:17" x14ac:dyDescent="0.25">
      <c r="B1080" s="108"/>
      <c r="C1080" s="220"/>
      <c r="D1080" s="108"/>
      <c r="E1080" s="220"/>
      <c r="F1080" s="108"/>
      <c r="G1080" s="220"/>
      <c r="H1080" s="108"/>
      <c r="I1080" s="220"/>
      <c r="J1080" s="108"/>
      <c r="K1080" s="220"/>
      <c r="L1080" s="108"/>
      <c r="M1080" s="220"/>
      <c r="N1080" s="108"/>
      <c r="O1080" s="220"/>
      <c r="P1080" s="108"/>
      <c r="Q1080" s="225"/>
    </row>
    <row r="1081" spans="2:17" x14ac:dyDescent="0.25">
      <c r="B1081" s="108"/>
      <c r="C1081" s="220"/>
      <c r="D1081" s="108"/>
      <c r="E1081" s="220"/>
      <c r="F1081" s="108"/>
      <c r="G1081" s="220"/>
      <c r="H1081" s="108"/>
      <c r="I1081" s="220"/>
      <c r="J1081" s="108"/>
      <c r="K1081" s="220"/>
      <c r="L1081" s="108"/>
      <c r="M1081" s="220"/>
      <c r="N1081" s="108"/>
      <c r="O1081" s="220"/>
      <c r="P1081" s="108"/>
      <c r="Q1081" s="225"/>
    </row>
    <row r="1082" spans="2:17" x14ac:dyDescent="0.25">
      <c r="B1082" s="108"/>
      <c r="C1082" s="220"/>
      <c r="D1082" s="108"/>
      <c r="E1082" s="220"/>
      <c r="F1082" s="108"/>
      <c r="G1082" s="220"/>
      <c r="H1082" s="108"/>
      <c r="I1082" s="220"/>
      <c r="J1082" s="108"/>
      <c r="K1082" s="220"/>
      <c r="L1082" s="108"/>
      <c r="M1082" s="220"/>
      <c r="N1082" s="108"/>
      <c r="O1082" s="220"/>
      <c r="P1082" s="108"/>
      <c r="Q1082" s="225"/>
    </row>
    <row r="1083" spans="2:17" x14ac:dyDescent="0.25">
      <c r="B1083" s="108"/>
      <c r="C1083" s="220"/>
      <c r="D1083" s="108"/>
      <c r="E1083" s="220"/>
      <c r="F1083" s="108"/>
      <c r="G1083" s="220"/>
      <c r="H1083" s="108"/>
      <c r="I1083" s="220"/>
      <c r="J1083" s="108"/>
      <c r="K1083" s="220"/>
      <c r="L1083" s="108"/>
      <c r="M1083" s="220"/>
      <c r="N1083" s="108"/>
      <c r="O1083" s="220"/>
      <c r="P1083" s="108"/>
      <c r="Q1083" s="225"/>
    </row>
    <row r="1084" spans="2:17" x14ac:dyDescent="0.25">
      <c r="B1084" s="108"/>
      <c r="C1084" s="220"/>
      <c r="D1084" s="108"/>
      <c r="E1084" s="220"/>
      <c r="F1084" s="108"/>
      <c r="G1084" s="220"/>
      <c r="H1084" s="108"/>
      <c r="I1084" s="220"/>
      <c r="J1084" s="108"/>
      <c r="K1084" s="220"/>
      <c r="L1084" s="108"/>
      <c r="M1084" s="220"/>
      <c r="N1084" s="108"/>
      <c r="O1084" s="220"/>
      <c r="P1084" s="108"/>
      <c r="Q1084" s="225"/>
    </row>
    <row r="1085" spans="2:17" x14ac:dyDescent="0.25">
      <c r="B1085" s="108"/>
      <c r="C1085" s="220"/>
      <c r="D1085" s="108"/>
      <c r="E1085" s="220"/>
      <c r="F1085" s="108"/>
      <c r="G1085" s="220"/>
      <c r="H1085" s="108"/>
      <c r="I1085" s="220"/>
      <c r="J1085" s="108"/>
      <c r="K1085" s="220"/>
      <c r="L1085" s="108"/>
      <c r="M1085" s="220"/>
      <c r="N1085" s="108"/>
      <c r="O1085" s="220"/>
      <c r="P1085" s="108"/>
      <c r="Q1085" s="225"/>
    </row>
    <row r="1086" spans="2:17" x14ac:dyDescent="0.25">
      <c r="B1086" s="108"/>
      <c r="C1086" s="220"/>
      <c r="D1086" s="108"/>
      <c r="E1086" s="220"/>
      <c r="F1086" s="108"/>
      <c r="G1086" s="220"/>
      <c r="H1086" s="108"/>
      <c r="I1086" s="220"/>
      <c r="J1086" s="108"/>
      <c r="K1086" s="220"/>
      <c r="L1086" s="108"/>
      <c r="M1086" s="220"/>
      <c r="N1086" s="108"/>
      <c r="O1086" s="220"/>
      <c r="P1086" s="108"/>
      <c r="Q1086" s="225"/>
    </row>
    <row r="1087" spans="2:17" x14ac:dyDescent="0.25">
      <c r="B1087" s="108"/>
      <c r="C1087" s="220"/>
      <c r="D1087" s="108"/>
      <c r="E1087" s="220"/>
      <c r="F1087" s="108"/>
      <c r="G1087" s="220"/>
      <c r="H1087" s="108"/>
      <c r="I1087" s="220"/>
      <c r="J1087" s="108"/>
      <c r="K1087" s="220"/>
      <c r="L1087" s="108"/>
      <c r="M1087" s="220"/>
      <c r="N1087" s="108"/>
      <c r="O1087" s="220"/>
      <c r="P1087" s="108"/>
      <c r="Q1087" s="225"/>
    </row>
    <row r="1088" spans="2:17" x14ac:dyDescent="0.25">
      <c r="B1088" s="108"/>
      <c r="C1088" s="220"/>
      <c r="D1088" s="108"/>
      <c r="E1088" s="220"/>
      <c r="F1088" s="108"/>
      <c r="G1088" s="220"/>
      <c r="H1088" s="108"/>
      <c r="I1088" s="220"/>
      <c r="J1088" s="108"/>
      <c r="K1088" s="220"/>
      <c r="L1088" s="108"/>
      <c r="M1088" s="220"/>
      <c r="N1088" s="108"/>
      <c r="O1088" s="220"/>
      <c r="P1088" s="108"/>
      <c r="Q1088" s="225"/>
    </row>
    <row r="1089" spans="2:17" x14ac:dyDescent="0.25">
      <c r="B1089" s="108"/>
      <c r="C1089" s="220"/>
      <c r="D1089" s="108"/>
      <c r="E1089" s="220"/>
      <c r="F1089" s="108"/>
      <c r="G1089" s="220"/>
      <c r="H1089" s="108"/>
      <c r="I1089" s="220"/>
      <c r="J1089" s="108"/>
      <c r="K1089" s="220"/>
      <c r="L1089" s="108"/>
      <c r="M1089" s="220"/>
      <c r="N1089" s="108"/>
      <c r="O1089" s="220"/>
      <c r="P1089" s="108"/>
      <c r="Q1089" s="225"/>
    </row>
    <row r="1090" spans="2:17" x14ac:dyDescent="0.25">
      <c r="B1090" s="108"/>
      <c r="C1090" s="220"/>
      <c r="D1090" s="108"/>
      <c r="E1090" s="220"/>
      <c r="F1090" s="108"/>
      <c r="G1090" s="220"/>
      <c r="H1090" s="108"/>
      <c r="I1090" s="220"/>
      <c r="J1090" s="108"/>
      <c r="K1090" s="220"/>
      <c r="L1090" s="108"/>
      <c r="M1090" s="220"/>
      <c r="N1090" s="108"/>
      <c r="O1090" s="220"/>
      <c r="P1090" s="108"/>
      <c r="Q1090" s="225"/>
    </row>
    <row r="1091" spans="2:17" x14ac:dyDescent="0.25">
      <c r="B1091" s="108"/>
      <c r="C1091" s="220"/>
      <c r="D1091" s="108"/>
      <c r="E1091" s="220"/>
      <c r="F1091" s="108"/>
      <c r="G1091" s="220"/>
      <c r="H1091" s="108"/>
      <c r="I1091" s="220"/>
      <c r="J1091" s="108"/>
      <c r="K1091" s="220"/>
      <c r="L1091" s="108"/>
      <c r="M1091" s="220"/>
      <c r="N1091" s="108"/>
      <c r="O1091" s="220"/>
      <c r="P1091" s="108"/>
      <c r="Q1091" s="225"/>
    </row>
    <row r="1092" spans="2:17" x14ac:dyDescent="0.25">
      <c r="B1092" s="108"/>
      <c r="C1092" s="220"/>
      <c r="D1092" s="108"/>
      <c r="E1092" s="220"/>
      <c r="F1092" s="108"/>
      <c r="G1092" s="220"/>
      <c r="H1092" s="108"/>
      <c r="I1092" s="220"/>
      <c r="J1092" s="108"/>
      <c r="K1092" s="220"/>
      <c r="L1092" s="108"/>
      <c r="M1092" s="220"/>
      <c r="N1092" s="108"/>
      <c r="O1092" s="220"/>
      <c r="P1092" s="108"/>
      <c r="Q1092" s="225"/>
    </row>
    <row r="1093" spans="2:17" x14ac:dyDescent="0.25">
      <c r="B1093" s="108"/>
      <c r="C1093" s="220"/>
      <c r="D1093" s="108"/>
      <c r="E1093" s="220"/>
      <c r="F1093" s="108"/>
      <c r="G1093" s="220"/>
      <c r="H1093" s="108"/>
      <c r="I1093" s="220"/>
      <c r="J1093" s="108"/>
      <c r="K1093" s="220"/>
      <c r="L1093" s="108"/>
      <c r="M1093" s="220"/>
      <c r="N1093" s="108"/>
      <c r="O1093" s="220"/>
      <c r="P1093" s="108"/>
      <c r="Q1093" s="225"/>
    </row>
    <row r="1094" spans="2:17" x14ac:dyDescent="0.25">
      <c r="B1094" s="108"/>
      <c r="C1094" s="220"/>
      <c r="D1094" s="108"/>
      <c r="E1094" s="220"/>
      <c r="F1094" s="108"/>
      <c r="G1094" s="220"/>
      <c r="H1094" s="108"/>
      <c r="I1094" s="220"/>
      <c r="J1094" s="108"/>
      <c r="K1094" s="220"/>
      <c r="L1094" s="108"/>
      <c r="M1094" s="220"/>
      <c r="N1094" s="108"/>
      <c r="O1094" s="220"/>
      <c r="P1094" s="108"/>
      <c r="Q1094" s="225"/>
    </row>
    <row r="1095" spans="2:17" x14ac:dyDescent="0.25">
      <c r="B1095" s="108"/>
      <c r="C1095" s="220"/>
      <c r="D1095" s="108"/>
      <c r="E1095" s="220"/>
      <c r="F1095" s="108"/>
      <c r="G1095" s="220"/>
      <c r="H1095" s="108"/>
      <c r="I1095" s="220"/>
      <c r="J1095" s="108"/>
      <c r="K1095" s="220"/>
      <c r="L1095" s="108"/>
      <c r="M1095" s="220"/>
      <c r="N1095" s="108"/>
      <c r="O1095" s="220"/>
      <c r="P1095" s="108"/>
      <c r="Q1095" s="225"/>
    </row>
    <row r="1096" spans="2:17" x14ac:dyDescent="0.25">
      <c r="B1096" s="108"/>
      <c r="C1096" s="220"/>
      <c r="D1096" s="108"/>
      <c r="E1096" s="220"/>
      <c r="F1096" s="108"/>
      <c r="G1096" s="220"/>
      <c r="H1096" s="108"/>
      <c r="I1096" s="220"/>
      <c r="J1096" s="108"/>
      <c r="K1096" s="220"/>
      <c r="L1096" s="108"/>
      <c r="M1096" s="220"/>
      <c r="N1096" s="108"/>
      <c r="O1096" s="220"/>
      <c r="P1096" s="108"/>
      <c r="Q1096" s="225"/>
    </row>
    <row r="1097" spans="2:17" x14ac:dyDescent="0.25">
      <c r="B1097" s="108"/>
      <c r="C1097" s="220"/>
      <c r="D1097" s="108"/>
      <c r="E1097" s="220"/>
      <c r="F1097" s="108"/>
      <c r="G1097" s="220"/>
      <c r="H1097" s="108"/>
      <c r="I1097" s="220"/>
      <c r="J1097" s="108"/>
      <c r="K1097" s="220"/>
      <c r="L1097" s="108"/>
      <c r="M1097" s="220"/>
      <c r="N1097" s="108"/>
      <c r="O1097" s="220"/>
      <c r="P1097" s="108"/>
      <c r="Q1097" s="225"/>
    </row>
    <row r="1098" spans="2:17" x14ac:dyDescent="0.25">
      <c r="B1098" s="108"/>
      <c r="C1098" s="220"/>
      <c r="D1098" s="108"/>
      <c r="E1098" s="220"/>
      <c r="F1098" s="108"/>
      <c r="G1098" s="220"/>
      <c r="H1098" s="108"/>
      <c r="I1098" s="220"/>
      <c r="J1098" s="108"/>
      <c r="K1098" s="220"/>
      <c r="L1098" s="108"/>
      <c r="M1098" s="220"/>
      <c r="N1098" s="108"/>
      <c r="O1098" s="220"/>
      <c r="P1098" s="108"/>
      <c r="Q1098" s="225"/>
    </row>
    <row r="1099" spans="2:17" x14ac:dyDescent="0.25">
      <c r="B1099" s="108"/>
      <c r="C1099" s="220"/>
      <c r="D1099" s="108"/>
      <c r="E1099" s="220"/>
      <c r="F1099" s="108"/>
      <c r="G1099" s="220"/>
      <c r="H1099" s="108"/>
      <c r="I1099" s="220"/>
      <c r="J1099" s="108"/>
      <c r="K1099" s="220"/>
      <c r="L1099" s="108"/>
      <c r="M1099" s="220"/>
      <c r="N1099" s="108"/>
      <c r="O1099" s="220"/>
      <c r="P1099" s="108"/>
      <c r="Q1099" s="225"/>
    </row>
    <row r="1100" spans="2:17" x14ac:dyDescent="0.25">
      <c r="B1100" s="108"/>
      <c r="C1100" s="220"/>
      <c r="D1100" s="108"/>
      <c r="E1100" s="220"/>
      <c r="F1100" s="108"/>
      <c r="G1100" s="220"/>
      <c r="H1100" s="108"/>
      <c r="I1100" s="220"/>
      <c r="J1100" s="108"/>
      <c r="K1100" s="220"/>
      <c r="L1100" s="108"/>
      <c r="M1100" s="220"/>
      <c r="N1100" s="108"/>
      <c r="O1100" s="220"/>
      <c r="P1100" s="108"/>
      <c r="Q1100" s="225"/>
    </row>
    <row r="1101" spans="2:17" x14ac:dyDescent="0.25">
      <c r="B1101" s="108"/>
      <c r="C1101" s="220"/>
      <c r="D1101" s="108"/>
      <c r="E1101" s="220"/>
      <c r="F1101" s="108"/>
      <c r="G1101" s="220"/>
      <c r="H1101" s="108"/>
      <c r="I1101" s="220"/>
      <c r="J1101" s="108"/>
      <c r="K1101" s="220"/>
      <c r="L1101" s="108"/>
      <c r="M1101" s="220"/>
      <c r="N1101" s="108"/>
      <c r="O1101" s="220"/>
      <c r="P1101" s="108"/>
      <c r="Q1101" s="225"/>
    </row>
    <row r="1102" spans="2:17" x14ac:dyDescent="0.25">
      <c r="B1102" s="108"/>
      <c r="C1102" s="220"/>
      <c r="D1102" s="108"/>
      <c r="E1102" s="220"/>
      <c r="F1102" s="108"/>
      <c r="G1102" s="220"/>
      <c r="H1102" s="108"/>
      <c r="I1102" s="220"/>
      <c r="J1102" s="108"/>
      <c r="K1102" s="220"/>
      <c r="L1102" s="108"/>
      <c r="M1102" s="220"/>
      <c r="N1102" s="108"/>
      <c r="O1102" s="220"/>
      <c r="P1102" s="108"/>
      <c r="Q1102" s="225"/>
    </row>
    <row r="1103" spans="2:17" x14ac:dyDescent="0.25">
      <c r="B1103" s="108"/>
      <c r="C1103" s="220"/>
      <c r="D1103" s="108"/>
      <c r="E1103" s="220"/>
      <c r="F1103" s="108"/>
      <c r="G1103" s="220"/>
      <c r="H1103" s="108"/>
      <c r="I1103" s="220"/>
      <c r="J1103" s="108"/>
      <c r="K1103" s="220"/>
      <c r="L1103" s="108"/>
      <c r="M1103" s="220"/>
      <c r="N1103" s="108"/>
      <c r="O1103" s="220"/>
      <c r="P1103" s="108"/>
      <c r="Q1103" s="225"/>
    </row>
    <row r="1104" spans="2:17" x14ac:dyDescent="0.25">
      <c r="B1104" s="108"/>
      <c r="C1104" s="220"/>
      <c r="D1104" s="108"/>
      <c r="E1104" s="220"/>
      <c r="F1104" s="108"/>
      <c r="G1104" s="220"/>
      <c r="H1104" s="108"/>
      <c r="I1104" s="220"/>
      <c r="J1104" s="108"/>
      <c r="K1104" s="220"/>
      <c r="L1104" s="108"/>
      <c r="M1104" s="220"/>
      <c r="N1104" s="108"/>
      <c r="O1104" s="220"/>
      <c r="P1104" s="108"/>
      <c r="Q1104" s="225"/>
    </row>
    <row r="1105" spans="2:17" x14ac:dyDescent="0.25">
      <c r="B1105" s="108"/>
      <c r="C1105" s="220"/>
      <c r="D1105" s="108"/>
      <c r="E1105" s="220"/>
      <c r="F1105" s="108"/>
      <c r="G1105" s="220"/>
      <c r="H1105" s="108"/>
      <c r="I1105" s="220"/>
      <c r="J1105" s="108"/>
      <c r="K1105" s="220"/>
      <c r="L1105" s="108"/>
      <c r="M1105" s="220"/>
      <c r="N1105" s="108"/>
      <c r="O1105" s="220"/>
      <c r="P1105" s="108"/>
      <c r="Q1105" s="225"/>
    </row>
    <row r="1106" spans="2:17" x14ac:dyDescent="0.25">
      <c r="B1106" s="108"/>
      <c r="C1106" s="220"/>
      <c r="D1106" s="108"/>
      <c r="E1106" s="220"/>
      <c r="F1106" s="108"/>
      <c r="G1106" s="220"/>
      <c r="H1106" s="108"/>
      <c r="I1106" s="220"/>
      <c r="J1106" s="108"/>
      <c r="K1106" s="220"/>
      <c r="L1106" s="108"/>
      <c r="M1106" s="220"/>
      <c r="N1106" s="108"/>
      <c r="O1106" s="220"/>
      <c r="P1106" s="108"/>
      <c r="Q1106" s="225"/>
    </row>
    <row r="1107" spans="2:17" x14ac:dyDescent="0.25">
      <c r="B1107" s="108"/>
      <c r="C1107" s="220"/>
      <c r="D1107" s="108"/>
      <c r="E1107" s="220"/>
      <c r="F1107" s="108"/>
      <c r="G1107" s="220"/>
      <c r="H1107" s="108"/>
      <c r="I1107" s="220"/>
      <c r="J1107" s="108"/>
      <c r="K1107" s="220"/>
      <c r="L1107" s="108"/>
      <c r="M1107" s="220"/>
      <c r="N1107" s="108"/>
      <c r="O1107" s="220"/>
      <c r="P1107" s="108"/>
      <c r="Q1107" s="225"/>
    </row>
    <row r="1108" spans="2:17" x14ac:dyDescent="0.25">
      <c r="B1108" s="108"/>
      <c r="C1108" s="220"/>
      <c r="D1108" s="108"/>
      <c r="E1108" s="220"/>
      <c r="F1108" s="108"/>
      <c r="G1108" s="220"/>
      <c r="H1108" s="108"/>
      <c r="I1108" s="220"/>
      <c r="J1108" s="108"/>
      <c r="K1108" s="220"/>
      <c r="L1108" s="108"/>
      <c r="M1108" s="220"/>
      <c r="N1108" s="108"/>
      <c r="O1108" s="220"/>
      <c r="P1108" s="108"/>
      <c r="Q1108" s="225"/>
    </row>
    <row r="1109" spans="2:17" x14ac:dyDescent="0.25">
      <c r="B1109" s="108"/>
      <c r="C1109" s="220"/>
      <c r="D1109" s="108"/>
      <c r="E1109" s="220"/>
      <c r="F1109" s="108"/>
      <c r="G1109" s="220"/>
      <c r="H1109" s="108"/>
      <c r="I1109" s="220"/>
      <c r="J1109" s="108"/>
      <c r="K1109" s="220"/>
      <c r="L1109" s="108"/>
      <c r="M1109" s="220"/>
      <c r="N1109" s="108"/>
      <c r="O1109" s="220"/>
      <c r="P1109" s="108"/>
      <c r="Q1109" s="225"/>
    </row>
    <row r="1110" spans="2:17" x14ac:dyDescent="0.25">
      <c r="B1110" s="108"/>
      <c r="C1110" s="220"/>
      <c r="D1110" s="108"/>
      <c r="E1110" s="220"/>
      <c r="F1110" s="108"/>
      <c r="G1110" s="220"/>
      <c r="H1110" s="108"/>
      <c r="I1110" s="220"/>
      <c r="J1110" s="108"/>
      <c r="K1110" s="220"/>
      <c r="L1110" s="108"/>
      <c r="M1110" s="220"/>
      <c r="N1110" s="108"/>
      <c r="O1110" s="220"/>
      <c r="P1110" s="108"/>
      <c r="Q1110" s="225"/>
    </row>
    <row r="1111" spans="2:17" x14ac:dyDescent="0.25">
      <c r="B1111" s="108"/>
      <c r="C1111" s="220"/>
      <c r="D1111" s="108"/>
      <c r="E1111" s="220"/>
      <c r="F1111" s="108"/>
      <c r="G1111" s="220"/>
      <c r="H1111" s="108"/>
      <c r="I1111" s="220"/>
      <c r="J1111" s="108"/>
      <c r="K1111" s="220"/>
      <c r="L1111" s="108"/>
      <c r="M1111" s="220"/>
      <c r="N1111" s="108"/>
      <c r="O1111" s="220"/>
      <c r="P1111" s="108"/>
      <c r="Q1111" s="225"/>
    </row>
    <row r="1112" spans="2:17" x14ac:dyDescent="0.25">
      <c r="B1112" s="108"/>
      <c r="C1112" s="220"/>
      <c r="D1112" s="108"/>
      <c r="E1112" s="220"/>
      <c r="F1112" s="108"/>
      <c r="G1112" s="220"/>
      <c r="H1112" s="108"/>
      <c r="I1112" s="220"/>
      <c r="J1112" s="108"/>
      <c r="K1112" s="220"/>
      <c r="L1112" s="108"/>
      <c r="M1112" s="220"/>
      <c r="N1112" s="108"/>
      <c r="O1112" s="220"/>
      <c r="P1112" s="108"/>
      <c r="Q1112" s="225"/>
    </row>
    <row r="1113" spans="2:17" x14ac:dyDescent="0.25">
      <c r="B1113" s="108"/>
      <c r="C1113" s="220"/>
      <c r="D1113" s="108"/>
      <c r="E1113" s="220"/>
      <c r="F1113" s="108"/>
      <c r="G1113" s="220"/>
      <c r="H1113" s="108"/>
      <c r="I1113" s="220"/>
      <c r="J1113" s="108"/>
      <c r="K1113" s="220"/>
      <c r="L1113" s="108"/>
      <c r="M1113" s="220"/>
      <c r="N1113" s="108"/>
      <c r="O1113" s="220"/>
      <c r="P1113" s="108"/>
      <c r="Q1113" s="225"/>
    </row>
    <row r="1114" spans="2:17" x14ac:dyDescent="0.25">
      <c r="B1114" s="108"/>
      <c r="C1114" s="220"/>
      <c r="D1114" s="108"/>
      <c r="E1114" s="220"/>
      <c r="F1114" s="108"/>
      <c r="G1114" s="220"/>
      <c r="H1114" s="108"/>
      <c r="I1114" s="220"/>
      <c r="J1114" s="108"/>
      <c r="K1114" s="220"/>
      <c r="L1114" s="108"/>
      <c r="M1114" s="220"/>
      <c r="N1114" s="108"/>
      <c r="O1114" s="220"/>
      <c r="P1114" s="108"/>
      <c r="Q1114" s="225"/>
    </row>
    <row r="1115" spans="2:17" x14ac:dyDescent="0.25">
      <c r="B1115" s="108"/>
      <c r="C1115" s="220"/>
      <c r="D1115" s="108"/>
      <c r="E1115" s="220"/>
      <c r="F1115" s="108"/>
      <c r="G1115" s="220"/>
      <c r="H1115" s="108"/>
      <c r="I1115" s="220"/>
      <c r="J1115" s="108"/>
      <c r="K1115" s="220"/>
      <c r="L1115" s="108"/>
      <c r="M1115" s="220"/>
      <c r="N1115" s="108"/>
      <c r="O1115" s="220"/>
      <c r="P1115" s="108"/>
      <c r="Q1115" s="225"/>
    </row>
    <row r="1116" spans="2:17" x14ac:dyDescent="0.25">
      <c r="B1116" s="108"/>
      <c r="C1116" s="220"/>
      <c r="D1116" s="108"/>
      <c r="E1116" s="220"/>
      <c r="F1116" s="108"/>
      <c r="G1116" s="220"/>
      <c r="H1116" s="108"/>
      <c r="I1116" s="220"/>
      <c r="J1116" s="108"/>
      <c r="K1116" s="220"/>
      <c r="L1116" s="108"/>
      <c r="M1116" s="220"/>
      <c r="N1116" s="108"/>
      <c r="O1116" s="220"/>
      <c r="P1116" s="108"/>
      <c r="Q1116" s="225"/>
    </row>
    <row r="1117" spans="2:17" x14ac:dyDescent="0.25">
      <c r="B1117" s="108"/>
      <c r="C1117" s="220"/>
      <c r="D1117" s="108"/>
      <c r="E1117" s="220"/>
      <c r="F1117" s="108"/>
      <c r="G1117" s="220"/>
      <c r="H1117" s="108"/>
      <c r="I1117" s="220"/>
      <c r="J1117" s="108"/>
      <c r="K1117" s="220"/>
      <c r="L1117" s="108"/>
      <c r="M1117" s="220"/>
      <c r="N1117" s="108"/>
      <c r="O1117" s="220"/>
      <c r="P1117" s="108"/>
      <c r="Q1117" s="225"/>
    </row>
    <row r="1118" spans="2:17" x14ac:dyDescent="0.25">
      <c r="B1118" s="108"/>
      <c r="C1118" s="220"/>
      <c r="D1118" s="108"/>
      <c r="E1118" s="220"/>
      <c r="F1118" s="108"/>
      <c r="G1118" s="220"/>
      <c r="H1118" s="108"/>
      <c r="I1118" s="220"/>
      <c r="J1118" s="108"/>
      <c r="K1118" s="220"/>
      <c r="L1118" s="108"/>
      <c r="M1118" s="220"/>
      <c r="N1118" s="108"/>
      <c r="O1118" s="220"/>
      <c r="P1118" s="108"/>
      <c r="Q1118" s="225"/>
    </row>
    <row r="1119" spans="2:17" x14ac:dyDescent="0.25">
      <c r="B1119" s="108"/>
      <c r="C1119" s="220"/>
      <c r="D1119" s="108"/>
      <c r="E1119" s="220"/>
      <c r="F1119" s="108"/>
      <c r="G1119" s="220"/>
      <c r="H1119" s="108"/>
      <c r="I1119" s="220"/>
      <c r="J1119" s="108"/>
      <c r="K1119" s="220"/>
      <c r="L1119" s="108"/>
      <c r="M1119" s="220"/>
      <c r="N1119" s="108"/>
      <c r="O1119" s="220"/>
      <c r="P1119" s="108"/>
      <c r="Q1119" s="225"/>
    </row>
    <row r="1120" spans="2:17" x14ac:dyDescent="0.25">
      <c r="B1120" s="108"/>
      <c r="C1120" s="220"/>
      <c r="D1120" s="108"/>
      <c r="E1120" s="220"/>
      <c r="F1120" s="108"/>
      <c r="G1120" s="220"/>
      <c r="H1120" s="108"/>
      <c r="I1120" s="220"/>
      <c r="J1120" s="108"/>
      <c r="K1120" s="220"/>
      <c r="L1120" s="108"/>
      <c r="M1120" s="220"/>
      <c r="N1120" s="108"/>
      <c r="O1120" s="220"/>
      <c r="P1120" s="108"/>
      <c r="Q1120" s="225"/>
    </row>
    <row r="1121" spans="2:17" x14ac:dyDescent="0.25">
      <c r="B1121" s="108"/>
      <c r="C1121" s="220"/>
      <c r="D1121" s="108"/>
      <c r="E1121" s="220"/>
      <c r="F1121" s="108"/>
      <c r="G1121" s="220"/>
      <c r="H1121" s="108"/>
      <c r="I1121" s="220"/>
      <c r="J1121" s="108"/>
      <c r="K1121" s="220"/>
      <c r="L1121" s="108"/>
      <c r="M1121" s="220"/>
      <c r="N1121" s="108"/>
      <c r="O1121" s="220"/>
      <c r="P1121" s="108"/>
      <c r="Q1121" s="225"/>
    </row>
    <row r="1122" spans="2:17" x14ac:dyDescent="0.25">
      <c r="B1122" s="108"/>
      <c r="C1122" s="220"/>
      <c r="D1122" s="108"/>
      <c r="E1122" s="220"/>
      <c r="F1122" s="108"/>
      <c r="G1122" s="220"/>
      <c r="H1122" s="108"/>
      <c r="I1122" s="220"/>
      <c r="J1122" s="108"/>
      <c r="K1122" s="220"/>
      <c r="L1122" s="108"/>
      <c r="M1122" s="220"/>
      <c r="N1122" s="108"/>
      <c r="O1122" s="220"/>
      <c r="P1122" s="108"/>
      <c r="Q1122" s="225"/>
    </row>
    <row r="1123" spans="2:17" x14ac:dyDescent="0.25">
      <c r="B1123" s="108"/>
      <c r="C1123" s="220"/>
      <c r="D1123" s="108"/>
      <c r="E1123" s="220"/>
      <c r="F1123" s="108"/>
      <c r="G1123" s="220"/>
      <c r="H1123" s="108"/>
      <c r="I1123" s="220"/>
      <c r="J1123" s="108"/>
      <c r="K1123" s="220"/>
      <c r="L1123" s="108"/>
      <c r="M1123" s="220"/>
      <c r="N1123" s="108"/>
      <c r="O1123" s="220"/>
      <c r="P1123" s="108"/>
      <c r="Q1123" s="225"/>
    </row>
    <row r="1124" spans="2:17" x14ac:dyDescent="0.25">
      <c r="B1124" s="108"/>
      <c r="C1124" s="220"/>
      <c r="D1124" s="108"/>
      <c r="E1124" s="220"/>
      <c r="F1124" s="108"/>
      <c r="G1124" s="220"/>
      <c r="H1124" s="108"/>
      <c r="I1124" s="220"/>
      <c r="J1124" s="108"/>
      <c r="K1124" s="220"/>
      <c r="L1124" s="108"/>
      <c r="M1124" s="220"/>
      <c r="N1124" s="108"/>
      <c r="O1124" s="220"/>
      <c r="P1124" s="108"/>
      <c r="Q1124" s="225"/>
    </row>
    <row r="1125" spans="2:17" x14ac:dyDescent="0.25">
      <c r="B1125" s="108"/>
      <c r="C1125" s="220"/>
      <c r="D1125" s="108"/>
      <c r="E1125" s="220"/>
      <c r="F1125" s="108"/>
      <c r="G1125" s="220"/>
      <c r="H1125" s="108"/>
      <c r="I1125" s="220"/>
      <c r="J1125" s="108"/>
      <c r="K1125" s="220"/>
      <c r="L1125" s="108"/>
      <c r="M1125" s="220"/>
      <c r="N1125" s="108"/>
      <c r="O1125" s="220"/>
      <c r="P1125" s="108"/>
      <c r="Q1125" s="225"/>
    </row>
    <row r="1126" spans="2:17" x14ac:dyDescent="0.25">
      <c r="B1126" s="108"/>
      <c r="C1126" s="220"/>
      <c r="D1126" s="108"/>
      <c r="E1126" s="220"/>
      <c r="F1126" s="108"/>
      <c r="G1126" s="220"/>
      <c r="H1126" s="108"/>
      <c r="I1126" s="220"/>
      <c r="J1126" s="108"/>
      <c r="K1126" s="220"/>
      <c r="L1126" s="108"/>
      <c r="M1126" s="220"/>
      <c r="N1126" s="108"/>
      <c r="O1126" s="220"/>
      <c r="P1126" s="108"/>
      <c r="Q1126" s="225"/>
    </row>
    <row r="1127" spans="2:17" x14ac:dyDescent="0.25">
      <c r="B1127" s="108"/>
      <c r="C1127" s="220"/>
      <c r="D1127" s="108"/>
      <c r="E1127" s="220"/>
      <c r="F1127" s="108"/>
      <c r="G1127" s="220"/>
      <c r="H1127" s="108"/>
      <c r="I1127" s="220"/>
      <c r="J1127" s="108"/>
      <c r="K1127" s="220"/>
      <c r="L1127" s="108"/>
      <c r="M1127" s="220"/>
      <c r="N1127" s="108"/>
      <c r="O1127" s="220"/>
      <c r="P1127" s="108"/>
      <c r="Q1127" s="225"/>
    </row>
    <row r="1128" spans="2:17" x14ac:dyDescent="0.25">
      <c r="B1128" s="108"/>
      <c r="C1128" s="220"/>
      <c r="D1128" s="108"/>
      <c r="E1128" s="220"/>
      <c r="F1128" s="108"/>
      <c r="G1128" s="220"/>
      <c r="H1128" s="108"/>
      <c r="I1128" s="220"/>
      <c r="J1128" s="108"/>
      <c r="K1128" s="220"/>
      <c r="L1128" s="108"/>
      <c r="M1128" s="220"/>
      <c r="N1128" s="108"/>
      <c r="O1128" s="220"/>
      <c r="P1128" s="108"/>
      <c r="Q1128" s="225"/>
    </row>
    <row r="1129" spans="2:17" x14ac:dyDescent="0.25">
      <c r="B1129" s="108"/>
      <c r="C1129" s="220"/>
      <c r="D1129" s="108"/>
      <c r="E1129" s="220"/>
      <c r="F1129" s="108"/>
      <c r="G1129" s="220"/>
      <c r="H1129" s="108"/>
      <c r="I1129" s="220"/>
      <c r="J1129" s="108"/>
      <c r="K1129" s="220"/>
      <c r="L1129" s="108"/>
      <c r="M1129" s="220"/>
      <c r="N1129" s="108"/>
      <c r="O1129" s="220"/>
      <c r="P1129" s="108"/>
      <c r="Q1129" s="225"/>
    </row>
    <row r="1130" spans="2:17" x14ac:dyDescent="0.25">
      <c r="B1130" s="108"/>
      <c r="C1130" s="220"/>
      <c r="D1130" s="108"/>
      <c r="E1130" s="220"/>
      <c r="F1130" s="108"/>
      <c r="G1130" s="220"/>
      <c r="H1130" s="108"/>
      <c r="I1130" s="220"/>
      <c r="J1130" s="108"/>
      <c r="K1130" s="220"/>
      <c r="L1130" s="108"/>
      <c r="M1130" s="220"/>
      <c r="N1130" s="108"/>
      <c r="O1130" s="220"/>
      <c r="P1130" s="108"/>
      <c r="Q1130" s="225"/>
    </row>
    <row r="1131" spans="2:17" x14ac:dyDescent="0.25">
      <c r="B1131" s="108"/>
      <c r="C1131" s="220"/>
      <c r="D1131" s="108"/>
      <c r="E1131" s="220"/>
      <c r="F1131" s="108"/>
      <c r="G1131" s="220"/>
      <c r="H1131" s="108"/>
      <c r="I1131" s="220"/>
      <c r="J1131" s="108"/>
      <c r="K1131" s="220"/>
      <c r="L1131" s="108"/>
      <c r="M1131" s="220"/>
      <c r="N1131" s="108"/>
      <c r="O1131" s="220"/>
      <c r="P1131" s="108"/>
      <c r="Q1131" s="225"/>
    </row>
    <row r="1132" spans="2:17" x14ac:dyDescent="0.25">
      <c r="B1132" s="108"/>
      <c r="C1132" s="220"/>
      <c r="D1132" s="108"/>
      <c r="E1132" s="220"/>
      <c r="F1132" s="108"/>
      <c r="G1132" s="220"/>
      <c r="H1132" s="108"/>
      <c r="I1132" s="220"/>
      <c r="J1132" s="108"/>
      <c r="K1132" s="220"/>
      <c r="L1132" s="108"/>
      <c r="M1132" s="220"/>
      <c r="N1132" s="108"/>
      <c r="O1132" s="220"/>
      <c r="P1132" s="108"/>
      <c r="Q1132" s="225"/>
    </row>
    <row r="1133" spans="2:17" x14ac:dyDescent="0.25">
      <c r="B1133" s="108"/>
      <c r="C1133" s="220"/>
      <c r="D1133" s="108"/>
      <c r="E1133" s="220"/>
      <c r="F1133" s="108"/>
      <c r="G1133" s="220"/>
      <c r="H1133" s="108"/>
      <c r="I1133" s="220"/>
      <c r="J1133" s="108"/>
      <c r="K1133" s="220"/>
      <c r="L1133" s="108"/>
      <c r="M1133" s="220"/>
      <c r="N1133" s="108"/>
      <c r="O1133" s="220"/>
      <c r="P1133" s="108"/>
      <c r="Q1133" s="225"/>
    </row>
    <row r="1134" spans="2:17" x14ac:dyDescent="0.25">
      <c r="B1134" s="108"/>
      <c r="C1134" s="220"/>
      <c r="D1134" s="108"/>
      <c r="E1134" s="220"/>
      <c r="F1134" s="108"/>
      <c r="G1134" s="220"/>
      <c r="H1134" s="108"/>
      <c r="I1134" s="220"/>
      <c r="J1134" s="108"/>
      <c r="K1134" s="220"/>
      <c r="L1134" s="108"/>
      <c r="M1134" s="220"/>
      <c r="N1134" s="108"/>
      <c r="O1134" s="220"/>
      <c r="P1134" s="108"/>
      <c r="Q1134" s="225"/>
    </row>
    <row r="1135" spans="2:17" x14ac:dyDescent="0.25">
      <c r="B1135" s="108"/>
      <c r="C1135" s="220"/>
      <c r="D1135" s="108"/>
      <c r="E1135" s="220"/>
      <c r="F1135" s="108"/>
      <c r="G1135" s="220"/>
      <c r="H1135" s="108"/>
      <c r="I1135" s="220"/>
      <c r="J1135" s="108"/>
      <c r="K1135" s="220"/>
      <c r="L1135" s="108"/>
      <c r="M1135" s="220"/>
      <c r="N1135" s="108"/>
      <c r="O1135" s="220"/>
      <c r="P1135" s="108"/>
      <c r="Q1135" s="225"/>
    </row>
    <row r="1136" spans="2:17" x14ac:dyDescent="0.25">
      <c r="B1136" s="108"/>
      <c r="C1136" s="220"/>
      <c r="D1136" s="108"/>
      <c r="E1136" s="220"/>
      <c r="F1136" s="108"/>
      <c r="G1136" s="220"/>
      <c r="H1136" s="108"/>
      <c r="I1136" s="220"/>
      <c r="J1136" s="108"/>
      <c r="K1136" s="220"/>
      <c r="L1136" s="108"/>
      <c r="M1136" s="220"/>
      <c r="N1136" s="108"/>
      <c r="O1136" s="220"/>
      <c r="P1136" s="108"/>
      <c r="Q1136" s="225"/>
    </row>
    <row r="1137" spans="2:17" x14ac:dyDescent="0.25">
      <c r="B1137" s="108"/>
      <c r="C1137" s="220"/>
      <c r="D1137" s="108"/>
      <c r="E1137" s="220"/>
      <c r="F1137" s="108"/>
      <c r="G1137" s="220"/>
      <c r="H1137" s="108"/>
      <c r="I1137" s="220"/>
      <c r="J1137" s="108"/>
      <c r="K1137" s="220"/>
      <c r="L1137" s="108"/>
      <c r="M1137" s="220"/>
      <c r="N1137" s="108"/>
      <c r="O1137" s="220"/>
      <c r="P1137" s="108"/>
      <c r="Q1137" s="225"/>
    </row>
    <row r="1138" spans="2:17" x14ac:dyDescent="0.25">
      <c r="B1138" s="108"/>
      <c r="C1138" s="220"/>
      <c r="D1138" s="108"/>
      <c r="E1138" s="220"/>
      <c r="F1138" s="108"/>
      <c r="G1138" s="220"/>
      <c r="H1138" s="108"/>
      <c r="I1138" s="220"/>
      <c r="J1138" s="108"/>
      <c r="K1138" s="220"/>
      <c r="L1138" s="108"/>
      <c r="M1138" s="220"/>
      <c r="N1138" s="108"/>
      <c r="O1138" s="220"/>
      <c r="P1138" s="108"/>
      <c r="Q1138" s="225"/>
    </row>
    <row r="1139" spans="2:17" x14ac:dyDescent="0.25">
      <c r="B1139" s="108"/>
      <c r="C1139" s="220"/>
      <c r="D1139" s="108"/>
      <c r="E1139" s="220"/>
      <c r="F1139" s="108"/>
      <c r="G1139" s="220"/>
      <c r="H1139" s="108"/>
      <c r="I1139" s="220"/>
      <c r="J1139" s="108"/>
      <c r="K1139" s="220"/>
      <c r="L1139" s="108"/>
      <c r="M1139" s="220"/>
      <c r="N1139" s="108"/>
      <c r="O1139" s="220"/>
      <c r="P1139" s="108"/>
      <c r="Q1139" s="225"/>
    </row>
    <row r="1140" spans="2:17" x14ac:dyDescent="0.25">
      <c r="B1140" s="108"/>
      <c r="C1140" s="220"/>
      <c r="D1140" s="108"/>
      <c r="E1140" s="220"/>
      <c r="F1140" s="108"/>
      <c r="G1140" s="220"/>
      <c r="H1140" s="108"/>
      <c r="I1140" s="220"/>
      <c r="J1140" s="108"/>
      <c r="K1140" s="220"/>
      <c r="L1140" s="108"/>
      <c r="M1140" s="220"/>
      <c r="N1140" s="108"/>
      <c r="O1140" s="220"/>
      <c r="P1140" s="108"/>
      <c r="Q1140" s="225"/>
    </row>
    <row r="1141" spans="2:17" x14ac:dyDescent="0.25">
      <c r="B1141" s="108"/>
      <c r="C1141" s="220"/>
      <c r="D1141" s="108"/>
      <c r="E1141" s="220"/>
      <c r="F1141" s="108"/>
      <c r="G1141" s="220"/>
      <c r="H1141" s="108"/>
      <c r="I1141" s="220"/>
      <c r="J1141" s="108"/>
      <c r="K1141" s="220"/>
      <c r="L1141" s="108"/>
      <c r="M1141" s="220"/>
      <c r="N1141" s="108"/>
      <c r="O1141" s="220"/>
      <c r="P1141" s="108"/>
      <c r="Q1141" s="225"/>
    </row>
    <row r="1142" spans="2:17" x14ac:dyDescent="0.25">
      <c r="B1142" s="108"/>
      <c r="C1142" s="220"/>
      <c r="D1142" s="108"/>
      <c r="E1142" s="220"/>
      <c r="F1142" s="108"/>
      <c r="G1142" s="220"/>
      <c r="H1142" s="108"/>
      <c r="I1142" s="220"/>
      <c r="J1142" s="108"/>
      <c r="K1142" s="220"/>
      <c r="L1142" s="108"/>
      <c r="M1142" s="220"/>
      <c r="N1142" s="108"/>
      <c r="O1142" s="220"/>
      <c r="P1142" s="108"/>
      <c r="Q1142" s="225"/>
    </row>
    <row r="1143" spans="2:17" x14ac:dyDescent="0.25">
      <c r="B1143" s="108"/>
      <c r="C1143" s="220"/>
      <c r="D1143" s="108"/>
      <c r="E1143" s="220"/>
      <c r="F1143" s="108"/>
      <c r="G1143" s="220"/>
      <c r="H1143" s="108"/>
      <c r="I1143" s="220"/>
      <c r="J1143" s="108"/>
      <c r="K1143" s="220"/>
      <c r="L1143" s="108"/>
      <c r="M1143" s="220"/>
      <c r="N1143" s="108"/>
      <c r="O1143" s="220"/>
      <c r="P1143" s="108"/>
      <c r="Q1143" s="225"/>
    </row>
    <row r="1144" spans="2:17" x14ac:dyDescent="0.25">
      <c r="B1144" s="108"/>
      <c r="C1144" s="220"/>
      <c r="D1144" s="108"/>
      <c r="E1144" s="220"/>
      <c r="F1144" s="108"/>
      <c r="G1144" s="220"/>
      <c r="H1144" s="108"/>
      <c r="I1144" s="220"/>
      <c r="J1144" s="108"/>
      <c r="K1144" s="220"/>
      <c r="L1144" s="108"/>
      <c r="M1144" s="220"/>
      <c r="N1144" s="108"/>
      <c r="O1144" s="220"/>
      <c r="P1144" s="108"/>
      <c r="Q1144" s="225"/>
    </row>
    <row r="1145" spans="2:17" x14ac:dyDescent="0.25">
      <c r="B1145" s="108"/>
      <c r="C1145" s="220"/>
      <c r="D1145" s="108"/>
      <c r="E1145" s="220"/>
      <c r="F1145" s="108"/>
      <c r="G1145" s="220"/>
      <c r="H1145" s="108"/>
      <c r="I1145" s="220"/>
      <c r="J1145" s="108"/>
      <c r="K1145" s="220"/>
      <c r="L1145" s="108"/>
      <c r="M1145" s="220"/>
      <c r="N1145" s="108"/>
      <c r="O1145" s="220"/>
      <c r="P1145" s="108"/>
      <c r="Q1145" s="225"/>
    </row>
    <row r="1146" spans="2:17" x14ac:dyDescent="0.25">
      <c r="B1146" s="108"/>
      <c r="C1146" s="220"/>
      <c r="D1146" s="108"/>
      <c r="E1146" s="220"/>
      <c r="F1146" s="108"/>
      <c r="G1146" s="220"/>
      <c r="H1146" s="108"/>
      <c r="I1146" s="220"/>
      <c r="J1146" s="108"/>
      <c r="K1146" s="220"/>
      <c r="L1146" s="108"/>
      <c r="M1146" s="220"/>
      <c r="N1146" s="108"/>
      <c r="O1146" s="220"/>
      <c r="P1146" s="108"/>
      <c r="Q1146" s="225"/>
    </row>
    <row r="1147" spans="2:17" x14ac:dyDescent="0.25">
      <c r="B1147" s="108"/>
      <c r="C1147" s="220"/>
      <c r="D1147" s="108"/>
      <c r="E1147" s="220"/>
      <c r="F1147" s="108"/>
      <c r="G1147" s="220"/>
      <c r="H1147" s="108"/>
      <c r="I1147" s="220"/>
      <c r="J1147" s="108"/>
      <c r="K1147" s="220"/>
      <c r="L1147" s="108"/>
      <c r="M1147" s="220"/>
      <c r="N1147" s="108"/>
      <c r="O1147" s="220"/>
      <c r="P1147" s="108"/>
      <c r="Q1147" s="225"/>
    </row>
    <row r="1148" spans="2:17" x14ac:dyDescent="0.25">
      <c r="B1148" s="108"/>
      <c r="C1148" s="220"/>
      <c r="D1148" s="108"/>
      <c r="E1148" s="220"/>
      <c r="F1148" s="108"/>
      <c r="G1148" s="220"/>
      <c r="H1148" s="108"/>
      <c r="I1148" s="220"/>
      <c r="J1148" s="108"/>
      <c r="K1148" s="220"/>
      <c r="L1148" s="108"/>
      <c r="M1148" s="220"/>
      <c r="N1148" s="108"/>
      <c r="O1148" s="220"/>
      <c r="P1148" s="108"/>
      <c r="Q1148" s="225"/>
    </row>
    <row r="1149" spans="2:17" x14ac:dyDescent="0.25">
      <c r="B1149" s="108"/>
      <c r="C1149" s="220"/>
      <c r="D1149" s="108"/>
      <c r="E1149" s="220"/>
      <c r="F1149" s="108"/>
      <c r="G1149" s="220"/>
      <c r="H1149" s="108"/>
      <c r="I1149" s="220"/>
      <c r="J1149" s="108"/>
      <c r="K1149" s="220"/>
      <c r="L1149" s="108"/>
      <c r="M1149" s="220"/>
      <c r="N1149" s="108"/>
      <c r="O1149" s="220"/>
      <c r="P1149" s="108"/>
      <c r="Q1149" s="225"/>
    </row>
    <row r="1150" spans="2:17" x14ac:dyDescent="0.25">
      <c r="B1150" s="108"/>
      <c r="C1150" s="220"/>
      <c r="D1150" s="108"/>
      <c r="E1150" s="220"/>
      <c r="F1150" s="108"/>
      <c r="G1150" s="220"/>
      <c r="H1150" s="108"/>
      <c r="I1150" s="220"/>
      <c r="J1150" s="108"/>
      <c r="K1150" s="220"/>
      <c r="L1150" s="108"/>
      <c r="M1150" s="220"/>
      <c r="N1150" s="108"/>
      <c r="O1150" s="220"/>
      <c r="P1150" s="108"/>
      <c r="Q1150" s="225"/>
    </row>
    <row r="1151" spans="2:17" x14ac:dyDescent="0.25">
      <c r="B1151" s="108"/>
      <c r="C1151" s="220"/>
      <c r="D1151" s="108"/>
      <c r="E1151" s="220"/>
      <c r="F1151" s="108"/>
      <c r="G1151" s="220"/>
      <c r="H1151" s="108"/>
      <c r="I1151" s="220"/>
      <c r="J1151" s="108"/>
      <c r="K1151" s="220"/>
      <c r="L1151" s="108"/>
      <c r="M1151" s="220"/>
      <c r="N1151" s="108"/>
      <c r="O1151" s="220"/>
      <c r="P1151" s="108"/>
      <c r="Q1151" s="225"/>
    </row>
    <row r="1152" spans="2:17" x14ac:dyDescent="0.25">
      <c r="B1152" s="108"/>
      <c r="C1152" s="220"/>
      <c r="D1152" s="108"/>
      <c r="E1152" s="220"/>
      <c r="F1152" s="108"/>
      <c r="G1152" s="220"/>
      <c r="H1152" s="108"/>
      <c r="I1152" s="220"/>
      <c r="J1152" s="108"/>
      <c r="K1152" s="220"/>
      <c r="L1152" s="108"/>
      <c r="M1152" s="220"/>
      <c r="N1152" s="108"/>
      <c r="O1152" s="220"/>
      <c r="P1152" s="108"/>
      <c r="Q1152" s="225"/>
    </row>
    <row r="1153" spans="2:17" x14ac:dyDescent="0.25">
      <c r="B1153" s="108"/>
      <c r="C1153" s="220"/>
      <c r="D1153" s="108"/>
      <c r="E1153" s="220"/>
      <c r="F1153" s="108"/>
      <c r="G1153" s="220"/>
      <c r="H1153" s="108"/>
      <c r="I1153" s="220"/>
      <c r="J1153" s="108"/>
      <c r="K1153" s="220"/>
      <c r="L1153" s="108"/>
      <c r="M1153" s="220"/>
      <c r="N1153" s="108"/>
      <c r="O1153" s="220"/>
      <c r="P1153" s="108"/>
      <c r="Q1153" s="225"/>
    </row>
    <row r="1154" spans="2:17" x14ac:dyDescent="0.25">
      <c r="B1154" s="108"/>
      <c r="C1154" s="220"/>
      <c r="D1154" s="108"/>
      <c r="E1154" s="220"/>
      <c r="F1154" s="108"/>
      <c r="G1154" s="220"/>
      <c r="H1154" s="108"/>
      <c r="I1154" s="220"/>
      <c r="J1154" s="108"/>
      <c r="K1154" s="220"/>
      <c r="L1154" s="108"/>
      <c r="M1154" s="220"/>
      <c r="N1154" s="108"/>
      <c r="O1154" s="220"/>
      <c r="P1154" s="108"/>
      <c r="Q1154" s="225"/>
    </row>
    <row r="1155" spans="2:17" x14ac:dyDescent="0.25">
      <c r="B1155" s="108"/>
      <c r="C1155" s="220"/>
      <c r="D1155" s="108"/>
      <c r="E1155" s="220"/>
      <c r="F1155" s="108"/>
      <c r="G1155" s="220"/>
      <c r="H1155" s="108"/>
      <c r="I1155" s="220"/>
      <c r="J1155" s="108"/>
      <c r="K1155" s="220"/>
      <c r="L1155" s="108"/>
      <c r="M1155" s="220"/>
      <c r="N1155" s="108"/>
      <c r="O1155" s="220"/>
      <c r="P1155" s="108"/>
      <c r="Q1155" s="225"/>
    </row>
    <row r="1156" spans="2:17" x14ac:dyDescent="0.25">
      <c r="B1156" s="108"/>
      <c r="C1156" s="220"/>
      <c r="D1156" s="108"/>
      <c r="E1156" s="220"/>
      <c r="F1156" s="108"/>
      <c r="G1156" s="220"/>
      <c r="H1156" s="108"/>
      <c r="I1156" s="220"/>
      <c r="J1156" s="108"/>
      <c r="K1156" s="220"/>
      <c r="L1156" s="108"/>
      <c r="M1156" s="220"/>
      <c r="N1156" s="108"/>
      <c r="O1156" s="220"/>
      <c r="P1156" s="108"/>
      <c r="Q1156" s="225"/>
    </row>
    <row r="1157" spans="2:17" x14ac:dyDescent="0.25">
      <c r="B1157" s="108"/>
      <c r="C1157" s="220"/>
      <c r="D1157" s="108"/>
      <c r="E1157" s="220"/>
      <c r="F1157" s="108"/>
      <c r="G1157" s="220"/>
      <c r="H1157" s="108"/>
      <c r="I1157" s="220"/>
      <c r="J1157" s="108"/>
      <c r="K1157" s="220"/>
      <c r="L1157" s="108"/>
      <c r="M1157" s="220"/>
      <c r="N1157" s="108"/>
      <c r="O1157" s="220"/>
      <c r="P1157" s="108"/>
      <c r="Q1157" s="225"/>
    </row>
    <row r="1158" spans="2:17" x14ac:dyDescent="0.25">
      <c r="B1158" s="108"/>
      <c r="C1158" s="220"/>
      <c r="D1158" s="108"/>
      <c r="E1158" s="220"/>
      <c r="F1158" s="108"/>
      <c r="G1158" s="220"/>
      <c r="H1158" s="108"/>
      <c r="I1158" s="220"/>
      <c r="J1158" s="108"/>
      <c r="K1158" s="220"/>
      <c r="L1158" s="108"/>
      <c r="M1158" s="220"/>
      <c r="N1158" s="108"/>
      <c r="O1158" s="220"/>
      <c r="P1158" s="108"/>
      <c r="Q1158" s="225"/>
    </row>
    <row r="1159" spans="2:17" x14ac:dyDescent="0.25">
      <c r="B1159" s="108"/>
      <c r="C1159" s="220"/>
      <c r="D1159" s="108"/>
      <c r="E1159" s="220"/>
      <c r="F1159" s="108"/>
      <c r="G1159" s="220"/>
      <c r="H1159" s="108"/>
      <c r="I1159" s="220"/>
      <c r="J1159" s="108"/>
      <c r="K1159" s="220"/>
      <c r="L1159" s="108"/>
      <c r="M1159" s="220"/>
      <c r="N1159" s="108"/>
      <c r="O1159" s="220"/>
      <c r="P1159" s="108"/>
      <c r="Q1159" s="225"/>
    </row>
    <row r="1160" spans="2:17" x14ac:dyDescent="0.25">
      <c r="B1160" s="108"/>
      <c r="C1160" s="220"/>
      <c r="D1160" s="108"/>
      <c r="E1160" s="220"/>
      <c r="F1160" s="108"/>
      <c r="G1160" s="220"/>
      <c r="H1160" s="108"/>
      <c r="I1160" s="220"/>
      <c r="J1160" s="108"/>
      <c r="K1160" s="220"/>
      <c r="L1160" s="108"/>
      <c r="M1160" s="220"/>
      <c r="N1160" s="108"/>
      <c r="O1160" s="220"/>
      <c r="P1160" s="108"/>
      <c r="Q1160" s="225"/>
    </row>
    <row r="1161" spans="2:17" x14ac:dyDescent="0.25">
      <c r="B1161" s="108"/>
      <c r="C1161" s="220"/>
      <c r="D1161" s="108"/>
      <c r="E1161" s="220"/>
      <c r="F1161" s="108"/>
      <c r="G1161" s="220"/>
      <c r="H1161" s="108"/>
      <c r="I1161" s="220"/>
      <c r="J1161" s="108"/>
      <c r="K1161" s="220"/>
      <c r="L1161" s="108"/>
      <c r="M1161" s="220"/>
      <c r="N1161" s="108"/>
      <c r="O1161" s="220"/>
      <c r="P1161" s="108"/>
      <c r="Q1161" s="225"/>
    </row>
    <row r="1162" spans="2:17" x14ac:dyDescent="0.25">
      <c r="B1162" s="108"/>
      <c r="C1162" s="220"/>
      <c r="D1162" s="108"/>
      <c r="E1162" s="220"/>
      <c r="F1162" s="108"/>
      <c r="G1162" s="220"/>
      <c r="H1162" s="108"/>
      <c r="I1162" s="220"/>
      <c r="J1162" s="108"/>
      <c r="K1162" s="220"/>
      <c r="L1162" s="108"/>
      <c r="M1162" s="220"/>
      <c r="N1162" s="108"/>
      <c r="O1162" s="220"/>
      <c r="P1162" s="108"/>
      <c r="Q1162" s="225"/>
    </row>
    <row r="1163" spans="2:17" x14ac:dyDescent="0.25">
      <c r="B1163" s="108"/>
      <c r="C1163" s="220"/>
      <c r="D1163" s="108"/>
      <c r="E1163" s="220"/>
      <c r="F1163" s="108"/>
      <c r="G1163" s="220"/>
      <c r="H1163" s="108"/>
      <c r="I1163" s="220"/>
      <c r="J1163" s="108"/>
      <c r="K1163" s="220"/>
      <c r="L1163" s="108"/>
      <c r="M1163" s="220"/>
      <c r="N1163" s="108"/>
      <c r="O1163" s="220"/>
      <c r="P1163" s="108"/>
      <c r="Q1163" s="225"/>
    </row>
    <row r="1164" spans="2:17" x14ac:dyDescent="0.25">
      <c r="B1164" s="108"/>
      <c r="C1164" s="220"/>
      <c r="D1164" s="108"/>
      <c r="E1164" s="220"/>
      <c r="F1164" s="108"/>
      <c r="G1164" s="220"/>
      <c r="H1164" s="108"/>
      <c r="I1164" s="220"/>
      <c r="J1164" s="108"/>
      <c r="K1164" s="220"/>
      <c r="L1164" s="108"/>
      <c r="M1164" s="220"/>
      <c r="N1164" s="108"/>
      <c r="O1164" s="220"/>
      <c r="P1164" s="108"/>
      <c r="Q1164" s="225"/>
    </row>
    <row r="1165" spans="2:17" x14ac:dyDescent="0.25">
      <c r="B1165" s="108"/>
      <c r="C1165" s="220"/>
      <c r="D1165" s="108"/>
      <c r="E1165" s="220"/>
      <c r="F1165" s="108"/>
      <c r="G1165" s="220"/>
      <c r="H1165" s="108"/>
      <c r="I1165" s="220"/>
      <c r="J1165" s="108"/>
      <c r="K1165" s="220"/>
      <c r="L1165" s="108"/>
      <c r="M1165" s="220"/>
      <c r="N1165" s="108"/>
      <c r="O1165" s="220"/>
      <c r="P1165" s="108"/>
      <c r="Q1165" s="225"/>
    </row>
    <row r="1166" spans="2:17" x14ac:dyDescent="0.25">
      <c r="B1166" s="108"/>
      <c r="C1166" s="220"/>
      <c r="D1166" s="108"/>
      <c r="E1166" s="220"/>
      <c r="F1166" s="108"/>
      <c r="G1166" s="220"/>
      <c r="H1166" s="108"/>
      <c r="I1166" s="220"/>
      <c r="J1166" s="108"/>
      <c r="K1166" s="220"/>
      <c r="L1166" s="108"/>
      <c r="M1166" s="220"/>
      <c r="N1166" s="108"/>
      <c r="O1166" s="220"/>
      <c r="P1166" s="108"/>
      <c r="Q1166" s="225"/>
    </row>
    <row r="1167" spans="2:17" x14ac:dyDescent="0.25">
      <c r="B1167" s="108"/>
      <c r="C1167" s="220"/>
      <c r="D1167" s="108"/>
      <c r="E1167" s="220"/>
      <c r="F1167" s="108"/>
      <c r="G1167" s="220"/>
      <c r="H1167" s="108"/>
      <c r="I1167" s="220"/>
      <c r="J1167" s="108"/>
      <c r="K1167" s="220"/>
      <c r="L1167" s="108"/>
      <c r="M1167" s="220"/>
      <c r="N1167" s="108"/>
      <c r="O1167" s="220"/>
      <c r="P1167" s="108"/>
      <c r="Q1167" s="225"/>
    </row>
    <row r="1168" spans="2:17" x14ac:dyDescent="0.25">
      <c r="B1168" s="108"/>
      <c r="C1168" s="220"/>
      <c r="D1168" s="108"/>
      <c r="E1168" s="220"/>
      <c r="F1168" s="108"/>
      <c r="G1168" s="220"/>
      <c r="H1168" s="108"/>
      <c r="I1168" s="220"/>
      <c r="J1168" s="108"/>
      <c r="K1168" s="220"/>
      <c r="L1168" s="108"/>
      <c r="M1168" s="220"/>
      <c r="N1168" s="108"/>
      <c r="O1168" s="220"/>
      <c r="P1168" s="108"/>
      <c r="Q1168" s="225"/>
    </row>
    <row r="1169" spans="2:17" x14ac:dyDescent="0.25">
      <c r="B1169" s="108"/>
      <c r="C1169" s="220"/>
      <c r="D1169" s="108"/>
      <c r="E1169" s="220"/>
      <c r="F1169" s="108"/>
      <c r="G1169" s="220"/>
      <c r="H1169" s="108"/>
      <c r="I1169" s="220"/>
      <c r="J1169" s="108"/>
      <c r="K1169" s="220"/>
      <c r="L1169" s="108"/>
      <c r="M1169" s="220"/>
      <c r="N1169" s="108"/>
      <c r="O1169" s="220"/>
      <c r="P1169" s="108"/>
      <c r="Q1169" s="225"/>
    </row>
    <row r="1170" spans="2:17" x14ac:dyDescent="0.25">
      <c r="B1170" s="108"/>
      <c r="C1170" s="220"/>
      <c r="D1170" s="108"/>
      <c r="E1170" s="220"/>
      <c r="F1170" s="108"/>
      <c r="G1170" s="220"/>
      <c r="H1170" s="108"/>
      <c r="I1170" s="220"/>
      <c r="J1170" s="108"/>
      <c r="K1170" s="220"/>
      <c r="L1170" s="108"/>
      <c r="M1170" s="220"/>
      <c r="N1170" s="108"/>
      <c r="O1170" s="220"/>
      <c r="P1170" s="108"/>
      <c r="Q1170" s="225"/>
    </row>
    <row r="1171" spans="2:17" x14ac:dyDescent="0.25">
      <c r="B1171" s="108"/>
      <c r="C1171" s="220"/>
      <c r="D1171" s="108"/>
      <c r="E1171" s="220"/>
      <c r="F1171" s="108"/>
      <c r="G1171" s="220"/>
      <c r="H1171" s="108"/>
      <c r="I1171" s="220"/>
      <c r="J1171" s="108"/>
      <c r="K1171" s="220"/>
      <c r="L1171" s="108"/>
      <c r="M1171" s="220"/>
      <c r="N1171" s="108"/>
      <c r="O1171" s="220"/>
      <c r="P1171" s="108"/>
      <c r="Q1171" s="225"/>
    </row>
    <row r="1172" spans="2:17" x14ac:dyDescent="0.25">
      <c r="B1172" s="108"/>
      <c r="C1172" s="220"/>
      <c r="D1172" s="108"/>
      <c r="E1172" s="220"/>
      <c r="F1172" s="108"/>
      <c r="G1172" s="220"/>
      <c r="H1172" s="108"/>
      <c r="I1172" s="220"/>
      <c r="J1172" s="108"/>
      <c r="K1172" s="220"/>
      <c r="L1172" s="108"/>
      <c r="M1172" s="220"/>
      <c r="N1172" s="108"/>
      <c r="O1172" s="220"/>
      <c r="P1172" s="108"/>
      <c r="Q1172" s="225"/>
    </row>
    <row r="1173" spans="2:17" x14ac:dyDescent="0.25">
      <c r="B1173" s="108"/>
      <c r="C1173" s="220"/>
      <c r="D1173" s="108"/>
      <c r="E1173" s="220"/>
      <c r="F1173" s="108"/>
      <c r="G1173" s="220"/>
      <c r="H1173" s="108"/>
      <c r="I1173" s="220"/>
      <c r="J1173" s="108"/>
      <c r="K1173" s="220"/>
      <c r="L1173" s="108"/>
      <c r="M1173" s="220"/>
      <c r="N1173" s="108"/>
      <c r="O1173" s="220"/>
      <c r="P1173" s="108"/>
      <c r="Q1173" s="225"/>
    </row>
    <row r="1174" spans="2:17" x14ac:dyDescent="0.25">
      <c r="B1174" s="108"/>
      <c r="C1174" s="220"/>
      <c r="D1174" s="108"/>
      <c r="E1174" s="220"/>
      <c r="F1174" s="108"/>
      <c r="G1174" s="220"/>
      <c r="H1174" s="108"/>
      <c r="I1174" s="220"/>
      <c r="J1174" s="108"/>
      <c r="K1174" s="220"/>
      <c r="L1174" s="108"/>
      <c r="M1174" s="220"/>
      <c r="N1174" s="108"/>
      <c r="O1174" s="220"/>
      <c r="P1174" s="108"/>
      <c r="Q1174" s="225"/>
    </row>
    <row r="1175" spans="2:17" x14ac:dyDescent="0.25">
      <c r="B1175" s="108"/>
      <c r="C1175" s="220"/>
      <c r="D1175" s="108"/>
      <c r="E1175" s="220"/>
      <c r="F1175" s="108"/>
      <c r="G1175" s="220"/>
      <c r="H1175" s="108"/>
      <c r="I1175" s="220"/>
      <c r="J1175" s="108"/>
      <c r="K1175" s="220"/>
      <c r="L1175" s="108"/>
      <c r="M1175" s="220"/>
      <c r="N1175" s="108"/>
      <c r="O1175" s="220"/>
      <c r="P1175" s="108"/>
      <c r="Q1175" s="225"/>
    </row>
    <row r="1176" spans="2:17" x14ac:dyDescent="0.25">
      <c r="B1176" s="108"/>
      <c r="C1176" s="220"/>
      <c r="D1176" s="108"/>
      <c r="E1176" s="220"/>
      <c r="F1176" s="108"/>
      <c r="G1176" s="220"/>
      <c r="H1176" s="108"/>
      <c r="I1176" s="220"/>
      <c r="J1176" s="108"/>
      <c r="K1176" s="220"/>
      <c r="L1176" s="108"/>
      <c r="M1176" s="220"/>
      <c r="N1176" s="108"/>
      <c r="O1176" s="220"/>
      <c r="P1176" s="108"/>
      <c r="Q1176" s="225"/>
    </row>
    <row r="1177" spans="2:17" x14ac:dyDescent="0.25">
      <c r="B1177" s="108"/>
      <c r="C1177" s="220"/>
      <c r="D1177" s="108"/>
      <c r="E1177" s="220"/>
      <c r="F1177" s="108"/>
      <c r="G1177" s="220"/>
      <c r="H1177" s="108"/>
      <c r="I1177" s="220"/>
      <c r="J1177" s="108"/>
      <c r="K1177" s="220"/>
      <c r="L1177" s="108"/>
      <c r="M1177" s="220"/>
      <c r="N1177" s="108"/>
      <c r="O1177" s="220"/>
      <c r="P1177" s="108"/>
      <c r="Q1177" s="225"/>
    </row>
    <row r="1178" spans="2:17" x14ac:dyDescent="0.25">
      <c r="B1178" s="108"/>
      <c r="C1178" s="220"/>
      <c r="D1178" s="108"/>
      <c r="E1178" s="220"/>
      <c r="F1178" s="108"/>
      <c r="G1178" s="220"/>
      <c r="H1178" s="108"/>
      <c r="I1178" s="220"/>
      <c r="J1178" s="108"/>
      <c r="K1178" s="220"/>
      <c r="L1178" s="108"/>
      <c r="M1178" s="220"/>
      <c r="N1178" s="108"/>
      <c r="O1178" s="220"/>
      <c r="P1178" s="108"/>
      <c r="Q1178" s="225"/>
    </row>
    <row r="1179" spans="2:17" x14ac:dyDescent="0.25">
      <c r="B1179" s="108"/>
      <c r="C1179" s="220"/>
      <c r="D1179" s="108"/>
      <c r="E1179" s="220"/>
      <c r="F1179" s="108"/>
      <c r="G1179" s="220"/>
      <c r="H1179" s="108"/>
      <c r="I1179" s="220"/>
      <c r="J1179" s="108"/>
      <c r="K1179" s="220"/>
      <c r="L1179" s="108"/>
      <c r="M1179" s="220"/>
      <c r="N1179" s="108"/>
      <c r="O1179" s="220"/>
      <c r="P1179" s="108"/>
      <c r="Q1179" s="225"/>
    </row>
    <row r="1180" spans="2:17" x14ac:dyDescent="0.25">
      <c r="B1180" s="108"/>
      <c r="C1180" s="220"/>
      <c r="D1180" s="108"/>
      <c r="E1180" s="220"/>
      <c r="F1180" s="108"/>
      <c r="G1180" s="220"/>
      <c r="H1180" s="108"/>
      <c r="I1180" s="220"/>
      <c r="J1180" s="108"/>
      <c r="K1180" s="220"/>
      <c r="L1180" s="108"/>
      <c r="M1180" s="220"/>
      <c r="N1180" s="108"/>
      <c r="O1180" s="220"/>
      <c r="P1180" s="108"/>
      <c r="Q1180" s="225"/>
    </row>
    <row r="1181" spans="2:17" x14ac:dyDescent="0.25">
      <c r="B1181" s="108"/>
      <c r="C1181" s="220"/>
      <c r="D1181" s="108"/>
      <c r="E1181" s="220"/>
      <c r="F1181" s="108"/>
      <c r="G1181" s="220"/>
      <c r="H1181" s="108"/>
      <c r="I1181" s="220"/>
      <c r="J1181" s="108"/>
      <c r="K1181" s="220"/>
      <c r="L1181" s="108"/>
      <c r="M1181" s="220"/>
      <c r="N1181" s="108"/>
      <c r="O1181" s="220"/>
      <c r="P1181" s="108"/>
      <c r="Q1181" s="225"/>
    </row>
    <row r="1182" spans="2:17" x14ac:dyDescent="0.25">
      <c r="B1182" s="108"/>
      <c r="C1182" s="220"/>
      <c r="D1182" s="108"/>
      <c r="E1182" s="220"/>
      <c r="F1182" s="108"/>
      <c r="G1182" s="220"/>
      <c r="H1182" s="108"/>
      <c r="I1182" s="220"/>
      <c r="J1182" s="108"/>
      <c r="K1182" s="220"/>
      <c r="L1182" s="108"/>
      <c r="M1182" s="220"/>
      <c r="N1182" s="108"/>
      <c r="O1182" s="220"/>
      <c r="P1182" s="108"/>
      <c r="Q1182" s="225"/>
    </row>
    <row r="1183" spans="2:17" x14ac:dyDescent="0.25">
      <c r="B1183" s="108"/>
      <c r="C1183" s="220"/>
      <c r="D1183" s="108"/>
      <c r="E1183" s="220"/>
      <c r="F1183" s="108"/>
      <c r="G1183" s="220"/>
      <c r="H1183" s="108"/>
      <c r="I1183" s="220"/>
      <c r="J1183" s="108"/>
      <c r="K1183" s="220"/>
      <c r="L1183" s="108"/>
      <c r="M1183" s="220"/>
      <c r="N1183" s="108"/>
      <c r="O1183" s="220"/>
      <c r="P1183" s="108"/>
      <c r="Q1183" s="225"/>
    </row>
    <row r="1184" spans="2:17" x14ac:dyDescent="0.25">
      <c r="B1184" s="108"/>
      <c r="C1184" s="220"/>
      <c r="D1184" s="108"/>
      <c r="E1184" s="220"/>
      <c r="F1184" s="108"/>
      <c r="G1184" s="220"/>
      <c r="H1184" s="108"/>
      <c r="I1184" s="220"/>
      <c r="J1184" s="108"/>
      <c r="K1184" s="220"/>
      <c r="L1184" s="108"/>
      <c r="M1184" s="220"/>
      <c r="N1184" s="108"/>
      <c r="O1184" s="220"/>
      <c r="P1184" s="108"/>
      <c r="Q1184" s="225"/>
    </row>
    <row r="1185" spans="2:17" x14ac:dyDescent="0.25">
      <c r="B1185" s="108"/>
      <c r="C1185" s="220"/>
      <c r="D1185" s="108"/>
      <c r="E1185" s="220"/>
      <c r="F1185" s="108"/>
      <c r="G1185" s="220"/>
      <c r="H1185" s="108"/>
      <c r="I1185" s="220"/>
      <c r="J1185" s="108"/>
      <c r="K1185" s="220"/>
      <c r="L1185" s="108"/>
      <c r="M1185" s="220"/>
      <c r="N1185" s="108"/>
      <c r="O1185" s="220"/>
      <c r="P1185" s="108"/>
      <c r="Q1185" s="225"/>
    </row>
    <row r="1186" spans="2:17" x14ac:dyDescent="0.25">
      <c r="B1186" s="108"/>
      <c r="C1186" s="220"/>
      <c r="D1186" s="108"/>
      <c r="E1186" s="220"/>
      <c r="F1186" s="108"/>
      <c r="G1186" s="220"/>
      <c r="H1186" s="108"/>
      <c r="I1186" s="220"/>
      <c r="J1186" s="108"/>
      <c r="K1186" s="220"/>
      <c r="L1186" s="108"/>
      <c r="M1186" s="220"/>
      <c r="N1186" s="108"/>
      <c r="O1186" s="220"/>
      <c r="P1186" s="108"/>
      <c r="Q1186" s="225"/>
    </row>
    <row r="1187" spans="2:17" x14ac:dyDescent="0.25">
      <c r="B1187" s="108"/>
      <c r="C1187" s="220"/>
      <c r="D1187" s="108"/>
      <c r="E1187" s="220"/>
      <c r="F1187" s="108"/>
      <c r="G1187" s="220"/>
      <c r="H1187" s="108"/>
      <c r="I1187" s="220"/>
      <c r="J1187" s="108"/>
      <c r="K1187" s="220"/>
      <c r="L1187" s="108"/>
      <c r="M1187" s="220"/>
      <c r="N1187" s="108"/>
      <c r="O1187" s="220"/>
      <c r="P1187" s="108"/>
      <c r="Q1187" s="225"/>
    </row>
    <row r="1188" spans="2:17" x14ac:dyDescent="0.25">
      <c r="B1188" s="108"/>
      <c r="C1188" s="220"/>
      <c r="D1188" s="108"/>
      <c r="E1188" s="220"/>
      <c r="F1188" s="108"/>
      <c r="G1188" s="220"/>
      <c r="H1188" s="108"/>
      <c r="I1188" s="220"/>
      <c r="J1188" s="108"/>
      <c r="K1188" s="220"/>
      <c r="L1188" s="108"/>
      <c r="M1188" s="220"/>
      <c r="N1188" s="108"/>
      <c r="O1188" s="220"/>
      <c r="P1188" s="108"/>
      <c r="Q1188" s="225"/>
    </row>
    <row r="1189" spans="2:17" x14ac:dyDescent="0.25">
      <c r="B1189" s="108"/>
      <c r="C1189" s="220"/>
      <c r="D1189" s="108"/>
      <c r="E1189" s="220"/>
      <c r="F1189" s="108"/>
      <c r="G1189" s="220"/>
      <c r="H1189" s="108"/>
      <c r="I1189" s="220"/>
      <c r="J1189" s="108"/>
      <c r="K1189" s="220"/>
      <c r="L1189" s="108"/>
      <c r="M1189" s="220"/>
      <c r="N1189" s="108"/>
      <c r="O1189" s="220"/>
      <c r="P1189" s="108"/>
      <c r="Q1189" s="225"/>
    </row>
    <row r="1190" spans="2:17" x14ac:dyDescent="0.25">
      <c r="B1190" s="108"/>
      <c r="C1190" s="220"/>
      <c r="D1190" s="108"/>
      <c r="E1190" s="220"/>
      <c r="F1190" s="108"/>
      <c r="G1190" s="220"/>
      <c r="H1190" s="108"/>
      <c r="I1190" s="220"/>
      <c r="J1190" s="108"/>
      <c r="K1190" s="220"/>
      <c r="L1190" s="108"/>
      <c r="M1190" s="220"/>
      <c r="N1190" s="108"/>
      <c r="O1190" s="220"/>
      <c r="P1190" s="108"/>
      <c r="Q1190" s="225"/>
    </row>
    <row r="1191" spans="2:17" x14ac:dyDescent="0.25">
      <c r="B1191" s="108"/>
      <c r="C1191" s="220"/>
      <c r="D1191" s="108"/>
      <c r="E1191" s="220"/>
      <c r="F1191" s="108"/>
      <c r="G1191" s="220"/>
      <c r="H1191" s="108"/>
      <c r="I1191" s="220"/>
      <c r="J1191" s="108"/>
      <c r="K1191" s="220"/>
      <c r="L1191" s="108"/>
      <c r="M1191" s="220"/>
      <c r="N1191" s="108"/>
      <c r="O1191" s="220"/>
      <c r="P1191" s="108"/>
      <c r="Q1191" s="225"/>
    </row>
    <row r="1192" spans="2:17" x14ac:dyDescent="0.25">
      <c r="B1192" s="108"/>
      <c r="C1192" s="220"/>
      <c r="D1192" s="108"/>
      <c r="E1192" s="220"/>
      <c r="F1192" s="108"/>
      <c r="G1192" s="220"/>
      <c r="H1192" s="108"/>
      <c r="I1192" s="220"/>
      <c r="J1192" s="108"/>
      <c r="K1192" s="220"/>
      <c r="L1192" s="108"/>
      <c r="M1192" s="220"/>
      <c r="N1192" s="108"/>
      <c r="O1192" s="220"/>
      <c r="P1192" s="108"/>
      <c r="Q1192" s="225"/>
    </row>
    <row r="1193" spans="2:17" x14ac:dyDescent="0.25">
      <c r="B1193" s="108"/>
      <c r="C1193" s="220"/>
      <c r="D1193" s="108"/>
      <c r="E1193" s="220"/>
      <c r="F1193" s="108"/>
      <c r="G1193" s="220"/>
      <c r="H1193" s="108"/>
      <c r="I1193" s="220"/>
      <c r="J1193" s="108"/>
      <c r="K1193" s="220"/>
      <c r="L1193" s="108"/>
      <c r="M1193" s="220"/>
      <c r="N1193" s="108"/>
      <c r="O1193" s="220"/>
      <c r="P1193" s="108"/>
      <c r="Q1193" s="225"/>
    </row>
    <row r="1194" spans="2:17" x14ac:dyDescent="0.25">
      <c r="B1194" s="108"/>
      <c r="C1194" s="220"/>
      <c r="D1194" s="108"/>
      <c r="E1194" s="220"/>
      <c r="F1194" s="108"/>
      <c r="G1194" s="220"/>
      <c r="H1194" s="108"/>
      <c r="I1194" s="220"/>
      <c r="J1194" s="108"/>
      <c r="K1194" s="220"/>
      <c r="L1194" s="108"/>
      <c r="M1194" s="220"/>
      <c r="N1194" s="108"/>
      <c r="O1194" s="220"/>
      <c r="P1194" s="108"/>
      <c r="Q1194" s="225"/>
    </row>
    <row r="1195" spans="2:17" x14ac:dyDescent="0.25">
      <c r="B1195" s="108"/>
      <c r="C1195" s="220"/>
      <c r="D1195" s="108"/>
      <c r="E1195" s="220"/>
      <c r="F1195" s="108"/>
      <c r="G1195" s="220"/>
      <c r="H1195" s="108"/>
      <c r="I1195" s="220"/>
      <c r="J1195" s="108"/>
      <c r="K1195" s="220"/>
      <c r="L1195" s="108"/>
      <c r="M1195" s="220"/>
      <c r="N1195" s="108"/>
      <c r="O1195" s="220"/>
      <c r="P1195" s="108"/>
      <c r="Q1195" s="225"/>
    </row>
    <row r="1196" spans="2:17" x14ac:dyDescent="0.25">
      <c r="B1196" s="108"/>
      <c r="C1196" s="220"/>
      <c r="D1196" s="108"/>
      <c r="E1196" s="220"/>
      <c r="F1196" s="108"/>
      <c r="G1196" s="220"/>
      <c r="H1196" s="108"/>
      <c r="I1196" s="220"/>
      <c r="J1196" s="108"/>
      <c r="K1196" s="220"/>
      <c r="L1196" s="108"/>
      <c r="M1196" s="220"/>
      <c r="N1196" s="108"/>
      <c r="O1196" s="220"/>
      <c r="P1196" s="108"/>
      <c r="Q1196" s="225"/>
    </row>
    <row r="1197" spans="2:17" x14ac:dyDescent="0.25">
      <c r="B1197" s="108"/>
      <c r="C1197" s="220"/>
      <c r="D1197" s="108"/>
      <c r="E1197" s="220"/>
      <c r="F1197" s="108"/>
      <c r="G1197" s="220"/>
      <c r="H1197" s="108"/>
      <c r="I1197" s="220"/>
      <c r="J1197" s="108"/>
      <c r="K1197" s="220"/>
      <c r="L1197" s="108"/>
      <c r="M1197" s="220"/>
      <c r="N1197" s="108"/>
      <c r="O1197" s="220"/>
      <c r="P1197" s="108"/>
      <c r="Q1197" s="225"/>
    </row>
    <row r="1198" spans="2:17" x14ac:dyDescent="0.25">
      <c r="B1198" s="108"/>
      <c r="C1198" s="220"/>
      <c r="D1198" s="108"/>
      <c r="E1198" s="220"/>
      <c r="F1198" s="108"/>
      <c r="G1198" s="220"/>
      <c r="H1198" s="108"/>
      <c r="I1198" s="220"/>
      <c r="J1198" s="108"/>
      <c r="K1198" s="220"/>
      <c r="L1198" s="108"/>
      <c r="M1198" s="220"/>
      <c r="N1198" s="108"/>
      <c r="O1198" s="220"/>
      <c r="P1198" s="108"/>
      <c r="Q1198" s="225"/>
    </row>
    <row r="1199" spans="2:17" x14ac:dyDescent="0.25">
      <c r="B1199" s="108"/>
      <c r="C1199" s="220"/>
      <c r="D1199" s="108"/>
      <c r="E1199" s="220"/>
      <c r="F1199" s="108"/>
      <c r="G1199" s="220"/>
      <c r="H1199" s="108"/>
      <c r="I1199" s="220"/>
      <c r="J1199" s="108"/>
      <c r="K1199" s="220"/>
      <c r="L1199" s="108"/>
      <c r="M1199" s="220"/>
      <c r="N1199" s="108"/>
      <c r="O1199" s="220"/>
      <c r="P1199" s="108"/>
      <c r="Q1199" s="225"/>
    </row>
    <row r="1200" spans="2:17" x14ac:dyDescent="0.25">
      <c r="B1200" s="108"/>
      <c r="C1200" s="220"/>
      <c r="D1200" s="108"/>
      <c r="E1200" s="220"/>
      <c r="F1200" s="108"/>
      <c r="G1200" s="220"/>
      <c r="H1200" s="108"/>
      <c r="I1200" s="220"/>
      <c r="J1200" s="108"/>
      <c r="K1200" s="220"/>
      <c r="L1200" s="108"/>
      <c r="M1200" s="220"/>
      <c r="N1200" s="108"/>
      <c r="O1200" s="220"/>
      <c r="P1200" s="108"/>
      <c r="Q1200" s="225"/>
    </row>
    <row r="1201" spans="2:17" x14ac:dyDescent="0.25">
      <c r="B1201" s="108"/>
      <c r="C1201" s="220"/>
      <c r="D1201" s="108"/>
      <c r="E1201" s="220"/>
      <c r="F1201" s="108"/>
      <c r="G1201" s="220"/>
      <c r="H1201" s="108"/>
      <c r="I1201" s="220"/>
      <c r="J1201" s="108"/>
      <c r="K1201" s="220"/>
      <c r="L1201" s="108"/>
      <c r="M1201" s="220"/>
      <c r="N1201" s="108"/>
      <c r="O1201" s="220"/>
      <c r="P1201" s="108"/>
      <c r="Q1201" s="225"/>
    </row>
    <row r="1202" spans="2:17" x14ac:dyDescent="0.25">
      <c r="B1202" s="108"/>
      <c r="C1202" s="220"/>
      <c r="D1202" s="108"/>
      <c r="E1202" s="220"/>
      <c r="F1202" s="108"/>
      <c r="G1202" s="220"/>
      <c r="H1202" s="108"/>
      <c r="I1202" s="220"/>
      <c r="J1202" s="108"/>
      <c r="K1202" s="220"/>
      <c r="L1202" s="108"/>
      <c r="M1202" s="220"/>
      <c r="N1202" s="108"/>
      <c r="O1202" s="220"/>
      <c r="P1202" s="108"/>
      <c r="Q1202" s="225"/>
    </row>
    <row r="1203" spans="2:17" x14ac:dyDescent="0.25">
      <c r="B1203" s="108"/>
      <c r="C1203" s="220"/>
      <c r="D1203" s="108"/>
      <c r="E1203" s="220"/>
      <c r="F1203" s="108"/>
      <c r="G1203" s="220"/>
      <c r="H1203" s="108"/>
      <c r="I1203" s="220"/>
      <c r="J1203" s="108"/>
      <c r="K1203" s="220"/>
      <c r="L1203" s="108"/>
      <c r="M1203" s="220"/>
      <c r="N1203" s="108"/>
      <c r="O1203" s="220"/>
      <c r="P1203" s="108"/>
      <c r="Q1203" s="225"/>
    </row>
    <row r="1204" spans="2:17" x14ac:dyDescent="0.25">
      <c r="B1204" s="108"/>
      <c r="C1204" s="220"/>
      <c r="D1204" s="108"/>
      <c r="E1204" s="220"/>
      <c r="F1204" s="108"/>
      <c r="G1204" s="220"/>
      <c r="H1204" s="108"/>
      <c r="I1204" s="220"/>
      <c r="J1204" s="108"/>
      <c r="K1204" s="220"/>
      <c r="L1204" s="108"/>
      <c r="M1204" s="220"/>
      <c r="N1204" s="108"/>
      <c r="O1204" s="220"/>
      <c r="P1204" s="108"/>
      <c r="Q1204" s="225"/>
    </row>
    <row r="1205" spans="2:17" x14ac:dyDescent="0.25">
      <c r="B1205" s="108"/>
      <c r="C1205" s="220"/>
      <c r="D1205" s="108"/>
      <c r="E1205" s="220"/>
      <c r="F1205" s="108"/>
      <c r="G1205" s="220"/>
      <c r="H1205" s="108"/>
      <c r="I1205" s="220"/>
      <c r="J1205" s="108"/>
      <c r="K1205" s="220"/>
      <c r="L1205" s="108"/>
      <c r="M1205" s="220"/>
      <c r="N1205" s="108"/>
      <c r="O1205" s="220"/>
      <c r="P1205" s="108"/>
      <c r="Q1205" s="225"/>
    </row>
    <row r="1206" spans="2:17" x14ac:dyDescent="0.25">
      <c r="B1206" s="108"/>
      <c r="C1206" s="220"/>
      <c r="D1206" s="108"/>
      <c r="E1206" s="220"/>
      <c r="F1206" s="108"/>
      <c r="G1206" s="220"/>
      <c r="H1206" s="108"/>
      <c r="I1206" s="220"/>
      <c r="J1206" s="108"/>
      <c r="K1206" s="220"/>
      <c r="L1206" s="108"/>
      <c r="M1206" s="220"/>
      <c r="N1206" s="108"/>
      <c r="O1206" s="220"/>
      <c r="P1206" s="108"/>
      <c r="Q1206" s="225"/>
    </row>
    <row r="1207" spans="2:17" x14ac:dyDescent="0.25">
      <c r="B1207" s="108"/>
      <c r="C1207" s="220"/>
      <c r="D1207" s="108"/>
      <c r="E1207" s="220"/>
      <c r="F1207" s="108"/>
      <c r="G1207" s="220"/>
      <c r="H1207" s="108"/>
      <c r="I1207" s="220"/>
      <c r="J1207" s="108"/>
      <c r="K1207" s="220"/>
      <c r="L1207" s="108"/>
      <c r="M1207" s="220"/>
      <c r="N1207" s="108"/>
      <c r="O1207" s="220"/>
      <c r="P1207" s="108"/>
      <c r="Q1207" s="225"/>
    </row>
    <row r="1208" spans="2:17" x14ac:dyDescent="0.25">
      <c r="B1208" s="108"/>
      <c r="C1208" s="220"/>
      <c r="D1208" s="108"/>
      <c r="E1208" s="220"/>
      <c r="F1208" s="108"/>
      <c r="G1208" s="220"/>
      <c r="H1208" s="108"/>
      <c r="I1208" s="220"/>
      <c r="J1208" s="108"/>
      <c r="K1208" s="220"/>
      <c r="L1208" s="108"/>
      <c r="M1208" s="220"/>
      <c r="N1208" s="108"/>
      <c r="O1208" s="220"/>
      <c r="P1208" s="108"/>
      <c r="Q1208" s="225"/>
    </row>
    <row r="1209" spans="2:17" x14ac:dyDescent="0.25">
      <c r="B1209" s="108"/>
      <c r="C1209" s="220"/>
      <c r="D1209" s="108"/>
      <c r="E1209" s="220"/>
      <c r="F1209" s="108"/>
      <c r="G1209" s="220"/>
      <c r="H1209" s="108"/>
      <c r="I1209" s="220"/>
      <c r="J1209" s="108"/>
      <c r="K1209" s="220"/>
      <c r="L1209" s="108"/>
      <c r="M1209" s="220"/>
      <c r="N1209" s="108"/>
      <c r="O1209" s="220"/>
      <c r="P1209" s="108"/>
      <c r="Q1209" s="225"/>
    </row>
    <row r="1210" spans="2:17" x14ac:dyDescent="0.25">
      <c r="B1210" s="108"/>
      <c r="C1210" s="220"/>
      <c r="D1210" s="108"/>
      <c r="E1210" s="220"/>
      <c r="F1210" s="108"/>
      <c r="G1210" s="220"/>
      <c r="H1210" s="108"/>
      <c r="I1210" s="220"/>
      <c r="J1210" s="108"/>
      <c r="K1210" s="220"/>
      <c r="L1210" s="108"/>
      <c r="M1210" s="220"/>
      <c r="N1210" s="108"/>
      <c r="O1210" s="220"/>
      <c r="P1210" s="108"/>
      <c r="Q1210" s="225"/>
    </row>
    <row r="1211" spans="2:17" x14ac:dyDescent="0.25">
      <c r="B1211" s="108"/>
      <c r="C1211" s="220"/>
      <c r="D1211" s="108"/>
      <c r="E1211" s="220"/>
      <c r="F1211" s="108"/>
      <c r="G1211" s="220"/>
      <c r="H1211" s="108"/>
      <c r="I1211" s="220"/>
      <c r="J1211" s="108"/>
      <c r="K1211" s="220"/>
      <c r="L1211" s="108"/>
      <c r="M1211" s="220"/>
      <c r="N1211" s="108"/>
      <c r="O1211" s="220"/>
      <c r="P1211" s="108"/>
      <c r="Q1211" s="225"/>
    </row>
    <row r="1212" spans="2:17" x14ac:dyDescent="0.25">
      <c r="B1212" s="108"/>
      <c r="C1212" s="220"/>
      <c r="D1212" s="108"/>
      <c r="E1212" s="220"/>
      <c r="F1212" s="108"/>
      <c r="G1212" s="220"/>
      <c r="H1212" s="108"/>
      <c r="I1212" s="220"/>
      <c r="J1212" s="108"/>
      <c r="K1212" s="220"/>
      <c r="L1212" s="108"/>
      <c r="M1212" s="220"/>
      <c r="N1212" s="108"/>
      <c r="O1212" s="220"/>
      <c r="P1212" s="108"/>
      <c r="Q1212" s="225"/>
    </row>
    <row r="1213" spans="2:17" x14ac:dyDescent="0.25">
      <c r="B1213" s="108"/>
      <c r="C1213" s="220"/>
      <c r="D1213" s="108"/>
      <c r="E1213" s="220"/>
      <c r="F1213" s="108"/>
      <c r="G1213" s="220"/>
      <c r="H1213" s="108"/>
      <c r="I1213" s="220"/>
      <c r="J1213" s="108"/>
      <c r="K1213" s="220"/>
      <c r="L1213" s="108"/>
      <c r="M1213" s="220"/>
      <c r="N1213" s="108"/>
      <c r="O1213" s="220"/>
      <c r="P1213" s="108"/>
      <c r="Q1213" s="225"/>
    </row>
    <row r="1214" spans="2:17" x14ac:dyDescent="0.25">
      <c r="B1214" s="108"/>
      <c r="C1214" s="220"/>
      <c r="D1214" s="108"/>
      <c r="E1214" s="220"/>
      <c r="F1214" s="108"/>
      <c r="G1214" s="220"/>
      <c r="H1214" s="108"/>
      <c r="I1214" s="220"/>
      <c r="J1214" s="108"/>
      <c r="K1214" s="220"/>
      <c r="L1214" s="108"/>
      <c r="M1214" s="220"/>
      <c r="N1214" s="108"/>
      <c r="O1214" s="220"/>
      <c r="P1214" s="108"/>
      <c r="Q1214" s="225"/>
    </row>
    <row r="1215" spans="2:17" x14ac:dyDescent="0.25">
      <c r="B1215" s="108"/>
      <c r="C1215" s="220"/>
      <c r="D1215" s="108"/>
      <c r="E1215" s="220"/>
      <c r="F1215" s="108"/>
      <c r="G1215" s="220"/>
      <c r="H1215" s="108"/>
      <c r="I1215" s="220"/>
      <c r="J1215" s="108"/>
      <c r="K1215" s="220"/>
      <c r="L1215" s="108"/>
      <c r="M1215" s="220"/>
      <c r="N1215" s="108"/>
      <c r="O1215" s="220"/>
      <c r="P1215" s="108"/>
      <c r="Q1215" s="225"/>
    </row>
    <row r="1216" spans="2:17" x14ac:dyDescent="0.25">
      <c r="B1216" s="108"/>
      <c r="C1216" s="220"/>
      <c r="D1216" s="108"/>
      <c r="E1216" s="220"/>
      <c r="F1216" s="108"/>
      <c r="G1216" s="220"/>
      <c r="H1216" s="108"/>
      <c r="I1216" s="220"/>
      <c r="J1216" s="108"/>
      <c r="K1216" s="220"/>
      <c r="L1216" s="108"/>
      <c r="M1216" s="220"/>
      <c r="N1216" s="108"/>
      <c r="O1216" s="220"/>
      <c r="P1216" s="108"/>
      <c r="Q1216" s="225"/>
    </row>
    <row r="1217" spans="2:17" x14ac:dyDescent="0.25">
      <c r="B1217" s="108"/>
      <c r="C1217" s="220"/>
      <c r="D1217" s="108"/>
      <c r="E1217" s="220"/>
      <c r="F1217" s="108"/>
      <c r="G1217" s="220"/>
      <c r="H1217" s="108"/>
      <c r="I1217" s="220"/>
      <c r="J1217" s="108"/>
      <c r="K1217" s="220"/>
      <c r="L1217" s="108"/>
      <c r="M1217" s="220"/>
      <c r="N1217" s="108"/>
      <c r="O1217" s="220"/>
      <c r="P1217" s="108"/>
      <c r="Q1217" s="225"/>
    </row>
    <row r="1218" spans="2:17" x14ac:dyDescent="0.25">
      <c r="B1218" s="108"/>
      <c r="C1218" s="220"/>
      <c r="D1218" s="108"/>
      <c r="E1218" s="220"/>
      <c r="F1218" s="108"/>
      <c r="G1218" s="220"/>
      <c r="H1218" s="108"/>
      <c r="I1218" s="220"/>
      <c r="J1218" s="108"/>
      <c r="K1218" s="220"/>
      <c r="L1218" s="108"/>
      <c r="M1218" s="220"/>
      <c r="N1218" s="108"/>
      <c r="O1218" s="220"/>
      <c r="P1218" s="108"/>
      <c r="Q1218" s="225"/>
    </row>
    <row r="1219" spans="2:17" x14ac:dyDescent="0.25">
      <c r="B1219" s="108"/>
      <c r="C1219" s="220"/>
      <c r="D1219" s="108"/>
      <c r="E1219" s="220"/>
      <c r="F1219" s="108"/>
      <c r="G1219" s="220"/>
      <c r="H1219" s="108"/>
      <c r="I1219" s="220"/>
      <c r="J1219" s="108"/>
      <c r="K1219" s="220"/>
      <c r="L1219" s="108"/>
      <c r="M1219" s="220"/>
      <c r="N1219" s="108"/>
      <c r="O1219" s="220"/>
      <c r="P1219" s="108"/>
      <c r="Q1219" s="225"/>
    </row>
    <row r="1220" spans="2:17" x14ac:dyDescent="0.25">
      <c r="B1220" s="108"/>
      <c r="C1220" s="220"/>
      <c r="D1220" s="108"/>
      <c r="E1220" s="220"/>
      <c r="F1220" s="108"/>
      <c r="G1220" s="220"/>
      <c r="H1220" s="108"/>
      <c r="I1220" s="220"/>
      <c r="J1220" s="108"/>
      <c r="K1220" s="220"/>
      <c r="L1220" s="108"/>
      <c r="M1220" s="220"/>
      <c r="N1220" s="108"/>
      <c r="O1220" s="220"/>
      <c r="P1220" s="108"/>
      <c r="Q1220" s="225"/>
    </row>
    <row r="1221" spans="2:17" x14ac:dyDescent="0.25">
      <c r="B1221" s="108"/>
      <c r="C1221" s="220"/>
      <c r="D1221" s="108"/>
      <c r="E1221" s="220"/>
      <c r="F1221" s="108"/>
      <c r="G1221" s="220"/>
      <c r="H1221" s="108"/>
      <c r="I1221" s="220"/>
      <c r="J1221" s="108"/>
      <c r="K1221" s="220"/>
      <c r="L1221" s="108"/>
      <c r="M1221" s="220"/>
      <c r="N1221" s="108"/>
      <c r="O1221" s="220"/>
      <c r="P1221" s="108"/>
      <c r="Q1221" s="225"/>
    </row>
    <row r="1222" spans="2:17" x14ac:dyDescent="0.25">
      <c r="B1222" s="108"/>
      <c r="C1222" s="220"/>
      <c r="D1222" s="108"/>
      <c r="E1222" s="220"/>
      <c r="F1222" s="108"/>
      <c r="G1222" s="220"/>
      <c r="H1222" s="108"/>
      <c r="I1222" s="220"/>
      <c r="J1222" s="108"/>
      <c r="K1222" s="220"/>
      <c r="L1222" s="108"/>
      <c r="M1222" s="220"/>
      <c r="N1222" s="108"/>
      <c r="O1222" s="220"/>
      <c r="P1222" s="108"/>
      <c r="Q1222" s="225"/>
    </row>
    <row r="1223" spans="2:17" x14ac:dyDescent="0.25">
      <c r="B1223" s="108"/>
      <c r="C1223" s="220"/>
      <c r="D1223" s="108"/>
      <c r="E1223" s="220"/>
      <c r="F1223" s="108"/>
      <c r="G1223" s="220"/>
      <c r="H1223" s="108"/>
      <c r="I1223" s="220"/>
      <c r="J1223" s="108"/>
      <c r="K1223" s="220"/>
      <c r="L1223" s="108"/>
      <c r="M1223" s="220"/>
      <c r="N1223" s="108"/>
      <c r="O1223" s="220"/>
      <c r="P1223" s="108"/>
      <c r="Q1223" s="225"/>
    </row>
    <row r="1224" spans="2:17" x14ac:dyDescent="0.25">
      <c r="B1224" s="108"/>
      <c r="C1224" s="220"/>
      <c r="D1224" s="108"/>
      <c r="E1224" s="220"/>
      <c r="F1224" s="108"/>
      <c r="G1224" s="220"/>
      <c r="H1224" s="108"/>
      <c r="I1224" s="220"/>
      <c r="J1224" s="108"/>
      <c r="K1224" s="220"/>
      <c r="L1224" s="108"/>
      <c r="M1224" s="220"/>
      <c r="N1224" s="108"/>
      <c r="O1224" s="220"/>
      <c r="P1224" s="108"/>
      <c r="Q1224" s="225"/>
    </row>
    <row r="1225" spans="2:17" x14ac:dyDescent="0.25">
      <c r="B1225" s="108"/>
      <c r="C1225" s="220"/>
      <c r="D1225" s="108"/>
      <c r="E1225" s="220"/>
      <c r="F1225" s="108"/>
      <c r="G1225" s="220"/>
      <c r="H1225" s="108"/>
      <c r="I1225" s="220"/>
      <c r="J1225" s="108"/>
      <c r="K1225" s="220"/>
      <c r="L1225" s="108"/>
      <c r="M1225" s="220"/>
      <c r="N1225" s="108"/>
      <c r="O1225" s="220"/>
      <c r="P1225" s="108"/>
      <c r="Q1225" s="225"/>
    </row>
    <row r="1226" spans="2:17" x14ac:dyDescent="0.25">
      <c r="B1226" s="108"/>
      <c r="C1226" s="220"/>
      <c r="D1226" s="108"/>
      <c r="E1226" s="220"/>
      <c r="F1226" s="108"/>
      <c r="G1226" s="220"/>
      <c r="H1226" s="108"/>
      <c r="I1226" s="220"/>
      <c r="J1226" s="108"/>
      <c r="K1226" s="220"/>
      <c r="L1226" s="108"/>
      <c r="M1226" s="220"/>
      <c r="N1226" s="108"/>
      <c r="O1226" s="220"/>
      <c r="P1226" s="108"/>
      <c r="Q1226" s="225"/>
    </row>
    <row r="1227" spans="2:17" x14ac:dyDescent="0.25">
      <c r="B1227" s="108"/>
      <c r="C1227" s="220"/>
      <c r="D1227" s="108"/>
      <c r="E1227" s="220"/>
      <c r="F1227" s="108"/>
      <c r="G1227" s="220"/>
      <c r="H1227" s="108"/>
      <c r="I1227" s="220"/>
      <c r="J1227" s="108"/>
      <c r="K1227" s="220"/>
      <c r="L1227" s="108"/>
      <c r="M1227" s="220"/>
      <c r="N1227" s="108"/>
      <c r="O1227" s="220"/>
      <c r="P1227" s="108"/>
      <c r="Q1227" s="225"/>
    </row>
    <row r="1228" spans="2:17" x14ac:dyDescent="0.25">
      <c r="B1228" s="108"/>
      <c r="C1228" s="220"/>
      <c r="D1228" s="108"/>
      <c r="E1228" s="220"/>
      <c r="F1228" s="108"/>
      <c r="G1228" s="220"/>
      <c r="H1228" s="108"/>
      <c r="I1228" s="220"/>
      <c r="J1228" s="108"/>
      <c r="K1228" s="220"/>
      <c r="L1228" s="108"/>
      <c r="M1228" s="220"/>
      <c r="N1228" s="108"/>
      <c r="O1228" s="220"/>
      <c r="P1228" s="108"/>
      <c r="Q1228" s="225"/>
    </row>
    <row r="1229" spans="2:17" x14ac:dyDescent="0.25">
      <c r="B1229" s="108"/>
      <c r="C1229" s="220"/>
      <c r="D1229" s="108"/>
      <c r="E1229" s="220"/>
      <c r="F1229" s="108"/>
      <c r="G1229" s="220"/>
      <c r="H1229" s="108"/>
      <c r="I1229" s="220"/>
      <c r="J1229" s="108"/>
      <c r="K1229" s="220"/>
      <c r="L1229" s="108"/>
      <c r="M1229" s="220"/>
      <c r="N1229" s="108"/>
      <c r="O1229" s="220"/>
      <c r="P1229" s="108"/>
      <c r="Q1229" s="225"/>
    </row>
    <row r="1230" spans="2:17" x14ac:dyDescent="0.25">
      <c r="B1230" s="108"/>
      <c r="C1230" s="220"/>
      <c r="D1230" s="108"/>
      <c r="E1230" s="220"/>
      <c r="F1230" s="108"/>
      <c r="G1230" s="220"/>
      <c r="H1230" s="108"/>
      <c r="I1230" s="220"/>
      <c r="J1230" s="108"/>
      <c r="K1230" s="220"/>
      <c r="L1230" s="108"/>
      <c r="M1230" s="220"/>
      <c r="N1230" s="108"/>
      <c r="O1230" s="220"/>
      <c r="P1230" s="108"/>
      <c r="Q1230" s="225"/>
    </row>
    <row r="1231" spans="2:17" x14ac:dyDescent="0.25">
      <c r="B1231" s="108"/>
      <c r="C1231" s="220"/>
      <c r="D1231" s="108"/>
      <c r="E1231" s="220"/>
      <c r="F1231" s="108"/>
      <c r="G1231" s="220"/>
      <c r="H1231" s="108"/>
      <c r="I1231" s="220"/>
      <c r="J1231" s="108"/>
      <c r="K1231" s="220"/>
      <c r="L1231" s="108"/>
      <c r="M1231" s="220"/>
      <c r="N1231" s="108"/>
      <c r="O1231" s="220"/>
      <c r="P1231" s="108"/>
      <c r="Q1231" s="225"/>
    </row>
    <row r="1232" spans="2:17" x14ac:dyDescent="0.25">
      <c r="B1232" s="108"/>
      <c r="C1232" s="220"/>
      <c r="D1232" s="108"/>
      <c r="E1232" s="220"/>
      <c r="F1232" s="108"/>
      <c r="G1232" s="220"/>
      <c r="H1232" s="108"/>
      <c r="I1232" s="220"/>
      <c r="J1232" s="108"/>
      <c r="K1232" s="220"/>
      <c r="L1232" s="108"/>
      <c r="M1232" s="220"/>
      <c r="N1232" s="108"/>
      <c r="O1232" s="220"/>
      <c r="P1232" s="108"/>
      <c r="Q1232" s="225"/>
    </row>
    <row r="1233" spans="2:17" x14ac:dyDescent="0.25">
      <c r="B1233" s="108"/>
      <c r="C1233" s="220"/>
      <c r="D1233" s="108"/>
      <c r="E1233" s="220"/>
      <c r="F1233" s="108"/>
      <c r="G1233" s="220"/>
      <c r="H1233" s="108"/>
      <c r="I1233" s="220"/>
      <c r="J1233" s="108"/>
      <c r="K1233" s="220"/>
      <c r="L1233" s="108"/>
      <c r="M1233" s="220"/>
      <c r="N1233" s="108"/>
      <c r="O1233" s="220"/>
      <c r="P1233" s="108"/>
      <c r="Q1233" s="225"/>
    </row>
    <row r="1234" spans="2:17" x14ac:dyDescent="0.25">
      <c r="B1234" s="108"/>
      <c r="C1234" s="220"/>
      <c r="D1234" s="108"/>
      <c r="E1234" s="220"/>
      <c r="F1234" s="108"/>
      <c r="G1234" s="220"/>
      <c r="H1234" s="108"/>
      <c r="I1234" s="220"/>
      <c r="J1234" s="108"/>
      <c r="K1234" s="220"/>
      <c r="L1234" s="108"/>
      <c r="M1234" s="220"/>
      <c r="N1234" s="108"/>
      <c r="O1234" s="220"/>
      <c r="P1234" s="108"/>
      <c r="Q1234" s="225"/>
    </row>
    <row r="1235" spans="2:17" x14ac:dyDescent="0.25">
      <c r="B1235" s="108"/>
      <c r="C1235" s="220"/>
      <c r="D1235" s="108"/>
      <c r="E1235" s="220"/>
      <c r="F1235" s="108"/>
      <c r="G1235" s="220"/>
      <c r="H1235" s="108"/>
      <c r="I1235" s="220"/>
      <c r="J1235" s="108"/>
      <c r="K1235" s="220"/>
      <c r="L1235" s="108"/>
      <c r="M1235" s="220"/>
      <c r="N1235" s="108"/>
      <c r="O1235" s="220"/>
      <c r="P1235" s="108"/>
      <c r="Q1235" s="225"/>
    </row>
    <row r="1236" spans="2:17" x14ac:dyDescent="0.25">
      <c r="B1236" s="108"/>
      <c r="C1236" s="220"/>
      <c r="D1236" s="108"/>
      <c r="E1236" s="220"/>
      <c r="F1236" s="108"/>
      <c r="G1236" s="220"/>
      <c r="H1236" s="108"/>
      <c r="I1236" s="220"/>
      <c r="J1236" s="108"/>
      <c r="K1236" s="220"/>
      <c r="L1236" s="108"/>
      <c r="M1236" s="220"/>
      <c r="N1236" s="108"/>
      <c r="O1236" s="220"/>
      <c r="P1236" s="108"/>
      <c r="Q1236" s="225"/>
    </row>
    <row r="1237" spans="2:17" x14ac:dyDescent="0.25">
      <c r="B1237" s="108"/>
      <c r="C1237" s="220"/>
      <c r="D1237" s="108"/>
      <c r="E1237" s="220"/>
      <c r="F1237" s="108"/>
      <c r="G1237" s="220"/>
      <c r="H1237" s="108"/>
      <c r="I1237" s="220"/>
      <c r="J1237" s="108"/>
      <c r="K1237" s="220"/>
      <c r="L1237" s="108"/>
      <c r="M1237" s="220"/>
      <c r="N1237" s="108"/>
      <c r="O1237" s="220"/>
      <c r="P1237" s="108"/>
      <c r="Q1237" s="225"/>
    </row>
    <row r="1238" spans="2:17" x14ac:dyDescent="0.25">
      <c r="B1238" s="108"/>
      <c r="C1238" s="220"/>
      <c r="D1238" s="108"/>
      <c r="E1238" s="220"/>
      <c r="F1238" s="108"/>
      <c r="G1238" s="220"/>
      <c r="H1238" s="108"/>
      <c r="I1238" s="220"/>
      <c r="J1238" s="108"/>
      <c r="K1238" s="220"/>
      <c r="L1238" s="108"/>
      <c r="M1238" s="220"/>
      <c r="N1238" s="108"/>
      <c r="O1238" s="220"/>
      <c r="P1238" s="108"/>
      <c r="Q1238" s="225"/>
    </row>
    <row r="1239" spans="2:17" x14ac:dyDescent="0.25">
      <c r="B1239" s="108"/>
      <c r="C1239" s="220"/>
      <c r="D1239" s="108"/>
      <c r="E1239" s="220"/>
      <c r="F1239" s="108"/>
      <c r="G1239" s="220"/>
      <c r="H1239" s="108"/>
      <c r="I1239" s="220"/>
      <c r="J1239" s="108"/>
      <c r="K1239" s="220"/>
      <c r="L1239" s="108"/>
      <c r="M1239" s="220"/>
      <c r="N1239" s="108"/>
      <c r="O1239" s="220"/>
      <c r="P1239" s="108"/>
      <c r="Q1239" s="225"/>
    </row>
    <row r="1240" spans="2:17" x14ac:dyDescent="0.25">
      <c r="B1240" s="108"/>
      <c r="C1240" s="220"/>
      <c r="D1240" s="108"/>
      <c r="E1240" s="220"/>
      <c r="F1240" s="108"/>
      <c r="G1240" s="220"/>
      <c r="H1240" s="108"/>
      <c r="I1240" s="220"/>
      <c r="J1240" s="108"/>
      <c r="K1240" s="220"/>
      <c r="L1240" s="108"/>
      <c r="M1240" s="220"/>
      <c r="N1240" s="108"/>
      <c r="O1240" s="220"/>
      <c r="P1240" s="108"/>
      <c r="Q1240" s="225"/>
    </row>
    <row r="1241" spans="2:17" x14ac:dyDescent="0.25">
      <c r="B1241" s="108"/>
      <c r="C1241" s="220"/>
      <c r="D1241" s="108"/>
      <c r="E1241" s="220"/>
      <c r="F1241" s="108"/>
      <c r="G1241" s="220"/>
      <c r="H1241" s="108"/>
      <c r="I1241" s="220"/>
      <c r="J1241" s="108"/>
      <c r="K1241" s="220"/>
      <c r="L1241" s="108"/>
      <c r="M1241" s="220"/>
      <c r="N1241" s="108"/>
      <c r="O1241" s="220"/>
      <c r="P1241" s="108"/>
      <c r="Q1241" s="225"/>
    </row>
    <row r="1242" spans="2:17" x14ac:dyDescent="0.25">
      <c r="B1242" s="108"/>
      <c r="C1242" s="220"/>
      <c r="D1242" s="108"/>
      <c r="E1242" s="220"/>
      <c r="F1242" s="108"/>
      <c r="G1242" s="220"/>
      <c r="H1242" s="108"/>
      <c r="I1242" s="220"/>
      <c r="J1242" s="108"/>
      <c r="K1242" s="220"/>
      <c r="L1242" s="108"/>
      <c r="M1242" s="220"/>
      <c r="N1242" s="108"/>
      <c r="O1242" s="220"/>
      <c r="P1242" s="108"/>
      <c r="Q1242" s="225"/>
    </row>
    <row r="1243" spans="2:17" x14ac:dyDescent="0.25">
      <c r="B1243" s="108"/>
      <c r="C1243" s="220"/>
      <c r="D1243" s="108"/>
      <c r="E1243" s="220"/>
      <c r="F1243" s="108"/>
      <c r="G1243" s="220"/>
      <c r="H1243" s="108"/>
      <c r="I1243" s="220"/>
      <c r="J1243" s="108"/>
      <c r="K1243" s="220"/>
      <c r="L1243" s="108"/>
      <c r="M1243" s="220"/>
      <c r="N1243" s="108"/>
      <c r="O1243" s="220"/>
      <c r="P1243" s="108"/>
      <c r="Q1243" s="225"/>
    </row>
    <row r="1244" spans="2:17" x14ac:dyDescent="0.25">
      <c r="B1244" s="108"/>
      <c r="C1244" s="220"/>
      <c r="D1244" s="108"/>
      <c r="E1244" s="220"/>
      <c r="F1244" s="108"/>
      <c r="G1244" s="220"/>
      <c r="H1244" s="108"/>
      <c r="I1244" s="220"/>
      <c r="J1244" s="108"/>
      <c r="K1244" s="220"/>
      <c r="L1244" s="108"/>
      <c r="M1244" s="220"/>
      <c r="N1244" s="108"/>
      <c r="O1244" s="220"/>
      <c r="P1244" s="108"/>
      <c r="Q1244" s="225"/>
    </row>
    <row r="1245" spans="2:17" x14ac:dyDescent="0.25">
      <c r="B1245" s="108"/>
      <c r="C1245" s="220"/>
      <c r="D1245" s="108"/>
      <c r="E1245" s="220"/>
      <c r="F1245" s="108"/>
      <c r="G1245" s="220"/>
      <c r="H1245" s="108"/>
      <c r="I1245" s="220"/>
      <c r="J1245" s="108"/>
      <c r="K1245" s="220"/>
      <c r="L1245" s="108"/>
      <c r="M1245" s="220"/>
      <c r="N1245" s="108"/>
      <c r="O1245" s="220"/>
      <c r="P1245" s="108"/>
      <c r="Q1245" s="225"/>
    </row>
    <row r="1246" spans="2:17" x14ac:dyDescent="0.25">
      <c r="B1246" s="108"/>
      <c r="C1246" s="220"/>
      <c r="D1246" s="108"/>
      <c r="E1246" s="220"/>
      <c r="F1246" s="108"/>
      <c r="G1246" s="220"/>
      <c r="H1246" s="108"/>
      <c r="I1246" s="220"/>
      <c r="J1246" s="108"/>
      <c r="K1246" s="220"/>
      <c r="L1246" s="108"/>
      <c r="M1246" s="220"/>
      <c r="N1246" s="108"/>
      <c r="O1246" s="220"/>
      <c r="P1246" s="108"/>
      <c r="Q1246" s="225"/>
    </row>
    <row r="1247" spans="2:17" x14ac:dyDescent="0.25">
      <c r="B1247" s="108"/>
      <c r="C1247" s="220"/>
      <c r="D1247" s="108"/>
      <c r="E1247" s="220"/>
      <c r="F1247" s="108"/>
      <c r="G1247" s="220"/>
      <c r="H1247" s="108"/>
      <c r="I1247" s="220"/>
      <c r="J1247" s="108"/>
      <c r="K1247" s="220"/>
      <c r="L1247" s="108"/>
      <c r="M1247" s="220"/>
      <c r="N1247" s="108"/>
      <c r="O1247" s="220"/>
      <c r="P1247" s="108"/>
      <c r="Q1247" s="225"/>
    </row>
    <row r="1248" spans="2:17" x14ac:dyDescent="0.25">
      <c r="B1248" s="108"/>
      <c r="C1248" s="220"/>
      <c r="D1248" s="108"/>
      <c r="E1248" s="220"/>
      <c r="F1248" s="108"/>
      <c r="G1248" s="220"/>
      <c r="H1248" s="108"/>
      <c r="I1248" s="220"/>
      <c r="J1248" s="108"/>
      <c r="K1248" s="220"/>
      <c r="L1248" s="108"/>
      <c r="M1248" s="220"/>
      <c r="N1248" s="108"/>
      <c r="O1248" s="220"/>
      <c r="P1248" s="108"/>
      <c r="Q1248" s="225"/>
    </row>
    <row r="1249" spans="2:17" x14ac:dyDescent="0.25">
      <c r="B1249" s="108"/>
      <c r="C1249" s="220"/>
      <c r="D1249" s="108"/>
      <c r="E1249" s="220"/>
      <c r="F1249" s="108"/>
      <c r="G1249" s="220"/>
      <c r="H1249" s="108"/>
      <c r="I1249" s="220"/>
      <c r="J1249" s="108"/>
      <c r="K1249" s="220"/>
      <c r="L1249" s="108"/>
      <c r="M1249" s="220"/>
      <c r="N1249" s="108"/>
      <c r="O1249" s="220"/>
      <c r="P1249" s="108"/>
      <c r="Q1249" s="225"/>
    </row>
    <row r="1250" spans="2:17" x14ac:dyDescent="0.25">
      <c r="B1250" s="108"/>
      <c r="C1250" s="220"/>
      <c r="D1250" s="108"/>
      <c r="E1250" s="220"/>
      <c r="F1250" s="108"/>
      <c r="G1250" s="220"/>
      <c r="H1250" s="108"/>
      <c r="I1250" s="220"/>
      <c r="J1250" s="108"/>
      <c r="K1250" s="220"/>
      <c r="L1250" s="108"/>
      <c r="M1250" s="220"/>
      <c r="N1250" s="108"/>
      <c r="O1250" s="220"/>
      <c r="P1250" s="108"/>
      <c r="Q1250" s="225"/>
    </row>
    <row r="1251" spans="2:17" x14ac:dyDescent="0.25">
      <c r="B1251" s="108"/>
      <c r="C1251" s="220"/>
      <c r="D1251" s="108"/>
      <c r="E1251" s="220"/>
      <c r="F1251" s="108"/>
      <c r="G1251" s="220"/>
      <c r="H1251" s="108"/>
      <c r="I1251" s="220"/>
      <c r="J1251" s="108"/>
      <c r="K1251" s="220"/>
      <c r="L1251" s="108"/>
      <c r="M1251" s="220"/>
      <c r="N1251" s="108"/>
      <c r="O1251" s="220"/>
      <c r="P1251" s="108"/>
      <c r="Q1251" s="225"/>
    </row>
    <row r="1252" spans="2:17" x14ac:dyDescent="0.25">
      <c r="B1252" s="108"/>
      <c r="C1252" s="220"/>
      <c r="D1252" s="108"/>
      <c r="E1252" s="220"/>
      <c r="F1252" s="108"/>
      <c r="G1252" s="220"/>
      <c r="H1252" s="108"/>
      <c r="I1252" s="220"/>
      <c r="J1252" s="108"/>
      <c r="K1252" s="220"/>
      <c r="L1252" s="108"/>
      <c r="M1252" s="220"/>
      <c r="N1252" s="108"/>
      <c r="O1252" s="220"/>
      <c r="P1252" s="108"/>
      <c r="Q1252" s="225"/>
    </row>
    <row r="1253" spans="2:17" x14ac:dyDescent="0.25">
      <c r="B1253" s="108"/>
      <c r="C1253" s="220"/>
      <c r="D1253" s="108"/>
      <c r="E1253" s="220"/>
      <c r="F1253" s="108"/>
      <c r="G1253" s="220"/>
      <c r="H1253" s="108"/>
      <c r="I1253" s="220"/>
      <c r="J1253" s="108"/>
      <c r="K1253" s="220"/>
      <c r="L1253" s="108"/>
      <c r="M1253" s="220"/>
      <c r="N1253" s="108"/>
      <c r="O1253" s="220"/>
      <c r="P1253" s="108"/>
      <c r="Q1253" s="225"/>
    </row>
    <row r="1254" spans="2:17" x14ac:dyDescent="0.25">
      <c r="B1254" s="108"/>
      <c r="C1254" s="220"/>
      <c r="D1254" s="108"/>
      <c r="E1254" s="220"/>
      <c r="F1254" s="108"/>
      <c r="G1254" s="220"/>
      <c r="H1254" s="108"/>
      <c r="I1254" s="220"/>
      <c r="J1254" s="108"/>
      <c r="K1254" s="220"/>
      <c r="L1254" s="108"/>
      <c r="M1254" s="220"/>
      <c r="N1254" s="108"/>
      <c r="O1254" s="220"/>
      <c r="P1254" s="108"/>
      <c r="Q1254" s="225"/>
    </row>
    <row r="1255" spans="2:17" x14ac:dyDescent="0.25">
      <c r="B1255" s="108"/>
      <c r="C1255" s="220"/>
      <c r="D1255" s="108"/>
      <c r="E1255" s="220"/>
      <c r="F1255" s="108"/>
      <c r="G1255" s="220"/>
      <c r="H1255" s="108"/>
      <c r="I1255" s="220"/>
      <c r="J1255" s="108"/>
      <c r="K1255" s="220"/>
      <c r="L1255" s="108"/>
      <c r="M1255" s="220"/>
      <c r="N1255" s="108"/>
      <c r="O1255" s="220"/>
      <c r="P1255" s="108"/>
      <c r="Q1255" s="225"/>
    </row>
    <row r="1256" spans="2:17" x14ac:dyDescent="0.25">
      <c r="B1256" s="108"/>
      <c r="C1256" s="220"/>
      <c r="D1256" s="108"/>
      <c r="E1256" s="220"/>
      <c r="F1256" s="108"/>
      <c r="G1256" s="220"/>
      <c r="H1256" s="108"/>
      <c r="I1256" s="220"/>
      <c r="J1256" s="108"/>
      <c r="K1256" s="220"/>
      <c r="L1256" s="108"/>
      <c r="M1256" s="220"/>
      <c r="N1256" s="108"/>
      <c r="O1256" s="220"/>
      <c r="P1256" s="108"/>
      <c r="Q1256" s="225"/>
    </row>
    <row r="1257" spans="2:17" x14ac:dyDescent="0.25">
      <c r="B1257" s="108"/>
      <c r="C1257" s="220"/>
      <c r="D1257" s="108"/>
      <c r="E1257" s="220"/>
      <c r="F1257" s="108"/>
      <c r="G1257" s="220"/>
      <c r="H1257" s="108"/>
      <c r="I1257" s="220"/>
      <c r="J1257" s="108"/>
      <c r="K1257" s="220"/>
      <c r="L1257" s="108"/>
      <c r="M1257" s="220"/>
      <c r="N1257" s="108"/>
      <c r="O1257" s="220"/>
      <c r="P1257" s="108"/>
      <c r="Q1257" s="225"/>
    </row>
    <row r="1258" spans="2:17" x14ac:dyDescent="0.25">
      <c r="B1258" s="108"/>
      <c r="C1258" s="220"/>
      <c r="D1258" s="108"/>
      <c r="E1258" s="220"/>
      <c r="F1258" s="108"/>
      <c r="G1258" s="220"/>
      <c r="H1258" s="108"/>
      <c r="I1258" s="220"/>
      <c r="J1258" s="108"/>
      <c r="K1258" s="220"/>
      <c r="L1258" s="108"/>
      <c r="M1258" s="220"/>
      <c r="N1258" s="108"/>
      <c r="O1258" s="220"/>
      <c r="P1258" s="108"/>
      <c r="Q1258" s="225"/>
    </row>
    <row r="1259" spans="2:17" x14ac:dyDescent="0.25">
      <c r="B1259" s="108"/>
      <c r="C1259" s="220"/>
      <c r="D1259" s="108"/>
      <c r="E1259" s="220"/>
      <c r="F1259" s="108"/>
      <c r="G1259" s="220"/>
      <c r="H1259" s="108"/>
      <c r="I1259" s="220"/>
      <c r="J1259" s="108"/>
      <c r="K1259" s="220"/>
      <c r="L1259" s="108"/>
      <c r="M1259" s="220"/>
      <c r="N1259" s="108"/>
      <c r="O1259" s="220"/>
      <c r="P1259" s="108"/>
      <c r="Q1259" s="225"/>
    </row>
    <row r="1260" spans="2:17" x14ac:dyDescent="0.25">
      <c r="B1260" s="108"/>
      <c r="C1260" s="220"/>
      <c r="D1260" s="108"/>
      <c r="E1260" s="220"/>
      <c r="F1260" s="108"/>
      <c r="G1260" s="220"/>
      <c r="H1260" s="108"/>
      <c r="I1260" s="220"/>
      <c r="J1260" s="108"/>
      <c r="K1260" s="220"/>
      <c r="L1260" s="108"/>
      <c r="M1260" s="220"/>
      <c r="N1260" s="108"/>
      <c r="O1260" s="220"/>
      <c r="P1260" s="108"/>
      <c r="Q1260" s="225"/>
    </row>
    <row r="1261" spans="2:17" x14ac:dyDescent="0.25">
      <c r="B1261" s="108"/>
      <c r="C1261" s="220"/>
      <c r="D1261" s="108"/>
      <c r="E1261" s="220"/>
      <c r="F1261" s="108"/>
      <c r="G1261" s="220"/>
      <c r="H1261" s="108"/>
      <c r="I1261" s="220"/>
      <c r="J1261" s="108"/>
      <c r="K1261" s="220"/>
      <c r="L1261" s="108"/>
      <c r="M1261" s="220"/>
      <c r="N1261" s="108"/>
      <c r="O1261" s="220"/>
      <c r="P1261" s="108"/>
      <c r="Q1261" s="225"/>
    </row>
    <row r="1262" spans="2:17" x14ac:dyDescent="0.25">
      <c r="B1262" s="108"/>
      <c r="C1262" s="220"/>
      <c r="D1262" s="108"/>
      <c r="E1262" s="220"/>
      <c r="F1262" s="108"/>
      <c r="G1262" s="220"/>
      <c r="H1262" s="108"/>
      <c r="I1262" s="220"/>
      <c r="J1262" s="108"/>
      <c r="K1262" s="220"/>
      <c r="L1262" s="108"/>
      <c r="M1262" s="220"/>
      <c r="N1262" s="108"/>
      <c r="O1262" s="220"/>
      <c r="P1262" s="108"/>
      <c r="Q1262" s="225"/>
    </row>
    <row r="1263" spans="2:17" x14ac:dyDescent="0.25">
      <c r="B1263" s="108"/>
      <c r="C1263" s="220"/>
      <c r="D1263" s="108"/>
      <c r="E1263" s="220"/>
      <c r="F1263" s="108"/>
      <c r="G1263" s="220"/>
      <c r="H1263" s="108"/>
      <c r="I1263" s="220"/>
      <c r="J1263" s="108"/>
      <c r="K1263" s="220"/>
      <c r="L1263" s="108"/>
      <c r="M1263" s="220"/>
      <c r="N1263" s="108"/>
      <c r="O1263" s="220"/>
      <c r="P1263" s="108"/>
      <c r="Q1263" s="225"/>
    </row>
    <row r="1264" spans="2:17" x14ac:dyDescent="0.25">
      <c r="B1264" s="108"/>
      <c r="C1264" s="220"/>
      <c r="D1264" s="108"/>
      <c r="E1264" s="220"/>
      <c r="F1264" s="108"/>
      <c r="G1264" s="220"/>
      <c r="H1264" s="108"/>
      <c r="I1264" s="220"/>
      <c r="J1264" s="108"/>
      <c r="K1264" s="220"/>
      <c r="L1264" s="108"/>
      <c r="M1264" s="220"/>
      <c r="N1264" s="108"/>
      <c r="O1264" s="220"/>
      <c r="P1264" s="108"/>
      <c r="Q1264" s="225"/>
    </row>
    <row r="1265" spans="2:17" x14ac:dyDescent="0.25">
      <c r="B1265" s="108"/>
      <c r="C1265" s="220"/>
      <c r="D1265" s="108"/>
      <c r="E1265" s="220"/>
      <c r="F1265" s="108"/>
      <c r="G1265" s="220"/>
      <c r="H1265" s="108"/>
      <c r="I1265" s="220"/>
      <c r="J1265" s="108"/>
      <c r="K1265" s="220"/>
      <c r="L1265" s="108"/>
      <c r="M1265" s="220"/>
      <c r="N1265" s="108"/>
      <c r="O1265" s="220"/>
      <c r="P1265" s="108"/>
      <c r="Q1265" s="225"/>
    </row>
    <row r="1266" spans="2:17" x14ac:dyDescent="0.25">
      <c r="B1266" s="108"/>
      <c r="C1266" s="220"/>
      <c r="D1266" s="108"/>
      <c r="E1266" s="220"/>
      <c r="F1266" s="108"/>
      <c r="G1266" s="220"/>
      <c r="H1266" s="108"/>
      <c r="I1266" s="220"/>
      <c r="J1266" s="108"/>
      <c r="K1266" s="220"/>
      <c r="L1266" s="108"/>
      <c r="M1266" s="220"/>
      <c r="N1266" s="108"/>
      <c r="O1266" s="220"/>
      <c r="P1266" s="108"/>
      <c r="Q1266" s="225"/>
    </row>
    <row r="1267" spans="2:17" x14ac:dyDescent="0.25">
      <c r="B1267" s="108"/>
      <c r="C1267" s="220"/>
      <c r="D1267" s="108"/>
      <c r="E1267" s="220"/>
      <c r="F1267" s="108"/>
      <c r="G1267" s="220"/>
      <c r="H1267" s="108"/>
      <c r="I1267" s="220"/>
      <c r="J1267" s="108"/>
      <c r="K1267" s="220"/>
      <c r="L1267" s="108"/>
      <c r="M1267" s="220"/>
      <c r="N1267" s="108"/>
      <c r="O1267" s="220"/>
      <c r="P1267" s="108"/>
      <c r="Q1267" s="225"/>
    </row>
    <row r="1268" spans="2:17" x14ac:dyDescent="0.25">
      <c r="B1268" s="108"/>
      <c r="C1268" s="220"/>
      <c r="D1268" s="108"/>
      <c r="E1268" s="220"/>
      <c r="F1268" s="108"/>
      <c r="G1268" s="220"/>
      <c r="H1268" s="108"/>
      <c r="I1268" s="220"/>
      <c r="J1268" s="108"/>
      <c r="K1268" s="220"/>
      <c r="L1268" s="108"/>
      <c r="M1268" s="220"/>
      <c r="N1268" s="108"/>
      <c r="O1268" s="220"/>
      <c r="P1268" s="108"/>
      <c r="Q1268" s="225"/>
    </row>
    <row r="1269" spans="2:17" x14ac:dyDescent="0.25">
      <c r="B1269" s="108"/>
      <c r="C1269" s="220"/>
      <c r="D1269" s="108"/>
      <c r="E1269" s="220"/>
      <c r="F1269" s="108"/>
      <c r="G1269" s="220"/>
      <c r="H1269" s="108"/>
      <c r="I1269" s="220"/>
      <c r="J1269" s="108"/>
      <c r="K1269" s="220"/>
      <c r="L1269" s="108"/>
      <c r="M1269" s="220"/>
      <c r="N1269" s="108"/>
      <c r="O1269" s="220"/>
      <c r="P1269" s="108"/>
      <c r="Q1269" s="225"/>
    </row>
    <row r="1270" spans="2:17" x14ac:dyDescent="0.25">
      <c r="B1270" s="108"/>
      <c r="C1270" s="220"/>
      <c r="D1270" s="108"/>
      <c r="E1270" s="220"/>
      <c r="F1270" s="108"/>
      <c r="G1270" s="220"/>
      <c r="H1270" s="108"/>
      <c r="I1270" s="220"/>
      <c r="J1270" s="108"/>
      <c r="K1270" s="220"/>
      <c r="L1270" s="108"/>
      <c r="M1270" s="220"/>
      <c r="N1270" s="108"/>
      <c r="O1270" s="220"/>
      <c r="P1270" s="108"/>
      <c r="Q1270" s="225"/>
    </row>
    <row r="1271" spans="2:17" x14ac:dyDescent="0.25">
      <c r="B1271" s="108"/>
      <c r="C1271" s="220"/>
      <c r="D1271" s="108"/>
      <c r="E1271" s="220"/>
      <c r="F1271" s="108"/>
      <c r="G1271" s="220"/>
      <c r="H1271" s="108"/>
      <c r="I1271" s="220"/>
      <c r="J1271" s="108"/>
      <c r="K1271" s="220"/>
      <c r="L1271" s="108"/>
      <c r="M1271" s="220"/>
      <c r="N1271" s="108"/>
      <c r="O1271" s="220"/>
      <c r="P1271" s="108"/>
      <c r="Q1271" s="225"/>
    </row>
    <row r="1272" spans="2:17" x14ac:dyDescent="0.25">
      <c r="B1272" s="108"/>
      <c r="C1272" s="220"/>
      <c r="D1272" s="108"/>
      <c r="E1272" s="220"/>
      <c r="F1272" s="108"/>
      <c r="G1272" s="220"/>
      <c r="H1272" s="108"/>
      <c r="I1272" s="220"/>
      <c r="J1272" s="108"/>
      <c r="K1272" s="220"/>
      <c r="L1272" s="108"/>
      <c r="M1272" s="220"/>
      <c r="N1272" s="108"/>
      <c r="O1272" s="220"/>
      <c r="P1272" s="108"/>
      <c r="Q1272" s="225"/>
    </row>
    <row r="1273" spans="2:17" x14ac:dyDescent="0.25">
      <c r="B1273" s="108"/>
      <c r="C1273" s="220"/>
      <c r="D1273" s="108"/>
      <c r="E1273" s="220"/>
      <c r="F1273" s="108"/>
      <c r="G1273" s="220"/>
      <c r="H1273" s="108"/>
      <c r="I1273" s="220"/>
      <c r="J1273" s="108"/>
      <c r="K1273" s="220"/>
      <c r="L1273" s="108"/>
      <c r="M1273" s="220"/>
      <c r="N1273" s="108"/>
      <c r="O1273" s="220"/>
      <c r="P1273" s="108"/>
      <c r="Q1273" s="225"/>
    </row>
    <row r="1274" spans="2:17" x14ac:dyDescent="0.25">
      <c r="B1274" s="108"/>
      <c r="C1274" s="220"/>
      <c r="D1274" s="108"/>
      <c r="E1274" s="220"/>
      <c r="F1274" s="108"/>
      <c r="G1274" s="220"/>
      <c r="H1274" s="108"/>
      <c r="I1274" s="220"/>
      <c r="J1274" s="108"/>
      <c r="K1274" s="220"/>
      <c r="L1274" s="108"/>
      <c r="M1274" s="220"/>
      <c r="N1274" s="108"/>
      <c r="O1274" s="220"/>
      <c r="P1274" s="108"/>
      <c r="Q1274" s="225"/>
    </row>
    <row r="1275" spans="2:17" x14ac:dyDescent="0.25">
      <c r="B1275" s="108"/>
      <c r="C1275" s="220"/>
      <c r="D1275" s="108"/>
      <c r="E1275" s="220"/>
      <c r="F1275" s="108"/>
      <c r="G1275" s="220"/>
      <c r="H1275" s="108"/>
      <c r="I1275" s="220"/>
      <c r="J1275" s="108"/>
      <c r="K1275" s="220"/>
      <c r="L1275" s="108"/>
      <c r="M1275" s="220"/>
      <c r="N1275" s="108"/>
      <c r="O1275" s="220"/>
      <c r="P1275" s="108"/>
      <c r="Q1275" s="225"/>
    </row>
    <row r="1276" spans="2:17" x14ac:dyDescent="0.25">
      <c r="B1276" s="108"/>
      <c r="C1276" s="220"/>
      <c r="D1276" s="108"/>
      <c r="E1276" s="220"/>
      <c r="F1276" s="108"/>
      <c r="G1276" s="220"/>
      <c r="H1276" s="108"/>
      <c r="I1276" s="220"/>
      <c r="J1276" s="108"/>
      <c r="K1276" s="220"/>
      <c r="L1276" s="108"/>
      <c r="M1276" s="220"/>
      <c r="N1276" s="108"/>
      <c r="O1276" s="220"/>
      <c r="P1276" s="108"/>
      <c r="Q1276" s="225"/>
    </row>
    <row r="1277" spans="2:17" x14ac:dyDescent="0.25">
      <c r="B1277" s="108"/>
      <c r="C1277" s="220"/>
      <c r="D1277" s="108"/>
      <c r="E1277" s="220"/>
      <c r="F1277" s="108"/>
      <c r="G1277" s="220"/>
      <c r="H1277" s="108"/>
      <c r="I1277" s="220"/>
      <c r="J1277" s="108"/>
      <c r="K1277" s="220"/>
      <c r="L1277" s="108"/>
      <c r="M1277" s="220"/>
      <c r="N1277" s="108"/>
      <c r="O1277" s="220"/>
      <c r="P1277" s="108"/>
      <c r="Q1277" s="225"/>
    </row>
    <row r="1278" spans="2:17" x14ac:dyDescent="0.25">
      <c r="B1278" s="108"/>
      <c r="C1278" s="220"/>
      <c r="D1278" s="108"/>
      <c r="E1278" s="220"/>
      <c r="F1278" s="108"/>
      <c r="G1278" s="220"/>
      <c r="H1278" s="108"/>
      <c r="I1278" s="220"/>
      <c r="J1278" s="108"/>
      <c r="K1278" s="220"/>
      <c r="L1278" s="108"/>
      <c r="M1278" s="220"/>
      <c r="N1278" s="108"/>
      <c r="O1278" s="220"/>
      <c r="P1278" s="108"/>
      <c r="Q1278" s="225"/>
    </row>
    <row r="1279" spans="2:17" x14ac:dyDescent="0.25">
      <c r="B1279" s="108"/>
      <c r="C1279" s="220"/>
      <c r="D1279" s="108"/>
      <c r="E1279" s="220"/>
      <c r="F1279" s="108"/>
      <c r="G1279" s="220"/>
      <c r="H1279" s="108"/>
      <c r="I1279" s="220"/>
      <c r="J1279" s="108"/>
      <c r="K1279" s="220"/>
      <c r="L1279" s="108"/>
      <c r="M1279" s="220"/>
      <c r="N1279" s="108"/>
      <c r="O1279" s="220"/>
      <c r="P1279" s="108"/>
      <c r="Q1279" s="225"/>
    </row>
    <row r="1280" spans="2:17" x14ac:dyDescent="0.25">
      <c r="B1280" s="108"/>
      <c r="C1280" s="220"/>
      <c r="D1280" s="108"/>
      <c r="E1280" s="220"/>
      <c r="F1280" s="108"/>
      <c r="G1280" s="220"/>
      <c r="H1280" s="108"/>
      <c r="I1280" s="220"/>
      <c r="J1280" s="108"/>
      <c r="K1280" s="220"/>
      <c r="L1280" s="108"/>
      <c r="M1280" s="220"/>
      <c r="N1280" s="108"/>
      <c r="O1280" s="220"/>
      <c r="P1280" s="108"/>
      <c r="Q1280" s="225"/>
    </row>
    <row r="1281" spans="2:17" x14ac:dyDescent="0.25">
      <c r="B1281" s="108"/>
      <c r="C1281" s="220"/>
      <c r="D1281" s="108"/>
      <c r="E1281" s="220"/>
      <c r="F1281" s="108"/>
      <c r="G1281" s="220"/>
      <c r="H1281" s="108"/>
      <c r="I1281" s="220"/>
      <c r="J1281" s="108"/>
      <c r="K1281" s="220"/>
      <c r="L1281" s="108"/>
      <c r="M1281" s="220"/>
      <c r="N1281" s="108"/>
      <c r="O1281" s="220"/>
      <c r="P1281" s="108"/>
      <c r="Q1281" s="225"/>
    </row>
    <row r="1282" spans="2:17" x14ac:dyDescent="0.25">
      <c r="B1282" s="108"/>
      <c r="C1282" s="220"/>
      <c r="D1282" s="108"/>
      <c r="E1282" s="220"/>
      <c r="F1282" s="108"/>
      <c r="G1282" s="220"/>
      <c r="H1282" s="108"/>
      <c r="I1282" s="220"/>
      <c r="J1282" s="108"/>
      <c r="K1282" s="220"/>
      <c r="L1282" s="108"/>
      <c r="M1282" s="220"/>
      <c r="N1282" s="108"/>
      <c r="O1282" s="220"/>
      <c r="P1282" s="108"/>
      <c r="Q1282" s="225"/>
    </row>
    <row r="1283" spans="2:17" x14ac:dyDescent="0.25">
      <c r="B1283" s="108"/>
      <c r="C1283" s="220"/>
      <c r="D1283" s="108"/>
      <c r="E1283" s="220"/>
      <c r="F1283" s="108"/>
      <c r="G1283" s="220"/>
      <c r="H1283" s="108"/>
      <c r="I1283" s="220"/>
      <c r="J1283" s="108"/>
      <c r="K1283" s="220"/>
      <c r="L1283" s="108"/>
      <c r="M1283" s="220"/>
      <c r="N1283" s="108"/>
      <c r="O1283" s="220"/>
      <c r="P1283" s="108"/>
      <c r="Q1283" s="225"/>
    </row>
    <row r="1284" spans="2:17" x14ac:dyDescent="0.25">
      <c r="B1284" s="108"/>
      <c r="C1284" s="220"/>
      <c r="D1284" s="108"/>
      <c r="E1284" s="220"/>
      <c r="F1284" s="108"/>
      <c r="G1284" s="220"/>
      <c r="H1284" s="108"/>
      <c r="I1284" s="220"/>
      <c r="J1284" s="108"/>
      <c r="K1284" s="220"/>
      <c r="L1284" s="108"/>
      <c r="M1284" s="220"/>
      <c r="N1284" s="108"/>
      <c r="O1284" s="220"/>
      <c r="P1284" s="108"/>
      <c r="Q1284" s="225"/>
    </row>
    <row r="1285" spans="2:17" x14ac:dyDescent="0.25">
      <c r="B1285" s="108"/>
      <c r="C1285" s="220"/>
      <c r="D1285" s="108"/>
      <c r="E1285" s="220"/>
      <c r="F1285" s="108"/>
      <c r="G1285" s="220"/>
      <c r="H1285" s="108"/>
      <c r="I1285" s="220"/>
      <c r="J1285" s="108"/>
      <c r="K1285" s="220"/>
      <c r="L1285" s="108"/>
      <c r="M1285" s="220"/>
      <c r="N1285" s="108"/>
      <c r="O1285" s="220"/>
      <c r="P1285" s="108"/>
      <c r="Q1285" s="225"/>
    </row>
    <row r="1286" spans="2:17" x14ac:dyDescent="0.25">
      <c r="B1286" s="108"/>
      <c r="C1286" s="220"/>
      <c r="D1286" s="108"/>
      <c r="E1286" s="220"/>
      <c r="F1286" s="108"/>
      <c r="G1286" s="220"/>
      <c r="H1286" s="108"/>
      <c r="I1286" s="220"/>
      <c r="J1286" s="108"/>
      <c r="K1286" s="220"/>
      <c r="L1286" s="108"/>
      <c r="M1286" s="220"/>
      <c r="N1286" s="108"/>
      <c r="O1286" s="220"/>
      <c r="P1286" s="108"/>
      <c r="Q1286" s="225"/>
    </row>
    <row r="1287" spans="2:17" x14ac:dyDescent="0.25">
      <c r="B1287" s="108"/>
      <c r="C1287" s="220"/>
      <c r="D1287" s="108"/>
      <c r="E1287" s="220"/>
      <c r="F1287" s="108"/>
      <c r="G1287" s="220"/>
      <c r="H1287" s="108"/>
      <c r="I1287" s="220"/>
      <c r="J1287" s="108"/>
      <c r="K1287" s="220"/>
      <c r="L1287" s="108"/>
      <c r="M1287" s="220"/>
      <c r="N1287" s="108"/>
      <c r="O1287" s="220"/>
      <c r="P1287" s="108"/>
      <c r="Q1287" s="225"/>
    </row>
    <row r="1288" spans="2:17" x14ac:dyDescent="0.25">
      <c r="B1288" s="108"/>
      <c r="C1288" s="220"/>
      <c r="D1288" s="108"/>
      <c r="E1288" s="220"/>
      <c r="F1288" s="108"/>
      <c r="G1288" s="220"/>
      <c r="H1288" s="108"/>
      <c r="I1288" s="220"/>
      <c r="J1288" s="108"/>
      <c r="K1288" s="220"/>
      <c r="L1288" s="108"/>
      <c r="M1288" s="220"/>
      <c r="N1288" s="108"/>
      <c r="O1288" s="220"/>
      <c r="P1288" s="108"/>
      <c r="Q1288" s="225"/>
    </row>
    <row r="1289" spans="2:17" x14ac:dyDescent="0.25">
      <c r="B1289" s="108"/>
      <c r="C1289" s="220"/>
      <c r="D1289" s="108"/>
      <c r="E1289" s="220"/>
      <c r="F1289" s="108"/>
      <c r="G1289" s="220"/>
      <c r="H1289" s="108"/>
      <c r="I1289" s="220"/>
      <c r="J1289" s="108"/>
      <c r="K1289" s="220"/>
      <c r="L1289" s="108"/>
      <c r="M1289" s="220"/>
      <c r="N1289" s="108"/>
      <c r="O1289" s="220"/>
      <c r="P1289" s="108"/>
      <c r="Q1289" s="225"/>
    </row>
    <row r="1290" spans="2:17" x14ac:dyDescent="0.25">
      <c r="B1290" s="108"/>
      <c r="C1290" s="220"/>
      <c r="D1290" s="108"/>
      <c r="E1290" s="220"/>
      <c r="F1290" s="108"/>
      <c r="G1290" s="220"/>
      <c r="H1290" s="108"/>
      <c r="I1290" s="220"/>
      <c r="J1290" s="108"/>
      <c r="K1290" s="220"/>
      <c r="L1290" s="108"/>
      <c r="M1290" s="220"/>
      <c r="N1290" s="108"/>
      <c r="O1290" s="220"/>
      <c r="P1290" s="108"/>
      <c r="Q1290" s="225"/>
    </row>
    <row r="1291" spans="2:17" x14ac:dyDescent="0.25">
      <c r="B1291" s="108"/>
      <c r="C1291" s="220"/>
      <c r="D1291" s="108"/>
      <c r="E1291" s="220"/>
      <c r="F1291" s="108"/>
      <c r="G1291" s="220"/>
      <c r="H1291" s="108"/>
      <c r="I1291" s="220"/>
      <c r="J1291" s="108"/>
      <c r="K1291" s="220"/>
      <c r="L1291" s="108"/>
      <c r="M1291" s="220"/>
      <c r="N1291" s="108"/>
      <c r="O1291" s="220"/>
      <c r="P1291" s="108"/>
      <c r="Q1291" s="225"/>
    </row>
    <row r="1292" spans="2:17" x14ac:dyDescent="0.25">
      <c r="B1292" s="108"/>
      <c r="C1292" s="220"/>
      <c r="D1292" s="108"/>
      <c r="E1292" s="220"/>
      <c r="F1292" s="108"/>
      <c r="G1292" s="220"/>
      <c r="H1292" s="108"/>
      <c r="I1292" s="220"/>
      <c r="J1292" s="108"/>
      <c r="K1292" s="220"/>
      <c r="L1292" s="108"/>
      <c r="M1292" s="220"/>
      <c r="N1292" s="108"/>
      <c r="O1292" s="220"/>
      <c r="P1292" s="108"/>
      <c r="Q1292" s="225"/>
    </row>
    <row r="1293" spans="2:17" x14ac:dyDescent="0.25">
      <c r="B1293" s="108"/>
      <c r="C1293" s="220"/>
      <c r="D1293" s="108"/>
      <c r="E1293" s="220"/>
      <c r="F1293" s="108"/>
      <c r="G1293" s="220"/>
      <c r="H1293" s="108"/>
      <c r="I1293" s="220"/>
      <c r="J1293" s="108"/>
      <c r="K1293" s="220"/>
      <c r="L1293" s="108"/>
      <c r="M1293" s="220"/>
      <c r="N1293" s="108"/>
      <c r="O1293" s="220"/>
      <c r="P1293" s="108"/>
      <c r="Q1293" s="225"/>
    </row>
    <row r="1294" spans="2:17" x14ac:dyDescent="0.25">
      <c r="B1294" s="108"/>
      <c r="C1294" s="220"/>
      <c r="D1294" s="108"/>
      <c r="E1294" s="220"/>
      <c r="F1294" s="108"/>
      <c r="G1294" s="220"/>
      <c r="H1294" s="108"/>
      <c r="I1294" s="220"/>
      <c r="J1294" s="108"/>
      <c r="K1294" s="220"/>
      <c r="L1294" s="108"/>
      <c r="M1294" s="220"/>
      <c r="N1294" s="108"/>
      <c r="O1294" s="220"/>
      <c r="P1294" s="108"/>
      <c r="Q1294" s="225"/>
    </row>
    <row r="1295" spans="2:17" x14ac:dyDescent="0.25">
      <c r="B1295" s="108"/>
      <c r="C1295" s="220"/>
      <c r="D1295" s="108"/>
      <c r="E1295" s="220"/>
      <c r="F1295" s="108"/>
      <c r="G1295" s="220"/>
      <c r="H1295" s="108"/>
      <c r="I1295" s="220"/>
      <c r="J1295" s="108"/>
      <c r="K1295" s="220"/>
      <c r="L1295" s="108"/>
      <c r="M1295" s="220"/>
      <c r="N1295" s="108"/>
      <c r="O1295" s="220"/>
      <c r="P1295" s="108"/>
      <c r="Q1295" s="225"/>
    </row>
    <row r="1296" spans="2:17" x14ac:dyDescent="0.25">
      <c r="B1296" s="108"/>
      <c r="C1296" s="220"/>
      <c r="D1296" s="108"/>
      <c r="E1296" s="220"/>
      <c r="F1296" s="108"/>
      <c r="G1296" s="220"/>
      <c r="H1296" s="108"/>
      <c r="I1296" s="220"/>
      <c r="J1296" s="108"/>
      <c r="K1296" s="220"/>
      <c r="L1296" s="108"/>
      <c r="M1296" s="220"/>
      <c r="N1296" s="108"/>
      <c r="O1296" s="220"/>
      <c r="P1296" s="108"/>
      <c r="Q1296" s="225"/>
    </row>
    <row r="1297" spans="2:17" x14ac:dyDescent="0.25">
      <c r="B1297" s="108"/>
      <c r="C1297" s="220"/>
      <c r="D1297" s="108"/>
      <c r="E1297" s="220"/>
      <c r="F1297" s="108"/>
      <c r="G1297" s="220"/>
      <c r="H1297" s="108"/>
      <c r="I1297" s="220"/>
      <c r="J1297" s="108"/>
      <c r="K1297" s="220"/>
      <c r="L1297" s="108"/>
      <c r="M1297" s="220"/>
      <c r="N1297" s="108"/>
      <c r="O1297" s="220"/>
      <c r="P1297" s="108"/>
      <c r="Q1297" s="225"/>
    </row>
    <row r="1298" spans="2:17" x14ac:dyDescent="0.25">
      <c r="B1298" s="108"/>
      <c r="C1298" s="220"/>
      <c r="D1298" s="108"/>
      <c r="E1298" s="220"/>
      <c r="F1298" s="108"/>
      <c r="G1298" s="220"/>
      <c r="H1298" s="108"/>
      <c r="I1298" s="220"/>
      <c r="J1298" s="108"/>
      <c r="K1298" s="220"/>
      <c r="L1298" s="108"/>
      <c r="M1298" s="220"/>
      <c r="N1298" s="108"/>
      <c r="O1298" s="220"/>
      <c r="P1298" s="108"/>
      <c r="Q1298" s="225"/>
    </row>
    <row r="1299" spans="2:17" x14ac:dyDescent="0.25">
      <c r="B1299" s="108"/>
      <c r="C1299" s="220"/>
      <c r="D1299" s="108"/>
      <c r="E1299" s="220"/>
      <c r="F1299" s="108"/>
      <c r="G1299" s="220"/>
      <c r="H1299" s="108"/>
      <c r="I1299" s="220"/>
      <c r="J1299" s="108"/>
      <c r="K1299" s="220"/>
      <c r="L1299" s="108"/>
      <c r="M1299" s="220"/>
      <c r="N1299" s="108"/>
      <c r="O1299" s="220"/>
      <c r="P1299" s="108"/>
      <c r="Q1299" s="225"/>
    </row>
    <row r="1300" spans="2:17" x14ac:dyDescent="0.25">
      <c r="B1300" s="108"/>
      <c r="C1300" s="220"/>
      <c r="D1300" s="108"/>
      <c r="E1300" s="220"/>
      <c r="F1300" s="108"/>
      <c r="G1300" s="220"/>
      <c r="H1300" s="108"/>
      <c r="I1300" s="220"/>
      <c r="J1300" s="108"/>
      <c r="K1300" s="220"/>
      <c r="L1300" s="108"/>
      <c r="M1300" s="220"/>
      <c r="N1300" s="108"/>
      <c r="O1300" s="220"/>
      <c r="P1300" s="108"/>
      <c r="Q1300" s="225"/>
    </row>
    <row r="1301" spans="2:17" x14ac:dyDescent="0.25">
      <c r="B1301" s="108"/>
      <c r="C1301" s="220"/>
      <c r="D1301" s="108"/>
      <c r="E1301" s="220"/>
      <c r="F1301" s="108"/>
      <c r="G1301" s="220"/>
      <c r="H1301" s="108"/>
      <c r="I1301" s="220"/>
      <c r="J1301" s="108"/>
      <c r="K1301" s="220"/>
      <c r="L1301" s="108"/>
      <c r="M1301" s="220"/>
      <c r="N1301" s="108"/>
      <c r="O1301" s="220"/>
      <c r="P1301" s="108"/>
      <c r="Q1301" s="225"/>
    </row>
    <row r="1302" spans="2:17" x14ac:dyDescent="0.25">
      <c r="B1302" s="108"/>
      <c r="C1302" s="220"/>
      <c r="D1302" s="108"/>
      <c r="E1302" s="220"/>
      <c r="F1302" s="108"/>
      <c r="G1302" s="220"/>
      <c r="H1302" s="108"/>
      <c r="I1302" s="220"/>
      <c r="J1302" s="108"/>
      <c r="K1302" s="220"/>
      <c r="L1302" s="108"/>
      <c r="M1302" s="220"/>
      <c r="N1302" s="108"/>
      <c r="O1302" s="220"/>
      <c r="P1302" s="108"/>
      <c r="Q1302" s="225"/>
    </row>
    <row r="1303" spans="2:17" x14ac:dyDescent="0.25">
      <c r="B1303" s="108"/>
      <c r="C1303" s="220"/>
      <c r="D1303" s="108"/>
      <c r="E1303" s="220"/>
      <c r="F1303" s="108"/>
      <c r="G1303" s="220"/>
      <c r="H1303" s="108"/>
      <c r="I1303" s="220"/>
      <c r="J1303" s="108"/>
      <c r="K1303" s="220"/>
      <c r="L1303" s="108"/>
      <c r="M1303" s="220"/>
      <c r="N1303" s="108"/>
      <c r="O1303" s="220"/>
      <c r="P1303" s="108"/>
      <c r="Q1303" s="225"/>
    </row>
    <row r="1304" spans="2:17" x14ac:dyDescent="0.25">
      <c r="B1304" s="108"/>
      <c r="C1304" s="220"/>
      <c r="D1304" s="108"/>
      <c r="E1304" s="220"/>
      <c r="F1304" s="108"/>
      <c r="G1304" s="220"/>
      <c r="H1304" s="108"/>
      <c r="I1304" s="220"/>
      <c r="J1304" s="108"/>
      <c r="K1304" s="220"/>
      <c r="L1304" s="108"/>
      <c r="M1304" s="220"/>
      <c r="N1304" s="108"/>
      <c r="O1304" s="220"/>
      <c r="P1304" s="108"/>
      <c r="Q1304" s="225"/>
    </row>
    <row r="1305" spans="2:17" x14ac:dyDescent="0.25">
      <c r="B1305" s="108"/>
      <c r="C1305" s="220"/>
      <c r="D1305" s="108"/>
      <c r="E1305" s="220"/>
      <c r="F1305" s="108"/>
      <c r="G1305" s="220"/>
      <c r="H1305" s="108"/>
      <c r="I1305" s="220"/>
      <c r="J1305" s="108"/>
      <c r="K1305" s="220"/>
      <c r="L1305" s="108"/>
      <c r="M1305" s="220"/>
      <c r="N1305" s="108"/>
      <c r="O1305" s="220"/>
      <c r="P1305" s="108"/>
      <c r="Q1305" s="225"/>
    </row>
    <row r="1306" spans="2:17" x14ac:dyDescent="0.25">
      <c r="B1306" s="108"/>
      <c r="C1306" s="220"/>
      <c r="D1306" s="108"/>
      <c r="E1306" s="220"/>
      <c r="F1306" s="108"/>
      <c r="G1306" s="220"/>
      <c r="H1306" s="108"/>
      <c r="I1306" s="220"/>
      <c r="J1306" s="108"/>
      <c r="K1306" s="220"/>
      <c r="L1306" s="108"/>
      <c r="M1306" s="220"/>
      <c r="N1306" s="108"/>
      <c r="O1306" s="220"/>
      <c r="P1306" s="108"/>
      <c r="Q1306" s="225"/>
    </row>
    <row r="1307" spans="2:17" x14ac:dyDescent="0.25">
      <c r="B1307" s="108"/>
      <c r="C1307" s="220"/>
      <c r="D1307" s="108"/>
      <c r="E1307" s="220"/>
      <c r="F1307" s="108"/>
      <c r="G1307" s="220"/>
      <c r="H1307" s="108"/>
      <c r="I1307" s="220"/>
      <c r="J1307" s="108"/>
      <c r="K1307" s="220"/>
      <c r="L1307" s="108"/>
      <c r="M1307" s="220"/>
      <c r="N1307" s="108"/>
      <c r="O1307" s="220"/>
      <c r="P1307" s="108"/>
      <c r="Q1307" s="225"/>
    </row>
    <row r="1308" spans="2:17" x14ac:dyDescent="0.25">
      <c r="B1308" s="108"/>
      <c r="C1308" s="220"/>
      <c r="D1308" s="108"/>
      <c r="E1308" s="220"/>
      <c r="F1308" s="108"/>
      <c r="G1308" s="220"/>
      <c r="H1308" s="108"/>
      <c r="I1308" s="220"/>
      <c r="J1308" s="108"/>
      <c r="K1308" s="220"/>
      <c r="L1308" s="108"/>
      <c r="M1308" s="220"/>
      <c r="N1308" s="108"/>
      <c r="O1308" s="220"/>
      <c r="P1308" s="108"/>
      <c r="Q1308" s="225"/>
    </row>
    <row r="1309" spans="2:17" x14ac:dyDescent="0.25">
      <c r="B1309" s="108"/>
      <c r="C1309" s="220"/>
      <c r="D1309" s="108"/>
      <c r="E1309" s="220"/>
      <c r="F1309" s="108"/>
      <c r="G1309" s="220"/>
      <c r="H1309" s="108"/>
      <c r="I1309" s="220"/>
      <c r="J1309" s="108"/>
      <c r="K1309" s="220"/>
      <c r="L1309" s="108"/>
      <c r="M1309" s="220"/>
      <c r="N1309" s="108"/>
      <c r="O1309" s="220"/>
      <c r="P1309" s="108"/>
      <c r="Q1309" s="225"/>
    </row>
    <row r="1310" spans="2:17" x14ac:dyDescent="0.25">
      <c r="B1310" s="108"/>
      <c r="C1310" s="220"/>
      <c r="D1310" s="108"/>
      <c r="E1310" s="220"/>
      <c r="F1310" s="108"/>
      <c r="G1310" s="220"/>
      <c r="H1310" s="108"/>
      <c r="I1310" s="220"/>
      <c r="J1310" s="108"/>
      <c r="K1310" s="220"/>
      <c r="L1310" s="108"/>
      <c r="M1310" s="220"/>
      <c r="N1310" s="108"/>
      <c r="O1310" s="220"/>
      <c r="P1310" s="108"/>
      <c r="Q1310" s="225"/>
    </row>
    <row r="1311" spans="2:17" x14ac:dyDescent="0.25">
      <c r="B1311" s="108"/>
      <c r="C1311" s="220"/>
      <c r="D1311" s="108"/>
      <c r="E1311" s="220"/>
      <c r="F1311" s="108"/>
      <c r="G1311" s="220"/>
      <c r="H1311" s="108"/>
      <c r="I1311" s="220"/>
      <c r="J1311" s="108"/>
      <c r="K1311" s="220"/>
      <c r="L1311" s="108"/>
      <c r="M1311" s="220"/>
      <c r="N1311" s="108"/>
      <c r="O1311" s="220"/>
      <c r="P1311" s="108"/>
      <c r="Q1311" s="225"/>
    </row>
    <row r="1312" spans="2:17" x14ac:dyDescent="0.25">
      <c r="B1312" s="108"/>
      <c r="C1312" s="220"/>
      <c r="D1312" s="108"/>
      <c r="E1312" s="220"/>
      <c r="F1312" s="108"/>
      <c r="G1312" s="220"/>
      <c r="H1312" s="108"/>
      <c r="I1312" s="220"/>
      <c r="J1312" s="108"/>
      <c r="K1312" s="220"/>
      <c r="L1312" s="108"/>
      <c r="M1312" s="220"/>
      <c r="N1312" s="108"/>
      <c r="O1312" s="220"/>
      <c r="P1312" s="108"/>
      <c r="Q1312" s="225"/>
    </row>
    <row r="1313" spans="2:17" x14ac:dyDescent="0.25">
      <c r="B1313" s="108"/>
      <c r="C1313" s="220"/>
      <c r="D1313" s="108"/>
      <c r="E1313" s="220"/>
      <c r="F1313" s="108"/>
      <c r="G1313" s="220"/>
      <c r="H1313" s="108"/>
      <c r="I1313" s="220"/>
      <c r="J1313" s="108"/>
      <c r="K1313" s="220"/>
      <c r="L1313" s="108"/>
      <c r="M1313" s="220"/>
      <c r="N1313" s="108"/>
      <c r="O1313" s="220"/>
      <c r="P1313" s="108"/>
      <c r="Q1313" s="225"/>
    </row>
    <row r="1314" spans="2:17" x14ac:dyDescent="0.25">
      <c r="B1314" s="108"/>
      <c r="C1314" s="220"/>
      <c r="D1314" s="108"/>
      <c r="E1314" s="220"/>
      <c r="F1314" s="108"/>
      <c r="G1314" s="220"/>
      <c r="H1314" s="108"/>
      <c r="I1314" s="220"/>
      <c r="J1314" s="108"/>
      <c r="K1314" s="220"/>
      <c r="L1314" s="108"/>
      <c r="M1314" s="220"/>
      <c r="N1314" s="108"/>
      <c r="O1314" s="220"/>
      <c r="P1314" s="108"/>
      <c r="Q1314" s="225"/>
    </row>
    <row r="1315" spans="2:17" x14ac:dyDescent="0.25">
      <c r="B1315" s="108"/>
      <c r="C1315" s="220"/>
      <c r="D1315" s="108"/>
      <c r="E1315" s="220"/>
      <c r="F1315" s="108"/>
      <c r="G1315" s="220"/>
      <c r="H1315" s="108"/>
      <c r="I1315" s="220"/>
      <c r="J1315" s="108"/>
      <c r="K1315" s="220"/>
      <c r="L1315" s="108"/>
      <c r="M1315" s="220"/>
      <c r="N1315" s="108"/>
      <c r="O1315" s="220"/>
      <c r="P1315" s="108"/>
      <c r="Q1315" s="225"/>
    </row>
    <row r="1316" spans="2:17" x14ac:dyDescent="0.25">
      <c r="B1316" s="108"/>
      <c r="C1316" s="220"/>
      <c r="D1316" s="108"/>
      <c r="E1316" s="220"/>
      <c r="F1316" s="108"/>
      <c r="G1316" s="220"/>
      <c r="H1316" s="108"/>
      <c r="I1316" s="220"/>
      <c r="J1316" s="108"/>
      <c r="K1316" s="220"/>
      <c r="L1316" s="108"/>
      <c r="M1316" s="220"/>
      <c r="N1316" s="108"/>
      <c r="O1316" s="220"/>
      <c r="P1316" s="108"/>
      <c r="Q1316" s="225"/>
    </row>
    <row r="1317" spans="2:17" x14ac:dyDescent="0.25">
      <c r="B1317" s="108"/>
      <c r="C1317" s="220"/>
      <c r="D1317" s="108"/>
      <c r="E1317" s="220"/>
      <c r="F1317" s="108"/>
      <c r="G1317" s="220"/>
      <c r="H1317" s="108"/>
      <c r="I1317" s="220"/>
      <c r="J1317" s="108"/>
      <c r="K1317" s="220"/>
      <c r="L1317" s="108"/>
      <c r="M1317" s="220"/>
      <c r="N1317" s="108"/>
      <c r="O1317" s="220"/>
      <c r="P1317" s="108"/>
      <c r="Q1317" s="225"/>
    </row>
    <row r="1318" spans="2:17" x14ac:dyDescent="0.25">
      <c r="B1318" s="108"/>
      <c r="C1318" s="220"/>
      <c r="D1318" s="108"/>
      <c r="E1318" s="220"/>
      <c r="F1318" s="108"/>
      <c r="G1318" s="220"/>
      <c r="H1318" s="108"/>
      <c r="I1318" s="220"/>
      <c r="J1318" s="108"/>
      <c r="K1318" s="220"/>
      <c r="L1318" s="108"/>
      <c r="M1318" s="220"/>
      <c r="N1318" s="108"/>
      <c r="O1318" s="220"/>
      <c r="P1318" s="108"/>
      <c r="Q1318" s="225"/>
    </row>
    <row r="1319" spans="2:17" x14ac:dyDescent="0.25">
      <c r="B1319" s="108"/>
      <c r="C1319" s="220"/>
      <c r="D1319" s="108"/>
      <c r="E1319" s="220"/>
      <c r="F1319" s="108"/>
      <c r="G1319" s="220"/>
      <c r="H1319" s="108"/>
      <c r="I1319" s="220"/>
      <c r="J1319" s="108"/>
      <c r="K1319" s="220"/>
      <c r="L1319" s="108"/>
      <c r="M1319" s="220"/>
      <c r="N1319" s="108"/>
      <c r="O1319" s="220"/>
      <c r="P1319" s="108"/>
      <c r="Q1319" s="225"/>
    </row>
    <row r="1320" spans="2:17" x14ac:dyDescent="0.25">
      <c r="B1320" s="108"/>
      <c r="C1320" s="220"/>
      <c r="D1320" s="108"/>
      <c r="E1320" s="220"/>
      <c r="F1320" s="108"/>
      <c r="G1320" s="220"/>
      <c r="H1320" s="108"/>
      <c r="I1320" s="220"/>
      <c r="J1320" s="108"/>
      <c r="K1320" s="220"/>
      <c r="L1320" s="108"/>
      <c r="M1320" s="220"/>
      <c r="N1320" s="108"/>
      <c r="O1320" s="220"/>
      <c r="P1320" s="108"/>
      <c r="Q1320" s="225"/>
    </row>
    <row r="1321" spans="2:17" x14ac:dyDescent="0.25">
      <c r="B1321" s="108"/>
      <c r="C1321" s="220"/>
      <c r="D1321" s="108"/>
      <c r="E1321" s="220"/>
      <c r="F1321" s="108"/>
      <c r="G1321" s="220"/>
      <c r="H1321" s="108"/>
      <c r="I1321" s="220"/>
      <c r="J1321" s="108"/>
      <c r="K1321" s="220"/>
      <c r="L1321" s="108"/>
      <c r="M1321" s="220"/>
      <c r="N1321" s="108"/>
      <c r="O1321" s="220"/>
      <c r="P1321" s="108"/>
      <c r="Q1321" s="225"/>
    </row>
    <row r="1322" spans="2:17" x14ac:dyDescent="0.25">
      <c r="B1322" s="108"/>
      <c r="C1322" s="220"/>
      <c r="D1322" s="108"/>
      <c r="E1322" s="220"/>
      <c r="F1322" s="108"/>
      <c r="G1322" s="220"/>
      <c r="H1322" s="108"/>
      <c r="I1322" s="220"/>
      <c r="J1322" s="108"/>
      <c r="K1322" s="220"/>
      <c r="L1322" s="108"/>
      <c r="M1322" s="220"/>
      <c r="N1322" s="108"/>
      <c r="O1322" s="220"/>
      <c r="P1322" s="108"/>
      <c r="Q1322" s="225"/>
    </row>
    <row r="1323" spans="2:17" x14ac:dyDescent="0.25">
      <c r="B1323" s="108"/>
      <c r="C1323" s="220"/>
      <c r="D1323" s="108"/>
      <c r="E1323" s="220"/>
      <c r="F1323" s="108"/>
      <c r="G1323" s="220"/>
      <c r="H1323" s="108"/>
      <c r="I1323" s="220"/>
      <c r="J1323" s="108"/>
      <c r="K1323" s="220"/>
      <c r="L1323" s="108"/>
      <c r="M1323" s="220"/>
      <c r="N1323" s="108"/>
      <c r="O1323" s="220"/>
      <c r="P1323" s="108"/>
      <c r="Q1323" s="225"/>
    </row>
    <row r="1324" spans="2:17" x14ac:dyDescent="0.25">
      <c r="B1324" s="108"/>
      <c r="C1324" s="220"/>
      <c r="D1324" s="108"/>
      <c r="E1324" s="220"/>
      <c r="F1324" s="108"/>
      <c r="G1324" s="220"/>
      <c r="H1324" s="108"/>
      <c r="I1324" s="220"/>
      <c r="J1324" s="108"/>
      <c r="K1324" s="220"/>
      <c r="L1324" s="108"/>
      <c r="M1324" s="220"/>
      <c r="N1324" s="108"/>
      <c r="O1324" s="220"/>
      <c r="P1324" s="108"/>
      <c r="Q1324" s="225"/>
    </row>
    <row r="1325" spans="2:17" x14ac:dyDescent="0.25">
      <c r="B1325" s="108"/>
      <c r="C1325" s="220"/>
      <c r="D1325" s="108"/>
      <c r="E1325" s="220"/>
      <c r="F1325" s="108"/>
      <c r="G1325" s="220"/>
      <c r="H1325" s="108"/>
      <c r="I1325" s="220"/>
      <c r="J1325" s="108"/>
      <c r="K1325" s="220"/>
      <c r="L1325" s="108"/>
      <c r="M1325" s="220"/>
      <c r="N1325" s="108"/>
      <c r="O1325" s="220"/>
      <c r="P1325" s="108"/>
      <c r="Q1325" s="225"/>
    </row>
    <row r="1326" spans="2:17" x14ac:dyDescent="0.25">
      <c r="B1326" s="108"/>
      <c r="C1326" s="220"/>
      <c r="D1326" s="108"/>
      <c r="E1326" s="220"/>
      <c r="F1326" s="108"/>
      <c r="G1326" s="220"/>
      <c r="H1326" s="108"/>
      <c r="I1326" s="220"/>
      <c r="J1326" s="108"/>
      <c r="K1326" s="220"/>
      <c r="L1326" s="108"/>
      <c r="M1326" s="220"/>
      <c r="N1326" s="108"/>
      <c r="O1326" s="220"/>
      <c r="P1326" s="108"/>
      <c r="Q1326" s="225"/>
    </row>
    <row r="1327" spans="2:17" x14ac:dyDescent="0.25">
      <c r="B1327" s="108"/>
      <c r="C1327" s="220"/>
      <c r="D1327" s="108"/>
      <c r="E1327" s="220"/>
      <c r="F1327" s="108"/>
      <c r="G1327" s="220"/>
      <c r="H1327" s="108"/>
      <c r="I1327" s="220"/>
      <c r="J1327" s="108"/>
      <c r="K1327" s="220"/>
      <c r="L1327" s="108"/>
      <c r="M1327" s="220"/>
      <c r="N1327" s="108"/>
      <c r="O1327" s="220"/>
      <c r="P1327" s="108"/>
      <c r="Q1327" s="225"/>
    </row>
    <row r="1328" spans="2:17" x14ac:dyDescent="0.25">
      <c r="B1328" s="108"/>
      <c r="C1328" s="220"/>
      <c r="D1328" s="108"/>
      <c r="E1328" s="220"/>
      <c r="F1328" s="108"/>
      <c r="G1328" s="220"/>
      <c r="H1328" s="108"/>
      <c r="I1328" s="220"/>
      <c r="J1328" s="108"/>
      <c r="K1328" s="220"/>
      <c r="L1328" s="108"/>
      <c r="M1328" s="220"/>
      <c r="N1328" s="108"/>
      <c r="O1328" s="220"/>
      <c r="P1328" s="108"/>
      <c r="Q1328" s="225"/>
    </row>
    <row r="1329" spans="2:17" x14ac:dyDescent="0.25">
      <c r="B1329" s="108"/>
      <c r="C1329" s="220"/>
      <c r="D1329" s="108"/>
      <c r="E1329" s="220"/>
      <c r="F1329" s="108"/>
      <c r="G1329" s="220"/>
      <c r="H1329" s="108"/>
      <c r="I1329" s="220"/>
      <c r="J1329" s="108"/>
      <c r="K1329" s="220"/>
      <c r="L1329" s="108"/>
      <c r="M1329" s="220"/>
      <c r="N1329" s="108"/>
      <c r="O1329" s="220"/>
      <c r="P1329" s="108"/>
      <c r="Q1329" s="225"/>
    </row>
    <row r="1330" spans="2:17" x14ac:dyDescent="0.25">
      <c r="B1330" s="108"/>
      <c r="C1330" s="220"/>
      <c r="D1330" s="108"/>
      <c r="E1330" s="220"/>
      <c r="F1330" s="108"/>
      <c r="G1330" s="220"/>
      <c r="H1330" s="108"/>
      <c r="I1330" s="220"/>
      <c r="J1330" s="108"/>
      <c r="K1330" s="220"/>
      <c r="L1330" s="108"/>
      <c r="M1330" s="220"/>
      <c r="N1330" s="108"/>
      <c r="O1330" s="220"/>
      <c r="P1330" s="108"/>
      <c r="Q1330" s="225"/>
    </row>
    <row r="1331" spans="2:17" x14ac:dyDescent="0.25">
      <c r="B1331" s="108"/>
      <c r="C1331" s="220"/>
      <c r="D1331" s="108"/>
      <c r="E1331" s="220"/>
      <c r="F1331" s="108"/>
      <c r="G1331" s="220"/>
      <c r="H1331" s="108"/>
      <c r="I1331" s="220"/>
      <c r="J1331" s="108"/>
      <c r="K1331" s="220"/>
      <c r="L1331" s="108"/>
      <c r="M1331" s="220"/>
      <c r="N1331" s="108"/>
      <c r="O1331" s="220"/>
      <c r="P1331" s="108"/>
      <c r="Q1331" s="225"/>
    </row>
    <row r="1332" spans="2:17" x14ac:dyDescent="0.25">
      <c r="B1332" s="108"/>
      <c r="C1332" s="220"/>
      <c r="D1332" s="108"/>
      <c r="E1332" s="220"/>
      <c r="F1332" s="108"/>
      <c r="G1332" s="220"/>
      <c r="H1332" s="108"/>
      <c r="I1332" s="220"/>
      <c r="J1332" s="108"/>
      <c r="K1332" s="220"/>
      <c r="L1332" s="108"/>
      <c r="M1332" s="220"/>
      <c r="N1332" s="108"/>
      <c r="O1332" s="220"/>
      <c r="P1332" s="108"/>
      <c r="Q1332" s="225"/>
    </row>
    <row r="1333" spans="2:17" x14ac:dyDescent="0.25">
      <c r="B1333" s="108"/>
      <c r="C1333" s="220"/>
      <c r="D1333" s="108"/>
      <c r="E1333" s="220"/>
      <c r="F1333" s="108"/>
      <c r="G1333" s="220"/>
      <c r="H1333" s="108"/>
      <c r="I1333" s="220"/>
      <c r="J1333" s="108"/>
      <c r="K1333" s="220"/>
      <c r="L1333" s="108"/>
      <c r="M1333" s="220"/>
      <c r="N1333" s="108"/>
      <c r="O1333" s="220"/>
      <c r="P1333" s="108"/>
      <c r="Q1333" s="225"/>
    </row>
    <row r="1334" spans="2:17" x14ac:dyDescent="0.25">
      <c r="B1334" s="108"/>
      <c r="C1334" s="220"/>
      <c r="D1334" s="108"/>
      <c r="E1334" s="220"/>
      <c r="F1334" s="108"/>
      <c r="G1334" s="220"/>
      <c r="H1334" s="108"/>
      <c r="I1334" s="220"/>
      <c r="J1334" s="108"/>
      <c r="K1334" s="220"/>
      <c r="L1334" s="108"/>
      <c r="M1334" s="220"/>
      <c r="N1334" s="108"/>
      <c r="O1334" s="220"/>
      <c r="P1334" s="108"/>
      <c r="Q1334" s="225"/>
    </row>
    <row r="1335" spans="2:17" x14ac:dyDescent="0.25">
      <c r="B1335" s="108"/>
      <c r="C1335" s="220"/>
      <c r="D1335" s="108"/>
      <c r="E1335" s="220"/>
      <c r="F1335" s="108"/>
      <c r="G1335" s="220"/>
      <c r="H1335" s="108"/>
      <c r="I1335" s="220"/>
      <c r="J1335" s="108"/>
      <c r="K1335" s="220"/>
      <c r="L1335" s="108"/>
      <c r="M1335" s="220"/>
      <c r="N1335" s="108"/>
      <c r="O1335" s="220"/>
      <c r="P1335" s="108"/>
      <c r="Q1335" s="225"/>
    </row>
    <row r="1336" spans="2:17" x14ac:dyDescent="0.25">
      <c r="B1336" s="108"/>
      <c r="C1336" s="220"/>
      <c r="D1336" s="108"/>
      <c r="E1336" s="220"/>
      <c r="F1336" s="108"/>
      <c r="G1336" s="220"/>
      <c r="H1336" s="108"/>
      <c r="I1336" s="220"/>
      <c r="J1336" s="108"/>
      <c r="K1336" s="220"/>
      <c r="L1336" s="108"/>
      <c r="M1336" s="220"/>
      <c r="N1336" s="108"/>
      <c r="O1336" s="220"/>
      <c r="P1336" s="108"/>
      <c r="Q1336" s="225"/>
    </row>
    <row r="1337" spans="2:17" x14ac:dyDescent="0.25">
      <c r="B1337" s="108"/>
      <c r="C1337" s="220"/>
      <c r="D1337" s="108"/>
      <c r="E1337" s="220"/>
      <c r="F1337" s="108"/>
      <c r="G1337" s="220"/>
      <c r="H1337" s="108"/>
      <c r="I1337" s="220"/>
      <c r="J1337" s="108"/>
      <c r="K1337" s="220"/>
      <c r="L1337" s="108"/>
      <c r="M1337" s="220"/>
      <c r="N1337" s="108"/>
      <c r="O1337" s="220"/>
      <c r="P1337" s="108"/>
      <c r="Q1337" s="225"/>
    </row>
    <row r="1338" spans="2:17" x14ac:dyDescent="0.25">
      <c r="B1338" s="108"/>
      <c r="C1338" s="220"/>
      <c r="D1338" s="108"/>
      <c r="E1338" s="220"/>
      <c r="F1338" s="108"/>
      <c r="G1338" s="220"/>
      <c r="H1338" s="108"/>
      <c r="I1338" s="220"/>
      <c r="J1338" s="108"/>
      <c r="K1338" s="220"/>
      <c r="L1338" s="108"/>
      <c r="M1338" s="220"/>
      <c r="N1338" s="108"/>
      <c r="O1338" s="220"/>
      <c r="P1338" s="108"/>
      <c r="Q1338" s="225"/>
    </row>
    <row r="1339" spans="2:17" x14ac:dyDescent="0.25">
      <c r="B1339" s="108"/>
      <c r="C1339" s="220"/>
      <c r="D1339" s="108"/>
      <c r="E1339" s="220"/>
      <c r="F1339" s="108"/>
      <c r="G1339" s="220"/>
      <c r="H1339" s="108"/>
      <c r="I1339" s="220"/>
      <c r="J1339" s="108"/>
      <c r="K1339" s="220"/>
      <c r="L1339" s="108"/>
      <c r="M1339" s="220"/>
      <c r="N1339" s="108"/>
      <c r="O1339" s="220"/>
      <c r="P1339" s="108"/>
      <c r="Q1339" s="225"/>
    </row>
    <row r="1340" spans="2:17" x14ac:dyDescent="0.25">
      <c r="B1340" s="108"/>
      <c r="C1340" s="220"/>
      <c r="D1340" s="108"/>
      <c r="E1340" s="220"/>
      <c r="F1340" s="108"/>
      <c r="G1340" s="220"/>
      <c r="H1340" s="108"/>
      <c r="I1340" s="220"/>
      <c r="J1340" s="108"/>
      <c r="K1340" s="220"/>
      <c r="L1340" s="108"/>
      <c r="M1340" s="220"/>
      <c r="N1340" s="108"/>
      <c r="O1340" s="220"/>
      <c r="P1340" s="108"/>
      <c r="Q1340" s="225"/>
    </row>
    <row r="1341" spans="2:17" x14ac:dyDescent="0.25">
      <c r="B1341" s="108"/>
      <c r="C1341" s="220"/>
      <c r="D1341" s="108"/>
      <c r="E1341" s="220"/>
      <c r="F1341" s="108"/>
      <c r="G1341" s="220"/>
      <c r="H1341" s="108"/>
      <c r="I1341" s="220"/>
      <c r="J1341" s="108"/>
      <c r="K1341" s="220"/>
      <c r="L1341" s="108"/>
      <c r="M1341" s="220"/>
      <c r="N1341" s="108"/>
      <c r="O1341" s="220"/>
      <c r="P1341" s="108"/>
      <c r="Q1341" s="225"/>
    </row>
    <row r="1342" spans="2:17" x14ac:dyDescent="0.25">
      <c r="B1342" s="108"/>
      <c r="C1342" s="220"/>
      <c r="D1342" s="108"/>
      <c r="E1342" s="220"/>
      <c r="F1342" s="108"/>
      <c r="G1342" s="220"/>
      <c r="H1342" s="108"/>
      <c r="I1342" s="220"/>
      <c r="J1342" s="108"/>
      <c r="K1342" s="220"/>
      <c r="L1342" s="108"/>
      <c r="M1342" s="220"/>
      <c r="N1342" s="108"/>
      <c r="O1342" s="220"/>
      <c r="P1342" s="108"/>
      <c r="Q1342" s="225"/>
    </row>
    <row r="1343" spans="2:17" x14ac:dyDescent="0.25">
      <c r="B1343" s="108"/>
      <c r="C1343" s="220"/>
      <c r="D1343" s="108"/>
      <c r="E1343" s="220"/>
      <c r="F1343" s="108"/>
      <c r="G1343" s="220"/>
      <c r="H1343" s="108"/>
      <c r="I1343" s="220"/>
      <c r="J1343" s="108"/>
      <c r="K1343" s="220"/>
      <c r="L1343" s="108"/>
      <c r="M1343" s="220"/>
      <c r="N1343" s="108"/>
      <c r="O1343" s="220"/>
      <c r="P1343" s="108"/>
      <c r="Q1343" s="225"/>
    </row>
    <row r="1344" spans="2:17" x14ac:dyDescent="0.25">
      <c r="B1344" s="108"/>
      <c r="C1344" s="220"/>
      <c r="D1344" s="108"/>
      <c r="E1344" s="220"/>
      <c r="F1344" s="108"/>
      <c r="G1344" s="220"/>
      <c r="H1344" s="108"/>
      <c r="I1344" s="220"/>
      <c r="J1344" s="108"/>
      <c r="K1344" s="220"/>
      <c r="L1344" s="108"/>
      <c r="M1344" s="220"/>
      <c r="N1344" s="108"/>
      <c r="O1344" s="220"/>
      <c r="P1344" s="108"/>
      <c r="Q1344" s="225"/>
    </row>
    <row r="1345" spans="2:17" x14ac:dyDescent="0.25">
      <c r="B1345" s="108"/>
      <c r="C1345" s="220"/>
      <c r="D1345" s="108"/>
      <c r="E1345" s="220"/>
      <c r="F1345" s="108"/>
      <c r="G1345" s="220"/>
      <c r="H1345" s="108"/>
      <c r="I1345" s="220"/>
      <c r="J1345" s="108"/>
      <c r="K1345" s="220"/>
      <c r="L1345" s="108"/>
      <c r="M1345" s="220"/>
      <c r="N1345" s="108"/>
      <c r="O1345" s="220"/>
      <c r="P1345" s="108"/>
      <c r="Q1345" s="225"/>
    </row>
    <row r="1346" spans="2:17" x14ac:dyDescent="0.25">
      <c r="B1346" s="108"/>
      <c r="C1346" s="220"/>
      <c r="D1346" s="108"/>
      <c r="E1346" s="220"/>
      <c r="F1346" s="108"/>
      <c r="G1346" s="220"/>
      <c r="H1346" s="108"/>
      <c r="I1346" s="220"/>
      <c r="J1346" s="108"/>
      <c r="K1346" s="220"/>
      <c r="L1346" s="108"/>
      <c r="M1346" s="220"/>
      <c r="N1346" s="108"/>
      <c r="O1346" s="220"/>
      <c r="P1346" s="108"/>
      <c r="Q1346" s="225"/>
    </row>
    <row r="1347" spans="2:17" x14ac:dyDescent="0.25">
      <c r="B1347" s="108"/>
      <c r="C1347" s="220"/>
      <c r="D1347" s="108"/>
      <c r="E1347" s="220"/>
      <c r="F1347" s="108"/>
      <c r="G1347" s="220"/>
      <c r="H1347" s="108"/>
      <c r="I1347" s="220"/>
      <c r="J1347" s="108"/>
      <c r="K1347" s="220"/>
      <c r="L1347" s="108"/>
      <c r="M1347" s="220"/>
      <c r="N1347" s="108"/>
      <c r="O1347" s="220"/>
      <c r="P1347" s="108"/>
      <c r="Q1347" s="225"/>
    </row>
    <row r="1348" spans="2:17" x14ac:dyDescent="0.25">
      <c r="B1348" s="108"/>
      <c r="C1348" s="220"/>
      <c r="D1348" s="108"/>
      <c r="E1348" s="220"/>
      <c r="F1348" s="108"/>
      <c r="G1348" s="220"/>
      <c r="H1348" s="108"/>
      <c r="I1348" s="220"/>
      <c r="J1348" s="108"/>
      <c r="K1348" s="220"/>
      <c r="L1348" s="108"/>
      <c r="M1348" s="220"/>
      <c r="N1348" s="108"/>
      <c r="O1348" s="220"/>
      <c r="P1348" s="108"/>
      <c r="Q1348" s="225"/>
    </row>
    <row r="1349" spans="2:17" x14ac:dyDescent="0.25">
      <c r="B1349" s="108"/>
      <c r="C1349" s="220"/>
      <c r="D1349" s="108"/>
      <c r="E1349" s="220"/>
      <c r="F1349" s="108"/>
      <c r="G1349" s="220"/>
      <c r="H1349" s="108"/>
      <c r="I1349" s="220"/>
      <c r="J1349" s="108"/>
      <c r="K1349" s="220"/>
      <c r="L1349" s="108"/>
      <c r="M1349" s="220"/>
      <c r="N1349" s="108"/>
      <c r="O1349" s="220"/>
      <c r="P1349" s="108"/>
      <c r="Q1349" s="225"/>
    </row>
    <row r="1350" spans="2:17" x14ac:dyDescent="0.25">
      <c r="B1350" s="108"/>
      <c r="C1350" s="220"/>
      <c r="D1350" s="108"/>
      <c r="E1350" s="220"/>
      <c r="F1350" s="108"/>
      <c r="G1350" s="220"/>
      <c r="H1350" s="108"/>
      <c r="I1350" s="220"/>
      <c r="J1350" s="108"/>
      <c r="K1350" s="220"/>
      <c r="L1350" s="108"/>
      <c r="M1350" s="220"/>
      <c r="N1350" s="108"/>
      <c r="O1350" s="220"/>
      <c r="P1350" s="108"/>
      <c r="Q1350" s="225"/>
    </row>
    <row r="1351" spans="2:17" x14ac:dyDescent="0.25">
      <c r="B1351" s="108"/>
      <c r="C1351" s="220"/>
      <c r="D1351" s="108"/>
      <c r="E1351" s="220"/>
      <c r="F1351" s="108"/>
      <c r="G1351" s="220"/>
      <c r="H1351" s="108"/>
      <c r="I1351" s="220"/>
      <c r="J1351" s="108"/>
      <c r="K1351" s="220"/>
      <c r="L1351" s="108"/>
      <c r="M1351" s="220"/>
      <c r="N1351" s="108"/>
      <c r="O1351" s="220"/>
      <c r="P1351" s="108"/>
      <c r="Q1351" s="225"/>
    </row>
    <row r="1352" spans="2:17" x14ac:dyDescent="0.25">
      <c r="B1352" s="108"/>
      <c r="C1352" s="220"/>
      <c r="D1352" s="108"/>
      <c r="E1352" s="220"/>
      <c r="F1352" s="108"/>
      <c r="G1352" s="220"/>
      <c r="H1352" s="108"/>
      <c r="I1352" s="220"/>
      <c r="J1352" s="108"/>
      <c r="K1352" s="220"/>
      <c r="L1352" s="108"/>
      <c r="M1352" s="220"/>
      <c r="N1352" s="108"/>
      <c r="O1352" s="220"/>
      <c r="P1352" s="108"/>
      <c r="Q1352" s="225"/>
    </row>
    <row r="1353" spans="2:17" x14ac:dyDescent="0.25">
      <c r="B1353" s="108"/>
      <c r="C1353" s="220"/>
      <c r="D1353" s="108"/>
      <c r="E1353" s="220"/>
      <c r="F1353" s="108"/>
      <c r="G1353" s="220"/>
      <c r="H1353" s="108"/>
      <c r="I1353" s="220"/>
      <c r="J1353" s="108"/>
      <c r="K1353" s="220"/>
      <c r="L1353" s="108"/>
      <c r="M1353" s="220"/>
      <c r="N1353" s="108"/>
      <c r="O1353" s="220"/>
      <c r="P1353" s="108"/>
      <c r="Q1353" s="225"/>
    </row>
    <row r="1354" spans="2:17" x14ac:dyDescent="0.25">
      <c r="B1354" s="108"/>
      <c r="C1354" s="220"/>
      <c r="D1354" s="108"/>
      <c r="E1354" s="220"/>
      <c r="F1354" s="108"/>
      <c r="G1354" s="220"/>
      <c r="H1354" s="108"/>
      <c r="I1354" s="220"/>
      <c r="J1354" s="108"/>
      <c r="K1354" s="220"/>
      <c r="L1354" s="108"/>
      <c r="M1354" s="220"/>
      <c r="N1354" s="108"/>
      <c r="O1354" s="220"/>
      <c r="P1354" s="108"/>
      <c r="Q1354" s="225"/>
    </row>
    <row r="1355" spans="2:17" x14ac:dyDescent="0.25">
      <c r="B1355" s="108"/>
      <c r="C1355" s="220"/>
      <c r="D1355" s="108"/>
      <c r="E1355" s="220"/>
      <c r="F1355" s="108"/>
      <c r="G1355" s="220"/>
      <c r="H1355" s="108"/>
      <c r="I1355" s="220"/>
      <c r="J1355" s="108"/>
      <c r="K1355" s="220"/>
      <c r="L1355" s="108"/>
      <c r="M1355" s="220"/>
      <c r="N1355" s="108"/>
      <c r="O1355" s="220"/>
      <c r="P1355" s="108"/>
      <c r="Q1355" s="225"/>
    </row>
    <row r="1356" spans="2:17" x14ac:dyDescent="0.25">
      <c r="B1356" s="108"/>
      <c r="C1356" s="220"/>
      <c r="D1356" s="108"/>
      <c r="E1356" s="220"/>
      <c r="F1356" s="108"/>
      <c r="G1356" s="220"/>
      <c r="H1356" s="108"/>
      <c r="I1356" s="220"/>
      <c r="J1356" s="108"/>
      <c r="K1356" s="220"/>
      <c r="L1356" s="108"/>
      <c r="M1356" s="220"/>
      <c r="N1356" s="108"/>
      <c r="O1356" s="220"/>
      <c r="P1356" s="108"/>
      <c r="Q1356" s="225"/>
    </row>
    <row r="1357" spans="2:17" x14ac:dyDescent="0.25">
      <c r="B1357" s="108"/>
      <c r="C1357" s="220"/>
      <c r="D1357" s="108"/>
      <c r="E1357" s="220"/>
      <c r="F1357" s="108"/>
      <c r="G1357" s="220"/>
      <c r="H1357" s="108"/>
      <c r="I1357" s="220"/>
      <c r="J1357" s="108"/>
      <c r="K1357" s="220"/>
      <c r="L1357" s="108"/>
      <c r="M1357" s="220"/>
      <c r="N1357" s="108"/>
      <c r="O1357" s="220"/>
      <c r="P1357" s="108"/>
      <c r="Q1357" s="225"/>
    </row>
    <row r="1358" spans="2:17" x14ac:dyDescent="0.25">
      <c r="B1358" s="108"/>
      <c r="C1358" s="220"/>
      <c r="D1358" s="108"/>
      <c r="E1358" s="220"/>
      <c r="F1358" s="108"/>
      <c r="G1358" s="220"/>
      <c r="H1358" s="108"/>
      <c r="I1358" s="220"/>
      <c r="J1358" s="108"/>
      <c r="K1358" s="220"/>
      <c r="L1358" s="108"/>
      <c r="M1358" s="220"/>
      <c r="N1358" s="108"/>
      <c r="O1358" s="220"/>
      <c r="P1358" s="108"/>
      <c r="Q1358" s="225"/>
    </row>
    <row r="1359" spans="2:17" x14ac:dyDescent="0.25">
      <c r="B1359" s="108"/>
      <c r="C1359" s="220"/>
      <c r="D1359" s="108"/>
      <c r="E1359" s="220"/>
      <c r="F1359" s="108"/>
      <c r="G1359" s="220"/>
      <c r="H1359" s="108"/>
      <c r="I1359" s="220"/>
      <c r="J1359" s="108"/>
      <c r="K1359" s="220"/>
      <c r="L1359" s="108"/>
      <c r="M1359" s="220"/>
      <c r="N1359" s="108"/>
      <c r="O1359" s="220"/>
      <c r="P1359" s="108"/>
      <c r="Q1359" s="225"/>
    </row>
    <row r="1360" spans="2:17" x14ac:dyDescent="0.25">
      <c r="B1360" s="108"/>
      <c r="C1360" s="220"/>
      <c r="D1360" s="108"/>
      <c r="E1360" s="220"/>
      <c r="F1360" s="108"/>
      <c r="G1360" s="220"/>
      <c r="H1360" s="108"/>
      <c r="I1360" s="220"/>
      <c r="J1360" s="108"/>
      <c r="K1360" s="220"/>
      <c r="L1360" s="108"/>
      <c r="M1360" s="220"/>
      <c r="N1360" s="108"/>
      <c r="O1360" s="220"/>
      <c r="P1360" s="108"/>
      <c r="Q1360" s="225"/>
    </row>
    <row r="1361" spans="2:17" x14ac:dyDescent="0.25">
      <c r="B1361" s="108"/>
      <c r="C1361" s="220"/>
      <c r="D1361" s="108"/>
      <c r="E1361" s="220"/>
      <c r="F1361" s="108"/>
      <c r="G1361" s="220"/>
      <c r="H1361" s="108"/>
      <c r="I1361" s="220"/>
      <c r="J1361" s="108"/>
      <c r="K1361" s="220"/>
      <c r="L1361" s="108"/>
      <c r="M1361" s="220"/>
      <c r="N1361" s="108"/>
      <c r="O1361" s="220"/>
      <c r="P1361" s="108"/>
      <c r="Q1361" s="225"/>
    </row>
    <row r="1362" spans="2:17" x14ac:dyDescent="0.25">
      <c r="B1362" s="108"/>
      <c r="C1362" s="220"/>
      <c r="D1362" s="108"/>
      <c r="E1362" s="220"/>
      <c r="F1362" s="108"/>
      <c r="G1362" s="220"/>
      <c r="H1362" s="108"/>
      <c r="I1362" s="220"/>
      <c r="J1362" s="108"/>
      <c r="K1362" s="220"/>
      <c r="L1362" s="108"/>
      <c r="M1362" s="220"/>
      <c r="N1362" s="108"/>
      <c r="O1362" s="220"/>
      <c r="P1362" s="108"/>
      <c r="Q1362" s="225"/>
    </row>
    <row r="1363" spans="2:17" x14ac:dyDescent="0.25">
      <c r="B1363" s="108"/>
      <c r="C1363" s="220"/>
      <c r="D1363" s="108"/>
      <c r="E1363" s="220"/>
      <c r="F1363" s="108"/>
      <c r="G1363" s="220"/>
      <c r="H1363" s="108"/>
      <c r="I1363" s="220"/>
      <c r="J1363" s="108"/>
      <c r="K1363" s="220"/>
      <c r="L1363" s="108"/>
      <c r="M1363" s="220"/>
      <c r="N1363" s="108"/>
      <c r="O1363" s="220"/>
      <c r="P1363" s="108"/>
      <c r="Q1363" s="225"/>
    </row>
    <row r="1364" spans="2:17" x14ac:dyDescent="0.25">
      <c r="B1364" s="108"/>
      <c r="C1364" s="220"/>
      <c r="D1364" s="108"/>
      <c r="E1364" s="220"/>
      <c r="F1364" s="108"/>
      <c r="G1364" s="220"/>
      <c r="H1364" s="108"/>
      <c r="I1364" s="220"/>
      <c r="J1364" s="108"/>
      <c r="K1364" s="220"/>
      <c r="L1364" s="108"/>
      <c r="M1364" s="220"/>
      <c r="N1364" s="108"/>
      <c r="O1364" s="220"/>
      <c r="P1364" s="108"/>
      <c r="Q1364" s="225"/>
    </row>
    <row r="1365" spans="2:17" x14ac:dyDescent="0.25">
      <c r="B1365" s="108"/>
      <c r="C1365" s="220"/>
      <c r="D1365" s="108"/>
      <c r="E1365" s="220"/>
      <c r="F1365" s="108"/>
      <c r="G1365" s="220"/>
      <c r="H1365" s="108"/>
      <c r="I1365" s="220"/>
      <c r="J1365" s="108"/>
      <c r="K1365" s="220"/>
      <c r="L1365" s="108"/>
      <c r="M1365" s="220"/>
      <c r="N1365" s="108"/>
      <c r="O1365" s="220"/>
      <c r="P1365" s="108"/>
      <c r="Q1365" s="225"/>
    </row>
    <row r="1366" spans="2:17" x14ac:dyDescent="0.25">
      <c r="B1366" s="108"/>
      <c r="C1366" s="220"/>
      <c r="D1366" s="108"/>
      <c r="E1366" s="220"/>
      <c r="F1366" s="108"/>
      <c r="G1366" s="220"/>
      <c r="H1366" s="108"/>
      <c r="I1366" s="220"/>
      <c r="J1366" s="108"/>
      <c r="K1366" s="220"/>
      <c r="L1366" s="108"/>
      <c r="M1366" s="220"/>
      <c r="N1366" s="108"/>
      <c r="O1366" s="220"/>
      <c r="P1366" s="108"/>
      <c r="Q1366" s="225"/>
    </row>
    <row r="1367" spans="2:17" x14ac:dyDescent="0.25">
      <c r="B1367" s="108"/>
      <c r="C1367" s="220"/>
      <c r="D1367" s="108"/>
      <c r="E1367" s="220"/>
      <c r="F1367" s="108"/>
      <c r="G1367" s="220"/>
      <c r="H1367" s="108"/>
      <c r="I1367" s="220"/>
      <c r="J1367" s="108"/>
      <c r="K1367" s="220"/>
      <c r="L1367" s="108"/>
      <c r="M1367" s="220"/>
      <c r="N1367" s="108"/>
      <c r="O1367" s="220"/>
      <c r="P1367" s="108"/>
      <c r="Q1367" s="225"/>
    </row>
    <row r="1368" spans="2:17" x14ac:dyDescent="0.25">
      <c r="B1368" s="108"/>
      <c r="C1368" s="220"/>
      <c r="D1368" s="108"/>
      <c r="E1368" s="220"/>
      <c r="F1368" s="108"/>
      <c r="G1368" s="220"/>
      <c r="H1368" s="108"/>
      <c r="I1368" s="220"/>
      <c r="J1368" s="108"/>
      <c r="K1368" s="220"/>
      <c r="L1368" s="108"/>
      <c r="M1368" s="220"/>
      <c r="N1368" s="108"/>
      <c r="O1368" s="220"/>
      <c r="P1368" s="108"/>
      <c r="Q1368" s="225"/>
    </row>
    <row r="1369" spans="2:17" x14ac:dyDescent="0.25">
      <c r="B1369" s="108"/>
      <c r="C1369" s="220"/>
      <c r="D1369" s="108"/>
      <c r="E1369" s="220"/>
      <c r="F1369" s="108"/>
      <c r="G1369" s="220"/>
      <c r="H1369" s="108"/>
      <c r="I1369" s="220"/>
      <c r="J1369" s="108"/>
      <c r="K1369" s="220"/>
      <c r="L1369" s="108"/>
      <c r="M1369" s="220"/>
      <c r="N1369" s="108"/>
      <c r="O1369" s="220"/>
      <c r="P1369" s="108"/>
      <c r="Q1369" s="225"/>
    </row>
    <row r="1370" spans="2:17" x14ac:dyDescent="0.25">
      <c r="B1370" s="108"/>
      <c r="C1370" s="220"/>
      <c r="D1370" s="108"/>
      <c r="E1370" s="220"/>
      <c r="F1370" s="108"/>
      <c r="G1370" s="220"/>
      <c r="H1370" s="108"/>
      <c r="I1370" s="220"/>
      <c r="J1370" s="108"/>
      <c r="K1370" s="220"/>
      <c r="L1370" s="108"/>
      <c r="M1370" s="220"/>
      <c r="N1370" s="108"/>
      <c r="O1370" s="220"/>
      <c r="P1370" s="108"/>
      <c r="Q1370" s="225"/>
    </row>
    <row r="1371" spans="2:17" x14ac:dyDescent="0.25">
      <c r="B1371" s="108"/>
      <c r="C1371" s="220"/>
      <c r="D1371" s="108"/>
      <c r="E1371" s="220"/>
      <c r="F1371" s="108"/>
      <c r="G1371" s="220"/>
      <c r="H1371" s="108"/>
      <c r="I1371" s="220"/>
      <c r="J1371" s="108"/>
      <c r="K1371" s="220"/>
      <c r="L1371" s="108"/>
      <c r="M1371" s="220"/>
      <c r="N1371" s="108"/>
      <c r="O1371" s="220"/>
      <c r="P1371" s="108"/>
      <c r="Q1371" s="225"/>
    </row>
    <row r="1372" spans="2:17" x14ac:dyDescent="0.25">
      <c r="B1372" s="108"/>
      <c r="C1372" s="220"/>
      <c r="D1372" s="108"/>
      <c r="E1372" s="220"/>
      <c r="F1372" s="108"/>
      <c r="G1372" s="220"/>
      <c r="H1372" s="108"/>
      <c r="I1372" s="220"/>
      <c r="J1372" s="108"/>
      <c r="K1372" s="220"/>
      <c r="L1372" s="108"/>
      <c r="M1372" s="220"/>
      <c r="N1372" s="108"/>
      <c r="O1372" s="220"/>
      <c r="P1372" s="108"/>
      <c r="Q1372" s="225"/>
    </row>
    <row r="1373" spans="2:17" x14ac:dyDescent="0.25">
      <c r="B1373" s="108"/>
      <c r="C1373" s="220"/>
      <c r="D1373" s="108"/>
      <c r="E1373" s="220"/>
      <c r="F1373" s="108"/>
      <c r="G1373" s="220"/>
      <c r="H1373" s="108"/>
      <c r="I1373" s="220"/>
      <c r="J1373" s="108"/>
      <c r="K1373" s="220"/>
      <c r="L1373" s="108"/>
      <c r="M1373" s="220"/>
      <c r="N1373" s="108"/>
      <c r="O1373" s="220"/>
      <c r="P1373" s="108"/>
      <c r="Q1373" s="225"/>
    </row>
    <row r="1374" spans="2:17" x14ac:dyDescent="0.25">
      <c r="B1374" s="108"/>
      <c r="C1374" s="220"/>
      <c r="D1374" s="108"/>
      <c r="E1374" s="220"/>
      <c r="F1374" s="108"/>
      <c r="G1374" s="220"/>
      <c r="H1374" s="108"/>
      <c r="I1374" s="220"/>
      <c r="J1374" s="108"/>
      <c r="K1374" s="220"/>
      <c r="L1374" s="108"/>
      <c r="M1374" s="220"/>
      <c r="N1374" s="108"/>
      <c r="O1374" s="220"/>
      <c r="P1374" s="108"/>
      <c r="Q1374" s="225"/>
    </row>
    <row r="1375" spans="2:17" x14ac:dyDescent="0.25">
      <c r="B1375" s="108"/>
      <c r="C1375" s="220"/>
      <c r="D1375" s="108"/>
      <c r="E1375" s="220"/>
      <c r="F1375" s="108"/>
      <c r="G1375" s="220"/>
      <c r="H1375" s="108"/>
      <c r="I1375" s="220"/>
      <c r="J1375" s="108"/>
      <c r="K1375" s="220"/>
      <c r="L1375" s="108"/>
      <c r="M1375" s="220"/>
      <c r="N1375" s="108"/>
      <c r="O1375" s="220"/>
      <c r="P1375" s="108"/>
      <c r="Q1375" s="225"/>
    </row>
    <row r="1376" spans="2:17" x14ac:dyDescent="0.25">
      <c r="B1376" s="108"/>
      <c r="C1376" s="220"/>
      <c r="D1376" s="108"/>
      <c r="E1376" s="220"/>
      <c r="F1376" s="108"/>
      <c r="G1376" s="220"/>
      <c r="H1376" s="108"/>
      <c r="I1376" s="220"/>
      <c r="J1376" s="108"/>
      <c r="K1376" s="220"/>
      <c r="L1376" s="108"/>
      <c r="M1376" s="220"/>
      <c r="N1376" s="108"/>
      <c r="O1376" s="220"/>
      <c r="P1376" s="108"/>
      <c r="Q1376" s="225"/>
    </row>
    <row r="1377" spans="2:17" x14ac:dyDescent="0.25">
      <c r="B1377" s="108"/>
      <c r="C1377" s="220"/>
      <c r="D1377" s="108"/>
      <c r="E1377" s="220"/>
      <c r="F1377" s="108"/>
      <c r="G1377" s="220"/>
      <c r="H1377" s="108"/>
      <c r="I1377" s="220"/>
      <c r="J1377" s="108"/>
      <c r="K1377" s="220"/>
      <c r="L1377" s="108"/>
      <c r="M1377" s="220"/>
      <c r="N1377" s="108"/>
      <c r="O1377" s="220"/>
      <c r="P1377" s="108"/>
      <c r="Q1377" s="225"/>
    </row>
    <row r="1378" spans="2:17" x14ac:dyDescent="0.25">
      <c r="B1378" s="108"/>
      <c r="C1378" s="220"/>
      <c r="D1378" s="108"/>
      <c r="E1378" s="220"/>
      <c r="F1378" s="108"/>
      <c r="G1378" s="220"/>
      <c r="H1378" s="108"/>
      <c r="I1378" s="220"/>
      <c r="J1378" s="108"/>
      <c r="K1378" s="220"/>
      <c r="L1378" s="108"/>
      <c r="M1378" s="220"/>
      <c r="N1378" s="108"/>
      <c r="O1378" s="220"/>
      <c r="P1378" s="108"/>
      <c r="Q1378" s="225"/>
    </row>
    <row r="1379" spans="2:17" x14ac:dyDescent="0.25">
      <c r="B1379" s="108"/>
      <c r="C1379" s="220"/>
      <c r="D1379" s="108"/>
      <c r="E1379" s="220"/>
      <c r="F1379" s="108"/>
      <c r="G1379" s="220"/>
      <c r="H1379" s="108"/>
      <c r="I1379" s="220"/>
      <c r="J1379" s="108"/>
      <c r="K1379" s="220"/>
      <c r="L1379" s="108"/>
      <c r="M1379" s="220"/>
      <c r="N1379" s="108"/>
      <c r="O1379" s="220"/>
      <c r="P1379" s="108"/>
      <c r="Q1379" s="225"/>
    </row>
    <row r="1380" spans="2:17" x14ac:dyDescent="0.25">
      <c r="B1380" s="108"/>
      <c r="C1380" s="220"/>
      <c r="D1380" s="108"/>
      <c r="E1380" s="220"/>
      <c r="F1380" s="108"/>
      <c r="G1380" s="220"/>
      <c r="H1380" s="108"/>
      <c r="I1380" s="220"/>
      <c r="J1380" s="108"/>
      <c r="K1380" s="220"/>
      <c r="L1380" s="108"/>
      <c r="M1380" s="220"/>
      <c r="N1380" s="108"/>
      <c r="O1380" s="220"/>
      <c r="P1380" s="108"/>
      <c r="Q1380" s="225"/>
    </row>
    <row r="1381" spans="2:17" x14ac:dyDescent="0.25">
      <c r="B1381" s="108"/>
      <c r="C1381" s="220"/>
      <c r="D1381" s="108"/>
      <c r="E1381" s="220"/>
      <c r="F1381" s="108"/>
      <c r="G1381" s="220"/>
      <c r="H1381" s="108"/>
      <c r="I1381" s="220"/>
      <c r="J1381" s="108"/>
      <c r="K1381" s="220"/>
      <c r="L1381" s="108"/>
      <c r="M1381" s="220"/>
      <c r="N1381" s="108"/>
      <c r="O1381" s="220"/>
      <c r="P1381" s="108"/>
      <c r="Q1381" s="225"/>
    </row>
    <row r="1382" spans="2:17" x14ac:dyDescent="0.25">
      <c r="B1382" s="108"/>
      <c r="C1382" s="220"/>
      <c r="D1382" s="108"/>
      <c r="E1382" s="220"/>
      <c r="F1382" s="108"/>
      <c r="G1382" s="220"/>
      <c r="H1382" s="108"/>
      <c r="I1382" s="220"/>
      <c r="J1382" s="108"/>
      <c r="K1382" s="220"/>
      <c r="L1382" s="108"/>
      <c r="M1382" s="220"/>
      <c r="N1382" s="108"/>
      <c r="O1382" s="220"/>
      <c r="P1382" s="108"/>
      <c r="Q1382" s="225"/>
    </row>
    <row r="1383" spans="2:17" x14ac:dyDescent="0.25">
      <c r="B1383" s="108"/>
      <c r="C1383" s="220"/>
      <c r="D1383" s="108"/>
      <c r="E1383" s="220"/>
      <c r="F1383" s="108"/>
      <c r="G1383" s="220"/>
      <c r="H1383" s="108"/>
      <c r="I1383" s="220"/>
      <c r="J1383" s="108"/>
      <c r="K1383" s="220"/>
      <c r="L1383" s="108"/>
      <c r="M1383" s="220"/>
      <c r="N1383" s="108"/>
      <c r="O1383" s="220"/>
      <c r="P1383" s="108"/>
      <c r="Q1383" s="225"/>
    </row>
    <row r="1384" spans="2:17" x14ac:dyDescent="0.25">
      <c r="B1384" s="108"/>
      <c r="C1384" s="220"/>
      <c r="D1384" s="108"/>
      <c r="E1384" s="220"/>
      <c r="F1384" s="108"/>
      <c r="G1384" s="220"/>
      <c r="H1384" s="108"/>
      <c r="I1384" s="220"/>
      <c r="J1384" s="108"/>
      <c r="K1384" s="220"/>
      <c r="L1384" s="108"/>
      <c r="M1384" s="220"/>
      <c r="N1384" s="108"/>
      <c r="O1384" s="220"/>
      <c r="P1384" s="108"/>
      <c r="Q1384" s="225"/>
    </row>
    <row r="1385" spans="2:17" x14ac:dyDescent="0.25">
      <c r="B1385" s="108"/>
      <c r="C1385" s="220"/>
      <c r="D1385" s="108"/>
      <c r="E1385" s="220"/>
      <c r="F1385" s="108"/>
      <c r="G1385" s="220"/>
      <c r="H1385" s="108"/>
      <c r="I1385" s="220"/>
      <c r="J1385" s="108"/>
      <c r="K1385" s="220"/>
      <c r="L1385" s="108"/>
      <c r="M1385" s="220"/>
      <c r="N1385" s="108"/>
      <c r="O1385" s="220"/>
      <c r="P1385" s="108"/>
      <c r="Q1385" s="225"/>
    </row>
    <row r="1386" spans="2:17" x14ac:dyDescent="0.25">
      <c r="B1386" s="108"/>
      <c r="C1386" s="220"/>
      <c r="D1386" s="108"/>
      <c r="E1386" s="220"/>
      <c r="F1386" s="108"/>
      <c r="G1386" s="220"/>
      <c r="H1386" s="108"/>
      <c r="I1386" s="220"/>
      <c r="J1386" s="108"/>
      <c r="K1386" s="220"/>
      <c r="L1386" s="108"/>
      <c r="M1386" s="220"/>
      <c r="N1386" s="108"/>
      <c r="O1386" s="220"/>
      <c r="P1386" s="108"/>
      <c r="Q1386" s="225"/>
    </row>
    <row r="1387" spans="2:17" x14ac:dyDescent="0.25">
      <c r="B1387" s="108"/>
      <c r="C1387" s="220"/>
      <c r="D1387" s="108"/>
      <c r="E1387" s="220"/>
      <c r="F1387" s="108"/>
      <c r="G1387" s="220"/>
      <c r="H1387" s="108"/>
      <c r="I1387" s="220"/>
      <c r="J1387" s="108"/>
      <c r="K1387" s="220"/>
      <c r="L1387" s="108"/>
      <c r="M1387" s="220"/>
      <c r="N1387" s="108"/>
      <c r="O1387" s="220"/>
      <c r="P1387" s="108"/>
      <c r="Q1387" s="225"/>
    </row>
    <row r="1388" spans="2:17" x14ac:dyDescent="0.25">
      <c r="B1388" s="108"/>
      <c r="C1388" s="220"/>
      <c r="D1388" s="108"/>
      <c r="E1388" s="220"/>
      <c r="F1388" s="108"/>
      <c r="G1388" s="220"/>
      <c r="H1388" s="108"/>
      <c r="I1388" s="220"/>
      <c r="J1388" s="108"/>
      <c r="K1388" s="220"/>
      <c r="L1388" s="108"/>
      <c r="M1388" s="220"/>
      <c r="N1388" s="108"/>
      <c r="O1388" s="220"/>
      <c r="P1388" s="108"/>
      <c r="Q1388" s="225"/>
    </row>
    <row r="1389" spans="2:17" x14ac:dyDescent="0.25">
      <c r="B1389" s="108"/>
      <c r="C1389" s="220"/>
      <c r="D1389" s="108"/>
      <c r="E1389" s="220"/>
      <c r="F1389" s="108"/>
      <c r="G1389" s="220"/>
      <c r="H1389" s="108"/>
      <c r="I1389" s="220"/>
      <c r="J1389" s="108"/>
      <c r="K1389" s="220"/>
      <c r="L1389" s="108"/>
      <c r="M1389" s="220"/>
      <c r="N1389" s="108"/>
      <c r="O1389" s="220"/>
      <c r="P1389" s="108"/>
      <c r="Q1389" s="225"/>
    </row>
    <row r="1390" spans="2:17" x14ac:dyDescent="0.25">
      <c r="B1390" s="108"/>
      <c r="C1390" s="220"/>
      <c r="D1390" s="108"/>
      <c r="E1390" s="220"/>
      <c r="F1390" s="108"/>
      <c r="G1390" s="220"/>
      <c r="H1390" s="108"/>
      <c r="I1390" s="220"/>
      <c r="J1390" s="108"/>
      <c r="K1390" s="220"/>
      <c r="L1390" s="108"/>
      <c r="M1390" s="220"/>
      <c r="N1390" s="108"/>
      <c r="O1390" s="220"/>
      <c r="P1390" s="108"/>
      <c r="Q1390" s="225"/>
    </row>
    <row r="1391" spans="2:17" x14ac:dyDescent="0.25">
      <c r="B1391" s="108"/>
      <c r="C1391" s="220"/>
      <c r="D1391" s="108"/>
      <c r="E1391" s="220"/>
      <c r="F1391" s="108"/>
      <c r="G1391" s="220"/>
      <c r="H1391" s="108"/>
      <c r="I1391" s="220"/>
      <c r="J1391" s="108"/>
      <c r="K1391" s="220"/>
      <c r="L1391" s="108"/>
      <c r="M1391" s="220"/>
      <c r="N1391" s="108"/>
      <c r="O1391" s="220"/>
      <c r="P1391" s="108"/>
      <c r="Q1391" s="225"/>
    </row>
    <row r="1392" spans="2:17" x14ac:dyDescent="0.25">
      <c r="B1392" s="108"/>
      <c r="C1392" s="220"/>
      <c r="D1392" s="108"/>
      <c r="E1392" s="220"/>
      <c r="F1392" s="108"/>
      <c r="G1392" s="220"/>
      <c r="H1392" s="108"/>
      <c r="I1392" s="220"/>
      <c r="J1392" s="108"/>
      <c r="K1392" s="220"/>
      <c r="L1392" s="108"/>
      <c r="M1392" s="220"/>
      <c r="N1392" s="108"/>
      <c r="O1392" s="220"/>
      <c r="P1392" s="108"/>
      <c r="Q1392" s="225"/>
    </row>
    <row r="1393" spans="2:17" x14ac:dyDescent="0.25">
      <c r="B1393" s="108"/>
      <c r="C1393" s="220"/>
      <c r="D1393" s="108"/>
      <c r="E1393" s="220"/>
      <c r="F1393" s="108"/>
      <c r="G1393" s="220"/>
      <c r="H1393" s="108"/>
      <c r="I1393" s="220"/>
      <c r="J1393" s="108"/>
      <c r="K1393" s="220"/>
      <c r="L1393" s="108"/>
      <c r="M1393" s="220"/>
      <c r="N1393" s="108"/>
      <c r="O1393" s="220"/>
      <c r="P1393" s="108"/>
      <c r="Q1393" s="225"/>
    </row>
    <row r="1394" spans="2:17" x14ac:dyDescent="0.25">
      <c r="B1394" s="108"/>
      <c r="C1394" s="220"/>
      <c r="D1394" s="108"/>
      <c r="E1394" s="220"/>
      <c r="F1394" s="108"/>
      <c r="G1394" s="220"/>
      <c r="H1394" s="108"/>
      <c r="I1394" s="220"/>
      <c r="J1394" s="108"/>
      <c r="K1394" s="220"/>
      <c r="L1394" s="108"/>
      <c r="M1394" s="220"/>
      <c r="N1394" s="108"/>
      <c r="O1394" s="220"/>
      <c r="P1394" s="108"/>
      <c r="Q1394" s="225"/>
    </row>
    <row r="1395" spans="2:17" x14ac:dyDescent="0.25">
      <c r="B1395" s="108"/>
      <c r="C1395" s="220"/>
      <c r="D1395" s="108"/>
      <c r="E1395" s="220"/>
      <c r="F1395" s="108"/>
      <c r="G1395" s="220"/>
      <c r="H1395" s="108"/>
      <c r="I1395" s="220"/>
      <c r="J1395" s="108"/>
      <c r="K1395" s="220"/>
      <c r="L1395" s="108"/>
      <c r="M1395" s="220"/>
      <c r="N1395" s="108"/>
      <c r="O1395" s="220"/>
      <c r="P1395" s="108"/>
      <c r="Q1395" s="225"/>
    </row>
    <row r="1396" spans="2:17" x14ac:dyDescent="0.25">
      <c r="B1396" s="108"/>
      <c r="C1396" s="220"/>
      <c r="D1396" s="108"/>
      <c r="E1396" s="220"/>
      <c r="F1396" s="108"/>
      <c r="G1396" s="220"/>
      <c r="H1396" s="108"/>
      <c r="I1396" s="220"/>
      <c r="J1396" s="108"/>
      <c r="K1396" s="220"/>
      <c r="L1396" s="108"/>
      <c r="M1396" s="220"/>
      <c r="N1396" s="108"/>
      <c r="O1396" s="220"/>
      <c r="P1396" s="108"/>
      <c r="Q1396" s="225"/>
    </row>
    <row r="1397" spans="2:17" x14ac:dyDescent="0.25">
      <c r="B1397" s="108"/>
      <c r="C1397" s="220"/>
      <c r="D1397" s="108"/>
      <c r="E1397" s="220"/>
      <c r="F1397" s="108"/>
      <c r="G1397" s="220"/>
      <c r="H1397" s="108"/>
      <c r="I1397" s="220"/>
      <c r="J1397" s="108"/>
      <c r="K1397" s="220"/>
      <c r="L1397" s="108"/>
      <c r="M1397" s="220"/>
      <c r="N1397" s="108"/>
      <c r="O1397" s="220"/>
      <c r="P1397" s="108"/>
      <c r="Q1397" s="225"/>
    </row>
    <row r="1398" spans="2:17" x14ac:dyDescent="0.25">
      <c r="B1398" s="108"/>
      <c r="C1398" s="220"/>
      <c r="D1398" s="108"/>
      <c r="E1398" s="220"/>
      <c r="F1398" s="108"/>
      <c r="G1398" s="220"/>
      <c r="H1398" s="108"/>
      <c r="I1398" s="220"/>
      <c r="J1398" s="108"/>
      <c r="K1398" s="220"/>
      <c r="L1398" s="108"/>
      <c r="M1398" s="220"/>
      <c r="N1398" s="108"/>
      <c r="O1398" s="220"/>
      <c r="P1398" s="108"/>
      <c r="Q1398" s="225"/>
    </row>
    <row r="1399" spans="2:17" x14ac:dyDescent="0.25">
      <c r="B1399" s="108"/>
      <c r="C1399" s="220"/>
      <c r="D1399" s="108"/>
      <c r="E1399" s="220"/>
      <c r="F1399" s="108"/>
      <c r="G1399" s="220"/>
      <c r="H1399" s="108"/>
      <c r="I1399" s="220"/>
      <c r="J1399" s="108"/>
      <c r="K1399" s="220"/>
      <c r="L1399" s="108"/>
      <c r="M1399" s="220"/>
      <c r="N1399" s="108"/>
      <c r="O1399" s="220"/>
      <c r="P1399" s="108"/>
      <c r="Q1399" s="225"/>
    </row>
    <row r="1400" spans="2:17" x14ac:dyDescent="0.25">
      <c r="B1400" s="108"/>
      <c r="C1400" s="220"/>
      <c r="D1400" s="108"/>
      <c r="E1400" s="220"/>
      <c r="F1400" s="108"/>
      <c r="G1400" s="220"/>
      <c r="H1400" s="108"/>
      <c r="I1400" s="220"/>
      <c r="J1400" s="108"/>
      <c r="K1400" s="220"/>
      <c r="L1400" s="108"/>
      <c r="M1400" s="220"/>
      <c r="N1400" s="108"/>
      <c r="O1400" s="220"/>
      <c r="P1400" s="108"/>
      <c r="Q1400" s="225"/>
    </row>
    <row r="1401" spans="2:17" x14ac:dyDescent="0.25">
      <c r="B1401" s="108"/>
      <c r="C1401" s="220"/>
      <c r="D1401" s="108"/>
      <c r="E1401" s="220"/>
      <c r="F1401" s="108"/>
      <c r="G1401" s="220"/>
      <c r="H1401" s="108"/>
      <c r="I1401" s="220"/>
      <c r="J1401" s="108"/>
      <c r="K1401" s="220"/>
      <c r="L1401" s="108"/>
      <c r="M1401" s="220"/>
      <c r="N1401" s="108"/>
      <c r="O1401" s="220"/>
      <c r="P1401" s="108"/>
      <c r="Q1401" s="225"/>
    </row>
    <row r="1402" spans="2:17" x14ac:dyDescent="0.25">
      <c r="B1402" s="108"/>
      <c r="C1402" s="220"/>
      <c r="D1402" s="108"/>
      <c r="E1402" s="220"/>
      <c r="F1402" s="108"/>
      <c r="G1402" s="220"/>
      <c r="H1402" s="108"/>
      <c r="I1402" s="220"/>
      <c r="J1402" s="108"/>
      <c r="K1402" s="220"/>
      <c r="L1402" s="108"/>
      <c r="M1402" s="220"/>
      <c r="N1402" s="108"/>
      <c r="O1402" s="220"/>
      <c r="P1402" s="108"/>
      <c r="Q1402" s="225"/>
    </row>
    <row r="1403" spans="2:17" x14ac:dyDescent="0.25">
      <c r="B1403" s="108"/>
      <c r="C1403" s="220"/>
      <c r="D1403" s="108"/>
      <c r="E1403" s="220"/>
      <c r="F1403" s="108"/>
      <c r="G1403" s="220"/>
      <c r="H1403" s="108"/>
      <c r="I1403" s="220"/>
      <c r="J1403" s="108"/>
      <c r="K1403" s="220"/>
      <c r="L1403" s="108"/>
      <c r="M1403" s="220"/>
      <c r="N1403" s="108"/>
      <c r="O1403" s="220"/>
      <c r="P1403" s="108"/>
      <c r="Q1403" s="225"/>
    </row>
    <row r="1404" spans="2:17" x14ac:dyDescent="0.25">
      <c r="B1404" s="108"/>
      <c r="C1404" s="220"/>
      <c r="D1404" s="108"/>
      <c r="E1404" s="220"/>
      <c r="F1404" s="108"/>
      <c r="G1404" s="220"/>
      <c r="H1404" s="108"/>
      <c r="I1404" s="220"/>
      <c r="J1404" s="108"/>
      <c r="K1404" s="220"/>
      <c r="L1404" s="108"/>
      <c r="M1404" s="220"/>
      <c r="N1404" s="108"/>
      <c r="O1404" s="220"/>
      <c r="P1404" s="108"/>
      <c r="Q1404" s="225"/>
    </row>
    <row r="1405" spans="2:17" x14ac:dyDescent="0.25">
      <c r="B1405" s="108"/>
      <c r="C1405" s="220"/>
      <c r="D1405" s="108"/>
      <c r="E1405" s="220"/>
      <c r="F1405" s="108"/>
      <c r="G1405" s="220"/>
      <c r="H1405" s="108"/>
      <c r="I1405" s="220"/>
      <c r="J1405" s="108"/>
      <c r="K1405" s="220"/>
      <c r="L1405" s="108"/>
      <c r="M1405" s="220"/>
      <c r="N1405" s="108"/>
      <c r="O1405" s="220"/>
      <c r="P1405" s="108"/>
      <c r="Q1405" s="225"/>
    </row>
    <row r="1406" spans="2:17" x14ac:dyDescent="0.25">
      <c r="B1406" s="108"/>
      <c r="C1406" s="220"/>
      <c r="D1406" s="108"/>
      <c r="E1406" s="220"/>
      <c r="F1406" s="108"/>
      <c r="G1406" s="220"/>
      <c r="H1406" s="108"/>
      <c r="I1406" s="220"/>
      <c r="J1406" s="108"/>
      <c r="K1406" s="220"/>
      <c r="L1406" s="108"/>
      <c r="M1406" s="220"/>
      <c r="N1406" s="108"/>
      <c r="O1406" s="220"/>
      <c r="P1406" s="108"/>
      <c r="Q1406" s="225"/>
    </row>
    <row r="1407" spans="2:17" x14ac:dyDescent="0.25">
      <c r="B1407" s="108"/>
      <c r="C1407" s="220"/>
      <c r="D1407" s="108"/>
      <c r="E1407" s="220"/>
      <c r="F1407" s="108"/>
      <c r="G1407" s="220"/>
      <c r="H1407" s="108"/>
      <c r="I1407" s="220"/>
      <c r="J1407" s="108"/>
      <c r="K1407" s="220"/>
      <c r="L1407" s="108"/>
      <c r="M1407" s="220"/>
      <c r="N1407" s="108"/>
      <c r="O1407" s="220"/>
      <c r="P1407" s="108"/>
      <c r="Q1407" s="225"/>
    </row>
    <row r="1408" spans="2:17" x14ac:dyDescent="0.25">
      <c r="B1408" s="108"/>
      <c r="C1408" s="220"/>
      <c r="D1408" s="108"/>
      <c r="E1408" s="220"/>
      <c r="F1408" s="108"/>
      <c r="G1408" s="220"/>
      <c r="H1408" s="108"/>
      <c r="I1408" s="220"/>
      <c r="J1408" s="108"/>
      <c r="K1408" s="220"/>
      <c r="L1408" s="108"/>
      <c r="M1408" s="220"/>
      <c r="N1408" s="108"/>
      <c r="O1408" s="220"/>
      <c r="P1408" s="108"/>
      <c r="Q1408" s="225"/>
    </row>
    <row r="1409" spans="2:17" x14ac:dyDescent="0.25">
      <c r="B1409" s="108"/>
      <c r="C1409" s="220"/>
      <c r="D1409" s="108"/>
      <c r="E1409" s="220"/>
      <c r="F1409" s="108"/>
      <c r="G1409" s="220"/>
      <c r="H1409" s="108"/>
      <c r="I1409" s="220"/>
      <c r="J1409" s="108"/>
      <c r="K1409" s="220"/>
      <c r="L1409" s="108"/>
      <c r="M1409" s="220"/>
      <c r="N1409" s="108"/>
      <c r="O1409" s="220"/>
      <c r="P1409" s="108"/>
      <c r="Q1409" s="225"/>
    </row>
    <row r="1410" spans="2:17" x14ac:dyDescent="0.25">
      <c r="B1410" s="108"/>
      <c r="C1410" s="220"/>
      <c r="D1410" s="108"/>
      <c r="E1410" s="220"/>
      <c r="F1410" s="108"/>
      <c r="G1410" s="220"/>
      <c r="H1410" s="108"/>
      <c r="I1410" s="220"/>
      <c r="J1410" s="108"/>
      <c r="K1410" s="220"/>
      <c r="L1410" s="108"/>
      <c r="M1410" s="220"/>
      <c r="N1410" s="108"/>
      <c r="O1410" s="220"/>
      <c r="P1410" s="108"/>
      <c r="Q1410" s="225"/>
    </row>
    <row r="1411" spans="2:17" x14ac:dyDescent="0.25">
      <c r="B1411" s="108"/>
      <c r="C1411" s="220"/>
      <c r="D1411" s="108"/>
      <c r="E1411" s="220"/>
      <c r="F1411" s="108"/>
      <c r="G1411" s="220"/>
      <c r="H1411" s="108"/>
      <c r="I1411" s="220"/>
      <c r="J1411" s="108"/>
      <c r="K1411" s="220"/>
      <c r="L1411" s="108"/>
      <c r="M1411" s="220"/>
      <c r="N1411" s="108"/>
      <c r="O1411" s="220"/>
      <c r="P1411" s="108"/>
      <c r="Q1411" s="225"/>
    </row>
    <row r="1412" spans="2:17" x14ac:dyDescent="0.25">
      <c r="B1412" s="108"/>
      <c r="C1412" s="220"/>
      <c r="D1412" s="108"/>
      <c r="E1412" s="220"/>
      <c r="F1412" s="108"/>
      <c r="G1412" s="220"/>
      <c r="H1412" s="108"/>
      <c r="I1412" s="220"/>
      <c r="J1412" s="108"/>
      <c r="K1412" s="220"/>
      <c r="L1412" s="108"/>
      <c r="M1412" s="220"/>
      <c r="N1412" s="108"/>
      <c r="O1412" s="220"/>
      <c r="P1412" s="108"/>
      <c r="Q1412" s="225"/>
    </row>
    <row r="1413" spans="2:17" x14ac:dyDescent="0.25">
      <c r="B1413" s="108"/>
      <c r="C1413" s="220"/>
      <c r="D1413" s="108"/>
      <c r="E1413" s="220"/>
      <c r="F1413" s="108"/>
      <c r="G1413" s="220"/>
      <c r="H1413" s="108"/>
      <c r="I1413" s="220"/>
      <c r="J1413" s="108"/>
      <c r="K1413" s="220"/>
      <c r="L1413" s="108"/>
      <c r="M1413" s="220"/>
      <c r="N1413" s="108"/>
      <c r="O1413" s="220"/>
      <c r="P1413" s="108"/>
      <c r="Q1413" s="225"/>
    </row>
    <row r="1414" spans="2:17" x14ac:dyDescent="0.25">
      <c r="B1414" s="108"/>
      <c r="C1414" s="220"/>
      <c r="D1414" s="108"/>
      <c r="E1414" s="220"/>
      <c r="F1414" s="108"/>
      <c r="G1414" s="220"/>
      <c r="H1414" s="108"/>
      <c r="I1414" s="220"/>
      <c r="J1414" s="108"/>
      <c r="K1414" s="220"/>
      <c r="L1414" s="108"/>
      <c r="M1414" s="220"/>
      <c r="N1414" s="108"/>
      <c r="O1414" s="220"/>
      <c r="P1414" s="108"/>
      <c r="Q1414" s="225"/>
    </row>
    <row r="1415" spans="2:17" x14ac:dyDescent="0.25">
      <c r="B1415" s="108"/>
      <c r="C1415" s="220"/>
      <c r="D1415" s="108"/>
      <c r="E1415" s="220"/>
      <c r="F1415" s="108"/>
      <c r="G1415" s="220"/>
      <c r="H1415" s="108"/>
      <c r="I1415" s="220"/>
      <c r="J1415" s="108"/>
      <c r="K1415" s="220"/>
      <c r="L1415" s="108"/>
      <c r="M1415" s="220"/>
      <c r="N1415" s="108"/>
      <c r="O1415" s="220"/>
      <c r="P1415" s="108"/>
      <c r="Q1415" s="225"/>
    </row>
    <row r="1416" spans="2:17" x14ac:dyDescent="0.25">
      <c r="B1416" s="108"/>
      <c r="C1416" s="220"/>
      <c r="D1416" s="108"/>
      <c r="E1416" s="220"/>
      <c r="F1416" s="108"/>
      <c r="G1416" s="220"/>
      <c r="H1416" s="108"/>
      <c r="I1416" s="220"/>
      <c r="J1416" s="108"/>
      <c r="K1416" s="220"/>
      <c r="L1416" s="108"/>
      <c r="M1416" s="220"/>
      <c r="N1416" s="108"/>
      <c r="O1416" s="220"/>
      <c r="P1416" s="108"/>
      <c r="Q1416" s="225"/>
    </row>
    <row r="1417" spans="2:17" x14ac:dyDescent="0.25">
      <c r="B1417" s="108"/>
      <c r="C1417" s="220"/>
      <c r="D1417" s="108"/>
      <c r="E1417" s="220"/>
      <c r="F1417" s="108"/>
      <c r="G1417" s="220"/>
      <c r="H1417" s="108"/>
      <c r="I1417" s="220"/>
      <c r="J1417" s="108"/>
      <c r="K1417" s="220"/>
      <c r="L1417" s="108"/>
      <c r="M1417" s="220"/>
      <c r="N1417" s="108"/>
      <c r="O1417" s="220"/>
      <c r="P1417" s="108"/>
      <c r="Q1417" s="225"/>
    </row>
    <row r="1418" spans="2:17" x14ac:dyDescent="0.25">
      <c r="B1418" s="108"/>
      <c r="C1418" s="220"/>
      <c r="D1418" s="108"/>
      <c r="E1418" s="220"/>
      <c r="F1418" s="108"/>
      <c r="G1418" s="220"/>
      <c r="H1418" s="108"/>
      <c r="I1418" s="220"/>
      <c r="J1418" s="108"/>
      <c r="K1418" s="220"/>
      <c r="L1418" s="108"/>
      <c r="M1418" s="220"/>
      <c r="N1418" s="108"/>
      <c r="O1418" s="220"/>
      <c r="P1418" s="108"/>
      <c r="Q1418" s="225"/>
    </row>
    <row r="1419" spans="2:17" x14ac:dyDescent="0.25">
      <c r="B1419" s="108"/>
      <c r="C1419" s="220"/>
      <c r="D1419" s="108"/>
      <c r="E1419" s="220"/>
      <c r="F1419" s="108"/>
      <c r="G1419" s="220"/>
      <c r="H1419" s="108"/>
      <c r="I1419" s="220"/>
      <c r="J1419" s="108"/>
      <c r="K1419" s="220"/>
      <c r="L1419" s="108"/>
      <c r="M1419" s="220"/>
      <c r="N1419" s="108"/>
      <c r="O1419" s="220"/>
      <c r="P1419" s="108"/>
      <c r="Q1419" s="225"/>
    </row>
    <row r="1420" spans="2:17" x14ac:dyDescent="0.25">
      <c r="B1420" s="108"/>
      <c r="C1420" s="220"/>
      <c r="D1420" s="108"/>
      <c r="E1420" s="220"/>
      <c r="F1420" s="108"/>
      <c r="G1420" s="220"/>
      <c r="H1420" s="108"/>
      <c r="I1420" s="220"/>
      <c r="J1420" s="108"/>
      <c r="K1420" s="220"/>
      <c r="L1420" s="108"/>
      <c r="M1420" s="220"/>
      <c r="N1420" s="108"/>
      <c r="O1420" s="220"/>
      <c r="P1420" s="108"/>
      <c r="Q1420" s="225"/>
    </row>
    <row r="1421" spans="2:17" x14ac:dyDescent="0.25">
      <c r="B1421" s="108"/>
      <c r="C1421" s="220"/>
      <c r="D1421" s="108"/>
      <c r="E1421" s="220"/>
      <c r="F1421" s="108"/>
      <c r="G1421" s="220"/>
      <c r="H1421" s="108"/>
      <c r="I1421" s="220"/>
      <c r="J1421" s="108"/>
      <c r="K1421" s="220"/>
      <c r="L1421" s="108"/>
      <c r="M1421" s="220"/>
      <c r="N1421" s="108"/>
      <c r="O1421" s="220"/>
      <c r="P1421" s="108"/>
      <c r="Q1421" s="225"/>
    </row>
    <row r="1422" spans="2:17" x14ac:dyDescent="0.25">
      <c r="B1422" s="108"/>
      <c r="C1422" s="220"/>
      <c r="D1422" s="108"/>
      <c r="E1422" s="220"/>
      <c r="F1422" s="108"/>
      <c r="G1422" s="220"/>
      <c r="H1422" s="108"/>
      <c r="I1422" s="220"/>
      <c r="J1422" s="108"/>
      <c r="K1422" s="220"/>
      <c r="L1422" s="108"/>
      <c r="M1422" s="220"/>
      <c r="N1422" s="108"/>
      <c r="O1422" s="220"/>
      <c r="P1422" s="108"/>
      <c r="Q1422" s="225"/>
    </row>
    <row r="1423" spans="2:17" x14ac:dyDescent="0.25">
      <c r="B1423" s="108"/>
      <c r="C1423" s="220"/>
      <c r="D1423" s="108"/>
      <c r="E1423" s="220"/>
      <c r="F1423" s="108"/>
      <c r="G1423" s="220"/>
      <c r="H1423" s="108"/>
      <c r="I1423" s="220"/>
      <c r="J1423" s="108"/>
      <c r="K1423" s="220"/>
      <c r="L1423" s="108"/>
      <c r="M1423" s="220"/>
      <c r="N1423" s="108"/>
      <c r="O1423" s="220"/>
      <c r="P1423" s="108"/>
      <c r="Q1423" s="225"/>
    </row>
    <row r="1424" spans="2:17" x14ac:dyDescent="0.25">
      <c r="B1424" s="108"/>
      <c r="C1424" s="220"/>
      <c r="D1424" s="108"/>
      <c r="E1424" s="220"/>
      <c r="F1424" s="108"/>
      <c r="G1424" s="220"/>
      <c r="H1424" s="108"/>
      <c r="I1424" s="220"/>
      <c r="J1424" s="108"/>
      <c r="K1424" s="220"/>
      <c r="L1424" s="108"/>
      <c r="M1424" s="220"/>
      <c r="N1424" s="108"/>
      <c r="O1424" s="220"/>
      <c r="P1424" s="108"/>
      <c r="Q1424" s="225"/>
    </row>
    <row r="1425" spans="2:17" x14ac:dyDescent="0.25">
      <c r="B1425" s="108"/>
      <c r="C1425" s="220"/>
      <c r="D1425" s="108"/>
      <c r="E1425" s="220"/>
      <c r="F1425" s="108"/>
      <c r="G1425" s="220"/>
      <c r="H1425" s="108"/>
      <c r="I1425" s="220"/>
      <c r="J1425" s="108"/>
      <c r="K1425" s="220"/>
      <c r="L1425" s="108"/>
      <c r="M1425" s="220"/>
      <c r="N1425" s="108"/>
      <c r="O1425" s="220"/>
      <c r="P1425" s="108"/>
      <c r="Q1425" s="225"/>
    </row>
    <row r="1426" spans="2:17" x14ac:dyDescent="0.25">
      <c r="B1426" s="108"/>
      <c r="C1426" s="220"/>
      <c r="D1426" s="108"/>
      <c r="E1426" s="220"/>
      <c r="F1426" s="108"/>
      <c r="G1426" s="220"/>
      <c r="H1426" s="108"/>
      <c r="I1426" s="220"/>
      <c r="J1426" s="108"/>
      <c r="K1426" s="220"/>
      <c r="L1426" s="108"/>
      <c r="M1426" s="220"/>
      <c r="N1426" s="108"/>
      <c r="O1426" s="220"/>
      <c r="P1426" s="108"/>
      <c r="Q1426" s="225"/>
    </row>
    <row r="1427" spans="2:17" x14ac:dyDescent="0.25">
      <c r="B1427" s="108"/>
      <c r="C1427" s="220"/>
      <c r="D1427" s="108"/>
      <c r="E1427" s="220"/>
      <c r="F1427" s="108"/>
      <c r="G1427" s="220"/>
      <c r="H1427" s="108"/>
      <c r="I1427" s="220"/>
      <c r="J1427" s="108"/>
      <c r="K1427" s="220"/>
      <c r="L1427" s="108"/>
      <c r="M1427" s="220"/>
      <c r="N1427" s="108"/>
      <c r="O1427" s="220"/>
      <c r="P1427" s="108"/>
      <c r="Q1427" s="225"/>
    </row>
    <row r="1428" spans="2:17" x14ac:dyDescent="0.25">
      <c r="B1428" s="108"/>
      <c r="C1428" s="220"/>
      <c r="D1428" s="108"/>
      <c r="E1428" s="220"/>
      <c r="F1428" s="108"/>
      <c r="G1428" s="220"/>
      <c r="H1428" s="108"/>
      <c r="I1428" s="220"/>
      <c r="J1428" s="108"/>
      <c r="K1428" s="220"/>
      <c r="L1428" s="108"/>
      <c r="M1428" s="220"/>
      <c r="N1428" s="108"/>
      <c r="O1428" s="220"/>
      <c r="P1428" s="108"/>
      <c r="Q1428" s="225"/>
    </row>
    <row r="1429" spans="2:17" x14ac:dyDescent="0.25">
      <c r="B1429" s="108"/>
      <c r="C1429" s="220"/>
      <c r="D1429" s="108"/>
      <c r="E1429" s="220"/>
      <c r="F1429" s="108"/>
      <c r="G1429" s="220"/>
      <c r="H1429" s="108"/>
      <c r="I1429" s="220"/>
      <c r="J1429" s="108"/>
      <c r="K1429" s="220"/>
      <c r="L1429" s="108"/>
      <c r="M1429" s="220"/>
      <c r="N1429" s="108"/>
      <c r="O1429" s="220"/>
      <c r="P1429" s="108"/>
      <c r="Q1429" s="225"/>
    </row>
    <row r="1430" spans="2:17" x14ac:dyDescent="0.25">
      <c r="B1430" s="108"/>
      <c r="C1430" s="220"/>
      <c r="D1430" s="108"/>
      <c r="E1430" s="220"/>
      <c r="F1430" s="108"/>
      <c r="G1430" s="220"/>
      <c r="H1430" s="108"/>
      <c r="I1430" s="220"/>
      <c r="J1430" s="108"/>
      <c r="K1430" s="220"/>
      <c r="L1430" s="108"/>
      <c r="M1430" s="220"/>
      <c r="N1430" s="108"/>
      <c r="O1430" s="220"/>
      <c r="P1430" s="108"/>
      <c r="Q1430" s="225"/>
    </row>
    <row r="1431" spans="2:17" x14ac:dyDescent="0.25">
      <c r="B1431" s="108"/>
      <c r="C1431" s="220"/>
      <c r="D1431" s="108"/>
      <c r="E1431" s="220"/>
      <c r="F1431" s="108"/>
      <c r="G1431" s="220"/>
      <c r="H1431" s="108"/>
      <c r="I1431" s="220"/>
      <c r="J1431" s="108"/>
      <c r="K1431" s="220"/>
      <c r="L1431" s="108"/>
      <c r="M1431" s="220"/>
      <c r="N1431" s="108"/>
      <c r="O1431" s="220"/>
      <c r="P1431" s="108"/>
      <c r="Q1431" s="225"/>
    </row>
    <row r="1432" spans="2:17" x14ac:dyDescent="0.25">
      <c r="B1432" s="108"/>
      <c r="C1432" s="220"/>
      <c r="D1432" s="108"/>
      <c r="E1432" s="220"/>
      <c r="F1432" s="108"/>
      <c r="G1432" s="220"/>
      <c r="H1432" s="108"/>
      <c r="I1432" s="220"/>
      <c r="J1432" s="108"/>
      <c r="K1432" s="220"/>
      <c r="L1432" s="108"/>
      <c r="M1432" s="220"/>
      <c r="N1432" s="108"/>
      <c r="O1432" s="220"/>
      <c r="P1432" s="108"/>
      <c r="Q1432" s="225"/>
    </row>
    <row r="1433" spans="2:17" x14ac:dyDescent="0.25">
      <c r="B1433" s="108"/>
      <c r="C1433" s="220"/>
      <c r="D1433" s="108"/>
      <c r="E1433" s="220"/>
      <c r="F1433" s="108"/>
      <c r="G1433" s="220"/>
      <c r="H1433" s="108"/>
      <c r="I1433" s="220"/>
      <c r="J1433" s="108"/>
      <c r="K1433" s="220"/>
      <c r="L1433" s="108"/>
      <c r="M1433" s="220"/>
      <c r="N1433" s="108"/>
      <c r="O1433" s="220"/>
      <c r="P1433" s="108"/>
      <c r="Q1433" s="225"/>
    </row>
    <row r="1434" spans="2:17" x14ac:dyDescent="0.25">
      <c r="B1434" s="108"/>
      <c r="C1434" s="220"/>
      <c r="D1434" s="108"/>
      <c r="E1434" s="220"/>
      <c r="F1434" s="108"/>
      <c r="G1434" s="220"/>
      <c r="H1434" s="108"/>
      <c r="I1434" s="220"/>
      <c r="J1434" s="108"/>
      <c r="K1434" s="220"/>
      <c r="L1434" s="108"/>
      <c r="M1434" s="220"/>
      <c r="N1434" s="108"/>
      <c r="O1434" s="220"/>
      <c r="P1434" s="108"/>
      <c r="Q1434" s="225"/>
    </row>
    <row r="1435" spans="2:17" x14ac:dyDescent="0.25">
      <c r="B1435" s="108"/>
      <c r="C1435" s="220"/>
      <c r="D1435" s="108"/>
      <c r="E1435" s="220"/>
      <c r="F1435" s="108"/>
      <c r="G1435" s="220"/>
      <c r="H1435" s="108"/>
      <c r="I1435" s="220"/>
      <c r="J1435" s="108"/>
      <c r="K1435" s="220"/>
      <c r="L1435" s="108"/>
      <c r="M1435" s="220"/>
      <c r="N1435" s="108"/>
      <c r="O1435" s="220"/>
      <c r="P1435" s="108"/>
      <c r="Q1435" s="225"/>
    </row>
    <row r="1436" spans="2:17" x14ac:dyDescent="0.25">
      <c r="B1436" s="108"/>
      <c r="C1436" s="220"/>
      <c r="D1436" s="108"/>
      <c r="E1436" s="220"/>
      <c r="F1436" s="108"/>
      <c r="G1436" s="220"/>
      <c r="H1436" s="108"/>
      <c r="I1436" s="220"/>
      <c r="J1436" s="108"/>
      <c r="K1436" s="220"/>
      <c r="L1436" s="108"/>
      <c r="M1436" s="220"/>
      <c r="N1436" s="108"/>
      <c r="O1436" s="220"/>
      <c r="P1436" s="108"/>
      <c r="Q1436" s="225"/>
    </row>
    <row r="1437" spans="2:17" x14ac:dyDescent="0.25">
      <c r="B1437" s="108"/>
      <c r="C1437" s="220"/>
      <c r="D1437" s="108"/>
      <c r="E1437" s="220"/>
      <c r="F1437" s="108"/>
      <c r="G1437" s="220"/>
      <c r="H1437" s="108"/>
      <c r="I1437" s="220"/>
      <c r="J1437" s="108"/>
      <c r="K1437" s="220"/>
      <c r="L1437" s="108"/>
      <c r="M1437" s="220"/>
      <c r="N1437" s="108"/>
      <c r="O1437" s="220"/>
      <c r="P1437" s="108"/>
      <c r="Q1437" s="225"/>
    </row>
    <row r="1438" spans="2:17" x14ac:dyDescent="0.25">
      <c r="B1438" s="108"/>
      <c r="C1438" s="220"/>
      <c r="D1438" s="108"/>
      <c r="E1438" s="220"/>
      <c r="F1438" s="108"/>
      <c r="G1438" s="220"/>
      <c r="H1438" s="108"/>
      <c r="I1438" s="220"/>
      <c r="J1438" s="108"/>
      <c r="K1438" s="220"/>
      <c r="L1438" s="108"/>
      <c r="M1438" s="220"/>
      <c r="N1438" s="108"/>
      <c r="O1438" s="220"/>
      <c r="P1438" s="108"/>
      <c r="Q1438" s="225"/>
    </row>
    <row r="1439" spans="2:17" x14ac:dyDescent="0.25">
      <c r="B1439" s="108"/>
      <c r="C1439" s="220"/>
      <c r="D1439" s="108"/>
      <c r="E1439" s="220"/>
      <c r="F1439" s="108"/>
      <c r="G1439" s="220"/>
      <c r="H1439" s="108"/>
      <c r="I1439" s="220"/>
      <c r="J1439" s="108"/>
      <c r="K1439" s="220"/>
      <c r="L1439" s="108"/>
      <c r="M1439" s="220"/>
      <c r="N1439" s="108"/>
      <c r="O1439" s="220"/>
      <c r="P1439" s="108"/>
      <c r="Q1439" s="225"/>
    </row>
    <row r="1440" spans="2:17" x14ac:dyDescent="0.25">
      <c r="B1440" s="108"/>
      <c r="C1440" s="220"/>
      <c r="D1440" s="108"/>
      <c r="E1440" s="220"/>
      <c r="F1440" s="108"/>
      <c r="G1440" s="220"/>
      <c r="H1440" s="108"/>
      <c r="I1440" s="220"/>
      <c r="J1440" s="108"/>
      <c r="K1440" s="220"/>
      <c r="L1440" s="108"/>
      <c r="M1440" s="220"/>
      <c r="N1440" s="108"/>
      <c r="O1440" s="220"/>
      <c r="P1440" s="108"/>
      <c r="Q1440" s="225"/>
    </row>
    <row r="1441" spans="2:17" x14ac:dyDescent="0.25">
      <c r="B1441" s="108"/>
      <c r="C1441" s="220"/>
      <c r="D1441" s="108"/>
      <c r="E1441" s="220"/>
      <c r="F1441" s="108"/>
      <c r="G1441" s="220"/>
      <c r="H1441" s="108"/>
      <c r="I1441" s="220"/>
      <c r="J1441" s="108"/>
      <c r="K1441" s="220"/>
      <c r="L1441" s="108"/>
      <c r="M1441" s="220"/>
      <c r="N1441" s="108"/>
      <c r="O1441" s="220"/>
      <c r="P1441" s="108"/>
      <c r="Q1441" s="225"/>
    </row>
    <row r="1442" spans="2:17" x14ac:dyDescent="0.25">
      <c r="B1442" s="108"/>
      <c r="C1442" s="220"/>
      <c r="D1442" s="108"/>
      <c r="E1442" s="220"/>
      <c r="F1442" s="108"/>
      <c r="G1442" s="220"/>
      <c r="H1442" s="108"/>
      <c r="I1442" s="220"/>
      <c r="J1442" s="108"/>
      <c r="K1442" s="220"/>
      <c r="L1442" s="108"/>
      <c r="M1442" s="220"/>
      <c r="N1442" s="108"/>
      <c r="O1442" s="220"/>
      <c r="P1442" s="108"/>
      <c r="Q1442" s="225"/>
    </row>
    <row r="1443" spans="2:17" x14ac:dyDescent="0.25">
      <c r="B1443" s="108"/>
      <c r="C1443" s="220"/>
      <c r="D1443" s="108"/>
      <c r="E1443" s="220"/>
      <c r="F1443" s="108"/>
      <c r="G1443" s="220"/>
      <c r="H1443" s="108"/>
      <c r="I1443" s="220"/>
      <c r="J1443" s="108"/>
      <c r="K1443" s="220"/>
      <c r="L1443" s="108"/>
      <c r="M1443" s="220"/>
      <c r="N1443" s="108"/>
      <c r="O1443" s="220"/>
      <c r="P1443" s="108"/>
      <c r="Q1443" s="225"/>
    </row>
    <row r="1444" spans="2:17" x14ac:dyDescent="0.25">
      <c r="B1444" s="108"/>
      <c r="C1444" s="220"/>
      <c r="D1444" s="108"/>
      <c r="E1444" s="220"/>
      <c r="F1444" s="108"/>
      <c r="G1444" s="220"/>
      <c r="H1444" s="108"/>
      <c r="I1444" s="220"/>
      <c r="J1444" s="108"/>
      <c r="K1444" s="220"/>
      <c r="L1444" s="108"/>
      <c r="M1444" s="220"/>
      <c r="N1444" s="108"/>
      <c r="O1444" s="220"/>
      <c r="P1444" s="108"/>
      <c r="Q1444" s="225"/>
    </row>
    <row r="1445" spans="2:17" x14ac:dyDescent="0.25">
      <c r="B1445" s="108"/>
      <c r="C1445" s="220"/>
      <c r="D1445" s="108"/>
      <c r="E1445" s="220"/>
      <c r="F1445" s="108"/>
      <c r="G1445" s="220"/>
      <c r="H1445" s="108"/>
      <c r="I1445" s="220"/>
      <c r="J1445" s="108"/>
      <c r="K1445" s="220"/>
      <c r="L1445" s="108"/>
      <c r="M1445" s="220"/>
      <c r="N1445" s="108"/>
      <c r="O1445" s="220"/>
      <c r="P1445" s="108"/>
      <c r="Q1445" s="225"/>
    </row>
    <row r="1446" spans="2:17" x14ac:dyDescent="0.25">
      <c r="B1446" s="108"/>
      <c r="C1446" s="220"/>
      <c r="D1446" s="108"/>
      <c r="E1446" s="220"/>
      <c r="F1446" s="108"/>
      <c r="G1446" s="220"/>
      <c r="H1446" s="108"/>
      <c r="I1446" s="220"/>
      <c r="J1446" s="108"/>
      <c r="K1446" s="220"/>
      <c r="L1446" s="108"/>
      <c r="M1446" s="220"/>
      <c r="N1446" s="108"/>
      <c r="O1446" s="220"/>
      <c r="P1446" s="108"/>
      <c r="Q1446" s="225"/>
    </row>
    <row r="1447" spans="2:17" x14ac:dyDescent="0.25">
      <c r="B1447" s="108"/>
      <c r="C1447" s="220"/>
      <c r="D1447" s="108"/>
      <c r="E1447" s="220"/>
      <c r="F1447" s="108"/>
      <c r="G1447" s="220"/>
      <c r="H1447" s="108"/>
      <c r="I1447" s="220"/>
      <c r="J1447" s="108"/>
      <c r="K1447" s="220"/>
      <c r="L1447" s="108"/>
      <c r="M1447" s="220"/>
      <c r="N1447" s="108"/>
      <c r="O1447" s="220"/>
      <c r="P1447" s="108"/>
      <c r="Q1447" s="225"/>
    </row>
    <row r="1448" spans="2:17" x14ac:dyDescent="0.25">
      <c r="B1448" s="108"/>
      <c r="C1448" s="220"/>
      <c r="D1448" s="108"/>
      <c r="E1448" s="220"/>
      <c r="F1448" s="108"/>
      <c r="G1448" s="220"/>
      <c r="H1448" s="108"/>
      <c r="I1448" s="220"/>
      <c r="J1448" s="108"/>
      <c r="K1448" s="220"/>
      <c r="L1448" s="108"/>
      <c r="M1448" s="220"/>
      <c r="N1448" s="108"/>
      <c r="O1448" s="220"/>
      <c r="P1448" s="108"/>
      <c r="Q1448" s="225"/>
    </row>
    <row r="1449" spans="2:17" x14ac:dyDescent="0.25">
      <c r="B1449" s="108"/>
      <c r="C1449" s="220"/>
      <c r="D1449" s="108"/>
      <c r="E1449" s="220"/>
      <c r="F1449" s="108"/>
      <c r="G1449" s="220"/>
      <c r="H1449" s="108"/>
      <c r="I1449" s="220"/>
      <c r="J1449" s="108"/>
      <c r="K1449" s="220"/>
      <c r="L1449" s="108"/>
      <c r="M1449" s="220"/>
      <c r="N1449" s="108"/>
      <c r="O1449" s="220"/>
      <c r="P1449" s="108"/>
      <c r="Q1449" s="225"/>
    </row>
    <row r="1450" spans="2:17" x14ac:dyDescent="0.25">
      <c r="B1450" s="108"/>
      <c r="C1450" s="220"/>
      <c r="D1450" s="108"/>
      <c r="E1450" s="220"/>
      <c r="F1450" s="108"/>
      <c r="G1450" s="220"/>
      <c r="H1450" s="108"/>
      <c r="I1450" s="220"/>
      <c r="J1450" s="108"/>
      <c r="K1450" s="220"/>
      <c r="L1450" s="108"/>
      <c r="M1450" s="220"/>
      <c r="N1450" s="108"/>
      <c r="O1450" s="220"/>
      <c r="P1450" s="108"/>
      <c r="Q1450" s="225"/>
    </row>
    <row r="1451" spans="2:17" x14ac:dyDescent="0.25">
      <c r="B1451" s="108"/>
      <c r="C1451" s="220"/>
      <c r="D1451" s="108"/>
      <c r="E1451" s="220"/>
      <c r="F1451" s="108"/>
      <c r="G1451" s="220"/>
      <c r="H1451" s="108"/>
      <c r="I1451" s="220"/>
      <c r="J1451" s="108"/>
      <c r="K1451" s="220"/>
      <c r="L1451" s="108"/>
      <c r="M1451" s="220"/>
      <c r="N1451" s="108"/>
      <c r="O1451" s="220"/>
      <c r="P1451" s="108"/>
      <c r="Q1451" s="225"/>
    </row>
    <row r="1452" spans="2:17" x14ac:dyDescent="0.25">
      <c r="B1452" s="108"/>
      <c r="C1452" s="220"/>
      <c r="D1452" s="108"/>
      <c r="E1452" s="220"/>
      <c r="F1452" s="108"/>
      <c r="G1452" s="220"/>
      <c r="H1452" s="108"/>
      <c r="I1452" s="220"/>
      <c r="J1452" s="108"/>
      <c r="K1452" s="220"/>
      <c r="L1452" s="108"/>
      <c r="M1452" s="220"/>
      <c r="N1452" s="108"/>
      <c r="O1452" s="220"/>
      <c r="P1452" s="108"/>
      <c r="Q1452" s="225"/>
    </row>
    <row r="1453" spans="2:17" x14ac:dyDescent="0.25">
      <c r="B1453" s="108"/>
      <c r="C1453" s="220"/>
      <c r="D1453" s="108"/>
      <c r="E1453" s="220"/>
      <c r="F1453" s="108"/>
      <c r="G1453" s="220"/>
      <c r="H1453" s="108"/>
      <c r="I1453" s="220"/>
      <c r="J1453" s="108"/>
      <c r="K1453" s="220"/>
      <c r="L1453" s="108"/>
      <c r="M1453" s="220"/>
      <c r="N1453" s="108"/>
      <c r="O1453" s="220"/>
      <c r="P1453" s="108"/>
      <c r="Q1453" s="225"/>
    </row>
    <row r="1454" spans="2:17" x14ac:dyDescent="0.25">
      <c r="B1454" s="108"/>
      <c r="C1454" s="220"/>
      <c r="D1454" s="108"/>
      <c r="E1454" s="220"/>
      <c r="F1454" s="108"/>
      <c r="G1454" s="220"/>
      <c r="H1454" s="108"/>
      <c r="I1454" s="220"/>
      <c r="J1454" s="108"/>
      <c r="K1454" s="220"/>
      <c r="L1454" s="108"/>
      <c r="M1454" s="220"/>
      <c r="N1454" s="108"/>
      <c r="O1454" s="220"/>
      <c r="P1454" s="108"/>
      <c r="Q1454" s="225"/>
    </row>
    <row r="1455" spans="2:17" x14ac:dyDescent="0.25">
      <c r="B1455" s="108"/>
      <c r="C1455" s="220"/>
      <c r="D1455" s="108"/>
      <c r="E1455" s="220"/>
      <c r="F1455" s="108"/>
      <c r="G1455" s="220"/>
      <c r="H1455" s="108"/>
      <c r="I1455" s="220"/>
      <c r="J1455" s="108"/>
      <c r="K1455" s="220"/>
      <c r="L1455" s="108"/>
      <c r="M1455" s="220"/>
      <c r="N1455" s="108"/>
      <c r="O1455" s="220"/>
      <c r="P1455" s="108"/>
      <c r="Q1455" s="225"/>
    </row>
    <row r="1456" spans="2:17" x14ac:dyDescent="0.25">
      <c r="B1456" s="108"/>
      <c r="C1456" s="220"/>
      <c r="D1456" s="108"/>
      <c r="E1456" s="220"/>
      <c r="F1456" s="108"/>
      <c r="G1456" s="220"/>
      <c r="H1456" s="108"/>
      <c r="I1456" s="220"/>
      <c r="J1456" s="108"/>
      <c r="K1456" s="220"/>
      <c r="L1456" s="108"/>
      <c r="M1456" s="220"/>
      <c r="N1456" s="108"/>
      <c r="O1456" s="220"/>
      <c r="P1456" s="108"/>
      <c r="Q1456" s="225"/>
    </row>
    <row r="1457" spans="2:17" x14ac:dyDescent="0.25">
      <c r="B1457" s="108"/>
      <c r="C1457" s="220"/>
      <c r="D1457" s="108"/>
      <c r="E1457" s="220"/>
      <c r="F1457" s="108"/>
      <c r="G1457" s="220"/>
      <c r="H1457" s="108"/>
      <c r="I1457" s="220"/>
      <c r="J1457" s="108"/>
      <c r="K1457" s="220"/>
      <c r="L1457" s="108"/>
      <c r="M1457" s="220"/>
      <c r="N1457" s="108"/>
      <c r="O1457" s="220"/>
      <c r="P1457" s="108"/>
      <c r="Q1457" s="225"/>
    </row>
    <row r="1458" spans="2:17" x14ac:dyDescent="0.25">
      <c r="B1458" s="108"/>
      <c r="C1458" s="220"/>
      <c r="D1458" s="108"/>
      <c r="E1458" s="220"/>
      <c r="F1458" s="108"/>
      <c r="G1458" s="220"/>
      <c r="H1458" s="108"/>
      <c r="I1458" s="220"/>
      <c r="J1458" s="108"/>
      <c r="K1458" s="220"/>
      <c r="L1458" s="108"/>
      <c r="M1458" s="220"/>
      <c r="N1458" s="108"/>
      <c r="O1458" s="220"/>
      <c r="P1458" s="108"/>
      <c r="Q1458" s="225"/>
    </row>
    <row r="1459" spans="2:17" x14ac:dyDescent="0.25">
      <c r="B1459" s="108"/>
      <c r="C1459" s="220"/>
      <c r="D1459" s="108"/>
      <c r="E1459" s="220"/>
      <c r="F1459" s="108"/>
      <c r="G1459" s="220"/>
      <c r="H1459" s="108"/>
      <c r="I1459" s="220"/>
      <c r="J1459" s="108"/>
      <c r="K1459" s="220"/>
      <c r="L1459" s="108"/>
      <c r="M1459" s="220"/>
      <c r="N1459" s="108"/>
      <c r="O1459" s="220"/>
      <c r="P1459" s="108"/>
      <c r="Q1459" s="225"/>
    </row>
    <row r="1460" spans="2:17" x14ac:dyDescent="0.25">
      <c r="B1460" s="108"/>
      <c r="C1460" s="220"/>
      <c r="D1460" s="108"/>
      <c r="E1460" s="220"/>
      <c r="F1460" s="108"/>
      <c r="G1460" s="220"/>
      <c r="H1460" s="108"/>
      <c r="I1460" s="220"/>
      <c r="J1460" s="108"/>
      <c r="K1460" s="220"/>
      <c r="L1460" s="108"/>
      <c r="M1460" s="220"/>
      <c r="N1460" s="108"/>
      <c r="O1460" s="220"/>
      <c r="P1460" s="108"/>
      <c r="Q1460" s="225"/>
    </row>
    <row r="1461" spans="2:17" x14ac:dyDescent="0.25">
      <c r="B1461" s="108"/>
      <c r="C1461" s="220"/>
      <c r="D1461" s="108"/>
      <c r="E1461" s="220"/>
      <c r="F1461" s="108"/>
      <c r="G1461" s="220"/>
      <c r="H1461" s="108"/>
      <c r="I1461" s="220"/>
      <c r="J1461" s="108"/>
      <c r="K1461" s="220"/>
      <c r="L1461" s="108"/>
      <c r="M1461" s="220"/>
      <c r="N1461" s="108"/>
      <c r="O1461" s="220"/>
      <c r="P1461" s="108"/>
      <c r="Q1461" s="225"/>
    </row>
    <row r="1462" spans="2:17" x14ac:dyDescent="0.25">
      <c r="B1462" s="108"/>
      <c r="C1462" s="220"/>
      <c r="D1462" s="108"/>
      <c r="E1462" s="220"/>
      <c r="F1462" s="108"/>
      <c r="G1462" s="220"/>
      <c r="H1462" s="108"/>
      <c r="I1462" s="220"/>
      <c r="J1462" s="108"/>
      <c r="K1462" s="220"/>
      <c r="L1462" s="108"/>
      <c r="M1462" s="220"/>
      <c r="N1462" s="108"/>
      <c r="O1462" s="220"/>
      <c r="P1462" s="108"/>
      <c r="Q1462" s="225"/>
    </row>
    <row r="1463" spans="2:17" x14ac:dyDescent="0.25">
      <c r="B1463" s="108"/>
      <c r="C1463" s="220"/>
      <c r="D1463" s="108"/>
      <c r="E1463" s="220"/>
      <c r="F1463" s="108"/>
      <c r="G1463" s="220"/>
      <c r="H1463" s="108"/>
      <c r="I1463" s="220"/>
      <c r="J1463" s="108"/>
      <c r="K1463" s="220"/>
      <c r="L1463" s="108"/>
      <c r="M1463" s="220"/>
      <c r="N1463" s="108"/>
      <c r="O1463" s="220"/>
      <c r="P1463" s="108"/>
      <c r="Q1463" s="225"/>
    </row>
    <row r="1464" spans="2:17" x14ac:dyDescent="0.25">
      <c r="B1464" s="108"/>
      <c r="C1464" s="220"/>
      <c r="D1464" s="108"/>
      <c r="E1464" s="220"/>
      <c r="F1464" s="108"/>
      <c r="G1464" s="220"/>
      <c r="H1464" s="108"/>
      <c r="I1464" s="220"/>
      <c r="J1464" s="108"/>
      <c r="K1464" s="220"/>
      <c r="L1464" s="108"/>
      <c r="M1464" s="220"/>
      <c r="N1464" s="108"/>
      <c r="O1464" s="220"/>
      <c r="P1464" s="108"/>
      <c r="Q1464" s="225"/>
    </row>
    <row r="1465" spans="2:17" x14ac:dyDescent="0.25">
      <c r="B1465" s="108"/>
      <c r="C1465" s="220"/>
      <c r="D1465" s="108"/>
      <c r="E1465" s="220"/>
      <c r="F1465" s="108"/>
      <c r="G1465" s="220"/>
      <c r="H1465" s="108"/>
      <c r="I1465" s="220"/>
      <c r="J1465" s="108"/>
      <c r="K1465" s="220"/>
      <c r="L1465" s="108"/>
      <c r="M1465" s="220"/>
      <c r="N1465" s="108"/>
      <c r="O1465" s="220"/>
      <c r="P1465" s="108"/>
      <c r="Q1465" s="225"/>
    </row>
    <row r="1466" spans="2:17" x14ac:dyDescent="0.25">
      <c r="B1466" s="108"/>
      <c r="C1466" s="220"/>
      <c r="D1466" s="108"/>
      <c r="E1466" s="220"/>
      <c r="F1466" s="108"/>
      <c r="G1466" s="220"/>
      <c r="H1466" s="108"/>
      <c r="I1466" s="220"/>
      <c r="J1466" s="108"/>
      <c r="K1466" s="220"/>
      <c r="L1466" s="108"/>
      <c r="M1466" s="220"/>
      <c r="N1466" s="108"/>
      <c r="O1466" s="220"/>
      <c r="P1466" s="108"/>
      <c r="Q1466" s="225"/>
    </row>
    <row r="1467" spans="2:17" x14ac:dyDescent="0.25">
      <c r="B1467" s="108"/>
      <c r="C1467" s="220"/>
      <c r="D1467" s="108"/>
      <c r="E1467" s="220"/>
      <c r="F1467" s="108"/>
      <c r="G1467" s="220"/>
      <c r="H1467" s="108"/>
      <c r="I1467" s="220"/>
      <c r="J1467" s="108"/>
      <c r="K1467" s="220"/>
      <c r="L1467" s="108"/>
      <c r="M1467" s="220"/>
      <c r="N1467" s="108"/>
      <c r="O1467" s="220"/>
      <c r="P1467" s="108"/>
      <c r="Q1467" s="225"/>
    </row>
    <row r="1468" spans="2:17" x14ac:dyDescent="0.25">
      <c r="B1468" s="108"/>
      <c r="C1468" s="220"/>
      <c r="D1468" s="108"/>
      <c r="E1468" s="220"/>
      <c r="F1468" s="108"/>
      <c r="G1468" s="220"/>
      <c r="H1468" s="108"/>
      <c r="I1468" s="220"/>
      <c r="J1468" s="108"/>
      <c r="K1468" s="220"/>
      <c r="L1468" s="108"/>
      <c r="M1468" s="220"/>
      <c r="N1468" s="108"/>
      <c r="O1468" s="220"/>
      <c r="P1468" s="108"/>
      <c r="Q1468" s="225"/>
    </row>
    <row r="1469" spans="2:17" x14ac:dyDescent="0.25">
      <c r="B1469" s="108"/>
      <c r="C1469" s="220"/>
      <c r="D1469" s="108"/>
      <c r="E1469" s="220"/>
      <c r="F1469" s="108"/>
      <c r="G1469" s="220"/>
      <c r="H1469" s="108"/>
      <c r="I1469" s="220"/>
      <c r="J1469" s="108"/>
      <c r="K1469" s="220"/>
      <c r="L1469" s="108"/>
      <c r="M1469" s="220"/>
      <c r="N1469" s="108"/>
      <c r="O1469" s="220"/>
      <c r="P1469" s="108"/>
      <c r="Q1469" s="225"/>
    </row>
    <row r="1470" spans="2:17" x14ac:dyDescent="0.25">
      <c r="B1470" s="108"/>
      <c r="C1470" s="220"/>
      <c r="D1470" s="108"/>
      <c r="E1470" s="220"/>
      <c r="F1470" s="108"/>
      <c r="G1470" s="220"/>
      <c r="H1470" s="108"/>
      <c r="I1470" s="220"/>
      <c r="J1470" s="108"/>
      <c r="K1470" s="220"/>
      <c r="L1470" s="108"/>
      <c r="M1470" s="220"/>
      <c r="N1470" s="108"/>
      <c r="O1470" s="220"/>
      <c r="P1470" s="108"/>
      <c r="Q1470" s="225"/>
    </row>
    <row r="1471" spans="2:17" x14ac:dyDescent="0.25">
      <c r="B1471" s="108"/>
      <c r="C1471" s="220"/>
      <c r="D1471" s="108"/>
      <c r="E1471" s="220"/>
      <c r="F1471" s="108"/>
      <c r="G1471" s="220"/>
      <c r="H1471" s="108"/>
      <c r="I1471" s="220"/>
      <c r="J1471" s="108"/>
      <c r="K1471" s="220"/>
      <c r="L1471" s="108"/>
      <c r="M1471" s="220"/>
      <c r="N1471" s="108"/>
      <c r="O1471" s="220"/>
      <c r="P1471" s="108"/>
      <c r="Q1471" s="225"/>
    </row>
    <row r="1472" spans="2:17" x14ac:dyDescent="0.25">
      <c r="B1472" s="108"/>
      <c r="C1472" s="220"/>
      <c r="D1472" s="108"/>
      <c r="E1472" s="220"/>
      <c r="F1472" s="108"/>
      <c r="G1472" s="220"/>
      <c r="H1472" s="108"/>
      <c r="I1472" s="220"/>
      <c r="J1472" s="108"/>
      <c r="K1472" s="220"/>
      <c r="L1472" s="108"/>
      <c r="M1472" s="220"/>
      <c r="N1472" s="108"/>
      <c r="O1472" s="220"/>
      <c r="P1472" s="108"/>
      <c r="Q1472" s="225"/>
    </row>
    <row r="1473" spans="2:17" x14ac:dyDescent="0.25">
      <c r="B1473" s="108"/>
      <c r="C1473" s="220"/>
      <c r="D1473" s="108"/>
      <c r="E1473" s="220"/>
      <c r="F1473" s="108"/>
      <c r="G1473" s="220"/>
      <c r="H1473" s="108"/>
      <c r="I1473" s="220"/>
      <c r="J1473" s="108"/>
      <c r="K1473" s="220"/>
      <c r="L1473" s="108"/>
      <c r="M1473" s="220"/>
      <c r="N1473" s="108"/>
      <c r="O1473" s="220"/>
      <c r="P1473" s="108"/>
      <c r="Q1473" s="225"/>
    </row>
    <row r="1474" spans="2:17" x14ac:dyDescent="0.25">
      <c r="B1474" s="108"/>
      <c r="C1474" s="220"/>
      <c r="D1474" s="108"/>
      <c r="E1474" s="220"/>
      <c r="F1474" s="108"/>
      <c r="G1474" s="220"/>
      <c r="H1474" s="108"/>
      <c r="I1474" s="220"/>
      <c r="J1474" s="108"/>
      <c r="K1474" s="220"/>
      <c r="L1474" s="108"/>
      <c r="M1474" s="220"/>
      <c r="N1474" s="108"/>
      <c r="O1474" s="220"/>
      <c r="P1474" s="108"/>
      <c r="Q1474" s="225"/>
    </row>
    <row r="1475" spans="2:17" x14ac:dyDescent="0.25">
      <c r="B1475" s="108"/>
      <c r="C1475" s="220"/>
      <c r="D1475" s="108"/>
      <c r="E1475" s="220"/>
      <c r="F1475" s="108"/>
      <c r="G1475" s="220"/>
      <c r="H1475" s="108"/>
      <c r="I1475" s="220"/>
      <c r="J1475" s="108"/>
      <c r="K1475" s="220"/>
      <c r="L1475" s="108"/>
      <c r="M1475" s="220"/>
      <c r="N1475" s="108"/>
      <c r="O1475" s="220"/>
      <c r="P1475" s="108"/>
      <c r="Q1475" s="225"/>
    </row>
    <row r="1476" spans="2:17" x14ac:dyDescent="0.25">
      <c r="B1476" s="108"/>
      <c r="C1476" s="220"/>
      <c r="D1476" s="108"/>
      <c r="E1476" s="220"/>
      <c r="F1476" s="108"/>
      <c r="G1476" s="220"/>
      <c r="H1476" s="108"/>
      <c r="I1476" s="220"/>
      <c r="J1476" s="108"/>
      <c r="K1476" s="220"/>
      <c r="L1476" s="108"/>
      <c r="M1476" s="220"/>
      <c r="N1476" s="108"/>
      <c r="O1476" s="220"/>
      <c r="P1476" s="108"/>
      <c r="Q1476" s="225"/>
    </row>
    <row r="1477" spans="2:17" x14ac:dyDescent="0.25">
      <c r="B1477" s="108"/>
      <c r="C1477" s="220"/>
      <c r="D1477" s="108"/>
      <c r="E1477" s="220"/>
      <c r="F1477" s="108"/>
      <c r="G1477" s="220"/>
      <c r="H1477" s="108"/>
      <c r="I1477" s="220"/>
      <c r="J1477" s="108"/>
      <c r="K1477" s="220"/>
      <c r="L1477" s="108"/>
      <c r="M1477" s="220"/>
      <c r="N1477" s="108"/>
      <c r="O1477" s="220"/>
      <c r="P1477" s="108"/>
      <c r="Q1477" s="225"/>
    </row>
    <row r="1478" spans="2:17" x14ac:dyDescent="0.25">
      <c r="B1478" s="108"/>
      <c r="C1478" s="220"/>
      <c r="D1478" s="108"/>
      <c r="E1478" s="220"/>
      <c r="F1478" s="108"/>
      <c r="G1478" s="220"/>
      <c r="H1478" s="108"/>
      <c r="I1478" s="220"/>
      <c r="J1478" s="108"/>
      <c r="K1478" s="220"/>
      <c r="L1478" s="108"/>
      <c r="M1478" s="220"/>
      <c r="N1478" s="108"/>
      <c r="O1478" s="220"/>
      <c r="P1478" s="108"/>
      <c r="Q1478" s="225"/>
    </row>
    <row r="1479" spans="2:17" x14ac:dyDescent="0.25">
      <c r="B1479" s="108"/>
      <c r="C1479" s="220"/>
      <c r="D1479" s="108"/>
      <c r="E1479" s="220"/>
      <c r="F1479" s="108"/>
      <c r="G1479" s="220"/>
      <c r="H1479" s="108"/>
      <c r="I1479" s="220"/>
      <c r="J1479" s="108"/>
      <c r="K1479" s="220"/>
      <c r="L1479" s="108"/>
      <c r="M1479" s="220"/>
      <c r="N1479" s="108"/>
      <c r="O1479" s="220"/>
      <c r="P1479" s="108"/>
      <c r="Q1479" s="225"/>
    </row>
    <row r="1480" spans="2:17" x14ac:dyDescent="0.25">
      <c r="B1480" s="108"/>
      <c r="C1480" s="220"/>
      <c r="D1480" s="108"/>
      <c r="E1480" s="220"/>
      <c r="F1480" s="108"/>
      <c r="G1480" s="220"/>
      <c r="H1480" s="108"/>
      <c r="I1480" s="220"/>
      <c r="J1480" s="108"/>
      <c r="K1480" s="220"/>
      <c r="L1480" s="108"/>
      <c r="M1480" s="220"/>
      <c r="N1480" s="108"/>
      <c r="O1480" s="220"/>
      <c r="P1480" s="108"/>
      <c r="Q1480" s="225"/>
    </row>
    <row r="1481" spans="2:17" x14ac:dyDescent="0.25">
      <c r="B1481" s="108"/>
      <c r="C1481" s="220"/>
      <c r="D1481" s="108"/>
      <c r="E1481" s="220"/>
      <c r="F1481" s="108"/>
      <c r="G1481" s="220"/>
      <c r="H1481" s="108"/>
      <c r="I1481" s="220"/>
      <c r="J1481" s="108"/>
      <c r="K1481" s="220"/>
      <c r="L1481" s="108"/>
      <c r="M1481" s="220"/>
      <c r="N1481" s="108"/>
      <c r="O1481" s="220"/>
      <c r="P1481" s="108"/>
      <c r="Q1481" s="225"/>
    </row>
    <row r="1482" spans="2:17" x14ac:dyDescent="0.25">
      <c r="B1482" s="108"/>
      <c r="C1482" s="220"/>
      <c r="D1482" s="108"/>
      <c r="E1482" s="220"/>
      <c r="F1482" s="108"/>
      <c r="G1482" s="220"/>
      <c r="H1482" s="108"/>
      <c r="I1482" s="220"/>
      <c r="J1482" s="108"/>
      <c r="K1482" s="220"/>
      <c r="L1482" s="108"/>
      <c r="M1482" s="220"/>
      <c r="N1482" s="108"/>
      <c r="O1482" s="220"/>
      <c r="P1482" s="108"/>
      <c r="Q1482" s="225"/>
    </row>
    <row r="1483" spans="2:17" x14ac:dyDescent="0.25">
      <c r="B1483" s="108"/>
      <c r="C1483" s="220"/>
      <c r="D1483" s="108"/>
      <c r="E1483" s="220"/>
      <c r="F1483" s="108"/>
      <c r="G1483" s="220"/>
      <c r="H1483" s="108"/>
      <c r="I1483" s="220"/>
      <c r="J1483" s="108"/>
      <c r="K1483" s="220"/>
      <c r="L1483" s="108"/>
      <c r="M1483" s="220"/>
      <c r="N1483" s="108"/>
      <c r="O1483" s="220"/>
      <c r="P1483" s="108"/>
      <c r="Q1483" s="225"/>
    </row>
    <row r="1484" spans="2:17" x14ac:dyDescent="0.25">
      <c r="B1484" s="108"/>
      <c r="C1484" s="220"/>
      <c r="D1484" s="108"/>
      <c r="E1484" s="220"/>
      <c r="F1484" s="108"/>
      <c r="G1484" s="220"/>
      <c r="H1484" s="108"/>
      <c r="I1484" s="220"/>
      <c r="J1484" s="108"/>
      <c r="K1484" s="220"/>
      <c r="L1484" s="108"/>
      <c r="M1484" s="220"/>
      <c r="N1484" s="108"/>
      <c r="O1484" s="220"/>
      <c r="P1484" s="108"/>
      <c r="Q1484" s="225"/>
    </row>
    <row r="1485" spans="2:17" x14ac:dyDescent="0.25">
      <c r="B1485" s="108"/>
      <c r="C1485" s="220"/>
      <c r="D1485" s="108"/>
      <c r="E1485" s="220"/>
      <c r="F1485" s="108"/>
      <c r="G1485" s="220"/>
      <c r="H1485" s="108"/>
      <c r="I1485" s="220"/>
      <c r="J1485" s="108"/>
      <c r="K1485" s="220"/>
      <c r="L1485" s="108"/>
      <c r="M1485" s="220"/>
      <c r="N1485" s="108"/>
      <c r="O1485" s="220"/>
      <c r="P1485" s="108"/>
      <c r="Q1485" s="225"/>
    </row>
    <row r="1486" spans="2:17" x14ac:dyDescent="0.25">
      <c r="B1486" s="108"/>
      <c r="C1486" s="220"/>
      <c r="D1486" s="108"/>
      <c r="E1486" s="220"/>
      <c r="F1486" s="108"/>
      <c r="G1486" s="220"/>
      <c r="H1486" s="108"/>
      <c r="I1486" s="220"/>
      <c r="J1486" s="108"/>
      <c r="K1486" s="220"/>
      <c r="L1486" s="108"/>
      <c r="M1486" s="220"/>
      <c r="N1486" s="108"/>
      <c r="O1486" s="220"/>
      <c r="P1486" s="108"/>
      <c r="Q1486" s="225"/>
    </row>
    <row r="1487" spans="2:17" x14ac:dyDescent="0.25">
      <c r="B1487" s="108"/>
      <c r="C1487" s="220"/>
      <c r="D1487" s="108"/>
      <c r="E1487" s="220"/>
      <c r="F1487" s="108"/>
      <c r="G1487" s="220"/>
      <c r="H1487" s="108"/>
      <c r="I1487" s="220"/>
      <c r="J1487" s="108"/>
      <c r="K1487" s="220"/>
      <c r="L1487" s="108"/>
      <c r="M1487" s="220"/>
      <c r="N1487" s="108"/>
      <c r="O1487" s="220"/>
      <c r="P1487" s="108"/>
      <c r="Q1487" s="225"/>
    </row>
    <row r="1488" spans="2:17" x14ac:dyDescent="0.25">
      <c r="B1488" s="108"/>
      <c r="C1488" s="220"/>
      <c r="D1488" s="108"/>
      <c r="E1488" s="220"/>
      <c r="F1488" s="108"/>
      <c r="G1488" s="220"/>
      <c r="H1488" s="108"/>
      <c r="I1488" s="220"/>
      <c r="J1488" s="108"/>
      <c r="K1488" s="220"/>
      <c r="L1488" s="108"/>
      <c r="M1488" s="220"/>
      <c r="N1488" s="108"/>
      <c r="O1488" s="220"/>
      <c r="P1488" s="108"/>
      <c r="Q1488" s="225"/>
    </row>
    <row r="1489" spans="2:17" x14ac:dyDescent="0.25">
      <c r="B1489" s="108"/>
      <c r="C1489" s="220"/>
      <c r="D1489" s="108"/>
      <c r="E1489" s="220"/>
      <c r="F1489" s="108"/>
      <c r="G1489" s="220"/>
      <c r="H1489" s="108"/>
      <c r="I1489" s="220"/>
      <c r="J1489" s="108"/>
      <c r="K1489" s="220"/>
      <c r="L1489" s="108"/>
      <c r="M1489" s="220"/>
      <c r="N1489" s="108"/>
      <c r="O1489" s="220"/>
      <c r="P1489" s="108"/>
      <c r="Q1489" s="225"/>
    </row>
    <row r="1490" spans="2:17" x14ac:dyDescent="0.25">
      <c r="B1490" s="108"/>
      <c r="C1490" s="220"/>
      <c r="D1490" s="108"/>
      <c r="E1490" s="220"/>
      <c r="F1490" s="108"/>
      <c r="G1490" s="220"/>
      <c r="H1490" s="108"/>
      <c r="I1490" s="220"/>
      <c r="J1490" s="108"/>
      <c r="K1490" s="220"/>
      <c r="L1490" s="108"/>
      <c r="M1490" s="220"/>
      <c r="N1490" s="108"/>
      <c r="O1490" s="220"/>
      <c r="P1490" s="108"/>
      <c r="Q1490" s="225"/>
    </row>
    <row r="1491" spans="2:17" x14ac:dyDescent="0.25">
      <c r="B1491" s="108"/>
      <c r="C1491" s="220"/>
      <c r="D1491" s="108"/>
      <c r="E1491" s="220"/>
      <c r="F1491" s="108"/>
      <c r="G1491" s="220"/>
      <c r="H1491" s="108"/>
      <c r="I1491" s="220"/>
      <c r="J1491" s="108"/>
      <c r="K1491" s="220"/>
      <c r="L1491" s="108"/>
      <c r="M1491" s="220"/>
      <c r="N1491" s="108"/>
      <c r="O1491" s="220"/>
      <c r="P1491" s="108"/>
      <c r="Q1491" s="225"/>
    </row>
    <row r="1492" spans="2:17" x14ac:dyDescent="0.25">
      <c r="B1492" s="108"/>
      <c r="C1492" s="220"/>
      <c r="D1492" s="108"/>
      <c r="E1492" s="220"/>
      <c r="F1492" s="108"/>
      <c r="G1492" s="220"/>
      <c r="H1492" s="108"/>
      <c r="I1492" s="220"/>
      <c r="J1492" s="108"/>
      <c r="K1492" s="220"/>
      <c r="L1492" s="108"/>
      <c r="M1492" s="220"/>
      <c r="N1492" s="108"/>
      <c r="O1492" s="220"/>
      <c r="P1492" s="108"/>
      <c r="Q1492" s="225"/>
    </row>
    <row r="1493" spans="2:17" x14ac:dyDescent="0.25">
      <c r="B1493" s="108"/>
      <c r="C1493" s="220"/>
      <c r="D1493" s="108"/>
      <c r="E1493" s="220"/>
      <c r="F1493" s="108"/>
      <c r="G1493" s="220"/>
      <c r="H1493" s="108"/>
      <c r="I1493" s="220"/>
      <c r="J1493" s="108"/>
      <c r="K1493" s="220"/>
      <c r="L1493" s="108"/>
      <c r="M1493" s="220"/>
      <c r="N1493" s="108"/>
      <c r="O1493" s="220"/>
      <c r="P1493" s="108"/>
      <c r="Q1493" s="225"/>
    </row>
    <row r="1494" spans="2:17" x14ac:dyDescent="0.25">
      <c r="B1494" s="108"/>
      <c r="C1494" s="220"/>
      <c r="D1494" s="108"/>
      <c r="E1494" s="220"/>
      <c r="F1494" s="108"/>
      <c r="G1494" s="220"/>
      <c r="H1494" s="108"/>
      <c r="I1494" s="220"/>
      <c r="J1494" s="108"/>
      <c r="K1494" s="220"/>
      <c r="L1494" s="108"/>
      <c r="M1494" s="220"/>
      <c r="N1494" s="108"/>
      <c r="O1494" s="220"/>
      <c r="P1494" s="108"/>
      <c r="Q1494" s="225"/>
    </row>
    <row r="1495" spans="2:17" x14ac:dyDescent="0.25">
      <c r="B1495" s="108"/>
      <c r="C1495" s="220"/>
      <c r="D1495" s="108"/>
      <c r="E1495" s="220"/>
      <c r="F1495" s="108"/>
      <c r="G1495" s="220"/>
      <c r="H1495" s="108"/>
      <c r="I1495" s="220"/>
      <c r="J1495" s="108"/>
      <c r="K1495" s="220"/>
      <c r="L1495" s="108"/>
      <c r="M1495" s="220"/>
      <c r="N1495" s="108"/>
      <c r="O1495" s="220"/>
      <c r="P1495" s="108"/>
      <c r="Q1495" s="225"/>
    </row>
    <row r="1496" spans="2:17" x14ac:dyDescent="0.25">
      <c r="B1496" s="108"/>
      <c r="C1496" s="220"/>
      <c r="D1496" s="108"/>
      <c r="E1496" s="220"/>
      <c r="F1496" s="108"/>
      <c r="G1496" s="220"/>
      <c r="H1496" s="108"/>
      <c r="I1496" s="220"/>
      <c r="J1496" s="108"/>
      <c r="K1496" s="220"/>
      <c r="L1496" s="108"/>
      <c r="M1496" s="220"/>
      <c r="N1496" s="108"/>
      <c r="O1496" s="220"/>
      <c r="P1496" s="108"/>
      <c r="Q1496" s="225"/>
    </row>
    <row r="1497" spans="2:17" x14ac:dyDescent="0.25">
      <c r="B1497" s="108"/>
      <c r="C1497" s="220"/>
      <c r="D1497" s="108"/>
      <c r="E1497" s="220"/>
      <c r="F1497" s="108"/>
      <c r="G1497" s="220"/>
      <c r="H1497" s="108"/>
      <c r="I1497" s="220"/>
      <c r="J1497" s="108"/>
      <c r="K1497" s="220"/>
      <c r="L1497" s="108"/>
      <c r="M1497" s="220"/>
      <c r="N1497" s="108"/>
      <c r="O1497" s="220"/>
      <c r="P1497" s="108"/>
      <c r="Q1497" s="225"/>
    </row>
    <row r="1498" spans="2:17" x14ac:dyDescent="0.25">
      <c r="B1498" s="108"/>
      <c r="C1498" s="220"/>
      <c r="D1498" s="108"/>
      <c r="E1498" s="220"/>
      <c r="F1498" s="108"/>
      <c r="G1498" s="220"/>
      <c r="H1498" s="108"/>
      <c r="I1498" s="220"/>
      <c r="J1498" s="108"/>
      <c r="K1498" s="220"/>
      <c r="L1498" s="108"/>
      <c r="M1498" s="220"/>
      <c r="N1498" s="108"/>
      <c r="O1498" s="220"/>
      <c r="P1498" s="108"/>
      <c r="Q1498" s="225"/>
    </row>
    <row r="1499" spans="2:17" x14ac:dyDescent="0.25">
      <c r="B1499" s="108"/>
      <c r="C1499" s="220"/>
      <c r="D1499" s="108"/>
      <c r="E1499" s="220"/>
      <c r="F1499" s="108"/>
      <c r="G1499" s="220"/>
      <c r="H1499" s="108"/>
      <c r="I1499" s="220"/>
      <c r="J1499" s="108"/>
      <c r="K1499" s="220"/>
      <c r="L1499" s="108"/>
      <c r="M1499" s="220"/>
      <c r="N1499" s="108"/>
      <c r="O1499" s="220"/>
      <c r="P1499" s="108"/>
      <c r="Q1499" s="225"/>
    </row>
    <row r="1500" spans="2:17" x14ac:dyDescent="0.25">
      <c r="B1500" s="108"/>
      <c r="C1500" s="220"/>
      <c r="D1500" s="108"/>
      <c r="E1500" s="220"/>
      <c r="F1500" s="108"/>
      <c r="G1500" s="220"/>
      <c r="H1500" s="108"/>
      <c r="I1500" s="220"/>
      <c r="J1500" s="108"/>
      <c r="K1500" s="220"/>
      <c r="L1500" s="108"/>
      <c r="M1500" s="220"/>
      <c r="N1500" s="108"/>
      <c r="O1500" s="220"/>
      <c r="P1500" s="108"/>
      <c r="Q1500" s="225"/>
    </row>
    <row r="1501" spans="2:17" x14ac:dyDescent="0.25">
      <c r="B1501" s="108"/>
      <c r="C1501" s="220"/>
      <c r="D1501" s="108"/>
      <c r="E1501" s="220"/>
      <c r="F1501" s="108"/>
      <c r="G1501" s="220"/>
      <c r="H1501" s="108"/>
      <c r="I1501" s="220"/>
      <c r="J1501" s="108"/>
      <c r="K1501" s="220"/>
      <c r="L1501" s="108"/>
      <c r="M1501" s="220"/>
      <c r="N1501" s="108"/>
      <c r="O1501" s="220"/>
      <c r="P1501" s="108"/>
      <c r="Q1501" s="225"/>
    </row>
    <row r="1502" spans="2:17" x14ac:dyDescent="0.25">
      <c r="B1502" s="108"/>
      <c r="C1502" s="220"/>
      <c r="D1502" s="108"/>
      <c r="E1502" s="220"/>
      <c r="F1502" s="108"/>
      <c r="G1502" s="220"/>
      <c r="H1502" s="108"/>
      <c r="I1502" s="220"/>
      <c r="J1502" s="108"/>
      <c r="K1502" s="220"/>
      <c r="L1502" s="108"/>
      <c r="M1502" s="220"/>
      <c r="N1502" s="108"/>
      <c r="O1502" s="220"/>
      <c r="P1502" s="108"/>
      <c r="Q1502" s="225"/>
    </row>
    <row r="1503" spans="2:17" x14ac:dyDescent="0.25">
      <c r="B1503" s="108"/>
      <c r="C1503" s="220"/>
      <c r="D1503" s="108"/>
      <c r="E1503" s="220"/>
      <c r="F1503" s="108"/>
      <c r="G1503" s="220"/>
      <c r="H1503" s="108"/>
      <c r="I1503" s="220"/>
      <c r="J1503" s="108"/>
      <c r="K1503" s="220"/>
      <c r="L1503" s="108"/>
      <c r="M1503" s="220"/>
      <c r="N1503" s="108"/>
      <c r="O1503" s="220"/>
      <c r="P1503" s="108"/>
      <c r="Q1503" s="225"/>
    </row>
    <row r="1504" spans="2:17" x14ac:dyDescent="0.25">
      <c r="B1504" s="108"/>
      <c r="C1504" s="220"/>
      <c r="D1504" s="108"/>
      <c r="E1504" s="220"/>
      <c r="F1504" s="108"/>
      <c r="G1504" s="220"/>
      <c r="H1504" s="108"/>
      <c r="I1504" s="220"/>
      <c r="J1504" s="108"/>
      <c r="K1504" s="220"/>
      <c r="L1504" s="108"/>
      <c r="M1504" s="220"/>
      <c r="N1504" s="108"/>
      <c r="O1504" s="220"/>
      <c r="P1504" s="108"/>
      <c r="Q1504" s="225"/>
    </row>
    <row r="1505" spans="2:17" x14ac:dyDescent="0.25">
      <c r="B1505" s="108"/>
      <c r="C1505" s="220"/>
      <c r="D1505" s="108"/>
      <c r="E1505" s="220"/>
      <c r="F1505" s="108"/>
      <c r="G1505" s="220"/>
      <c r="H1505" s="108"/>
      <c r="I1505" s="220"/>
      <c r="J1505" s="108"/>
      <c r="K1505" s="220"/>
      <c r="L1505" s="108"/>
      <c r="M1505" s="220"/>
      <c r="N1505" s="108"/>
      <c r="O1505" s="220"/>
      <c r="P1505" s="108"/>
      <c r="Q1505" s="225"/>
    </row>
    <row r="1506" spans="2:17" x14ac:dyDescent="0.25">
      <c r="B1506" s="108"/>
      <c r="C1506" s="220"/>
      <c r="D1506" s="108"/>
      <c r="E1506" s="220"/>
      <c r="F1506" s="108"/>
      <c r="G1506" s="220"/>
      <c r="H1506" s="108"/>
      <c r="I1506" s="220"/>
      <c r="J1506" s="108"/>
      <c r="K1506" s="220"/>
      <c r="L1506" s="108"/>
      <c r="M1506" s="220"/>
      <c r="N1506" s="108"/>
      <c r="O1506" s="220"/>
      <c r="P1506" s="108"/>
      <c r="Q1506" s="225"/>
    </row>
    <row r="1507" spans="2:17" x14ac:dyDescent="0.25">
      <c r="B1507" s="108"/>
      <c r="C1507" s="220"/>
      <c r="D1507" s="108"/>
      <c r="E1507" s="220"/>
      <c r="F1507" s="108"/>
      <c r="G1507" s="220"/>
      <c r="H1507" s="108"/>
      <c r="I1507" s="220"/>
      <c r="J1507" s="108"/>
      <c r="K1507" s="220"/>
      <c r="L1507" s="108"/>
      <c r="M1507" s="220"/>
      <c r="N1507" s="108"/>
      <c r="O1507" s="220"/>
      <c r="P1507" s="108"/>
      <c r="Q1507" s="225"/>
    </row>
    <row r="1508" spans="2:17" x14ac:dyDescent="0.25">
      <c r="B1508" s="108"/>
      <c r="C1508" s="220"/>
      <c r="D1508" s="108"/>
      <c r="E1508" s="220"/>
      <c r="F1508" s="108"/>
      <c r="G1508" s="220"/>
      <c r="H1508" s="108"/>
      <c r="I1508" s="220"/>
      <c r="J1508" s="108"/>
      <c r="K1508" s="220"/>
      <c r="L1508" s="108"/>
      <c r="M1508" s="220"/>
      <c r="N1508" s="108"/>
      <c r="O1508" s="220"/>
      <c r="P1508" s="108"/>
      <c r="Q1508" s="225"/>
    </row>
    <row r="1509" spans="2:17" x14ac:dyDescent="0.25">
      <c r="B1509" s="108"/>
      <c r="C1509" s="220"/>
      <c r="D1509" s="108"/>
      <c r="E1509" s="220"/>
      <c r="F1509" s="108"/>
      <c r="G1509" s="220"/>
      <c r="H1509" s="108"/>
      <c r="I1509" s="220"/>
      <c r="J1509" s="108"/>
      <c r="K1509" s="220"/>
      <c r="L1509" s="108"/>
      <c r="M1509" s="220"/>
      <c r="N1509" s="108"/>
      <c r="O1509" s="220"/>
      <c r="P1509" s="108"/>
      <c r="Q1509" s="225"/>
    </row>
    <row r="1510" spans="2:17" x14ac:dyDescent="0.25">
      <c r="B1510" s="108"/>
      <c r="C1510" s="220"/>
      <c r="D1510" s="108"/>
      <c r="E1510" s="220"/>
      <c r="F1510" s="108"/>
      <c r="G1510" s="220"/>
      <c r="H1510" s="108"/>
      <c r="I1510" s="220"/>
      <c r="J1510" s="108"/>
      <c r="K1510" s="220"/>
      <c r="L1510" s="108"/>
      <c r="M1510" s="220"/>
      <c r="N1510" s="108"/>
      <c r="O1510" s="220"/>
      <c r="P1510" s="108"/>
      <c r="Q1510" s="225"/>
    </row>
    <row r="1511" spans="2:17" x14ac:dyDescent="0.25">
      <c r="B1511" s="108"/>
      <c r="C1511" s="220"/>
      <c r="D1511" s="108"/>
      <c r="E1511" s="220"/>
      <c r="F1511" s="108"/>
      <c r="G1511" s="220"/>
      <c r="H1511" s="108"/>
      <c r="I1511" s="220"/>
      <c r="J1511" s="108"/>
      <c r="K1511" s="220"/>
      <c r="L1511" s="108"/>
      <c r="M1511" s="220"/>
      <c r="N1511" s="108"/>
      <c r="O1511" s="220"/>
      <c r="P1511" s="108"/>
      <c r="Q1511" s="225"/>
    </row>
    <row r="1512" spans="2:17" x14ac:dyDescent="0.25">
      <c r="B1512" s="108"/>
      <c r="C1512" s="220"/>
      <c r="D1512" s="108"/>
      <c r="E1512" s="220"/>
      <c r="F1512" s="108"/>
      <c r="G1512" s="220"/>
      <c r="H1512" s="108"/>
      <c r="I1512" s="220"/>
      <c r="J1512" s="108"/>
      <c r="K1512" s="220"/>
      <c r="L1512" s="108"/>
      <c r="M1512" s="220"/>
      <c r="N1512" s="108"/>
      <c r="O1512" s="220"/>
      <c r="P1512" s="108"/>
      <c r="Q1512" s="225"/>
    </row>
    <row r="1513" spans="2:17" x14ac:dyDescent="0.25">
      <c r="B1513" s="108"/>
      <c r="C1513" s="220"/>
      <c r="D1513" s="108"/>
      <c r="E1513" s="220"/>
      <c r="F1513" s="108"/>
      <c r="G1513" s="220"/>
      <c r="H1513" s="108"/>
      <c r="I1513" s="220"/>
      <c r="J1513" s="108"/>
      <c r="K1513" s="220"/>
      <c r="L1513" s="108"/>
      <c r="M1513" s="220"/>
      <c r="N1513" s="108"/>
      <c r="O1513" s="220"/>
      <c r="P1513" s="108"/>
      <c r="Q1513" s="225"/>
    </row>
    <row r="1514" spans="2:17" x14ac:dyDescent="0.25">
      <c r="B1514" s="108"/>
      <c r="C1514" s="220"/>
      <c r="D1514" s="108"/>
      <c r="E1514" s="220"/>
      <c r="F1514" s="108"/>
      <c r="G1514" s="220"/>
      <c r="H1514" s="108"/>
      <c r="I1514" s="220"/>
      <c r="J1514" s="108"/>
      <c r="K1514" s="220"/>
      <c r="L1514" s="108"/>
      <c r="M1514" s="220"/>
      <c r="N1514" s="108"/>
      <c r="O1514" s="220"/>
      <c r="P1514" s="108"/>
      <c r="Q1514" s="225"/>
    </row>
    <row r="1515" spans="2:17" x14ac:dyDescent="0.25">
      <c r="B1515" s="108"/>
      <c r="C1515" s="220"/>
      <c r="D1515" s="108"/>
      <c r="E1515" s="220"/>
      <c r="F1515" s="108"/>
      <c r="G1515" s="220"/>
      <c r="H1515" s="108"/>
      <c r="I1515" s="220"/>
      <c r="J1515" s="108"/>
      <c r="K1515" s="220"/>
      <c r="L1515" s="108"/>
      <c r="M1515" s="220"/>
      <c r="N1515" s="108"/>
      <c r="O1515" s="220"/>
      <c r="P1515" s="108"/>
      <c r="Q1515" s="225"/>
    </row>
    <row r="1516" spans="2:17" x14ac:dyDescent="0.25">
      <c r="B1516" s="108"/>
      <c r="C1516" s="220"/>
      <c r="D1516" s="108"/>
      <c r="E1516" s="220"/>
      <c r="F1516" s="108"/>
      <c r="G1516" s="220"/>
      <c r="H1516" s="108"/>
      <c r="I1516" s="220"/>
      <c r="J1516" s="108"/>
      <c r="K1516" s="220"/>
      <c r="L1516" s="108"/>
      <c r="M1516" s="220"/>
      <c r="N1516" s="108"/>
      <c r="O1516" s="220"/>
      <c r="P1516" s="108"/>
      <c r="Q1516" s="225"/>
    </row>
    <row r="1517" spans="2:17" x14ac:dyDescent="0.25">
      <c r="B1517" s="108"/>
      <c r="C1517" s="220"/>
      <c r="D1517" s="108"/>
      <c r="E1517" s="220"/>
      <c r="F1517" s="108"/>
      <c r="G1517" s="220"/>
      <c r="H1517" s="108"/>
      <c r="I1517" s="220"/>
      <c r="J1517" s="108"/>
      <c r="K1517" s="220"/>
      <c r="L1517" s="108"/>
      <c r="M1517" s="220"/>
      <c r="N1517" s="108"/>
      <c r="O1517" s="220"/>
      <c r="P1517" s="108"/>
      <c r="Q1517" s="225"/>
    </row>
    <row r="1518" spans="2:17" x14ac:dyDescent="0.25">
      <c r="B1518" s="108"/>
      <c r="C1518" s="220"/>
      <c r="D1518" s="108"/>
      <c r="E1518" s="220"/>
      <c r="F1518" s="108"/>
      <c r="G1518" s="220"/>
      <c r="H1518" s="108"/>
      <c r="I1518" s="220"/>
      <c r="J1518" s="108"/>
      <c r="K1518" s="220"/>
      <c r="L1518" s="108"/>
      <c r="M1518" s="220"/>
      <c r="N1518" s="108"/>
      <c r="O1518" s="220"/>
      <c r="P1518" s="108"/>
      <c r="Q1518" s="225"/>
    </row>
    <row r="1519" spans="2:17" x14ac:dyDescent="0.25">
      <c r="B1519" s="108"/>
      <c r="C1519" s="220"/>
      <c r="D1519" s="108"/>
      <c r="E1519" s="220"/>
      <c r="F1519" s="108"/>
      <c r="G1519" s="220"/>
      <c r="H1519" s="108"/>
      <c r="I1519" s="220"/>
      <c r="J1519" s="108"/>
      <c r="K1519" s="220"/>
      <c r="L1519" s="108"/>
      <c r="M1519" s="220"/>
      <c r="N1519" s="108"/>
      <c r="O1519" s="220"/>
      <c r="P1519" s="108"/>
      <c r="Q1519" s="225"/>
    </row>
    <row r="1520" spans="2:17" x14ac:dyDescent="0.25">
      <c r="B1520" s="108"/>
      <c r="C1520" s="220"/>
      <c r="D1520" s="108"/>
      <c r="E1520" s="220"/>
      <c r="F1520" s="108"/>
      <c r="G1520" s="220"/>
      <c r="H1520" s="108"/>
      <c r="I1520" s="220"/>
      <c r="J1520" s="108"/>
      <c r="K1520" s="220"/>
      <c r="L1520" s="108"/>
      <c r="M1520" s="220"/>
      <c r="N1520" s="108"/>
      <c r="O1520" s="220"/>
      <c r="P1520" s="108"/>
      <c r="Q1520" s="225"/>
    </row>
    <row r="1521" spans="2:17" x14ac:dyDescent="0.25">
      <c r="B1521" s="108"/>
      <c r="C1521" s="220"/>
      <c r="D1521" s="108"/>
      <c r="E1521" s="220"/>
      <c r="F1521" s="108"/>
      <c r="G1521" s="220"/>
      <c r="H1521" s="108"/>
      <c r="I1521" s="220"/>
      <c r="J1521" s="108"/>
      <c r="K1521" s="220"/>
      <c r="L1521" s="108"/>
      <c r="M1521" s="220"/>
      <c r="N1521" s="108"/>
      <c r="O1521" s="220"/>
      <c r="P1521" s="108"/>
      <c r="Q1521" s="225"/>
    </row>
    <row r="1522" spans="2:17" x14ac:dyDescent="0.25">
      <c r="B1522" s="108"/>
      <c r="C1522" s="220"/>
      <c r="D1522" s="108"/>
      <c r="E1522" s="220"/>
      <c r="F1522" s="108"/>
      <c r="G1522" s="220"/>
      <c r="H1522" s="108"/>
      <c r="I1522" s="220"/>
      <c r="J1522" s="108"/>
      <c r="K1522" s="220"/>
      <c r="L1522" s="108"/>
      <c r="M1522" s="220"/>
      <c r="N1522" s="108"/>
      <c r="O1522" s="220"/>
      <c r="P1522" s="108"/>
      <c r="Q1522" s="225"/>
    </row>
    <row r="1523" spans="2:17" x14ac:dyDescent="0.25">
      <c r="B1523" s="108"/>
      <c r="C1523" s="220"/>
      <c r="D1523" s="108"/>
      <c r="E1523" s="220"/>
      <c r="F1523" s="108"/>
      <c r="G1523" s="220"/>
      <c r="H1523" s="108"/>
      <c r="I1523" s="220"/>
      <c r="J1523" s="108"/>
      <c r="K1523" s="220"/>
      <c r="L1523" s="108"/>
      <c r="M1523" s="220"/>
      <c r="N1523" s="108"/>
      <c r="O1523" s="220"/>
      <c r="P1523" s="108"/>
      <c r="Q1523" s="225"/>
    </row>
    <row r="1524" spans="2:17" x14ac:dyDescent="0.25">
      <c r="B1524" s="108"/>
      <c r="C1524" s="220"/>
      <c r="D1524" s="108"/>
      <c r="E1524" s="220"/>
      <c r="F1524" s="108"/>
      <c r="G1524" s="220"/>
      <c r="H1524" s="108"/>
      <c r="I1524" s="220"/>
      <c r="J1524" s="108"/>
      <c r="K1524" s="220"/>
      <c r="L1524" s="108"/>
      <c r="M1524" s="220"/>
      <c r="N1524" s="108"/>
      <c r="O1524" s="220"/>
      <c r="P1524" s="108"/>
      <c r="Q1524" s="225"/>
    </row>
    <row r="1525" spans="2:17" x14ac:dyDescent="0.25">
      <c r="B1525" s="108"/>
      <c r="C1525" s="220"/>
      <c r="D1525" s="108"/>
      <c r="E1525" s="220"/>
      <c r="F1525" s="108"/>
      <c r="G1525" s="220"/>
      <c r="H1525" s="108"/>
      <c r="I1525" s="220"/>
      <c r="J1525" s="108"/>
      <c r="K1525" s="220"/>
      <c r="L1525" s="108"/>
      <c r="M1525" s="220"/>
      <c r="N1525" s="108"/>
      <c r="O1525" s="220"/>
      <c r="P1525" s="108"/>
      <c r="Q1525" s="225"/>
    </row>
    <row r="1526" spans="2:17" x14ac:dyDescent="0.25">
      <c r="B1526" s="108"/>
      <c r="C1526" s="220"/>
      <c r="D1526" s="108"/>
      <c r="E1526" s="220"/>
      <c r="F1526" s="108"/>
      <c r="G1526" s="220"/>
      <c r="H1526" s="108"/>
      <c r="I1526" s="220"/>
      <c r="J1526" s="108"/>
      <c r="K1526" s="220"/>
      <c r="L1526" s="108"/>
      <c r="M1526" s="220"/>
      <c r="N1526" s="108"/>
      <c r="O1526" s="220"/>
      <c r="P1526" s="108"/>
      <c r="Q1526" s="225"/>
    </row>
    <row r="1527" spans="2:17" x14ac:dyDescent="0.25">
      <c r="B1527" s="108"/>
      <c r="C1527" s="220"/>
      <c r="D1527" s="108"/>
      <c r="E1527" s="220"/>
      <c r="F1527" s="108"/>
      <c r="G1527" s="220"/>
      <c r="H1527" s="108"/>
      <c r="I1527" s="220"/>
      <c r="J1527" s="108"/>
      <c r="K1527" s="220"/>
      <c r="L1527" s="108"/>
      <c r="M1527" s="220"/>
      <c r="N1527" s="108"/>
      <c r="O1527" s="220"/>
      <c r="P1527" s="108"/>
      <c r="Q1527" s="225"/>
    </row>
    <row r="1528" spans="2:17" x14ac:dyDescent="0.25">
      <c r="B1528" s="108"/>
      <c r="C1528" s="220"/>
      <c r="D1528" s="108"/>
      <c r="E1528" s="220"/>
      <c r="F1528" s="108"/>
      <c r="G1528" s="220"/>
      <c r="H1528" s="108"/>
      <c r="I1528" s="220"/>
      <c r="J1528" s="108"/>
      <c r="K1528" s="220"/>
      <c r="L1528" s="108"/>
      <c r="M1528" s="220"/>
      <c r="N1528" s="108"/>
      <c r="O1528" s="220"/>
      <c r="P1528" s="108"/>
      <c r="Q1528" s="225"/>
    </row>
    <row r="1529" spans="2:17" x14ac:dyDescent="0.25">
      <c r="B1529" s="108"/>
      <c r="C1529" s="220"/>
      <c r="D1529" s="108"/>
      <c r="E1529" s="220"/>
      <c r="F1529" s="108"/>
      <c r="G1529" s="220"/>
      <c r="H1529" s="108"/>
      <c r="I1529" s="220"/>
      <c r="J1529" s="108"/>
      <c r="K1529" s="220"/>
      <c r="L1529" s="108"/>
      <c r="M1529" s="220"/>
      <c r="N1529" s="108"/>
      <c r="O1529" s="220"/>
      <c r="P1529" s="108"/>
      <c r="Q1529" s="225"/>
    </row>
    <row r="1530" spans="2:17" x14ac:dyDescent="0.25">
      <c r="B1530" s="108"/>
      <c r="C1530" s="220"/>
      <c r="D1530" s="108"/>
      <c r="E1530" s="220"/>
      <c r="F1530" s="108"/>
      <c r="G1530" s="220"/>
      <c r="H1530" s="108"/>
      <c r="I1530" s="220"/>
      <c r="J1530" s="108"/>
      <c r="K1530" s="220"/>
      <c r="L1530" s="108"/>
      <c r="M1530" s="220"/>
      <c r="N1530" s="108"/>
      <c r="O1530" s="220"/>
      <c r="P1530" s="108"/>
      <c r="Q1530" s="225"/>
    </row>
    <row r="1531" spans="2:17" x14ac:dyDescent="0.25">
      <c r="B1531" s="108"/>
      <c r="C1531" s="220"/>
      <c r="D1531" s="108"/>
      <c r="E1531" s="220"/>
      <c r="F1531" s="108"/>
      <c r="G1531" s="220"/>
      <c r="H1531" s="108"/>
      <c r="I1531" s="220"/>
      <c r="J1531" s="108"/>
      <c r="K1531" s="220"/>
      <c r="L1531" s="108"/>
      <c r="M1531" s="220"/>
      <c r="N1531" s="108"/>
      <c r="O1531" s="220"/>
      <c r="P1531" s="108"/>
      <c r="Q1531" s="225"/>
    </row>
    <row r="1532" spans="2:17" x14ac:dyDescent="0.25">
      <c r="B1532" s="108"/>
      <c r="C1532" s="220"/>
      <c r="D1532" s="108"/>
      <c r="E1532" s="220"/>
      <c r="F1532" s="108"/>
      <c r="G1532" s="220"/>
      <c r="H1532" s="108"/>
      <c r="I1532" s="220"/>
      <c r="J1532" s="108"/>
      <c r="K1532" s="220"/>
      <c r="L1532" s="108"/>
      <c r="M1532" s="220"/>
      <c r="N1532" s="108"/>
      <c r="O1532" s="220"/>
      <c r="P1532" s="108"/>
      <c r="Q1532" s="225"/>
    </row>
    <row r="1533" spans="2:17" x14ac:dyDescent="0.25">
      <c r="B1533" s="108"/>
      <c r="C1533" s="220"/>
      <c r="D1533" s="108"/>
      <c r="E1533" s="220"/>
      <c r="F1533" s="108"/>
      <c r="G1533" s="220"/>
      <c r="H1533" s="108"/>
      <c r="I1533" s="220"/>
      <c r="J1533" s="108"/>
      <c r="K1533" s="220"/>
      <c r="L1533" s="108"/>
      <c r="M1533" s="220"/>
      <c r="N1533" s="108"/>
      <c r="O1533" s="220"/>
      <c r="P1533" s="108"/>
      <c r="Q1533" s="225"/>
    </row>
    <row r="1534" spans="2:17" x14ac:dyDescent="0.25">
      <c r="B1534" s="108"/>
      <c r="C1534" s="220"/>
      <c r="D1534" s="108"/>
      <c r="E1534" s="220"/>
      <c r="F1534" s="108"/>
      <c r="G1534" s="220"/>
      <c r="H1534" s="108"/>
      <c r="I1534" s="220"/>
      <c r="J1534" s="108"/>
      <c r="K1534" s="220"/>
      <c r="L1534" s="108"/>
      <c r="M1534" s="220"/>
      <c r="N1534" s="108"/>
      <c r="O1534" s="220"/>
      <c r="P1534" s="108"/>
      <c r="Q1534" s="225"/>
    </row>
    <row r="1535" spans="2:17" x14ac:dyDescent="0.25">
      <c r="B1535" s="108"/>
      <c r="C1535" s="220"/>
      <c r="D1535" s="108"/>
      <c r="E1535" s="220"/>
      <c r="F1535" s="108"/>
      <c r="G1535" s="220"/>
      <c r="H1535" s="108"/>
      <c r="I1535" s="220"/>
      <c r="J1535" s="108"/>
      <c r="K1535" s="220"/>
      <c r="L1535" s="108"/>
      <c r="M1535" s="220"/>
      <c r="N1535" s="108"/>
      <c r="O1535" s="220"/>
      <c r="P1535" s="108"/>
      <c r="Q1535" s="225"/>
    </row>
    <row r="1536" spans="2:17" x14ac:dyDescent="0.25">
      <c r="B1536" s="108"/>
      <c r="C1536" s="220"/>
      <c r="D1536" s="108"/>
      <c r="E1536" s="220"/>
      <c r="F1536" s="108"/>
      <c r="G1536" s="220"/>
      <c r="H1536" s="108"/>
      <c r="I1536" s="220"/>
      <c r="J1536" s="108"/>
      <c r="K1536" s="220"/>
      <c r="L1536" s="108"/>
      <c r="M1536" s="220"/>
      <c r="N1536" s="108"/>
      <c r="O1536" s="220"/>
      <c r="P1536" s="108"/>
      <c r="Q1536" s="225"/>
    </row>
    <row r="1537" spans="2:17" x14ac:dyDescent="0.25">
      <c r="B1537" s="108"/>
      <c r="C1537" s="220"/>
      <c r="D1537" s="108"/>
      <c r="E1537" s="220"/>
      <c r="F1537" s="108"/>
      <c r="G1537" s="220"/>
      <c r="H1537" s="108"/>
      <c r="I1537" s="220"/>
      <c r="J1537" s="108"/>
      <c r="K1537" s="220"/>
      <c r="L1537" s="108"/>
      <c r="M1537" s="220"/>
      <c r="N1537" s="108"/>
      <c r="O1537" s="220"/>
      <c r="P1537" s="108"/>
      <c r="Q1537" s="225"/>
    </row>
    <row r="1538" spans="2:17" x14ac:dyDescent="0.25">
      <c r="B1538" s="108"/>
      <c r="C1538" s="220"/>
      <c r="D1538" s="108"/>
      <c r="E1538" s="220"/>
      <c r="F1538" s="108"/>
      <c r="G1538" s="220"/>
      <c r="H1538" s="108"/>
      <c r="I1538" s="220"/>
      <c r="J1538" s="108"/>
      <c r="K1538" s="220"/>
      <c r="L1538" s="108"/>
      <c r="M1538" s="220"/>
      <c r="N1538" s="108"/>
      <c r="O1538" s="220"/>
      <c r="P1538" s="108"/>
      <c r="Q1538" s="225"/>
    </row>
    <row r="1539" spans="2:17" x14ac:dyDescent="0.25">
      <c r="B1539" s="108"/>
      <c r="C1539" s="220"/>
      <c r="D1539" s="108"/>
      <c r="E1539" s="220"/>
      <c r="F1539" s="108"/>
      <c r="G1539" s="220"/>
      <c r="H1539" s="108"/>
      <c r="I1539" s="220"/>
      <c r="J1539" s="108"/>
      <c r="K1539" s="220"/>
      <c r="L1539" s="108"/>
      <c r="M1539" s="220"/>
      <c r="N1539" s="108"/>
      <c r="O1539" s="220"/>
      <c r="P1539" s="108"/>
      <c r="Q1539" s="225"/>
    </row>
    <row r="1540" spans="2:17" x14ac:dyDescent="0.25">
      <c r="B1540" s="108"/>
      <c r="C1540" s="220"/>
      <c r="D1540" s="108"/>
      <c r="E1540" s="220"/>
      <c r="F1540" s="108"/>
      <c r="G1540" s="220"/>
      <c r="H1540" s="108"/>
      <c r="I1540" s="220"/>
      <c r="J1540" s="108"/>
      <c r="K1540" s="220"/>
      <c r="L1540" s="108"/>
      <c r="M1540" s="220"/>
      <c r="N1540" s="108"/>
      <c r="O1540" s="220"/>
      <c r="P1540" s="108"/>
      <c r="Q1540" s="225"/>
    </row>
    <row r="1541" spans="2:17" x14ac:dyDescent="0.25">
      <c r="B1541" s="108"/>
      <c r="C1541" s="220"/>
      <c r="D1541" s="108"/>
      <c r="E1541" s="220"/>
      <c r="F1541" s="108"/>
      <c r="G1541" s="220"/>
      <c r="H1541" s="108"/>
      <c r="I1541" s="220"/>
      <c r="J1541" s="108"/>
      <c r="K1541" s="220"/>
      <c r="L1541" s="108"/>
      <c r="M1541" s="220"/>
      <c r="N1541" s="108"/>
      <c r="O1541" s="220"/>
      <c r="P1541" s="108"/>
      <c r="Q1541" s="225"/>
    </row>
    <row r="1542" spans="2:17" x14ac:dyDescent="0.25">
      <c r="B1542" s="108"/>
      <c r="C1542" s="220"/>
      <c r="D1542" s="108"/>
      <c r="E1542" s="220"/>
      <c r="F1542" s="108"/>
      <c r="G1542" s="220"/>
      <c r="H1542" s="108"/>
      <c r="I1542" s="220"/>
      <c r="J1542" s="108"/>
      <c r="K1542" s="220"/>
      <c r="L1542" s="108"/>
      <c r="M1542" s="220"/>
      <c r="N1542" s="108"/>
      <c r="O1542" s="220"/>
      <c r="P1542" s="108"/>
      <c r="Q1542" s="225"/>
    </row>
    <row r="1543" spans="2:17" x14ac:dyDescent="0.25">
      <c r="B1543" s="108"/>
      <c r="C1543" s="220"/>
      <c r="D1543" s="108"/>
      <c r="E1543" s="220"/>
      <c r="F1543" s="108"/>
      <c r="G1543" s="220"/>
      <c r="H1543" s="108"/>
      <c r="I1543" s="220"/>
      <c r="J1543" s="108"/>
      <c r="K1543" s="220"/>
      <c r="L1543" s="108"/>
      <c r="M1543" s="220"/>
      <c r="N1543" s="108"/>
      <c r="O1543" s="220"/>
      <c r="P1543" s="108"/>
      <c r="Q1543" s="225"/>
    </row>
    <row r="1544" spans="2:17" x14ac:dyDescent="0.25">
      <c r="B1544" s="108"/>
      <c r="C1544" s="220"/>
      <c r="D1544" s="108"/>
      <c r="E1544" s="220"/>
      <c r="F1544" s="108"/>
      <c r="G1544" s="220"/>
      <c r="H1544" s="108"/>
      <c r="I1544" s="220"/>
      <c r="J1544" s="108"/>
      <c r="K1544" s="220"/>
      <c r="L1544" s="108"/>
      <c r="M1544" s="220"/>
      <c r="N1544" s="108"/>
      <c r="O1544" s="220"/>
      <c r="P1544" s="108"/>
      <c r="Q1544" s="225"/>
    </row>
    <row r="1545" spans="2:17" x14ac:dyDescent="0.25">
      <c r="B1545" s="108"/>
      <c r="C1545" s="220"/>
      <c r="D1545" s="108"/>
      <c r="E1545" s="220"/>
      <c r="F1545" s="108"/>
      <c r="G1545" s="220"/>
      <c r="H1545" s="108"/>
      <c r="I1545" s="220"/>
      <c r="J1545" s="108"/>
      <c r="K1545" s="220"/>
      <c r="L1545" s="108"/>
      <c r="M1545" s="220"/>
      <c r="N1545" s="108"/>
      <c r="O1545" s="220"/>
      <c r="P1545" s="108"/>
      <c r="Q1545" s="225"/>
    </row>
    <row r="1546" spans="2:17" x14ac:dyDescent="0.25">
      <c r="B1546" s="108"/>
      <c r="C1546" s="220"/>
      <c r="D1546" s="108"/>
      <c r="E1546" s="220"/>
      <c r="F1546" s="108"/>
      <c r="G1546" s="220"/>
      <c r="H1546" s="108"/>
      <c r="I1546" s="220"/>
      <c r="J1546" s="108"/>
      <c r="K1546" s="220"/>
      <c r="L1546" s="108"/>
      <c r="M1546" s="220"/>
      <c r="N1546" s="108"/>
      <c r="O1546" s="220"/>
      <c r="P1546" s="108"/>
      <c r="Q1546" s="225"/>
    </row>
    <row r="1547" spans="2:17" x14ac:dyDescent="0.25">
      <c r="B1547" s="108"/>
      <c r="C1547" s="220"/>
      <c r="D1547" s="108"/>
      <c r="E1547" s="220"/>
      <c r="F1547" s="108"/>
      <c r="G1547" s="220"/>
      <c r="H1547" s="108"/>
      <c r="I1547" s="220"/>
      <c r="J1547" s="108"/>
      <c r="K1547" s="220"/>
      <c r="L1547" s="108"/>
      <c r="M1547" s="220"/>
      <c r="N1547" s="108"/>
      <c r="O1547" s="220"/>
      <c r="P1547" s="108"/>
      <c r="Q1547" s="225"/>
    </row>
    <row r="1548" spans="2:17" x14ac:dyDescent="0.25">
      <c r="B1548" s="108"/>
      <c r="C1548" s="220"/>
      <c r="D1548" s="108"/>
      <c r="E1548" s="220"/>
      <c r="F1548" s="108"/>
      <c r="G1548" s="220"/>
      <c r="H1548" s="108"/>
      <c r="I1548" s="220"/>
      <c r="J1548" s="108"/>
      <c r="K1548" s="220"/>
      <c r="L1548" s="108"/>
      <c r="M1548" s="220"/>
      <c r="N1548" s="108"/>
      <c r="O1548" s="220"/>
      <c r="P1548" s="108"/>
      <c r="Q1548" s="225"/>
    </row>
    <row r="1549" spans="2:17" x14ac:dyDescent="0.25">
      <c r="B1549" s="108"/>
      <c r="C1549" s="220"/>
      <c r="D1549" s="108"/>
      <c r="E1549" s="220"/>
      <c r="F1549" s="108"/>
      <c r="G1549" s="220"/>
      <c r="H1549" s="108"/>
      <c r="I1549" s="220"/>
      <c r="J1549" s="108"/>
      <c r="K1549" s="220"/>
      <c r="L1549" s="108"/>
      <c r="M1549" s="220"/>
      <c r="N1549" s="108"/>
      <c r="O1549" s="220"/>
      <c r="P1549" s="108"/>
      <c r="Q1549" s="225"/>
    </row>
    <row r="1550" spans="2:17" x14ac:dyDescent="0.25">
      <c r="B1550" s="108"/>
      <c r="C1550" s="220"/>
      <c r="D1550" s="108"/>
      <c r="E1550" s="220"/>
      <c r="F1550" s="108"/>
      <c r="G1550" s="220"/>
      <c r="H1550" s="108"/>
      <c r="I1550" s="220"/>
      <c r="J1550" s="108"/>
      <c r="K1550" s="220"/>
      <c r="L1550" s="108"/>
      <c r="M1550" s="220"/>
      <c r="N1550" s="108"/>
      <c r="O1550" s="220"/>
      <c r="P1550" s="108"/>
      <c r="Q1550" s="225"/>
    </row>
    <row r="1551" spans="2:17" x14ac:dyDescent="0.25">
      <c r="B1551" s="108"/>
      <c r="C1551" s="220"/>
      <c r="D1551" s="108"/>
      <c r="E1551" s="220"/>
      <c r="F1551" s="108"/>
      <c r="G1551" s="220"/>
      <c r="H1551" s="108"/>
      <c r="I1551" s="220"/>
      <c r="J1551" s="108"/>
      <c r="K1551" s="220"/>
      <c r="L1551" s="108"/>
      <c r="M1551" s="220"/>
      <c r="N1551" s="108"/>
      <c r="O1551" s="220"/>
      <c r="P1551" s="108"/>
      <c r="Q1551" s="225"/>
    </row>
    <row r="1552" spans="2:17" x14ac:dyDescent="0.25">
      <c r="B1552" s="108"/>
      <c r="C1552" s="220"/>
      <c r="D1552" s="108"/>
      <c r="E1552" s="220"/>
      <c r="F1552" s="108"/>
      <c r="G1552" s="220"/>
      <c r="H1552" s="108"/>
      <c r="I1552" s="220"/>
      <c r="J1552" s="108"/>
      <c r="K1552" s="220"/>
      <c r="L1552" s="108"/>
      <c r="M1552" s="220"/>
      <c r="N1552" s="108"/>
      <c r="O1552" s="220"/>
      <c r="P1552" s="108"/>
      <c r="Q1552" s="225"/>
    </row>
    <row r="1553" spans="2:17" x14ac:dyDescent="0.25">
      <c r="B1553" s="108"/>
      <c r="C1553" s="220"/>
      <c r="D1553" s="108"/>
      <c r="E1553" s="220"/>
      <c r="F1553" s="108"/>
      <c r="G1553" s="220"/>
      <c r="H1553" s="108"/>
      <c r="I1553" s="220"/>
      <c r="J1553" s="108"/>
      <c r="K1553" s="220"/>
      <c r="L1553" s="108"/>
      <c r="M1553" s="220"/>
      <c r="N1553" s="108"/>
      <c r="O1553" s="220"/>
      <c r="P1553" s="108"/>
      <c r="Q1553" s="225"/>
    </row>
    <row r="1554" spans="2:17" x14ac:dyDescent="0.25">
      <c r="B1554" s="108"/>
      <c r="C1554" s="220"/>
      <c r="D1554" s="108"/>
      <c r="E1554" s="220"/>
      <c r="F1554" s="108"/>
      <c r="G1554" s="220"/>
      <c r="H1554" s="108"/>
      <c r="I1554" s="220"/>
      <c r="J1554" s="108"/>
      <c r="K1554" s="220"/>
      <c r="L1554" s="108"/>
      <c r="M1554" s="220"/>
      <c r="N1554" s="108"/>
      <c r="O1554" s="220"/>
      <c r="P1554" s="108"/>
      <c r="Q1554" s="225"/>
    </row>
    <row r="1555" spans="2:17" x14ac:dyDescent="0.25">
      <c r="B1555" s="108"/>
      <c r="C1555" s="220"/>
      <c r="D1555" s="108"/>
      <c r="E1555" s="220"/>
      <c r="F1555" s="108"/>
      <c r="G1555" s="220"/>
      <c r="H1555" s="108"/>
      <c r="I1555" s="220"/>
      <c r="J1555" s="108"/>
      <c r="K1555" s="220"/>
      <c r="L1555" s="108"/>
      <c r="M1555" s="220"/>
      <c r="N1555" s="108"/>
      <c r="O1555" s="220"/>
      <c r="P1555" s="108"/>
      <c r="Q1555" s="225"/>
    </row>
    <row r="1556" spans="2:17" x14ac:dyDescent="0.25">
      <c r="B1556" s="108"/>
      <c r="C1556" s="220"/>
      <c r="D1556" s="108"/>
      <c r="E1556" s="220"/>
      <c r="F1556" s="108"/>
      <c r="G1556" s="220"/>
      <c r="H1556" s="108"/>
      <c r="I1556" s="220"/>
      <c r="J1556" s="108"/>
      <c r="K1556" s="220"/>
      <c r="L1556" s="108"/>
      <c r="M1556" s="220"/>
      <c r="N1556" s="108"/>
      <c r="O1556" s="220"/>
      <c r="P1556" s="108"/>
      <c r="Q1556" s="225"/>
    </row>
    <row r="1557" spans="2:17" x14ac:dyDescent="0.25">
      <c r="B1557" s="108"/>
      <c r="C1557" s="220"/>
      <c r="D1557" s="108"/>
      <c r="E1557" s="220"/>
      <c r="F1557" s="108"/>
      <c r="G1557" s="220"/>
      <c r="H1557" s="108"/>
      <c r="I1557" s="220"/>
      <c r="J1557" s="108"/>
      <c r="K1557" s="220"/>
      <c r="L1557" s="108"/>
      <c r="M1557" s="220"/>
      <c r="N1557" s="108"/>
      <c r="O1557" s="220"/>
      <c r="P1557" s="108"/>
      <c r="Q1557" s="225"/>
    </row>
    <row r="1558" spans="2:17" x14ac:dyDescent="0.25">
      <c r="B1558" s="108"/>
      <c r="C1558" s="220"/>
      <c r="D1558" s="108"/>
      <c r="E1558" s="220"/>
      <c r="F1558" s="108"/>
      <c r="G1558" s="220"/>
      <c r="H1558" s="108"/>
      <c r="I1558" s="220"/>
      <c r="J1558" s="108"/>
      <c r="K1558" s="220"/>
      <c r="L1558" s="108"/>
      <c r="M1558" s="220"/>
      <c r="N1558" s="108"/>
      <c r="O1558" s="220"/>
      <c r="P1558" s="108"/>
      <c r="Q1558" s="225"/>
    </row>
    <row r="1559" spans="2:17" x14ac:dyDescent="0.25">
      <c r="B1559" s="108"/>
      <c r="C1559" s="220"/>
      <c r="D1559" s="108"/>
      <c r="E1559" s="220"/>
      <c r="F1559" s="108"/>
      <c r="G1559" s="220"/>
      <c r="H1559" s="108"/>
      <c r="I1559" s="220"/>
      <c r="J1559" s="108"/>
      <c r="K1559" s="220"/>
      <c r="L1559" s="108"/>
      <c r="M1559" s="220"/>
      <c r="N1559" s="108"/>
      <c r="O1559" s="220"/>
      <c r="P1559" s="108"/>
      <c r="Q1559" s="225"/>
    </row>
    <row r="1560" spans="2:17" x14ac:dyDescent="0.25">
      <c r="B1560" s="108"/>
      <c r="C1560" s="220"/>
      <c r="D1560" s="108"/>
      <c r="E1560" s="220"/>
      <c r="F1560" s="108"/>
      <c r="G1560" s="220"/>
      <c r="H1560" s="108"/>
      <c r="I1560" s="220"/>
      <c r="J1560" s="108"/>
      <c r="K1560" s="220"/>
      <c r="L1560" s="108"/>
      <c r="M1560" s="220"/>
      <c r="N1560" s="108"/>
      <c r="O1560" s="220"/>
      <c r="P1560" s="108"/>
      <c r="Q1560" s="225"/>
    </row>
    <row r="1561" spans="2:17" x14ac:dyDescent="0.25">
      <c r="B1561" s="108"/>
      <c r="C1561" s="220"/>
      <c r="D1561" s="108"/>
      <c r="E1561" s="220"/>
      <c r="F1561" s="108"/>
      <c r="G1561" s="220"/>
      <c r="H1561" s="108"/>
      <c r="I1561" s="220"/>
      <c r="J1561" s="108"/>
      <c r="K1561" s="220"/>
      <c r="L1561" s="108"/>
      <c r="M1561" s="220"/>
      <c r="N1561" s="108"/>
      <c r="O1561" s="220"/>
      <c r="P1561" s="108"/>
      <c r="Q1561" s="225"/>
    </row>
    <row r="1562" spans="2:17" x14ac:dyDescent="0.25">
      <c r="B1562" s="108"/>
      <c r="C1562" s="220"/>
      <c r="D1562" s="108"/>
      <c r="E1562" s="220"/>
      <c r="F1562" s="108"/>
      <c r="G1562" s="220"/>
      <c r="H1562" s="108"/>
      <c r="I1562" s="220"/>
      <c r="J1562" s="108"/>
      <c r="K1562" s="220"/>
      <c r="L1562" s="108"/>
      <c r="M1562" s="220"/>
      <c r="N1562" s="108"/>
      <c r="O1562" s="220"/>
      <c r="P1562" s="108"/>
      <c r="Q1562" s="225"/>
    </row>
    <row r="1563" spans="2:17" x14ac:dyDescent="0.25">
      <c r="B1563" s="108"/>
      <c r="C1563" s="220"/>
      <c r="D1563" s="108"/>
      <c r="E1563" s="220"/>
      <c r="F1563" s="108"/>
      <c r="G1563" s="220"/>
      <c r="H1563" s="108"/>
      <c r="I1563" s="220"/>
      <c r="J1563" s="108"/>
      <c r="K1563" s="220"/>
      <c r="L1563" s="108"/>
      <c r="M1563" s="220"/>
      <c r="N1563" s="108"/>
      <c r="O1563" s="220"/>
      <c r="P1563" s="108"/>
      <c r="Q1563" s="225"/>
    </row>
    <row r="1564" spans="2:17" x14ac:dyDescent="0.25">
      <c r="B1564" s="108"/>
      <c r="C1564" s="220"/>
      <c r="D1564" s="108"/>
      <c r="E1564" s="220"/>
      <c r="F1564" s="108"/>
      <c r="G1564" s="220"/>
      <c r="H1564" s="108"/>
      <c r="I1564" s="220"/>
      <c r="J1564" s="108"/>
      <c r="K1564" s="220"/>
      <c r="L1564" s="108"/>
      <c r="M1564" s="220"/>
      <c r="N1564" s="108"/>
      <c r="O1564" s="220"/>
      <c r="P1564" s="108"/>
      <c r="Q1564" s="225"/>
    </row>
    <row r="1565" spans="2:17" x14ac:dyDescent="0.25">
      <c r="B1565" s="108"/>
      <c r="C1565" s="220"/>
      <c r="D1565" s="108"/>
      <c r="E1565" s="220"/>
      <c r="F1565" s="108"/>
      <c r="G1565" s="220"/>
      <c r="H1565" s="108"/>
      <c r="I1565" s="220"/>
      <c r="J1565" s="108"/>
      <c r="K1565" s="220"/>
      <c r="L1565" s="108"/>
      <c r="M1565" s="220"/>
      <c r="N1565" s="108"/>
      <c r="O1565" s="220"/>
      <c r="P1565" s="108"/>
      <c r="Q1565" s="225"/>
    </row>
    <row r="1566" spans="2:17" x14ac:dyDescent="0.25">
      <c r="B1566" s="108"/>
      <c r="C1566" s="220"/>
      <c r="D1566" s="108"/>
      <c r="E1566" s="220"/>
      <c r="F1566" s="108"/>
      <c r="G1566" s="220"/>
      <c r="H1566" s="108"/>
      <c r="I1566" s="220"/>
      <c r="J1566" s="108"/>
      <c r="K1566" s="220"/>
      <c r="L1566" s="108"/>
      <c r="M1566" s="220"/>
      <c r="N1566" s="108"/>
      <c r="O1566" s="220"/>
      <c r="P1566" s="108"/>
      <c r="Q1566" s="225"/>
    </row>
    <row r="1567" spans="2:17" x14ac:dyDescent="0.25">
      <c r="B1567" s="108"/>
      <c r="C1567" s="220"/>
      <c r="D1567" s="108"/>
      <c r="E1567" s="220"/>
      <c r="F1567" s="108"/>
      <c r="G1567" s="220"/>
      <c r="H1567" s="108"/>
      <c r="I1567" s="220"/>
      <c r="J1567" s="108"/>
      <c r="K1567" s="220"/>
      <c r="L1567" s="108"/>
      <c r="M1567" s="220"/>
      <c r="N1567" s="108"/>
      <c r="O1567" s="220"/>
      <c r="P1567" s="108"/>
      <c r="Q1567" s="225"/>
    </row>
    <row r="1568" spans="2:17" x14ac:dyDescent="0.25">
      <c r="B1568" s="108"/>
      <c r="C1568" s="220"/>
      <c r="D1568" s="108"/>
      <c r="E1568" s="220"/>
      <c r="F1568" s="108"/>
      <c r="G1568" s="220"/>
      <c r="H1568" s="108"/>
      <c r="I1568" s="220"/>
      <c r="J1568" s="108"/>
      <c r="K1568" s="220"/>
      <c r="L1568" s="108"/>
      <c r="M1568" s="220"/>
      <c r="N1568" s="108"/>
      <c r="O1568" s="220"/>
      <c r="P1568" s="108"/>
      <c r="Q1568" s="225"/>
    </row>
    <row r="1569" spans="2:17" x14ac:dyDescent="0.25">
      <c r="B1569" s="108"/>
      <c r="C1569" s="220"/>
      <c r="D1569" s="108"/>
      <c r="E1569" s="220"/>
      <c r="F1569" s="108"/>
      <c r="G1569" s="220"/>
      <c r="H1569" s="108"/>
      <c r="I1569" s="220"/>
      <c r="J1569" s="108"/>
      <c r="K1569" s="220"/>
      <c r="L1569" s="108"/>
      <c r="M1569" s="220"/>
      <c r="N1569" s="108"/>
      <c r="O1569" s="220"/>
      <c r="P1569" s="108"/>
      <c r="Q1569" s="225"/>
    </row>
    <row r="1570" spans="2:17" x14ac:dyDescent="0.25">
      <c r="B1570" s="108"/>
      <c r="C1570" s="220"/>
      <c r="D1570" s="108"/>
      <c r="E1570" s="220"/>
      <c r="F1570" s="108"/>
      <c r="G1570" s="220"/>
      <c r="H1570" s="108"/>
      <c r="I1570" s="220"/>
      <c r="J1570" s="108"/>
      <c r="K1570" s="220"/>
      <c r="L1570" s="108"/>
      <c r="M1570" s="220"/>
      <c r="N1570" s="108"/>
      <c r="O1570" s="220"/>
      <c r="P1570" s="108"/>
      <c r="Q1570" s="225"/>
    </row>
    <row r="1571" spans="2:17" x14ac:dyDescent="0.25">
      <c r="B1571" s="108"/>
      <c r="C1571" s="220"/>
      <c r="D1571" s="108"/>
      <c r="E1571" s="220"/>
      <c r="F1571" s="108"/>
      <c r="G1571" s="220"/>
      <c r="H1571" s="108"/>
      <c r="I1571" s="220"/>
      <c r="J1571" s="108"/>
      <c r="K1571" s="220"/>
      <c r="L1571" s="108"/>
      <c r="M1571" s="220"/>
      <c r="N1571" s="108"/>
      <c r="O1571" s="220"/>
      <c r="P1571" s="108"/>
      <c r="Q1571" s="225"/>
    </row>
    <row r="1572" spans="2:17" x14ac:dyDescent="0.25">
      <c r="B1572" s="108"/>
      <c r="C1572" s="220"/>
      <c r="D1572" s="108"/>
      <c r="E1572" s="220"/>
      <c r="F1572" s="108"/>
      <c r="G1572" s="220"/>
      <c r="H1572" s="108"/>
      <c r="I1572" s="220"/>
      <c r="J1572" s="108"/>
      <c r="K1572" s="220"/>
      <c r="L1572" s="108"/>
      <c r="M1572" s="220"/>
      <c r="N1572" s="108"/>
      <c r="O1572" s="220"/>
      <c r="P1572" s="108"/>
      <c r="Q1572" s="225"/>
    </row>
    <row r="1573" spans="2:17" x14ac:dyDescent="0.25">
      <c r="B1573" s="108"/>
      <c r="C1573" s="220"/>
      <c r="D1573" s="108"/>
      <c r="E1573" s="220"/>
      <c r="F1573" s="108"/>
      <c r="G1573" s="220"/>
      <c r="H1573" s="108"/>
      <c r="I1573" s="220"/>
      <c r="J1573" s="108"/>
      <c r="K1573" s="220"/>
      <c r="L1573" s="108"/>
      <c r="M1573" s="220"/>
      <c r="N1573" s="108"/>
      <c r="O1573" s="220"/>
      <c r="P1573" s="108"/>
      <c r="Q1573" s="225"/>
    </row>
    <row r="1574" spans="2:17" x14ac:dyDescent="0.25">
      <c r="B1574" s="108"/>
      <c r="C1574" s="220"/>
      <c r="D1574" s="108"/>
      <c r="E1574" s="220"/>
      <c r="F1574" s="108"/>
      <c r="G1574" s="220"/>
      <c r="H1574" s="108"/>
      <c r="I1574" s="220"/>
      <c r="J1574" s="108"/>
      <c r="K1574" s="220"/>
      <c r="L1574" s="108"/>
      <c r="M1574" s="220"/>
      <c r="N1574" s="108"/>
      <c r="O1574" s="220"/>
      <c r="P1574" s="108"/>
      <c r="Q1574" s="225"/>
    </row>
    <row r="1575" spans="2:17" x14ac:dyDescent="0.25">
      <c r="B1575" s="108"/>
      <c r="C1575" s="220"/>
      <c r="D1575" s="108"/>
      <c r="E1575" s="220"/>
      <c r="F1575" s="108"/>
      <c r="G1575" s="220"/>
      <c r="H1575" s="108"/>
      <c r="I1575" s="220"/>
      <c r="J1575" s="108"/>
      <c r="K1575" s="220"/>
      <c r="L1575" s="108"/>
      <c r="M1575" s="220"/>
      <c r="N1575" s="108"/>
      <c r="O1575" s="220"/>
      <c r="P1575" s="108"/>
      <c r="Q1575" s="225"/>
    </row>
    <row r="1576" spans="2:17" x14ac:dyDescent="0.25">
      <c r="B1576" s="108"/>
      <c r="C1576" s="220"/>
      <c r="D1576" s="108"/>
      <c r="E1576" s="220"/>
      <c r="F1576" s="108"/>
      <c r="G1576" s="220"/>
      <c r="H1576" s="108"/>
      <c r="I1576" s="220"/>
      <c r="J1576" s="108"/>
      <c r="K1576" s="220"/>
      <c r="L1576" s="108"/>
      <c r="M1576" s="220"/>
      <c r="N1576" s="108"/>
      <c r="O1576" s="220"/>
      <c r="P1576" s="108"/>
      <c r="Q1576" s="225"/>
    </row>
    <row r="1577" spans="2:17" x14ac:dyDescent="0.25">
      <c r="B1577" s="108"/>
      <c r="C1577" s="220"/>
      <c r="D1577" s="108"/>
      <c r="E1577" s="220"/>
      <c r="F1577" s="108"/>
      <c r="G1577" s="220"/>
      <c r="H1577" s="108"/>
      <c r="I1577" s="220"/>
      <c r="J1577" s="108"/>
      <c r="K1577" s="220"/>
      <c r="L1577" s="108"/>
      <c r="M1577" s="220"/>
      <c r="N1577" s="108"/>
      <c r="O1577" s="220"/>
      <c r="P1577" s="108"/>
      <c r="Q1577" s="225"/>
    </row>
    <row r="1578" spans="2:17" x14ac:dyDescent="0.25">
      <c r="B1578" s="108"/>
      <c r="C1578" s="220"/>
      <c r="D1578" s="108"/>
      <c r="E1578" s="220"/>
      <c r="F1578" s="108"/>
      <c r="G1578" s="220"/>
      <c r="H1578" s="108"/>
      <c r="I1578" s="220"/>
      <c r="J1578" s="108"/>
      <c r="K1578" s="220"/>
      <c r="L1578" s="108"/>
      <c r="M1578" s="220"/>
      <c r="N1578" s="108"/>
      <c r="O1578" s="220"/>
      <c r="P1578" s="108"/>
      <c r="Q1578" s="225"/>
    </row>
    <row r="1579" spans="2:17" x14ac:dyDescent="0.25">
      <c r="B1579" s="108"/>
      <c r="C1579" s="220"/>
      <c r="D1579" s="108"/>
      <c r="E1579" s="220"/>
      <c r="F1579" s="108"/>
      <c r="G1579" s="220"/>
      <c r="H1579" s="108"/>
      <c r="I1579" s="220"/>
      <c r="J1579" s="108"/>
      <c r="K1579" s="220"/>
      <c r="L1579" s="108"/>
      <c r="M1579" s="220"/>
      <c r="N1579" s="108"/>
      <c r="O1579" s="220"/>
      <c r="P1579" s="108"/>
      <c r="Q1579" s="225"/>
    </row>
    <row r="1580" spans="2:17" x14ac:dyDescent="0.25">
      <c r="B1580" s="108"/>
      <c r="C1580" s="220"/>
      <c r="D1580" s="108"/>
      <c r="E1580" s="220"/>
      <c r="F1580" s="108"/>
      <c r="G1580" s="220"/>
      <c r="H1580" s="108"/>
      <c r="I1580" s="220"/>
      <c r="J1580" s="108"/>
      <c r="K1580" s="220"/>
      <c r="L1580" s="108"/>
      <c r="M1580" s="220"/>
      <c r="N1580" s="108"/>
      <c r="O1580" s="220"/>
      <c r="P1580" s="108"/>
      <c r="Q1580" s="225"/>
    </row>
    <row r="1581" spans="2:17" x14ac:dyDescent="0.25">
      <c r="B1581" s="108"/>
      <c r="C1581" s="220"/>
      <c r="D1581" s="108"/>
      <c r="E1581" s="220"/>
      <c r="F1581" s="108"/>
      <c r="G1581" s="220"/>
      <c r="H1581" s="108"/>
      <c r="I1581" s="220"/>
      <c r="J1581" s="108"/>
      <c r="K1581" s="220"/>
      <c r="L1581" s="108"/>
      <c r="M1581" s="220"/>
      <c r="N1581" s="108"/>
      <c r="O1581" s="220"/>
      <c r="P1581" s="108"/>
      <c r="Q1581" s="225"/>
    </row>
    <row r="1582" spans="2:17" x14ac:dyDescent="0.25">
      <c r="B1582" s="108"/>
      <c r="C1582" s="220"/>
      <c r="D1582" s="108"/>
      <c r="E1582" s="220"/>
      <c r="F1582" s="108"/>
      <c r="G1582" s="220"/>
      <c r="H1582" s="108"/>
      <c r="I1582" s="220"/>
      <c r="J1582" s="108"/>
      <c r="K1582" s="220"/>
      <c r="L1582" s="108"/>
      <c r="M1582" s="220"/>
      <c r="N1582" s="108"/>
      <c r="O1582" s="220"/>
      <c r="P1582" s="108"/>
      <c r="Q1582" s="225"/>
    </row>
    <row r="1583" spans="2:17" x14ac:dyDescent="0.25">
      <c r="B1583" s="108"/>
      <c r="C1583" s="220"/>
      <c r="D1583" s="108"/>
      <c r="E1583" s="220"/>
      <c r="F1583" s="108"/>
      <c r="G1583" s="220"/>
      <c r="H1583" s="108"/>
      <c r="I1583" s="220"/>
      <c r="J1583" s="108"/>
      <c r="K1583" s="220"/>
      <c r="L1583" s="108"/>
      <c r="M1583" s="220"/>
      <c r="N1583" s="108"/>
      <c r="O1583" s="220"/>
      <c r="P1583" s="108"/>
      <c r="Q1583" s="225"/>
    </row>
    <row r="1584" spans="2:17" x14ac:dyDescent="0.25">
      <c r="B1584" s="108"/>
      <c r="C1584" s="220"/>
      <c r="D1584" s="108"/>
      <c r="E1584" s="220"/>
      <c r="F1584" s="108"/>
      <c r="G1584" s="220"/>
      <c r="H1584" s="108"/>
      <c r="I1584" s="220"/>
      <c r="J1584" s="108"/>
      <c r="K1584" s="220"/>
      <c r="L1584" s="108"/>
      <c r="M1584" s="220"/>
      <c r="N1584" s="108"/>
      <c r="O1584" s="220"/>
      <c r="P1584" s="108"/>
      <c r="Q1584" s="225"/>
    </row>
    <row r="1585" spans="2:17" x14ac:dyDescent="0.25">
      <c r="B1585" s="108"/>
      <c r="C1585" s="220"/>
      <c r="D1585" s="108"/>
      <c r="E1585" s="220"/>
      <c r="F1585" s="108"/>
      <c r="G1585" s="220"/>
      <c r="H1585" s="108"/>
      <c r="I1585" s="220"/>
      <c r="J1585" s="108"/>
      <c r="K1585" s="220"/>
      <c r="L1585" s="108"/>
      <c r="M1585" s="220"/>
      <c r="N1585" s="108"/>
      <c r="O1585" s="220"/>
      <c r="P1585" s="108"/>
      <c r="Q1585" s="225"/>
    </row>
    <row r="1586" spans="2:17" x14ac:dyDescent="0.25">
      <c r="B1586" s="108"/>
      <c r="C1586" s="220"/>
      <c r="D1586" s="108"/>
      <c r="E1586" s="220"/>
      <c r="F1586" s="108"/>
      <c r="G1586" s="220"/>
      <c r="H1586" s="108"/>
      <c r="I1586" s="220"/>
      <c r="J1586" s="108"/>
      <c r="K1586" s="220"/>
      <c r="L1586" s="108"/>
      <c r="M1586" s="220"/>
      <c r="N1586" s="108"/>
      <c r="O1586" s="220"/>
      <c r="P1586" s="108"/>
      <c r="Q1586" s="225"/>
    </row>
    <row r="1587" spans="2:17" x14ac:dyDescent="0.25">
      <c r="B1587" s="108"/>
      <c r="C1587" s="220"/>
      <c r="D1587" s="108"/>
      <c r="E1587" s="220"/>
      <c r="F1587" s="108"/>
      <c r="G1587" s="220"/>
      <c r="H1587" s="108"/>
      <c r="I1587" s="220"/>
      <c r="J1587" s="108"/>
      <c r="K1587" s="220"/>
      <c r="L1587" s="108"/>
      <c r="M1587" s="220"/>
      <c r="N1587" s="108"/>
      <c r="O1587" s="220"/>
      <c r="P1587" s="108"/>
      <c r="Q1587" s="225"/>
    </row>
    <row r="1588" spans="2:17" x14ac:dyDescent="0.25">
      <c r="B1588" s="108"/>
      <c r="C1588" s="220"/>
      <c r="D1588" s="108"/>
      <c r="E1588" s="220"/>
      <c r="F1588" s="108"/>
      <c r="G1588" s="220"/>
      <c r="H1588" s="108"/>
      <c r="I1588" s="220"/>
      <c r="J1588" s="108"/>
      <c r="K1588" s="220"/>
      <c r="L1588" s="108"/>
      <c r="M1588" s="220"/>
      <c r="N1588" s="108"/>
      <c r="O1588" s="220"/>
      <c r="P1588" s="108"/>
      <c r="Q1588" s="225"/>
    </row>
    <row r="1589" spans="2:17" x14ac:dyDescent="0.25">
      <c r="B1589" s="108"/>
      <c r="C1589" s="220"/>
      <c r="D1589" s="108"/>
      <c r="E1589" s="220"/>
      <c r="F1589" s="108"/>
      <c r="G1589" s="220"/>
      <c r="H1589" s="108"/>
      <c r="I1589" s="220"/>
      <c r="J1589" s="108"/>
      <c r="K1589" s="220"/>
      <c r="L1589" s="108"/>
      <c r="M1589" s="220"/>
      <c r="N1589" s="108"/>
      <c r="O1589" s="220"/>
      <c r="P1589" s="108"/>
      <c r="Q1589" s="225"/>
    </row>
    <row r="1590" spans="2:17" x14ac:dyDescent="0.25">
      <c r="B1590" s="108"/>
      <c r="C1590" s="220"/>
      <c r="D1590" s="108"/>
      <c r="E1590" s="220"/>
      <c r="F1590" s="108"/>
      <c r="G1590" s="220"/>
      <c r="H1590" s="108"/>
      <c r="I1590" s="220"/>
      <c r="J1590" s="108"/>
      <c r="K1590" s="220"/>
      <c r="L1590" s="108"/>
      <c r="M1590" s="220"/>
      <c r="N1590" s="108"/>
      <c r="O1590" s="220"/>
      <c r="P1590" s="108"/>
      <c r="Q1590" s="225"/>
    </row>
    <row r="1591" spans="2:17" x14ac:dyDescent="0.25">
      <c r="B1591" s="108"/>
      <c r="C1591" s="220"/>
      <c r="D1591" s="108"/>
      <c r="E1591" s="220"/>
      <c r="F1591" s="108"/>
      <c r="G1591" s="220"/>
      <c r="H1591" s="108"/>
      <c r="I1591" s="220"/>
      <c r="J1591" s="108"/>
      <c r="K1591" s="220"/>
      <c r="L1591" s="108"/>
      <c r="M1591" s="220"/>
      <c r="N1591" s="108"/>
      <c r="O1591" s="220"/>
      <c r="P1591" s="108"/>
      <c r="Q1591" s="225"/>
    </row>
    <row r="1592" spans="2:17" x14ac:dyDescent="0.25">
      <c r="B1592" s="108"/>
      <c r="C1592" s="220"/>
      <c r="D1592" s="108"/>
      <c r="E1592" s="220"/>
      <c r="F1592" s="108"/>
      <c r="G1592" s="220"/>
      <c r="H1592" s="108"/>
      <c r="I1592" s="220"/>
      <c r="J1592" s="108"/>
      <c r="K1592" s="220"/>
      <c r="L1592" s="108"/>
      <c r="M1592" s="220"/>
      <c r="N1592" s="108"/>
      <c r="O1592" s="220"/>
      <c r="P1592" s="108"/>
      <c r="Q1592" s="225"/>
    </row>
    <row r="1593" spans="2:17" x14ac:dyDescent="0.25">
      <c r="B1593" s="108"/>
      <c r="C1593" s="220"/>
      <c r="D1593" s="108"/>
      <c r="E1593" s="220"/>
      <c r="F1593" s="108"/>
      <c r="G1593" s="220"/>
      <c r="H1593" s="108"/>
      <c r="I1593" s="220"/>
      <c r="J1593" s="108"/>
      <c r="K1593" s="220"/>
      <c r="L1593" s="108"/>
      <c r="M1593" s="220"/>
      <c r="N1593" s="108"/>
      <c r="O1593" s="220"/>
      <c r="P1593" s="108"/>
      <c r="Q1593" s="225"/>
    </row>
    <row r="1594" spans="2:17" x14ac:dyDescent="0.25">
      <c r="B1594" s="108"/>
      <c r="C1594" s="220"/>
      <c r="D1594" s="108"/>
      <c r="E1594" s="220"/>
      <c r="F1594" s="108"/>
      <c r="G1594" s="220"/>
      <c r="H1594" s="108"/>
      <c r="I1594" s="220"/>
      <c r="J1594" s="108"/>
      <c r="K1594" s="220"/>
      <c r="L1594" s="108"/>
      <c r="M1594" s="220"/>
      <c r="N1594" s="108"/>
      <c r="O1594" s="220"/>
      <c r="P1594" s="108"/>
      <c r="Q1594" s="225"/>
    </row>
    <row r="1595" spans="2:17" x14ac:dyDescent="0.25">
      <c r="B1595" s="108"/>
      <c r="C1595" s="220"/>
      <c r="D1595" s="108"/>
      <c r="E1595" s="220"/>
      <c r="F1595" s="108"/>
      <c r="G1595" s="220"/>
      <c r="H1595" s="108"/>
      <c r="I1595" s="220"/>
      <c r="J1595" s="108"/>
      <c r="K1595" s="220"/>
      <c r="L1595" s="108"/>
      <c r="M1595" s="220"/>
      <c r="N1595" s="108"/>
      <c r="O1595" s="220"/>
      <c r="P1595" s="108"/>
      <c r="Q1595" s="225"/>
    </row>
    <row r="1596" spans="2:17" x14ac:dyDescent="0.25">
      <c r="B1596" s="108"/>
      <c r="C1596" s="220"/>
      <c r="D1596" s="108"/>
      <c r="E1596" s="220"/>
      <c r="F1596" s="108"/>
      <c r="G1596" s="220"/>
      <c r="H1596" s="108"/>
      <c r="I1596" s="220"/>
      <c r="J1596" s="108"/>
      <c r="K1596" s="220"/>
      <c r="L1596" s="108"/>
      <c r="M1596" s="220"/>
      <c r="N1596" s="108"/>
      <c r="O1596" s="220"/>
      <c r="P1596" s="108"/>
      <c r="Q1596" s="225"/>
    </row>
    <row r="1597" spans="2:17" x14ac:dyDescent="0.25">
      <c r="B1597" s="108"/>
      <c r="C1597" s="220"/>
      <c r="D1597" s="108"/>
      <c r="E1597" s="220"/>
      <c r="F1597" s="108"/>
      <c r="G1597" s="220"/>
      <c r="H1597" s="108"/>
      <c r="I1597" s="220"/>
      <c r="J1597" s="108"/>
      <c r="K1597" s="220"/>
      <c r="L1597" s="108"/>
      <c r="M1597" s="220"/>
      <c r="N1597" s="108"/>
      <c r="O1597" s="220"/>
      <c r="P1597" s="108"/>
      <c r="Q1597" s="225"/>
    </row>
    <row r="1598" spans="2:17" x14ac:dyDescent="0.25">
      <c r="B1598" s="108"/>
      <c r="C1598" s="220"/>
      <c r="D1598" s="108"/>
      <c r="E1598" s="220"/>
      <c r="F1598" s="108"/>
      <c r="G1598" s="220"/>
      <c r="H1598" s="108"/>
      <c r="I1598" s="220"/>
      <c r="J1598" s="108"/>
      <c r="K1598" s="220"/>
      <c r="L1598" s="108"/>
      <c r="M1598" s="220"/>
      <c r="N1598" s="108"/>
      <c r="O1598" s="220"/>
      <c r="P1598" s="108"/>
      <c r="Q1598" s="225"/>
    </row>
    <row r="1599" spans="2:17" x14ac:dyDescent="0.25">
      <c r="B1599" s="108"/>
      <c r="C1599" s="220"/>
      <c r="D1599" s="108"/>
      <c r="E1599" s="220"/>
      <c r="F1599" s="108"/>
      <c r="G1599" s="220"/>
      <c r="H1599" s="108"/>
      <c r="I1599" s="220"/>
      <c r="J1599" s="108"/>
      <c r="K1599" s="220"/>
      <c r="L1599" s="108"/>
      <c r="M1599" s="220"/>
      <c r="N1599" s="108"/>
      <c r="O1599" s="220"/>
      <c r="P1599" s="108"/>
      <c r="Q1599" s="225"/>
    </row>
    <row r="1600" spans="2:17" x14ac:dyDescent="0.25">
      <c r="B1600" s="108"/>
      <c r="C1600" s="220"/>
      <c r="D1600" s="108"/>
      <c r="E1600" s="220"/>
      <c r="F1600" s="108"/>
      <c r="G1600" s="220"/>
      <c r="H1600" s="108"/>
      <c r="I1600" s="220"/>
      <c r="J1600" s="108"/>
      <c r="K1600" s="220"/>
      <c r="L1600" s="108"/>
      <c r="M1600" s="220"/>
      <c r="N1600" s="108"/>
      <c r="O1600" s="220"/>
      <c r="P1600" s="108"/>
      <c r="Q1600" s="225"/>
    </row>
    <row r="1601" spans="2:17" x14ac:dyDescent="0.25">
      <c r="B1601" s="108"/>
      <c r="C1601" s="220"/>
      <c r="D1601" s="108"/>
      <c r="E1601" s="220"/>
      <c r="F1601" s="108"/>
      <c r="G1601" s="220"/>
      <c r="H1601" s="108"/>
      <c r="I1601" s="220"/>
      <c r="J1601" s="108"/>
      <c r="K1601" s="220"/>
      <c r="L1601" s="108"/>
      <c r="M1601" s="220"/>
      <c r="N1601" s="108"/>
      <c r="O1601" s="220"/>
      <c r="P1601" s="108"/>
      <c r="Q1601" s="225"/>
    </row>
    <row r="1602" spans="2:17" x14ac:dyDescent="0.25">
      <c r="B1602" s="108"/>
      <c r="C1602" s="220"/>
      <c r="D1602" s="108"/>
      <c r="E1602" s="220"/>
      <c r="F1602" s="108"/>
      <c r="G1602" s="220"/>
      <c r="H1602" s="108"/>
      <c r="I1602" s="220"/>
      <c r="J1602" s="108"/>
      <c r="K1602" s="220"/>
      <c r="L1602" s="108"/>
      <c r="M1602" s="220"/>
      <c r="N1602" s="108"/>
      <c r="O1602" s="220"/>
      <c r="P1602" s="108"/>
      <c r="Q1602" s="225"/>
    </row>
    <row r="1603" spans="2:17" x14ac:dyDescent="0.25">
      <c r="B1603" s="108"/>
      <c r="C1603" s="220"/>
      <c r="D1603" s="108"/>
      <c r="E1603" s="220"/>
      <c r="F1603" s="108"/>
      <c r="G1603" s="220"/>
      <c r="H1603" s="108"/>
      <c r="I1603" s="220"/>
      <c r="J1603" s="108"/>
      <c r="K1603" s="220"/>
      <c r="L1603" s="108"/>
      <c r="M1603" s="220"/>
      <c r="N1603" s="108"/>
      <c r="O1603" s="220"/>
      <c r="P1603" s="108"/>
      <c r="Q1603" s="225"/>
    </row>
    <row r="1604" spans="2:17" x14ac:dyDescent="0.25">
      <c r="B1604" s="108"/>
      <c r="C1604" s="220"/>
      <c r="D1604" s="108"/>
      <c r="E1604" s="220"/>
      <c r="F1604" s="108"/>
      <c r="G1604" s="220"/>
      <c r="H1604" s="108"/>
      <c r="I1604" s="220"/>
      <c r="J1604" s="108"/>
      <c r="K1604" s="220"/>
      <c r="L1604" s="108"/>
      <c r="M1604" s="220"/>
      <c r="N1604" s="108"/>
      <c r="O1604" s="220"/>
      <c r="P1604" s="108"/>
      <c r="Q1604" s="225"/>
    </row>
    <row r="1605" spans="2:17" x14ac:dyDescent="0.25">
      <c r="B1605" s="108"/>
      <c r="C1605" s="220"/>
      <c r="D1605" s="108"/>
      <c r="E1605" s="220"/>
      <c r="F1605" s="108"/>
      <c r="G1605" s="220"/>
      <c r="H1605" s="108"/>
      <c r="I1605" s="220"/>
      <c r="J1605" s="108"/>
      <c r="K1605" s="220"/>
      <c r="L1605" s="108"/>
      <c r="M1605" s="220"/>
      <c r="N1605" s="108"/>
      <c r="O1605" s="220"/>
      <c r="P1605" s="108"/>
      <c r="Q1605" s="225"/>
    </row>
    <row r="1606" spans="2:17" x14ac:dyDescent="0.25">
      <c r="B1606" s="108"/>
      <c r="C1606" s="220"/>
      <c r="D1606" s="108"/>
      <c r="E1606" s="220"/>
      <c r="F1606" s="108"/>
      <c r="G1606" s="220"/>
      <c r="H1606" s="108"/>
      <c r="I1606" s="220"/>
      <c r="J1606" s="108"/>
      <c r="K1606" s="220"/>
      <c r="L1606" s="108"/>
      <c r="M1606" s="220"/>
      <c r="N1606" s="108"/>
      <c r="O1606" s="220"/>
      <c r="P1606" s="108"/>
      <c r="Q1606" s="225"/>
    </row>
    <row r="1607" spans="2:17" x14ac:dyDescent="0.25">
      <c r="B1607" s="108"/>
      <c r="C1607" s="220"/>
      <c r="D1607" s="108"/>
      <c r="E1607" s="220"/>
      <c r="F1607" s="108"/>
      <c r="G1607" s="220"/>
      <c r="H1607" s="108"/>
      <c r="I1607" s="220"/>
      <c r="J1607" s="108"/>
      <c r="K1607" s="220"/>
      <c r="L1607" s="108"/>
      <c r="M1607" s="220"/>
      <c r="N1607" s="108"/>
      <c r="O1607" s="220"/>
      <c r="P1607" s="108"/>
      <c r="Q1607" s="225"/>
    </row>
    <row r="1608" spans="2:17" x14ac:dyDescent="0.25">
      <c r="B1608" s="108"/>
      <c r="C1608" s="220"/>
      <c r="D1608" s="108"/>
      <c r="E1608" s="220"/>
      <c r="F1608" s="108"/>
      <c r="G1608" s="220"/>
      <c r="H1608" s="108"/>
      <c r="I1608" s="220"/>
      <c r="J1608" s="108"/>
      <c r="K1608" s="220"/>
      <c r="L1608" s="108"/>
      <c r="M1608" s="220"/>
      <c r="N1608" s="108"/>
      <c r="O1608" s="220"/>
      <c r="P1608" s="108"/>
      <c r="Q1608" s="225"/>
    </row>
    <row r="1609" spans="2:17" x14ac:dyDescent="0.25">
      <c r="B1609" s="108"/>
      <c r="C1609" s="220"/>
      <c r="D1609" s="108"/>
      <c r="E1609" s="220"/>
      <c r="F1609" s="108"/>
      <c r="G1609" s="220"/>
      <c r="H1609" s="108"/>
      <c r="I1609" s="220"/>
      <c r="J1609" s="108"/>
      <c r="K1609" s="220"/>
      <c r="L1609" s="108"/>
      <c r="M1609" s="220"/>
      <c r="N1609" s="108"/>
      <c r="O1609" s="220"/>
      <c r="P1609" s="108"/>
      <c r="Q1609" s="225"/>
    </row>
    <row r="1610" spans="2:17" x14ac:dyDescent="0.25">
      <c r="B1610" s="108"/>
      <c r="C1610" s="220"/>
      <c r="D1610" s="108"/>
      <c r="E1610" s="220"/>
      <c r="F1610" s="108"/>
      <c r="G1610" s="220"/>
      <c r="H1610" s="108"/>
      <c r="I1610" s="220"/>
      <c r="J1610" s="108"/>
      <c r="K1610" s="220"/>
      <c r="L1610" s="108"/>
      <c r="M1610" s="220"/>
      <c r="N1610" s="108"/>
      <c r="O1610" s="220"/>
      <c r="P1610" s="108"/>
      <c r="Q1610" s="225"/>
    </row>
    <row r="1611" spans="2:17" x14ac:dyDescent="0.25">
      <c r="B1611" s="108"/>
      <c r="C1611" s="220"/>
      <c r="D1611" s="108"/>
      <c r="E1611" s="220"/>
      <c r="F1611" s="108"/>
      <c r="G1611" s="220"/>
      <c r="H1611" s="108"/>
      <c r="I1611" s="220"/>
      <c r="J1611" s="108"/>
      <c r="K1611" s="220"/>
      <c r="L1611" s="108"/>
      <c r="M1611" s="220"/>
      <c r="N1611" s="108"/>
      <c r="O1611" s="220"/>
      <c r="P1611" s="108"/>
      <c r="Q1611" s="225"/>
    </row>
    <row r="1612" spans="2:17" x14ac:dyDescent="0.25">
      <c r="B1612" s="108"/>
      <c r="C1612" s="220"/>
      <c r="D1612" s="108"/>
      <c r="E1612" s="220"/>
      <c r="F1612" s="108"/>
      <c r="G1612" s="220"/>
      <c r="H1612" s="108"/>
      <c r="I1612" s="220"/>
      <c r="J1612" s="108"/>
      <c r="K1612" s="220"/>
      <c r="L1612" s="108"/>
      <c r="M1612" s="220"/>
      <c r="N1612" s="108"/>
      <c r="O1612" s="220"/>
      <c r="P1612" s="108"/>
      <c r="Q1612" s="225"/>
    </row>
    <row r="1613" spans="2:17" x14ac:dyDescent="0.25">
      <c r="B1613" s="108"/>
      <c r="C1613" s="220"/>
      <c r="D1613" s="108"/>
      <c r="E1613" s="220"/>
      <c r="F1613" s="108"/>
      <c r="G1613" s="220"/>
      <c r="H1613" s="108"/>
      <c r="I1613" s="220"/>
      <c r="J1613" s="108"/>
      <c r="K1613" s="220"/>
      <c r="L1613" s="108"/>
      <c r="M1613" s="220"/>
      <c r="N1613" s="108"/>
      <c r="O1613" s="220"/>
      <c r="P1613" s="108"/>
      <c r="Q1613" s="225"/>
    </row>
    <row r="1614" spans="2:17" x14ac:dyDescent="0.25">
      <c r="B1614" s="108"/>
      <c r="C1614" s="220"/>
      <c r="D1614" s="108"/>
      <c r="E1614" s="220"/>
      <c r="F1614" s="108"/>
      <c r="G1614" s="220"/>
      <c r="H1614" s="108"/>
      <c r="I1614" s="220"/>
      <c r="J1614" s="108"/>
      <c r="K1614" s="220"/>
      <c r="L1614" s="108"/>
      <c r="M1614" s="220"/>
      <c r="N1614" s="108"/>
      <c r="O1614" s="220"/>
      <c r="P1614" s="108"/>
      <c r="Q1614" s="225"/>
    </row>
    <row r="1615" spans="2:17" x14ac:dyDescent="0.25">
      <c r="B1615" s="108"/>
      <c r="C1615" s="220"/>
      <c r="D1615" s="108"/>
      <c r="E1615" s="220"/>
      <c r="F1615" s="108"/>
      <c r="G1615" s="220"/>
      <c r="H1615" s="108"/>
      <c r="I1615" s="220"/>
      <c r="J1615" s="108"/>
      <c r="K1615" s="220"/>
      <c r="L1615" s="108"/>
      <c r="M1615" s="220"/>
      <c r="N1615" s="108"/>
      <c r="O1615" s="220"/>
      <c r="P1615" s="108"/>
      <c r="Q1615" s="225"/>
    </row>
    <row r="1616" spans="2:17" x14ac:dyDescent="0.25">
      <c r="B1616" s="108"/>
      <c r="C1616" s="220"/>
      <c r="D1616" s="108"/>
      <c r="E1616" s="220"/>
      <c r="F1616" s="108"/>
      <c r="G1616" s="220"/>
      <c r="H1616" s="108"/>
      <c r="I1616" s="220"/>
      <c r="J1616" s="108"/>
      <c r="K1616" s="220"/>
      <c r="L1616" s="108"/>
      <c r="M1616" s="220"/>
      <c r="N1616" s="108"/>
      <c r="O1616" s="220"/>
      <c r="P1616" s="108"/>
      <c r="Q1616" s="225"/>
    </row>
    <row r="1617" spans="2:17" x14ac:dyDescent="0.25">
      <c r="B1617" s="108"/>
      <c r="C1617" s="220"/>
      <c r="D1617" s="108"/>
      <c r="E1617" s="220"/>
      <c r="F1617" s="108"/>
      <c r="G1617" s="220"/>
      <c r="H1617" s="108"/>
      <c r="I1617" s="220"/>
      <c r="J1617" s="108"/>
      <c r="K1617" s="220"/>
      <c r="L1617" s="108"/>
      <c r="M1617" s="220"/>
      <c r="N1617" s="108"/>
      <c r="O1617" s="220"/>
      <c r="P1617" s="108"/>
      <c r="Q1617" s="225"/>
    </row>
    <row r="1618" spans="2:17" x14ac:dyDescent="0.25">
      <c r="B1618" s="108"/>
      <c r="C1618" s="220"/>
      <c r="D1618" s="108"/>
      <c r="E1618" s="220"/>
      <c r="F1618" s="108"/>
      <c r="G1618" s="220"/>
      <c r="H1618" s="108"/>
      <c r="I1618" s="220"/>
      <c r="J1618" s="108"/>
      <c r="K1618" s="220"/>
      <c r="L1618" s="108"/>
      <c r="M1618" s="220"/>
      <c r="N1618" s="108"/>
      <c r="O1618" s="220"/>
      <c r="P1618" s="108"/>
      <c r="Q1618" s="225"/>
    </row>
    <row r="1619" spans="2:17" x14ac:dyDescent="0.25">
      <c r="B1619" s="108"/>
      <c r="C1619" s="220"/>
      <c r="D1619" s="108"/>
      <c r="E1619" s="220"/>
      <c r="F1619" s="108"/>
      <c r="G1619" s="220"/>
      <c r="H1619" s="108"/>
      <c r="I1619" s="220"/>
      <c r="J1619" s="108"/>
      <c r="K1619" s="220"/>
      <c r="L1619" s="108"/>
      <c r="M1619" s="220"/>
      <c r="N1619" s="108"/>
      <c r="O1619" s="220"/>
      <c r="P1619" s="108"/>
      <c r="Q1619" s="225"/>
    </row>
    <row r="1620" spans="2:17" x14ac:dyDescent="0.25">
      <c r="B1620" s="108"/>
      <c r="C1620" s="220"/>
      <c r="D1620" s="108"/>
      <c r="E1620" s="220"/>
      <c r="F1620" s="108"/>
      <c r="G1620" s="220"/>
      <c r="H1620" s="108"/>
      <c r="I1620" s="220"/>
      <c r="J1620" s="108"/>
      <c r="K1620" s="220"/>
      <c r="L1620" s="108"/>
      <c r="M1620" s="220"/>
      <c r="N1620" s="108"/>
      <c r="O1620" s="220"/>
      <c r="P1620" s="108"/>
      <c r="Q1620" s="225"/>
    </row>
    <row r="1621" spans="2:17" x14ac:dyDescent="0.25">
      <c r="B1621" s="108"/>
      <c r="C1621" s="220"/>
      <c r="D1621" s="108"/>
      <c r="E1621" s="220"/>
      <c r="F1621" s="108"/>
      <c r="G1621" s="220"/>
      <c r="H1621" s="108"/>
      <c r="I1621" s="220"/>
      <c r="J1621" s="108"/>
      <c r="K1621" s="220"/>
      <c r="L1621" s="108"/>
      <c r="M1621" s="220"/>
      <c r="N1621" s="108"/>
      <c r="O1621" s="220"/>
      <c r="P1621" s="108"/>
      <c r="Q1621" s="225"/>
    </row>
    <row r="1622" spans="2:17" x14ac:dyDescent="0.25">
      <c r="B1622" s="108"/>
      <c r="C1622" s="220"/>
      <c r="D1622" s="108"/>
      <c r="E1622" s="220"/>
      <c r="F1622" s="108"/>
      <c r="G1622" s="220"/>
      <c r="H1622" s="108"/>
      <c r="I1622" s="220"/>
      <c r="J1622" s="108"/>
      <c r="K1622" s="220"/>
      <c r="L1622" s="108"/>
      <c r="M1622" s="220"/>
      <c r="N1622" s="108"/>
      <c r="O1622" s="220"/>
      <c r="P1622" s="108"/>
      <c r="Q1622" s="225"/>
    </row>
    <row r="1623" spans="2:17" x14ac:dyDescent="0.25">
      <c r="B1623" s="108"/>
      <c r="C1623" s="220"/>
      <c r="D1623" s="108"/>
      <c r="E1623" s="220"/>
      <c r="F1623" s="108"/>
      <c r="G1623" s="220"/>
      <c r="H1623" s="108"/>
      <c r="I1623" s="220"/>
      <c r="J1623" s="108"/>
      <c r="K1623" s="220"/>
      <c r="L1623" s="108"/>
      <c r="M1623" s="220"/>
      <c r="N1623" s="108"/>
      <c r="O1623" s="220"/>
      <c r="P1623" s="108"/>
      <c r="Q1623" s="225"/>
    </row>
    <row r="1624" spans="2:17" x14ac:dyDescent="0.25">
      <c r="B1624" s="108"/>
      <c r="C1624" s="220"/>
      <c r="D1624" s="108"/>
      <c r="E1624" s="220"/>
      <c r="F1624" s="108"/>
      <c r="G1624" s="220"/>
      <c r="H1624" s="108"/>
      <c r="I1624" s="220"/>
      <c r="J1624" s="108"/>
      <c r="K1624" s="220"/>
      <c r="L1624" s="108"/>
      <c r="M1624" s="220"/>
      <c r="N1624" s="108"/>
      <c r="O1624" s="220"/>
      <c r="P1624" s="108"/>
      <c r="Q1624" s="225"/>
    </row>
    <row r="1625" spans="2:17" x14ac:dyDescent="0.25">
      <c r="B1625" s="108"/>
      <c r="C1625" s="220"/>
      <c r="D1625" s="108"/>
      <c r="E1625" s="220"/>
      <c r="F1625" s="108"/>
      <c r="G1625" s="220"/>
      <c r="H1625" s="108"/>
      <c r="I1625" s="220"/>
      <c r="J1625" s="108"/>
      <c r="K1625" s="220"/>
      <c r="L1625" s="108"/>
      <c r="M1625" s="220"/>
      <c r="N1625" s="108"/>
      <c r="O1625" s="220"/>
      <c r="P1625" s="108"/>
      <c r="Q1625" s="225"/>
    </row>
    <row r="1626" spans="2:17" x14ac:dyDescent="0.25">
      <c r="B1626" s="108"/>
      <c r="C1626" s="220"/>
      <c r="D1626" s="108"/>
      <c r="E1626" s="220"/>
      <c r="F1626" s="108"/>
      <c r="G1626" s="220"/>
      <c r="H1626" s="108"/>
      <c r="I1626" s="220"/>
      <c r="J1626" s="108"/>
      <c r="K1626" s="220"/>
      <c r="L1626" s="108"/>
      <c r="M1626" s="220"/>
      <c r="N1626" s="108"/>
      <c r="O1626" s="220"/>
      <c r="P1626" s="108"/>
      <c r="Q1626" s="225"/>
    </row>
    <row r="1627" spans="2:17" x14ac:dyDescent="0.25">
      <c r="B1627" s="108"/>
      <c r="C1627" s="220"/>
      <c r="D1627" s="108"/>
      <c r="E1627" s="220"/>
      <c r="F1627" s="108"/>
      <c r="G1627" s="220"/>
      <c r="H1627" s="108"/>
      <c r="I1627" s="220"/>
      <c r="J1627" s="108"/>
      <c r="K1627" s="220"/>
      <c r="L1627" s="108"/>
      <c r="M1627" s="220"/>
      <c r="N1627" s="108"/>
      <c r="O1627" s="220"/>
      <c r="P1627" s="108"/>
      <c r="Q1627" s="225"/>
    </row>
    <row r="1628" spans="2:17" x14ac:dyDescent="0.25">
      <c r="B1628" s="108"/>
      <c r="C1628" s="220"/>
      <c r="D1628" s="108"/>
      <c r="E1628" s="220"/>
      <c r="F1628" s="108"/>
      <c r="G1628" s="220"/>
      <c r="H1628" s="108"/>
      <c r="I1628" s="220"/>
      <c r="J1628" s="108"/>
      <c r="K1628" s="220"/>
      <c r="L1628" s="108"/>
      <c r="M1628" s="220"/>
      <c r="N1628" s="108"/>
      <c r="O1628" s="220"/>
      <c r="P1628" s="108"/>
      <c r="Q1628" s="225"/>
    </row>
    <row r="1629" spans="2:17" x14ac:dyDescent="0.25">
      <c r="B1629" s="108"/>
      <c r="C1629" s="220"/>
      <c r="D1629" s="108"/>
      <c r="E1629" s="220"/>
      <c r="F1629" s="108"/>
      <c r="G1629" s="220"/>
      <c r="H1629" s="108"/>
      <c r="I1629" s="220"/>
      <c r="J1629" s="108"/>
      <c r="K1629" s="220"/>
      <c r="L1629" s="108"/>
      <c r="M1629" s="220"/>
      <c r="N1629" s="108"/>
      <c r="O1629" s="220"/>
      <c r="P1629" s="108"/>
      <c r="Q1629" s="225"/>
    </row>
    <row r="1630" spans="2:17" x14ac:dyDescent="0.25">
      <c r="B1630" s="108"/>
      <c r="C1630" s="220"/>
      <c r="D1630" s="108"/>
      <c r="E1630" s="220"/>
      <c r="F1630" s="108"/>
      <c r="G1630" s="220"/>
      <c r="H1630" s="108"/>
      <c r="I1630" s="220"/>
      <c r="J1630" s="108"/>
      <c r="K1630" s="220"/>
      <c r="L1630" s="108"/>
      <c r="M1630" s="220"/>
      <c r="N1630" s="108"/>
      <c r="O1630" s="220"/>
      <c r="P1630" s="108"/>
      <c r="Q1630" s="225"/>
    </row>
    <row r="1631" spans="2:17" x14ac:dyDescent="0.25">
      <c r="B1631" s="108"/>
      <c r="C1631" s="220"/>
      <c r="D1631" s="108"/>
      <c r="E1631" s="220"/>
      <c r="F1631" s="108"/>
      <c r="G1631" s="220"/>
      <c r="H1631" s="108"/>
      <c r="I1631" s="220"/>
      <c r="J1631" s="108"/>
      <c r="K1631" s="220"/>
      <c r="L1631" s="108"/>
      <c r="M1631" s="220"/>
      <c r="N1631" s="108"/>
      <c r="O1631" s="220"/>
      <c r="P1631" s="108"/>
      <c r="Q1631" s="225"/>
    </row>
    <row r="1632" spans="2:17" x14ac:dyDescent="0.25">
      <c r="B1632" s="108"/>
      <c r="C1632" s="220"/>
      <c r="D1632" s="108"/>
      <c r="E1632" s="220"/>
      <c r="F1632" s="108"/>
      <c r="G1632" s="220"/>
      <c r="H1632" s="108"/>
      <c r="I1632" s="220"/>
      <c r="J1632" s="108"/>
      <c r="K1632" s="220"/>
      <c r="L1632" s="108"/>
      <c r="M1632" s="220"/>
      <c r="N1632" s="108"/>
      <c r="O1632" s="220"/>
      <c r="P1632" s="108"/>
      <c r="Q1632" s="225"/>
    </row>
    <row r="1633" spans="2:17" x14ac:dyDescent="0.25">
      <c r="B1633" s="108"/>
      <c r="C1633" s="220"/>
      <c r="D1633" s="108"/>
      <c r="E1633" s="220"/>
      <c r="F1633" s="108"/>
      <c r="G1633" s="220"/>
      <c r="H1633" s="108"/>
      <c r="I1633" s="220"/>
      <c r="J1633" s="108"/>
      <c r="K1633" s="220"/>
      <c r="L1633" s="108"/>
      <c r="M1633" s="220"/>
      <c r="N1633" s="108"/>
      <c r="O1633" s="220"/>
      <c r="P1633" s="108"/>
      <c r="Q1633" s="225"/>
    </row>
    <row r="1634" spans="2:17" x14ac:dyDescent="0.25">
      <c r="B1634" s="108"/>
      <c r="C1634" s="220"/>
      <c r="D1634" s="108"/>
      <c r="E1634" s="220"/>
      <c r="F1634" s="108"/>
      <c r="G1634" s="220"/>
      <c r="H1634" s="108"/>
      <c r="I1634" s="220"/>
      <c r="J1634" s="108"/>
      <c r="K1634" s="220"/>
      <c r="L1634" s="108"/>
      <c r="M1634" s="220"/>
      <c r="N1634" s="108"/>
      <c r="O1634" s="220"/>
      <c r="P1634" s="108"/>
      <c r="Q1634" s="225"/>
    </row>
    <row r="1635" spans="2:17" x14ac:dyDescent="0.25">
      <c r="B1635" s="108"/>
      <c r="C1635" s="220"/>
      <c r="D1635" s="108"/>
      <c r="E1635" s="220"/>
      <c r="F1635" s="108"/>
      <c r="G1635" s="220"/>
      <c r="H1635" s="108"/>
      <c r="I1635" s="220"/>
      <c r="J1635" s="108"/>
      <c r="K1635" s="220"/>
      <c r="L1635" s="108"/>
      <c r="M1635" s="220"/>
      <c r="N1635" s="108"/>
      <c r="O1635" s="220"/>
      <c r="P1635" s="108"/>
      <c r="Q1635" s="225"/>
    </row>
    <row r="1636" spans="2:17" x14ac:dyDescent="0.25">
      <c r="B1636" s="108"/>
      <c r="C1636" s="220"/>
      <c r="D1636" s="108"/>
      <c r="E1636" s="220"/>
      <c r="F1636" s="108"/>
      <c r="G1636" s="220"/>
      <c r="H1636" s="108"/>
      <c r="I1636" s="220"/>
      <c r="J1636" s="108"/>
      <c r="K1636" s="220"/>
      <c r="L1636" s="108"/>
      <c r="M1636" s="220"/>
      <c r="N1636" s="108"/>
      <c r="O1636" s="220"/>
      <c r="P1636" s="108"/>
      <c r="Q1636" s="225"/>
    </row>
    <row r="1637" spans="2:17" x14ac:dyDescent="0.25">
      <c r="B1637" s="108"/>
      <c r="C1637" s="220"/>
      <c r="D1637" s="108"/>
      <c r="E1637" s="220"/>
      <c r="F1637" s="108"/>
      <c r="G1637" s="220"/>
      <c r="H1637" s="108"/>
      <c r="I1637" s="220"/>
      <c r="J1637" s="108"/>
      <c r="K1637" s="220"/>
      <c r="L1637" s="108"/>
      <c r="M1637" s="220"/>
      <c r="N1637" s="108"/>
      <c r="O1637" s="220"/>
      <c r="P1637" s="108"/>
      <c r="Q1637" s="225"/>
    </row>
    <row r="1638" spans="2:17" x14ac:dyDescent="0.25">
      <c r="B1638" s="108"/>
      <c r="C1638" s="220"/>
      <c r="D1638" s="108"/>
      <c r="E1638" s="220"/>
      <c r="F1638" s="108"/>
      <c r="G1638" s="220"/>
      <c r="H1638" s="108"/>
      <c r="I1638" s="220"/>
      <c r="J1638" s="108"/>
      <c r="K1638" s="220"/>
      <c r="L1638" s="108"/>
      <c r="M1638" s="220"/>
      <c r="N1638" s="108"/>
      <c r="O1638" s="220"/>
      <c r="P1638" s="108"/>
      <c r="Q1638" s="225"/>
    </row>
    <row r="1639" spans="2:17" x14ac:dyDescent="0.25">
      <c r="B1639" s="108"/>
      <c r="C1639" s="220"/>
      <c r="D1639" s="108"/>
      <c r="E1639" s="220"/>
      <c r="F1639" s="108"/>
      <c r="G1639" s="220"/>
      <c r="H1639" s="108"/>
      <c r="I1639" s="220"/>
      <c r="J1639" s="108"/>
      <c r="K1639" s="220"/>
      <c r="L1639" s="108"/>
      <c r="M1639" s="220"/>
      <c r="N1639" s="108"/>
      <c r="O1639" s="220"/>
      <c r="P1639" s="108"/>
      <c r="Q1639" s="225"/>
    </row>
    <row r="1640" spans="2:17" x14ac:dyDescent="0.25">
      <c r="B1640" s="108"/>
      <c r="C1640" s="220"/>
      <c r="D1640" s="108"/>
      <c r="E1640" s="220"/>
      <c r="F1640" s="108"/>
      <c r="G1640" s="220"/>
      <c r="H1640" s="108"/>
      <c r="I1640" s="220"/>
      <c r="J1640" s="108"/>
      <c r="K1640" s="220"/>
      <c r="L1640" s="108"/>
      <c r="M1640" s="220"/>
      <c r="N1640" s="108"/>
      <c r="O1640" s="220"/>
      <c r="P1640" s="108"/>
      <c r="Q1640" s="225"/>
    </row>
    <row r="1641" spans="2:17" x14ac:dyDescent="0.25">
      <c r="B1641" s="108"/>
      <c r="C1641" s="220"/>
      <c r="D1641" s="108"/>
      <c r="E1641" s="220"/>
      <c r="F1641" s="108"/>
      <c r="G1641" s="220"/>
      <c r="H1641" s="108"/>
      <c r="I1641" s="220"/>
      <c r="J1641" s="108"/>
      <c r="K1641" s="220"/>
      <c r="L1641" s="108"/>
      <c r="M1641" s="220"/>
      <c r="N1641" s="108"/>
      <c r="O1641" s="220"/>
      <c r="P1641" s="108"/>
      <c r="Q1641" s="225"/>
    </row>
    <row r="1642" spans="2:17" x14ac:dyDescent="0.25">
      <c r="B1642" s="108"/>
      <c r="C1642" s="220"/>
      <c r="D1642" s="108"/>
      <c r="E1642" s="220"/>
      <c r="F1642" s="108"/>
      <c r="G1642" s="220"/>
      <c r="H1642" s="108"/>
      <c r="I1642" s="220"/>
      <c r="J1642" s="108"/>
      <c r="K1642" s="220"/>
      <c r="L1642" s="108"/>
      <c r="M1642" s="220"/>
      <c r="N1642" s="108"/>
      <c r="O1642" s="220"/>
      <c r="P1642" s="108"/>
      <c r="Q1642" s="225"/>
    </row>
    <row r="1643" spans="2:17" x14ac:dyDescent="0.25">
      <c r="B1643" s="108"/>
      <c r="C1643" s="220"/>
      <c r="D1643" s="108"/>
      <c r="E1643" s="220"/>
      <c r="F1643" s="108"/>
      <c r="G1643" s="220"/>
      <c r="H1643" s="108"/>
      <c r="I1643" s="220"/>
      <c r="J1643" s="108"/>
      <c r="K1643" s="220"/>
      <c r="L1643" s="108"/>
      <c r="M1643" s="220"/>
      <c r="N1643" s="108"/>
      <c r="O1643" s="220"/>
      <c r="P1643" s="108"/>
      <c r="Q1643" s="225"/>
    </row>
    <row r="1644" spans="2:17" x14ac:dyDescent="0.25">
      <c r="B1644" s="108"/>
      <c r="C1644" s="220"/>
      <c r="D1644" s="108"/>
      <c r="E1644" s="220"/>
      <c r="F1644" s="108"/>
      <c r="G1644" s="220"/>
      <c r="H1644" s="108"/>
      <c r="I1644" s="220"/>
      <c r="J1644" s="108"/>
      <c r="K1644" s="220"/>
      <c r="L1644" s="108"/>
      <c r="M1644" s="220"/>
      <c r="N1644" s="108"/>
      <c r="O1644" s="220"/>
      <c r="P1644" s="108"/>
      <c r="Q1644" s="225"/>
    </row>
    <row r="1645" spans="2:17" x14ac:dyDescent="0.25">
      <c r="B1645" s="108"/>
      <c r="C1645" s="220"/>
      <c r="D1645" s="108"/>
      <c r="E1645" s="220"/>
      <c r="F1645" s="108"/>
      <c r="G1645" s="220"/>
      <c r="H1645" s="108"/>
      <c r="I1645" s="220"/>
      <c r="J1645" s="108"/>
      <c r="K1645" s="220"/>
      <c r="L1645" s="108"/>
      <c r="M1645" s="220"/>
      <c r="N1645" s="108"/>
      <c r="O1645" s="220"/>
      <c r="P1645" s="108"/>
      <c r="Q1645" s="225"/>
    </row>
    <row r="1646" spans="2:17" x14ac:dyDescent="0.25">
      <c r="B1646" s="108"/>
      <c r="C1646" s="220"/>
      <c r="D1646" s="108"/>
      <c r="E1646" s="220"/>
      <c r="F1646" s="108"/>
      <c r="G1646" s="220"/>
      <c r="H1646" s="108"/>
      <c r="I1646" s="220"/>
      <c r="J1646" s="108"/>
      <c r="K1646" s="220"/>
      <c r="L1646" s="108"/>
      <c r="M1646" s="220"/>
      <c r="N1646" s="108"/>
      <c r="O1646" s="220"/>
      <c r="P1646" s="108"/>
      <c r="Q1646" s="225"/>
    </row>
    <row r="1647" spans="2:17" x14ac:dyDescent="0.25">
      <c r="B1647" s="108"/>
      <c r="C1647" s="220"/>
      <c r="D1647" s="108"/>
      <c r="E1647" s="220"/>
      <c r="F1647" s="108"/>
      <c r="G1647" s="220"/>
      <c r="H1647" s="108"/>
      <c r="I1647" s="220"/>
      <c r="J1647" s="108"/>
      <c r="K1647" s="220"/>
      <c r="L1647" s="108"/>
      <c r="M1647" s="220"/>
      <c r="N1647" s="108"/>
      <c r="O1647" s="220"/>
      <c r="P1647" s="108"/>
      <c r="Q1647" s="225"/>
    </row>
    <row r="1648" spans="2:17" x14ac:dyDescent="0.25">
      <c r="B1648" s="108"/>
      <c r="C1648" s="220"/>
      <c r="D1648" s="108"/>
      <c r="E1648" s="220"/>
      <c r="F1648" s="108"/>
      <c r="G1648" s="220"/>
      <c r="H1648" s="108"/>
      <c r="I1648" s="220"/>
      <c r="J1648" s="108"/>
      <c r="K1648" s="220"/>
      <c r="L1648" s="108"/>
      <c r="M1648" s="220"/>
      <c r="N1648" s="108"/>
      <c r="O1648" s="220"/>
      <c r="P1648" s="108"/>
      <c r="Q1648" s="225"/>
    </row>
    <row r="1649" spans="2:17" x14ac:dyDescent="0.25">
      <c r="B1649" s="108"/>
      <c r="C1649" s="220"/>
      <c r="D1649" s="108"/>
      <c r="E1649" s="220"/>
      <c r="F1649" s="108"/>
      <c r="G1649" s="220"/>
      <c r="H1649" s="108"/>
      <c r="I1649" s="220"/>
      <c r="J1649" s="108"/>
      <c r="K1649" s="220"/>
      <c r="L1649" s="108"/>
      <c r="M1649" s="220"/>
      <c r="N1649" s="108"/>
      <c r="O1649" s="220"/>
      <c r="P1649" s="108"/>
      <c r="Q1649" s="225"/>
    </row>
    <row r="1650" spans="2:17" x14ac:dyDescent="0.25">
      <c r="B1650" s="108"/>
      <c r="C1650" s="220"/>
      <c r="D1650" s="108"/>
      <c r="E1650" s="220"/>
      <c r="F1650" s="108"/>
      <c r="G1650" s="220"/>
      <c r="H1650" s="108"/>
      <c r="I1650" s="220"/>
      <c r="J1650" s="108"/>
      <c r="K1650" s="220"/>
      <c r="L1650" s="108"/>
      <c r="M1650" s="220"/>
      <c r="N1650" s="108"/>
      <c r="O1650" s="220"/>
      <c r="P1650" s="108"/>
      <c r="Q1650" s="225"/>
    </row>
    <row r="1651" spans="2:17" x14ac:dyDescent="0.25">
      <c r="B1651" s="108"/>
      <c r="C1651" s="220"/>
      <c r="D1651" s="108"/>
      <c r="E1651" s="220"/>
      <c r="F1651" s="108"/>
      <c r="G1651" s="220"/>
      <c r="H1651" s="108"/>
      <c r="I1651" s="220"/>
      <c r="J1651" s="108"/>
      <c r="K1651" s="220"/>
      <c r="L1651" s="108"/>
      <c r="M1651" s="220"/>
      <c r="N1651" s="108"/>
      <c r="O1651" s="220"/>
      <c r="P1651" s="108"/>
      <c r="Q1651" s="225"/>
    </row>
    <row r="1652" spans="2:17" x14ac:dyDescent="0.25">
      <c r="B1652" s="108"/>
      <c r="C1652" s="220"/>
      <c r="D1652" s="108"/>
      <c r="E1652" s="220"/>
      <c r="F1652" s="108"/>
      <c r="G1652" s="220"/>
      <c r="H1652" s="108"/>
      <c r="I1652" s="220"/>
      <c r="J1652" s="108"/>
      <c r="K1652" s="220"/>
      <c r="L1652" s="108"/>
      <c r="M1652" s="220"/>
      <c r="N1652" s="108"/>
      <c r="O1652" s="220"/>
      <c r="P1652" s="108"/>
      <c r="Q1652" s="225"/>
    </row>
    <row r="1653" spans="2:17" x14ac:dyDescent="0.25">
      <c r="B1653" s="108"/>
      <c r="C1653" s="220"/>
      <c r="D1653" s="108"/>
      <c r="E1653" s="220"/>
      <c r="F1653" s="108"/>
      <c r="G1653" s="220"/>
      <c r="H1653" s="108"/>
      <c r="I1653" s="220"/>
      <c r="J1653" s="108"/>
      <c r="K1653" s="220"/>
      <c r="L1653" s="108"/>
      <c r="M1653" s="220"/>
      <c r="N1653" s="108"/>
      <c r="O1653" s="220"/>
      <c r="P1653" s="108"/>
      <c r="Q1653" s="225"/>
    </row>
    <row r="1654" spans="2:17" x14ac:dyDescent="0.25">
      <c r="B1654" s="108"/>
      <c r="C1654" s="220"/>
      <c r="D1654" s="108"/>
      <c r="E1654" s="220"/>
      <c r="F1654" s="108"/>
      <c r="G1654" s="220"/>
      <c r="H1654" s="108"/>
      <c r="I1654" s="220"/>
      <c r="J1654" s="108"/>
      <c r="K1654" s="220"/>
      <c r="L1654" s="108"/>
      <c r="M1654" s="220"/>
      <c r="N1654" s="108"/>
      <c r="O1654" s="220"/>
      <c r="P1654" s="108"/>
      <c r="Q1654" s="225"/>
    </row>
    <row r="1655" spans="2:17" x14ac:dyDescent="0.25">
      <c r="B1655" s="108"/>
      <c r="C1655" s="220"/>
      <c r="D1655" s="108"/>
      <c r="E1655" s="220"/>
      <c r="F1655" s="108"/>
      <c r="G1655" s="220"/>
      <c r="H1655" s="108"/>
      <c r="I1655" s="220"/>
      <c r="J1655" s="108"/>
      <c r="K1655" s="220"/>
      <c r="L1655" s="108"/>
      <c r="M1655" s="220"/>
      <c r="N1655" s="108"/>
      <c r="O1655" s="220"/>
      <c r="P1655" s="108"/>
      <c r="Q1655" s="225"/>
    </row>
    <row r="1656" spans="2:17" x14ac:dyDescent="0.25">
      <c r="B1656" s="108"/>
      <c r="C1656" s="220"/>
      <c r="D1656" s="108"/>
      <c r="E1656" s="220"/>
      <c r="F1656" s="108"/>
      <c r="G1656" s="220"/>
      <c r="H1656" s="108"/>
      <c r="I1656" s="220"/>
      <c r="J1656" s="108"/>
      <c r="K1656" s="220"/>
      <c r="L1656" s="108"/>
      <c r="M1656" s="220"/>
      <c r="N1656" s="108"/>
      <c r="O1656" s="220"/>
      <c r="P1656" s="108"/>
      <c r="Q1656" s="225"/>
    </row>
    <row r="1657" spans="2:17" x14ac:dyDescent="0.25">
      <c r="B1657" s="108"/>
      <c r="C1657" s="220"/>
      <c r="D1657" s="108"/>
      <c r="E1657" s="220"/>
      <c r="F1657" s="108"/>
      <c r="G1657" s="220"/>
      <c r="H1657" s="108"/>
      <c r="I1657" s="220"/>
      <c r="J1657" s="108"/>
      <c r="K1657" s="220"/>
      <c r="L1657" s="108"/>
      <c r="M1657" s="220"/>
      <c r="N1657" s="108"/>
      <c r="O1657" s="220"/>
      <c r="P1657" s="108"/>
      <c r="Q1657" s="225"/>
    </row>
    <row r="1658" spans="2:17" x14ac:dyDescent="0.25">
      <c r="B1658" s="108"/>
      <c r="C1658" s="220"/>
      <c r="D1658" s="108"/>
      <c r="E1658" s="220"/>
      <c r="F1658" s="108"/>
      <c r="G1658" s="220"/>
      <c r="H1658" s="108"/>
      <c r="I1658" s="220"/>
      <c r="J1658" s="108"/>
      <c r="K1658" s="220"/>
      <c r="L1658" s="108"/>
      <c r="M1658" s="220"/>
      <c r="N1658" s="108"/>
      <c r="O1658" s="220"/>
      <c r="P1658" s="108"/>
      <c r="Q1658" s="225"/>
    </row>
    <row r="1659" spans="2:17" x14ac:dyDescent="0.25">
      <c r="B1659" s="108"/>
      <c r="C1659" s="220"/>
      <c r="D1659" s="108"/>
      <c r="E1659" s="220"/>
      <c r="F1659" s="108"/>
      <c r="G1659" s="220"/>
      <c r="H1659" s="108"/>
      <c r="I1659" s="220"/>
      <c r="J1659" s="108"/>
      <c r="K1659" s="220"/>
      <c r="L1659" s="108"/>
      <c r="M1659" s="220"/>
      <c r="N1659" s="108"/>
      <c r="O1659" s="220"/>
      <c r="P1659" s="108"/>
      <c r="Q1659" s="225"/>
    </row>
    <row r="1660" spans="2:17" x14ac:dyDescent="0.25">
      <c r="B1660" s="108"/>
      <c r="C1660" s="220"/>
      <c r="D1660" s="108"/>
      <c r="E1660" s="220"/>
      <c r="F1660" s="108"/>
      <c r="G1660" s="220"/>
      <c r="H1660" s="108"/>
      <c r="I1660" s="220"/>
      <c r="J1660" s="108"/>
      <c r="K1660" s="220"/>
      <c r="L1660" s="108"/>
      <c r="M1660" s="220"/>
      <c r="N1660" s="108"/>
      <c r="O1660" s="220"/>
      <c r="P1660" s="108"/>
      <c r="Q1660" s="225"/>
    </row>
    <row r="1661" spans="2:17" x14ac:dyDescent="0.25">
      <c r="B1661" s="108"/>
      <c r="C1661" s="220"/>
      <c r="D1661" s="108"/>
      <c r="E1661" s="220"/>
      <c r="F1661" s="108"/>
      <c r="G1661" s="220"/>
      <c r="H1661" s="108"/>
      <c r="I1661" s="220"/>
      <c r="J1661" s="108"/>
      <c r="K1661" s="220"/>
      <c r="L1661" s="108"/>
      <c r="M1661" s="220"/>
      <c r="N1661" s="108"/>
      <c r="O1661" s="220"/>
      <c r="P1661" s="108"/>
      <c r="Q1661" s="225"/>
    </row>
    <row r="1662" spans="2:17" x14ac:dyDescent="0.25">
      <c r="B1662" s="108"/>
      <c r="C1662" s="220"/>
      <c r="D1662" s="108"/>
      <c r="E1662" s="220"/>
      <c r="F1662" s="108"/>
      <c r="G1662" s="220"/>
      <c r="H1662" s="108"/>
      <c r="I1662" s="220"/>
      <c r="J1662" s="108"/>
      <c r="K1662" s="220"/>
      <c r="L1662" s="108"/>
      <c r="M1662" s="220"/>
      <c r="N1662" s="108"/>
      <c r="O1662" s="220"/>
      <c r="P1662" s="108"/>
      <c r="Q1662" s="225"/>
    </row>
    <row r="1663" spans="2:17" x14ac:dyDescent="0.25">
      <c r="B1663" s="108"/>
      <c r="C1663" s="220"/>
      <c r="D1663" s="108"/>
      <c r="E1663" s="220"/>
      <c r="F1663" s="108"/>
      <c r="G1663" s="220"/>
      <c r="H1663" s="108"/>
      <c r="I1663" s="220"/>
      <c r="J1663" s="108"/>
      <c r="K1663" s="220"/>
      <c r="L1663" s="108"/>
      <c r="M1663" s="220"/>
      <c r="N1663" s="108"/>
      <c r="O1663" s="220"/>
      <c r="P1663" s="108"/>
      <c r="Q1663" s="225"/>
    </row>
    <row r="1664" spans="2:17" x14ac:dyDescent="0.25">
      <c r="B1664" s="108"/>
      <c r="C1664" s="220"/>
      <c r="D1664" s="108"/>
      <c r="E1664" s="220"/>
      <c r="F1664" s="108"/>
      <c r="G1664" s="220"/>
      <c r="H1664" s="108"/>
      <c r="I1664" s="220"/>
      <c r="J1664" s="108"/>
      <c r="K1664" s="220"/>
      <c r="L1664" s="108"/>
      <c r="M1664" s="220"/>
      <c r="N1664" s="108"/>
      <c r="O1664" s="220"/>
      <c r="P1664" s="108"/>
      <c r="Q1664" s="225"/>
    </row>
    <row r="1665" spans="2:17" x14ac:dyDescent="0.25">
      <c r="B1665" s="108"/>
      <c r="C1665" s="220"/>
      <c r="D1665" s="108"/>
      <c r="E1665" s="220"/>
      <c r="F1665" s="108"/>
      <c r="G1665" s="220"/>
      <c r="H1665" s="108"/>
      <c r="I1665" s="220"/>
      <c r="J1665" s="108"/>
      <c r="K1665" s="220"/>
      <c r="L1665" s="108"/>
      <c r="M1665" s="220"/>
      <c r="N1665" s="108"/>
      <c r="O1665" s="220"/>
      <c r="P1665" s="108"/>
      <c r="Q1665" s="225"/>
    </row>
    <row r="1666" spans="2:17" x14ac:dyDescent="0.25">
      <c r="B1666" s="108"/>
      <c r="C1666" s="220"/>
      <c r="D1666" s="108"/>
      <c r="E1666" s="220"/>
      <c r="F1666" s="108"/>
      <c r="G1666" s="220"/>
      <c r="H1666" s="108"/>
      <c r="I1666" s="220"/>
      <c r="J1666" s="108"/>
      <c r="K1666" s="220"/>
      <c r="L1666" s="108"/>
      <c r="M1666" s="220"/>
      <c r="N1666" s="108"/>
      <c r="O1666" s="220"/>
      <c r="P1666" s="108"/>
      <c r="Q1666" s="225"/>
    </row>
    <row r="1667" spans="2:17" x14ac:dyDescent="0.25">
      <c r="B1667" s="108"/>
      <c r="C1667" s="220"/>
      <c r="D1667" s="108"/>
      <c r="E1667" s="220"/>
      <c r="F1667" s="108"/>
      <c r="G1667" s="220"/>
      <c r="H1667" s="108"/>
      <c r="I1667" s="220"/>
      <c r="J1667" s="108"/>
      <c r="K1667" s="220"/>
      <c r="L1667" s="108"/>
      <c r="M1667" s="220"/>
      <c r="N1667" s="108"/>
      <c r="O1667" s="220"/>
      <c r="P1667" s="108"/>
      <c r="Q1667" s="225"/>
    </row>
    <row r="1668" spans="2:17" x14ac:dyDescent="0.25">
      <c r="B1668" s="108"/>
      <c r="C1668" s="220"/>
      <c r="D1668" s="108"/>
      <c r="E1668" s="220"/>
      <c r="F1668" s="108"/>
      <c r="G1668" s="220"/>
      <c r="H1668" s="108"/>
      <c r="I1668" s="220"/>
      <c r="J1668" s="108"/>
      <c r="K1668" s="220"/>
      <c r="L1668" s="108"/>
      <c r="M1668" s="220"/>
      <c r="N1668" s="108"/>
      <c r="O1668" s="220"/>
      <c r="P1668" s="108"/>
      <c r="Q1668" s="225"/>
    </row>
    <row r="1669" spans="2:17" x14ac:dyDescent="0.25">
      <c r="B1669" s="108"/>
      <c r="C1669" s="220"/>
      <c r="D1669" s="108"/>
      <c r="E1669" s="220"/>
      <c r="F1669" s="108"/>
      <c r="G1669" s="220"/>
      <c r="H1669" s="108"/>
      <c r="I1669" s="220"/>
      <c r="J1669" s="108"/>
      <c r="K1669" s="220"/>
      <c r="L1669" s="108"/>
      <c r="M1669" s="220"/>
      <c r="N1669" s="108"/>
      <c r="O1669" s="220"/>
      <c r="P1669" s="108"/>
      <c r="Q1669" s="225"/>
    </row>
    <row r="1670" spans="2:17" x14ac:dyDescent="0.25">
      <c r="B1670" s="108"/>
      <c r="C1670" s="220"/>
      <c r="D1670" s="108"/>
      <c r="E1670" s="220"/>
      <c r="F1670" s="108"/>
      <c r="G1670" s="220"/>
      <c r="H1670" s="108"/>
      <c r="I1670" s="220"/>
      <c r="J1670" s="108"/>
      <c r="K1670" s="220"/>
      <c r="L1670" s="108"/>
      <c r="M1670" s="220"/>
      <c r="N1670" s="108"/>
      <c r="O1670" s="220"/>
      <c r="P1670" s="108"/>
      <c r="Q1670" s="225"/>
    </row>
    <row r="1671" spans="2:17" x14ac:dyDescent="0.25">
      <c r="B1671" s="108"/>
      <c r="C1671" s="220"/>
      <c r="D1671" s="108"/>
      <c r="E1671" s="220"/>
      <c r="F1671" s="108"/>
      <c r="G1671" s="220"/>
      <c r="H1671" s="108"/>
      <c r="I1671" s="220"/>
      <c r="J1671" s="108"/>
      <c r="K1671" s="220"/>
      <c r="L1671" s="108"/>
      <c r="M1671" s="220"/>
      <c r="N1671" s="108"/>
      <c r="O1671" s="220"/>
      <c r="P1671" s="108"/>
      <c r="Q1671" s="225"/>
    </row>
    <row r="1672" spans="2:17" x14ac:dyDescent="0.25">
      <c r="B1672" s="108"/>
      <c r="C1672" s="220"/>
      <c r="D1672" s="108"/>
      <c r="E1672" s="220"/>
      <c r="F1672" s="108"/>
      <c r="G1672" s="220"/>
      <c r="H1672" s="108"/>
      <c r="I1672" s="220"/>
      <c r="J1672" s="108"/>
      <c r="K1672" s="220"/>
      <c r="L1672" s="108"/>
      <c r="M1672" s="220"/>
      <c r="N1672" s="108"/>
      <c r="O1672" s="220"/>
      <c r="P1672" s="108"/>
      <c r="Q1672" s="225"/>
    </row>
    <row r="1673" spans="2:17" x14ac:dyDescent="0.25">
      <c r="B1673" s="108"/>
      <c r="C1673" s="220"/>
      <c r="D1673" s="108"/>
      <c r="E1673" s="220"/>
      <c r="F1673" s="108"/>
      <c r="G1673" s="220"/>
      <c r="H1673" s="108"/>
      <c r="I1673" s="220"/>
      <c r="J1673" s="108"/>
      <c r="K1673" s="220"/>
      <c r="L1673" s="108"/>
      <c r="M1673" s="220"/>
      <c r="N1673" s="108"/>
      <c r="O1673" s="220"/>
      <c r="P1673" s="108"/>
      <c r="Q1673" s="225"/>
    </row>
    <row r="1674" spans="2:17" x14ac:dyDescent="0.25">
      <c r="B1674" s="108"/>
      <c r="C1674" s="220"/>
      <c r="D1674" s="108"/>
      <c r="E1674" s="220"/>
      <c r="F1674" s="108"/>
      <c r="G1674" s="220"/>
      <c r="H1674" s="108"/>
      <c r="I1674" s="220"/>
      <c r="J1674" s="108"/>
      <c r="K1674" s="220"/>
      <c r="L1674" s="108"/>
      <c r="M1674" s="220"/>
      <c r="N1674" s="108"/>
      <c r="O1674" s="220"/>
      <c r="P1674" s="108"/>
      <c r="Q1674" s="225"/>
    </row>
    <row r="1675" spans="2:17" x14ac:dyDescent="0.25">
      <c r="B1675" s="108"/>
      <c r="C1675" s="220"/>
      <c r="D1675" s="108"/>
      <c r="E1675" s="220"/>
      <c r="F1675" s="108"/>
      <c r="G1675" s="220"/>
      <c r="H1675" s="108"/>
      <c r="I1675" s="220"/>
      <c r="J1675" s="108"/>
      <c r="K1675" s="220"/>
      <c r="L1675" s="108"/>
      <c r="M1675" s="220"/>
      <c r="N1675" s="108"/>
      <c r="O1675" s="220"/>
      <c r="P1675" s="108"/>
      <c r="Q1675" s="225"/>
    </row>
    <row r="1676" spans="2:17" x14ac:dyDescent="0.25">
      <c r="B1676" s="108"/>
      <c r="C1676" s="220"/>
      <c r="D1676" s="108"/>
      <c r="E1676" s="220"/>
      <c r="F1676" s="108"/>
      <c r="G1676" s="220"/>
      <c r="H1676" s="108"/>
      <c r="I1676" s="220"/>
      <c r="J1676" s="108"/>
      <c r="K1676" s="220"/>
      <c r="L1676" s="108"/>
      <c r="M1676" s="220"/>
      <c r="N1676" s="108"/>
      <c r="O1676" s="220"/>
      <c r="P1676" s="108"/>
      <c r="Q1676" s="225"/>
    </row>
    <row r="1677" spans="2:17" x14ac:dyDescent="0.25">
      <c r="B1677" s="108"/>
      <c r="C1677" s="220"/>
      <c r="D1677" s="108"/>
      <c r="E1677" s="220"/>
      <c r="F1677" s="108"/>
      <c r="G1677" s="220"/>
      <c r="H1677" s="108"/>
      <c r="I1677" s="220"/>
      <c r="J1677" s="108"/>
      <c r="K1677" s="220"/>
      <c r="L1677" s="108"/>
      <c r="M1677" s="220"/>
      <c r="N1677" s="108"/>
      <c r="O1677" s="220"/>
      <c r="P1677" s="108"/>
      <c r="Q1677" s="225"/>
    </row>
    <row r="1678" spans="2:17" x14ac:dyDescent="0.25">
      <c r="B1678" s="108"/>
      <c r="C1678" s="220"/>
      <c r="D1678" s="108"/>
      <c r="E1678" s="220"/>
      <c r="F1678" s="108"/>
      <c r="G1678" s="220"/>
      <c r="H1678" s="108"/>
      <c r="I1678" s="220"/>
      <c r="J1678" s="108"/>
      <c r="K1678" s="220"/>
      <c r="L1678" s="108"/>
      <c r="M1678" s="220"/>
      <c r="N1678" s="108"/>
      <c r="O1678" s="220"/>
      <c r="P1678" s="108"/>
      <c r="Q1678" s="225"/>
    </row>
    <row r="1679" spans="2:17" x14ac:dyDescent="0.25">
      <c r="B1679" s="108"/>
      <c r="C1679" s="220"/>
      <c r="D1679" s="108"/>
      <c r="E1679" s="220"/>
      <c r="F1679" s="108"/>
      <c r="G1679" s="220"/>
      <c r="H1679" s="108"/>
      <c r="I1679" s="220"/>
      <c r="J1679" s="108"/>
      <c r="K1679" s="220"/>
      <c r="L1679" s="108"/>
      <c r="M1679" s="220"/>
      <c r="N1679" s="108"/>
      <c r="O1679" s="220"/>
      <c r="P1679" s="108"/>
      <c r="Q1679" s="225"/>
    </row>
    <row r="1680" spans="2:17" x14ac:dyDescent="0.25">
      <c r="B1680" s="108"/>
      <c r="C1680" s="220"/>
      <c r="D1680" s="108"/>
      <c r="E1680" s="220"/>
      <c r="F1680" s="108"/>
      <c r="G1680" s="220"/>
      <c r="H1680" s="108"/>
      <c r="I1680" s="220"/>
      <c r="J1680" s="108"/>
      <c r="K1680" s="220"/>
      <c r="L1680" s="108"/>
      <c r="M1680" s="220"/>
      <c r="N1680" s="108"/>
      <c r="O1680" s="220"/>
      <c r="P1680" s="108"/>
      <c r="Q1680" s="225"/>
    </row>
    <row r="1681" spans="2:17" x14ac:dyDescent="0.25">
      <c r="B1681" s="108"/>
      <c r="C1681" s="220"/>
      <c r="D1681" s="108"/>
      <c r="E1681" s="220"/>
      <c r="F1681" s="108"/>
      <c r="G1681" s="220"/>
      <c r="H1681" s="108"/>
      <c r="I1681" s="220"/>
      <c r="J1681" s="108"/>
      <c r="K1681" s="220"/>
      <c r="L1681" s="108"/>
      <c r="M1681" s="220"/>
      <c r="N1681" s="108"/>
      <c r="O1681" s="220"/>
      <c r="P1681" s="108"/>
      <c r="Q1681" s="225"/>
    </row>
    <row r="1682" spans="2:17" x14ac:dyDescent="0.25">
      <c r="B1682" s="108"/>
      <c r="C1682" s="220"/>
      <c r="D1682" s="108"/>
      <c r="E1682" s="220"/>
      <c r="F1682" s="108"/>
      <c r="G1682" s="220"/>
      <c r="H1682" s="108"/>
      <c r="I1682" s="220"/>
      <c r="J1682" s="108"/>
      <c r="K1682" s="220"/>
      <c r="L1682" s="108"/>
      <c r="M1682" s="220"/>
      <c r="N1682" s="108"/>
      <c r="O1682" s="220"/>
      <c r="P1682" s="108"/>
      <c r="Q1682" s="225"/>
    </row>
    <row r="1683" spans="2:17" x14ac:dyDescent="0.25">
      <c r="B1683" s="108"/>
      <c r="C1683" s="220"/>
      <c r="D1683" s="108"/>
      <c r="E1683" s="220"/>
      <c r="F1683" s="108"/>
      <c r="G1683" s="220"/>
      <c r="H1683" s="108"/>
      <c r="I1683" s="220"/>
      <c r="J1683" s="108"/>
      <c r="K1683" s="220"/>
      <c r="L1683" s="108"/>
      <c r="M1683" s="220"/>
      <c r="N1683" s="108"/>
      <c r="O1683" s="220"/>
      <c r="P1683" s="108"/>
      <c r="Q1683" s="225"/>
    </row>
    <row r="1684" spans="2:17" x14ac:dyDescent="0.25">
      <c r="B1684" s="108"/>
      <c r="C1684" s="220"/>
      <c r="D1684" s="108"/>
      <c r="E1684" s="220"/>
      <c r="F1684" s="108"/>
      <c r="G1684" s="220"/>
      <c r="H1684" s="108"/>
      <c r="I1684" s="220"/>
      <c r="J1684" s="108"/>
      <c r="K1684" s="220"/>
      <c r="L1684" s="108"/>
      <c r="M1684" s="220"/>
      <c r="N1684" s="108"/>
      <c r="O1684" s="220"/>
      <c r="P1684" s="108"/>
      <c r="Q1684" s="225"/>
    </row>
    <row r="1685" spans="2:17" x14ac:dyDescent="0.25">
      <c r="B1685" s="108"/>
      <c r="C1685" s="220"/>
      <c r="D1685" s="108"/>
      <c r="E1685" s="220"/>
      <c r="F1685" s="108"/>
      <c r="G1685" s="220"/>
      <c r="H1685" s="108"/>
      <c r="I1685" s="220"/>
      <c r="J1685" s="108"/>
      <c r="K1685" s="220"/>
      <c r="L1685" s="108"/>
      <c r="M1685" s="220"/>
      <c r="N1685" s="108"/>
      <c r="O1685" s="220"/>
      <c r="P1685" s="108"/>
      <c r="Q1685" s="225"/>
    </row>
    <row r="1686" spans="2:17" x14ac:dyDescent="0.25">
      <c r="B1686" s="108"/>
      <c r="C1686" s="220"/>
      <c r="D1686" s="108"/>
      <c r="E1686" s="220"/>
      <c r="F1686" s="108"/>
      <c r="G1686" s="220"/>
      <c r="H1686" s="108"/>
      <c r="I1686" s="220"/>
      <c r="J1686" s="108"/>
      <c r="K1686" s="220"/>
      <c r="L1686" s="108"/>
      <c r="M1686" s="220"/>
      <c r="N1686" s="108"/>
      <c r="O1686" s="220"/>
      <c r="P1686" s="108"/>
      <c r="Q1686" s="225"/>
    </row>
    <row r="1687" spans="2:17" x14ac:dyDescent="0.25">
      <c r="B1687" s="108"/>
      <c r="C1687" s="220"/>
      <c r="D1687" s="108"/>
      <c r="E1687" s="220"/>
      <c r="F1687" s="108"/>
      <c r="G1687" s="220"/>
      <c r="H1687" s="108"/>
      <c r="I1687" s="220"/>
      <c r="J1687" s="108"/>
      <c r="K1687" s="220"/>
      <c r="L1687" s="108"/>
      <c r="M1687" s="220"/>
      <c r="N1687" s="108"/>
      <c r="O1687" s="220"/>
      <c r="P1687" s="108"/>
      <c r="Q1687" s="225"/>
    </row>
    <row r="1688" spans="2:17" x14ac:dyDescent="0.25">
      <c r="B1688" s="108"/>
      <c r="C1688" s="220"/>
      <c r="D1688" s="108"/>
      <c r="E1688" s="220"/>
      <c r="F1688" s="108"/>
      <c r="G1688" s="220"/>
      <c r="H1688" s="108"/>
      <c r="I1688" s="220"/>
      <c r="J1688" s="108"/>
      <c r="K1688" s="220"/>
      <c r="L1688" s="108"/>
      <c r="M1688" s="220"/>
      <c r="N1688" s="108"/>
      <c r="O1688" s="220"/>
      <c r="P1688" s="108"/>
      <c r="Q1688" s="225"/>
    </row>
    <row r="1689" spans="2:17" x14ac:dyDescent="0.25">
      <c r="B1689" s="108"/>
      <c r="C1689" s="220"/>
      <c r="D1689" s="108"/>
      <c r="E1689" s="220"/>
      <c r="F1689" s="108"/>
      <c r="G1689" s="220"/>
      <c r="H1689" s="108"/>
      <c r="I1689" s="220"/>
      <c r="J1689" s="108"/>
      <c r="K1689" s="220"/>
      <c r="L1689" s="108"/>
      <c r="M1689" s="220"/>
      <c r="N1689" s="108"/>
      <c r="O1689" s="220"/>
      <c r="P1689" s="108"/>
      <c r="Q1689" s="225"/>
    </row>
    <row r="1690" spans="2:17" x14ac:dyDescent="0.25">
      <c r="B1690" s="108"/>
      <c r="C1690" s="220"/>
      <c r="D1690" s="108"/>
      <c r="E1690" s="220"/>
      <c r="F1690" s="108"/>
      <c r="G1690" s="220"/>
      <c r="H1690" s="108"/>
      <c r="I1690" s="220"/>
      <c r="J1690" s="108"/>
      <c r="K1690" s="220"/>
      <c r="L1690" s="108"/>
      <c r="M1690" s="220"/>
      <c r="N1690" s="108"/>
      <c r="O1690" s="220"/>
      <c r="P1690" s="108"/>
      <c r="Q1690" s="225"/>
    </row>
    <row r="1691" spans="2:17" x14ac:dyDescent="0.25">
      <c r="B1691" s="108"/>
      <c r="C1691" s="220"/>
      <c r="D1691" s="108"/>
      <c r="E1691" s="220"/>
      <c r="F1691" s="108"/>
      <c r="G1691" s="220"/>
      <c r="H1691" s="108"/>
      <c r="I1691" s="220"/>
      <c r="J1691" s="108"/>
      <c r="K1691" s="220"/>
      <c r="L1691" s="108"/>
      <c r="M1691" s="220"/>
      <c r="N1691" s="108"/>
      <c r="O1691" s="220"/>
      <c r="P1691" s="108"/>
      <c r="Q1691" s="225"/>
    </row>
    <row r="1692" spans="2:17" x14ac:dyDescent="0.25">
      <c r="B1692" s="108"/>
      <c r="C1692" s="220"/>
      <c r="D1692" s="108"/>
      <c r="E1692" s="220"/>
      <c r="F1692" s="108"/>
      <c r="G1692" s="220"/>
      <c r="H1692" s="108"/>
      <c r="I1692" s="220"/>
      <c r="J1692" s="108"/>
      <c r="K1692" s="220"/>
      <c r="L1692" s="108"/>
      <c r="M1692" s="220"/>
      <c r="N1692" s="108"/>
      <c r="O1692" s="220"/>
      <c r="P1692" s="108"/>
      <c r="Q1692" s="225"/>
    </row>
    <row r="1693" spans="2:17" x14ac:dyDescent="0.25">
      <c r="B1693" s="108"/>
      <c r="C1693" s="220"/>
      <c r="D1693" s="108"/>
      <c r="E1693" s="220"/>
      <c r="F1693" s="108"/>
      <c r="G1693" s="220"/>
      <c r="H1693" s="108"/>
      <c r="I1693" s="220"/>
      <c r="J1693" s="108"/>
      <c r="K1693" s="220"/>
      <c r="L1693" s="108"/>
      <c r="M1693" s="220"/>
      <c r="N1693" s="108"/>
      <c r="O1693" s="220"/>
      <c r="P1693" s="108"/>
      <c r="Q1693" s="225"/>
    </row>
    <row r="1694" spans="2:17" x14ac:dyDescent="0.25">
      <c r="B1694" s="108"/>
      <c r="C1694" s="220"/>
      <c r="D1694" s="108"/>
      <c r="E1694" s="220"/>
      <c r="F1694" s="108"/>
      <c r="G1694" s="220"/>
      <c r="H1694" s="108"/>
      <c r="I1694" s="220"/>
      <c r="J1694" s="108"/>
      <c r="K1694" s="220"/>
      <c r="L1694" s="108"/>
      <c r="M1694" s="220"/>
      <c r="N1694" s="108"/>
      <c r="O1694" s="220"/>
      <c r="P1694" s="108"/>
      <c r="Q1694" s="225"/>
    </row>
    <row r="1695" spans="2:17" x14ac:dyDescent="0.25">
      <c r="B1695" s="108"/>
      <c r="C1695" s="220"/>
      <c r="D1695" s="108"/>
      <c r="E1695" s="220"/>
      <c r="F1695" s="108"/>
      <c r="G1695" s="220"/>
      <c r="H1695" s="108"/>
      <c r="I1695" s="220"/>
      <c r="J1695" s="108"/>
      <c r="K1695" s="220"/>
      <c r="L1695" s="108"/>
      <c r="M1695" s="220"/>
      <c r="N1695" s="108"/>
      <c r="O1695" s="220"/>
      <c r="P1695" s="108"/>
      <c r="Q1695" s="225"/>
    </row>
    <row r="1696" spans="2:17" x14ac:dyDescent="0.25">
      <c r="B1696" s="108"/>
      <c r="C1696" s="220"/>
      <c r="D1696" s="108"/>
      <c r="E1696" s="220"/>
      <c r="F1696" s="108"/>
      <c r="G1696" s="220"/>
      <c r="H1696" s="108"/>
      <c r="I1696" s="220"/>
      <c r="J1696" s="108"/>
      <c r="K1696" s="220"/>
      <c r="L1696" s="108"/>
      <c r="M1696" s="220"/>
      <c r="N1696" s="108"/>
      <c r="O1696" s="220"/>
      <c r="P1696" s="108"/>
      <c r="Q1696" s="225"/>
    </row>
    <row r="1697" spans="2:17" x14ac:dyDescent="0.25">
      <c r="B1697" s="108"/>
      <c r="C1697" s="220"/>
      <c r="D1697" s="108"/>
      <c r="E1697" s="220"/>
      <c r="F1697" s="108"/>
      <c r="G1697" s="220"/>
      <c r="H1697" s="108"/>
      <c r="I1697" s="220"/>
      <c r="J1697" s="108"/>
      <c r="K1697" s="220"/>
      <c r="L1697" s="108"/>
      <c r="M1697" s="220"/>
      <c r="N1697" s="108"/>
      <c r="O1697" s="220"/>
      <c r="P1697" s="108"/>
      <c r="Q1697" s="225"/>
    </row>
    <row r="1698" spans="2:17" x14ac:dyDescent="0.25">
      <c r="B1698" s="108"/>
      <c r="C1698" s="220"/>
      <c r="D1698" s="108"/>
      <c r="E1698" s="220"/>
      <c r="F1698" s="108"/>
      <c r="G1698" s="220"/>
      <c r="H1698" s="108"/>
      <c r="I1698" s="220"/>
      <c r="J1698" s="108"/>
      <c r="K1698" s="220"/>
      <c r="L1698" s="108"/>
      <c r="M1698" s="220"/>
      <c r="N1698" s="108"/>
      <c r="O1698" s="220"/>
      <c r="P1698" s="108"/>
      <c r="Q1698" s="225"/>
    </row>
    <row r="1699" spans="2:17" x14ac:dyDescent="0.25">
      <c r="B1699" s="108"/>
      <c r="C1699" s="220"/>
      <c r="D1699" s="108"/>
      <c r="E1699" s="220"/>
      <c r="F1699" s="108"/>
      <c r="G1699" s="220"/>
      <c r="H1699" s="108"/>
      <c r="I1699" s="220"/>
      <c r="J1699" s="108"/>
      <c r="K1699" s="220"/>
      <c r="L1699" s="108"/>
      <c r="M1699" s="220"/>
      <c r="N1699" s="108"/>
      <c r="O1699" s="220"/>
      <c r="P1699" s="108"/>
      <c r="Q1699" s="225"/>
    </row>
    <row r="1700" spans="2:17" x14ac:dyDescent="0.25">
      <c r="B1700" s="108"/>
      <c r="C1700" s="220"/>
      <c r="D1700" s="108"/>
      <c r="E1700" s="220"/>
      <c r="F1700" s="108"/>
      <c r="G1700" s="220"/>
      <c r="H1700" s="108"/>
      <c r="I1700" s="220"/>
      <c r="J1700" s="108"/>
      <c r="K1700" s="220"/>
      <c r="L1700" s="108"/>
      <c r="M1700" s="220"/>
      <c r="N1700" s="108"/>
      <c r="O1700" s="220"/>
      <c r="P1700" s="108"/>
      <c r="Q1700" s="225"/>
    </row>
    <row r="1701" spans="2:17" x14ac:dyDescent="0.25">
      <c r="B1701" s="108"/>
      <c r="C1701" s="220"/>
      <c r="D1701" s="108"/>
      <c r="E1701" s="220"/>
      <c r="F1701" s="108"/>
      <c r="G1701" s="220"/>
      <c r="H1701" s="108"/>
      <c r="I1701" s="220"/>
      <c r="J1701" s="108"/>
      <c r="K1701" s="220"/>
      <c r="L1701" s="108"/>
      <c r="M1701" s="220"/>
      <c r="N1701" s="108"/>
      <c r="O1701" s="220"/>
      <c r="P1701" s="108"/>
      <c r="Q1701" s="225"/>
    </row>
    <row r="1702" spans="2:17" x14ac:dyDescent="0.25">
      <c r="B1702" s="108"/>
      <c r="C1702" s="220"/>
      <c r="D1702" s="108"/>
      <c r="E1702" s="220"/>
      <c r="F1702" s="108"/>
      <c r="G1702" s="220"/>
      <c r="H1702" s="108"/>
      <c r="I1702" s="220"/>
      <c r="J1702" s="108"/>
      <c r="K1702" s="220"/>
      <c r="L1702" s="108"/>
      <c r="M1702" s="220"/>
      <c r="N1702" s="108"/>
      <c r="O1702" s="220"/>
      <c r="P1702" s="108"/>
      <c r="Q1702" s="225"/>
    </row>
    <row r="1703" spans="2:17" x14ac:dyDescent="0.25">
      <c r="B1703" s="108"/>
      <c r="C1703" s="220"/>
      <c r="D1703" s="108"/>
      <c r="E1703" s="220"/>
      <c r="F1703" s="108"/>
      <c r="G1703" s="220"/>
      <c r="H1703" s="108"/>
      <c r="I1703" s="220"/>
      <c r="J1703" s="108"/>
      <c r="K1703" s="220"/>
      <c r="L1703" s="108"/>
      <c r="M1703" s="220"/>
      <c r="N1703" s="108"/>
      <c r="O1703" s="220"/>
      <c r="P1703" s="108"/>
      <c r="Q1703" s="225"/>
    </row>
    <row r="1704" spans="2:17" x14ac:dyDescent="0.25">
      <c r="B1704" s="108"/>
      <c r="C1704" s="220"/>
      <c r="D1704" s="108"/>
      <c r="E1704" s="220"/>
      <c r="F1704" s="108"/>
      <c r="G1704" s="220"/>
      <c r="H1704" s="108"/>
      <c r="I1704" s="220"/>
      <c r="J1704" s="108"/>
      <c r="K1704" s="220"/>
      <c r="L1704" s="108"/>
      <c r="M1704" s="220"/>
      <c r="N1704" s="108"/>
      <c r="O1704" s="220"/>
      <c r="P1704" s="108"/>
      <c r="Q1704" s="225"/>
    </row>
    <row r="1705" spans="2:17" x14ac:dyDescent="0.25">
      <c r="B1705" s="108"/>
      <c r="C1705" s="220"/>
      <c r="D1705" s="108"/>
      <c r="E1705" s="220"/>
      <c r="F1705" s="108"/>
      <c r="G1705" s="220"/>
      <c r="H1705" s="108"/>
      <c r="I1705" s="220"/>
      <c r="J1705" s="108"/>
      <c r="K1705" s="220"/>
      <c r="L1705" s="108"/>
      <c r="M1705" s="220"/>
      <c r="N1705" s="108"/>
      <c r="O1705" s="220"/>
      <c r="P1705" s="108"/>
      <c r="Q1705" s="225"/>
    </row>
    <row r="1706" spans="2:17" x14ac:dyDescent="0.25">
      <c r="B1706" s="108"/>
      <c r="C1706" s="220"/>
      <c r="D1706" s="108"/>
      <c r="E1706" s="220"/>
      <c r="F1706" s="108"/>
      <c r="G1706" s="220"/>
      <c r="H1706" s="108"/>
      <c r="I1706" s="220"/>
      <c r="J1706" s="108"/>
      <c r="K1706" s="220"/>
      <c r="L1706" s="108"/>
      <c r="M1706" s="220"/>
      <c r="N1706" s="108"/>
      <c r="O1706" s="220"/>
      <c r="P1706" s="108"/>
      <c r="Q1706" s="225"/>
    </row>
    <row r="1707" spans="2:17" x14ac:dyDescent="0.25">
      <c r="B1707" s="108"/>
      <c r="C1707" s="220"/>
      <c r="D1707" s="108"/>
      <c r="E1707" s="220"/>
      <c r="F1707" s="108"/>
      <c r="G1707" s="220"/>
      <c r="H1707" s="108"/>
      <c r="I1707" s="220"/>
      <c r="J1707" s="108"/>
      <c r="K1707" s="220"/>
      <c r="L1707" s="108"/>
      <c r="M1707" s="220"/>
      <c r="N1707" s="108"/>
      <c r="O1707" s="220"/>
      <c r="P1707" s="108"/>
      <c r="Q1707" s="225"/>
    </row>
    <row r="1708" spans="2:17" x14ac:dyDescent="0.25">
      <c r="B1708" s="108"/>
      <c r="C1708" s="220"/>
      <c r="D1708" s="108"/>
      <c r="E1708" s="220"/>
      <c r="F1708" s="108"/>
      <c r="G1708" s="220"/>
      <c r="H1708" s="108"/>
      <c r="I1708" s="220"/>
      <c r="J1708" s="108"/>
      <c r="K1708" s="220"/>
      <c r="L1708" s="108"/>
      <c r="M1708" s="220"/>
      <c r="N1708" s="108"/>
      <c r="O1708" s="220"/>
      <c r="P1708" s="108"/>
      <c r="Q1708" s="225"/>
    </row>
    <row r="1709" spans="2:17" x14ac:dyDescent="0.25">
      <c r="B1709" s="108"/>
      <c r="C1709" s="220"/>
      <c r="D1709" s="108"/>
      <c r="E1709" s="220"/>
      <c r="F1709" s="108"/>
      <c r="G1709" s="220"/>
      <c r="H1709" s="108"/>
      <c r="I1709" s="220"/>
      <c r="J1709" s="108"/>
      <c r="K1709" s="220"/>
      <c r="L1709" s="108"/>
      <c r="M1709" s="220"/>
      <c r="N1709" s="108"/>
      <c r="O1709" s="220"/>
      <c r="P1709" s="108"/>
      <c r="Q1709" s="225"/>
    </row>
    <row r="1710" spans="2:17" x14ac:dyDescent="0.25">
      <c r="B1710" s="108"/>
      <c r="C1710" s="220"/>
      <c r="D1710" s="108"/>
      <c r="E1710" s="220"/>
      <c r="F1710" s="108"/>
      <c r="G1710" s="220"/>
      <c r="H1710" s="108"/>
      <c r="I1710" s="220"/>
      <c r="J1710" s="108"/>
      <c r="K1710" s="220"/>
      <c r="L1710" s="108"/>
      <c r="M1710" s="220"/>
      <c r="N1710" s="108"/>
      <c r="O1710" s="220"/>
      <c r="P1710" s="108"/>
      <c r="Q1710" s="225"/>
    </row>
    <row r="1711" spans="2:17" x14ac:dyDescent="0.25">
      <c r="B1711" s="108"/>
      <c r="C1711" s="220"/>
      <c r="D1711" s="108"/>
      <c r="E1711" s="220"/>
      <c r="F1711" s="108"/>
      <c r="G1711" s="220"/>
      <c r="H1711" s="108"/>
      <c r="I1711" s="220"/>
      <c r="J1711" s="108"/>
      <c r="K1711" s="220"/>
      <c r="L1711" s="108"/>
      <c r="M1711" s="220"/>
      <c r="N1711" s="108"/>
      <c r="O1711" s="220"/>
      <c r="P1711" s="108"/>
      <c r="Q1711" s="225"/>
    </row>
    <row r="1712" spans="2:17" x14ac:dyDescent="0.25">
      <c r="B1712" s="108"/>
      <c r="C1712" s="220"/>
      <c r="D1712" s="108"/>
      <c r="E1712" s="220"/>
      <c r="F1712" s="108"/>
      <c r="G1712" s="220"/>
      <c r="H1712" s="108"/>
      <c r="I1712" s="220"/>
      <c r="J1712" s="108"/>
      <c r="K1712" s="220"/>
      <c r="L1712" s="108"/>
      <c r="M1712" s="220"/>
      <c r="N1712" s="108"/>
      <c r="O1712" s="220"/>
      <c r="P1712" s="108"/>
      <c r="Q1712" s="225"/>
    </row>
    <row r="1713" spans="2:17" x14ac:dyDescent="0.25">
      <c r="B1713" s="108"/>
      <c r="C1713" s="220"/>
      <c r="D1713" s="108"/>
      <c r="E1713" s="220"/>
      <c r="F1713" s="108"/>
      <c r="G1713" s="220"/>
      <c r="H1713" s="108"/>
      <c r="I1713" s="220"/>
      <c r="J1713" s="108"/>
      <c r="K1713" s="220"/>
      <c r="L1713" s="108"/>
      <c r="M1713" s="220"/>
      <c r="N1713" s="108"/>
      <c r="O1713" s="220"/>
      <c r="P1713" s="108"/>
      <c r="Q1713" s="225"/>
    </row>
    <row r="1714" spans="2:17" x14ac:dyDescent="0.25">
      <c r="B1714" s="108"/>
      <c r="C1714" s="220"/>
      <c r="D1714" s="108"/>
      <c r="E1714" s="220"/>
      <c r="F1714" s="108"/>
      <c r="G1714" s="220"/>
      <c r="H1714" s="108"/>
      <c r="I1714" s="220"/>
      <c r="J1714" s="108"/>
      <c r="K1714" s="220"/>
      <c r="L1714" s="108"/>
      <c r="M1714" s="220"/>
      <c r="N1714" s="108"/>
      <c r="O1714" s="220"/>
      <c r="P1714" s="108"/>
      <c r="Q1714" s="225"/>
    </row>
    <row r="1715" spans="2:17" x14ac:dyDescent="0.25">
      <c r="B1715" s="108"/>
      <c r="C1715" s="220"/>
      <c r="D1715" s="108"/>
      <c r="E1715" s="220"/>
      <c r="F1715" s="108"/>
      <c r="G1715" s="220"/>
      <c r="H1715" s="108"/>
      <c r="I1715" s="220"/>
      <c r="J1715" s="108"/>
      <c r="K1715" s="220"/>
      <c r="L1715" s="108"/>
      <c r="M1715" s="220"/>
      <c r="N1715" s="108"/>
      <c r="O1715" s="220"/>
      <c r="P1715" s="108"/>
      <c r="Q1715" s="225"/>
    </row>
    <row r="1716" spans="2:17" x14ac:dyDescent="0.25">
      <c r="B1716" s="108"/>
      <c r="C1716" s="220"/>
      <c r="D1716" s="108"/>
      <c r="E1716" s="220"/>
      <c r="F1716" s="108"/>
      <c r="G1716" s="220"/>
      <c r="H1716" s="108"/>
      <c r="I1716" s="220"/>
      <c r="J1716" s="108"/>
      <c r="K1716" s="220"/>
      <c r="L1716" s="108"/>
      <c r="M1716" s="220"/>
      <c r="N1716" s="108"/>
      <c r="O1716" s="220"/>
      <c r="P1716" s="108"/>
      <c r="Q1716" s="225"/>
    </row>
    <row r="1717" spans="2:17" x14ac:dyDescent="0.25">
      <c r="B1717" s="108"/>
      <c r="C1717" s="220"/>
      <c r="D1717" s="108"/>
      <c r="E1717" s="220"/>
      <c r="F1717" s="108"/>
      <c r="G1717" s="220"/>
      <c r="H1717" s="108"/>
      <c r="I1717" s="220"/>
      <c r="J1717" s="108"/>
      <c r="K1717" s="220"/>
      <c r="L1717" s="108"/>
      <c r="M1717" s="220"/>
      <c r="N1717" s="108"/>
      <c r="O1717" s="220"/>
      <c r="P1717" s="108"/>
      <c r="Q1717" s="225"/>
    </row>
    <row r="1718" spans="2:17" x14ac:dyDescent="0.25">
      <c r="B1718" s="108"/>
      <c r="C1718" s="220"/>
      <c r="D1718" s="108"/>
      <c r="E1718" s="220"/>
      <c r="F1718" s="108"/>
      <c r="G1718" s="220"/>
      <c r="H1718" s="108"/>
      <c r="I1718" s="220"/>
      <c r="J1718" s="108"/>
      <c r="K1718" s="220"/>
      <c r="L1718" s="108"/>
      <c r="M1718" s="220"/>
      <c r="N1718" s="108"/>
      <c r="O1718" s="220"/>
      <c r="P1718" s="108"/>
      <c r="Q1718" s="225"/>
    </row>
    <row r="1719" spans="2:17" x14ac:dyDescent="0.25">
      <c r="B1719" s="108"/>
      <c r="C1719" s="220"/>
      <c r="D1719" s="108"/>
      <c r="E1719" s="220"/>
      <c r="F1719" s="108"/>
      <c r="G1719" s="220"/>
      <c r="H1719" s="108"/>
      <c r="I1719" s="220"/>
      <c r="J1719" s="108"/>
      <c r="K1719" s="220"/>
      <c r="L1719" s="108"/>
      <c r="M1719" s="220"/>
      <c r="N1719" s="108"/>
      <c r="O1719" s="220"/>
      <c r="P1719" s="108"/>
      <c r="Q1719" s="225"/>
    </row>
    <row r="1720" spans="2:17" x14ac:dyDescent="0.25">
      <c r="B1720" s="108"/>
      <c r="C1720" s="220"/>
      <c r="D1720" s="108"/>
      <c r="E1720" s="220"/>
      <c r="F1720" s="108"/>
      <c r="G1720" s="220"/>
      <c r="H1720" s="108"/>
      <c r="I1720" s="220"/>
      <c r="J1720" s="108"/>
      <c r="K1720" s="220"/>
      <c r="L1720" s="108"/>
      <c r="M1720" s="220"/>
      <c r="N1720" s="108"/>
      <c r="O1720" s="220"/>
      <c r="P1720" s="108"/>
      <c r="Q1720" s="225"/>
    </row>
    <row r="1721" spans="2:17" x14ac:dyDescent="0.25">
      <c r="B1721" s="108"/>
      <c r="C1721" s="220"/>
      <c r="D1721" s="108"/>
      <c r="E1721" s="220"/>
      <c r="F1721" s="108"/>
      <c r="G1721" s="220"/>
      <c r="H1721" s="108"/>
      <c r="I1721" s="220"/>
      <c r="J1721" s="108"/>
      <c r="K1721" s="220"/>
      <c r="L1721" s="108"/>
      <c r="M1721" s="220"/>
      <c r="N1721" s="108"/>
      <c r="O1721" s="220"/>
      <c r="P1721" s="108"/>
      <c r="Q1721" s="225"/>
    </row>
    <row r="1722" spans="2:17" x14ac:dyDescent="0.25">
      <c r="B1722" s="108"/>
      <c r="C1722" s="220"/>
      <c r="D1722" s="108"/>
      <c r="E1722" s="220"/>
      <c r="F1722" s="108"/>
      <c r="G1722" s="220"/>
      <c r="H1722" s="108"/>
      <c r="I1722" s="220"/>
      <c r="J1722" s="108"/>
      <c r="K1722" s="220"/>
      <c r="L1722" s="108"/>
      <c r="M1722" s="220"/>
      <c r="N1722" s="108"/>
      <c r="O1722" s="220"/>
      <c r="P1722" s="108"/>
      <c r="Q1722" s="225"/>
    </row>
    <row r="1723" spans="2:17" x14ac:dyDescent="0.25">
      <c r="B1723" s="108"/>
      <c r="C1723" s="220"/>
      <c r="D1723" s="108"/>
      <c r="E1723" s="220"/>
      <c r="F1723" s="108"/>
      <c r="G1723" s="220"/>
      <c r="H1723" s="108"/>
      <c r="I1723" s="220"/>
      <c r="J1723" s="108"/>
      <c r="K1723" s="220"/>
      <c r="L1723" s="108"/>
      <c r="M1723" s="220"/>
      <c r="N1723" s="108"/>
      <c r="O1723" s="220"/>
      <c r="P1723" s="108"/>
      <c r="Q1723" s="225"/>
    </row>
    <row r="1724" spans="2:17" x14ac:dyDescent="0.25">
      <c r="B1724" s="108"/>
      <c r="C1724" s="220"/>
      <c r="D1724" s="108"/>
      <c r="E1724" s="220"/>
      <c r="F1724" s="108"/>
      <c r="G1724" s="220"/>
      <c r="H1724" s="108"/>
      <c r="I1724" s="220"/>
      <c r="J1724" s="108"/>
      <c r="K1724" s="220"/>
      <c r="L1724" s="108"/>
      <c r="M1724" s="220"/>
      <c r="N1724" s="108"/>
      <c r="O1724" s="220"/>
      <c r="P1724" s="108"/>
      <c r="Q1724" s="225"/>
    </row>
    <row r="1725" spans="2:17" x14ac:dyDescent="0.25">
      <c r="B1725" s="108"/>
      <c r="C1725" s="220"/>
      <c r="D1725" s="108"/>
      <c r="E1725" s="220"/>
      <c r="F1725" s="108"/>
      <c r="G1725" s="220"/>
      <c r="H1725" s="108"/>
      <c r="I1725" s="220"/>
      <c r="J1725" s="108"/>
      <c r="K1725" s="220"/>
      <c r="L1725" s="108"/>
      <c r="M1725" s="220"/>
      <c r="N1725" s="108"/>
      <c r="O1725" s="220"/>
      <c r="P1725" s="108"/>
      <c r="Q1725" s="225"/>
    </row>
    <row r="1726" spans="2:17" x14ac:dyDescent="0.25">
      <c r="B1726" s="108"/>
      <c r="C1726" s="220"/>
      <c r="D1726" s="108"/>
      <c r="E1726" s="220"/>
      <c r="F1726" s="108"/>
      <c r="G1726" s="220"/>
      <c r="H1726" s="108"/>
      <c r="I1726" s="220"/>
      <c r="J1726" s="108"/>
      <c r="K1726" s="220"/>
      <c r="L1726" s="108"/>
      <c r="M1726" s="220"/>
      <c r="N1726" s="108"/>
      <c r="O1726" s="220"/>
      <c r="P1726" s="108"/>
      <c r="Q1726" s="225"/>
    </row>
    <row r="1727" spans="2:17" x14ac:dyDescent="0.25">
      <c r="B1727" s="108"/>
      <c r="C1727" s="220"/>
      <c r="D1727" s="108"/>
      <c r="E1727" s="220"/>
      <c r="F1727" s="108"/>
      <c r="G1727" s="220"/>
      <c r="H1727" s="108"/>
      <c r="I1727" s="220"/>
      <c r="J1727" s="108"/>
      <c r="K1727" s="220"/>
      <c r="L1727" s="108"/>
      <c r="M1727" s="220"/>
      <c r="N1727" s="108"/>
      <c r="O1727" s="220"/>
      <c r="P1727" s="108"/>
      <c r="Q1727" s="225"/>
    </row>
    <row r="1728" spans="2:17" x14ac:dyDescent="0.25">
      <c r="B1728" s="108"/>
      <c r="C1728" s="220"/>
      <c r="D1728" s="108"/>
      <c r="E1728" s="220"/>
      <c r="F1728" s="108"/>
      <c r="G1728" s="220"/>
      <c r="H1728" s="108"/>
      <c r="I1728" s="220"/>
      <c r="J1728" s="108"/>
      <c r="K1728" s="220"/>
      <c r="L1728" s="108"/>
      <c r="M1728" s="220"/>
      <c r="N1728" s="108"/>
      <c r="O1728" s="220"/>
      <c r="P1728" s="108"/>
      <c r="Q1728" s="225"/>
    </row>
    <row r="1729" spans="2:17" x14ac:dyDescent="0.25">
      <c r="B1729" s="108"/>
      <c r="C1729" s="220"/>
      <c r="D1729" s="108"/>
      <c r="E1729" s="220"/>
      <c r="F1729" s="108"/>
      <c r="G1729" s="220"/>
      <c r="H1729" s="108"/>
      <c r="I1729" s="220"/>
      <c r="J1729" s="108"/>
      <c r="K1729" s="220"/>
      <c r="L1729" s="108"/>
      <c r="M1729" s="220"/>
      <c r="N1729" s="108"/>
      <c r="O1729" s="220"/>
      <c r="P1729" s="108"/>
      <c r="Q1729" s="225"/>
    </row>
    <row r="1730" spans="2:17" x14ac:dyDescent="0.25">
      <c r="B1730" s="108"/>
      <c r="C1730" s="220"/>
      <c r="D1730" s="108"/>
      <c r="E1730" s="220"/>
      <c r="F1730" s="108"/>
      <c r="G1730" s="220"/>
      <c r="H1730" s="108"/>
      <c r="I1730" s="220"/>
      <c r="J1730" s="108"/>
      <c r="K1730" s="220"/>
      <c r="L1730" s="108"/>
      <c r="M1730" s="220"/>
      <c r="N1730" s="108"/>
      <c r="O1730" s="220"/>
      <c r="P1730" s="108"/>
      <c r="Q1730" s="225"/>
    </row>
    <row r="1731" spans="2:17" x14ac:dyDescent="0.25">
      <c r="B1731" s="108"/>
      <c r="C1731" s="220"/>
      <c r="D1731" s="108"/>
      <c r="E1731" s="220"/>
      <c r="F1731" s="108"/>
      <c r="G1731" s="220"/>
      <c r="H1731" s="108"/>
      <c r="I1731" s="220"/>
      <c r="J1731" s="108"/>
      <c r="K1731" s="220"/>
      <c r="L1731" s="108"/>
      <c r="M1731" s="220"/>
      <c r="N1731" s="108"/>
      <c r="O1731" s="220"/>
      <c r="P1731" s="108"/>
      <c r="Q1731" s="225"/>
    </row>
    <row r="1732" spans="2:17" x14ac:dyDescent="0.25">
      <c r="B1732" s="108"/>
      <c r="C1732" s="220"/>
      <c r="D1732" s="108"/>
      <c r="E1732" s="220"/>
      <c r="F1732" s="108"/>
      <c r="G1732" s="220"/>
      <c r="H1732" s="108"/>
      <c r="I1732" s="220"/>
      <c r="J1732" s="108"/>
      <c r="K1732" s="220"/>
      <c r="L1732" s="108"/>
      <c r="M1732" s="220"/>
      <c r="N1732" s="108"/>
      <c r="O1732" s="220"/>
      <c r="P1732" s="108"/>
      <c r="Q1732" s="225"/>
    </row>
    <row r="1733" spans="2:17" x14ac:dyDescent="0.25">
      <c r="B1733" s="108"/>
      <c r="C1733" s="220"/>
      <c r="D1733" s="108"/>
      <c r="E1733" s="220"/>
      <c r="F1733" s="108"/>
      <c r="G1733" s="220"/>
      <c r="H1733" s="108"/>
      <c r="I1733" s="220"/>
      <c r="J1733" s="108"/>
      <c r="K1733" s="220"/>
      <c r="L1733" s="108"/>
      <c r="M1733" s="220"/>
      <c r="N1733" s="108"/>
      <c r="O1733" s="220"/>
      <c r="P1733" s="108"/>
      <c r="Q1733" s="225"/>
    </row>
    <row r="1734" spans="2:17" x14ac:dyDescent="0.25">
      <c r="B1734" s="108"/>
      <c r="C1734" s="220"/>
      <c r="D1734" s="108"/>
      <c r="E1734" s="220"/>
      <c r="F1734" s="108"/>
      <c r="G1734" s="220"/>
      <c r="H1734" s="108"/>
      <c r="I1734" s="220"/>
      <c r="J1734" s="108"/>
      <c r="K1734" s="220"/>
      <c r="L1734" s="108"/>
      <c r="M1734" s="220"/>
      <c r="N1734" s="108"/>
      <c r="O1734" s="220"/>
      <c r="P1734" s="108"/>
      <c r="Q1734" s="225"/>
    </row>
    <row r="1735" spans="2:17" x14ac:dyDescent="0.25">
      <c r="B1735" s="108"/>
      <c r="C1735" s="220"/>
      <c r="D1735" s="108"/>
      <c r="E1735" s="220"/>
      <c r="F1735" s="108"/>
      <c r="G1735" s="220"/>
      <c r="H1735" s="108"/>
      <c r="I1735" s="220"/>
      <c r="J1735" s="108"/>
      <c r="K1735" s="220"/>
      <c r="L1735" s="108"/>
      <c r="M1735" s="220"/>
      <c r="N1735" s="108"/>
      <c r="O1735" s="220"/>
      <c r="P1735" s="108"/>
      <c r="Q1735" s="225"/>
    </row>
    <row r="1736" spans="2:17" x14ac:dyDescent="0.25">
      <c r="B1736" s="108"/>
      <c r="C1736" s="220"/>
      <c r="D1736" s="108"/>
      <c r="E1736" s="220"/>
      <c r="F1736" s="108"/>
      <c r="G1736" s="220"/>
      <c r="H1736" s="108"/>
      <c r="I1736" s="220"/>
      <c r="J1736" s="108"/>
      <c r="K1736" s="220"/>
      <c r="L1736" s="108"/>
      <c r="M1736" s="220"/>
      <c r="N1736" s="108"/>
      <c r="O1736" s="220"/>
      <c r="P1736" s="108"/>
      <c r="Q1736" s="225"/>
    </row>
    <row r="1737" spans="2:17" x14ac:dyDescent="0.25">
      <c r="B1737" s="108"/>
      <c r="C1737" s="220"/>
      <c r="D1737" s="108"/>
      <c r="E1737" s="220"/>
      <c r="F1737" s="108"/>
      <c r="G1737" s="220"/>
      <c r="H1737" s="108"/>
      <c r="I1737" s="220"/>
      <c r="J1737" s="108"/>
      <c r="K1737" s="220"/>
      <c r="L1737" s="108"/>
      <c r="M1737" s="220"/>
      <c r="N1737" s="108"/>
      <c r="O1737" s="220"/>
      <c r="P1737" s="108"/>
      <c r="Q1737" s="225"/>
    </row>
    <row r="1738" spans="2:17" x14ac:dyDescent="0.25">
      <c r="B1738" s="108"/>
      <c r="C1738" s="220"/>
      <c r="D1738" s="108"/>
      <c r="E1738" s="220"/>
      <c r="F1738" s="108"/>
      <c r="G1738" s="220"/>
      <c r="H1738" s="108"/>
      <c r="I1738" s="220"/>
      <c r="J1738" s="108"/>
      <c r="K1738" s="220"/>
      <c r="L1738" s="108"/>
      <c r="M1738" s="220"/>
      <c r="N1738" s="108"/>
      <c r="O1738" s="220"/>
      <c r="P1738" s="108"/>
      <c r="Q1738" s="225"/>
    </row>
    <row r="1739" spans="2:17" x14ac:dyDescent="0.25">
      <c r="B1739" s="108"/>
      <c r="C1739" s="220"/>
      <c r="D1739" s="108"/>
      <c r="E1739" s="220"/>
      <c r="F1739" s="108"/>
      <c r="G1739" s="220"/>
      <c r="H1739" s="108"/>
      <c r="I1739" s="220"/>
      <c r="J1739" s="108"/>
      <c r="K1739" s="220"/>
      <c r="L1739" s="108"/>
      <c r="M1739" s="220"/>
      <c r="N1739" s="108"/>
      <c r="O1739" s="220"/>
      <c r="P1739" s="108"/>
      <c r="Q1739" s="225"/>
    </row>
    <row r="1740" spans="2:17" x14ac:dyDescent="0.25">
      <c r="B1740" s="108"/>
      <c r="C1740" s="220"/>
      <c r="D1740" s="108"/>
      <c r="E1740" s="220"/>
      <c r="F1740" s="108"/>
      <c r="G1740" s="220"/>
      <c r="H1740" s="108"/>
      <c r="I1740" s="220"/>
      <c r="J1740" s="108"/>
      <c r="K1740" s="220"/>
      <c r="L1740" s="108"/>
      <c r="M1740" s="220"/>
      <c r="N1740" s="108"/>
      <c r="O1740" s="220"/>
      <c r="P1740" s="108"/>
      <c r="Q1740" s="225"/>
    </row>
    <row r="1741" spans="2:17" x14ac:dyDescent="0.25">
      <c r="B1741" s="108"/>
      <c r="C1741" s="220"/>
      <c r="D1741" s="108"/>
      <c r="E1741" s="220"/>
      <c r="F1741" s="108"/>
      <c r="G1741" s="220"/>
      <c r="H1741" s="108"/>
      <c r="I1741" s="220"/>
      <c r="J1741" s="108"/>
      <c r="K1741" s="220"/>
      <c r="L1741" s="108"/>
      <c r="M1741" s="220"/>
      <c r="N1741" s="108"/>
      <c r="O1741" s="220"/>
      <c r="P1741" s="108"/>
      <c r="Q1741" s="225"/>
    </row>
    <row r="1742" spans="2:17" x14ac:dyDescent="0.25">
      <c r="B1742" s="108"/>
      <c r="C1742" s="220"/>
      <c r="D1742" s="108"/>
      <c r="E1742" s="220"/>
      <c r="F1742" s="108"/>
      <c r="G1742" s="220"/>
      <c r="H1742" s="108"/>
      <c r="I1742" s="220"/>
      <c r="J1742" s="108"/>
      <c r="K1742" s="220"/>
      <c r="L1742" s="108"/>
      <c r="M1742" s="220"/>
      <c r="N1742" s="108"/>
      <c r="O1742" s="220"/>
      <c r="P1742" s="108"/>
      <c r="Q1742" s="225"/>
    </row>
    <row r="1743" spans="2:17" x14ac:dyDescent="0.25">
      <c r="B1743" s="108"/>
      <c r="C1743" s="220"/>
      <c r="D1743" s="108"/>
      <c r="E1743" s="220"/>
      <c r="F1743" s="108"/>
      <c r="G1743" s="220"/>
      <c r="H1743" s="108"/>
      <c r="I1743" s="220"/>
      <c r="J1743" s="108"/>
      <c r="K1743" s="220"/>
      <c r="L1743" s="108"/>
      <c r="M1743" s="220"/>
      <c r="N1743" s="108"/>
      <c r="O1743" s="220"/>
      <c r="P1743" s="108"/>
      <c r="Q1743" s="225"/>
    </row>
    <row r="1744" spans="2:17" x14ac:dyDescent="0.25">
      <c r="B1744" s="108"/>
      <c r="C1744" s="220"/>
      <c r="D1744" s="108"/>
      <c r="E1744" s="220"/>
      <c r="F1744" s="108"/>
      <c r="G1744" s="220"/>
      <c r="H1744" s="108"/>
      <c r="I1744" s="220"/>
      <c r="J1744" s="108"/>
      <c r="K1744" s="220"/>
      <c r="L1744" s="108"/>
      <c r="M1744" s="220"/>
      <c r="N1744" s="108"/>
      <c r="O1744" s="220"/>
      <c r="P1744" s="108"/>
      <c r="Q1744" s="225"/>
    </row>
    <row r="1745" spans="2:17" x14ac:dyDescent="0.25">
      <c r="B1745" s="108"/>
      <c r="C1745" s="220"/>
      <c r="D1745" s="108"/>
      <c r="E1745" s="220"/>
      <c r="F1745" s="108"/>
      <c r="G1745" s="220"/>
      <c r="H1745" s="108"/>
      <c r="I1745" s="220"/>
      <c r="J1745" s="108"/>
      <c r="K1745" s="220"/>
      <c r="L1745" s="108"/>
      <c r="M1745" s="220"/>
      <c r="N1745" s="108"/>
      <c r="O1745" s="220"/>
      <c r="P1745" s="108"/>
      <c r="Q1745" s="225"/>
    </row>
    <row r="1746" spans="2:17" x14ac:dyDescent="0.25">
      <c r="B1746" s="108"/>
      <c r="C1746" s="220"/>
      <c r="D1746" s="108"/>
      <c r="E1746" s="220"/>
      <c r="F1746" s="108"/>
      <c r="G1746" s="220"/>
      <c r="H1746" s="108"/>
      <c r="I1746" s="220"/>
      <c r="J1746" s="108"/>
      <c r="K1746" s="220"/>
      <c r="L1746" s="108"/>
      <c r="M1746" s="220"/>
      <c r="N1746" s="108"/>
      <c r="O1746" s="220"/>
      <c r="P1746" s="108"/>
      <c r="Q1746" s="225"/>
    </row>
    <row r="1747" spans="2:17" x14ac:dyDescent="0.25">
      <c r="B1747" s="108"/>
      <c r="C1747" s="220"/>
      <c r="D1747" s="108"/>
      <c r="E1747" s="220"/>
      <c r="F1747" s="108"/>
      <c r="G1747" s="220"/>
      <c r="H1747" s="108"/>
      <c r="I1747" s="220"/>
      <c r="J1747" s="108"/>
      <c r="K1747" s="220"/>
      <c r="L1747" s="108"/>
      <c r="M1747" s="220"/>
      <c r="N1747" s="108"/>
      <c r="O1747" s="220"/>
      <c r="P1747" s="108"/>
      <c r="Q1747" s="225"/>
    </row>
    <row r="1748" spans="2:17" x14ac:dyDescent="0.25">
      <c r="B1748" s="108"/>
      <c r="C1748" s="220"/>
      <c r="D1748" s="108"/>
      <c r="E1748" s="220"/>
      <c r="F1748" s="108"/>
      <c r="G1748" s="220"/>
      <c r="H1748" s="108"/>
      <c r="I1748" s="220"/>
      <c r="J1748" s="108"/>
      <c r="K1748" s="220"/>
      <c r="L1748" s="108"/>
      <c r="M1748" s="220"/>
      <c r="N1748" s="108"/>
      <c r="O1748" s="220"/>
      <c r="P1748" s="108"/>
      <c r="Q1748" s="225"/>
    </row>
    <row r="1749" spans="2:17" x14ac:dyDescent="0.25">
      <c r="B1749" s="108"/>
      <c r="C1749" s="220"/>
      <c r="D1749" s="108"/>
      <c r="E1749" s="220"/>
      <c r="F1749" s="108"/>
      <c r="G1749" s="220"/>
      <c r="H1749" s="108"/>
      <c r="I1749" s="220"/>
      <c r="J1749" s="108"/>
      <c r="K1749" s="220"/>
      <c r="L1749" s="108"/>
      <c r="M1749" s="220"/>
      <c r="N1749" s="108"/>
      <c r="O1749" s="220"/>
      <c r="P1749" s="108"/>
      <c r="Q1749" s="225"/>
    </row>
    <row r="1750" spans="2:17" x14ac:dyDescent="0.25">
      <c r="B1750" s="108"/>
      <c r="C1750" s="220"/>
      <c r="D1750" s="108"/>
      <c r="E1750" s="220"/>
      <c r="F1750" s="108"/>
      <c r="G1750" s="220"/>
      <c r="H1750" s="108"/>
      <c r="I1750" s="220"/>
      <c r="J1750" s="108"/>
      <c r="K1750" s="220"/>
      <c r="L1750" s="108"/>
      <c r="M1750" s="220"/>
      <c r="N1750" s="108"/>
      <c r="O1750" s="220"/>
      <c r="P1750" s="108"/>
      <c r="Q1750" s="225"/>
    </row>
    <row r="1751" spans="2:17" x14ac:dyDescent="0.25">
      <c r="B1751" s="108"/>
      <c r="C1751" s="220"/>
      <c r="D1751" s="108"/>
      <c r="E1751" s="220"/>
      <c r="F1751" s="108"/>
      <c r="G1751" s="220"/>
      <c r="H1751" s="108"/>
      <c r="I1751" s="220"/>
      <c r="J1751" s="108"/>
      <c r="K1751" s="220"/>
      <c r="L1751" s="108"/>
      <c r="M1751" s="220"/>
      <c r="N1751" s="108"/>
      <c r="O1751" s="220"/>
      <c r="P1751" s="108"/>
      <c r="Q1751" s="225"/>
    </row>
    <row r="1752" spans="2:17" x14ac:dyDescent="0.25">
      <c r="B1752" s="108"/>
      <c r="C1752" s="220"/>
      <c r="D1752" s="108"/>
      <c r="E1752" s="220"/>
      <c r="F1752" s="108"/>
      <c r="G1752" s="220"/>
      <c r="H1752" s="108"/>
      <c r="I1752" s="220"/>
      <c r="J1752" s="108"/>
      <c r="K1752" s="220"/>
      <c r="L1752" s="108"/>
      <c r="M1752" s="220"/>
      <c r="N1752" s="108"/>
      <c r="O1752" s="220"/>
      <c r="P1752" s="108"/>
      <c r="Q1752" s="225"/>
    </row>
    <row r="1753" spans="2:17" x14ac:dyDescent="0.25">
      <c r="B1753" s="108"/>
      <c r="C1753" s="220"/>
      <c r="D1753" s="108"/>
      <c r="E1753" s="220"/>
      <c r="F1753" s="108"/>
      <c r="G1753" s="220"/>
      <c r="H1753" s="108"/>
      <c r="I1753" s="220"/>
      <c r="J1753" s="108"/>
      <c r="K1753" s="220"/>
      <c r="L1753" s="108"/>
      <c r="M1753" s="220"/>
      <c r="N1753" s="108"/>
      <c r="O1753" s="220"/>
      <c r="P1753" s="108"/>
      <c r="Q1753" s="225"/>
    </row>
    <row r="1754" spans="2:17" x14ac:dyDescent="0.25">
      <c r="B1754" s="108"/>
      <c r="C1754" s="220"/>
      <c r="D1754" s="108"/>
      <c r="E1754" s="220"/>
      <c r="F1754" s="108"/>
      <c r="G1754" s="220"/>
      <c r="H1754" s="108"/>
      <c r="I1754" s="220"/>
      <c r="J1754" s="108"/>
      <c r="K1754" s="220"/>
      <c r="L1754" s="108"/>
      <c r="M1754" s="220"/>
      <c r="N1754" s="108"/>
      <c r="O1754" s="220"/>
      <c r="P1754" s="108"/>
      <c r="Q1754" s="225"/>
    </row>
    <row r="1755" spans="2:17" x14ac:dyDescent="0.25">
      <c r="B1755" s="108"/>
      <c r="C1755" s="220"/>
      <c r="D1755" s="108"/>
      <c r="E1755" s="220"/>
      <c r="F1755" s="108"/>
      <c r="G1755" s="220"/>
      <c r="H1755" s="108"/>
      <c r="I1755" s="220"/>
      <c r="J1755" s="108"/>
      <c r="K1755" s="220"/>
      <c r="L1755" s="108"/>
      <c r="M1755" s="220"/>
      <c r="N1755" s="108"/>
      <c r="O1755" s="220"/>
      <c r="P1755" s="108"/>
      <c r="Q1755" s="225"/>
    </row>
    <row r="1756" spans="2:17" x14ac:dyDescent="0.25">
      <c r="B1756" s="108"/>
      <c r="C1756" s="220"/>
      <c r="D1756" s="108"/>
      <c r="E1756" s="220"/>
      <c r="F1756" s="108"/>
      <c r="G1756" s="220"/>
      <c r="H1756" s="108"/>
      <c r="I1756" s="220"/>
      <c r="J1756" s="108"/>
      <c r="K1756" s="220"/>
      <c r="L1756" s="108"/>
      <c r="M1756" s="220"/>
      <c r="N1756" s="108"/>
      <c r="O1756" s="220"/>
      <c r="P1756" s="108"/>
      <c r="Q1756" s="225"/>
    </row>
    <row r="1757" spans="2:17" x14ac:dyDescent="0.25">
      <c r="B1757" s="108"/>
      <c r="C1757" s="220"/>
      <c r="D1757" s="108"/>
      <c r="E1757" s="220"/>
      <c r="F1757" s="108"/>
      <c r="G1757" s="220"/>
      <c r="H1757" s="108"/>
      <c r="I1757" s="220"/>
      <c r="J1757" s="108"/>
      <c r="K1757" s="220"/>
      <c r="L1757" s="108"/>
      <c r="M1757" s="220"/>
      <c r="N1757" s="108"/>
      <c r="O1757" s="220"/>
      <c r="P1757" s="108"/>
      <c r="Q1757" s="225"/>
    </row>
    <row r="1758" spans="2:17" x14ac:dyDescent="0.25">
      <c r="B1758" s="108"/>
      <c r="C1758" s="220"/>
      <c r="D1758" s="108"/>
      <c r="E1758" s="220"/>
      <c r="F1758" s="108"/>
      <c r="G1758" s="220"/>
      <c r="H1758" s="108"/>
      <c r="I1758" s="220"/>
      <c r="J1758" s="108"/>
      <c r="K1758" s="220"/>
      <c r="L1758" s="108"/>
      <c r="M1758" s="220"/>
      <c r="N1758" s="108"/>
      <c r="O1758" s="220"/>
      <c r="P1758" s="108"/>
      <c r="Q1758" s="225"/>
    </row>
    <row r="1759" spans="2:17" x14ac:dyDescent="0.25">
      <c r="B1759" s="108"/>
      <c r="C1759" s="220"/>
      <c r="D1759" s="108"/>
      <c r="E1759" s="220"/>
      <c r="F1759" s="108"/>
      <c r="G1759" s="220"/>
      <c r="H1759" s="108"/>
      <c r="I1759" s="220"/>
      <c r="J1759" s="108"/>
      <c r="K1759" s="220"/>
      <c r="L1759" s="108"/>
      <c r="M1759" s="220"/>
      <c r="N1759" s="108"/>
      <c r="O1759" s="220"/>
      <c r="P1759" s="108"/>
      <c r="Q1759" s="225"/>
    </row>
    <row r="1760" spans="2:17" x14ac:dyDescent="0.25">
      <c r="B1760" s="108"/>
      <c r="C1760" s="220"/>
      <c r="D1760" s="108"/>
      <c r="E1760" s="220"/>
      <c r="F1760" s="108"/>
      <c r="G1760" s="220"/>
      <c r="H1760" s="108"/>
      <c r="I1760" s="220"/>
      <c r="J1760" s="108"/>
      <c r="K1760" s="220"/>
      <c r="L1760" s="108"/>
      <c r="M1760" s="220"/>
      <c r="N1760" s="108"/>
      <c r="O1760" s="220"/>
      <c r="P1760" s="108"/>
      <c r="Q1760" s="225"/>
    </row>
    <row r="1761" spans="2:17" x14ac:dyDescent="0.25">
      <c r="B1761" s="108"/>
      <c r="C1761" s="220"/>
      <c r="D1761" s="108"/>
      <c r="E1761" s="220"/>
      <c r="F1761" s="108"/>
      <c r="G1761" s="220"/>
      <c r="H1761" s="108"/>
      <c r="I1761" s="220"/>
      <c r="J1761" s="108"/>
      <c r="K1761" s="220"/>
      <c r="L1761" s="108"/>
      <c r="M1761" s="220"/>
      <c r="N1761" s="108"/>
      <c r="O1761" s="220"/>
      <c r="P1761" s="108"/>
      <c r="Q1761" s="225"/>
    </row>
    <row r="1762" spans="2:17" x14ac:dyDescent="0.25">
      <c r="B1762" s="108"/>
      <c r="C1762" s="220"/>
      <c r="D1762" s="108"/>
      <c r="E1762" s="220"/>
      <c r="F1762" s="108"/>
      <c r="G1762" s="220"/>
      <c r="H1762" s="108"/>
      <c r="I1762" s="220"/>
      <c r="J1762" s="108"/>
      <c r="K1762" s="220"/>
      <c r="L1762" s="108"/>
      <c r="M1762" s="220"/>
      <c r="N1762" s="108"/>
      <c r="O1762" s="220"/>
      <c r="P1762" s="108"/>
      <c r="Q1762" s="225"/>
    </row>
    <row r="1763" spans="2:17" x14ac:dyDescent="0.25">
      <c r="B1763" s="108"/>
      <c r="C1763" s="220"/>
      <c r="D1763" s="108"/>
      <c r="E1763" s="220"/>
      <c r="F1763" s="108"/>
      <c r="G1763" s="220"/>
      <c r="H1763" s="108"/>
      <c r="I1763" s="220"/>
      <c r="J1763" s="108"/>
      <c r="K1763" s="220"/>
      <c r="L1763" s="108"/>
      <c r="M1763" s="220"/>
      <c r="N1763" s="108"/>
      <c r="O1763" s="220"/>
      <c r="P1763" s="108"/>
      <c r="Q1763" s="225"/>
    </row>
    <row r="1764" spans="2:17" x14ac:dyDescent="0.25">
      <c r="B1764" s="108"/>
      <c r="C1764" s="220"/>
      <c r="D1764" s="108"/>
      <c r="E1764" s="220"/>
      <c r="F1764" s="108"/>
      <c r="G1764" s="220"/>
      <c r="H1764" s="108"/>
      <c r="I1764" s="220"/>
      <c r="J1764" s="108"/>
      <c r="K1764" s="220"/>
      <c r="L1764" s="108"/>
      <c r="M1764" s="220"/>
      <c r="N1764" s="108"/>
      <c r="O1764" s="220"/>
      <c r="P1764" s="108"/>
      <c r="Q1764" s="225"/>
    </row>
    <row r="1765" spans="2:17" x14ac:dyDescent="0.25">
      <c r="B1765" s="108"/>
      <c r="C1765" s="220"/>
      <c r="D1765" s="108"/>
      <c r="E1765" s="220"/>
      <c r="F1765" s="108"/>
      <c r="G1765" s="220"/>
      <c r="H1765" s="108"/>
      <c r="I1765" s="220"/>
      <c r="J1765" s="108"/>
      <c r="K1765" s="220"/>
      <c r="L1765" s="108"/>
      <c r="M1765" s="220"/>
      <c r="N1765" s="108"/>
      <c r="O1765" s="220"/>
      <c r="P1765" s="108"/>
      <c r="Q1765" s="225"/>
    </row>
    <row r="1766" spans="2:17" x14ac:dyDescent="0.25">
      <c r="B1766" s="108"/>
      <c r="C1766" s="220"/>
      <c r="D1766" s="108"/>
      <c r="E1766" s="220"/>
      <c r="F1766" s="108"/>
      <c r="G1766" s="220"/>
      <c r="H1766" s="108"/>
      <c r="I1766" s="220"/>
      <c r="J1766" s="108"/>
      <c r="K1766" s="220"/>
      <c r="L1766" s="108"/>
      <c r="M1766" s="220"/>
      <c r="N1766" s="108"/>
      <c r="O1766" s="220"/>
      <c r="P1766" s="108"/>
      <c r="Q1766" s="225"/>
    </row>
    <row r="1767" spans="2:17" x14ac:dyDescent="0.25">
      <c r="B1767" s="108"/>
      <c r="C1767" s="220"/>
      <c r="D1767" s="108"/>
      <c r="E1767" s="220"/>
      <c r="F1767" s="108"/>
      <c r="G1767" s="220"/>
      <c r="H1767" s="108"/>
      <c r="I1767" s="220"/>
      <c r="J1767" s="108"/>
      <c r="K1767" s="220"/>
      <c r="L1767" s="108"/>
      <c r="M1767" s="220"/>
      <c r="N1767" s="108"/>
      <c r="O1767" s="220"/>
      <c r="P1767" s="108"/>
      <c r="Q1767" s="225"/>
    </row>
    <row r="1768" spans="2:17" x14ac:dyDescent="0.25">
      <c r="B1768" s="108"/>
      <c r="C1768" s="220"/>
      <c r="D1768" s="108"/>
      <c r="E1768" s="220"/>
      <c r="F1768" s="108"/>
      <c r="G1768" s="220"/>
      <c r="H1768" s="108"/>
      <c r="I1768" s="220"/>
      <c r="J1768" s="108"/>
      <c r="K1768" s="220"/>
      <c r="L1768" s="108"/>
      <c r="M1768" s="220"/>
      <c r="N1768" s="108"/>
      <c r="O1768" s="220"/>
      <c r="P1768" s="108"/>
      <c r="Q1768" s="225"/>
    </row>
    <row r="1769" spans="2:17" x14ac:dyDescent="0.25">
      <c r="B1769" s="108"/>
      <c r="C1769" s="220"/>
      <c r="D1769" s="108"/>
      <c r="E1769" s="220"/>
      <c r="F1769" s="108"/>
      <c r="G1769" s="220"/>
      <c r="H1769" s="108"/>
      <c r="I1769" s="220"/>
      <c r="J1769" s="108"/>
      <c r="K1769" s="220"/>
      <c r="L1769" s="108"/>
      <c r="M1769" s="220"/>
      <c r="N1769" s="108"/>
      <c r="O1769" s="220"/>
      <c r="P1769" s="108"/>
      <c r="Q1769" s="225"/>
    </row>
    <row r="1770" spans="2:17" x14ac:dyDescent="0.25">
      <c r="B1770" s="108"/>
      <c r="C1770" s="220"/>
      <c r="D1770" s="108"/>
      <c r="E1770" s="220"/>
      <c r="F1770" s="108"/>
      <c r="G1770" s="220"/>
      <c r="H1770" s="108"/>
      <c r="I1770" s="220"/>
      <c r="J1770" s="108"/>
      <c r="K1770" s="220"/>
      <c r="L1770" s="108"/>
      <c r="M1770" s="220"/>
      <c r="N1770" s="108"/>
      <c r="O1770" s="220"/>
      <c r="P1770" s="108"/>
      <c r="Q1770" s="225"/>
    </row>
    <row r="1771" spans="2:17" x14ac:dyDescent="0.25">
      <c r="B1771" s="108"/>
      <c r="C1771" s="220"/>
      <c r="D1771" s="108"/>
      <c r="E1771" s="220"/>
      <c r="F1771" s="108"/>
      <c r="G1771" s="220"/>
      <c r="H1771" s="108"/>
      <c r="I1771" s="220"/>
      <c r="J1771" s="108"/>
      <c r="K1771" s="220"/>
      <c r="L1771" s="108"/>
      <c r="M1771" s="220"/>
      <c r="N1771" s="108"/>
      <c r="O1771" s="220"/>
      <c r="P1771" s="108"/>
      <c r="Q1771" s="225"/>
    </row>
    <row r="1772" spans="2:17" x14ac:dyDescent="0.25">
      <c r="B1772" s="108"/>
      <c r="C1772" s="220"/>
      <c r="D1772" s="108"/>
      <c r="E1772" s="220"/>
      <c r="F1772" s="108"/>
      <c r="G1772" s="220"/>
      <c r="H1772" s="108"/>
      <c r="I1772" s="220"/>
      <c r="J1772" s="108"/>
      <c r="K1772" s="220"/>
      <c r="L1772" s="108"/>
      <c r="M1772" s="220"/>
      <c r="N1772" s="108"/>
      <c r="O1772" s="220"/>
      <c r="P1772" s="108"/>
      <c r="Q1772" s="225"/>
    </row>
    <row r="1773" spans="2:17" x14ac:dyDescent="0.25">
      <c r="B1773" s="108"/>
      <c r="C1773" s="220"/>
      <c r="D1773" s="108"/>
      <c r="E1773" s="220"/>
      <c r="F1773" s="108"/>
      <c r="G1773" s="220"/>
      <c r="H1773" s="108"/>
      <c r="I1773" s="220"/>
      <c r="J1773" s="108"/>
      <c r="K1773" s="220"/>
      <c r="L1773" s="108"/>
      <c r="M1773" s="220"/>
      <c r="N1773" s="108"/>
      <c r="O1773" s="220"/>
      <c r="P1773" s="108"/>
      <c r="Q1773" s="225"/>
    </row>
    <row r="1774" spans="2:17" x14ac:dyDescent="0.25">
      <c r="B1774" s="108"/>
      <c r="C1774" s="220"/>
      <c r="D1774" s="108"/>
      <c r="E1774" s="220"/>
      <c r="F1774" s="108"/>
      <c r="G1774" s="220"/>
      <c r="H1774" s="108"/>
      <c r="I1774" s="220"/>
      <c r="J1774" s="108"/>
      <c r="K1774" s="220"/>
      <c r="L1774" s="108"/>
      <c r="M1774" s="220"/>
      <c r="N1774" s="108"/>
      <c r="O1774" s="220"/>
      <c r="P1774" s="108"/>
      <c r="Q1774" s="225"/>
    </row>
    <row r="1775" spans="2:17" x14ac:dyDescent="0.25">
      <c r="B1775" s="108"/>
      <c r="C1775" s="220"/>
      <c r="D1775" s="108"/>
      <c r="E1775" s="220"/>
      <c r="F1775" s="108"/>
      <c r="G1775" s="220"/>
      <c r="H1775" s="108"/>
      <c r="I1775" s="220"/>
      <c r="J1775" s="108"/>
      <c r="K1775" s="220"/>
      <c r="L1775" s="108"/>
      <c r="M1775" s="220"/>
      <c r="N1775" s="108"/>
      <c r="O1775" s="220"/>
      <c r="P1775" s="108"/>
      <c r="Q1775" s="225"/>
    </row>
    <row r="1776" spans="2:17" x14ac:dyDescent="0.25">
      <c r="B1776" s="108"/>
      <c r="C1776" s="220"/>
      <c r="D1776" s="108"/>
      <c r="E1776" s="220"/>
      <c r="F1776" s="108"/>
      <c r="G1776" s="220"/>
      <c r="H1776" s="108"/>
      <c r="I1776" s="220"/>
      <c r="J1776" s="108"/>
      <c r="K1776" s="220"/>
      <c r="L1776" s="108"/>
      <c r="M1776" s="220"/>
      <c r="N1776" s="108"/>
      <c r="O1776" s="220"/>
      <c r="P1776" s="108"/>
      <c r="Q1776" s="225"/>
    </row>
    <row r="1777" spans="2:17" x14ac:dyDescent="0.25">
      <c r="B1777" s="108"/>
      <c r="C1777" s="220"/>
      <c r="D1777" s="108"/>
      <c r="E1777" s="220"/>
      <c r="F1777" s="108"/>
      <c r="G1777" s="220"/>
      <c r="H1777" s="108"/>
      <c r="I1777" s="220"/>
      <c r="J1777" s="108"/>
      <c r="K1777" s="220"/>
      <c r="L1777" s="108"/>
      <c r="M1777" s="220"/>
      <c r="N1777" s="108"/>
      <c r="O1777" s="220"/>
      <c r="P1777" s="108"/>
      <c r="Q1777" s="225"/>
    </row>
    <row r="1778" spans="2:17" x14ac:dyDescent="0.25">
      <c r="B1778" s="108"/>
      <c r="C1778" s="220"/>
      <c r="D1778" s="108"/>
      <c r="E1778" s="220"/>
      <c r="F1778" s="108"/>
      <c r="G1778" s="220"/>
      <c r="H1778" s="108"/>
      <c r="I1778" s="220"/>
      <c r="J1778" s="108"/>
      <c r="K1778" s="220"/>
      <c r="L1778" s="108"/>
      <c r="M1778" s="220"/>
      <c r="N1778" s="108"/>
      <c r="O1778" s="220"/>
      <c r="P1778" s="108"/>
      <c r="Q1778" s="225"/>
    </row>
    <row r="1779" spans="2:17" x14ac:dyDescent="0.25">
      <c r="B1779" s="108"/>
      <c r="C1779" s="220"/>
      <c r="D1779" s="108"/>
      <c r="E1779" s="220"/>
      <c r="F1779" s="108"/>
      <c r="G1779" s="220"/>
      <c r="H1779" s="108"/>
      <c r="I1779" s="220"/>
      <c r="J1779" s="108"/>
      <c r="K1779" s="220"/>
      <c r="L1779" s="108"/>
      <c r="M1779" s="220"/>
      <c r="N1779" s="108"/>
      <c r="O1779" s="220"/>
      <c r="P1779" s="108"/>
      <c r="Q1779" s="225"/>
    </row>
    <row r="1780" spans="2:17" x14ac:dyDescent="0.25">
      <c r="B1780" s="108"/>
      <c r="C1780" s="220"/>
      <c r="D1780" s="108"/>
      <c r="E1780" s="220"/>
      <c r="F1780" s="108"/>
      <c r="G1780" s="220"/>
      <c r="H1780" s="108"/>
      <c r="I1780" s="220"/>
      <c r="J1780" s="108"/>
      <c r="K1780" s="220"/>
      <c r="L1780" s="108"/>
      <c r="M1780" s="220"/>
      <c r="N1780" s="108"/>
      <c r="O1780" s="220"/>
      <c r="P1780" s="108"/>
      <c r="Q1780" s="225"/>
    </row>
    <row r="1781" spans="2:17" x14ac:dyDescent="0.25">
      <c r="B1781" s="108"/>
      <c r="C1781" s="220"/>
      <c r="D1781" s="108"/>
      <c r="E1781" s="220"/>
      <c r="F1781" s="108"/>
      <c r="G1781" s="220"/>
      <c r="H1781" s="108"/>
      <c r="I1781" s="220"/>
      <c r="J1781" s="108"/>
      <c r="K1781" s="220"/>
      <c r="L1781" s="108"/>
      <c r="M1781" s="220"/>
      <c r="N1781" s="108"/>
      <c r="O1781" s="220"/>
      <c r="P1781" s="108"/>
      <c r="Q1781" s="225"/>
    </row>
    <row r="1782" spans="2:17" x14ac:dyDescent="0.25">
      <c r="B1782" s="108"/>
      <c r="C1782" s="220"/>
      <c r="D1782" s="108"/>
      <c r="E1782" s="220"/>
      <c r="F1782" s="108"/>
      <c r="G1782" s="220"/>
      <c r="H1782" s="108"/>
      <c r="I1782" s="220"/>
      <c r="J1782" s="108"/>
      <c r="K1782" s="220"/>
      <c r="L1782" s="108"/>
      <c r="M1782" s="220"/>
      <c r="N1782" s="108"/>
      <c r="O1782" s="220"/>
      <c r="P1782" s="108"/>
      <c r="Q1782" s="225"/>
    </row>
    <row r="1783" spans="2:17" x14ac:dyDescent="0.25">
      <c r="B1783" s="108"/>
      <c r="C1783" s="220"/>
      <c r="D1783" s="108"/>
      <c r="E1783" s="220"/>
      <c r="F1783" s="108"/>
      <c r="G1783" s="220"/>
      <c r="H1783" s="108"/>
      <c r="I1783" s="220"/>
      <c r="J1783" s="108"/>
      <c r="K1783" s="220"/>
      <c r="L1783" s="108"/>
      <c r="M1783" s="220"/>
      <c r="N1783" s="108"/>
      <c r="O1783" s="220"/>
      <c r="P1783" s="108"/>
      <c r="Q1783" s="225"/>
    </row>
    <row r="1784" spans="2:17" x14ac:dyDescent="0.25">
      <c r="B1784" s="108"/>
      <c r="C1784" s="220"/>
      <c r="D1784" s="108"/>
      <c r="E1784" s="220"/>
      <c r="F1784" s="108"/>
      <c r="G1784" s="220"/>
      <c r="H1784" s="108"/>
      <c r="I1784" s="220"/>
      <c r="J1784" s="108"/>
      <c r="K1784" s="220"/>
      <c r="L1784" s="108"/>
      <c r="M1784" s="220"/>
      <c r="N1784" s="108"/>
      <c r="O1784" s="220"/>
      <c r="P1784" s="108"/>
      <c r="Q1784" s="225"/>
    </row>
    <row r="1785" spans="2:17" x14ac:dyDescent="0.25">
      <c r="B1785" s="108"/>
      <c r="C1785" s="220"/>
      <c r="D1785" s="108"/>
      <c r="E1785" s="220"/>
      <c r="F1785" s="108"/>
      <c r="G1785" s="220"/>
      <c r="H1785" s="108"/>
      <c r="I1785" s="220"/>
      <c r="J1785" s="108"/>
      <c r="K1785" s="220"/>
      <c r="L1785" s="108"/>
      <c r="M1785" s="220"/>
      <c r="N1785" s="108"/>
      <c r="O1785" s="220"/>
      <c r="P1785" s="108"/>
      <c r="Q1785" s="225"/>
    </row>
    <row r="1786" spans="2:17" x14ac:dyDescent="0.25">
      <c r="B1786" s="108"/>
      <c r="C1786" s="220"/>
      <c r="D1786" s="108"/>
      <c r="E1786" s="220"/>
      <c r="F1786" s="108"/>
      <c r="G1786" s="220"/>
      <c r="H1786" s="108"/>
      <c r="I1786" s="220"/>
      <c r="J1786" s="108"/>
      <c r="K1786" s="220"/>
      <c r="L1786" s="108"/>
      <c r="M1786" s="220"/>
      <c r="N1786" s="108"/>
      <c r="O1786" s="220"/>
      <c r="P1786" s="108"/>
      <c r="Q1786" s="225"/>
    </row>
    <row r="1787" spans="2:17" x14ac:dyDescent="0.25">
      <c r="B1787" s="108"/>
      <c r="C1787" s="220"/>
      <c r="D1787" s="108"/>
      <c r="E1787" s="220"/>
      <c r="F1787" s="108"/>
      <c r="G1787" s="220"/>
      <c r="H1787" s="108"/>
      <c r="I1787" s="220"/>
      <c r="J1787" s="108"/>
      <c r="K1787" s="220"/>
      <c r="L1787" s="108"/>
      <c r="M1787" s="220"/>
      <c r="N1787" s="108"/>
      <c r="O1787" s="220"/>
      <c r="P1787" s="108"/>
      <c r="Q1787" s="225"/>
    </row>
    <row r="1788" spans="2:17" x14ac:dyDescent="0.25">
      <c r="B1788" s="108"/>
      <c r="C1788" s="220"/>
      <c r="D1788" s="108"/>
      <c r="E1788" s="220"/>
      <c r="F1788" s="108"/>
      <c r="G1788" s="220"/>
      <c r="H1788" s="108"/>
      <c r="I1788" s="220"/>
      <c r="J1788" s="108"/>
      <c r="K1788" s="220"/>
      <c r="L1788" s="108"/>
      <c r="M1788" s="220"/>
      <c r="N1788" s="108"/>
      <c r="O1788" s="220"/>
      <c r="P1788" s="108"/>
      <c r="Q1788" s="225"/>
    </row>
    <row r="1789" spans="2:17" x14ac:dyDescent="0.25">
      <c r="B1789" s="108"/>
      <c r="C1789" s="220"/>
      <c r="D1789" s="108"/>
      <c r="E1789" s="220"/>
      <c r="F1789" s="108"/>
      <c r="G1789" s="220"/>
      <c r="H1789" s="108"/>
      <c r="I1789" s="220"/>
      <c r="J1789" s="108"/>
      <c r="K1789" s="220"/>
      <c r="L1789" s="108"/>
      <c r="M1789" s="220"/>
      <c r="N1789" s="108"/>
      <c r="O1789" s="220"/>
      <c r="P1789" s="108"/>
      <c r="Q1789" s="225"/>
    </row>
    <row r="1790" spans="2:17" x14ac:dyDescent="0.25">
      <c r="B1790" s="108"/>
      <c r="C1790" s="220"/>
      <c r="D1790" s="108"/>
      <c r="E1790" s="220"/>
      <c r="F1790" s="108"/>
      <c r="G1790" s="220"/>
      <c r="H1790" s="108"/>
      <c r="I1790" s="220"/>
      <c r="J1790" s="108"/>
      <c r="K1790" s="220"/>
      <c r="L1790" s="108"/>
      <c r="M1790" s="220"/>
      <c r="N1790" s="108"/>
      <c r="O1790" s="220"/>
      <c r="P1790" s="108"/>
      <c r="Q1790" s="225"/>
    </row>
    <row r="1791" spans="2:17" x14ac:dyDescent="0.25">
      <c r="B1791" s="108"/>
      <c r="C1791" s="220"/>
      <c r="D1791" s="108"/>
      <c r="E1791" s="220"/>
      <c r="F1791" s="108"/>
      <c r="G1791" s="220"/>
      <c r="H1791" s="108"/>
      <c r="I1791" s="220"/>
      <c r="J1791" s="108"/>
      <c r="K1791" s="220"/>
      <c r="L1791" s="108"/>
      <c r="M1791" s="220"/>
      <c r="N1791" s="108"/>
      <c r="O1791" s="220"/>
      <c r="P1791" s="108"/>
      <c r="Q1791" s="225"/>
    </row>
    <row r="1792" spans="2:17" x14ac:dyDescent="0.25">
      <c r="B1792" s="108"/>
      <c r="C1792" s="220"/>
      <c r="D1792" s="108"/>
      <c r="E1792" s="220"/>
      <c r="F1792" s="108"/>
      <c r="G1792" s="220"/>
      <c r="H1792" s="108"/>
      <c r="I1792" s="220"/>
      <c r="J1792" s="108"/>
      <c r="K1792" s="220"/>
      <c r="L1792" s="108"/>
      <c r="M1792" s="220"/>
      <c r="N1792" s="108"/>
      <c r="O1792" s="220"/>
      <c r="P1792" s="108"/>
      <c r="Q1792" s="225"/>
    </row>
    <row r="1793" spans="2:17" x14ac:dyDescent="0.25">
      <c r="B1793" s="108"/>
      <c r="C1793" s="220"/>
      <c r="D1793" s="108"/>
      <c r="E1793" s="220"/>
      <c r="F1793" s="108"/>
      <c r="G1793" s="220"/>
      <c r="H1793" s="108"/>
      <c r="I1793" s="220"/>
      <c r="J1793" s="108"/>
      <c r="K1793" s="220"/>
      <c r="L1793" s="108"/>
      <c r="M1793" s="220"/>
      <c r="N1793" s="108"/>
      <c r="O1793" s="220"/>
      <c r="P1793" s="108"/>
      <c r="Q1793" s="225"/>
    </row>
    <row r="1794" spans="2:17" x14ac:dyDescent="0.25">
      <c r="B1794" s="108"/>
      <c r="C1794" s="220"/>
      <c r="D1794" s="108"/>
      <c r="E1794" s="220"/>
      <c r="F1794" s="108"/>
      <c r="G1794" s="220"/>
      <c r="H1794" s="108"/>
      <c r="I1794" s="220"/>
      <c r="J1794" s="108"/>
      <c r="K1794" s="220"/>
      <c r="L1794" s="108"/>
      <c r="M1794" s="220"/>
      <c r="N1794" s="108"/>
      <c r="O1794" s="220"/>
      <c r="P1794" s="108"/>
      <c r="Q1794" s="225"/>
    </row>
    <row r="1795" spans="2:17" x14ac:dyDescent="0.25">
      <c r="B1795" s="108"/>
      <c r="C1795" s="220"/>
      <c r="D1795" s="108"/>
      <c r="E1795" s="220"/>
      <c r="F1795" s="108"/>
      <c r="G1795" s="220"/>
      <c r="H1795" s="108"/>
      <c r="I1795" s="220"/>
      <c r="J1795" s="108"/>
      <c r="K1795" s="220"/>
      <c r="L1795" s="108"/>
      <c r="M1795" s="220"/>
      <c r="N1795" s="108"/>
      <c r="O1795" s="220"/>
      <c r="P1795" s="108"/>
      <c r="Q1795" s="225"/>
    </row>
    <row r="1796" spans="2:17" x14ac:dyDescent="0.25">
      <c r="B1796" s="108"/>
      <c r="C1796" s="220"/>
      <c r="D1796" s="108"/>
      <c r="E1796" s="220"/>
      <c r="F1796" s="108"/>
      <c r="G1796" s="220"/>
      <c r="H1796" s="108"/>
      <c r="I1796" s="220"/>
      <c r="J1796" s="108"/>
      <c r="K1796" s="220"/>
      <c r="L1796" s="108"/>
      <c r="M1796" s="220"/>
      <c r="N1796" s="108"/>
      <c r="O1796" s="220"/>
      <c r="P1796" s="108"/>
      <c r="Q1796" s="225"/>
    </row>
    <row r="1797" spans="2:17" x14ac:dyDescent="0.25">
      <c r="B1797" s="108"/>
      <c r="C1797" s="220"/>
      <c r="D1797" s="108"/>
      <c r="E1797" s="220"/>
      <c r="F1797" s="108"/>
      <c r="G1797" s="220"/>
      <c r="H1797" s="108"/>
      <c r="I1797" s="220"/>
      <c r="J1797" s="108"/>
      <c r="K1797" s="220"/>
      <c r="L1797" s="108"/>
      <c r="M1797" s="220"/>
      <c r="N1797" s="108"/>
      <c r="O1797" s="220"/>
      <c r="P1797" s="108"/>
      <c r="Q1797" s="225"/>
    </row>
    <row r="1798" spans="2:17" x14ac:dyDescent="0.25">
      <c r="B1798" s="108"/>
      <c r="C1798" s="220"/>
      <c r="D1798" s="108"/>
      <c r="E1798" s="220"/>
      <c r="F1798" s="108"/>
      <c r="G1798" s="220"/>
      <c r="H1798" s="108"/>
      <c r="I1798" s="220"/>
      <c r="J1798" s="108"/>
      <c r="K1798" s="220"/>
      <c r="L1798" s="108"/>
      <c r="M1798" s="220"/>
      <c r="N1798" s="108"/>
      <c r="O1798" s="220"/>
      <c r="P1798" s="108"/>
      <c r="Q1798" s="225"/>
    </row>
    <row r="1799" spans="2:17" x14ac:dyDescent="0.25">
      <c r="B1799" s="108"/>
      <c r="C1799" s="220"/>
      <c r="D1799" s="108"/>
      <c r="E1799" s="220"/>
      <c r="F1799" s="108"/>
      <c r="G1799" s="220"/>
      <c r="H1799" s="108"/>
      <c r="I1799" s="220"/>
      <c r="J1799" s="108"/>
      <c r="K1799" s="220"/>
      <c r="L1799" s="108"/>
      <c r="M1799" s="220"/>
      <c r="N1799" s="108"/>
      <c r="O1799" s="220"/>
      <c r="P1799" s="108"/>
      <c r="Q1799" s="225"/>
    </row>
    <row r="1800" spans="2:17" x14ac:dyDescent="0.25">
      <c r="B1800" s="108"/>
      <c r="C1800" s="220"/>
      <c r="D1800" s="108"/>
      <c r="E1800" s="220"/>
      <c r="F1800" s="108"/>
      <c r="G1800" s="220"/>
      <c r="H1800" s="108"/>
      <c r="I1800" s="220"/>
      <c r="J1800" s="108"/>
      <c r="K1800" s="220"/>
      <c r="L1800" s="108"/>
      <c r="M1800" s="220"/>
      <c r="N1800" s="108"/>
      <c r="O1800" s="220"/>
      <c r="P1800" s="108"/>
      <c r="Q1800" s="225"/>
    </row>
    <row r="1801" spans="2:17" x14ac:dyDescent="0.25">
      <c r="B1801" s="108"/>
      <c r="C1801" s="220"/>
      <c r="D1801" s="108"/>
      <c r="E1801" s="220"/>
      <c r="F1801" s="108"/>
      <c r="G1801" s="220"/>
      <c r="H1801" s="108"/>
      <c r="I1801" s="220"/>
      <c r="J1801" s="108"/>
      <c r="K1801" s="220"/>
      <c r="L1801" s="108"/>
      <c r="M1801" s="220"/>
      <c r="N1801" s="108"/>
      <c r="O1801" s="220"/>
      <c r="P1801" s="108"/>
      <c r="Q1801" s="225"/>
    </row>
    <row r="1802" spans="2:17" x14ac:dyDescent="0.25">
      <c r="B1802" s="108"/>
      <c r="C1802" s="220"/>
      <c r="D1802" s="108"/>
      <c r="E1802" s="220"/>
      <c r="F1802" s="108"/>
      <c r="G1802" s="220"/>
      <c r="H1802" s="108"/>
      <c r="I1802" s="220"/>
      <c r="J1802" s="108"/>
      <c r="K1802" s="220"/>
      <c r="L1802" s="108"/>
      <c r="M1802" s="220"/>
      <c r="N1802" s="108"/>
      <c r="O1802" s="220"/>
      <c r="P1802" s="108"/>
      <c r="Q1802" s="225"/>
    </row>
    <row r="1803" spans="2:17" x14ac:dyDescent="0.25">
      <c r="B1803" s="108"/>
      <c r="C1803" s="220"/>
      <c r="D1803" s="108"/>
      <c r="E1803" s="220"/>
      <c r="F1803" s="108"/>
      <c r="G1803" s="220"/>
      <c r="H1803" s="108"/>
      <c r="I1803" s="220"/>
      <c r="J1803" s="108"/>
      <c r="K1803" s="220"/>
      <c r="L1803" s="108"/>
      <c r="M1803" s="220"/>
      <c r="N1803" s="108"/>
      <c r="O1803" s="220"/>
      <c r="P1803" s="108"/>
      <c r="Q1803" s="225"/>
    </row>
    <row r="1804" spans="2:17" x14ac:dyDescent="0.25">
      <c r="B1804" s="108"/>
      <c r="C1804" s="220"/>
      <c r="D1804" s="108"/>
      <c r="E1804" s="220"/>
      <c r="F1804" s="108"/>
      <c r="G1804" s="220"/>
      <c r="H1804" s="108"/>
      <c r="I1804" s="220"/>
      <c r="J1804" s="108"/>
      <c r="K1804" s="220"/>
      <c r="L1804" s="108"/>
      <c r="M1804" s="220"/>
      <c r="N1804" s="108"/>
      <c r="O1804" s="220"/>
      <c r="P1804" s="108"/>
      <c r="Q1804" s="225"/>
    </row>
    <row r="1805" spans="2:17" x14ac:dyDescent="0.25">
      <c r="B1805" s="108"/>
      <c r="C1805" s="220"/>
      <c r="D1805" s="108"/>
      <c r="E1805" s="220"/>
      <c r="F1805" s="108"/>
      <c r="G1805" s="220"/>
      <c r="H1805" s="108"/>
      <c r="I1805" s="220"/>
      <c r="J1805" s="108"/>
      <c r="K1805" s="220"/>
      <c r="L1805" s="108"/>
      <c r="M1805" s="220"/>
      <c r="N1805" s="108"/>
      <c r="O1805" s="220"/>
      <c r="P1805" s="108"/>
      <c r="Q1805" s="225"/>
    </row>
    <row r="1806" spans="2:17" x14ac:dyDescent="0.25">
      <c r="B1806" s="108"/>
      <c r="C1806" s="220"/>
      <c r="D1806" s="108"/>
      <c r="E1806" s="220"/>
      <c r="F1806" s="108"/>
      <c r="G1806" s="220"/>
      <c r="H1806" s="108"/>
      <c r="I1806" s="220"/>
      <c r="J1806" s="108"/>
      <c r="K1806" s="220"/>
      <c r="L1806" s="108"/>
      <c r="M1806" s="220"/>
      <c r="N1806" s="108"/>
      <c r="O1806" s="220"/>
      <c r="P1806" s="108"/>
      <c r="Q1806" s="225"/>
    </row>
    <row r="1807" spans="2:17" x14ac:dyDescent="0.25">
      <c r="B1807" s="108"/>
      <c r="C1807" s="220"/>
      <c r="D1807" s="108"/>
      <c r="E1807" s="220"/>
      <c r="F1807" s="108"/>
      <c r="G1807" s="220"/>
      <c r="H1807" s="108"/>
      <c r="I1807" s="220"/>
      <c r="J1807" s="108"/>
      <c r="K1807" s="220"/>
      <c r="L1807" s="108"/>
      <c r="M1807" s="220"/>
      <c r="N1807" s="108"/>
      <c r="O1807" s="220"/>
      <c r="P1807" s="108"/>
      <c r="Q1807" s="225"/>
    </row>
    <row r="1808" spans="2:17" x14ac:dyDescent="0.25">
      <c r="B1808" s="108"/>
      <c r="C1808" s="220"/>
      <c r="D1808" s="108"/>
      <c r="E1808" s="220"/>
      <c r="F1808" s="108"/>
      <c r="G1808" s="220"/>
      <c r="H1808" s="108"/>
      <c r="I1808" s="220"/>
      <c r="J1808" s="108"/>
      <c r="K1808" s="220"/>
      <c r="L1808" s="108"/>
      <c r="M1808" s="220"/>
      <c r="N1808" s="108"/>
      <c r="O1808" s="220"/>
      <c r="P1808" s="108"/>
      <c r="Q1808" s="225"/>
    </row>
    <row r="1809" spans="2:17" x14ac:dyDescent="0.25">
      <c r="B1809" s="108"/>
      <c r="C1809" s="220"/>
      <c r="D1809" s="108"/>
      <c r="E1809" s="220"/>
      <c r="F1809" s="108"/>
      <c r="G1809" s="220"/>
      <c r="H1809" s="108"/>
      <c r="I1809" s="220"/>
      <c r="J1809" s="108"/>
      <c r="K1809" s="220"/>
      <c r="L1809" s="108"/>
      <c r="M1809" s="220"/>
      <c r="N1809" s="108"/>
      <c r="O1809" s="220"/>
      <c r="P1809" s="108"/>
      <c r="Q1809" s="225"/>
    </row>
    <row r="1810" spans="2:17" x14ac:dyDescent="0.25">
      <c r="B1810" s="108"/>
      <c r="C1810" s="220"/>
      <c r="D1810" s="108"/>
      <c r="E1810" s="220"/>
      <c r="F1810" s="108"/>
      <c r="G1810" s="220"/>
      <c r="H1810" s="108"/>
      <c r="I1810" s="220"/>
      <c r="J1810" s="108"/>
      <c r="K1810" s="220"/>
      <c r="L1810" s="108"/>
      <c r="M1810" s="220"/>
      <c r="N1810" s="108"/>
      <c r="O1810" s="220"/>
      <c r="P1810" s="108"/>
      <c r="Q1810" s="225"/>
    </row>
    <row r="1811" spans="2:17" x14ac:dyDescent="0.25">
      <c r="B1811" s="108"/>
      <c r="C1811" s="220"/>
      <c r="D1811" s="108"/>
      <c r="E1811" s="220"/>
      <c r="F1811" s="108"/>
      <c r="G1811" s="220"/>
      <c r="H1811" s="108"/>
      <c r="I1811" s="220"/>
      <c r="J1811" s="108"/>
      <c r="K1811" s="220"/>
      <c r="L1811" s="108"/>
      <c r="M1811" s="220"/>
      <c r="N1811" s="108"/>
      <c r="O1811" s="220"/>
      <c r="P1811" s="108"/>
      <c r="Q1811" s="225"/>
    </row>
    <row r="1812" spans="2:17" x14ac:dyDescent="0.25">
      <c r="B1812" s="108"/>
      <c r="C1812" s="220"/>
      <c r="D1812" s="108"/>
      <c r="E1812" s="220"/>
      <c r="F1812" s="108"/>
      <c r="G1812" s="220"/>
      <c r="H1812" s="108"/>
      <c r="I1812" s="220"/>
      <c r="J1812" s="108"/>
      <c r="K1812" s="220"/>
      <c r="L1812" s="108"/>
      <c r="M1812" s="220"/>
      <c r="N1812" s="108"/>
      <c r="O1812" s="220"/>
      <c r="P1812" s="108"/>
      <c r="Q1812" s="225"/>
    </row>
    <row r="1813" spans="2:17" x14ac:dyDescent="0.25">
      <c r="B1813" s="108"/>
      <c r="C1813" s="220"/>
      <c r="D1813" s="108"/>
      <c r="E1813" s="220"/>
      <c r="F1813" s="108"/>
      <c r="G1813" s="220"/>
      <c r="H1813" s="108"/>
      <c r="I1813" s="220"/>
      <c r="J1813" s="108"/>
      <c r="K1813" s="220"/>
      <c r="L1813" s="108"/>
      <c r="M1813" s="220"/>
      <c r="N1813" s="108"/>
      <c r="O1813" s="220"/>
      <c r="P1813" s="108"/>
      <c r="Q1813" s="225"/>
    </row>
    <row r="1814" spans="2:17" x14ac:dyDescent="0.25">
      <c r="B1814" s="108"/>
      <c r="C1814" s="220"/>
      <c r="D1814" s="108"/>
      <c r="E1814" s="220"/>
      <c r="F1814" s="108"/>
      <c r="G1814" s="220"/>
      <c r="H1814" s="108"/>
      <c r="I1814" s="220"/>
      <c r="J1814" s="108"/>
      <c r="K1814" s="220"/>
      <c r="L1814" s="108"/>
      <c r="M1814" s="220"/>
      <c r="N1814" s="108"/>
      <c r="O1814" s="220"/>
      <c r="P1814" s="108"/>
      <c r="Q1814" s="225"/>
    </row>
    <row r="1815" spans="2:17" x14ac:dyDescent="0.25">
      <c r="B1815" s="108"/>
      <c r="C1815" s="220"/>
      <c r="D1815" s="108"/>
      <c r="E1815" s="220"/>
      <c r="F1815" s="108"/>
      <c r="G1815" s="220"/>
      <c r="H1815" s="108"/>
      <c r="I1815" s="220"/>
      <c r="J1815" s="108"/>
      <c r="K1815" s="220"/>
      <c r="L1815" s="108"/>
      <c r="M1815" s="220"/>
      <c r="N1815" s="108"/>
      <c r="O1815" s="220"/>
      <c r="P1815" s="108"/>
      <c r="Q1815" s="225"/>
    </row>
    <row r="1816" spans="2:17" x14ac:dyDescent="0.25">
      <c r="B1816" s="108"/>
      <c r="C1816" s="220"/>
      <c r="D1816" s="108"/>
      <c r="E1816" s="220"/>
      <c r="F1816" s="108"/>
      <c r="G1816" s="220"/>
      <c r="H1816" s="108"/>
      <c r="I1816" s="220"/>
      <c r="J1816" s="108"/>
      <c r="K1816" s="220"/>
      <c r="L1816" s="108"/>
      <c r="M1816" s="220"/>
      <c r="N1816" s="108"/>
      <c r="O1816" s="220"/>
      <c r="P1816" s="108"/>
      <c r="Q1816" s="225"/>
    </row>
    <row r="1817" spans="2:17" x14ac:dyDescent="0.25">
      <c r="B1817" s="108"/>
      <c r="C1817" s="220"/>
      <c r="D1817" s="108"/>
      <c r="E1817" s="220"/>
      <c r="F1817" s="108"/>
      <c r="G1817" s="220"/>
      <c r="H1817" s="108"/>
      <c r="I1817" s="220"/>
      <c r="J1817" s="108"/>
      <c r="K1817" s="220"/>
      <c r="L1817" s="108"/>
      <c r="M1817" s="220"/>
      <c r="N1817" s="108"/>
      <c r="O1817" s="220"/>
      <c r="P1817" s="108"/>
      <c r="Q1817" s="225"/>
    </row>
    <row r="1818" spans="2:17" x14ac:dyDescent="0.25">
      <c r="B1818" s="108"/>
      <c r="C1818" s="220"/>
      <c r="D1818" s="108"/>
      <c r="E1818" s="220"/>
      <c r="F1818" s="108"/>
      <c r="G1818" s="220"/>
      <c r="H1818" s="108"/>
      <c r="I1818" s="220"/>
      <c r="J1818" s="108"/>
      <c r="K1818" s="220"/>
      <c r="L1818" s="108"/>
      <c r="M1818" s="220"/>
      <c r="N1818" s="108"/>
      <c r="O1818" s="220"/>
      <c r="P1818" s="108"/>
      <c r="Q1818" s="225"/>
    </row>
    <row r="1819" spans="2:17" x14ac:dyDescent="0.25">
      <c r="B1819" s="108"/>
      <c r="C1819" s="220"/>
      <c r="D1819" s="108"/>
      <c r="E1819" s="220"/>
      <c r="F1819" s="108"/>
      <c r="G1819" s="220"/>
      <c r="H1819" s="108"/>
      <c r="I1819" s="220"/>
      <c r="J1819" s="108"/>
      <c r="K1819" s="220"/>
      <c r="L1819" s="108"/>
      <c r="M1819" s="220"/>
      <c r="N1819" s="108"/>
      <c r="O1819" s="220"/>
      <c r="P1819" s="108"/>
      <c r="Q1819" s="225"/>
    </row>
    <row r="1820" spans="2:17" x14ac:dyDescent="0.25">
      <c r="B1820" s="108"/>
      <c r="C1820" s="220"/>
      <c r="D1820" s="108"/>
      <c r="E1820" s="220"/>
      <c r="F1820" s="108"/>
      <c r="G1820" s="220"/>
      <c r="H1820" s="108"/>
      <c r="I1820" s="220"/>
      <c r="J1820" s="108"/>
      <c r="K1820" s="220"/>
      <c r="L1820" s="108"/>
      <c r="M1820" s="220"/>
      <c r="N1820" s="108"/>
      <c r="O1820" s="220"/>
      <c r="P1820" s="108"/>
      <c r="Q1820" s="225"/>
    </row>
    <row r="1821" spans="2:17" x14ac:dyDescent="0.25">
      <c r="B1821" s="108"/>
      <c r="C1821" s="220"/>
      <c r="D1821" s="108"/>
      <c r="E1821" s="220"/>
      <c r="F1821" s="108"/>
      <c r="G1821" s="220"/>
      <c r="H1821" s="108"/>
      <c r="I1821" s="220"/>
      <c r="J1821" s="108"/>
      <c r="K1821" s="220"/>
      <c r="L1821" s="108"/>
      <c r="M1821" s="220"/>
      <c r="N1821" s="108"/>
      <c r="O1821" s="220"/>
      <c r="P1821" s="108"/>
      <c r="Q1821" s="225"/>
    </row>
    <row r="1822" spans="2:17" x14ac:dyDescent="0.25">
      <c r="B1822" s="108"/>
      <c r="C1822" s="220"/>
      <c r="D1822" s="108"/>
      <c r="E1822" s="220"/>
      <c r="F1822" s="108"/>
      <c r="G1822" s="220"/>
      <c r="H1822" s="108"/>
      <c r="I1822" s="220"/>
      <c r="J1822" s="108"/>
      <c r="K1822" s="220"/>
      <c r="L1822" s="108"/>
      <c r="M1822" s="220"/>
      <c r="N1822" s="108"/>
      <c r="O1822" s="220"/>
      <c r="P1822" s="108"/>
      <c r="Q1822" s="225"/>
    </row>
    <row r="1823" spans="2:17" x14ac:dyDescent="0.25">
      <c r="B1823" s="108"/>
      <c r="C1823" s="220"/>
      <c r="D1823" s="108"/>
      <c r="E1823" s="220"/>
      <c r="F1823" s="108"/>
      <c r="G1823" s="220"/>
      <c r="H1823" s="108"/>
      <c r="I1823" s="220"/>
      <c r="J1823" s="108"/>
      <c r="K1823" s="220"/>
      <c r="L1823" s="108"/>
      <c r="M1823" s="220"/>
      <c r="N1823" s="108"/>
      <c r="O1823" s="220"/>
      <c r="P1823" s="108"/>
      <c r="Q1823" s="225"/>
    </row>
    <row r="1824" spans="2:17" x14ac:dyDescent="0.25">
      <c r="B1824" s="108"/>
      <c r="C1824" s="220"/>
      <c r="D1824" s="108"/>
      <c r="E1824" s="220"/>
      <c r="F1824" s="108"/>
      <c r="G1824" s="220"/>
      <c r="H1824" s="108"/>
      <c r="I1824" s="220"/>
      <c r="J1824" s="108"/>
      <c r="K1824" s="220"/>
      <c r="L1824" s="108"/>
      <c r="M1824" s="220"/>
      <c r="N1824" s="108"/>
      <c r="O1824" s="220"/>
      <c r="P1824" s="108"/>
      <c r="Q1824" s="225"/>
    </row>
    <row r="1825" spans="2:17" x14ac:dyDescent="0.25">
      <c r="B1825" s="108"/>
      <c r="C1825" s="220"/>
      <c r="D1825" s="108"/>
      <c r="E1825" s="220"/>
      <c r="F1825" s="108"/>
      <c r="G1825" s="220"/>
      <c r="H1825" s="108"/>
      <c r="I1825" s="220"/>
      <c r="J1825" s="108"/>
      <c r="K1825" s="220"/>
      <c r="L1825" s="108"/>
      <c r="M1825" s="220"/>
      <c r="N1825" s="108"/>
      <c r="O1825" s="220"/>
      <c r="P1825" s="108"/>
      <c r="Q1825" s="225"/>
    </row>
    <row r="1826" spans="2:17" x14ac:dyDescent="0.25">
      <c r="B1826" s="108"/>
      <c r="C1826" s="220"/>
      <c r="D1826" s="108"/>
      <c r="E1826" s="220"/>
      <c r="F1826" s="108"/>
      <c r="G1826" s="220"/>
      <c r="H1826" s="108"/>
      <c r="I1826" s="220"/>
      <c r="J1826" s="108"/>
      <c r="K1826" s="220"/>
      <c r="L1826" s="108"/>
      <c r="M1826" s="220"/>
      <c r="N1826" s="108"/>
      <c r="O1826" s="220"/>
      <c r="P1826" s="108"/>
      <c r="Q1826" s="225"/>
    </row>
    <row r="1827" spans="2:17" x14ac:dyDescent="0.25">
      <c r="B1827" s="108"/>
      <c r="C1827" s="220"/>
      <c r="D1827" s="108"/>
      <c r="E1827" s="220"/>
      <c r="F1827" s="108"/>
      <c r="G1827" s="220"/>
      <c r="H1827" s="108"/>
      <c r="I1827" s="220"/>
      <c r="J1827" s="108"/>
      <c r="K1827" s="220"/>
      <c r="L1827" s="108"/>
      <c r="M1827" s="220"/>
      <c r="N1827" s="108"/>
      <c r="O1827" s="220"/>
      <c r="P1827" s="108"/>
      <c r="Q1827" s="225"/>
    </row>
    <row r="1828" spans="2:17" x14ac:dyDescent="0.25">
      <c r="B1828" s="108"/>
      <c r="C1828" s="220"/>
      <c r="D1828" s="108"/>
      <c r="E1828" s="220"/>
      <c r="F1828" s="108"/>
      <c r="G1828" s="220"/>
      <c r="H1828" s="108"/>
      <c r="I1828" s="220"/>
      <c r="J1828" s="108"/>
      <c r="K1828" s="220"/>
      <c r="L1828" s="108"/>
      <c r="M1828" s="220"/>
      <c r="N1828" s="108"/>
      <c r="O1828" s="220"/>
      <c r="P1828" s="108"/>
      <c r="Q1828" s="225"/>
    </row>
    <row r="1829" spans="2:17" x14ac:dyDescent="0.25">
      <c r="B1829" s="108"/>
      <c r="C1829" s="220"/>
      <c r="D1829" s="108"/>
      <c r="E1829" s="220"/>
      <c r="F1829" s="108"/>
      <c r="G1829" s="220"/>
      <c r="H1829" s="108"/>
      <c r="I1829" s="220"/>
      <c r="J1829" s="108"/>
      <c r="K1829" s="220"/>
      <c r="L1829" s="108"/>
      <c r="M1829" s="220"/>
      <c r="N1829" s="108"/>
      <c r="O1829" s="220"/>
      <c r="P1829" s="108"/>
      <c r="Q1829" s="225"/>
    </row>
    <row r="1830" spans="2:17" x14ac:dyDescent="0.25">
      <c r="B1830" s="108"/>
      <c r="C1830" s="220"/>
      <c r="D1830" s="108"/>
      <c r="E1830" s="220"/>
      <c r="F1830" s="108"/>
      <c r="G1830" s="220"/>
      <c r="H1830" s="108"/>
      <c r="I1830" s="220"/>
      <c r="J1830" s="108"/>
      <c r="K1830" s="220"/>
      <c r="L1830" s="108"/>
      <c r="M1830" s="220"/>
      <c r="N1830" s="108"/>
      <c r="O1830" s="220"/>
      <c r="P1830" s="108"/>
      <c r="Q1830" s="225"/>
    </row>
    <row r="1831" spans="2:17" x14ac:dyDescent="0.25">
      <c r="B1831" s="108"/>
      <c r="C1831" s="220"/>
      <c r="D1831" s="108"/>
      <c r="E1831" s="220"/>
      <c r="F1831" s="108"/>
      <c r="G1831" s="220"/>
      <c r="H1831" s="108"/>
      <c r="I1831" s="220"/>
      <c r="J1831" s="108"/>
      <c r="K1831" s="220"/>
      <c r="L1831" s="108"/>
      <c r="M1831" s="220"/>
      <c r="N1831" s="108"/>
      <c r="O1831" s="220"/>
      <c r="P1831" s="108"/>
      <c r="Q1831" s="225"/>
    </row>
    <row r="1832" spans="2:17" x14ac:dyDescent="0.25">
      <c r="B1832" s="108"/>
      <c r="C1832" s="220"/>
      <c r="D1832" s="108"/>
      <c r="E1832" s="220"/>
      <c r="F1832" s="108"/>
      <c r="G1832" s="220"/>
      <c r="H1832" s="108"/>
      <c r="I1832" s="220"/>
      <c r="J1832" s="108"/>
      <c r="K1832" s="220"/>
      <c r="L1832" s="108"/>
      <c r="M1832" s="220"/>
      <c r="N1832" s="108"/>
      <c r="O1832" s="220"/>
      <c r="P1832" s="108"/>
      <c r="Q1832" s="225"/>
    </row>
    <row r="1833" spans="2:17" x14ac:dyDescent="0.25">
      <c r="B1833" s="108"/>
      <c r="C1833" s="220"/>
      <c r="D1833" s="108"/>
      <c r="E1833" s="220"/>
      <c r="F1833" s="108"/>
      <c r="G1833" s="220"/>
      <c r="H1833" s="108"/>
      <c r="I1833" s="220"/>
      <c r="J1833" s="108"/>
      <c r="K1833" s="220"/>
      <c r="L1833" s="108"/>
      <c r="M1833" s="220"/>
      <c r="N1833" s="108"/>
      <c r="O1833" s="220"/>
      <c r="P1833" s="108"/>
      <c r="Q1833" s="225"/>
    </row>
    <row r="1834" spans="2:17" x14ac:dyDescent="0.25">
      <c r="B1834" s="108"/>
      <c r="C1834" s="220"/>
      <c r="D1834" s="108"/>
      <c r="E1834" s="220"/>
      <c r="F1834" s="108"/>
      <c r="G1834" s="220"/>
      <c r="H1834" s="108"/>
      <c r="I1834" s="220"/>
      <c r="J1834" s="108"/>
      <c r="K1834" s="220"/>
      <c r="L1834" s="108"/>
      <c r="M1834" s="220"/>
      <c r="N1834" s="108"/>
      <c r="O1834" s="220"/>
      <c r="P1834" s="108"/>
      <c r="Q1834" s="225"/>
    </row>
    <row r="1835" spans="2:17" x14ac:dyDescent="0.25">
      <c r="B1835" s="108"/>
      <c r="C1835" s="220"/>
      <c r="D1835" s="108"/>
      <c r="E1835" s="220"/>
      <c r="F1835" s="108"/>
      <c r="G1835" s="220"/>
      <c r="H1835" s="108"/>
      <c r="I1835" s="220"/>
      <c r="J1835" s="108"/>
      <c r="K1835" s="220"/>
      <c r="L1835" s="108"/>
      <c r="M1835" s="220"/>
      <c r="N1835" s="108"/>
      <c r="O1835" s="220"/>
      <c r="P1835" s="108"/>
      <c r="Q1835" s="225"/>
    </row>
    <row r="1836" spans="2:17" x14ac:dyDescent="0.25">
      <c r="B1836" s="108"/>
      <c r="C1836" s="220"/>
      <c r="D1836" s="108"/>
      <c r="E1836" s="220"/>
      <c r="F1836" s="108"/>
      <c r="G1836" s="220"/>
      <c r="H1836" s="108"/>
      <c r="I1836" s="220"/>
      <c r="J1836" s="108"/>
      <c r="K1836" s="220"/>
      <c r="L1836" s="108"/>
      <c r="M1836" s="220"/>
      <c r="N1836" s="108"/>
      <c r="O1836" s="220"/>
      <c r="P1836" s="108"/>
      <c r="Q1836" s="225"/>
    </row>
    <row r="1837" spans="2:17" x14ac:dyDescent="0.25">
      <c r="B1837" s="108"/>
      <c r="C1837" s="220"/>
      <c r="D1837" s="108"/>
      <c r="E1837" s="220"/>
      <c r="F1837" s="108"/>
      <c r="G1837" s="220"/>
      <c r="H1837" s="108"/>
      <c r="I1837" s="220"/>
      <c r="J1837" s="108"/>
      <c r="K1837" s="220"/>
      <c r="L1837" s="108"/>
      <c r="M1837" s="220"/>
      <c r="N1837" s="108"/>
      <c r="O1837" s="220"/>
      <c r="P1837" s="108"/>
      <c r="Q1837" s="225"/>
    </row>
    <row r="1838" spans="2:17" x14ac:dyDescent="0.25">
      <c r="B1838" s="108"/>
      <c r="C1838" s="220"/>
      <c r="D1838" s="108"/>
      <c r="E1838" s="220"/>
      <c r="F1838" s="108"/>
      <c r="G1838" s="220"/>
      <c r="H1838" s="108"/>
      <c r="I1838" s="220"/>
      <c r="J1838" s="108"/>
      <c r="K1838" s="220"/>
      <c r="L1838" s="108"/>
      <c r="M1838" s="220"/>
      <c r="N1838" s="108"/>
      <c r="O1838" s="220"/>
      <c r="P1838" s="108"/>
      <c r="Q1838" s="225"/>
    </row>
    <row r="1839" spans="2:17" x14ac:dyDescent="0.25">
      <c r="B1839" s="108"/>
      <c r="C1839" s="220"/>
      <c r="D1839" s="108"/>
      <c r="E1839" s="220"/>
      <c r="F1839" s="108"/>
      <c r="G1839" s="220"/>
      <c r="H1839" s="108"/>
      <c r="I1839" s="220"/>
      <c r="J1839" s="108"/>
      <c r="K1839" s="220"/>
      <c r="L1839" s="108"/>
      <c r="M1839" s="220"/>
      <c r="N1839" s="108"/>
      <c r="O1839" s="220"/>
      <c r="P1839" s="108"/>
      <c r="Q1839" s="225"/>
    </row>
    <row r="1840" spans="2:17" x14ac:dyDescent="0.25">
      <c r="B1840" s="108"/>
      <c r="C1840" s="220"/>
      <c r="D1840" s="108"/>
      <c r="E1840" s="220"/>
      <c r="F1840" s="108"/>
      <c r="G1840" s="220"/>
      <c r="H1840" s="108"/>
      <c r="I1840" s="220"/>
      <c r="J1840" s="108"/>
      <c r="K1840" s="220"/>
      <c r="L1840" s="108"/>
      <c r="M1840" s="220"/>
      <c r="N1840" s="108"/>
      <c r="O1840" s="220"/>
      <c r="P1840" s="108"/>
      <c r="Q1840" s="225"/>
    </row>
    <row r="1841" spans="2:17" x14ac:dyDescent="0.25">
      <c r="B1841" s="108"/>
      <c r="C1841" s="220"/>
      <c r="D1841" s="108"/>
      <c r="E1841" s="220"/>
      <c r="F1841" s="108"/>
      <c r="G1841" s="220"/>
      <c r="H1841" s="108"/>
      <c r="I1841" s="220"/>
      <c r="J1841" s="108"/>
      <c r="K1841" s="220"/>
      <c r="L1841" s="108"/>
      <c r="M1841" s="220"/>
      <c r="N1841" s="108"/>
      <c r="O1841" s="220"/>
      <c r="P1841" s="108"/>
      <c r="Q1841" s="225"/>
    </row>
    <row r="1842" spans="2:17" x14ac:dyDescent="0.25">
      <c r="B1842" s="108"/>
      <c r="C1842" s="220"/>
      <c r="D1842" s="108"/>
      <c r="E1842" s="220"/>
      <c r="F1842" s="108"/>
      <c r="G1842" s="220"/>
      <c r="H1842" s="108"/>
      <c r="I1842" s="220"/>
      <c r="J1842" s="108"/>
      <c r="K1842" s="220"/>
      <c r="L1842" s="108"/>
      <c r="M1842" s="220"/>
      <c r="N1842" s="108"/>
      <c r="O1842" s="220"/>
      <c r="P1842" s="108"/>
      <c r="Q1842" s="225"/>
    </row>
    <row r="1843" spans="2:17" x14ac:dyDescent="0.25">
      <c r="B1843" s="108"/>
      <c r="C1843" s="220"/>
      <c r="D1843" s="108"/>
      <c r="E1843" s="220"/>
      <c r="F1843" s="108"/>
      <c r="G1843" s="220"/>
      <c r="H1843" s="108"/>
      <c r="I1843" s="220"/>
      <c r="J1843" s="108"/>
      <c r="K1843" s="220"/>
      <c r="L1843" s="108"/>
      <c r="M1843" s="220"/>
      <c r="N1843" s="108"/>
      <c r="O1843" s="220"/>
      <c r="P1843" s="108"/>
      <c r="Q1843" s="225"/>
    </row>
    <row r="1844" spans="2:17" x14ac:dyDescent="0.25">
      <c r="B1844" s="108"/>
      <c r="C1844" s="220"/>
      <c r="D1844" s="108"/>
      <c r="E1844" s="220"/>
      <c r="F1844" s="108"/>
      <c r="G1844" s="220"/>
      <c r="H1844" s="108"/>
      <c r="I1844" s="220"/>
      <c r="J1844" s="108"/>
      <c r="K1844" s="220"/>
      <c r="L1844" s="108"/>
      <c r="M1844" s="220"/>
      <c r="N1844" s="108"/>
      <c r="O1844" s="220"/>
      <c r="P1844" s="108"/>
      <c r="Q1844" s="225"/>
    </row>
    <row r="1845" spans="2:17" x14ac:dyDescent="0.25">
      <c r="B1845" s="108"/>
      <c r="C1845" s="220"/>
      <c r="D1845" s="108"/>
      <c r="E1845" s="220"/>
      <c r="F1845" s="108"/>
      <c r="G1845" s="220"/>
      <c r="H1845" s="108"/>
      <c r="I1845" s="220"/>
      <c r="J1845" s="108"/>
      <c r="K1845" s="220"/>
      <c r="L1845" s="108"/>
      <c r="M1845" s="220"/>
      <c r="N1845" s="108"/>
      <c r="O1845" s="220"/>
      <c r="P1845" s="108"/>
      <c r="Q1845" s="225"/>
    </row>
    <row r="1846" spans="2:17" x14ac:dyDescent="0.25">
      <c r="B1846" s="108"/>
      <c r="C1846" s="220"/>
      <c r="D1846" s="108"/>
      <c r="E1846" s="220"/>
      <c r="F1846" s="108"/>
      <c r="G1846" s="220"/>
      <c r="H1846" s="108"/>
      <c r="I1846" s="220"/>
      <c r="J1846" s="108"/>
      <c r="K1846" s="220"/>
      <c r="L1846" s="108"/>
      <c r="M1846" s="220"/>
      <c r="N1846" s="108"/>
      <c r="O1846" s="220"/>
      <c r="P1846" s="108"/>
      <c r="Q1846" s="225"/>
    </row>
    <row r="1847" spans="2:17" x14ac:dyDescent="0.25">
      <c r="B1847" s="108"/>
      <c r="C1847" s="220"/>
      <c r="D1847" s="108"/>
      <c r="E1847" s="220"/>
      <c r="F1847" s="108"/>
      <c r="G1847" s="220"/>
      <c r="H1847" s="108"/>
      <c r="I1847" s="220"/>
      <c r="J1847" s="108"/>
      <c r="K1847" s="220"/>
      <c r="L1847" s="108"/>
      <c r="M1847" s="220"/>
      <c r="N1847" s="108"/>
      <c r="O1847" s="220"/>
      <c r="P1847" s="108"/>
      <c r="Q1847" s="225"/>
    </row>
    <row r="1848" spans="2:17" x14ac:dyDescent="0.25">
      <c r="B1848" s="108"/>
      <c r="C1848" s="220"/>
      <c r="D1848" s="108"/>
      <c r="E1848" s="220"/>
      <c r="F1848" s="108"/>
      <c r="G1848" s="220"/>
      <c r="H1848" s="108"/>
      <c r="I1848" s="220"/>
      <c r="J1848" s="108"/>
      <c r="K1848" s="220"/>
      <c r="L1848" s="108"/>
      <c r="M1848" s="220"/>
      <c r="N1848" s="108"/>
      <c r="O1848" s="220"/>
      <c r="P1848" s="108"/>
      <c r="Q1848" s="225"/>
    </row>
    <row r="1849" spans="2:17" x14ac:dyDescent="0.25">
      <c r="B1849" s="108"/>
      <c r="C1849" s="220"/>
      <c r="D1849" s="108"/>
      <c r="E1849" s="220"/>
      <c r="F1849" s="108"/>
      <c r="G1849" s="220"/>
      <c r="H1849" s="108"/>
      <c r="I1849" s="220"/>
      <c r="J1849" s="108"/>
      <c r="K1849" s="220"/>
      <c r="L1849" s="108"/>
      <c r="M1849" s="220"/>
      <c r="N1849" s="108"/>
      <c r="O1849" s="220"/>
      <c r="P1849" s="108"/>
      <c r="Q1849" s="225"/>
    </row>
    <row r="1850" spans="2:17" x14ac:dyDescent="0.25">
      <c r="B1850" s="108"/>
      <c r="C1850" s="220"/>
      <c r="D1850" s="108"/>
      <c r="E1850" s="220"/>
      <c r="F1850" s="108"/>
      <c r="G1850" s="220"/>
      <c r="H1850" s="108"/>
      <c r="I1850" s="220"/>
      <c r="J1850" s="108"/>
      <c r="K1850" s="220"/>
      <c r="L1850" s="108"/>
      <c r="M1850" s="220"/>
      <c r="N1850" s="108"/>
      <c r="O1850" s="220"/>
      <c r="P1850" s="108"/>
      <c r="Q1850" s="225"/>
    </row>
    <row r="1851" spans="2:17" x14ac:dyDescent="0.25">
      <c r="B1851" s="108"/>
      <c r="C1851" s="220"/>
      <c r="D1851" s="108"/>
      <c r="E1851" s="220"/>
      <c r="F1851" s="108"/>
      <c r="G1851" s="220"/>
      <c r="H1851" s="108"/>
      <c r="I1851" s="220"/>
      <c r="J1851" s="108"/>
      <c r="K1851" s="220"/>
      <c r="L1851" s="108"/>
      <c r="M1851" s="220"/>
      <c r="N1851" s="108"/>
      <c r="O1851" s="220"/>
      <c r="P1851" s="108"/>
      <c r="Q1851" s="225"/>
    </row>
    <row r="1852" spans="2:17" x14ac:dyDescent="0.25">
      <c r="B1852" s="108"/>
      <c r="C1852" s="220"/>
      <c r="D1852" s="108"/>
      <c r="E1852" s="220"/>
      <c r="F1852" s="108"/>
      <c r="G1852" s="220"/>
      <c r="H1852" s="108"/>
      <c r="I1852" s="220"/>
      <c r="J1852" s="108"/>
      <c r="K1852" s="220"/>
      <c r="L1852" s="108"/>
      <c r="M1852" s="220"/>
      <c r="N1852" s="108"/>
      <c r="O1852" s="220"/>
      <c r="P1852" s="108"/>
      <c r="Q1852" s="225"/>
    </row>
    <row r="1853" spans="2:17" x14ac:dyDescent="0.25">
      <c r="B1853" s="108"/>
      <c r="C1853" s="220"/>
      <c r="D1853" s="108"/>
      <c r="E1853" s="220"/>
      <c r="F1853" s="108"/>
      <c r="G1853" s="220"/>
      <c r="H1853" s="108"/>
      <c r="I1853" s="220"/>
      <c r="J1853" s="108"/>
      <c r="K1853" s="220"/>
      <c r="L1853" s="108"/>
      <c r="M1853" s="220"/>
      <c r="N1853" s="108"/>
      <c r="O1853" s="220"/>
      <c r="P1853" s="108"/>
      <c r="Q1853" s="225"/>
    </row>
    <row r="1854" spans="2:17" x14ac:dyDescent="0.25">
      <c r="B1854" s="108"/>
      <c r="C1854" s="220"/>
      <c r="D1854" s="108"/>
      <c r="E1854" s="220"/>
      <c r="F1854" s="108"/>
      <c r="G1854" s="220"/>
      <c r="H1854" s="108"/>
      <c r="I1854" s="220"/>
      <c r="J1854" s="108"/>
      <c r="K1854" s="220"/>
      <c r="L1854" s="108"/>
      <c r="M1854" s="220"/>
      <c r="N1854" s="108"/>
      <c r="O1854" s="220"/>
      <c r="P1854" s="108"/>
      <c r="Q1854" s="225"/>
    </row>
    <row r="1855" spans="2:17" x14ac:dyDescent="0.25">
      <c r="B1855" s="108"/>
      <c r="C1855" s="220"/>
      <c r="D1855" s="108"/>
      <c r="E1855" s="220"/>
      <c r="F1855" s="108"/>
      <c r="G1855" s="220"/>
      <c r="H1855" s="108"/>
      <c r="I1855" s="220"/>
      <c r="J1855" s="108"/>
      <c r="K1855" s="220"/>
      <c r="L1855" s="108"/>
      <c r="M1855" s="220"/>
      <c r="N1855" s="108"/>
      <c r="O1855" s="220"/>
      <c r="P1855" s="108"/>
      <c r="Q1855" s="225"/>
    </row>
    <row r="1856" spans="2:17" x14ac:dyDescent="0.25">
      <c r="B1856" s="108"/>
      <c r="C1856" s="220"/>
      <c r="D1856" s="108"/>
      <c r="E1856" s="220"/>
      <c r="F1856" s="108"/>
      <c r="G1856" s="220"/>
      <c r="H1856" s="108"/>
      <c r="I1856" s="220"/>
      <c r="J1856" s="108"/>
      <c r="K1856" s="220"/>
      <c r="L1856" s="108"/>
      <c r="M1856" s="220"/>
      <c r="N1856" s="108"/>
      <c r="O1856" s="220"/>
      <c r="P1856" s="108"/>
      <c r="Q1856" s="225"/>
    </row>
    <row r="1857" spans="2:17" x14ac:dyDescent="0.25">
      <c r="B1857" s="108"/>
      <c r="C1857" s="220"/>
      <c r="D1857" s="108"/>
      <c r="E1857" s="220"/>
      <c r="F1857" s="108"/>
      <c r="G1857" s="220"/>
      <c r="H1857" s="108"/>
      <c r="I1857" s="220"/>
      <c r="J1857" s="108"/>
      <c r="K1857" s="220"/>
      <c r="L1857" s="108"/>
      <c r="M1857" s="220"/>
      <c r="N1857" s="108"/>
      <c r="O1857" s="220"/>
      <c r="P1857" s="108"/>
      <c r="Q1857" s="225"/>
    </row>
    <row r="1858" spans="2:17" x14ac:dyDescent="0.25">
      <c r="B1858" s="108"/>
      <c r="C1858" s="220"/>
      <c r="D1858" s="108"/>
      <c r="E1858" s="220"/>
      <c r="F1858" s="108"/>
      <c r="G1858" s="220"/>
      <c r="H1858" s="108"/>
      <c r="I1858" s="220"/>
      <c r="J1858" s="108"/>
      <c r="K1858" s="220"/>
      <c r="L1858" s="108"/>
      <c r="M1858" s="220"/>
      <c r="N1858" s="108"/>
      <c r="O1858" s="220"/>
      <c r="P1858" s="108"/>
      <c r="Q1858" s="225"/>
    </row>
    <row r="1859" spans="2:17" x14ac:dyDescent="0.25">
      <c r="B1859" s="108"/>
      <c r="C1859" s="220"/>
      <c r="D1859" s="108"/>
      <c r="E1859" s="220"/>
      <c r="F1859" s="108"/>
      <c r="G1859" s="220"/>
      <c r="H1859" s="108"/>
      <c r="I1859" s="220"/>
      <c r="J1859" s="108"/>
      <c r="K1859" s="220"/>
      <c r="L1859" s="108"/>
      <c r="M1859" s="220"/>
      <c r="N1859" s="108"/>
      <c r="O1859" s="220"/>
      <c r="P1859" s="108"/>
      <c r="Q1859" s="225"/>
    </row>
    <row r="1860" spans="2:17" x14ac:dyDescent="0.25">
      <c r="B1860" s="108"/>
      <c r="C1860" s="220"/>
      <c r="D1860" s="108"/>
      <c r="E1860" s="220"/>
      <c r="F1860" s="108"/>
      <c r="G1860" s="220"/>
      <c r="H1860" s="108"/>
      <c r="I1860" s="220"/>
      <c r="J1860" s="108"/>
      <c r="K1860" s="220"/>
      <c r="L1860" s="108"/>
      <c r="M1860" s="220"/>
      <c r="N1860" s="108"/>
      <c r="O1860" s="220"/>
      <c r="P1860" s="108"/>
      <c r="Q1860" s="225"/>
    </row>
    <row r="1861" spans="2:17" x14ac:dyDescent="0.25">
      <c r="B1861" s="108"/>
      <c r="C1861" s="220"/>
      <c r="D1861" s="108"/>
      <c r="E1861" s="220"/>
      <c r="F1861" s="108"/>
      <c r="G1861" s="220"/>
      <c r="H1861" s="108"/>
      <c r="I1861" s="220"/>
      <c r="J1861" s="108"/>
      <c r="K1861" s="220"/>
      <c r="L1861" s="108"/>
      <c r="M1861" s="220"/>
      <c r="N1861" s="108"/>
      <c r="O1861" s="220"/>
      <c r="P1861" s="108"/>
      <c r="Q1861" s="225"/>
    </row>
    <row r="1862" spans="2:17" x14ac:dyDescent="0.25">
      <c r="B1862" s="108"/>
      <c r="C1862" s="220"/>
      <c r="D1862" s="108"/>
      <c r="E1862" s="220"/>
      <c r="F1862" s="108"/>
      <c r="G1862" s="220"/>
      <c r="H1862" s="108"/>
      <c r="I1862" s="220"/>
      <c r="J1862" s="108"/>
      <c r="K1862" s="220"/>
      <c r="L1862" s="108"/>
      <c r="M1862" s="220"/>
      <c r="N1862" s="108"/>
      <c r="O1862" s="220"/>
      <c r="P1862" s="108"/>
      <c r="Q1862" s="225"/>
    </row>
    <row r="1863" spans="2:17" x14ac:dyDescent="0.25">
      <c r="B1863" s="108"/>
      <c r="C1863" s="220"/>
      <c r="D1863" s="108"/>
      <c r="E1863" s="220"/>
      <c r="F1863" s="108"/>
      <c r="G1863" s="220"/>
      <c r="H1863" s="108"/>
      <c r="I1863" s="220"/>
      <c r="J1863" s="108"/>
      <c r="K1863" s="220"/>
      <c r="L1863" s="108"/>
      <c r="M1863" s="220"/>
      <c r="N1863" s="108"/>
      <c r="O1863" s="220"/>
      <c r="P1863" s="108"/>
      <c r="Q1863" s="225"/>
    </row>
    <row r="1864" spans="2:17" x14ac:dyDescent="0.25">
      <c r="B1864" s="108"/>
      <c r="C1864" s="220"/>
      <c r="D1864" s="108"/>
      <c r="E1864" s="220"/>
      <c r="F1864" s="108"/>
      <c r="G1864" s="220"/>
      <c r="H1864" s="108"/>
      <c r="I1864" s="220"/>
      <c r="J1864" s="108"/>
      <c r="K1864" s="220"/>
      <c r="L1864" s="108"/>
      <c r="M1864" s="220"/>
      <c r="N1864" s="108"/>
      <c r="O1864" s="220"/>
      <c r="P1864" s="108"/>
      <c r="Q1864" s="225"/>
    </row>
    <row r="1865" spans="2:17" x14ac:dyDescent="0.25">
      <c r="B1865" s="108"/>
      <c r="C1865" s="220"/>
      <c r="D1865" s="108"/>
      <c r="E1865" s="220"/>
      <c r="F1865" s="108"/>
      <c r="G1865" s="220"/>
      <c r="H1865" s="108"/>
      <c r="I1865" s="220"/>
      <c r="J1865" s="108"/>
      <c r="K1865" s="220"/>
      <c r="L1865" s="108"/>
      <c r="M1865" s="220"/>
      <c r="N1865" s="108"/>
      <c r="O1865" s="220"/>
      <c r="P1865" s="108"/>
      <c r="Q1865" s="225"/>
    </row>
    <row r="1866" spans="2:17" x14ac:dyDescent="0.25">
      <c r="B1866" s="108"/>
      <c r="C1866" s="220"/>
      <c r="D1866" s="108"/>
      <c r="E1866" s="220"/>
      <c r="F1866" s="108"/>
      <c r="G1866" s="220"/>
      <c r="H1866" s="108"/>
      <c r="I1866" s="220"/>
      <c r="J1866" s="108"/>
      <c r="K1866" s="220"/>
      <c r="L1866" s="108"/>
      <c r="M1866" s="220"/>
      <c r="N1866" s="108"/>
      <c r="O1866" s="220"/>
      <c r="P1866" s="108"/>
      <c r="Q1866" s="225"/>
    </row>
    <row r="1867" spans="2:17" x14ac:dyDescent="0.25">
      <c r="B1867" s="108"/>
      <c r="C1867" s="220"/>
      <c r="D1867" s="108"/>
      <c r="E1867" s="220"/>
      <c r="F1867" s="108"/>
      <c r="G1867" s="220"/>
      <c r="H1867" s="108"/>
      <c r="I1867" s="220"/>
      <c r="J1867" s="108"/>
      <c r="K1867" s="220"/>
      <c r="L1867" s="108"/>
      <c r="M1867" s="220"/>
      <c r="N1867" s="108"/>
      <c r="O1867" s="220"/>
      <c r="P1867" s="108"/>
      <c r="Q1867" s="225"/>
    </row>
    <row r="1868" spans="2:17" x14ac:dyDescent="0.25">
      <c r="B1868" s="108"/>
      <c r="C1868" s="220"/>
      <c r="D1868" s="108"/>
      <c r="E1868" s="220"/>
      <c r="F1868" s="108"/>
      <c r="G1868" s="220"/>
      <c r="H1868" s="108"/>
      <c r="I1868" s="220"/>
      <c r="J1868" s="108"/>
      <c r="K1868" s="220"/>
      <c r="L1868" s="108"/>
      <c r="M1868" s="220"/>
      <c r="N1868" s="108"/>
      <c r="O1868" s="220"/>
      <c r="P1868" s="108"/>
      <c r="Q1868" s="225"/>
    </row>
    <row r="1869" spans="2:17" x14ac:dyDescent="0.25">
      <c r="B1869" s="108"/>
      <c r="C1869" s="220"/>
      <c r="D1869" s="108"/>
      <c r="E1869" s="220"/>
      <c r="F1869" s="108"/>
      <c r="G1869" s="220"/>
      <c r="H1869" s="108"/>
      <c r="I1869" s="220"/>
      <c r="J1869" s="108"/>
      <c r="K1869" s="220"/>
      <c r="L1869" s="108"/>
      <c r="M1869" s="220"/>
      <c r="N1869" s="108"/>
      <c r="O1869" s="220"/>
      <c r="P1869" s="108"/>
      <c r="Q1869" s="225"/>
    </row>
    <row r="1870" spans="2:17" x14ac:dyDescent="0.25">
      <c r="B1870" s="108"/>
      <c r="C1870" s="220"/>
      <c r="D1870" s="108"/>
      <c r="E1870" s="220"/>
      <c r="F1870" s="108"/>
      <c r="G1870" s="220"/>
      <c r="H1870" s="108"/>
      <c r="I1870" s="220"/>
      <c r="J1870" s="108"/>
      <c r="K1870" s="220"/>
      <c r="L1870" s="108"/>
      <c r="M1870" s="220"/>
      <c r="N1870" s="108"/>
      <c r="O1870" s="220"/>
      <c r="P1870" s="108"/>
      <c r="Q1870" s="225"/>
    </row>
    <row r="1871" spans="2:17" x14ac:dyDescent="0.25">
      <c r="B1871" s="108"/>
      <c r="C1871" s="220"/>
      <c r="D1871" s="108"/>
      <c r="E1871" s="220"/>
      <c r="F1871" s="108"/>
      <c r="G1871" s="220"/>
      <c r="H1871" s="108"/>
      <c r="I1871" s="220"/>
      <c r="J1871" s="108"/>
      <c r="K1871" s="220"/>
      <c r="L1871" s="108"/>
      <c r="M1871" s="220"/>
      <c r="N1871" s="108"/>
      <c r="O1871" s="220"/>
      <c r="P1871" s="108"/>
      <c r="Q1871" s="225"/>
    </row>
    <row r="1872" spans="2:17" x14ac:dyDescent="0.25">
      <c r="B1872" s="108"/>
      <c r="C1872" s="220"/>
      <c r="D1872" s="108"/>
      <c r="E1872" s="220"/>
      <c r="F1872" s="108"/>
      <c r="G1872" s="220"/>
      <c r="H1872" s="108"/>
      <c r="I1872" s="220"/>
      <c r="J1872" s="108"/>
      <c r="K1872" s="220"/>
      <c r="L1872" s="108"/>
      <c r="M1872" s="220"/>
      <c r="N1872" s="108"/>
      <c r="O1872" s="220"/>
      <c r="P1872" s="108"/>
      <c r="Q1872" s="225"/>
    </row>
    <row r="1873" spans="2:17" x14ac:dyDescent="0.25">
      <c r="B1873" s="108"/>
      <c r="C1873" s="220"/>
      <c r="D1873" s="108"/>
      <c r="E1873" s="220"/>
      <c r="F1873" s="108"/>
      <c r="G1873" s="220"/>
      <c r="H1873" s="108"/>
      <c r="I1873" s="220"/>
      <c r="J1873" s="108"/>
      <c r="K1873" s="220"/>
      <c r="L1873" s="108"/>
      <c r="M1873" s="220"/>
      <c r="N1873" s="108"/>
      <c r="O1873" s="220"/>
      <c r="P1873" s="108"/>
      <c r="Q1873" s="225"/>
    </row>
    <row r="1874" spans="2:17" x14ac:dyDescent="0.25">
      <c r="B1874" s="108"/>
      <c r="C1874" s="220"/>
      <c r="D1874" s="108"/>
      <c r="E1874" s="220"/>
      <c r="F1874" s="108"/>
      <c r="G1874" s="220"/>
      <c r="H1874" s="108"/>
      <c r="I1874" s="220"/>
      <c r="J1874" s="108"/>
      <c r="K1874" s="220"/>
      <c r="L1874" s="108"/>
      <c r="M1874" s="220"/>
      <c r="N1874" s="108"/>
      <c r="O1874" s="220"/>
      <c r="P1874" s="108"/>
      <c r="Q1874" s="225"/>
    </row>
    <row r="1875" spans="2:17" x14ac:dyDescent="0.25">
      <c r="B1875" s="108"/>
      <c r="C1875" s="220"/>
      <c r="D1875" s="108"/>
      <c r="E1875" s="220"/>
      <c r="F1875" s="108"/>
      <c r="G1875" s="220"/>
      <c r="H1875" s="108"/>
      <c r="I1875" s="220"/>
      <c r="J1875" s="108"/>
      <c r="K1875" s="220"/>
      <c r="L1875" s="108"/>
      <c r="M1875" s="220"/>
      <c r="N1875" s="108"/>
      <c r="O1875" s="220"/>
      <c r="P1875" s="108"/>
      <c r="Q1875" s="225"/>
    </row>
    <row r="1876" spans="2:17" x14ac:dyDescent="0.25">
      <c r="B1876" s="108"/>
      <c r="C1876" s="220"/>
      <c r="D1876" s="108"/>
      <c r="E1876" s="220"/>
      <c r="F1876" s="108"/>
      <c r="G1876" s="220"/>
      <c r="H1876" s="108"/>
      <c r="I1876" s="220"/>
      <c r="J1876" s="108"/>
      <c r="K1876" s="220"/>
      <c r="L1876" s="108"/>
      <c r="M1876" s="220"/>
      <c r="N1876" s="108"/>
      <c r="O1876" s="220"/>
      <c r="P1876" s="108"/>
      <c r="Q1876" s="225"/>
    </row>
    <row r="1877" spans="2:17" x14ac:dyDescent="0.25">
      <c r="B1877" s="108"/>
      <c r="C1877" s="220"/>
      <c r="D1877" s="108"/>
      <c r="E1877" s="220"/>
      <c r="F1877" s="108"/>
      <c r="G1877" s="220"/>
      <c r="H1877" s="108"/>
      <c r="I1877" s="220"/>
      <c r="J1877" s="108"/>
      <c r="K1877" s="220"/>
      <c r="L1877" s="108"/>
      <c r="M1877" s="220"/>
      <c r="N1877" s="108"/>
      <c r="O1877" s="220"/>
      <c r="P1877" s="108"/>
      <c r="Q1877" s="225"/>
    </row>
    <row r="1878" spans="2:17" x14ac:dyDescent="0.25">
      <c r="B1878" s="108"/>
      <c r="C1878" s="220"/>
      <c r="D1878" s="108"/>
      <c r="E1878" s="220"/>
      <c r="F1878" s="108"/>
      <c r="G1878" s="220"/>
      <c r="H1878" s="108"/>
      <c r="I1878" s="220"/>
      <c r="J1878" s="108"/>
      <c r="K1878" s="220"/>
      <c r="L1878" s="108"/>
      <c r="M1878" s="220"/>
      <c r="N1878" s="108"/>
      <c r="O1878" s="220"/>
      <c r="P1878" s="108"/>
      <c r="Q1878" s="225"/>
    </row>
    <row r="1879" spans="2:17" x14ac:dyDescent="0.25">
      <c r="B1879" s="108"/>
      <c r="C1879" s="220"/>
      <c r="D1879" s="108"/>
      <c r="E1879" s="220"/>
      <c r="F1879" s="108"/>
      <c r="G1879" s="220"/>
      <c r="H1879" s="108"/>
      <c r="I1879" s="220"/>
      <c r="J1879" s="108"/>
      <c r="K1879" s="220"/>
      <c r="L1879" s="108"/>
      <c r="M1879" s="220"/>
      <c r="N1879" s="108"/>
      <c r="O1879" s="220"/>
      <c r="P1879" s="108"/>
      <c r="Q1879" s="225"/>
    </row>
    <row r="1880" spans="2:17" x14ac:dyDescent="0.25">
      <c r="B1880" s="108"/>
      <c r="C1880" s="220"/>
      <c r="D1880" s="108"/>
      <c r="E1880" s="220"/>
      <c r="F1880" s="108"/>
      <c r="G1880" s="220"/>
      <c r="H1880" s="108"/>
      <c r="I1880" s="220"/>
      <c r="J1880" s="108"/>
      <c r="K1880" s="220"/>
      <c r="L1880" s="108"/>
      <c r="M1880" s="220"/>
      <c r="N1880" s="108"/>
      <c r="O1880" s="220"/>
      <c r="P1880" s="108"/>
      <c r="Q1880" s="225"/>
    </row>
    <row r="1881" spans="2:17" x14ac:dyDescent="0.25">
      <c r="B1881" s="108"/>
      <c r="C1881" s="220"/>
      <c r="D1881" s="108"/>
      <c r="E1881" s="220"/>
      <c r="F1881" s="108"/>
      <c r="G1881" s="220"/>
      <c r="H1881" s="108"/>
      <c r="I1881" s="220"/>
      <c r="J1881" s="108"/>
      <c r="K1881" s="220"/>
      <c r="L1881" s="108"/>
      <c r="M1881" s="220"/>
      <c r="N1881" s="108"/>
      <c r="O1881" s="220"/>
      <c r="P1881" s="108"/>
      <c r="Q1881" s="225"/>
    </row>
    <row r="1882" spans="2:17" x14ac:dyDescent="0.25">
      <c r="B1882" s="108"/>
      <c r="C1882" s="220"/>
      <c r="D1882" s="108"/>
      <c r="E1882" s="220"/>
      <c r="F1882" s="108"/>
      <c r="G1882" s="220"/>
      <c r="H1882" s="108"/>
      <c r="I1882" s="220"/>
      <c r="J1882" s="108"/>
      <c r="K1882" s="220"/>
      <c r="L1882" s="108"/>
      <c r="M1882" s="220"/>
      <c r="N1882" s="108"/>
      <c r="O1882" s="220"/>
      <c r="P1882" s="108"/>
      <c r="Q1882" s="225"/>
    </row>
    <row r="1883" spans="2:17" x14ac:dyDescent="0.25">
      <c r="B1883" s="108"/>
      <c r="C1883" s="220"/>
      <c r="D1883" s="108"/>
      <c r="E1883" s="220"/>
      <c r="F1883" s="108"/>
      <c r="G1883" s="220"/>
      <c r="H1883" s="108"/>
      <c r="I1883" s="220"/>
      <c r="J1883" s="108"/>
      <c r="K1883" s="220"/>
      <c r="L1883" s="108"/>
      <c r="M1883" s="220"/>
      <c r="N1883" s="108"/>
      <c r="O1883" s="220"/>
      <c r="P1883" s="108"/>
      <c r="Q1883" s="225"/>
    </row>
    <row r="1884" spans="2:17" x14ac:dyDescent="0.25">
      <c r="B1884" s="108"/>
      <c r="C1884" s="220"/>
      <c r="D1884" s="108"/>
      <c r="E1884" s="220"/>
      <c r="F1884" s="108"/>
      <c r="G1884" s="220"/>
      <c r="H1884" s="108"/>
      <c r="I1884" s="220"/>
      <c r="J1884" s="108"/>
      <c r="K1884" s="220"/>
      <c r="L1884" s="108"/>
      <c r="M1884" s="220"/>
      <c r="N1884" s="108"/>
      <c r="O1884" s="220"/>
      <c r="P1884" s="108"/>
      <c r="Q1884" s="225"/>
    </row>
    <row r="1885" spans="2:17" x14ac:dyDescent="0.25">
      <c r="B1885" s="108"/>
      <c r="C1885" s="220"/>
      <c r="D1885" s="108"/>
      <c r="E1885" s="220"/>
      <c r="F1885" s="108"/>
      <c r="G1885" s="220"/>
      <c r="H1885" s="108"/>
      <c r="I1885" s="220"/>
      <c r="J1885" s="108"/>
      <c r="K1885" s="220"/>
      <c r="L1885" s="108"/>
      <c r="M1885" s="220"/>
      <c r="N1885" s="108"/>
      <c r="O1885" s="220"/>
      <c r="P1885" s="108"/>
      <c r="Q1885" s="225"/>
    </row>
    <row r="1886" spans="2:17" x14ac:dyDescent="0.25">
      <c r="B1886" s="108"/>
      <c r="C1886" s="220"/>
      <c r="D1886" s="108"/>
      <c r="E1886" s="220"/>
      <c r="F1886" s="108"/>
      <c r="G1886" s="220"/>
      <c r="H1886" s="108"/>
      <c r="I1886" s="220"/>
      <c r="J1886" s="108"/>
      <c r="K1886" s="220"/>
      <c r="L1886" s="108"/>
      <c r="M1886" s="220"/>
      <c r="N1886" s="108"/>
      <c r="O1886" s="220"/>
      <c r="P1886" s="108"/>
      <c r="Q1886" s="225"/>
    </row>
    <row r="1887" spans="2:17" x14ac:dyDescent="0.25">
      <c r="B1887" s="108"/>
      <c r="C1887" s="220"/>
      <c r="D1887" s="108"/>
      <c r="E1887" s="220"/>
      <c r="F1887" s="108"/>
      <c r="G1887" s="220"/>
      <c r="H1887" s="108"/>
      <c r="I1887" s="220"/>
      <c r="J1887" s="108"/>
      <c r="K1887" s="220"/>
      <c r="L1887" s="108"/>
      <c r="M1887" s="220"/>
      <c r="N1887" s="108"/>
      <c r="O1887" s="220"/>
      <c r="P1887" s="108"/>
      <c r="Q1887" s="225"/>
    </row>
    <row r="1888" spans="2:17" x14ac:dyDescent="0.25">
      <c r="B1888" s="108"/>
      <c r="C1888" s="220"/>
      <c r="D1888" s="108"/>
      <c r="E1888" s="220"/>
      <c r="F1888" s="108"/>
      <c r="G1888" s="220"/>
      <c r="H1888" s="108"/>
      <c r="I1888" s="220"/>
      <c r="J1888" s="108"/>
      <c r="K1888" s="220"/>
      <c r="L1888" s="108"/>
      <c r="M1888" s="220"/>
      <c r="N1888" s="108"/>
      <c r="O1888" s="220"/>
      <c r="P1888" s="108"/>
      <c r="Q1888" s="225"/>
    </row>
    <row r="1889" spans="2:17" x14ac:dyDescent="0.25">
      <c r="B1889" s="108"/>
      <c r="C1889" s="220"/>
      <c r="D1889" s="108"/>
      <c r="E1889" s="220"/>
      <c r="F1889" s="108"/>
      <c r="G1889" s="220"/>
      <c r="H1889" s="108"/>
      <c r="I1889" s="220"/>
      <c r="J1889" s="108"/>
      <c r="K1889" s="220"/>
      <c r="L1889" s="108"/>
      <c r="M1889" s="220"/>
      <c r="N1889" s="108"/>
      <c r="O1889" s="220"/>
      <c r="P1889" s="108"/>
      <c r="Q1889" s="225"/>
    </row>
    <row r="1890" spans="2:17" x14ac:dyDescent="0.25">
      <c r="B1890" s="108"/>
      <c r="C1890" s="220"/>
      <c r="D1890" s="108"/>
      <c r="E1890" s="220"/>
      <c r="F1890" s="108"/>
      <c r="G1890" s="220"/>
      <c r="H1890" s="108"/>
      <c r="I1890" s="220"/>
      <c r="J1890" s="108"/>
      <c r="K1890" s="220"/>
      <c r="L1890" s="108"/>
      <c r="M1890" s="220"/>
      <c r="N1890" s="108"/>
      <c r="O1890" s="220"/>
      <c r="P1890" s="108"/>
      <c r="Q1890" s="225"/>
    </row>
    <row r="1891" spans="2:17" x14ac:dyDescent="0.25">
      <c r="B1891" s="108"/>
      <c r="C1891" s="220"/>
      <c r="D1891" s="108"/>
      <c r="E1891" s="220"/>
      <c r="F1891" s="108"/>
      <c r="G1891" s="220"/>
      <c r="H1891" s="108"/>
      <c r="I1891" s="220"/>
      <c r="J1891" s="108"/>
      <c r="K1891" s="220"/>
      <c r="L1891" s="108"/>
      <c r="M1891" s="220"/>
      <c r="N1891" s="108"/>
      <c r="O1891" s="220"/>
      <c r="P1891" s="108"/>
      <c r="Q1891" s="225"/>
    </row>
    <row r="1892" spans="2:17" x14ac:dyDescent="0.25">
      <c r="B1892" s="108"/>
      <c r="C1892" s="220"/>
      <c r="D1892" s="108"/>
      <c r="E1892" s="220"/>
      <c r="F1892" s="108"/>
      <c r="G1892" s="220"/>
      <c r="H1892" s="108"/>
      <c r="I1892" s="220"/>
      <c r="J1892" s="108"/>
      <c r="K1892" s="220"/>
      <c r="L1892" s="108"/>
      <c r="M1892" s="220"/>
      <c r="N1892" s="108"/>
      <c r="O1892" s="220"/>
      <c r="P1892" s="108"/>
      <c r="Q1892" s="225"/>
    </row>
    <row r="1893" spans="2:17" x14ac:dyDescent="0.25">
      <c r="B1893" s="108"/>
      <c r="C1893" s="220"/>
      <c r="D1893" s="108"/>
      <c r="E1893" s="220"/>
      <c r="F1893" s="108"/>
      <c r="G1893" s="220"/>
      <c r="H1893" s="108"/>
      <c r="I1893" s="220"/>
      <c r="J1893" s="108"/>
      <c r="K1893" s="220"/>
      <c r="L1893" s="108"/>
      <c r="M1893" s="220"/>
      <c r="N1893" s="108"/>
      <c r="O1893" s="220"/>
      <c r="P1893" s="108"/>
      <c r="Q1893" s="225"/>
    </row>
    <row r="1894" spans="2:17" x14ac:dyDescent="0.25">
      <c r="B1894" s="108"/>
      <c r="C1894" s="220"/>
      <c r="D1894" s="108"/>
      <c r="E1894" s="220"/>
      <c r="F1894" s="108"/>
      <c r="G1894" s="220"/>
      <c r="H1894" s="108"/>
      <c r="I1894" s="220"/>
      <c r="J1894" s="108"/>
      <c r="K1894" s="220"/>
      <c r="L1894" s="108"/>
      <c r="M1894" s="220"/>
      <c r="N1894" s="108"/>
      <c r="O1894" s="220"/>
      <c r="P1894" s="108"/>
      <c r="Q1894" s="225"/>
    </row>
    <row r="1895" spans="2:17" x14ac:dyDescent="0.25">
      <c r="B1895" s="108"/>
      <c r="C1895" s="220"/>
      <c r="D1895" s="108"/>
      <c r="E1895" s="220"/>
      <c r="F1895" s="108"/>
      <c r="G1895" s="220"/>
      <c r="H1895" s="108"/>
      <c r="I1895" s="220"/>
      <c r="J1895" s="108"/>
      <c r="K1895" s="220"/>
      <c r="L1895" s="108"/>
      <c r="M1895" s="220"/>
      <c r="N1895" s="108"/>
      <c r="O1895" s="220"/>
      <c r="P1895" s="108"/>
      <c r="Q1895" s="225"/>
    </row>
    <row r="1896" spans="2:17" x14ac:dyDescent="0.25">
      <c r="B1896" s="108"/>
      <c r="C1896" s="220"/>
      <c r="D1896" s="108"/>
      <c r="E1896" s="220"/>
      <c r="F1896" s="108"/>
      <c r="G1896" s="220"/>
      <c r="H1896" s="108"/>
      <c r="I1896" s="220"/>
      <c r="J1896" s="108"/>
      <c r="K1896" s="220"/>
      <c r="L1896" s="108"/>
      <c r="M1896" s="220"/>
      <c r="N1896" s="108"/>
      <c r="O1896" s="220"/>
      <c r="P1896" s="108"/>
      <c r="Q1896" s="225"/>
    </row>
    <row r="1897" spans="2:17" x14ac:dyDescent="0.25">
      <c r="B1897" s="108"/>
      <c r="C1897" s="220"/>
      <c r="D1897" s="108"/>
      <c r="E1897" s="220"/>
      <c r="F1897" s="108"/>
      <c r="G1897" s="220"/>
      <c r="H1897" s="108"/>
      <c r="I1897" s="220"/>
      <c r="J1897" s="108"/>
      <c r="K1897" s="220"/>
      <c r="L1897" s="108"/>
      <c r="M1897" s="220"/>
      <c r="N1897" s="108"/>
      <c r="O1897" s="220"/>
      <c r="P1897" s="108"/>
      <c r="Q1897" s="225"/>
    </row>
    <row r="1898" spans="2:17" x14ac:dyDescent="0.25">
      <c r="B1898" s="108"/>
      <c r="C1898" s="220"/>
      <c r="D1898" s="108"/>
      <c r="E1898" s="220"/>
      <c r="F1898" s="108"/>
      <c r="G1898" s="220"/>
      <c r="H1898" s="108"/>
      <c r="I1898" s="220"/>
      <c r="J1898" s="108"/>
      <c r="K1898" s="220"/>
      <c r="L1898" s="108"/>
      <c r="M1898" s="220"/>
      <c r="N1898" s="108"/>
      <c r="O1898" s="220"/>
      <c r="P1898" s="108"/>
      <c r="Q1898" s="225"/>
    </row>
    <row r="1899" spans="2:17" x14ac:dyDescent="0.25">
      <c r="B1899" s="108"/>
      <c r="C1899" s="220"/>
      <c r="D1899" s="108"/>
      <c r="E1899" s="220"/>
      <c r="F1899" s="108"/>
      <c r="G1899" s="220"/>
      <c r="H1899" s="108"/>
      <c r="I1899" s="220"/>
      <c r="J1899" s="108"/>
      <c r="K1899" s="220"/>
      <c r="L1899" s="108"/>
      <c r="M1899" s="220"/>
      <c r="N1899" s="108"/>
      <c r="O1899" s="220"/>
      <c r="P1899" s="108"/>
      <c r="Q1899" s="225"/>
    </row>
    <row r="1900" spans="2:17" x14ac:dyDescent="0.25">
      <c r="B1900" s="108"/>
      <c r="C1900" s="220"/>
      <c r="D1900" s="108"/>
      <c r="E1900" s="220"/>
      <c r="F1900" s="108"/>
      <c r="G1900" s="220"/>
      <c r="H1900" s="108"/>
      <c r="I1900" s="220"/>
      <c r="J1900" s="108"/>
      <c r="K1900" s="220"/>
      <c r="L1900" s="108"/>
      <c r="M1900" s="220"/>
      <c r="N1900" s="108"/>
      <c r="O1900" s="220"/>
      <c r="P1900" s="108"/>
      <c r="Q1900" s="225"/>
    </row>
    <row r="1901" spans="2:17" x14ac:dyDescent="0.25">
      <c r="B1901" s="108"/>
      <c r="C1901" s="220"/>
      <c r="D1901" s="108"/>
      <c r="E1901" s="220"/>
      <c r="F1901" s="108"/>
      <c r="G1901" s="220"/>
      <c r="H1901" s="108"/>
      <c r="I1901" s="220"/>
      <c r="J1901" s="108"/>
      <c r="K1901" s="220"/>
      <c r="L1901" s="108"/>
      <c r="M1901" s="220"/>
      <c r="N1901" s="108"/>
      <c r="O1901" s="220"/>
      <c r="P1901" s="108"/>
      <c r="Q1901" s="225"/>
    </row>
    <row r="1902" spans="2:17" x14ac:dyDescent="0.25">
      <c r="B1902" s="108"/>
      <c r="C1902" s="220"/>
      <c r="D1902" s="108"/>
      <c r="E1902" s="220"/>
      <c r="F1902" s="108"/>
      <c r="G1902" s="220"/>
      <c r="H1902" s="108"/>
      <c r="I1902" s="220"/>
      <c r="J1902" s="108"/>
      <c r="K1902" s="220"/>
      <c r="L1902" s="108"/>
      <c r="M1902" s="220"/>
      <c r="N1902" s="108"/>
      <c r="O1902" s="220"/>
      <c r="P1902" s="108"/>
      <c r="Q1902" s="225"/>
    </row>
    <row r="1903" spans="2:17" x14ac:dyDescent="0.25">
      <c r="B1903" s="108"/>
      <c r="C1903" s="220"/>
      <c r="D1903" s="108"/>
      <c r="E1903" s="220"/>
      <c r="F1903" s="108"/>
      <c r="G1903" s="220"/>
      <c r="H1903" s="108"/>
      <c r="I1903" s="220"/>
      <c r="J1903" s="108"/>
      <c r="K1903" s="220"/>
      <c r="L1903" s="108"/>
      <c r="M1903" s="220"/>
      <c r="N1903" s="108"/>
      <c r="O1903" s="220"/>
      <c r="P1903" s="108"/>
      <c r="Q1903" s="225"/>
    </row>
    <row r="1904" spans="2:17" x14ac:dyDescent="0.25">
      <c r="B1904" s="108"/>
      <c r="C1904" s="220"/>
      <c r="D1904" s="108"/>
      <c r="E1904" s="220"/>
      <c r="F1904" s="108"/>
      <c r="G1904" s="220"/>
      <c r="H1904" s="108"/>
      <c r="I1904" s="220"/>
      <c r="J1904" s="108"/>
      <c r="K1904" s="220"/>
      <c r="L1904" s="108"/>
      <c r="M1904" s="220"/>
      <c r="N1904" s="108"/>
      <c r="O1904" s="220"/>
      <c r="P1904" s="108"/>
      <c r="Q1904" s="225"/>
    </row>
    <row r="1905" spans="2:17" x14ac:dyDescent="0.25">
      <c r="B1905" s="108"/>
      <c r="C1905" s="220"/>
      <c r="D1905" s="108"/>
      <c r="E1905" s="220"/>
      <c r="F1905" s="108"/>
      <c r="G1905" s="220"/>
      <c r="H1905" s="108"/>
      <c r="I1905" s="220"/>
      <c r="J1905" s="108"/>
      <c r="K1905" s="220"/>
      <c r="L1905" s="108"/>
      <c r="M1905" s="220"/>
      <c r="N1905" s="108"/>
      <c r="O1905" s="220"/>
      <c r="P1905" s="108"/>
      <c r="Q1905" s="225"/>
    </row>
    <row r="1906" spans="2:17" x14ac:dyDescent="0.25">
      <c r="B1906" s="108"/>
      <c r="C1906" s="220"/>
      <c r="D1906" s="108"/>
      <c r="E1906" s="220"/>
      <c r="F1906" s="108"/>
      <c r="G1906" s="220"/>
      <c r="H1906" s="108"/>
      <c r="I1906" s="220"/>
      <c r="J1906" s="108"/>
      <c r="K1906" s="220"/>
      <c r="L1906" s="108"/>
      <c r="M1906" s="220"/>
      <c r="N1906" s="108"/>
      <c r="O1906" s="220"/>
      <c r="P1906" s="108"/>
      <c r="Q1906" s="225"/>
    </row>
    <row r="1907" spans="2:17" x14ac:dyDescent="0.25">
      <c r="B1907" s="108"/>
      <c r="C1907" s="220"/>
      <c r="D1907" s="108"/>
      <c r="E1907" s="220"/>
      <c r="F1907" s="108"/>
      <c r="G1907" s="220"/>
      <c r="H1907" s="108"/>
      <c r="I1907" s="220"/>
      <c r="J1907" s="108"/>
      <c r="K1907" s="220"/>
      <c r="L1907" s="108"/>
      <c r="M1907" s="220"/>
      <c r="N1907" s="108"/>
      <c r="O1907" s="220"/>
      <c r="P1907" s="108"/>
      <c r="Q1907" s="225"/>
    </row>
    <row r="1908" spans="2:17" x14ac:dyDescent="0.25">
      <c r="B1908" s="108"/>
      <c r="C1908" s="220"/>
      <c r="D1908" s="108"/>
      <c r="E1908" s="220"/>
      <c r="F1908" s="108"/>
      <c r="G1908" s="220"/>
      <c r="H1908" s="108"/>
      <c r="I1908" s="220"/>
      <c r="J1908" s="108"/>
      <c r="K1908" s="220"/>
      <c r="L1908" s="108"/>
      <c r="M1908" s="220"/>
      <c r="N1908" s="108"/>
      <c r="O1908" s="220"/>
      <c r="P1908" s="108"/>
      <c r="Q1908" s="225"/>
    </row>
    <row r="1909" spans="2:17" x14ac:dyDescent="0.25">
      <c r="B1909" s="108"/>
      <c r="C1909" s="220"/>
      <c r="D1909" s="108"/>
      <c r="E1909" s="220"/>
      <c r="F1909" s="108"/>
      <c r="G1909" s="220"/>
      <c r="H1909" s="108"/>
      <c r="I1909" s="220"/>
      <c r="J1909" s="108"/>
      <c r="K1909" s="220"/>
      <c r="L1909" s="108"/>
      <c r="M1909" s="220"/>
      <c r="N1909" s="108"/>
      <c r="O1909" s="220"/>
      <c r="P1909" s="108"/>
      <c r="Q1909" s="225"/>
    </row>
    <row r="1910" spans="2:17" x14ac:dyDescent="0.25">
      <c r="B1910" s="108"/>
      <c r="C1910" s="220"/>
      <c r="D1910" s="108"/>
      <c r="E1910" s="220"/>
      <c r="F1910" s="108"/>
      <c r="G1910" s="220"/>
      <c r="H1910" s="108"/>
      <c r="I1910" s="220"/>
      <c r="J1910" s="108"/>
      <c r="K1910" s="220"/>
      <c r="L1910" s="108"/>
      <c r="M1910" s="220"/>
      <c r="N1910" s="108"/>
      <c r="O1910" s="220"/>
      <c r="P1910" s="108"/>
      <c r="Q1910" s="225"/>
    </row>
    <row r="1911" spans="2:17" x14ac:dyDescent="0.25">
      <c r="B1911" s="108"/>
      <c r="C1911" s="220"/>
      <c r="D1911" s="108"/>
      <c r="E1911" s="220"/>
      <c r="F1911" s="108"/>
      <c r="G1911" s="220"/>
      <c r="H1911" s="108"/>
      <c r="I1911" s="220"/>
      <c r="J1911" s="108"/>
      <c r="K1911" s="220"/>
      <c r="L1911" s="108"/>
      <c r="M1911" s="220"/>
      <c r="N1911" s="108"/>
      <c r="O1911" s="220"/>
      <c r="P1911" s="108"/>
      <c r="Q1911" s="225"/>
    </row>
    <row r="1912" spans="2:17" x14ac:dyDescent="0.25">
      <c r="B1912" s="108"/>
      <c r="C1912" s="220"/>
      <c r="D1912" s="108"/>
      <c r="E1912" s="220"/>
      <c r="F1912" s="108"/>
      <c r="G1912" s="220"/>
      <c r="H1912" s="108"/>
      <c r="I1912" s="220"/>
      <c r="J1912" s="108"/>
      <c r="K1912" s="220"/>
      <c r="L1912" s="108"/>
      <c r="M1912" s="220"/>
      <c r="N1912" s="108"/>
      <c r="O1912" s="220"/>
      <c r="P1912" s="108"/>
      <c r="Q1912" s="225"/>
    </row>
    <row r="1913" spans="2:17" x14ac:dyDescent="0.25">
      <c r="B1913" s="108"/>
      <c r="C1913" s="220"/>
      <c r="D1913" s="108"/>
      <c r="E1913" s="220"/>
      <c r="F1913" s="108"/>
      <c r="G1913" s="220"/>
      <c r="H1913" s="108"/>
      <c r="I1913" s="220"/>
      <c r="J1913" s="108"/>
      <c r="K1913" s="220"/>
      <c r="L1913" s="108"/>
      <c r="M1913" s="220"/>
      <c r="N1913" s="108"/>
      <c r="O1913" s="220"/>
      <c r="P1913" s="108"/>
      <c r="Q1913" s="225"/>
    </row>
    <row r="1914" spans="2:17" x14ac:dyDescent="0.25">
      <c r="B1914" s="108"/>
      <c r="C1914" s="220"/>
      <c r="D1914" s="108"/>
      <c r="E1914" s="220"/>
      <c r="F1914" s="108"/>
      <c r="G1914" s="220"/>
      <c r="H1914" s="108"/>
      <c r="I1914" s="220"/>
      <c r="J1914" s="108"/>
      <c r="K1914" s="220"/>
      <c r="L1914" s="108"/>
      <c r="M1914" s="220"/>
      <c r="N1914" s="108"/>
      <c r="O1914" s="220"/>
      <c r="P1914" s="108"/>
      <c r="Q1914" s="225"/>
    </row>
    <row r="1915" spans="2:17" x14ac:dyDescent="0.25">
      <c r="B1915" s="108"/>
      <c r="C1915" s="220"/>
      <c r="D1915" s="108"/>
      <c r="E1915" s="220"/>
      <c r="F1915" s="108"/>
      <c r="G1915" s="220"/>
      <c r="H1915" s="108"/>
      <c r="I1915" s="220"/>
      <c r="J1915" s="108"/>
      <c r="K1915" s="220"/>
      <c r="L1915" s="108"/>
      <c r="M1915" s="220"/>
      <c r="N1915" s="108"/>
      <c r="O1915" s="220"/>
      <c r="P1915" s="108"/>
      <c r="Q1915" s="225"/>
    </row>
    <row r="1916" spans="2:17" x14ac:dyDescent="0.25">
      <c r="B1916" s="108"/>
      <c r="C1916" s="220"/>
      <c r="D1916" s="108"/>
      <c r="E1916" s="220"/>
      <c r="F1916" s="108"/>
      <c r="G1916" s="220"/>
      <c r="H1916" s="108"/>
      <c r="I1916" s="220"/>
      <c r="J1916" s="108"/>
      <c r="K1916" s="220"/>
      <c r="L1916" s="108"/>
      <c r="M1916" s="220"/>
      <c r="N1916" s="108"/>
      <c r="O1916" s="220"/>
      <c r="P1916" s="108"/>
      <c r="Q1916" s="225"/>
    </row>
    <row r="1917" spans="2:17" x14ac:dyDescent="0.25">
      <c r="B1917" s="108"/>
      <c r="C1917" s="220"/>
      <c r="D1917" s="108"/>
      <c r="E1917" s="220"/>
      <c r="F1917" s="108"/>
      <c r="G1917" s="220"/>
      <c r="H1917" s="108"/>
      <c r="I1917" s="220"/>
      <c r="J1917" s="108"/>
      <c r="K1917" s="220"/>
      <c r="L1917" s="108"/>
      <c r="M1917" s="220"/>
      <c r="N1917" s="108"/>
      <c r="O1917" s="220"/>
      <c r="P1917" s="108"/>
      <c r="Q1917" s="225"/>
    </row>
    <row r="1918" spans="2:17" x14ac:dyDescent="0.25">
      <c r="B1918" s="108"/>
      <c r="C1918" s="220"/>
      <c r="D1918" s="108"/>
      <c r="E1918" s="220"/>
      <c r="F1918" s="108"/>
      <c r="G1918" s="220"/>
      <c r="H1918" s="108"/>
      <c r="I1918" s="220"/>
      <c r="J1918" s="108"/>
      <c r="K1918" s="220"/>
      <c r="L1918" s="108"/>
      <c r="M1918" s="220"/>
      <c r="N1918" s="108"/>
      <c r="O1918" s="220"/>
      <c r="P1918" s="108"/>
      <c r="Q1918" s="225"/>
    </row>
    <row r="1919" spans="2:17" x14ac:dyDescent="0.25">
      <c r="B1919" s="108"/>
      <c r="C1919" s="220"/>
      <c r="D1919" s="108"/>
      <c r="E1919" s="220"/>
      <c r="F1919" s="108"/>
      <c r="G1919" s="220"/>
      <c r="H1919" s="108"/>
      <c r="I1919" s="220"/>
      <c r="J1919" s="108"/>
      <c r="K1919" s="220"/>
      <c r="L1919" s="108"/>
      <c r="M1919" s="220"/>
      <c r="N1919" s="108"/>
      <c r="O1919" s="220"/>
      <c r="P1919" s="108"/>
      <c r="Q1919" s="225"/>
    </row>
    <row r="1920" spans="2:17" x14ac:dyDescent="0.25">
      <c r="B1920" s="108"/>
      <c r="C1920" s="220"/>
      <c r="D1920" s="108"/>
      <c r="E1920" s="220"/>
      <c r="F1920" s="108"/>
      <c r="G1920" s="220"/>
      <c r="H1920" s="108"/>
      <c r="I1920" s="220"/>
      <c r="J1920" s="108"/>
      <c r="K1920" s="220"/>
      <c r="L1920" s="108"/>
      <c r="M1920" s="220"/>
      <c r="N1920" s="108"/>
      <c r="O1920" s="220"/>
      <c r="P1920" s="108"/>
      <c r="Q1920" s="225"/>
    </row>
    <row r="1921" spans="2:17" x14ac:dyDescent="0.25">
      <c r="B1921" s="108"/>
      <c r="C1921" s="220"/>
      <c r="D1921" s="108"/>
      <c r="E1921" s="220"/>
      <c r="F1921" s="108"/>
      <c r="G1921" s="220"/>
      <c r="H1921" s="108"/>
      <c r="I1921" s="220"/>
      <c r="J1921" s="108"/>
      <c r="K1921" s="220"/>
      <c r="L1921" s="108"/>
      <c r="M1921" s="220"/>
      <c r="N1921" s="108"/>
      <c r="O1921" s="220"/>
      <c r="P1921" s="108"/>
      <c r="Q1921" s="225"/>
    </row>
    <row r="1922" spans="2:17" x14ac:dyDescent="0.25">
      <c r="B1922" s="108"/>
      <c r="C1922" s="220"/>
      <c r="D1922" s="108"/>
      <c r="E1922" s="220"/>
      <c r="F1922" s="108"/>
      <c r="G1922" s="220"/>
      <c r="H1922" s="108"/>
      <c r="I1922" s="220"/>
      <c r="J1922" s="108"/>
      <c r="K1922" s="220"/>
      <c r="L1922" s="108"/>
      <c r="M1922" s="220"/>
      <c r="N1922" s="108"/>
      <c r="O1922" s="220"/>
      <c r="P1922" s="108"/>
      <c r="Q1922" s="225"/>
    </row>
    <row r="1923" spans="2:17" x14ac:dyDescent="0.25">
      <c r="B1923" s="108"/>
      <c r="C1923" s="220"/>
      <c r="D1923" s="108"/>
      <c r="E1923" s="220"/>
      <c r="F1923" s="108"/>
      <c r="G1923" s="220"/>
      <c r="H1923" s="108"/>
      <c r="I1923" s="220"/>
      <c r="J1923" s="108"/>
      <c r="K1923" s="220"/>
      <c r="L1923" s="108"/>
      <c r="M1923" s="220"/>
      <c r="N1923" s="108"/>
      <c r="O1923" s="220"/>
      <c r="P1923" s="108"/>
      <c r="Q1923" s="225"/>
    </row>
    <row r="1924" spans="2:17" x14ac:dyDescent="0.25">
      <c r="B1924" s="108"/>
      <c r="C1924" s="220"/>
      <c r="D1924" s="108"/>
      <c r="E1924" s="220"/>
      <c r="F1924" s="108"/>
      <c r="G1924" s="220"/>
      <c r="H1924" s="108"/>
      <c r="I1924" s="220"/>
      <c r="J1924" s="108"/>
      <c r="K1924" s="220"/>
      <c r="L1924" s="108"/>
      <c r="M1924" s="220"/>
      <c r="N1924" s="108"/>
      <c r="O1924" s="220"/>
      <c r="P1924" s="108"/>
      <c r="Q1924" s="225"/>
    </row>
    <row r="1925" spans="2:17" x14ac:dyDescent="0.25">
      <c r="B1925" s="108"/>
      <c r="C1925" s="220"/>
      <c r="D1925" s="108"/>
      <c r="E1925" s="220"/>
      <c r="F1925" s="108"/>
      <c r="G1925" s="220"/>
      <c r="H1925" s="108"/>
      <c r="I1925" s="220"/>
      <c r="J1925" s="108"/>
      <c r="K1925" s="220"/>
      <c r="L1925" s="108"/>
      <c r="M1925" s="220"/>
      <c r="N1925" s="108"/>
      <c r="O1925" s="220"/>
      <c r="P1925" s="108"/>
      <c r="Q1925" s="225"/>
    </row>
    <row r="1926" spans="2:17" x14ac:dyDescent="0.25">
      <c r="B1926" s="108"/>
      <c r="C1926" s="220"/>
      <c r="D1926" s="108"/>
      <c r="E1926" s="220"/>
      <c r="F1926" s="108"/>
      <c r="G1926" s="220"/>
      <c r="H1926" s="108"/>
      <c r="I1926" s="220"/>
      <c r="J1926" s="108"/>
      <c r="K1926" s="220"/>
      <c r="L1926" s="108"/>
      <c r="M1926" s="220"/>
      <c r="N1926" s="108"/>
      <c r="O1926" s="220"/>
      <c r="P1926" s="108"/>
      <c r="Q1926" s="225"/>
    </row>
    <row r="1927" spans="2:17" x14ac:dyDescent="0.25">
      <c r="B1927" s="108"/>
      <c r="C1927" s="220"/>
      <c r="D1927" s="108"/>
      <c r="E1927" s="220"/>
      <c r="F1927" s="108"/>
      <c r="G1927" s="220"/>
      <c r="H1927" s="108"/>
      <c r="I1927" s="220"/>
      <c r="J1927" s="108"/>
      <c r="K1927" s="220"/>
      <c r="L1927" s="108"/>
      <c r="M1927" s="220"/>
      <c r="N1927" s="108"/>
      <c r="O1927" s="220"/>
      <c r="P1927" s="108"/>
      <c r="Q1927" s="225"/>
    </row>
    <row r="1928" spans="2:17" x14ac:dyDescent="0.25">
      <c r="B1928" s="108"/>
      <c r="C1928" s="220"/>
      <c r="D1928" s="108"/>
      <c r="E1928" s="220"/>
      <c r="F1928" s="108"/>
      <c r="G1928" s="220"/>
      <c r="H1928" s="108"/>
      <c r="I1928" s="220"/>
      <c r="J1928" s="108"/>
      <c r="K1928" s="220"/>
      <c r="L1928" s="108"/>
      <c r="M1928" s="220"/>
      <c r="N1928" s="108"/>
      <c r="O1928" s="220"/>
      <c r="P1928" s="108"/>
      <c r="Q1928" s="225"/>
    </row>
    <row r="1929" spans="2:17" x14ac:dyDescent="0.25">
      <c r="B1929" s="108"/>
      <c r="C1929" s="220"/>
      <c r="D1929" s="108"/>
      <c r="E1929" s="220"/>
      <c r="F1929" s="108"/>
      <c r="G1929" s="220"/>
      <c r="H1929" s="108"/>
      <c r="I1929" s="220"/>
      <c r="J1929" s="108"/>
      <c r="K1929" s="220"/>
      <c r="L1929" s="108"/>
      <c r="M1929" s="220"/>
      <c r="N1929" s="108"/>
      <c r="O1929" s="220"/>
      <c r="P1929" s="108"/>
      <c r="Q1929" s="225"/>
    </row>
    <row r="1930" spans="2:17" x14ac:dyDescent="0.25">
      <c r="B1930" s="108"/>
      <c r="C1930" s="220"/>
      <c r="D1930" s="108"/>
      <c r="E1930" s="220"/>
      <c r="F1930" s="108"/>
      <c r="G1930" s="220"/>
      <c r="H1930" s="108"/>
      <c r="I1930" s="220"/>
      <c r="J1930" s="108"/>
      <c r="K1930" s="220"/>
      <c r="L1930" s="108"/>
      <c r="M1930" s="220"/>
      <c r="N1930" s="108"/>
      <c r="O1930" s="220"/>
      <c r="P1930" s="108"/>
      <c r="Q1930" s="225"/>
    </row>
    <row r="1931" spans="2:17" x14ac:dyDescent="0.25">
      <c r="B1931" s="108"/>
      <c r="C1931" s="220"/>
      <c r="D1931" s="108"/>
      <c r="E1931" s="220"/>
      <c r="F1931" s="108"/>
      <c r="G1931" s="220"/>
      <c r="H1931" s="108"/>
      <c r="I1931" s="220"/>
      <c r="J1931" s="108"/>
      <c r="K1931" s="220"/>
      <c r="L1931" s="108"/>
      <c r="M1931" s="220"/>
      <c r="N1931" s="108"/>
      <c r="O1931" s="220"/>
      <c r="P1931" s="108"/>
      <c r="Q1931" s="225"/>
    </row>
    <row r="1932" spans="2:17" x14ac:dyDescent="0.25">
      <c r="B1932" s="108"/>
      <c r="C1932" s="220"/>
      <c r="D1932" s="108"/>
      <c r="E1932" s="220"/>
      <c r="F1932" s="108"/>
      <c r="G1932" s="220"/>
      <c r="H1932" s="108"/>
      <c r="I1932" s="220"/>
      <c r="J1932" s="108"/>
      <c r="K1932" s="220"/>
      <c r="L1932" s="108"/>
      <c r="M1932" s="220"/>
      <c r="N1932" s="108"/>
      <c r="O1932" s="220"/>
      <c r="P1932" s="108"/>
      <c r="Q1932" s="225"/>
    </row>
    <row r="1933" spans="2:17" x14ac:dyDescent="0.25">
      <c r="B1933" s="108"/>
      <c r="C1933" s="220"/>
      <c r="D1933" s="108"/>
      <c r="E1933" s="220"/>
      <c r="F1933" s="108"/>
      <c r="G1933" s="220"/>
      <c r="H1933" s="108"/>
      <c r="I1933" s="220"/>
      <c r="J1933" s="108"/>
      <c r="K1933" s="220"/>
      <c r="L1933" s="108"/>
      <c r="M1933" s="220"/>
      <c r="N1933" s="108"/>
      <c r="O1933" s="220"/>
      <c r="P1933" s="108"/>
      <c r="Q1933" s="225"/>
    </row>
    <row r="1934" spans="2:17" x14ac:dyDescent="0.25">
      <c r="B1934" s="108"/>
      <c r="C1934" s="220"/>
      <c r="D1934" s="108"/>
      <c r="E1934" s="220"/>
      <c r="F1934" s="108"/>
      <c r="G1934" s="220"/>
      <c r="H1934" s="108"/>
      <c r="I1934" s="220"/>
      <c r="J1934" s="108"/>
      <c r="K1934" s="220"/>
      <c r="L1934" s="108"/>
      <c r="M1934" s="220"/>
      <c r="N1934" s="108"/>
      <c r="O1934" s="220"/>
      <c r="P1934" s="108"/>
      <c r="Q1934" s="225"/>
    </row>
    <row r="1935" spans="2:17" x14ac:dyDescent="0.25">
      <c r="B1935" s="108"/>
      <c r="C1935" s="220"/>
      <c r="D1935" s="108"/>
      <c r="E1935" s="220"/>
      <c r="F1935" s="108"/>
      <c r="G1935" s="220"/>
      <c r="H1935" s="108"/>
      <c r="I1935" s="220"/>
      <c r="J1935" s="108"/>
      <c r="K1935" s="220"/>
      <c r="L1935" s="108"/>
      <c r="M1935" s="220"/>
      <c r="N1935" s="108"/>
      <c r="O1935" s="220"/>
      <c r="P1935" s="108"/>
      <c r="Q1935" s="225"/>
    </row>
    <row r="1936" spans="2:17" x14ac:dyDescent="0.25">
      <c r="B1936" s="108"/>
      <c r="C1936" s="220"/>
      <c r="D1936" s="108"/>
      <c r="E1936" s="220"/>
      <c r="F1936" s="108"/>
      <c r="G1936" s="220"/>
      <c r="H1936" s="108"/>
      <c r="I1936" s="220"/>
      <c r="J1936" s="108"/>
      <c r="K1936" s="220"/>
      <c r="L1936" s="108"/>
      <c r="M1936" s="220"/>
      <c r="N1936" s="108"/>
      <c r="O1936" s="220"/>
      <c r="P1936" s="108"/>
      <c r="Q1936" s="225"/>
    </row>
    <row r="1937" spans="2:17" x14ac:dyDescent="0.25">
      <c r="B1937" s="108"/>
      <c r="C1937" s="220"/>
      <c r="D1937" s="108"/>
      <c r="E1937" s="220"/>
      <c r="F1937" s="108"/>
      <c r="G1937" s="220"/>
      <c r="H1937" s="108"/>
      <c r="I1937" s="220"/>
      <c r="J1937" s="108"/>
      <c r="K1937" s="220"/>
      <c r="L1937" s="108"/>
      <c r="M1937" s="220"/>
      <c r="N1937" s="108"/>
      <c r="O1937" s="220"/>
      <c r="P1937" s="108"/>
      <c r="Q1937" s="225"/>
    </row>
    <row r="1938" spans="2:17" x14ac:dyDescent="0.25">
      <c r="B1938" s="108"/>
      <c r="C1938" s="220"/>
      <c r="D1938" s="108"/>
      <c r="E1938" s="220"/>
      <c r="F1938" s="108"/>
      <c r="G1938" s="220"/>
      <c r="H1938" s="108"/>
      <c r="I1938" s="220"/>
      <c r="J1938" s="108"/>
      <c r="K1938" s="220"/>
      <c r="L1938" s="108"/>
      <c r="M1938" s="220"/>
      <c r="N1938" s="108"/>
      <c r="O1938" s="220"/>
      <c r="P1938" s="108"/>
      <c r="Q1938" s="225"/>
    </row>
    <row r="1939" spans="2:17" x14ac:dyDescent="0.25">
      <c r="B1939" s="108"/>
      <c r="C1939" s="220"/>
      <c r="D1939" s="108"/>
      <c r="E1939" s="220"/>
      <c r="F1939" s="108"/>
      <c r="G1939" s="220"/>
      <c r="H1939" s="108"/>
      <c r="I1939" s="220"/>
      <c r="J1939" s="108"/>
      <c r="K1939" s="220"/>
      <c r="L1939" s="108"/>
      <c r="M1939" s="220"/>
      <c r="N1939" s="108"/>
      <c r="O1939" s="220"/>
      <c r="P1939" s="108"/>
      <c r="Q1939" s="225"/>
    </row>
    <row r="1940" spans="2:17" x14ac:dyDescent="0.25">
      <c r="B1940" s="108"/>
      <c r="C1940" s="220"/>
      <c r="D1940" s="108"/>
      <c r="E1940" s="220"/>
      <c r="F1940" s="108"/>
      <c r="G1940" s="220"/>
      <c r="H1940" s="108"/>
      <c r="I1940" s="220"/>
      <c r="J1940" s="108"/>
      <c r="K1940" s="220"/>
      <c r="L1940" s="108"/>
      <c r="M1940" s="220"/>
      <c r="N1940" s="108"/>
      <c r="O1940" s="220"/>
      <c r="P1940" s="108"/>
      <c r="Q1940" s="225"/>
    </row>
    <row r="1941" spans="2:17" x14ac:dyDescent="0.25">
      <c r="B1941" s="108"/>
      <c r="C1941" s="220"/>
      <c r="D1941" s="108"/>
      <c r="E1941" s="220"/>
      <c r="F1941" s="108"/>
      <c r="G1941" s="220"/>
      <c r="H1941" s="108"/>
      <c r="I1941" s="220"/>
      <c r="J1941" s="108"/>
      <c r="K1941" s="220"/>
      <c r="L1941" s="108"/>
      <c r="M1941" s="220"/>
      <c r="N1941" s="108"/>
      <c r="O1941" s="220"/>
      <c r="P1941" s="108"/>
      <c r="Q1941" s="225"/>
    </row>
    <row r="1942" spans="2:17" x14ac:dyDescent="0.25">
      <c r="B1942" s="108"/>
      <c r="C1942" s="220"/>
      <c r="D1942" s="108"/>
      <c r="E1942" s="220"/>
      <c r="F1942" s="108"/>
      <c r="G1942" s="220"/>
      <c r="H1942" s="108"/>
      <c r="I1942" s="220"/>
      <c r="J1942" s="108"/>
      <c r="K1942" s="220"/>
      <c r="L1942" s="108"/>
      <c r="M1942" s="220"/>
      <c r="N1942" s="108"/>
      <c r="O1942" s="220"/>
      <c r="P1942" s="108"/>
      <c r="Q1942" s="225"/>
    </row>
    <row r="1943" spans="2:17" x14ac:dyDescent="0.25">
      <c r="B1943" s="108"/>
      <c r="C1943" s="220"/>
      <c r="D1943" s="108"/>
      <c r="E1943" s="220"/>
      <c r="F1943" s="108"/>
      <c r="G1943" s="220"/>
      <c r="H1943" s="108"/>
      <c r="I1943" s="220"/>
      <c r="J1943" s="108"/>
      <c r="K1943" s="220"/>
      <c r="L1943" s="108"/>
      <c r="M1943" s="220"/>
      <c r="N1943" s="108"/>
      <c r="O1943" s="220"/>
      <c r="P1943" s="108"/>
      <c r="Q1943" s="225"/>
    </row>
    <row r="1944" spans="2:17" x14ac:dyDescent="0.25">
      <c r="B1944" s="108"/>
      <c r="C1944" s="220"/>
      <c r="D1944" s="108"/>
      <c r="E1944" s="220"/>
      <c r="F1944" s="108"/>
      <c r="G1944" s="220"/>
      <c r="H1944" s="108"/>
      <c r="I1944" s="220"/>
      <c r="J1944" s="108"/>
      <c r="K1944" s="220"/>
      <c r="L1944" s="108"/>
      <c r="M1944" s="220"/>
      <c r="N1944" s="108"/>
      <c r="O1944" s="220"/>
      <c r="P1944" s="108"/>
      <c r="Q1944" s="225"/>
    </row>
    <row r="1945" spans="2:17" x14ac:dyDescent="0.25">
      <c r="B1945" s="108"/>
      <c r="C1945" s="220"/>
      <c r="D1945" s="108"/>
      <c r="E1945" s="220"/>
      <c r="F1945" s="108"/>
      <c r="G1945" s="220"/>
      <c r="H1945" s="108"/>
      <c r="I1945" s="220"/>
      <c r="J1945" s="108"/>
      <c r="K1945" s="220"/>
      <c r="L1945" s="108"/>
      <c r="M1945" s="220"/>
      <c r="N1945" s="108"/>
      <c r="O1945" s="220"/>
      <c r="P1945" s="108"/>
      <c r="Q1945" s="225"/>
    </row>
    <row r="1946" spans="2:17" x14ac:dyDescent="0.25">
      <c r="B1946" s="108"/>
      <c r="C1946" s="220"/>
      <c r="D1946" s="108"/>
      <c r="E1946" s="220"/>
      <c r="F1946" s="108"/>
      <c r="G1946" s="220"/>
      <c r="H1946" s="108"/>
      <c r="I1946" s="220"/>
      <c r="J1946" s="108"/>
      <c r="K1946" s="220"/>
      <c r="L1946" s="108"/>
      <c r="M1946" s="220"/>
      <c r="N1946" s="108"/>
      <c r="O1946" s="220"/>
      <c r="P1946" s="108"/>
      <c r="Q1946" s="225"/>
    </row>
    <row r="1947" spans="2:17" x14ac:dyDescent="0.25">
      <c r="B1947" s="108"/>
      <c r="C1947" s="220"/>
      <c r="D1947" s="108"/>
      <c r="E1947" s="220"/>
      <c r="F1947" s="108"/>
      <c r="G1947" s="220"/>
      <c r="H1947" s="108"/>
      <c r="I1947" s="220"/>
      <c r="J1947" s="108"/>
      <c r="K1947" s="220"/>
      <c r="L1947" s="108"/>
      <c r="M1947" s="220"/>
      <c r="N1947" s="108"/>
      <c r="O1947" s="220"/>
      <c r="P1947" s="108"/>
      <c r="Q1947" s="225"/>
    </row>
    <row r="1948" spans="2:17" x14ac:dyDescent="0.25">
      <c r="B1948" s="108"/>
      <c r="C1948" s="220"/>
      <c r="D1948" s="108"/>
      <c r="E1948" s="220"/>
      <c r="F1948" s="108"/>
      <c r="G1948" s="220"/>
      <c r="H1948" s="108"/>
      <c r="I1948" s="220"/>
      <c r="J1948" s="108"/>
      <c r="K1948" s="220"/>
      <c r="L1948" s="108"/>
      <c r="M1948" s="220"/>
      <c r="N1948" s="108"/>
      <c r="O1948" s="220"/>
      <c r="P1948" s="108"/>
      <c r="Q1948" s="225"/>
    </row>
    <row r="1949" spans="2:17" x14ac:dyDescent="0.25">
      <c r="B1949" s="108"/>
      <c r="C1949" s="220"/>
      <c r="D1949" s="108"/>
      <c r="E1949" s="220"/>
      <c r="F1949" s="108"/>
      <c r="G1949" s="220"/>
      <c r="H1949" s="108"/>
      <c r="I1949" s="220"/>
      <c r="J1949" s="108"/>
      <c r="K1949" s="220"/>
      <c r="L1949" s="108"/>
      <c r="M1949" s="220"/>
      <c r="N1949" s="108"/>
      <c r="O1949" s="220"/>
      <c r="P1949" s="108"/>
      <c r="Q1949" s="225"/>
    </row>
    <row r="1950" spans="2:17" x14ac:dyDescent="0.25">
      <c r="B1950" s="108"/>
      <c r="C1950" s="220"/>
      <c r="D1950" s="108"/>
      <c r="E1950" s="220"/>
      <c r="F1950" s="108"/>
      <c r="G1950" s="220"/>
      <c r="H1950" s="108"/>
      <c r="I1950" s="220"/>
      <c r="J1950" s="108"/>
      <c r="K1950" s="220"/>
      <c r="L1950" s="108"/>
      <c r="M1950" s="220"/>
      <c r="N1950" s="108"/>
      <c r="O1950" s="220"/>
      <c r="P1950" s="108"/>
      <c r="Q1950" s="225"/>
    </row>
    <row r="1951" spans="2:17" x14ac:dyDescent="0.25">
      <c r="B1951" s="108"/>
      <c r="C1951" s="220"/>
      <c r="D1951" s="108"/>
      <c r="E1951" s="220"/>
      <c r="F1951" s="108"/>
      <c r="G1951" s="220"/>
      <c r="H1951" s="108"/>
      <c r="I1951" s="220"/>
      <c r="J1951" s="108"/>
      <c r="K1951" s="220"/>
      <c r="L1951" s="108"/>
      <c r="M1951" s="220"/>
      <c r="N1951" s="108"/>
      <c r="O1951" s="220"/>
      <c r="P1951" s="108"/>
      <c r="Q1951" s="225"/>
    </row>
    <row r="1952" spans="2:17" x14ac:dyDescent="0.25">
      <c r="B1952" s="108"/>
      <c r="C1952" s="220"/>
      <c r="D1952" s="108"/>
      <c r="E1952" s="220"/>
      <c r="F1952" s="108"/>
      <c r="G1952" s="220"/>
      <c r="H1952" s="108"/>
      <c r="I1952" s="220"/>
      <c r="J1952" s="108"/>
      <c r="K1952" s="220"/>
      <c r="L1952" s="108"/>
      <c r="M1952" s="220"/>
      <c r="N1952" s="108"/>
      <c r="O1952" s="220"/>
      <c r="P1952" s="108"/>
      <c r="Q1952" s="225"/>
    </row>
    <row r="1953" spans="2:17" x14ac:dyDescent="0.25">
      <c r="B1953" s="108"/>
      <c r="C1953" s="220"/>
      <c r="D1953" s="108"/>
      <c r="E1953" s="220"/>
      <c r="F1953" s="108"/>
      <c r="G1953" s="220"/>
      <c r="H1953" s="108"/>
      <c r="I1953" s="220"/>
      <c r="J1953" s="108"/>
      <c r="K1953" s="220"/>
      <c r="L1953" s="108"/>
      <c r="M1953" s="220"/>
      <c r="N1953" s="108"/>
      <c r="O1953" s="220"/>
      <c r="P1953" s="108"/>
      <c r="Q1953" s="225"/>
    </row>
    <row r="1954" spans="2:17" x14ac:dyDescent="0.25">
      <c r="B1954" s="108"/>
      <c r="C1954" s="220"/>
      <c r="D1954" s="108"/>
      <c r="E1954" s="220"/>
      <c r="F1954" s="108"/>
      <c r="G1954" s="220"/>
      <c r="H1954" s="108"/>
      <c r="I1954" s="220"/>
      <c r="J1954" s="108"/>
      <c r="K1954" s="220"/>
      <c r="L1954" s="108"/>
      <c r="M1954" s="220"/>
      <c r="N1954" s="108"/>
      <c r="O1954" s="220"/>
      <c r="P1954" s="108"/>
      <c r="Q1954" s="225"/>
    </row>
    <row r="1955" spans="2:17" x14ac:dyDescent="0.25">
      <c r="B1955" s="108"/>
      <c r="C1955" s="220"/>
      <c r="D1955" s="108"/>
      <c r="E1955" s="220"/>
      <c r="F1955" s="108"/>
      <c r="G1955" s="220"/>
      <c r="H1955" s="108"/>
      <c r="I1955" s="220"/>
      <c r="J1955" s="108"/>
      <c r="K1955" s="220"/>
      <c r="L1955" s="108"/>
      <c r="M1955" s="220"/>
      <c r="N1955" s="108"/>
      <c r="O1955" s="220"/>
      <c r="P1955" s="108"/>
      <c r="Q1955" s="225"/>
    </row>
    <row r="1956" spans="2:17" x14ac:dyDescent="0.25">
      <c r="B1956" s="108"/>
      <c r="C1956" s="220"/>
      <c r="D1956" s="108"/>
      <c r="E1956" s="220"/>
      <c r="F1956" s="108"/>
      <c r="G1956" s="220"/>
      <c r="H1956" s="108"/>
      <c r="I1956" s="220"/>
      <c r="J1956" s="108"/>
      <c r="K1956" s="220"/>
      <c r="L1956" s="108"/>
      <c r="M1956" s="220"/>
      <c r="N1956" s="108"/>
      <c r="O1956" s="220"/>
      <c r="P1956" s="108"/>
      <c r="Q1956" s="225"/>
    </row>
    <row r="1957" spans="2:17" x14ac:dyDescent="0.25">
      <c r="B1957" s="108"/>
      <c r="C1957" s="220"/>
      <c r="D1957" s="108"/>
      <c r="E1957" s="220"/>
      <c r="F1957" s="108"/>
      <c r="G1957" s="220"/>
      <c r="H1957" s="108"/>
      <c r="I1957" s="220"/>
      <c r="J1957" s="108"/>
      <c r="K1957" s="220"/>
      <c r="L1957" s="108"/>
      <c r="M1957" s="220"/>
      <c r="N1957" s="108"/>
      <c r="O1957" s="220"/>
      <c r="P1957" s="108"/>
      <c r="Q1957" s="225"/>
    </row>
    <row r="1958" spans="2:17" x14ac:dyDescent="0.25">
      <c r="B1958" s="108"/>
      <c r="C1958" s="220"/>
      <c r="D1958" s="108"/>
      <c r="E1958" s="220"/>
      <c r="F1958" s="108"/>
      <c r="G1958" s="220"/>
      <c r="H1958" s="108"/>
      <c r="I1958" s="220"/>
      <c r="J1958" s="108"/>
      <c r="K1958" s="220"/>
      <c r="L1958" s="108"/>
      <c r="M1958" s="220"/>
      <c r="N1958" s="108"/>
      <c r="O1958" s="220"/>
      <c r="P1958" s="108"/>
      <c r="Q1958" s="225"/>
    </row>
    <row r="1959" spans="2:17" x14ac:dyDescent="0.25">
      <c r="B1959" s="108"/>
      <c r="C1959" s="220"/>
      <c r="D1959" s="108"/>
      <c r="E1959" s="220"/>
      <c r="F1959" s="108"/>
      <c r="G1959" s="220"/>
      <c r="H1959" s="108"/>
      <c r="I1959" s="220"/>
      <c r="J1959" s="108"/>
      <c r="K1959" s="220"/>
      <c r="L1959" s="108"/>
      <c r="M1959" s="220"/>
      <c r="N1959" s="108"/>
      <c r="O1959" s="220"/>
      <c r="P1959" s="108"/>
      <c r="Q1959" s="225"/>
    </row>
    <row r="1960" spans="2:17" x14ac:dyDescent="0.25">
      <c r="B1960" s="108"/>
      <c r="C1960" s="220"/>
      <c r="D1960" s="108"/>
      <c r="E1960" s="220"/>
      <c r="F1960" s="108"/>
      <c r="G1960" s="220"/>
      <c r="H1960" s="108"/>
      <c r="I1960" s="220"/>
      <c r="J1960" s="108"/>
      <c r="K1960" s="220"/>
      <c r="L1960" s="108"/>
      <c r="M1960" s="220"/>
      <c r="N1960" s="108"/>
      <c r="O1960" s="220"/>
      <c r="P1960" s="108"/>
      <c r="Q1960" s="225"/>
    </row>
    <row r="1961" spans="2:17" x14ac:dyDescent="0.25">
      <c r="B1961" s="108"/>
      <c r="C1961" s="220"/>
      <c r="D1961" s="108"/>
      <c r="E1961" s="220"/>
      <c r="F1961" s="108"/>
      <c r="G1961" s="220"/>
      <c r="H1961" s="108"/>
      <c r="I1961" s="220"/>
      <c r="J1961" s="108"/>
      <c r="K1961" s="220"/>
      <c r="L1961" s="108"/>
      <c r="M1961" s="220"/>
      <c r="N1961" s="108"/>
      <c r="O1961" s="220"/>
      <c r="P1961" s="108"/>
      <c r="Q1961" s="225"/>
    </row>
    <row r="1962" spans="2:17" x14ac:dyDescent="0.25">
      <c r="B1962" s="108"/>
      <c r="C1962" s="220"/>
      <c r="D1962" s="108"/>
      <c r="E1962" s="220"/>
      <c r="F1962" s="108"/>
      <c r="G1962" s="220"/>
      <c r="H1962" s="108"/>
      <c r="I1962" s="220"/>
      <c r="J1962" s="108"/>
      <c r="K1962" s="220"/>
      <c r="L1962" s="108"/>
      <c r="M1962" s="220"/>
      <c r="N1962" s="108"/>
      <c r="O1962" s="220"/>
      <c r="P1962" s="108"/>
      <c r="Q1962" s="225"/>
    </row>
    <row r="1963" spans="2:17" x14ac:dyDescent="0.25">
      <c r="B1963" s="108"/>
      <c r="C1963" s="220"/>
      <c r="D1963" s="108"/>
      <c r="E1963" s="220"/>
      <c r="F1963" s="108"/>
      <c r="G1963" s="220"/>
      <c r="H1963" s="108"/>
      <c r="I1963" s="220"/>
      <c r="J1963" s="108"/>
      <c r="K1963" s="220"/>
      <c r="L1963" s="108"/>
      <c r="M1963" s="220"/>
      <c r="N1963" s="108"/>
      <c r="O1963" s="220"/>
      <c r="P1963" s="108"/>
      <c r="Q1963" s="225"/>
    </row>
    <row r="1964" spans="2:17" x14ac:dyDescent="0.25">
      <c r="B1964" s="108"/>
      <c r="C1964" s="220"/>
      <c r="D1964" s="108"/>
      <c r="E1964" s="220"/>
      <c r="F1964" s="108"/>
      <c r="G1964" s="220"/>
      <c r="H1964" s="108"/>
      <c r="I1964" s="220"/>
      <c r="J1964" s="108"/>
      <c r="K1964" s="220"/>
      <c r="L1964" s="108"/>
      <c r="M1964" s="220"/>
      <c r="N1964" s="108"/>
      <c r="O1964" s="220"/>
      <c r="P1964" s="108"/>
      <c r="Q1964" s="225"/>
    </row>
    <row r="1965" spans="2:17" x14ac:dyDescent="0.25">
      <c r="B1965" s="108"/>
      <c r="C1965" s="220"/>
      <c r="D1965" s="108"/>
      <c r="E1965" s="220"/>
      <c r="F1965" s="108"/>
      <c r="G1965" s="220"/>
      <c r="H1965" s="108"/>
      <c r="I1965" s="220"/>
      <c r="J1965" s="108"/>
      <c r="K1965" s="220"/>
      <c r="L1965" s="108"/>
      <c r="M1965" s="220"/>
      <c r="N1965" s="108"/>
      <c r="O1965" s="220"/>
      <c r="P1965" s="108"/>
      <c r="Q1965" s="225"/>
    </row>
    <row r="1966" spans="2:17" x14ac:dyDescent="0.25">
      <c r="B1966" s="108"/>
      <c r="C1966" s="220"/>
      <c r="D1966" s="108"/>
      <c r="E1966" s="220"/>
      <c r="F1966" s="108"/>
      <c r="G1966" s="220"/>
      <c r="H1966" s="108"/>
      <c r="I1966" s="220"/>
      <c r="J1966" s="108"/>
      <c r="K1966" s="220"/>
      <c r="L1966" s="108"/>
      <c r="M1966" s="220"/>
      <c r="N1966" s="108"/>
      <c r="O1966" s="220"/>
      <c r="P1966" s="108"/>
      <c r="Q1966" s="225"/>
    </row>
    <row r="1967" spans="2:17" x14ac:dyDescent="0.25">
      <c r="B1967" s="108"/>
      <c r="C1967" s="220"/>
      <c r="D1967" s="108"/>
      <c r="E1967" s="220"/>
      <c r="F1967" s="108"/>
      <c r="G1967" s="220"/>
      <c r="H1967" s="108"/>
      <c r="I1967" s="220"/>
      <c r="J1967" s="108"/>
      <c r="K1967" s="220"/>
      <c r="L1967" s="108"/>
      <c r="M1967" s="220"/>
      <c r="N1967" s="108"/>
      <c r="O1967" s="220"/>
      <c r="P1967" s="108"/>
      <c r="Q1967" s="225"/>
    </row>
    <row r="1968" spans="2:17" x14ac:dyDescent="0.25">
      <c r="B1968" s="108"/>
      <c r="C1968" s="220"/>
      <c r="D1968" s="108"/>
      <c r="E1968" s="220"/>
      <c r="F1968" s="108"/>
      <c r="G1968" s="220"/>
      <c r="H1968" s="108"/>
      <c r="I1968" s="220"/>
      <c r="J1968" s="108"/>
      <c r="K1968" s="220"/>
      <c r="L1968" s="108"/>
      <c r="M1968" s="220"/>
      <c r="N1968" s="108"/>
      <c r="O1968" s="220"/>
      <c r="P1968" s="108"/>
      <c r="Q1968" s="225"/>
    </row>
    <row r="1969" spans="2:17" x14ac:dyDescent="0.25">
      <c r="B1969" s="108"/>
      <c r="C1969" s="220"/>
      <c r="D1969" s="108"/>
      <c r="E1969" s="220"/>
      <c r="F1969" s="108"/>
      <c r="G1969" s="220"/>
      <c r="H1969" s="108"/>
      <c r="I1969" s="220"/>
      <c r="J1969" s="108"/>
      <c r="K1969" s="220"/>
      <c r="L1969" s="108"/>
      <c r="M1969" s="220"/>
      <c r="N1969" s="108"/>
      <c r="O1969" s="220"/>
      <c r="P1969" s="108"/>
      <c r="Q1969" s="225"/>
    </row>
    <row r="1970" spans="2:17" x14ac:dyDescent="0.25">
      <c r="B1970" s="108"/>
      <c r="C1970" s="220"/>
      <c r="D1970" s="108"/>
      <c r="E1970" s="220"/>
      <c r="F1970" s="108"/>
      <c r="G1970" s="220"/>
      <c r="H1970" s="108"/>
      <c r="I1970" s="220"/>
      <c r="J1970" s="108"/>
      <c r="K1970" s="220"/>
      <c r="L1970" s="108"/>
      <c r="M1970" s="220"/>
      <c r="N1970" s="108"/>
      <c r="O1970" s="220"/>
      <c r="P1970" s="108"/>
      <c r="Q1970" s="225"/>
    </row>
    <row r="1971" spans="2:17" x14ac:dyDescent="0.25">
      <c r="B1971" s="108"/>
      <c r="C1971" s="220"/>
      <c r="D1971" s="108"/>
      <c r="E1971" s="220"/>
      <c r="F1971" s="108"/>
      <c r="G1971" s="220"/>
      <c r="H1971" s="108"/>
      <c r="I1971" s="220"/>
      <c r="J1971" s="108"/>
      <c r="K1971" s="220"/>
      <c r="L1971" s="108"/>
      <c r="M1971" s="220"/>
      <c r="N1971" s="108"/>
      <c r="O1971" s="220"/>
      <c r="P1971" s="108"/>
      <c r="Q1971" s="225"/>
    </row>
    <row r="1972" spans="2:17" x14ac:dyDescent="0.25">
      <c r="B1972" s="108"/>
      <c r="C1972" s="220"/>
      <c r="D1972" s="108"/>
      <c r="E1972" s="220"/>
      <c r="F1972" s="108"/>
      <c r="G1972" s="220"/>
      <c r="H1972" s="108"/>
      <c r="I1972" s="220"/>
      <c r="J1972" s="108"/>
      <c r="K1972" s="220"/>
      <c r="L1972" s="108"/>
      <c r="M1972" s="220"/>
      <c r="N1972" s="108"/>
      <c r="O1972" s="220"/>
      <c r="P1972" s="108"/>
      <c r="Q1972" s="225"/>
    </row>
    <row r="1973" spans="2:17" x14ac:dyDescent="0.25">
      <c r="B1973" s="108"/>
      <c r="C1973" s="220"/>
      <c r="D1973" s="108"/>
      <c r="E1973" s="220"/>
      <c r="F1973" s="108"/>
      <c r="G1973" s="220"/>
      <c r="H1973" s="108"/>
      <c r="I1973" s="220"/>
      <c r="J1973" s="108"/>
      <c r="K1973" s="220"/>
      <c r="L1973" s="108"/>
      <c r="M1973" s="220"/>
      <c r="N1973" s="108"/>
      <c r="O1973" s="220"/>
      <c r="P1973" s="108"/>
      <c r="Q1973" s="225"/>
    </row>
    <row r="1974" spans="2:17" x14ac:dyDescent="0.25">
      <c r="B1974" s="108"/>
      <c r="C1974" s="220"/>
      <c r="D1974" s="108"/>
      <c r="E1974" s="220"/>
      <c r="F1974" s="108"/>
      <c r="G1974" s="220"/>
      <c r="H1974" s="108"/>
      <c r="I1974" s="220"/>
      <c r="J1974" s="108"/>
      <c r="K1974" s="220"/>
      <c r="L1974" s="108"/>
      <c r="M1974" s="220"/>
      <c r="N1974" s="108"/>
      <c r="O1974" s="220"/>
      <c r="P1974" s="108"/>
      <c r="Q1974" s="225"/>
    </row>
    <row r="1975" spans="2:17" x14ac:dyDescent="0.25">
      <c r="B1975" s="108"/>
      <c r="C1975" s="220"/>
      <c r="D1975" s="108"/>
      <c r="E1975" s="220"/>
      <c r="F1975" s="108"/>
      <c r="G1975" s="220"/>
      <c r="H1975" s="108"/>
      <c r="I1975" s="220"/>
      <c r="J1975" s="108"/>
      <c r="K1975" s="220"/>
      <c r="L1975" s="108"/>
      <c r="M1975" s="220"/>
      <c r="N1975" s="108"/>
      <c r="O1975" s="220"/>
      <c r="P1975" s="108"/>
      <c r="Q1975" s="225"/>
    </row>
    <row r="1976" spans="2:17" x14ac:dyDescent="0.25">
      <c r="B1976" s="108"/>
      <c r="C1976" s="220"/>
      <c r="D1976" s="108"/>
      <c r="E1976" s="220"/>
      <c r="F1976" s="108"/>
      <c r="G1976" s="220"/>
      <c r="H1976" s="108"/>
      <c r="I1976" s="220"/>
      <c r="J1976" s="108"/>
      <c r="K1976" s="220"/>
      <c r="L1976" s="108"/>
      <c r="M1976" s="220"/>
      <c r="N1976" s="108"/>
      <c r="O1976" s="220"/>
      <c r="P1976" s="108"/>
      <c r="Q1976" s="225"/>
    </row>
    <row r="1977" spans="2:17" x14ac:dyDescent="0.25">
      <c r="B1977" s="108"/>
      <c r="C1977" s="220"/>
      <c r="D1977" s="108"/>
      <c r="E1977" s="220"/>
      <c r="F1977" s="108"/>
      <c r="G1977" s="220"/>
      <c r="H1977" s="108"/>
      <c r="I1977" s="220"/>
      <c r="J1977" s="108"/>
      <c r="K1977" s="220"/>
      <c r="L1977" s="108"/>
      <c r="M1977" s="220"/>
      <c r="N1977" s="108"/>
      <c r="O1977" s="220"/>
      <c r="P1977" s="108"/>
      <c r="Q1977" s="225"/>
    </row>
    <row r="1978" spans="2:17" x14ac:dyDescent="0.25">
      <c r="B1978" s="108"/>
      <c r="C1978" s="220"/>
      <c r="D1978" s="108"/>
      <c r="E1978" s="220"/>
      <c r="F1978" s="108"/>
      <c r="G1978" s="220"/>
      <c r="H1978" s="108"/>
      <c r="I1978" s="220"/>
      <c r="J1978" s="108"/>
      <c r="K1978" s="220"/>
      <c r="L1978" s="108"/>
      <c r="M1978" s="220"/>
      <c r="N1978" s="108"/>
      <c r="O1978" s="220"/>
      <c r="P1978" s="108"/>
      <c r="Q1978" s="225"/>
    </row>
    <row r="1979" spans="2:17" x14ac:dyDescent="0.25">
      <c r="B1979" s="108"/>
      <c r="C1979" s="220"/>
      <c r="D1979" s="108"/>
      <c r="E1979" s="220"/>
      <c r="F1979" s="108"/>
      <c r="G1979" s="220"/>
      <c r="H1979" s="108"/>
      <c r="I1979" s="220"/>
      <c r="J1979" s="108"/>
      <c r="K1979" s="220"/>
      <c r="L1979" s="108"/>
      <c r="M1979" s="220"/>
      <c r="N1979" s="108"/>
      <c r="O1979" s="220"/>
      <c r="P1979" s="108"/>
      <c r="Q1979" s="225"/>
    </row>
    <row r="1980" spans="2:17" x14ac:dyDescent="0.25">
      <c r="B1980" s="108"/>
      <c r="C1980" s="220"/>
      <c r="D1980" s="108"/>
      <c r="E1980" s="220"/>
      <c r="F1980" s="108"/>
      <c r="G1980" s="220"/>
      <c r="H1980" s="108"/>
      <c r="I1980" s="220"/>
      <c r="J1980" s="108"/>
      <c r="K1980" s="220"/>
      <c r="L1980" s="108"/>
      <c r="M1980" s="220"/>
      <c r="N1980" s="108"/>
      <c r="O1980" s="220"/>
      <c r="P1980" s="108"/>
      <c r="Q1980" s="225"/>
    </row>
    <row r="1981" spans="2:17" x14ac:dyDescent="0.25">
      <c r="B1981" s="108"/>
      <c r="C1981" s="220"/>
      <c r="D1981" s="108"/>
      <c r="E1981" s="220"/>
      <c r="F1981" s="108"/>
      <c r="G1981" s="220"/>
      <c r="H1981" s="108"/>
      <c r="I1981" s="220"/>
      <c r="J1981" s="108"/>
      <c r="K1981" s="220"/>
      <c r="L1981" s="108"/>
      <c r="M1981" s="220"/>
      <c r="N1981" s="108"/>
      <c r="O1981" s="220"/>
      <c r="P1981" s="108"/>
      <c r="Q1981" s="225"/>
    </row>
    <row r="1982" spans="2:17" x14ac:dyDescent="0.25">
      <c r="B1982" s="108"/>
      <c r="C1982" s="220"/>
      <c r="D1982" s="108"/>
      <c r="E1982" s="220"/>
      <c r="F1982" s="108"/>
      <c r="G1982" s="220"/>
      <c r="H1982" s="108"/>
      <c r="I1982" s="220"/>
      <c r="J1982" s="108"/>
      <c r="K1982" s="220"/>
      <c r="L1982" s="108"/>
      <c r="M1982" s="220"/>
      <c r="N1982" s="108"/>
      <c r="O1982" s="220"/>
      <c r="P1982" s="108"/>
      <c r="Q1982" s="225"/>
    </row>
    <row r="1983" spans="2:17" x14ac:dyDescent="0.25">
      <c r="B1983" s="108"/>
      <c r="C1983" s="220"/>
      <c r="D1983" s="108"/>
      <c r="E1983" s="220"/>
      <c r="F1983" s="108"/>
      <c r="G1983" s="220"/>
      <c r="H1983" s="108"/>
      <c r="I1983" s="220"/>
      <c r="J1983" s="108"/>
      <c r="K1983" s="220"/>
      <c r="L1983" s="108"/>
      <c r="M1983" s="220"/>
      <c r="N1983" s="108"/>
      <c r="O1983" s="220"/>
      <c r="P1983" s="108"/>
      <c r="Q1983" s="225"/>
    </row>
    <row r="1984" spans="2:17" x14ac:dyDescent="0.25">
      <c r="B1984" s="108"/>
      <c r="C1984" s="220"/>
      <c r="D1984" s="108"/>
      <c r="E1984" s="220"/>
      <c r="F1984" s="108"/>
      <c r="G1984" s="220"/>
      <c r="H1984" s="108"/>
      <c r="I1984" s="220"/>
      <c r="J1984" s="108"/>
      <c r="K1984" s="220"/>
      <c r="L1984" s="108"/>
      <c r="M1984" s="220"/>
      <c r="N1984" s="108"/>
      <c r="O1984" s="220"/>
      <c r="P1984" s="108"/>
      <c r="Q1984" s="225"/>
    </row>
    <row r="1985" spans="2:17" x14ac:dyDescent="0.25">
      <c r="B1985" s="108"/>
      <c r="C1985" s="220"/>
      <c r="D1985" s="108"/>
      <c r="E1985" s="220"/>
      <c r="F1985" s="108"/>
      <c r="G1985" s="220"/>
      <c r="H1985" s="108"/>
      <c r="I1985" s="220"/>
      <c r="J1985" s="108"/>
      <c r="K1985" s="220"/>
      <c r="L1985" s="108"/>
      <c r="M1985" s="220"/>
      <c r="N1985" s="108"/>
      <c r="O1985" s="220"/>
      <c r="P1985" s="108"/>
      <c r="Q1985" s="225"/>
    </row>
    <row r="1986" spans="2:17" x14ac:dyDescent="0.25">
      <c r="B1986" s="108"/>
      <c r="C1986" s="220"/>
      <c r="D1986" s="108"/>
      <c r="E1986" s="220"/>
      <c r="F1986" s="108"/>
      <c r="G1986" s="220"/>
      <c r="H1986" s="108"/>
      <c r="I1986" s="220"/>
      <c r="J1986" s="108"/>
      <c r="K1986" s="220"/>
      <c r="L1986" s="108"/>
      <c r="M1986" s="220"/>
      <c r="N1986" s="108"/>
      <c r="O1986" s="220"/>
      <c r="P1986" s="108"/>
      <c r="Q1986" s="225"/>
    </row>
    <row r="1987" spans="2:17" x14ac:dyDescent="0.25">
      <c r="B1987" s="108"/>
      <c r="C1987" s="220"/>
      <c r="D1987" s="108"/>
      <c r="E1987" s="220"/>
      <c r="F1987" s="108"/>
      <c r="G1987" s="220"/>
      <c r="H1987" s="108"/>
      <c r="I1987" s="220"/>
      <c r="J1987" s="108"/>
      <c r="K1987" s="220"/>
      <c r="L1987" s="108"/>
      <c r="M1987" s="220"/>
      <c r="N1987" s="108"/>
      <c r="O1987" s="220"/>
      <c r="P1987" s="108"/>
      <c r="Q1987" s="225"/>
    </row>
    <row r="1988" spans="2:17" x14ac:dyDescent="0.25">
      <c r="B1988" s="108"/>
      <c r="C1988" s="220"/>
      <c r="D1988" s="108"/>
      <c r="E1988" s="220"/>
      <c r="F1988" s="108"/>
      <c r="G1988" s="220"/>
      <c r="H1988" s="108"/>
      <c r="I1988" s="220"/>
      <c r="J1988" s="108"/>
      <c r="K1988" s="220"/>
      <c r="L1988" s="108"/>
      <c r="M1988" s="220"/>
      <c r="N1988" s="108"/>
      <c r="O1988" s="220"/>
      <c r="P1988" s="108"/>
      <c r="Q1988" s="225"/>
    </row>
    <row r="1989" spans="2:17" x14ac:dyDescent="0.25">
      <c r="B1989" s="108"/>
      <c r="C1989" s="220"/>
      <c r="D1989" s="108"/>
      <c r="E1989" s="220"/>
      <c r="F1989" s="108"/>
      <c r="G1989" s="220"/>
      <c r="H1989" s="108"/>
      <c r="I1989" s="220"/>
      <c r="J1989" s="108"/>
      <c r="K1989" s="220"/>
      <c r="L1989" s="108"/>
      <c r="M1989" s="220"/>
      <c r="N1989" s="108"/>
      <c r="O1989" s="220"/>
      <c r="P1989" s="108"/>
      <c r="Q1989" s="225"/>
    </row>
    <row r="1990" spans="2:17" x14ac:dyDescent="0.25">
      <c r="B1990" s="108"/>
      <c r="C1990" s="220"/>
      <c r="D1990" s="108"/>
      <c r="E1990" s="220"/>
      <c r="F1990" s="108"/>
      <c r="G1990" s="220"/>
      <c r="H1990" s="108"/>
      <c r="I1990" s="220"/>
      <c r="J1990" s="108"/>
      <c r="K1990" s="220"/>
      <c r="L1990" s="108"/>
      <c r="M1990" s="220"/>
      <c r="N1990" s="108"/>
      <c r="O1990" s="220"/>
      <c r="P1990" s="108"/>
      <c r="Q1990" s="225"/>
    </row>
    <row r="1991" spans="2:17" x14ac:dyDescent="0.25">
      <c r="B1991" s="108"/>
      <c r="C1991" s="220"/>
      <c r="D1991" s="108"/>
      <c r="E1991" s="220"/>
      <c r="F1991" s="108"/>
      <c r="G1991" s="220"/>
      <c r="H1991" s="108"/>
      <c r="I1991" s="220"/>
      <c r="J1991" s="108"/>
      <c r="K1991" s="220"/>
      <c r="L1991" s="108"/>
      <c r="M1991" s="220"/>
      <c r="N1991" s="108"/>
      <c r="O1991" s="220"/>
      <c r="P1991" s="108"/>
      <c r="Q1991" s="225"/>
    </row>
    <row r="1992" spans="2:17" x14ac:dyDescent="0.25">
      <c r="B1992" s="108"/>
      <c r="C1992" s="220"/>
      <c r="D1992" s="108"/>
      <c r="E1992" s="220"/>
      <c r="F1992" s="108"/>
      <c r="G1992" s="220"/>
      <c r="H1992" s="108"/>
      <c r="I1992" s="220"/>
      <c r="J1992" s="108"/>
      <c r="K1992" s="220"/>
      <c r="L1992" s="108"/>
      <c r="M1992" s="220"/>
      <c r="N1992" s="108"/>
      <c r="O1992" s="220"/>
      <c r="P1992" s="108"/>
      <c r="Q1992" s="225"/>
    </row>
    <row r="1993" spans="2:17" x14ac:dyDescent="0.25">
      <c r="B1993" s="108"/>
      <c r="C1993" s="220"/>
      <c r="D1993" s="108"/>
      <c r="E1993" s="220"/>
      <c r="F1993" s="108"/>
      <c r="G1993" s="220"/>
      <c r="H1993" s="108"/>
      <c r="I1993" s="220"/>
      <c r="J1993" s="108"/>
      <c r="K1993" s="220"/>
      <c r="L1993" s="108"/>
      <c r="M1993" s="220"/>
      <c r="N1993" s="108"/>
      <c r="O1993" s="220"/>
      <c r="P1993" s="108"/>
      <c r="Q1993" s="225"/>
    </row>
    <row r="1994" spans="2:17" x14ac:dyDescent="0.25">
      <c r="B1994" s="108"/>
      <c r="C1994" s="220"/>
      <c r="D1994" s="108"/>
      <c r="E1994" s="220"/>
      <c r="F1994" s="108"/>
      <c r="G1994" s="220"/>
      <c r="H1994" s="108"/>
      <c r="I1994" s="220"/>
      <c r="J1994" s="108"/>
      <c r="K1994" s="220"/>
      <c r="L1994" s="108"/>
      <c r="M1994" s="220"/>
      <c r="N1994" s="108"/>
      <c r="O1994" s="220"/>
      <c r="P1994" s="108"/>
      <c r="Q1994" s="225"/>
    </row>
    <row r="1995" spans="2:17" x14ac:dyDescent="0.25">
      <c r="B1995" s="108"/>
      <c r="C1995" s="220"/>
      <c r="D1995" s="108"/>
      <c r="E1995" s="220"/>
      <c r="F1995" s="108"/>
      <c r="G1995" s="220"/>
      <c r="H1995" s="108"/>
      <c r="I1995" s="220"/>
      <c r="J1995" s="108"/>
      <c r="K1995" s="220"/>
      <c r="L1995" s="108"/>
      <c r="M1995" s="220"/>
      <c r="N1995" s="108"/>
      <c r="O1995" s="220"/>
      <c r="P1995" s="108"/>
      <c r="Q1995" s="225"/>
    </row>
    <row r="1996" spans="2:17" x14ac:dyDescent="0.25">
      <c r="B1996" s="108"/>
      <c r="C1996" s="220"/>
      <c r="D1996" s="108"/>
      <c r="E1996" s="220"/>
      <c r="F1996" s="108"/>
      <c r="G1996" s="220"/>
      <c r="H1996" s="108"/>
      <c r="I1996" s="220"/>
      <c r="J1996" s="108"/>
      <c r="K1996" s="220"/>
      <c r="L1996" s="108"/>
      <c r="M1996" s="220"/>
      <c r="N1996" s="108"/>
      <c r="O1996" s="220"/>
      <c r="P1996" s="108"/>
      <c r="Q1996" s="225"/>
    </row>
    <row r="1997" spans="2:17" x14ac:dyDescent="0.25">
      <c r="B1997" s="108"/>
      <c r="C1997" s="220"/>
      <c r="D1997" s="108"/>
      <c r="E1997" s="220"/>
      <c r="F1997" s="108"/>
      <c r="G1997" s="220"/>
      <c r="H1997" s="108"/>
      <c r="I1997" s="220"/>
      <c r="J1997" s="108"/>
      <c r="K1997" s="220"/>
      <c r="L1997" s="108"/>
      <c r="M1997" s="220"/>
      <c r="N1997" s="108"/>
      <c r="O1997" s="220"/>
      <c r="P1997" s="108"/>
      <c r="Q1997" s="225"/>
    </row>
    <row r="1998" spans="2:17" x14ac:dyDescent="0.25">
      <c r="B1998" s="108"/>
      <c r="C1998" s="220"/>
      <c r="D1998" s="108"/>
      <c r="E1998" s="220"/>
      <c r="F1998" s="108"/>
      <c r="G1998" s="220"/>
      <c r="H1998" s="108"/>
      <c r="I1998" s="220"/>
      <c r="J1998" s="108"/>
      <c r="K1998" s="220"/>
      <c r="L1998" s="108"/>
      <c r="M1998" s="220"/>
      <c r="N1998" s="108"/>
      <c r="O1998" s="220"/>
      <c r="P1998" s="108"/>
      <c r="Q1998" s="225"/>
    </row>
    <row r="1999" spans="2:17" x14ac:dyDescent="0.25">
      <c r="B1999" s="108"/>
      <c r="C1999" s="220"/>
      <c r="D1999" s="108"/>
      <c r="E1999" s="220"/>
      <c r="F1999" s="108"/>
      <c r="G1999" s="220"/>
      <c r="H1999" s="108"/>
      <c r="I1999" s="220"/>
      <c r="J1999" s="108"/>
      <c r="K1999" s="220"/>
      <c r="L1999" s="108"/>
      <c r="M1999" s="220"/>
      <c r="N1999" s="108"/>
      <c r="O1999" s="220"/>
      <c r="P1999" s="108"/>
      <c r="Q1999" s="225"/>
    </row>
    <row r="2000" spans="2:17" x14ac:dyDescent="0.25">
      <c r="B2000" s="108"/>
      <c r="C2000" s="220"/>
      <c r="D2000" s="108"/>
      <c r="E2000" s="220"/>
      <c r="F2000" s="108"/>
      <c r="G2000" s="220"/>
      <c r="H2000" s="108"/>
      <c r="I2000" s="220"/>
      <c r="J2000" s="108"/>
      <c r="K2000" s="220"/>
      <c r="L2000" s="108"/>
      <c r="M2000" s="220"/>
      <c r="N2000" s="108"/>
      <c r="O2000" s="220"/>
      <c r="P2000" s="108"/>
      <c r="Q2000" s="225"/>
    </row>
    <row r="2001" spans="2:17" x14ac:dyDescent="0.25">
      <c r="B2001" s="108"/>
      <c r="C2001" s="220"/>
      <c r="D2001" s="108"/>
      <c r="E2001" s="220"/>
      <c r="F2001" s="108"/>
      <c r="G2001" s="220"/>
      <c r="H2001" s="108"/>
      <c r="I2001" s="220"/>
      <c r="J2001" s="108"/>
      <c r="K2001" s="220"/>
      <c r="L2001" s="108"/>
      <c r="M2001" s="220"/>
      <c r="N2001" s="108"/>
      <c r="O2001" s="220"/>
      <c r="P2001" s="108"/>
      <c r="Q2001" s="225"/>
    </row>
    <row r="2002" spans="2:17" x14ac:dyDescent="0.25">
      <c r="B2002" s="108"/>
      <c r="C2002" s="220"/>
      <c r="D2002" s="108"/>
      <c r="E2002" s="220"/>
      <c r="F2002" s="108"/>
      <c r="G2002" s="220"/>
      <c r="H2002" s="108"/>
      <c r="I2002" s="220"/>
      <c r="J2002" s="108"/>
      <c r="K2002" s="220"/>
      <c r="L2002" s="108"/>
      <c r="M2002" s="220"/>
      <c r="N2002" s="108"/>
      <c r="O2002" s="220"/>
      <c r="P2002" s="108"/>
      <c r="Q2002" s="225"/>
    </row>
    <row r="2003" spans="2:17" x14ac:dyDescent="0.25">
      <c r="B2003" s="108"/>
      <c r="C2003" s="220"/>
      <c r="D2003" s="108"/>
      <c r="E2003" s="220"/>
      <c r="F2003" s="108"/>
      <c r="G2003" s="220"/>
      <c r="H2003" s="108"/>
      <c r="I2003" s="220"/>
      <c r="J2003" s="108"/>
      <c r="K2003" s="220"/>
      <c r="L2003" s="108"/>
      <c r="M2003" s="220"/>
      <c r="N2003" s="108"/>
      <c r="O2003" s="220"/>
      <c r="P2003" s="108"/>
      <c r="Q2003" s="225"/>
    </row>
    <row r="2004" spans="2:17" x14ac:dyDescent="0.25">
      <c r="B2004" s="108"/>
      <c r="C2004" s="220"/>
      <c r="D2004" s="108"/>
      <c r="E2004" s="220"/>
      <c r="F2004" s="108"/>
      <c r="G2004" s="220"/>
      <c r="H2004" s="108"/>
      <c r="I2004" s="220"/>
      <c r="J2004" s="108"/>
      <c r="K2004" s="220"/>
      <c r="L2004" s="108"/>
      <c r="M2004" s="220"/>
      <c r="N2004" s="108"/>
      <c r="O2004" s="220"/>
      <c r="P2004" s="108"/>
      <c r="Q2004" s="225"/>
    </row>
    <row r="2005" spans="2:17" x14ac:dyDescent="0.25">
      <c r="B2005" s="108"/>
      <c r="C2005" s="220"/>
      <c r="D2005" s="108"/>
      <c r="E2005" s="220"/>
      <c r="F2005" s="108"/>
      <c r="G2005" s="220"/>
      <c r="H2005" s="108"/>
      <c r="I2005" s="220"/>
      <c r="J2005" s="108"/>
      <c r="K2005" s="220"/>
      <c r="L2005" s="108"/>
      <c r="M2005" s="220"/>
      <c r="N2005" s="108"/>
      <c r="O2005" s="220"/>
      <c r="P2005" s="108"/>
      <c r="Q2005" s="225"/>
    </row>
    <row r="2006" spans="2:17" x14ac:dyDescent="0.25">
      <c r="B2006" s="108"/>
      <c r="C2006" s="220"/>
      <c r="D2006" s="108"/>
      <c r="E2006" s="220"/>
      <c r="F2006" s="108"/>
      <c r="G2006" s="220"/>
      <c r="H2006" s="108"/>
      <c r="I2006" s="220"/>
      <c r="J2006" s="108"/>
      <c r="K2006" s="220"/>
      <c r="L2006" s="108"/>
      <c r="M2006" s="220"/>
      <c r="N2006" s="108"/>
      <c r="O2006" s="220"/>
      <c r="P2006" s="108"/>
      <c r="Q2006" s="225"/>
    </row>
    <row r="2007" spans="2:17" x14ac:dyDescent="0.25">
      <c r="B2007" s="108"/>
      <c r="C2007" s="220"/>
      <c r="D2007" s="108"/>
      <c r="E2007" s="220"/>
      <c r="F2007" s="108"/>
      <c r="G2007" s="220"/>
      <c r="H2007" s="108"/>
      <c r="I2007" s="220"/>
      <c r="J2007" s="108"/>
      <c r="K2007" s="220"/>
      <c r="L2007" s="108"/>
      <c r="M2007" s="220"/>
      <c r="N2007" s="108"/>
      <c r="O2007" s="220"/>
      <c r="P2007" s="108"/>
      <c r="Q2007" s="225"/>
    </row>
    <row r="2008" spans="2:17" x14ac:dyDescent="0.25">
      <c r="B2008" s="108"/>
      <c r="C2008" s="220"/>
      <c r="D2008" s="108"/>
      <c r="E2008" s="220"/>
      <c r="F2008" s="108"/>
      <c r="G2008" s="220"/>
      <c r="H2008" s="108"/>
      <c r="I2008" s="220"/>
      <c r="J2008" s="108"/>
      <c r="K2008" s="220"/>
      <c r="L2008" s="108"/>
      <c r="M2008" s="220"/>
      <c r="N2008" s="108"/>
      <c r="O2008" s="220"/>
      <c r="P2008" s="108"/>
      <c r="Q2008" s="225"/>
    </row>
    <row r="2009" spans="2:17" x14ac:dyDescent="0.25">
      <c r="B2009" s="108"/>
      <c r="C2009" s="220"/>
      <c r="D2009" s="108"/>
      <c r="E2009" s="220"/>
      <c r="F2009" s="108"/>
      <c r="G2009" s="220"/>
      <c r="H2009" s="108"/>
      <c r="I2009" s="220"/>
      <c r="J2009" s="108"/>
      <c r="K2009" s="220"/>
      <c r="L2009" s="108"/>
      <c r="M2009" s="220"/>
      <c r="N2009" s="108"/>
      <c r="O2009" s="220"/>
      <c r="P2009" s="108"/>
      <c r="Q2009" s="225"/>
    </row>
    <row r="2010" spans="2:17" x14ac:dyDescent="0.25">
      <c r="B2010" s="108"/>
      <c r="C2010" s="220"/>
      <c r="D2010" s="108"/>
      <c r="E2010" s="220"/>
      <c r="F2010" s="108"/>
      <c r="G2010" s="220"/>
      <c r="H2010" s="108"/>
      <c r="I2010" s="220"/>
      <c r="J2010" s="108"/>
      <c r="K2010" s="220"/>
      <c r="L2010" s="108"/>
      <c r="M2010" s="220"/>
      <c r="N2010" s="108"/>
      <c r="O2010" s="220"/>
      <c r="P2010" s="108"/>
      <c r="Q2010" s="225"/>
    </row>
    <row r="2011" spans="2:17" x14ac:dyDescent="0.25">
      <c r="B2011" s="108"/>
      <c r="C2011" s="220"/>
      <c r="D2011" s="108"/>
      <c r="E2011" s="220"/>
      <c r="F2011" s="108"/>
      <c r="G2011" s="220"/>
      <c r="H2011" s="108"/>
      <c r="I2011" s="220"/>
      <c r="J2011" s="108"/>
      <c r="K2011" s="220"/>
      <c r="L2011" s="108"/>
      <c r="M2011" s="220"/>
      <c r="N2011" s="108"/>
      <c r="O2011" s="220"/>
      <c r="P2011" s="108"/>
      <c r="Q2011" s="225"/>
    </row>
    <row r="2012" spans="2:17" x14ac:dyDescent="0.25">
      <c r="B2012" s="108"/>
      <c r="C2012" s="220"/>
      <c r="D2012" s="108"/>
      <c r="E2012" s="220"/>
      <c r="F2012" s="108"/>
      <c r="G2012" s="220"/>
      <c r="H2012" s="108"/>
      <c r="I2012" s="220"/>
      <c r="J2012" s="108"/>
      <c r="K2012" s="220"/>
      <c r="L2012" s="108"/>
      <c r="M2012" s="220"/>
      <c r="N2012" s="108"/>
      <c r="O2012" s="220"/>
      <c r="P2012" s="108"/>
      <c r="Q2012" s="225"/>
    </row>
    <row r="2013" spans="2:17" x14ac:dyDescent="0.25">
      <c r="B2013" s="108"/>
      <c r="C2013" s="220"/>
      <c r="D2013" s="108"/>
      <c r="E2013" s="220"/>
      <c r="F2013" s="108"/>
      <c r="G2013" s="220"/>
      <c r="H2013" s="108"/>
      <c r="I2013" s="220"/>
      <c r="J2013" s="108"/>
      <c r="K2013" s="220"/>
      <c r="L2013" s="108"/>
      <c r="M2013" s="220"/>
      <c r="N2013" s="108"/>
      <c r="O2013" s="220"/>
      <c r="P2013" s="108"/>
      <c r="Q2013" s="225"/>
    </row>
    <row r="2014" spans="2:17" x14ac:dyDescent="0.25">
      <c r="B2014" s="108"/>
      <c r="C2014" s="220"/>
      <c r="D2014" s="108"/>
      <c r="E2014" s="220"/>
      <c r="F2014" s="108"/>
      <c r="G2014" s="220"/>
      <c r="H2014" s="108"/>
      <c r="I2014" s="220"/>
      <c r="J2014" s="108"/>
      <c r="K2014" s="220"/>
      <c r="L2014" s="108"/>
      <c r="M2014" s="220"/>
      <c r="N2014" s="108"/>
      <c r="O2014" s="220"/>
      <c r="P2014" s="108"/>
      <c r="Q2014" s="225"/>
    </row>
    <row r="2015" spans="2:17" x14ac:dyDescent="0.25">
      <c r="B2015" s="108"/>
      <c r="C2015" s="220"/>
      <c r="D2015" s="108"/>
      <c r="E2015" s="220"/>
      <c r="F2015" s="108"/>
      <c r="G2015" s="220"/>
      <c r="H2015" s="108"/>
      <c r="I2015" s="220"/>
      <c r="J2015" s="108"/>
      <c r="K2015" s="220"/>
      <c r="L2015" s="108"/>
      <c r="M2015" s="220"/>
      <c r="N2015" s="108"/>
      <c r="O2015" s="220"/>
      <c r="P2015" s="108"/>
      <c r="Q2015" s="225"/>
    </row>
    <row r="2016" spans="2:17" x14ac:dyDescent="0.25">
      <c r="B2016" s="108"/>
      <c r="C2016" s="220"/>
      <c r="D2016" s="108"/>
      <c r="E2016" s="220"/>
      <c r="F2016" s="108"/>
      <c r="G2016" s="220"/>
      <c r="H2016" s="108"/>
      <c r="I2016" s="220"/>
      <c r="J2016" s="108"/>
      <c r="K2016" s="220"/>
      <c r="L2016" s="108"/>
      <c r="M2016" s="220"/>
      <c r="N2016" s="108"/>
      <c r="O2016" s="220"/>
      <c r="P2016" s="108"/>
      <c r="Q2016" s="225"/>
    </row>
    <row r="2017" spans="2:17" x14ac:dyDescent="0.25">
      <c r="B2017" s="108"/>
      <c r="C2017" s="220"/>
      <c r="D2017" s="108"/>
      <c r="E2017" s="220"/>
      <c r="F2017" s="108"/>
      <c r="G2017" s="220"/>
      <c r="H2017" s="108"/>
      <c r="I2017" s="220"/>
      <c r="J2017" s="108"/>
      <c r="K2017" s="220"/>
      <c r="L2017" s="108"/>
      <c r="M2017" s="220"/>
      <c r="N2017" s="108"/>
      <c r="O2017" s="220"/>
      <c r="P2017" s="108"/>
      <c r="Q2017" s="225"/>
    </row>
    <row r="2018" spans="2:17" x14ac:dyDescent="0.25">
      <c r="B2018" s="108"/>
      <c r="C2018" s="220"/>
      <c r="D2018" s="108"/>
      <c r="E2018" s="220"/>
      <c r="F2018" s="108"/>
      <c r="G2018" s="220"/>
      <c r="H2018" s="108"/>
      <c r="I2018" s="220"/>
      <c r="J2018" s="108"/>
      <c r="K2018" s="220"/>
      <c r="L2018" s="108"/>
      <c r="M2018" s="220"/>
      <c r="N2018" s="108"/>
      <c r="O2018" s="220"/>
      <c r="P2018" s="108"/>
      <c r="Q2018" s="225"/>
    </row>
    <row r="2019" spans="2:17" x14ac:dyDescent="0.25">
      <c r="B2019" s="108"/>
      <c r="C2019" s="220"/>
      <c r="D2019" s="108"/>
      <c r="E2019" s="220"/>
      <c r="F2019" s="108"/>
      <c r="G2019" s="220"/>
      <c r="H2019" s="108"/>
      <c r="I2019" s="220"/>
      <c r="J2019" s="108"/>
      <c r="K2019" s="220"/>
      <c r="L2019" s="108"/>
      <c r="M2019" s="220"/>
      <c r="N2019" s="108"/>
      <c r="O2019" s="220"/>
      <c r="P2019" s="108"/>
      <c r="Q2019" s="225"/>
    </row>
    <row r="2020" spans="2:17" x14ac:dyDescent="0.25">
      <c r="B2020" s="108"/>
      <c r="C2020" s="220"/>
      <c r="D2020" s="108"/>
      <c r="E2020" s="220"/>
      <c r="F2020" s="108"/>
      <c r="G2020" s="220"/>
      <c r="H2020" s="108"/>
      <c r="I2020" s="220"/>
      <c r="J2020" s="108"/>
      <c r="K2020" s="220"/>
      <c r="L2020" s="108"/>
      <c r="M2020" s="220"/>
      <c r="N2020" s="108"/>
      <c r="O2020" s="220"/>
      <c r="P2020" s="108"/>
      <c r="Q2020" s="225"/>
    </row>
    <row r="2021" spans="2:17" x14ac:dyDescent="0.25">
      <c r="B2021" s="108"/>
      <c r="C2021" s="220"/>
      <c r="D2021" s="108"/>
      <c r="E2021" s="220"/>
      <c r="F2021" s="108"/>
      <c r="G2021" s="220"/>
      <c r="H2021" s="108"/>
      <c r="I2021" s="220"/>
      <c r="J2021" s="108"/>
      <c r="K2021" s="220"/>
      <c r="L2021" s="108"/>
      <c r="M2021" s="220"/>
      <c r="N2021" s="108"/>
      <c r="O2021" s="220"/>
      <c r="P2021" s="108"/>
      <c r="Q2021" s="225"/>
    </row>
    <row r="2022" spans="2:17" x14ac:dyDescent="0.25">
      <c r="B2022" s="108"/>
      <c r="C2022" s="220"/>
      <c r="D2022" s="108"/>
      <c r="E2022" s="220"/>
      <c r="F2022" s="108"/>
      <c r="G2022" s="220"/>
      <c r="H2022" s="108"/>
      <c r="I2022" s="220"/>
      <c r="J2022" s="108"/>
      <c r="K2022" s="220"/>
      <c r="L2022" s="108"/>
      <c r="M2022" s="220"/>
      <c r="N2022" s="108"/>
      <c r="O2022" s="220"/>
      <c r="P2022" s="108"/>
      <c r="Q2022" s="225"/>
    </row>
    <row r="2023" spans="2:17" x14ac:dyDescent="0.25">
      <c r="B2023" s="108"/>
      <c r="C2023" s="220"/>
      <c r="D2023" s="108"/>
      <c r="E2023" s="220"/>
      <c r="F2023" s="108"/>
      <c r="G2023" s="220"/>
      <c r="H2023" s="108"/>
      <c r="I2023" s="220"/>
      <c r="J2023" s="108"/>
      <c r="K2023" s="220"/>
      <c r="L2023" s="108"/>
      <c r="M2023" s="220"/>
      <c r="N2023" s="108"/>
      <c r="O2023" s="220"/>
      <c r="P2023" s="108"/>
      <c r="Q2023" s="225"/>
    </row>
    <row r="2024" spans="2:17" x14ac:dyDescent="0.25">
      <c r="B2024" s="108"/>
      <c r="C2024" s="220"/>
      <c r="D2024" s="108"/>
      <c r="E2024" s="220"/>
      <c r="F2024" s="108"/>
      <c r="G2024" s="220"/>
      <c r="H2024" s="108"/>
      <c r="I2024" s="220"/>
      <c r="J2024" s="108"/>
      <c r="K2024" s="220"/>
      <c r="L2024" s="108"/>
      <c r="M2024" s="220"/>
      <c r="N2024" s="108"/>
      <c r="O2024" s="220"/>
      <c r="P2024" s="108"/>
      <c r="Q2024" s="225"/>
    </row>
    <row r="2025" spans="2:17" x14ac:dyDescent="0.25">
      <c r="B2025" s="108"/>
      <c r="C2025" s="220"/>
      <c r="D2025" s="108"/>
      <c r="E2025" s="220"/>
      <c r="F2025" s="108"/>
      <c r="G2025" s="220"/>
      <c r="H2025" s="108"/>
      <c r="I2025" s="220"/>
      <c r="J2025" s="108"/>
      <c r="K2025" s="220"/>
      <c r="L2025" s="108"/>
      <c r="M2025" s="220"/>
      <c r="N2025" s="108"/>
      <c r="O2025" s="220"/>
      <c r="P2025" s="108"/>
      <c r="Q2025" s="225"/>
    </row>
    <row r="2026" spans="2:17" x14ac:dyDescent="0.25">
      <c r="B2026" s="108"/>
      <c r="C2026" s="220"/>
      <c r="D2026" s="108"/>
      <c r="E2026" s="220"/>
      <c r="F2026" s="108"/>
      <c r="G2026" s="220"/>
      <c r="H2026" s="108"/>
      <c r="I2026" s="220"/>
      <c r="J2026" s="108"/>
      <c r="K2026" s="220"/>
      <c r="L2026" s="108"/>
      <c r="M2026" s="220"/>
      <c r="N2026" s="108"/>
      <c r="O2026" s="220"/>
      <c r="P2026" s="108"/>
      <c r="Q2026" s="225"/>
    </row>
    <row r="2027" spans="2:17" x14ac:dyDescent="0.25">
      <c r="B2027" s="108"/>
      <c r="C2027" s="220"/>
      <c r="D2027" s="108"/>
      <c r="E2027" s="220"/>
      <c r="F2027" s="108"/>
      <c r="G2027" s="220"/>
      <c r="H2027" s="108"/>
      <c r="I2027" s="220"/>
      <c r="J2027" s="108"/>
      <c r="K2027" s="220"/>
      <c r="L2027" s="108"/>
      <c r="M2027" s="220"/>
      <c r="N2027" s="108"/>
      <c r="O2027" s="220"/>
      <c r="P2027" s="108"/>
      <c r="Q2027" s="225"/>
    </row>
    <row r="2028" spans="2:17" x14ac:dyDescent="0.25">
      <c r="B2028" s="108"/>
      <c r="C2028" s="220"/>
      <c r="D2028" s="108"/>
      <c r="E2028" s="220"/>
      <c r="F2028" s="108"/>
      <c r="G2028" s="220"/>
      <c r="H2028" s="108"/>
      <c r="I2028" s="220"/>
      <c r="J2028" s="108"/>
      <c r="K2028" s="220"/>
      <c r="L2028" s="108"/>
      <c r="M2028" s="220"/>
      <c r="N2028" s="108"/>
      <c r="O2028" s="220"/>
      <c r="P2028" s="108"/>
      <c r="Q2028" s="225"/>
    </row>
    <row r="2029" spans="2:17" x14ac:dyDescent="0.25">
      <c r="B2029" s="108"/>
      <c r="C2029" s="220"/>
      <c r="D2029" s="108"/>
      <c r="E2029" s="220"/>
      <c r="F2029" s="108"/>
      <c r="G2029" s="220"/>
      <c r="H2029" s="108"/>
      <c r="I2029" s="220"/>
      <c r="J2029" s="108"/>
      <c r="K2029" s="220"/>
      <c r="L2029" s="108"/>
      <c r="M2029" s="220"/>
      <c r="N2029" s="108"/>
      <c r="O2029" s="220"/>
      <c r="P2029" s="108"/>
      <c r="Q2029" s="225"/>
    </row>
    <row r="2030" spans="2:17" x14ac:dyDescent="0.25">
      <c r="B2030" s="108"/>
      <c r="C2030" s="220"/>
      <c r="D2030" s="108"/>
      <c r="E2030" s="220"/>
      <c r="F2030" s="108"/>
      <c r="G2030" s="220"/>
      <c r="H2030" s="108"/>
      <c r="I2030" s="220"/>
      <c r="J2030" s="108"/>
      <c r="K2030" s="220"/>
      <c r="L2030" s="108"/>
      <c r="M2030" s="220"/>
      <c r="N2030" s="108"/>
      <c r="O2030" s="220"/>
      <c r="P2030" s="108"/>
      <c r="Q2030" s="225"/>
    </row>
    <row r="2031" spans="2:17" x14ac:dyDescent="0.25">
      <c r="B2031" s="108"/>
      <c r="C2031" s="220"/>
      <c r="D2031" s="108"/>
      <c r="E2031" s="220"/>
      <c r="F2031" s="108"/>
      <c r="G2031" s="220"/>
      <c r="H2031" s="108"/>
      <c r="I2031" s="220"/>
      <c r="J2031" s="108"/>
      <c r="K2031" s="220"/>
      <c r="L2031" s="108"/>
      <c r="M2031" s="220"/>
      <c r="N2031" s="108"/>
      <c r="O2031" s="220"/>
      <c r="P2031" s="108"/>
      <c r="Q2031" s="225"/>
    </row>
    <row r="2032" spans="2:17" x14ac:dyDescent="0.25">
      <c r="B2032" s="108"/>
      <c r="C2032" s="220"/>
      <c r="D2032" s="108"/>
      <c r="E2032" s="220"/>
      <c r="F2032" s="108"/>
      <c r="G2032" s="220"/>
      <c r="H2032" s="108"/>
      <c r="I2032" s="220"/>
      <c r="J2032" s="108"/>
      <c r="K2032" s="220"/>
      <c r="L2032" s="108"/>
      <c r="M2032" s="220"/>
      <c r="N2032" s="108"/>
      <c r="O2032" s="220"/>
      <c r="P2032" s="108"/>
      <c r="Q2032" s="225"/>
    </row>
    <row r="2033" spans="2:17" x14ac:dyDescent="0.25">
      <c r="B2033" s="108"/>
      <c r="C2033" s="220"/>
      <c r="D2033" s="108"/>
      <c r="E2033" s="220"/>
      <c r="F2033" s="108"/>
      <c r="G2033" s="220"/>
      <c r="H2033" s="108"/>
      <c r="I2033" s="220"/>
      <c r="J2033" s="108"/>
      <c r="K2033" s="220"/>
      <c r="L2033" s="108"/>
      <c r="M2033" s="220"/>
      <c r="N2033" s="108"/>
      <c r="O2033" s="220"/>
      <c r="P2033" s="108"/>
      <c r="Q2033" s="225"/>
    </row>
    <row r="2034" spans="2:17" x14ac:dyDescent="0.25">
      <c r="B2034" s="108"/>
      <c r="C2034" s="220"/>
      <c r="D2034" s="108"/>
      <c r="E2034" s="220"/>
      <c r="F2034" s="108"/>
      <c r="G2034" s="220"/>
      <c r="H2034" s="108"/>
      <c r="I2034" s="220"/>
      <c r="J2034" s="108"/>
      <c r="K2034" s="220"/>
      <c r="L2034" s="108"/>
      <c r="M2034" s="220"/>
      <c r="N2034" s="108"/>
      <c r="O2034" s="220"/>
      <c r="P2034" s="108"/>
      <c r="Q2034" s="225"/>
    </row>
    <row r="2035" spans="2:17" x14ac:dyDescent="0.25">
      <c r="B2035" s="108"/>
      <c r="C2035" s="220"/>
      <c r="D2035" s="108"/>
      <c r="E2035" s="220"/>
      <c r="F2035" s="108"/>
      <c r="G2035" s="220"/>
      <c r="H2035" s="108"/>
      <c r="I2035" s="220"/>
      <c r="J2035" s="108"/>
      <c r="K2035" s="220"/>
      <c r="L2035" s="108"/>
      <c r="M2035" s="220"/>
      <c r="N2035" s="108"/>
      <c r="O2035" s="220"/>
      <c r="P2035" s="108"/>
      <c r="Q2035" s="225"/>
    </row>
    <row r="2036" spans="2:17" x14ac:dyDescent="0.25">
      <c r="B2036" s="108"/>
      <c r="C2036" s="220"/>
      <c r="D2036" s="108"/>
      <c r="E2036" s="220"/>
      <c r="F2036" s="108"/>
      <c r="G2036" s="220"/>
      <c r="H2036" s="108"/>
      <c r="I2036" s="220"/>
      <c r="J2036" s="108"/>
      <c r="K2036" s="220"/>
      <c r="L2036" s="108"/>
      <c r="M2036" s="220"/>
      <c r="N2036" s="108"/>
      <c r="O2036" s="220"/>
      <c r="P2036" s="108"/>
      <c r="Q2036" s="225"/>
    </row>
    <row r="2037" spans="2:17" x14ac:dyDescent="0.25">
      <c r="B2037" s="108"/>
      <c r="C2037" s="220"/>
      <c r="D2037" s="108"/>
      <c r="E2037" s="220"/>
      <c r="F2037" s="108"/>
      <c r="G2037" s="220"/>
      <c r="H2037" s="108"/>
      <c r="I2037" s="220"/>
      <c r="J2037" s="108"/>
      <c r="K2037" s="220"/>
      <c r="L2037" s="108"/>
      <c r="M2037" s="220"/>
      <c r="N2037" s="108"/>
      <c r="O2037" s="220"/>
      <c r="P2037" s="108"/>
      <c r="Q2037" s="225"/>
    </row>
    <row r="2038" spans="2:17" x14ac:dyDescent="0.25">
      <c r="B2038" s="108"/>
      <c r="C2038" s="220"/>
      <c r="D2038" s="108"/>
      <c r="E2038" s="220"/>
      <c r="F2038" s="108"/>
      <c r="G2038" s="220"/>
      <c r="H2038" s="108"/>
      <c r="I2038" s="220"/>
      <c r="J2038" s="108"/>
      <c r="K2038" s="220"/>
      <c r="L2038" s="108"/>
      <c r="M2038" s="220"/>
      <c r="N2038" s="108"/>
      <c r="O2038" s="220"/>
      <c r="P2038" s="108"/>
      <c r="Q2038" s="225"/>
    </row>
    <row r="2039" spans="2:17" x14ac:dyDescent="0.25">
      <c r="B2039" s="108"/>
      <c r="C2039" s="220"/>
      <c r="D2039" s="108"/>
      <c r="E2039" s="220"/>
      <c r="F2039" s="108"/>
      <c r="G2039" s="220"/>
      <c r="H2039" s="108"/>
      <c r="I2039" s="220"/>
      <c r="J2039" s="108"/>
      <c r="K2039" s="220"/>
      <c r="L2039" s="108"/>
      <c r="M2039" s="220"/>
      <c r="N2039" s="108"/>
      <c r="O2039" s="220"/>
      <c r="P2039" s="108"/>
      <c r="Q2039" s="225"/>
    </row>
    <row r="2040" spans="2:17" x14ac:dyDescent="0.25">
      <c r="B2040" s="108"/>
      <c r="C2040" s="220"/>
      <c r="D2040" s="108"/>
      <c r="E2040" s="220"/>
      <c r="F2040" s="108"/>
      <c r="G2040" s="220"/>
      <c r="H2040" s="108"/>
      <c r="I2040" s="220"/>
      <c r="J2040" s="108"/>
      <c r="K2040" s="220"/>
      <c r="L2040" s="108"/>
      <c r="M2040" s="220"/>
      <c r="N2040" s="108"/>
      <c r="O2040" s="220"/>
      <c r="P2040" s="108"/>
      <c r="Q2040" s="225"/>
    </row>
    <row r="2041" spans="2:17" x14ac:dyDescent="0.25">
      <c r="B2041" s="108"/>
      <c r="C2041" s="220"/>
      <c r="D2041" s="108"/>
      <c r="E2041" s="220"/>
      <c r="F2041" s="108"/>
      <c r="G2041" s="220"/>
      <c r="H2041" s="108"/>
      <c r="I2041" s="220"/>
      <c r="J2041" s="108"/>
      <c r="K2041" s="220"/>
      <c r="L2041" s="108"/>
      <c r="M2041" s="220"/>
      <c r="N2041" s="108"/>
      <c r="O2041" s="220"/>
      <c r="P2041" s="108"/>
      <c r="Q2041" s="225"/>
    </row>
    <row r="2042" spans="2:17" x14ac:dyDescent="0.25">
      <c r="B2042" s="108"/>
      <c r="C2042" s="220"/>
      <c r="D2042" s="108"/>
      <c r="E2042" s="220"/>
      <c r="F2042" s="108"/>
      <c r="G2042" s="220"/>
      <c r="H2042" s="108"/>
      <c r="I2042" s="220"/>
      <c r="J2042" s="108"/>
      <c r="K2042" s="220"/>
      <c r="L2042" s="108"/>
      <c r="M2042" s="220"/>
      <c r="N2042" s="108"/>
      <c r="O2042" s="220"/>
      <c r="P2042" s="108"/>
      <c r="Q2042" s="225"/>
    </row>
    <row r="2043" spans="2:17" x14ac:dyDescent="0.25">
      <c r="B2043" s="108"/>
      <c r="C2043" s="220"/>
      <c r="D2043" s="108"/>
      <c r="E2043" s="220"/>
      <c r="F2043" s="108"/>
      <c r="G2043" s="220"/>
      <c r="H2043" s="108"/>
      <c r="I2043" s="220"/>
      <c r="J2043" s="108"/>
      <c r="K2043" s="220"/>
      <c r="L2043" s="108"/>
      <c r="M2043" s="220"/>
      <c r="N2043" s="108"/>
      <c r="O2043" s="220"/>
      <c r="P2043" s="108"/>
      <c r="Q2043" s="225"/>
    </row>
    <row r="2044" spans="2:17" x14ac:dyDescent="0.25">
      <c r="B2044" s="108"/>
      <c r="C2044" s="220"/>
      <c r="D2044" s="108"/>
      <c r="E2044" s="220"/>
      <c r="F2044" s="108"/>
      <c r="G2044" s="220"/>
      <c r="H2044" s="108"/>
      <c r="I2044" s="220"/>
      <c r="J2044" s="108"/>
      <c r="K2044" s="220"/>
      <c r="L2044" s="108"/>
      <c r="M2044" s="220"/>
      <c r="N2044" s="108"/>
      <c r="O2044" s="220"/>
      <c r="P2044" s="108"/>
      <c r="Q2044" s="225"/>
    </row>
    <row r="2045" spans="2:17" x14ac:dyDescent="0.25">
      <c r="B2045" s="108"/>
      <c r="C2045" s="220"/>
      <c r="D2045" s="108"/>
      <c r="E2045" s="220"/>
      <c r="F2045" s="108"/>
      <c r="G2045" s="220"/>
      <c r="H2045" s="108"/>
      <c r="I2045" s="220"/>
      <c r="J2045" s="108"/>
      <c r="K2045" s="220"/>
      <c r="L2045" s="108"/>
      <c r="M2045" s="220"/>
      <c r="N2045" s="108"/>
      <c r="O2045" s="220"/>
      <c r="P2045" s="108"/>
      <c r="Q2045" s="225"/>
    </row>
    <row r="2046" spans="2:17" x14ac:dyDescent="0.25">
      <c r="B2046" s="108"/>
      <c r="C2046" s="220"/>
      <c r="D2046" s="108"/>
      <c r="E2046" s="220"/>
      <c r="F2046" s="108"/>
      <c r="G2046" s="220"/>
      <c r="H2046" s="108"/>
      <c r="I2046" s="220"/>
      <c r="J2046" s="108"/>
      <c r="K2046" s="220"/>
      <c r="L2046" s="108"/>
      <c r="M2046" s="220"/>
      <c r="N2046" s="108"/>
      <c r="O2046" s="220"/>
      <c r="P2046" s="108"/>
      <c r="Q2046" s="225"/>
    </row>
    <row r="2047" spans="2:17" x14ac:dyDescent="0.25">
      <c r="B2047" s="108"/>
      <c r="C2047" s="220"/>
      <c r="D2047" s="108"/>
      <c r="E2047" s="220"/>
      <c r="F2047" s="108"/>
      <c r="G2047" s="220"/>
      <c r="H2047" s="108"/>
      <c r="I2047" s="220"/>
      <c r="J2047" s="108"/>
      <c r="K2047" s="220"/>
      <c r="L2047" s="108"/>
      <c r="M2047" s="220"/>
      <c r="N2047" s="108"/>
      <c r="O2047" s="220"/>
      <c r="P2047" s="108"/>
      <c r="Q2047" s="225"/>
    </row>
    <row r="2048" spans="2:17" x14ac:dyDescent="0.25">
      <c r="B2048" s="108"/>
      <c r="C2048" s="220"/>
      <c r="D2048" s="108"/>
      <c r="E2048" s="220"/>
      <c r="F2048" s="108"/>
      <c r="G2048" s="220"/>
      <c r="H2048" s="108"/>
      <c r="I2048" s="220"/>
      <c r="J2048" s="108"/>
      <c r="K2048" s="220"/>
      <c r="L2048" s="108"/>
      <c r="M2048" s="220"/>
      <c r="N2048" s="108"/>
      <c r="O2048" s="220"/>
      <c r="P2048" s="108"/>
      <c r="Q2048" s="225"/>
    </row>
    <row r="2049" spans="2:17" x14ac:dyDescent="0.25">
      <c r="B2049" s="108"/>
      <c r="C2049" s="220"/>
      <c r="D2049" s="108"/>
      <c r="E2049" s="220"/>
      <c r="F2049" s="108"/>
      <c r="G2049" s="220"/>
      <c r="H2049" s="108"/>
      <c r="I2049" s="220"/>
      <c r="J2049" s="108"/>
      <c r="K2049" s="220"/>
      <c r="L2049" s="108"/>
      <c r="M2049" s="220"/>
      <c r="N2049" s="108"/>
      <c r="O2049" s="220"/>
      <c r="P2049" s="108"/>
      <c r="Q2049" s="225"/>
    </row>
    <row r="2050" spans="2:17" x14ac:dyDescent="0.25">
      <c r="B2050" s="108"/>
      <c r="C2050" s="220"/>
      <c r="D2050" s="108"/>
      <c r="E2050" s="220"/>
      <c r="F2050" s="108"/>
      <c r="G2050" s="220"/>
      <c r="H2050" s="108"/>
      <c r="I2050" s="220"/>
      <c r="J2050" s="108"/>
      <c r="K2050" s="220"/>
      <c r="L2050" s="108"/>
      <c r="M2050" s="220"/>
      <c r="N2050" s="108"/>
      <c r="O2050" s="220"/>
      <c r="P2050" s="108"/>
      <c r="Q2050" s="225"/>
    </row>
    <row r="2051" spans="2:17" x14ac:dyDescent="0.25">
      <c r="B2051" s="108"/>
      <c r="C2051" s="220"/>
      <c r="D2051" s="108"/>
      <c r="E2051" s="220"/>
      <c r="F2051" s="108"/>
      <c r="G2051" s="220"/>
      <c r="H2051" s="108"/>
      <c r="I2051" s="220"/>
      <c r="J2051" s="108"/>
      <c r="K2051" s="220"/>
      <c r="L2051" s="108"/>
      <c r="M2051" s="220"/>
      <c r="N2051" s="108"/>
      <c r="O2051" s="220"/>
      <c r="P2051" s="108"/>
      <c r="Q2051" s="225"/>
    </row>
    <row r="2052" spans="2:17" x14ac:dyDescent="0.25">
      <c r="B2052" s="108"/>
      <c r="C2052" s="220"/>
      <c r="D2052" s="108"/>
      <c r="E2052" s="220"/>
      <c r="F2052" s="108"/>
      <c r="G2052" s="220"/>
      <c r="H2052" s="108"/>
      <c r="I2052" s="220"/>
      <c r="J2052" s="108"/>
      <c r="K2052" s="220"/>
      <c r="L2052" s="108"/>
      <c r="M2052" s="220"/>
      <c r="N2052" s="108"/>
      <c r="O2052" s="220"/>
      <c r="P2052" s="108"/>
      <c r="Q2052" s="225"/>
    </row>
    <row r="2053" spans="2:17" x14ac:dyDescent="0.25">
      <c r="B2053" s="108"/>
      <c r="C2053" s="220"/>
      <c r="D2053" s="108"/>
      <c r="E2053" s="220"/>
      <c r="F2053" s="108"/>
      <c r="G2053" s="220"/>
      <c r="H2053" s="108"/>
      <c r="I2053" s="220"/>
      <c r="J2053" s="108"/>
      <c r="K2053" s="220"/>
      <c r="L2053" s="108"/>
      <c r="M2053" s="220"/>
      <c r="N2053" s="108"/>
      <c r="O2053" s="220"/>
      <c r="P2053" s="108"/>
      <c r="Q2053" s="225"/>
    </row>
    <row r="2054" spans="2:17" x14ac:dyDescent="0.25">
      <c r="B2054" s="108"/>
      <c r="C2054" s="220"/>
      <c r="D2054" s="108"/>
      <c r="E2054" s="220"/>
      <c r="F2054" s="108"/>
      <c r="G2054" s="220"/>
      <c r="H2054" s="108"/>
      <c r="I2054" s="220"/>
      <c r="J2054" s="108"/>
      <c r="K2054" s="220"/>
      <c r="L2054" s="108"/>
      <c r="M2054" s="220"/>
      <c r="N2054" s="108"/>
      <c r="O2054" s="220"/>
      <c r="P2054" s="108"/>
      <c r="Q2054" s="225"/>
    </row>
    <row r="2055" spans="2:17" x14ac:dyDescent="0.25">
      <c r="B2055" s="108"/>
      <c r="C2055" s="220"/>
      <c r="D2055" s="108"/>
      <c r="E2055" s="220"/>
      <c r="F2055" s="108"/>
      <c r="G2055" s="220"/>
      <c r="H2055" s="108"/>
      <c r="I2055" s="220"/>
      <c r="J2055" s="108"/>
      <c r="K2055" s="220"/>
      <c r="L2055" s="108"/>
      <c r="M2055" s="220"/>
      <c r="N2055" s="108"/>
      <c r="O2055" s="220"/>
      <c r="P2055" s="108"/>
      <c r="Q2055" s="225"/>
    </row>
    <row r="2056" spans="2:17" x14ac:dyDescent="0.25">
      <c r="B2056" s="108"/>
      <c r="C2056" s="220"/>
      <c r="D2056" s="108"/>
      <c r="E2056" s="220"/>
      <c r="F2056" s="108"/>
      <c r="G2056" s="220"/>
      <c r="H2056" s="108"/>
      <c r="I2056" s="220"/>
      <c r="J2056" s="108"/>
      <c r="K2056" s="220"/>
      <c r="L2056" s="108"/>
      <c r="M2056" s="220"/>
      <c r="N2056" s="108"/>
      <c r="O2056" s="220"/>
      <c r="P2056" s="108"/>
      <c r="Q2056" s="225"/>
    </row>
    <row r="2057" spans="2:17" x14ac:dyDescent="0.25">
      <c r="B2057" s="108"/>
      <c r="C2057" s="220"/>
      <c r="D2057" s="108"/>
      <c r="E2057" s="220"/>
      <c r="F2057" s="108"/>
      <c r="G2057" s="220"/>
      <c r="H2057" s="108"/>
      <c r="I2057" s="220"/>
      <c r="J2057" s="108"/>
      <c r="K2057" s="220"/>
      <c r="L2057" s="108"/>
      <c r="M2057" s="220"/>
      <c r="N2057" s="108"/>
      <c r="O2057" s="220"/>
      <c r="P2057" s="108"/>
      <c r="Q2057" s="225"/>
    </row>
    <row r="2058" spans="2:17" x14ac:dyDescent="0.25">
      <c r="B2058" s="108"/>
      <c r="C2058" s="220"/>
      <c r="D2058" s="108"/>
      <c r="E2058" s="220"/>
      <c r="F2058" s="108"/>
      <c r="G2058" s="220"/>
      <c r="H2058" s="108"/>
      <c r="I2058" s="220"/>
      <c r="J2058" s="108"/>
      <c r="K2058" s="220"/>
      <c r="L2058" s="108"/>
      <c r="M2058" s="220"/>
      <c r="N2058" s="108"/>
      <c r="O2058" s="220"/>
      <c r="P2058" s="108"/>
      <c r="Q2058" s="225"/>
    </row>
    <row r="2059" spans="2:17" x14ac:dyDescent="0.25">
      <c r="B2059" s="108"/>
      <c r="C2059" s="220"/>
      <c r="D2059" s="108"/>
      <c r="E2059" s="220"/>
      <c r="F2059" s="108"/>
      <c r="G2059" s="220"/>
      <c r="H2059" s="108"/>
      <c r="I2059" s="220"/>
      <c r="J2059" s="108"/>
      <c r="K2059" s="220"/>
      <c r="L2059" s="108"/>
      <c r="M2059" s="220"/>
      <c r="N2059" s="108"/>
      <c r="O2059" s="220"/>
      <c r="P2059" s="108"/>
      <c r="Q2059" s="225"/>
    </row>
    <row r="2060" spans="2:17" x14ac:dyDescent="0.25">
      <c r="B2060" s="108"/>
      <c r="C2060" s="220"/>
      <c r="D2060" s="108"/>
      <c r="E2060" s="220"/>
      <c r="F2060" s="108"/>
      <c r="G2060" s="220"/>
      <c r="H2060" s="108"/>
      <c r="I2060" s="220"/>
      <c r="J2060" s="108"/>
      <c r="K2060" s="220"/>
      <c r="L2060" s="108"/>
      <c r="M2060" s="220"/>
      <c r="N2060" s="108"/>
      <c r="O2060" s="220"/>
      <c r="P2060" s="108"/>
      <c r="Q2060" s="225"/>
    </row>
    <row r="2061" spans="2:17" x14ac:dyDescent="0.25">
      <c r="B2061" s="108"/>
      <c r="C2061" s="220"/>
      <c r="D2061" s="108"/>
      <c r="E2061" s="220"/>
      <c r="F2061" s="108"/>
      <c r="G2061" s="220"/>
      <c r="H2061" s="108"/>
      <c r="I2061" s="220"/>
      <c r="J2061" s="108"/>
      <c r="K2061" s="220"/>
      <c r="L2061" s="108"/>
      <c r="M2061" s="220"/>
      <c r="N2061" s="108"/>
      <c r="O2061" s="220"/>
      <c r="P2061" s="108"/>
      <c r="Q2061" s="225"/>
    </row>
    <row r="2062" spans="2:17" x14ac:dyDescent="0.25">
      <c r="B2062" s="108"/>
      <c r="C2062" s="220"/>
      <c r="D2062" s="108"/>
      <c r="E2062" s="220"/>
      <c r="F2062" s="108"/>
      <c r="G2062" s="220"/>
      <c r="H2062" s="108"/>
      <c r="I2062" s="220"/>
      <c r="J2062" s="108"/>
      <c r="K2062" s="220"/>
      <c r="L2062" s="108"/>
      <c r="M2062" s="220"/>
      <c r="N2062" s="108"/>
      <c r="O2062" s="220"/>
      <c r="P2062" s="108"/>
      <c r="Q2062" s="225"/>
    </row>
    <row r="2063" spans="2:17" x14ac:dyDescent="0.25">
      <c r="B2063" s="108"/>
      <c r="C2063" s="220"/>
      <c r="D2063" s="108"/>
      <c r="E2063" s="220"/>
      <c r="F2063" s="108"/>
      <c r="G2063" s="220"/>
      <c r="H2063" s="108"/>
      <c r="I2063" s="220"/>
      <c r="J2063" s="108"/>
      <c r="K2063" s="220"/>
      <c r="L2063" s="108"/>
      <c r="M2063" s="220"/>
      <c r="N2063" s="108"/>
      <c r="O2063" s="220"/>
      <c r="P2063" s="108"/>
      <c r="Q2063" s="225"/>
    </row>
    <row r="2064" spans="2:17" x14ac:dyDescent="0.25">
      <c r="B2064" s="108"/>
      <c r="C2064" s="220"/>
      <c r="D2064" s="108"/>
      <c r="E2064" s="220"/>
      <c r="F2064" s="108"/>
      <c r="G2064" s="220"/>
      <c r="H2064" s="108"/>
      <c r="I2064" s="220"/>
      <c r="J2064" s="108"/>
      <c r="K2064" s="220"/>
      <c r="L2064" s="108"/>
      <c r="M2064" s="220"/>
      <c r="N2064" s="108"/>
      <c r="O2064" s="220"/>
      <c r="P2064" s="108"/>
      <c r="Q2064" s="225"/>
    </row>
    <row r="2065" spans="2:17" x14ac:dyDescent="0.25">
      <c r="B2065" s="108"/>
      <c r="C2065" s="220"/>
      <c r="D2065" s="108"/>
      <c r="E2065" s="220"/>
      <c r="F2065" s="108"/>
      <c r="G2065" s="220"/>
      <c r="H2065" s="108"/>
      <c r="I2065" s="220"/>
      <c r="J2065" s="108"/>
      <c r="K2065" s="220"/>
      <c r="L2065" s="108"/>
      <c r="M2065" s="220"/>
      <c r="N2065" s="108"/>
      <c r="O2065" s="220"/>
      <c r="P2065" s="108"/>
      <c r="Q2065" s="225"/>
    </row>
    <row r="2066" spans="2:17" x14ac:dyDescent="0.25">
      <c r="B2066" s="108"/>
      <c r="C2066" s="220"/>
      <c r="D2066" s="108"/>
      <c r="E2066" s="220"/>
      <c r="F2066" s="108"/>
      <c r="G2066" s="220"/>
      <c r="H2066" s="108"/>
      <c r="I2066" s="220"/>
      <c r="J2066" s="108"/>
      <c r="K2066" s="220"/>
      <c r="L2066" s="108"/>
      <c r="M2066" s="220"/>
      <c r="N2066" s="108"/>
      <c r="O2066" s="220"/>
      <c r="P2066" s="108"/>
      <c r="Q2066" s="225"/>
    </row>
    <row r="2067" spans="2:17" x14ac:dyDescent="0.25">
      <c r="B2067" s="108"/>
      <c r="C2067" s="220"/>
      <c r="D2067" s="108"/>
      <c r="E2067" s="220"/>
      <c r="F2067" s="108"/>
      <c r="G2067" s="220"/>
      <c r="H2067" s="108"/>
      <c r="I2067" s="220"/>
      <c r="J2067" s="108"/>
      <c r="K2067" s="220"/>
      <c r="L2067" s="108"/>
      <c r="M2067" s="220"/>
      <c r="N2067" s="108"/>
      <c r="O2067" s="220"/>
      <c r="P2067" s="108"/>
      <c r="Q2067" s="225"/>
    </row>
    <row r="2068" spans="2:17" x14ac:dyDescent="0.25">
      <c r="B2068" s="108"/>
      <c r="C2068" s="220"/>
      <c r="D2068" s="108"/>
      <c r="E2068" s="220"/>
      <c r="F2068" s="108"/>
      <c r="G2068" s="220"/>
      <c r="H2068" s="108"/>
      <c r="I2068" s="220"/>
      <c r="J2068" s="108"/>
      <c r="K2068" s="220"/>
      <c r="L2068" s="108"/>
      <c r="M2068" s="220"/>
      <c r="N2068" s="108"/>
      <c r="O2068" s="220"/>
      <c r="P2068" s="108"/>
      <c r="Q2068" s="225"/>
    </row>
    <row r="2069" spans="2:17" x14ac:dyDescent="0.25">
      <c r="B2069" s="108"/>
      <c r="C2069" s="220"/>
      <c r="D2069" s="108"/>
      <c r="E2069" s="220"/>
      <c r="F2069" s="108"/>
      <c r="G2069" s="220"/>
      <c r="H2069" s="108"/>
      <c r="I2069" s="220"/>
      <c r="J2069" s="108"/>
      <c r="K2069" s="220"/>
      <c r="L2069" s="108"/>
      <c r="M2069" s="220"/>
      <c r="N2069" s="108"/>
      <c r="O2069" s="220"/>
      <c r="P2069" s="108"/>
      <c r="Q2069" s="225"/>
    </row>
    <row r="2070" spans="2:17" x14ac:dyDescent="0.25">
      <c r="B2070" s="108"/>
      <c r="C2070" s="220"/>
      <c r="D2070" s="108"/>
      <c r="E2070" s="220"/>
      <c r="F2070" s="108"/>
      <c r="G2070" s="220"/>
      <c r="H2070" s="108"/>
      <c r="I2070" s="220"/>
      <c r="J2070" s="108"/>
      <c r="K2070" s="220"/>
      <c r="L2070" s="108"/>
      <c r="M2070" s="220"/>
      <c r="N2070" s="108"/>
      <c r="O2070" s="220"/>
      <c r="P2070" s="108"/>
      <c r="Q2070" s="225"/>
    </row>
    <row r="2071" spans="2:17" x14ac:dyDescent="0.25">
      <c r="B2071" s="108"/>
      <c r="C2071" s="220"/>
      <c r="D2071" s="108"/>
      <c r="E2071" s="220"/>
      <c r="F2071" s="108"/>
      <c r="G2071" s="220"/>
      <c r="H2071" s="108"/>
      <c r="I2071" s="220"/>
      <c r="J2071" s="108"/>
      <c r="K2071" s="220"/>
      <c r="L2071" s="108"/>
      <c r="M2071" s="220"/>
      <c r="N2071" s="108"/>
      <c r="O2071" s="220"/>
      <c r="P2071" s="108"/>
      <c r="Q2071" s="225"/>
    </row>
    <row r="2072" spans="2:17" x14ac:dyDescent="0.25">
      <c r="B2072" s="108"/>
      <c r="C2072" s="220"/>
      <c r="D2072" s="108"/>
      <c r="E2072" s="220"/>
      <c r="F2072" s="108"/>
      <c r="G2072" s="220"/>
      <c r="H2072" s="108"/>
      <c r="I2072" s="220"/>
      <c r="J2072" s="108"/>
      <c r="K2072" s="220"/>
      <c r="L2072" s="108"/>
      <c r="M2072" s="220"/>
      <c r="N2072" s="108"/>
      <c r="O2072" s="220"/>
      <c r="P2072" s="108"/>
      <c r="Q2072" s="225"/>
    </row>
    <row r="2073" spans="2:17" x14ac:dyDescent="0.25">
      <c r="B2073" s="108"/>
      <c r="C2073" s="220"/>
      <c r="D2073" s="108"/>
      <c r="E2073" s="220"/>
      <c r="F2073" s="108"/>
      <c r="G2073" s="220"/>
      <c r="H2073" s="108"/>
      <c r="I2073" s="220"/>
      <c r="J2073" s="108"/>
      <c r="K2073" s="220"/>
      <c r="L2073" s="108"/>
      <c r="M2073" s="220"/>
      <c r="N2073" s="108"/>
      <c r="O2073" s="220"/>
      <c r="P2073" s="108"/>
      <c r="Q2073" s="225"/>
    </row>
    <row r="2074" spans="2:17" x14ac:dyDescent="0.25">
      <c r="B2074" s="108"/>
      <c r="C2074" s="220"/>
      <c r="D2074" s="108"/>
      <c r="E2074" s="220"/>
      <c r="F2074" s="108"/>
      <c r="G2074" s="220"/>
      <c r="H2074" s="108"/>
      <c r="I2074" s="220"/>
      <c r="J2074" s="108"/>
      <c r="K2074" s="220"/>
      <c r="L2074" s="108"/>
      <c r="M2074" s="220"/>
      <c r="N2074" s="108"/>
      <c r="O2074" s="220"/>
      <c r="P2074" s="108"/>
      <c r="Q2074" s="225"/>
    </row>
    <row r="2075" spans="2:17" x14ac:dyDescent="0.25">
      <c r="B2075" s="108"/>
      <c r="C2075" s="220"/>
      <c r="D2075" s="108"/>
      <c r="E2075" s="220"/>
      <c r="F2075" s="108"/>
      <c r="G2075" s="220"/>
      <c r="H2075" s="108"/>
      <c r="I2075" s="220"/>
      <c r="J2075" s="108"/>
      <c r="K2075" s="220"/>
      <c r="L2075" s="108"/>
      <c r="M2075" s="220"/>
      <c r="N2075" s="108"/>
      <c r="O2075" s="220"/>
      <c r="P2075" s="108"/>
      <c r="Q2075" s="225"/>
    </row>
    <row r="2076" spans="2:17" x14ac:dyDescent="0.25">
      <c r="B2076" s="108"/>
      <c r="C2076" s="220"/>
      <c r="D2076" s="108"/>
      <c r="E2076" s="220"/>
      <c r="F2076" s="108"/>
      <c r="G2076" s="220"/>
      <c r="H2076" s="108"/>
      <c r="I2076" s="220"/>
      <c r="J2076" s="108"/>
      <c r="K2076" s="220"/>
      <c r="L2076" s="108"/>
      <c r="M2076" s="220"/>
      <c r="N2076" s="108"/>
      <c r="O2076" s="220"/>
      <c r="P2076" s="108"/>
      <c r="Q2076" s="225"/>
    </row>
    <row r="2077" spans="2:17" x14ac:dyDescent="0.25">
      <c r="B2077" s="108"/>
      <c r="C2077" s="220"/>
      <c r="D2077" s="108"/>
      <c r="E2077" s="220"/>
      <c r="F2077" s="108"/>
      <c r="G2077" s="220"/>
      <c r="H2077" s="108"/>
      <c r="I2077" s="220"/>
      <c r="J2077" s="108"/>
      <c r="K2077" s="220"/>
      <c r="L2077" s="108"/>
      <c r="M2077" s="220"/>
      <c r="N2077" s="108"/>
      <c r="O2077" s="220"/>
      <c r="P2077" s="108"/>
      <c r="Q2077" s="225"/>
    </row>
    <row r="2078" spans="2:17" x14ac:dyDescent="0.25">
      <c r="B2078" s="108"/>
      <c r="C2078" s="220"/>
      <c r="D2078" s="108"/>
      <c r="E2078" s="220"/>
      <c r="F2078" s="108"/>
      <c r="G2078" s="220"/>
      <c r="H2078" s="108"/>
      <c r="I2078" s="220"/>
      <c r="J2078" s="108"/>
      <c r="K2078" s="220"/>
      <c r="L2078" s="108"/>
      <c r="M2078" s="220"/>
      <c r="N2078" s="108"/>
      <c r="O2078" s="220"/>
      <c r="P2078" s="108"/>
      <c r="Q2078" s="225"/>
    </row>
    <row r="2079" spans="2:17" x14ac:dyDescent="0.25">
      <c r="B2079" s="108"/>
      <c r="C2079" s="220"/>
      <c r="D2079" s="108"/>
      <c r="E2079" s="220"/>
      <c r="F2079" s="108"/>
      <c r="G2079" s="220"/>
      <c r="H2079" s="108"/>
      <c r="I2079" s="220"/>
      <c r="J2079" s="108"/>
      <c r="K2079" s="220"/>
      <c r="L2079" s="108"/>
      <c r="M2079" s="220"/>
      <c r="N2079" s="108"/>
      <c r="O2079" s="220"/>
      <c r="P2079" s="108"/>
      <c r="Q2079" s="225"/>
    </row>
    <row r="2080" spans="2:17" x14ac:dyDescent="0.25">
      <c r="B2080" s="108"/>
      <c r="C2080" s="220"/>
      <c r="D2080" s="108"/>
      <c r="E2080" s="220"/>
      <c r="F2080" s="108"/>
      <c r="G2080" s="220"/>
      <c r="H2080" s="108"/>
      <c r="I2080" s="220"/>
      <c r="J2080" s="108"/>
      <c r="K2080" s="220"/>
      <c r="L2080" s="108"/>
      <c r="M2080" s="220"/>
      <c r="N2080" s="108"/>
      <c r="O2080" s="220"/>
      <c r="P2080" s="108"/>
      <c r="Q2080" s="225"/>
    </row>
    <row r="2081" spans="2:17" x14ac:dyDescent="0.25">
      <c r="B2081" s="108"/>
      <c r="C2081" s="220"/>
      <c r="D2081" s="108"/>
      <c r="E2081" s="220"/>
      <c r="F2081" s="108"/>
      <c r="G2081" s="220"/>
      <c r="H2081" s="108"/>
      <c r="I2081" s="220"/>
      <c r="J2081" s="108"/>
      <c r="K2081" s="220"/>
      <c r="L2081" s="108"/>
      <c r="M2081" s="220"/>
      <c r="N2081" s="108"/>
      <c r="O2081" s="220"/>
      <c r="P2081" s="108"/>
      <c r="Q2081" s="225"/>
    </row>
    <row r="2082" spans="2:17" x14ac:dyDescent="0.25">
      <c r="B2082" s="108"/>
      <c r="C2082" s="220"/>
      <c r="D2082" s="108"/>
      <c r="E2082" s="220"/>
      <c r="F2082" s="108"/>
      <c r="G2082" s="220"/>
      <c r="H2082" s="108"/>
      <c r="I2082" s="220"/>
      <c r="J2082" s="108"/>
      <c r="K2082" s="220"/>
      <c r="L2082" s="108"/>
      <c r="M2082" s="220"/>
      <c r="N2082" s="108"/>
      <c r="O2082" s="220"/>
      <c r="P2082" s="108"/>
      <c r="Q2082" s="225"/>
    </row>
    <row r="2083" spans="2:17" x14ac:dyDescent="0.25">
      <c r="B2083" s="108"/>
      <c r="C2083" s="220"/>
      <c r="D2083" s="108"/>
      <c r="E2083" s="220"/>
      <c r="F2083" s="108"/>
      <c r="G2083" s="220"/>
      <c r="H2083" s="108"/>
      <c r="I2083" s="220"/>
      <c r="J2083" s="108"/>
      <c r="K2083" s="220"/>
      <c r="L2083" s="108"/>
      <c r="M2083" s="220"/>
      <c r="N2083" s="108"/>
      <c r="O2083" s="220"/>
      <c r="P2083" s="108"/>
      <c r="Q2083" s="225"/>
    </row>
    <row r="2084" spans="2:17" x14ac:dyDescent="0.25">
      <c r="B2084" s="108"/>
      <c r="C2084" s="220"/>
      <c r="D2084" s="108"/>
      <c r="E2084" s="220"/>
      <c r="F2084" s="108"/>
      <c r="G2084" s="220"/>
      <c r="H2084" s="108"/>
      <c r="I2084" s="220"/>
      <c r="J2084" s="108"/>
      <c r="K2084" s="220"/>
      <c r="L2084" s="108"/>
      <c r="M2084" s="220"/>
      <c r="N2084" s="108"/>
      <c r="O2084" s="220"/>
      <c r="P2084" s="108"/>
      <c r="Q2084" s="225"/>
    </row>
    <row r="2085" spans="2:17" x14ac:dyDescent="0.25">
      <c r="B2085" s="108"/>
      <c r="C2085" s="220"/>
      <c r="D2085" s="108"/>
      <c r="E2085" s="220"/>
      <c r="F2085" s="108"/>
      <c r="G2085" s="220"/>
      <c r="H2085" s="108"/>
      <c r="I2085" s="220"/>
      <c r="J2085" s="108"/>
      <c r="K2085" s="220"/>
      <c r="L2085" s="108"/>
      <c r="M2085" s="220"/>
      <c r="N2085" s="108"/>
      <c r="O2085" s="220"/>
      <c r="P2085" s="108"/>
      <c r="Q2085" s="225"/>
    </row>
    <row r="2086" spans="2:17" x14ac:dyDescent="0.25">
      <c r="B2086" s="108"/>
      <c r="C2086" s="220"/>
      <c r="D2086" s="108"/>
      <c r="E2086" s="220"/>
      <c r="F2086" s="108"/>
      <c r="G2086" s="220"/>
      <c r="H2086" s="108"/>
      <c r="I2086" s="220"/>
      <c r="J2086" s="108"/>
      <c r="K2086" s="220"/>
      <c r="L2086" s="108"/>
      <c r="M2086" s="220"/>
      <c r="N2086" s="108"/>
      <c r="O2086" s="220"/>
      <c r="P2086" s="108"/>
      <c r="Q2086" s="225"/>
    </row>
    <row r="2087" spans="2:17" x14ac:dyDescent="0.25">
      <c r="B2087" s="108"/>
      <c r="C2087" s="220"/>
      <c r="D2087" s="108"/>
      <c r="E2087" s="220"/>
      <c r="F2087" s="108"/>
      <c r="G2087" s="220"/>
      <c r="H2087" s="108"/>
      <c r="I2087" s="220"/>
      <c r="J2087" s="108"/>
      <c r="K2087" s="220"/>
      <c r="L2087" s="108"/>
      <c r="M2087" s="220"/>
      <c r="N2087" s="108"/>
      <c r="O2087" s="220"/>
      <c r="P2087" s="108"/>
      <c r="Q2087" s="225"/>
    </row>
    <row r="2088" spans="2:17" x14ac:dyDescent="0.25">
      <c r="B2088" s="108"/>
      <c r="C2088" s="220"/>
      <c r="D2088" s="108"/>
      <c r="E2088" s="220"/>
      <c r="F2088" s="108"/>
      <c r="G2088" s="220"/>
      <c r="H2088" s="108"/>
      <c r="I2088" s="220"/>
      <c r="J2088" s="108"/>
      <c r="K2088" s="220"/>
      <c r="L2088" s="108"/>
      <c r="M2088" s="220"/>
      <c r="N2088" s="108"/>
      <c r="O2088" s="220"/>
      <c r="P2088" s="108"/>
      <c r="Q2088" s="225"/>
    </row>
    <row r="2089" spans="2:17" x14ac:dyDescent="0.25">
      <c r="B2089" s="108"/>
      <c r="C2089" s="220"/>
      <c r="D2089" s="108"/>
      <c r="E2089" s="220"/>
      <c r="F2089" s="108"/>
      <c r="G2089" s="220"/>
      <c r="H2089" s="108"/>
      <c r="I2089" s="220"/>
      <c r="J2089" s="108"/>
      <c r="K2089" s="220"/>
      <c r="L2089" s="108"/>
      <c r="M2089" s="220"/>
      <c r="N2089" s="108"/>
      <c r="O2089" s="220"/>
      <c r="P2089" s="108"/>
      <c r="Q2089" s="225"/>
    </row>
    <row r="2090" spans="2:17" x14ac:dyDescent="0.25">
      <c r="B2090" s="108"/>
      <c r="C2090" s="220"/>
      <c r="D2090" s="108"/>
      <c r="E2090" s="220"/>
      <c r="F2090" s="108"/>
      <c r="G2090" s="220"/>
      <c r="H2090" s="108"/>
      <c r="I2090" s="220"/>
      <c r="J2090" s="108"/>
      <c r="K2090" s="220"/>
      <c r="L2090" s="108"/>
      <c r="M2090" s="220"/>
      <c r="N2090" s="108"/>
      <c r="O2090" s="220"/>
      <c r="P2090" s="108"/>
      <c r="Q2090" s="225"/>
    </row>
    <row r="2091" spans="2:17" x14ac:dyDescent="0.25">
      <c r="B2091" s="108"/>
      <c r="C2091" s="220"/>
      <c r="D2091" s="108"/>
      <c r="E2091" s="220"/>
      <c r="F2091" s="108"/>
      <c r="G2091" s="220"/>
      <c r="H2091" s="108"/>
      <c r="I2091" s="220"/>
      <c r="J2091" s="108"/>
      <c r="K2091" s="220"/>
      <c r="L2091" s="108"/>
      <c r="M2091" s="220"/>
      <c r="N2091" s="108"/>
      <c r="O2091" s="220"/>
      <c r="P2091" s="108"/>
      <c r="Q2091" s="225"/>
    </row>
    <row r="2092" spans="2:17" x14ac:dyDescent="0.25">
      <c r="B2092" s="108"/>
      <c r="C2092" s="220"/>
      <c r="D2092" s="108"/>
      <c r="E2092" s="220"/>
      <c r="F2092" s="108"/>
      <c r="G2092" s="220"/>
      <c r="H2092" s="108"/>
      <c r="I2092" s="220"/>
      <c r="J2092" s="108"/>
      <c r="K2092" s="220"/>
      <c r="L2092" s="108"/>
      <c r="M2092" s="220"/>
      <c r="N2092" s="108"/>
      <c r="O2092" s="220"/>
      <c r="P2092" s="108"/>
      <c r="Q2092" s="225"/>
    </row>
    <row r="2093" spans="2:17" x14ac:dyDescent="0.25">
      <c r="B2093" s="108"/>
      <c r="C2093" s="220"/>
      <c r="D2093" s="108"/>
      <c r="E2093" s="220"/>
      <c r="F2093" s="108"/>
      <c r="G2093" s="220"/>
      <c r="H2093" s="108"/>
      <c r="I2093" s="220"/>
      <c r="J2093" s="108"/>
      <c r="K2093" s="220"/>
      <c r="L2093" s="108"/>
      <c r="M2093" s="220"/>
      <c r="N2093" s="108"/>
      <c r="O2093" s="220"/>
      <c r="P2093" s="108"/>
      <c r="Q2093" s="225"/>
    </row>
    <row r="2094" spans="2:17" x14ac:dyDescent="0.25">
      <c r="B2094" s="108"/>
      <c r="C2094" s="220"/>
      <c r="D2094" s="108"/>
      <c r="E2094" s="220"/>
      <c r="F2094" s="108"/>
      <c r="G2094" s="220"/>
      <c r="H2094" s="108"/>
      <c r="I2094" s="220"/>
      <c r="J2094" s="108"/>
      <c r="K2094" s="220"/>
      <c r="L2094" s="108"/>
      <c r="M2094" s="220"/>
      <c r="N2094" s="108"/>
      <c r="O2094" s="220"/>
      <c r="P2094" s="108"/>
      <c r="Q2094" s="225"/>
    </row>
    <row r="2095" spans="2:17" x14ac:dyDescent="0.25">
      <c r="B2095" s="108"/>
      <c r="C2095" s="220"/>
      <c r="D2095" s="108"/>
      <c r="E2095" s="220"/>
      <c r="F2095" s="108"/>
      <c r="G2095" s="220"/>
      <c r="H2095" s="108"/>
      <c r="I2095" s="220"/>
      <c r="J2095" s="108"/>
      <c r="K2095" s="220"/>
      <c r="L2095" s="108"/>
      <c r="M2095" s="220"/>
      <c r="N2095" s="108"/>
      <c r="O2095" s="220"/>
      <c r="P2095" s="108"/>
      <c r="Q2095" s="225"/>
    </row>
    <row r="2096" spans="2:17" x14ac:dyDescent="0.25">
      <c r="B2096" s="108"/>
      <c r="C2096" s="220"/>
      <c r="D2096" s="108"/>
      <c r="E2096" s="220"/>
      <c r="F2096" s="108"/>
      <c r="G2096" s="220"/>
      <c r="H2096" s="108"/>
      <c r="I2096" s="220"/>
      <c r="J2096" s="108"/>
      <c r="K2096" s="220"/>
      <c r="L2096" s="108"/>
      <c r="M2096" s="220"/>
      <c r="N2096" s="108"/>
      <c r="O2096" s="220"/>
      <c r="P2096" s="108"/>
      <c r="Q2096" s="225"/>
    </row>
    <row r="2097" spans="2:17" x14ac:dyDescent="0.25">
      <c r="B2097" s="108"/>
      <c r="C2097" s="220"/>
      <c r="D2097" s="108"/>
      <c r="E2097" s="220"/>
      <c r="F2097" s="108"/>
      <c r="G2097" s="220"/>
      <c r="H2097" s="108"/>
      <c r="I2097" s="220"/>
      <c r="J2097" s="108"/>
      <c r="K2097" s="220"/>
      <c r="L2097" s="108"/>
      <c r="M2097" s="220"/>
      <c r="N2097" s="108"/>
      <c r="O2097" s="220"/>
      <c r="P2097" s="108"/>
      <c r="Q2097" s="225"/>
    </row>
    <row r="2098" spans="2:17" x14ac:dyDescent="0.25">
      <c r="B2098" s="108"/>
      <c r="C2098" s="220"/>
      <c r="D2098" s="108"/>
      <c r="E2098" s="220"/>
      <c r="F2098" s="108"/>
      <c r="G2098" s="220"/>
      <c r="H2098" s="108"/>
      <c r="I2098" s="220"/>
      <c r="J2098" s="108"/>
      <c r="K2098" s="220"/>
      <c r="L2098" s="108"/>
      <c r="M2098" s="220"/>
      <c r="N2098" s="108"/>
      <c r="O2098" s="220"/>
      <c r="P2098" s="108"/>
      <c r="Q2098" s="225"/>
    </row>
    <row r="2099" spans="2:17" x14ac:dyDescent="0.25">
      <c r="B2099" s="108"/>
      <c r="C2099" s="220"/>
      <c r="D2099" s="108"/>
      <c r="E2099" s="220"/>
      <c r="F2099" s="108"/>
      <c r="G2099" s="220"/>
      <c r="H2099" s="108"/>
      <c r="I2099" s="220"/>
      <c r="J2099" s="108"/>
      <c r="K2099" s="220"/>
      <c r="L2099" s="108"/>
      <c r="M2099" s="220"/>
      <c r="N2099" s="108"/>
      <c r="O2099" s="220"/>
      <c r="P2099" s="108"/>
      <c r="Q2099" s="225"/>
    </row>
    <row r="2100" spans="2:17" x14ac:dyDescent="0.25">
      <c r="B2100" s="108"/>
      <c r="C2100" s="220"/>
      <c r="D2100" s="108"/>
      <c r="E2100" s="220"/>
      <c r="F2100" s="108"/>
      <c r="G2100" s="220"/>
      <c r="H2100" s="108"/>
      <c r="I2100" s="220"/>
      <c r="J2100" s="108"/>
      <c r="K2100" s="220"/>
      <c r="L2100" s="108"/>
      <c r="M2100" s="220"/>
      <c r="N2100" s="108"/>
      <c r="O2100" s="220"/>
      <c r="P2100" s="108"/>
      <c r="Q2100" s="225"/>
    </row>
    <row r="2101" spans="2:17" x14ac:dyDescent="0.25">
      <c r="B2101" s="108"/>
      <c r="C2101" s="220"/>
      <c r="D2101" s="108"/>
      <c r="E2101" s="220"/>
      <c r="F2101" s="108"/>
      <c r="G2101" s="220"/>
      <c r="H2101" s="108"/>
      <c r="I2101" s="220"/>
      <c r="J2101" s="108"/>
      <c r="K2101" s="220"/>
      <c r="L2101" s="108"/>
      <c r="M2101" s="220"/>
      <c r="N2101" s="108"/>
      <c r="O2101" s="220"/>
      <c r="P2101" s="108"/>
      <c r="Q2101" s="225"/>
    </row>
    <row r="2102" spans="2:17" x14ac:dyDescent="0.25">
      <c r="B2102" s="108"/>
      <c r="C2102" s="220"/>
      <c r="D2102" s="108"/>
      <c r="E2102" s="220"/>
      <c r="F2102" s="108"/>
      <c r="G2102" s="220"/>
      <c r="H2102" s="108"/>
      <c r="I2102" s="220"/>
      <c r="J2102" s="108"/>
      <c r="K2102" s="220"/>
      <c r="L2102" s="108"/>
      <c r="M2102" s="220"/>
      <c r="N2102" s="108"/>
      <c r="O2102" s="220"/>
      <c r="P2102" s="108"/>
      <c r="Q2102" s="225"/>
    </row>
    <row r="2103" spans="2:17" x14ac:dyDescent="0.25">
      <c r="B2103" s="108"/>
      <c r="C2103" s="220"/>
      <c r="D2103" s="108"/>
      <c r="E2103" s="220"/>
      <c r="F2103" s="108"/>
      <c r="G2103" s="220"/>
      <c r="H2103" s="108"/>
      <c r="I2103" s="220"/>
      <c r="J2103" s="108"/>
      <c r="K2103" s="220"/>
      <c r="L2103" s="108"/>
      <c r="M2103" s="220"/>
      <c r="N2103" s="108"/>
      <c r="O2103" s="220"/>
      <c r="P2103" s="108"/>
      <c r="Q2103" s="225"/>
    </row>
    <row r="2104" spans="2:17" x14ac:dyDescent="0.25">
      <c r="B2104" s="108"/>
      <c r="C2104" s="220"/>
      <c r="D2104" s="108"/>
      <c r="E2104" s="220"/>
      <c r="F2104" s="108"/>
      <c r="G2104" s="220"/>
      <c r="H2104" s="108"/>
      <c r="I2104" s="220"/>
      <c r="J2104" s="108"/>
      <c r="K2104" s="220"/>
      <c r="L2104" s="108"/>
      <c r="M2104" s="220"/>
      <c r="N2104" s="108"/>
      <c r="O2104" s="220"/>
      <c r="P2104" s="108"/>
      <c r="Q2104" s="225"/>
    </row>
    <row r="2105" spans="2:17" x14ac:dyDescent="0.25">
      <c r="B2105" s="108"/>
      <c r="C2105" s="220"/>
      <c r="D2105" s="108"/>
      <c r="E2105" s="220"/>
      <c r="F2105" s="108"/>
      <c r="G2105" s="220"/>
      <c r="H2105" s="108"/>
      <c r="I2105" s="220"/>
      <c r="J2105" s="108"/>
      <c r="K2105" s="220"/>
      <c r="L2105" s="108"/>
      <c r="M2105" s="220"/>
      <c r="N2105" s="108"/>
      <c r="O2105" s="220"/>
      <c r="P2105" s="108"/>
      <c r="Q2105" s="225"/>
    </row>
    <row r="2106" spans="2:17" x14ac:dyDescent="0.25">
      <c r="B2106" s="108"/>
      <c r="C2106" s="220"/>
      <c r="D2106" s="108"/>
      <c r="E2106" s="220"/>
      <c r="F2106" s="108"/>
      <c r="G2106" s="220"/>
      <c r="H2106" s="108"/>
      <c r="I2106" s="220"/>
      <c r="J2106" s="108"/>
      <c r="K2106" s="220"/>
      <c r="L2106" s="108"/>
      <c r="M2106" s="220"/>
      <c r="N2106" s="108"/>
      <c r="O2106" s="220"/>
      <c r="P2106" s="108"/>
      <c r="Q2106" s="225"/>
    </row>
    <row r="2107" spans="2:17" x14ac:dyDescent="0.25">
      <c r="B2107" s="108"/>
      <c r="C2107" s="220"/>
      <c r="D2107" s="108"/>
      <c r="E2107" s="220"/>
      <c r="F2107" s="108"/>
      <c r="G2107" s="220"/>
      <c r="H2107" s="108"/>
      <c r="I2107" s="220"/>
      <c r="J2107" s="108"/>
      <c r="K2107" s="220"/>
      <c r="L2107" s="108"/>
      <c r="M2107" s="220"/>
      <c r="N2107" s="108"/>
      <c r="O2107" s="220"/>
      <c r="P2107" s="108"/>
      <c r="Q2107" s="225"/>
    </row>
    <row r="2108" spans="2:17" x14ac:dyDescent="0.25">
      <c r="B2108" s="108"/>
      <c r="C2108" s="220"/>
      <c r="D2108" s="108"/>
      <c r="E2108" s="220"/>
      <c r="F2108" s="108"/>
      <c r="G2108" s="220"/>
      <c r="H2108" s="108"/>
      <c r="I2108" s="220"/>
      <c r="J2108" s="108"/>
      <c r="K2108" s="220"/>
      <c r="L2108" s="108"/>
      <c r="M2108" s="220"/>
      <c r="N2108" s="108"/>
      <c r="O2108" s="220"/>
      <c r="P2108" s="108"/>
      <c r="Q2108" s="225"/>
    </row>
    <row r="2109" spans="2:17" x14ac:dyDescent="0.25">
      <c r="B2109" s="108"/>
      <c r="C2109" s="220"/>
      <c r="D2109" s="108"/>
      <c r="E2109" s="220"/>
      <c r="F2109" s="108"/>
      <c r="G2109" s="220"/>
      <c r="H2109" s="108"/>
      <c r="I2109" s="220"/>
      <c r="J2109" s="108"/>
      <c r="K2109" s="220"/>
      <c r="L2109" s="108"/>
      <c r="M2109" s="220"/>
      <c r="N2109" s="108"/>
      <c r="O2109" s="220"/>
      <c r="P2109" s="108"/>
      <c r="Q2109" s="225"/>
    </row>
    <row r="2110" spans="2:17" x14ac:dyDescent="0.25">
      <c r="B2110" s="108"/>
      <c r="C2110" s="220"/>
      <c r="D2110" s="108"/>
      <c r="E2110" s="220"/>
      <c r="F2110" s="108"/>
      <c r="G2110" s="220"/>
      <c r="H2110" s="108"/>
      <c r="I2110" s="220"/>
      <c r="J2110" s="108"/>
      <c r="K2110" s="220"/>
      <c r="L2110" s="108"/>
      <c r="M2110" s="220"/>
      <c r="N2110" s="108"/>
      <c r="O2110" s="220"/>
      <c r="P2110" s="108"/>
      <c r="Q2110" s="225"/>
    </row>
    <row r="2111" spans="2:17" x14ac:dyDescent="0.25">
      <c r="B2111" s="108"/>
      <c r="C2111" s="220"/>
      <c r="D2111" s="108"/>
      <c r="E2111" s="220"/>
      <c r="F2111" s="108"/>
      <c r="G2111" s="220"/>
      <c r="H2111" s="108"/>
      <c r="I2111" s="220"/>
      <c r="J2111" s="108"/>
      <c r="K2111" s="220"/>
      <c r="L2111" s="108"/>
      <c r="M2111" s="220"/>
      <c r="N2111" s="108"/>
      <c r="O2111" s="220"/>
      <c r="P2111" s="108"/>
      <c r="Q2111" s="225"/>
    </row>
    <row r="2112" spans="2:17" x14ac:dyDescent="0.25">
      <c r="B2112" s="108"/>
      <c r="C2112" s="220"/>
      <c r="D2112" s="108"/>
      <c r="E2112" s="220"/>
      <c r="F2112" s="108"/>
      <c r="G2112" s="220"/>
      <c r="H2112" s="108"/>
      <c r="I2112" s="220"/>
      <c r="J2112" s="108"/>
      <c r="K2112" s="220"/>
      <c r="L2112" s="108"/>
      <c r="M2112" s="220"/>
      <c r="N2112" s="108"/>
      <c r="O2112" s="220"/>
      <c r="P2112" s="108"/>
      <c r="Q2112" s="225"/>
    </row>
    <row r="2113" spans="2:17" x14ac:dyDescent="0.25">
      <c r="B2113" s="108"/>
      <c r="C2113" s="220"/>
      <c r="D2113" s="108"/>
      <c r="E2113" s="220"/>
      <c r="F2113" s="108"/>
      <c r="G2113" s="220"/>
      <c r="H2113" s="108"/>
      <c r="I2113" s="220"/>
      <c r="J2113" s="108"/>
      <c r="K2113" s="220"/>
      <c r="L2113" s="108"/>
      <c r="M2113" s="220"/>
      <c r="N2113" s="108"/>
      <c r="O2113" s="220"/>
      <c r="P2113" s="108"/>
      <c r="Q2113" s="225"/>
    </row>
    <row r="2114" spans="2:17" x14ac:dyDescent="0.25">
      <c r="B2114" s="108"/>
      <c r="C2114" s="220"/>
      <c r="D2114" s="108"/>
      <c r="E2114" s="220"/>
      <c r="F2114" s="108"/>
      <c r="G2114" s="220"/>
      <c r="H2114" s="108"/>
      <c r="I2114" s="220"/>
      <c r="J2114" s="108"/>
      <c r="K2114" s="220"/>
      <c r="L2114" s="108"/>
      <c r="M2114" s="220"/>
      <c r="N2114" s="108"/>
      <c r="O2114" s="220"/>
      <c r="P2114" s="108"/>
      <c r="Q2114" s="225"/>
    </row>
    <row r="2115" spans="2:17" x14ac:dyDescent="0.25">
      <c r="B2115" s="108"/>
      <c r="C2115" s="220"/>
      <c r="D2115" s="108"/>
      <c r="E2115" s="220"/>
      <c r="F2115" s="108"/>
      <c r="G2115" s="220"/>
      <c r="H2115" s="108"/>
      <c r="I2115" s="220"/>
      <c r="J2115" s="108"/>
      <c r="K2115" s="220"/>
      <c r="L2115" s="108"/>
      <c r="M2115" s="220"/>
      <c r="N2115" s="108"/>
      <c r="O2115" s="220"/>
      <c r="P2115" s="108"/>
      <c r="Q2115" s="225"/>
    </row>
    <row r="2116" spans="2:17" x14ac:dyDescent="0.25">
      <c r="B2116" s="108"/>
      <c r="C2116" s="220"/>
      <c r="D2116" s="108"/>
      <c r="E2116" s="220"/>
      <c r="F2116" s="108"/>
      <c r="G2116" s="220"/>
      <c r="H2116" s="108"/>
      <c r="I2116" s="220"/>
      <c r="J2116" s="108"/>
      <c r="K2116" s="220"/>
      <c r="L2116" s="108"/>
      <c r="M2116" s="220"/>
      <c r="N2116" s="108"/>
      <c r="O2116" s="220"/>
      <c r="P2116" s="108"/>
      <c r="Q2116" s="225"/>
    </row>
    <row r="2117" spans="2:17" x14ac:dyDescent="0.25">
      <c r="B2117" s="108"/>
      <c r="C2117" s="220"/>
      <c r="D2117" s="108"/>
      <c r="E2117" s="220"/>
      <c r="F2117" s="108"/>
      <c r="G2117" s="220"/>
      <c r="H2117" s="108"/>
      <c r="I2117" s="220"/>
      <c r="J2117" s="108"/>
      <c r="K2117" s="220"/>
      <c r="L2117" s="108"/>
      <c r="M2117" s="220"/>
      <c r="N2117" s="108"/>
      <c r="O2117" s="220"/>
      <c r="P2117" s="108"/>
      <c r="Q2117" s="225"/>
    </row>
    <row r="2118" spans="2:17" x14ac:dyDescent="0.25">
      <c r="B2118" s="108"/>
      <c r="C2118" s="220"/>
      <c r="D2118" s="108"/>
      <c r="E2118" s="220"/>
      <c r="F2118" s="108"/>
      <c r="G2118" s="220"/>
      <c r="H2118" s="108"/>
      <c r="I2118" s="220"/>
      <c r="J2118" s="108"/>
      <c r="K2118" s="220"/>
      <c r="L2118" s="108"/>
      <c r="M2118" s="220"/>
      <c r="N2118" s="108"/>
      <c r="O2118" s="220"/>
      <c r="P2118" s="108"/>
      <c r="Q2118" s="225"/>
    </row>
    <row r="2119" spans="2:17" x14ac:dyDescent="0.25">
      <c r="B2119" s="108"/>
      <c r="C2119" s="220"/>
      <c r="D2119" s="108"/>
      <c r="E2119" s="220"/>
      <c r="F2119" s="108"/>
      <c r="G2119" s="220"/>
      <c r="H2119" s="108"/>
      <c r="I2119" s="220"/>
      <c r="J2119" s="108"/>
      <c r="K2119" s="220"/>
      <c r="L2119" s="108"/>
      <c r="M2119" s="220"/>
      <c r="N2119" s="108"/>
      <c r="O2119" s="220"/>
      <c r="P2119" s="108"/>
      <c r="Q2119" s="225"/>
    </row>
    <row r="2120" spans="2:17" x14ac:dyDescent="0.25">
      <c r="B2120" s="108"/>
      <c r="C2120" s="220"/>
      <c r="D2120" s="108"/>
      <c r="E2120" s="220"/>
      <c r="F2120" s="108"/>
      <c r="G2120" s="220"/>
      <c r="H2120" s="108"/>
      <c r="I2120" s="220"/>
      <c r="J2120" s="108"/>
      <c r="K2120" s="220"/>
      <c r="L2120" s="108"/>
      <c r="M2120" s="220"/>
      <c r="N2120" s="108"/>
      <c r="O2120" s="220"/>
      <c r="P2120" s="108"/>
      <c r="Q2120" s="225"/>
    </row>
    <row r="2121" spans="2:17" x14ac:dyDescent="0.25">
      <c r="B2121" s="108"/>
      <c r="C2121" s="220"/>
      <c r="D2121" s="108"/>
      <c r="E2121" s="220"/>
      <c r="F2121" s="108"/>
      <c r="G2121" s="220"/>
      <c r="H2121" s="108"/>
      <c r="I2121" s="220"/>
      <c r="J2121" s="108"/>
      <c r="K2121" s="220"/>
      <c r="L2121" s="108"/>
      <c r="M2121" s="220"/>
      <c r="N2121" s="108"/>
      <c r="O2121" s="220"/>
      <c r="P2121" s="108"/>
      <c r="Q2121" s="225"/>
    </row>
    <row r="2122" spans="2:17" x14ac:dyDescent="0.25">
      <c r="B2122" s="108"/>
      <c r="C2122" s="220"/>
      <c r="D2122" s="108"/>
      <c r="E2122" s="220"/>
      <c r="F2122" s="108"/>
      <c r="G2122" s="220"/>
      <c r="H2122" s="108"/>
      <c r="I2122" s="220"/>
      <c r="J2122" s="108"/>
      <c r="K2122" s="220"/>
      <c r="L2122" s="108"/>
      <c r="M2122" s="220"/>
      <c r="N2122" s="108"/>
      <c r="O2122" s="220"/>
      <c r="P2122" s="108"/>
      <c r="Q2122" s="225"/>
    </row>
    <row r="2123" spans="2:17" x14ac:dyDescent="0.25">
      <c r="B2123" s="108"/>
      <c r="C2123" s="220"/>
      <c r="D2123" s="108"/>
      <c r="E2123" s="220"/>
      <c r="F2123" s="108"/>
      <c r="G2123" s="220"/>
      <c r="H2123" s="108"/>
      <c r="I2123" s="220"/>
      <c r="J2123" s="108"/>
      <c r="K2123" s="220"/>
      <c r="L2123" s="108"/>
      <c r="M2123" s="220"/>
      <c r="N2123" s="108"/>
      <c r="O2123" s="220"/>
      <c r="P2123" s="108"/>
      <c r="Q2123" s="225"/>
    </row>
    <row r="2124" spans="2:17" x14ac:dyDescent="0.25">
      <c r="B2124" s="108"/>
      <c r="C2124" s="220"/>
      <c r="D2124" s="108"/>
      <c r="E2124" s="220"/>
      <c r="F2124" s="108"/>
      <c r="G2124" s="220"/>
      <c r="H2124" s="108"/>
      <c r="I2124" s="220"/>
      <c r="J2124" s="108"/>
      <c r="K2124" s="220"/>
      <c r="L2124" s="108"/>
      <c r="M2124" s="220"/>
      <c r="N2124" s="108"/>
      <c r="O2124" s="220"/>
      <c r="P2124" s="108"/>
      <c r="Q2124" s="225"/>
    </row>
    <row r="2125" spans="2:17" x14ac:dyDescent="0.25">
      <c r="B2125" s="108"/>
      <c r="C2125" s="220"/>
      <c r="D2125" s="108"/>
      <c r="E2125" s="220"/>
      <c r="F2125" s="108"/>
      <c r="G2125" s="220"/>
      <c r="H2125" s="108"/>
      <c r="I2125" s="220"/>
      <c r="J2125" s="108"/>
      <c r="K2125" s="220"/>
      <c r="L2125" s="108"/>
      <c r="M2125" s="220"/>
      <c r="N2125" s="108"/>
      <c r="O2125" s="220"/>
      <c r="P2125" s="108"/>
      <c r="Q2125" s="225"/>
    </row>
    <row r="2126" spans="2:17" x14ac:dyDescent="0.25">
      <c r="B2126" s="108"/>
      <c r="C2126" s="220"/>
      <c r="D2126" s="108"/>
      <c r="E2126" s="220"/>
      <c r="F2126" s="108"/>
      <c r="G2126" s="220"/>
      <c r="H2126" s="108"/>
      <c r="I2126" s="220"/>
      <c r="J2126" s="108"/>
      <c r="K2126" s="220"/>
      <c r="L2126" s="108"/>
      <c r="M2126" s="220"/>
      <c r="N2126" s="108"/>
      <c r="O2126" s="220"/>
      <c r="P2126" s="108"/>
      <c r="Q2126" s="225"/>
    </row>
    <row r="2127" spans="2:17" x14ac:dyDescent="0.25">
      <c r="B2127" s="108"/>
      <c r="C2127" s="220"/>
      <c r="D2127" s="108"/>
      <c r="E2127" s="220"/>
      <c r="F2127" s="108"/>
      <c r="G2127" s="220"/>
      <c r="H2127" s="108"/>
      <c r="I2127" s="220"/>
      <c r="J2127" s="108"/>
      <c r="K2127" s="220"/>
      <c r="L2127" s="108"/>
      <c r="M2127" s="220"/>
      <c r="N2127" s="108"/>
      <c r="O2127" s="220"/>
      <c r="P2127" s="108"/>
      <c r="Q2127" s="225"/>
    </row>
    <row r="2128" spans="2:17" x14ac:dyDescent="0.25">
      <c r="B2128" s="108"/>
      <c r="C2128" s="220"/>
      <c r="D2128" s="108"/>
      <c r="E2128" s="220"/>
      <c r="F2128" s="108"/>
      <c r="G2128" s="220"/>
      <c r="H2128" s="108"/>
      <c r="I2128" s="220"/>
      <c r="J2128" s="108"/>
      <c r="K2128" s="220"/>
      <c r="L2128" s="108"/>
      <c r="M2128" s="220"/>
      <c r="N2128" s="108"/>
      <c r="O2128" s="220"/>
      <c r="P2128" s="108"/>
      <c r="Q2128" s="225"/>
    </row>
    <row r="2129" spans="2:17" x14ac:dyDescent="0.25">
      <c r="B2129" s="108"/>
      <c r="C2129" s="220"/>
      <c r="D2129" s="108"/>
      <c r="E2129" s="220"/>
      <c r="F2129" s="108"/>
      <c r="G2129" s="220"/>
      <c r="H2129" s="108"/>
      <c r="I2129" s="220"/>
      <c r="J2129" s="108"/>
      <c r="K2129" s="220"/>
      <c r="L2129" s="108"/>
      <c r="M2129" s="220"/>
      <c r="N2129" s="108"/>
      <c r="O2129" s="220"/>
      <c r="P2129" s="108"/>
      <c r="Q2129" s="225"/>
    </row>
    <row r="2130" spans="2:17" x14ac:dyDescent="0.25">
      <c r="B2130" s="108"/>
      <c r="C2130" s="220"/>
      <c r="D2130" s="108"/>
      <c r="E2130" s="220"/>
      <c r="F2130" s="108"/>
      <c r="G2130" s="220"/>
      <c r="H2130" s="108"/>
      <c r="I2130" s="220"/>
      <c r="J2130" s="108"/>
      <c r="K2130" s="220"/>
      <c r="L2130" s="108"/>
      <c r="M2130" s="220"/>
      <c r="N2130" s="108"/>
      <c r="O2130" s="220"/>
      <c r="P2130" s="108"/>
      <c r="Q2130" s="225"/>
    </row>
    <row r="2131" spans="2:17" x14ac:dyDescent="0.25">
      <c r="B2131" s="108"/>
      <c r="C2131" s="220"/>
      <c r="D2131" s="108"/>
      <c r="E2131" s="220"/>
      <c r="F2131" s="108"/>
      <c r="G2131" s="220"/>
      <c r="H2131" s="108"/>
      <c r="I2131" s="220"/>
      <c r="J2131" s="108"/>
      <c r="K2131" s="220"/>
      <c r="L2131" s="108"/>
      <c r="M2131" s="220"/>
      <c r="N2131" s="108"/>
      <c r="O2131" s="220"/>
      <c r="P2131" s="108"/>
      <c r="Q2131" s="225"/>
    </row>
    <row r="2132" spans="2:17" x14ac:dyDescent="0.25">
      <c r="B2132" s="108"/>
      <c r="C2132" s="220"/>
      <c r="D2132" s="108"/>
      <c r="E2132" s="220"/>
      <c r="F2132" s="108"/>
      <c r="G2132" s="220"/>
      <c r="H2132" s="108"/>
      <c r="I2132" s="220"/>
      <c r="J2132" s="108"/>
      <c r="K2132" s="220"/>
      <c r="L2132" s="108"/>
      <c r="M2132" s="220"/>
      <c r="N2132" s="108"/>
      <c r="O2132" s="220"/>
      <c r="P2132" s="108"/>
      <c r="Q2132" s="225"/>
    </row>
    <row r="2133" spans="2:17" x14ac:dyDescent="0.25">
      <c r="B2133" s="108"/>
      <c r="C2133" s="220"/>
      <c r="D2133" s="108"/>
      <c r="E2133" s="220"/>
      <c r="F2133" s="108"/>
      <c r="G2133" s="220"/>
      <c r="H2133" s="108"/>
      <c r="I2133" s="220"/>
      <c r="J2133" s="108"/>
      <c r="K2133" s="220"/>
      <c r="L2133" s="108"/>
      <c r="M2133" s="220"/>
      <c r="N2133" s="108"/>
      <c r="O2133" s="220"/>
      <c r="P2133" s="108"/>
      <c r="Q2133" s="225"/>
    </row>
    <row r="2134" spans="2:17" x14ac:dyDescent="0.25">
      <c r="B2134" s="108"/>
      <c r="C2134" s="220"/>
      <c r="D2134" s="108"/>
      <c r="E2134" s="220"/>
      <c r="F2134" s="108"/>
      <c r="G2134" s="220"/>
      <c r="H2134" s="108"/>
      <c r="I2134" s="220"/>
      <c r="J2134" s="108"/>
      <c r="K2134" s="220"/>
      <c r="L2134" s="108"/>
      <c r="M2134" s="220"/>
      <c r="N2134" s="108"/>
      <c r="O2134" s="220"/>
      <c r="P2134" s="108"/>
      <c r="Q2134" s="225"/>
    </row>
    <row r="2135" spans="2:17" x14ac:dyDescent="0.25">
      <c r="B2135" s="108"/>
      <c r="C2135" s="220"/>
      <c r="D2135" s="108"/>
      <c r="E2135" s="220"/>
      <c r="F2135" s="108"/>
      <c r="G2135" s="220"/>
      <c r="H2135" s="108"/>
      <c r="I2135" s="220"/>
      <c r="J2135" s="108"/>
      <c r="K2135" s="220"/>
      <c r="L2135" s="108"/>
      <c r="M2135" s="220"/>
      <c r="N2135" s="108"/>
      <c r="O2135" s="220"/>
      <c r="P2135" s="108"/>
      <c r="Q2135" s="225"/>
    </row>
    <row r="2136" spans="2:17" x14ac:dyDescent="0.25">
      <c r="B2136" s="108"/>
      <c r="C2136" s="220"/>
      <c r="D2136" s="108"/>
      <c r="E2136" s="220"/>
      <c r="F2136" s="108"/>
      <c r="G2136" s="220"/>
      <c r="H2136" s="108"/>
      <c r="I2136" s="220"/>
      <c r="J2136" s="108"/>
      <c r="K2136" s="220"/>
      <c r="L2136" s="108"/>
      <c r="M2136" s="220"/>
      <c r="N2136" s="108"/>
      <c r="O2136" s="220"/>
      <c r="P2136" s="108"/>
      <c r="Q2136" s="225"/>
    </row>
    <row r="2137" spans="2:17" x14ac:dyDescent="0.25">
      <c r="B2137" s="108"/>
      <c r="C2137" s="220"/>
      <c r="D2137" s="108"/>
      <c r="E2137" s="220"/>
      <c r="F2137" s="108"/>
      <c r="G2137" s="220"/>
      <c r="H2137" s="108"/>
      <c r="I2137" s="220"/>
      <c r="J2137" s="108"/>
      <c r="K2137" s="220"/>
      <c r="L2137" s="108"/>
      <c r="M2137" s="220"/>
      <c r="N2137" s="108"/>
      <c r="O2137" s="220"/>
      <c r="P2137" s="108"/>
      <c r="Q2137" s="225"/>
    </row>
    <row r="2138" spans="2:17" x14ac:dyDescent="0.25">
      <c r="B2138" s="108"/>
      <c r="C2138" s="220"/>
      <c r="D2138" s="108"/>
      <c r="E2138" s="220"/>
      <c r="F2138" s="108"/>
      <c r="G2138" s="220"/>
      <c r="H2138" s="108"/>
      <c r="I2138" s="220"/>
      <c r="J2138" s="108"/>
      <c r="K2138" s="220"/>
      <c r="L2138" s="108"/>
      <c r="M2138" s="220"/>
      <c r="N2138" s="108"/>
      <c r="O2138" s="220"/>
      <c r="P2138" s="108"/>
      <c r="Q2138" s="225"/>
    </row>
    <row r="2139" spans="2:17" x14ac:dyDescent="0.25">
      <c r="B2139" s="108"/>
      <c r="C2139" s="220"/>
      <c r="D2139" s="108"/>
      <c r="E2139" s="220"/>
      <c r="F2139" s="108"/>
      <c r="G2139" s="220"/>
      <c r="H2139" s="108"/>
      <c r="I2139" s="220"/>
      <c r="J2139" s="108"/>
      <c r="K2139" s="220"/>
      <c r="L2139" s="108"/>
      <c r="M2139" s="220"/>
      <c r="N2139" s="108"/>
      <c r="O2139" s="220"/>
      <c r="P2139" s="108"/>
      <c r="Q2139" s="225"/>
    </row>
    <row r="2140" spans="2:17" x14ac:dyDescent="0.25">
      <c r="B2140" s="108"/>
      <c r="C2140" s="220"/>
      <c r="D2140" s="108"/>
      <c r="E2140" s="220"/>
      <c r="F2140" s="108"/>
      <c r="G2140" s="220"/>
      <c r="H2140" s="108"/>
      <c r="I2140" s="220"/>
      <c r="J2140" s="108"/>
      <c r="K2140" s="220"/>
      <c r="L2140" s="108"/>
      <c r="M2140" s="220"/>
      <c r="N2140" s="108"/>
      <c r="O2140" s="220"/>
      <c r="P2140" s="108"/>
      <c r="Q2140" s="225"/>
    </row>
    <row r="2141" spans="2:17" x14ac:dyDescent="0.25">
      <c r="B2141" s="108"/>
      <c r="C2141" s="220"/>
      <c r="D2141" s="108"/>
      <c r="E2141" s="220"/>
      <c r="F2141" s="108"/>
      <c r="G2141" s="220"/>
      <c r="H2141" s="108"/>
      <c r="I2141" s="220"/>
      <c r="J2141" s="108"/>
      <c r="K2141" s="220"/>
      <c r="L2141" s="108"/>
      <c r="M2141" s="220"/>
      <c r="N2141" s="108"/>
      <c r="O2141" s="220"/>
      <c r="P2141" s="108"/>
      <c r="Q2141" s="225"/>
    </row>
    <row r="2142" spans="2:17" x14ac:dyDescent="0.25">
      <c r="B2142" s="108"/>
      <c r="C2142" s="220"/>
      <c r="D2142" s="108"/>
      <c r="E2142" s="220"/>
      <c r="F2142" s="108"/>
      <c r="G2142" s="220"/>
      <c r="H2142" s="108"/>
      <c r="I2142" s="220"/>
      <c r="J2142" s="108"/>
      <c r="K2142" s="220"/>
      <c r="L2142" s="108"/>
      <c r="M2142" s="220"/>
      <c r="N2142" s="108"/>
      <c r="O2142" s="220"/>
      <c r="P2142" s="108"/>
      <c r="Q2142" s="225"/>
    </row>
    <row r="2143" spans="2:17" x14ac:dyDescent="0.25">
      <c r="B2143" s="108"/>
      <c r="C2143" s="220"/>
      <c r="D2143" s="108"/>
      <c r="E2143" s="220"/>
      <c r="F2143" s="108"/>
      <c r="G2143" s="220"/>
      <c r="H2143" s="108"/>
      <c r="I2143" s="220"/>
      <c r="J2143" s="108"/>
      <c r="K2143" s="220"/>
      <c r="L2143" s="108"/>
      <c r="M2143" s="220"/>
      <c r="N2143" s="108"/>
      <c r="O2143" s="220"/>
      <c r="P2143" s="108"/>
      <c r="Q2143" s="225"/>
    </row>
    <row r="2144" spans="2:17" x14ac:dyDescent="0.25">
      <c r="B2144" s="108"/>
      <c r="C2144" s="220"/>
      <c r="D2144" s="108"/>
      <c r="E2144" s="220"/>
      <c r="F2144" s="108"/>
      <c r="G2144" s="220"/>
      <c r="H2144" s="108"/>
      <c r="I2144" s="220"/>
      <c r="J2144" s="108"/>
      <c r="K2144" s="220"/>
      <c r="L2144" s="108"/>
      <c r="M2144" s="220"/>
      <c r="N2144" s="108"/>
      <c r="O2144" s="220"/>
      <c r="P2144" s="108"/>
      <c r="Q2144" s="225"/>
    </row>
    <row r="2145" spans="2:17" x14ac:dyDescent="0.25">
      <c r="B2145" s="108"/>
      <c r="C2145" s="220"/>
      <c r="D2145" s="108"/>
      <c r="E2145" s="220"/>
      <c r="F2145" s="108"/>
      <c r="G2145" s="220"/>
      <c r="H2145" s="108"/>
      <c r="I2145" s="220"/>
      <c r="J2145" s="108"/>
      <c r="K2145" s="220"/>
      <c r="L2145" s="108"/>
      <c r="M2145" s="220"/>
      <c r="N2145" s="108"/>
      <c r="O2145" s="220"/>
      <c r="P2145" s="108"/>
      <c r="Q2145" s="225"/>
    </row>
    <row r="2146" spans="2:17" x14ac:dyDescent="0.25">
      <c r="B2146" s="108"/>
      <c r="C2146" s="220"/>
      <c r="D2146" s="108"/>
      <c r="E2146" s="220"/>
      <c r="F2146" s="108"/>
      <c r="G2146" s="220"/>
      <c r="H2146" s="108"/>
      <c r="I2146" s="220"/>
      <c r="J2146" s="108"/>
      <c r="K2146" s="220"/>
      <c r="L2146" s="108"/>
      <c r="M2146" s="220"/>
      <c r="N2146" s="108"/>
      <c r="O2146" s="220"/>
      <c r="P2146" s="108"/>
      <c r="Q2146" s="225"/>
    </row>
    <row r="2147" spans="2:17" x14ac:dyDescent="0.25">
      <c r="B2147" s="108"/>
      <c r="C2147" s="220"/>
      <c r="D2147" s="108"/>
      <c r="E2147" s="220"/>
      <c r="F2147" s="108"/>
      <c r="G2147" s="220"/>
      <c r="H2147" s="108"/>
      <c r="I2147" s="220"/>
      <c r="J2147" s="108"/>
      <c r="K2147" s="220"/>
      <c r="L2147" s="108"/>
      <c r="M2147" s="220"/>
      <c r="N2147" s="108"/>
      <c r="O2147" s="220"/>
      <c r="P2147" s="108"/>
      <c r="Q2147" s="225"/>
    </row>
    <row r="2148" spans="2:17" x14ac:dyDescent="0.25">
      <c r="B2148" s="108"/>
      <c r="C2148" s="220"/>
      <c r="D2148" s="108"/>
      <c r="E2148" s="220"/>
      <c r="F2148" s="108"/>
      <c r="G2148" s="220"/>
      <c r="H2148" s="108"/>
      <c r="I2148" s="220"/>
      <c r="J2148" s="108"/>
      <c r="K2148" s="220"/>
      <c r="L2148" s="108"/>
      <c r="M2148" s="220"/>
      <c r="N2148" s="108"/>
      <c r="O2148" s="220"/>
      <c r="P2148" s="108"/>
      <c r="Q2148" s="225"/>
    </row>
    <row r="2149" spans="2:17" x14ac:dyDescent="0.25">
      <c r="B2149" s="108"/>
      <c r="C2149" s="220"/>
      <c r="D2149" s="108"/>
      <c r="E2149" s="220"/>
      <c r="F2149" s="108"/>
      <c r="G2149" s="220"/>
      <c r="H2149" s="108"/>
      <c r="I2149" s="220"/>
      <c r="J2149" s="108"/>
      <c r="K2149" s="220"/>
      <c r="L2149" s="108"/>
      <c r="M2149" s="220"/>
      <c r="N2149" s="108"/>
      <c r="O2149" s="220"/>
      <c r="P2149" s="108"/>
      <c r="Q2149" s="225"/>
    </row>
    <row r="2150" spans="2:17" x14ac:dyDescent="0.25">
      <c r="B2150" s="108"/>
      <c r="C2150" s="220"/>
      <c r="D2150" s="108"/>
      <c r="E2150" s="220"/>
      <c r="F2150" s="108"/>
      <c r="G2150" s="220"/>
      <c r="H2150" s="108"/>
      <c r="I2150" s="220"/>
      <c r="J2150" s="108"/>
      <c r="K2150" s="220"/>
      <c r="L2150" s="108"/>
      <c r="M2150" s="220"/>
      <c r="N2150" s="108"/>
      <c r="O2150" s="220"/>
      <c r="P2150" s="108"/>
      <c r="Q2150" s="225"/>
    </row>
    <row r="2151" spans="2:17" x14ac:dyDescent="0.25">
      <c r="B2151" s="108"/>
      <c r="C2151" s="220"/>
      <c r="D2151" s="108"/>
      <c r="E2151" s="220"/>
      <c r="F2151" s="108"/>
      <c r="G2151" s="220"/>
      <c r="H2151" s="108"/>
      <c r="I2151" s="220"/>
      <c r="J2151" s="108"/>
      <c r="K2151" s="220"/>
      <c r="L2151" s="108"/>
      <c r="M2151" s="220"/>
      <c r="N2151" s="108"/>
      <c r="O2151" s="220"/>
      <c r="P2151" s="108"/>
      <c r="Q2151" s="225"/>
    </row>
    <row r="2152" spans="2:17" x14ac:dyDescent="0.25">
      <c r="B2152" s="108"/>
      <c r="C2152" s="220"/>
      <c r="D2152" s="108"/>
      <c r="E2152" s="220"/>
      <c r="F2152" s="108"/>
      <c r="G2152" s="220"/>
      <c r="H2152" s="108"/>
      <c r="I2152" s="220"/>
      <c r="J2152" s="108"/>
      <c r="K2152" s="220"/>
      <c r="L2152" s="108"/>
      <c r="M2152" s="220"/>
      <c r="N2152" s="108"/>
      <c r="O2152" s="220"/>
      <c r="P2152" s="108"/>
      <c r="Q2152" s="225"/>
    </row>
    <row r="2153" spans="2:17" x14ac:dyDescent="0.25">
      <c r="B2153" s="108"/>
      <c r="C2153" s="220"/>
      <c r="D2153" s="108"/>
      <c r="E2153" s="220"/>
      <c r="F2153" s="108"/>
      <c r="G2153" s="220"/>
      <c r="H2153" s="108"/>
      <c r="I2153" s="220"/>
      <c r="J2153" s="108"/>
      <c r="K2153" s="220"/>
      <c r="L2153" s="108"/>
      <c r="M2153" s="220"/>
      <c r="N2153" s="108"/>
      <c r="O2153" s="220"/>
      <c r="P2153" s="108"/>
      <c r="Q2153" s="225"/>
    </row>
    <row r="2154" spans="2:17" x14ac:dyDescent="0.25">
      <c r="B2154" s="108"/>
      <c r="C2154" s="220"/>
      <c r="D2154" s="108"/>
      <c r="E2154" s="220"/>
      <c r="F2154" s="108"/>
      <c r="G2154" s="220"/>
      <c r="H2154" s="108"/>
      <c r="I2154" s="220"/>
      <c r="J2154" s="108"/>
      <c r="K2154" s="220"/>
      <c r="L2154" s="108"/>
      <c r="M2154" s="220"/>
      <c r="N2154" s="108"/>
      <c r="O2154" s="220"/>
      <c r="P2154" s="108"/>
      <c r="Q2154" s="225"/>
    </row>
    <row r="2155" spans="2:17" x14ac:dyDescent="0.25">
      <c r="B2155" s="108"/>
      <c r="C2155" s="220"/>
      <c r="D2155" s="108"/>
      <c r="E2155" s="220"/>
      <c r="F2155" s="108"/>
      <c r="G2155" s="220"/>
      <c r="H2155" s="108"/>
      <c r="I2155" s="220"/>
      <c r="J2155" s="108"/>
      <c r="K2155" s="220"/>
      <c r="L2155" s="108"/>
      <c r="M2155" s="220"/>
      <c r="N2155" s="108"/>
      <c r="O2155" s="220"/>
      <c r="P2155" s="108"/>
      <c r="Q2155" s="225"/>
    </row>
    <row r="2156" spans="2:17" x14ac:dyDescent="0.25">
      <c r="B2156" s="108"/>
      <c r="C2156" s="220"/>
      <c r="D2156" s="108"/>
      <c r="E2156" s="220"/>
      <c r="F2156" s="108"/>
      <c r="G2156" s="220"/>
      <c r="H2156" s="108"/>
      <c r="I2156" s="220"/>
      <c r="J2156" s="108"/>
      <c r="K2156" s="220"/>
      <c r="L2156" s="108"/>
      <c r="M2156" s="220"/>
      <c r="N2156" s="108"/>
      <c r="O2156" s="220"/>
      <c r="P2156" s="108"/>
      <c r="Q2156" s="225"/>
    </row>
    <row r="2157" spans="2:17" x14ac:dyDescent="0.25">
      <c r="B2157" s="108"/>
      <c r="C2157" s="220"/>
      <c r="D2157" s="108"/>
      <c r="E2157" s="220"/>
      <c r="F2157" s="108"/>
      <c r="G2157" s="220"/>
      <c r="H2157" s="108"/>
      <c r="I2157" s="220"/>
      <c r="J2157" s="108"/>
      <c r="K2157" s="220"/>
      <c r="L2157" s="108"/>
      <c r="M2157" s="220"/>
      <c r="N2157" s="108"/>
      <c r="O2157" s="220"/>
      <c r="P2157" s="108"/>
      <c r="Q2157" s="225"/>
    </row>
    <row r="2158" spans="2:17" x14ac:dyDescent="0.25">
      <c r="B2158" s="108"/>
      <c r="C2158" s="220"/>
      <c r="D2158" s="108"/>
      <c r="E2158" s="220"/>
      <c r="F2158" s="108"/>
      <c r="G2158" s="220"/>
      <c r="H2158" s="108"/>
      <c r="I2158" s="220"/>
      <c r="J2158" s="108"/>
      <c r="K2158" s="220"/>
      <c r="L2158" s="108"/>
      <c r="M2158" s="220"/>
      <c r="N2158" s="108"/>
      <c r="O2158" s="220"/>
      <c r="P2158" s="108"/>
      <c r="Q2158" s="225"/>
    </row>
    <row r="2159" spans="2:17" x14ac:dyDescent="0.25">
      <c r="B2159" s="108"/>
      <c r="C2159" s="220"/>
      <c r="D2159" s="108"/>
      <c r="E2159" s="220"/>
      <c r="F2159" s="108"/>
      <c r="G2159" s="220"/>
      <c r="H2159" s="108"/>
      <c r="I2159" s="220"/>
      <c r="J2159" s="108"/>
      <c r="K2159" s="220"/>
      <c r="L2159" s="108"/>
      <c r="M2159" s="220"/>
      <c r="N2159" s="108"/>
      <c r="O2159" s="220"/>
      <c r="P2159" s="108"/>
      <c r="Q2159" s="225"/>
    </row>
    <row r="2160" spans="2:17" x14ac:dyDescent="0.25">
      <c r="B2160" s="108"/>
      <c r="C2160" s="220"/>
      <c r="D2160" s="108"/>
      <c r="E2160" s="220"/>
      <c r="F2160" s="108"/>
      <c r="G2160" s="220"/>
      <c r="H2160" s="108"/>
      <c r="I2160" s="220"/>
      <c r="J2160" s="108"/>
      <c r="K2160" s="220"/>
      <c r="L2160" s="108"/>
      <c r="M2160" s="220"/>
      <c r="N2160" s="108"/>
      <c r="O2160" s="220"/>
      <c r="P2160" s="108"/>
      <c r="Q2160" s="225"/>
    </row>
    <row r="2161" spans="2:17" x14ac:dyDescent="0.25">
      <c r="B2161" s="108"/>
      <c r="C2161" s="220"/>
      <c r="D2161" s="108"/>
      <c r="E2161" s="220"/>
      <c r="F2161" s="108"/>
      <c r="G2161" s="220"/>
      <c r="H2161" s="108"/>
      <c r="I2161" s="220"/>
      <c r="J2161" s="108"/>
      <c r="K2161" s="220"/>
      <c r="L2161" s="108"/>
      <c r="M2161" s="220"/>
      <c r="N2161" s="108"/>
      <c r="O2161" s="220"/>
      <c r="P2161" s="108"/>
      <c r="Q2161" s="225"/>
    </row>
    <row r="2162" spans="2:17" x14ac:dyDescent="0.25">
      <c r="B2162" s="108"/>
      <c r="C2162" s="220"/>
      <c r="D2162" s="108"/>
      <c r="E2162" s="220"/>
      <c r="F2162" s="108"/>
      <c r="G2162" s="220"/>
      <c r="H2162" s="108"/>
      <c r="I2162" s="220"/>
      <c r="J2162" s="108"/>
      <c r="K2162" s="220"/>
      <c r="L2162" s="108"/>
      <c r="M2162" s="220"/>
      <c r="N2162" s="108"/>
      <c r="O2162" s="220"/>
      <c r="P2162" s="108"/>
      <c r="Q2162" s="225"/>
    </row>
    <row r="2163" spans="2:17" x14ac:dyDescent="0.25">
      <c r="B2163" s="108"/>
      <c r="C2163" s="220"/>
      <c r="D2163" s="108"/>
      <c r="E2163" s="220"/>
      <c r="F2163" s="108"/>
      <c r="G2163" s="220"/>
      <c r="H2163" s="108"/>
      <c r="I2163" s="220"/>
      <c r="J2163" s="108"/>
      <c r="K2163" s="220"/>
      <c r="L2163" s="108"/>
      <c r="M2163" s="220"/>
      <c r="N2163" s="108"/>
      <c r="O2163" s="220"/>
      <c r="P2163" s="108"/>
      <c r="Q2163" s="225"/>
    </row>
    <row r="2164" spans="2:17" x14ac:dyDescent="0.25">
      <c r="B2164" s="108"/>
      <c r="C2164" s="220"/>
      <c r="D2164" s="108"/>
      <c r="E2164" s="220"/>
      <c r="F2164" s="108"/>
      <c r="G2164" s="220"/>
      <c r="H2164" s="108"/>
      <c r="I2164" s="220"/>
      <c r="J2164" s="108"/>
      <c r="K2164" s="220"/>
      <c r="L2164" s="108"/>
      <c r="M2164" s="220"/>
      <c r="N2164" s="108"/>
      <c r="O2164" s="220"/>
      <c r="P2164" s="108"/>
      <c r="Q2164" s="225"/>
    </row>
    <row r="2165" spans="2:17" x14ac:dyDescent="0.25">
      <c r="B2165" s="108"/>
      <c r="C2165" s="220"/>
      <c r="D2165" s="108"/>
      <c r="E2165" s="220"/>
      <c r="F2165" s="108"/>
      <c r="G2165" s="220"/>
      <c r="H2165" s="108"/>
      <c r="I2165" s="220"/>
      <c r="J2165" s="108"/>
      <c r="K2165" s="220"/>
      <c r="L2165" s="108"/>
      <c r="M2165" s="220"/>
      <c r="N2165" s="108"/>
      <c r="O2165" s="220"/>
      <c r="P2165" s="108"/>
      <c r="Q2165" s="225"/>
    </row>
    <row r="2166" spans="2:17" x14ac:dyDescent="0.25">
      <c r="B2166" s="108"/>
      <c r="C2166" s="220"/>
      <c r="D2166" s="108"/>
      <c r="E2166" s="220"/>
      <c r="F2166" s="108"/>
      <c r="G2166" s="220"/>
      <c r="H2166" s="108"/>
      <c r="I2166" s="220"/>
      <c r="J2166" s="108"/>
      <c r="K2166" s="220"/>
      <c r="L2166" s="108"/>
      <c r="M2166" s="220"/>
      <c r="N2166" s="108"/>
      <c r="O2166" s="220"/>
      <c r="P2166" s="108"/>
      <c r="Q2166" s="225"/>
    </row>
    <row r="2167" spans="2:17" x14ac:dyDescent="0.25">
      <c r="B2167" s="108"/>
      <c r="C2167" s="220"/>
      <c r="D2167" s="108"/>
      <c r="E2167" s="220"/>
      <c r="F2167" s="108"/>
      <c r="G2167" s="220"/>
      <c r="H2167" s="108"/>
      <c r="I2167" s="220"/>
      <c r="J2167" s="108"/>
      <c r="K2167" s="220"/>
      <c r="L2167" s="108"/>
      <c r="M2167" s="220"/>
      <c r="N2167" s="108"/>
      <c r="O2167" s="220"/>
      <c r="P2167" s="108"/>
      <c r="Q2167" s="225"/>
    </row>
    <row r="2168" spans="2:17" x14ac:dyDescent="0.25">
      <c r="B2168" s="108"/>
      <c r="C2168" s="220"/>
      <c r="D2168" s="108"/>
      <c r="E2168" s="220"/>
      <c r="F2168" s="108"/>
      <c r="G2168" s="220"/>
      <c r="H2168" s="108"/>
      <c r="I2168" s="220"/>
      <c r="J2168" s="108"/>
      <c r="K2168" s="220"/>
      <c r="L2168" s="108"/>
      <c r="M2168" s="220"/>
      <c r="N2168" s="108"/>
      <c r="O2168" s="220"/>
      <c r="P2168" s="108"/>
      <c r="Q2168" s="225"/>
    </row>
    <row r="2169" spans="2:17" x14ac:dyDescent="0.25">
      <c r="B2169" s="108"/>
      <c r="C2169" s="220"/>
      <c r="D2169" s="108"/>
      <c r="E2169" s="220"/>
      <c r="F2169" s="108"/>
      <c r="G2169" s="220"/>
      <c r="H2169" s="108"/>
      <c r="I2169" s="220"/>
      <c r="J2169" s="108"/>
      <c r="K2169" s="220"/>
      <c r="L2169" s="108"/>
      <c r="M2169" s="220"/>
      <c r="N2169" s="108"/>
      <c r="O2169" s="220"/>
      <c r="P2169" s="108"/>
      <c r="Q2169" s="225"/>
    </row>
    <row r="2170" spans="2:17" x14ac:dyDescent="0.25">
      <c r="B2170" s="108"/>
      <c r="C2170" s="220"/>
      <c r="D2170" s="108"/>
      <c r="E2170" s="220"/>
      <c r="F2170" s="108"/>
      <c r="G2170" s="220"/>
      <c r="H2170" s="108"/>
      <c r="I2170" s="220"/>
      <c r="J2170" s="108"/>
      <c r="K2170" s="220"/>
      <c r="L2170" s="108"/>
      <c r="M2170" s="220"/>
      <c r="N2170" s="108"/>
      <c r="O2170" s="220"/>
      <c r="P2170" s="108"/>
      <c r="Q2170" s="225"/>
    </row>
    <row r="2171" spans="2:17" x14ac:dyDescent="0.25">
      <c r="B2171" s="108"/>
      <c r="C2171" s="220"/>
      <c r="D2171" s="108"/>
      <c r="E2171" s="220"/>
      <c r="F2171" s="108"/>
      <c r="G2171" s="220"/>
      <c r="H2171" s="108"/>
      <c r="I2171" s="220"/>
      <c r="J2171" s="108"/>
      <c r="K2171" s="220"/>
      <c r="L2171" s="108"/>
      <c r="M2171" s="220"/>
      <c r="N2171" s="108"/>
      <c r="O2171" s="220"/>
      <c r="P2171" s="108"/>
      <c r="Q2171" s="225"/>
    </row>
    <row r="2172" spans="2:17" x14ac:dyDescent="0.25">
      <c r="B2172" s="108"/>
      <c r="C2172" s="220"/>
      <c r="D2172" s="108"/>
      <c r="E2172" s="220"/>
      <c r="F2172" s="108"/>
      <c r="G2172" s="220"/>
      <c r="H2172" s="108"/>
      <c r="I2172" s="220"/>
      <c r="J2172" s="108"/>
      <c r="K2172" s="220"/>
      <c r="L2172" s="108"/>
      <c r="M2172" s="220"/>
      <c r="N2172" s="108"/>
      <c r="O2172" s="220"/>
      <c r="P2172" s="108"/>
      <c r="Q2172" s="225"/>
    </row>
    <row r="2173" spans="2:17" x14ac:dyDescent="0.25">
      <c r="B2173" s="108"/>
      <c r="C2173" s="220"/>
      <c r="D2173" s="108"/>
      <c r="E2173" s="220"/>
      <c r="F2173" s="108"/>
      <c r="G2173" s="220"/>
      <c r="H2173" s="108"/>
      <c r="I2173" s="220"/>
      <c r="J2173" s="108"/>
      <c r="K2173" s="220"/>
      <c r="L2173" s="108"/>
      <c r="M2173" s="220"/>
      <c r="N2173" s="108"/>
      <c r="O2173" s="220"/>
      <c r="P2173" s="108"/>
      <c r="Q2173" s="225"/>
    </row>
    <row r="2174" spans="2:17" x14ac:dyDescent="0.25">
      <c r="B2174" s="108"/>
      <c r="C2174" s="220"/>
      <c r="D2174" s="108"/>
      <c r="E2174" s="220"/>
      <c r="F2174" s="108"/>
      <c r="G2174" s="220"/>
      <c r="H2174" s="108"/>
      <c r="I2174" s="220"/>
      <c r="J2174" s="108"/>
      <c r="K2174" s="220"/>
      <c r="L2174" s="108"/>
      <c r="M2174" s="220"/>
      <c r="N2174" s="108"/>
      <c r="O2174" s="220"/>
      <c r="P2174" s="108"/>
      <c r="Q2174" s="225"/>
    </row>
    <row r="2175" spans="2:17" x14ac:dyDescent="0.25">
      <c r="B2175" s="108"/>
      <c r="C2175" s="220"/>
      <c r="D2175" s="108"/>
      <c r="E2175" s="220"/>
      <c r="F2175" s="108"/>
      <c r="G2175" s="220"/>
      <c r="H2175" s="108"/>
      <c r="I2175" s="220"/>
      <c r="J2175" s="108"/>
      <c r="K2175" s="220"/>
      <c r="L2175" s="108"/>
      <c r="M2175" s="220"/>
      <c r="N2175" s="108"/>
      <c r="O2175" s="220"/>
      <c r="P2175" s="108"/>
      <c r="Q2175" s="225"/>
    </row>
    <row r="2176" spans="2:17" x14ac:dyDescent="0.25">
      <c r="B2176" s="108"/>
      <c r="C2176" s="220"/>
      <c r="D2176" s="108"/>
      <c r="E2176" s="220"/>
      <c r="F2176" s="108"/>
      <c r="G2176" s="220"/>
      <c r="H2176" s="108"/>
      <c r="I2176" s="220"/>
      <c r="J2176" s="108"/>
      <c r="K2176" s="220"/>
      <c r="L2176" s="108"/>
      <c r="M2176" s="220"/>
      <c r="N2176" s="108"/>
      <c r="O2176" s="220"/>
      <c r="P2176" s="108"/>
      <c r="Q2176" s="225"/>
    </row>
    <row r="2177" spans="2:17" x14ac:dyDescent="0.25">
      <c r="B2177" s="108"/>
      <c r="C2177" s="220"/>
      <c r="D2177" s="108"/>
      <c r="E2177" s="220"/>
      <c r="F2177" s="108"/>
      <c r="G2177" s="220"/>
      <c r="H2177" s="108"/>
      <c r="I2177" s="220"/>
      <c r="J2177" s="108"/>
      <c r="K2177" s="220"/>
      <c r="L2177" s="108"/>
      <c r="M2177" s="220"/>
      <c r="N2177" s="108"/>
      <c r="O2177" s="220"/>
      <c r="P2177" s="108"/>
      <c r="Q2177" s="225"/>
    </row>
    <row r="2178" spans="2:17" x14ac:dyDescent="0.25">
      <c r="B2178" s="108"/>
      <c r="C2178" s="220"/>
      <c r="D2178" s="108"/>
      <c r="E2178" s="220"/>
      <c r="F2178" s="108"/>
      <c r="G2178" s="220"/>
      <c r="H2178" s="108"/>
      <c r="I2178" s="220"/>
      <c r="J2178" s="108"/>
      <c r="K2178" s="220"/>
      <c r="L2178" s="108"/>
      <c r="M2178" s="220"/>
      <c r="N2178" s="108"/>
      <c r="O2178" s="220"/>
      <c r="P2178" s="108"/>
      <c r="Q2178" s="225"/>
    </row>
    <row r="2179" spans="2:17" x14ac:dyDescent="0.25">
      <c r="B2179" s="108"/>
      <c r="C2179" s="220"/>
      <c r="D2179" s="108"/>
      <c r="E2179" s="220"/>
      <c r="F2179" s="108"/>
      <c r="G2179" s="220"/>
      <c r="H2179" s="108"/>
      <c r="I2179" s="220"/>
      <c r="J2179" s="108"/>
      <c r="K2179" s="220"/>
      <c r="L2179" s="108"/>
      <c r="M2179" s="220"/>
      <c r="N2179" s="108"/>
      <c r="O2179" s="220"/>
      <c r="P2179" s="108"/>
      <c r="Q2179" s="225"/>
    </row>
    <row r="2180" spans="2:17" x14ac:dyDescent="0.25">
      <c r="B2180" s="108"/>
      <c r="C2180" s="220"/>
      <c r="D2180" s="108"/>
      <c r="E2180" s="220"/>
      <c r="F2180" s="108"/>
      <c r="G2180" s="220"/>
      <c r="H2180" s="108"/>
      <c r="I2180" s="220"/>
      <c r="J2180" s="108"/>
      <c r="K2180" s="220"/>
      <c r="L2180" s="108"/>
      <c r="M2180" s="220"/>
      <c r="N2180" s="108"/>
      <c r="O2180" s="220"/>
      <c r="P2180" s="108"/>
      <c r="Q2180" s="225"/>
    </row>
    <row r="2181" spans="2:17" x14ac:dyDescent="0.25">
      <c r="B2181" s="108"/>
      <c r="C2181" s="220"/>
      <c r="D2181" s="108"/>
      <c r="E2181" s="220"/>
      <c r="F2181" s="108"/>
      <c r="G2181" s="220"/>
      <c r="H2181" s="108"/>
      <c r="I2181" s="220"/>
      <c r="J2181" s="108"/>
      <c r="K2181" s="220"/>
      <c r="L2181" s="108"/>
      <c r="M2181" s="220"/>
      <c r="N2181" s="108"/>
      <c r="O2181" s="220"/>
      <c r="P2181" s="108"/>
      <c r="Q2181" s="225"/>
    </row>
    <row r="2182" spans="2:17" x14ac:dyDescent="0.25">
      <c r="B2182" s="108"/>
      <c r="C2182" s="220"/>
      <c r="D2182" s="108"/>
      <c r="E2182" s="220"/>
      <c r="F2182" s="108"/>
      <c r="G2182" s="220"/>
      <c r="H2182" s="108"/>
      <c r="I2182" s="220"/>
      <c r="J2182" s="108"/>
      <c r="K2182" s="220"/>
      <c r="L2182" s="108"/>
      <c r="M2182" s="220"/>
      <c r="N2182" s="108"/>
      <c r="O2182" s="220"/>
      <c r="P2182" s="108"/>
      <c r="Q2182" s="225"/>
    </row>
    <row r="2183" spans="2:17" x14ac:dyDescent="0.25">
      <c r="B2183" s="108"/>
      <c r="C2183" s="220"/>
      <c r="D2183" s="108"/>
      <c r="E2183" s="220"/>
      <c r="F2183" s="108"/>
      <c r="G2183" s="220"/>
      <c r="H2183" s="108"/>
      <c r="I2183" s="220"/>
      <c r="J2183" s="108"/>
      <c r="K2183" s="220"/>
      <c r="L2183" s="108"/>
      <c r="M2183" s="220"/>
      <c r="N2183" s="108"/>
      <c r="O2183" s="220"/>
      <c r="P2183" s="108"/>
      <c r="Q2183" s="225"/>
    </row>
    <row r="2184" spans="2:17" x14ac:dyDescent="0.25">
      <c r="B2184" s="108"/>
      <c r="C2184" s="220"/>
      <c r="D2184" s="108"/>
      <c r="E2184" s="220"/>
      <c r="F2184" s="108"/>
      <c r="G2184" s="220"/>
      <c r="H2184" s="108"/>
      <c r="I2184" s="220"/>
      <c r="J2184" s="108"/>
      <c r="K2184" s="220"/>
      <c r="L2184" s="108"/>
      <c r="M2184" s="220"/>
      <c r="N2184" s="108"/>
      <c r="O2184" s="220"/>
      <c r="P2184" s="108"/>
      <c r="Q2184" s="225"/>
    </row>
    <row r="2185" spans="2:17" x14ac:dyDescent="0.25">
      <c r="B2185" s="108"/>
      <c r="C2185" s="220"/>
      <c r="D2185" s="108"/>
      <c r="E2185" s="220"/>
      <c r="F2185" s="108"/>
      <c r="G2185" s="220"/>
      <c r="H2185" s="108"/>
      <c r="I2185" s="220"/>
      <c r="J2185" s="108"/>
      <c r="K2185" s="220"/>
      <c r="L2185" s="108"/>
      <c r="M2185" s="220"/>
      <c r="N2185" s="108"/>
      <c r="O2185" s="220"/>
      <c r="P2185" s="108"/>
      <c r="Q2185" s="225"/>
    </row>
    <row r="2186" spans="2:17" x14ac:dyDescent="0.25">
      <c r="B2186" s="108"/>
      <c r="C2186" s="220"/>
      <c r="D2186" s="108"/>
      <c r="E2186" s="220"/>
      <c r="F2186" s="108"/>
      <c r="G2186" s="220"/>
      <c r="H2186" s="108"/>
      <c r="I2186" s="220"/>
      <c r="J2186" s="108"/>
      <c r="K2186" s="220"/>
      <c r="L2186" s="108"/>
      <c r="M2186" s="220"/>
      <c r="N2186" s="108"/>
      <c r="O2186" s="220"/>
      <c r="P2186" s="108"/>
      <c r="Q2186" s="225"/>
    </row>
    <row r="2187" spans="2:17" x14ac:dyDescent="0.25">
      <c r="B2187" s="108"/>
      <c r="C2187" s="220"/>
      <c r="D2187" s="108"/>
      <c r="E2187" s="220"/>
      <c r="F2187" s="108"/>
      <c r="G2187" s="220"/>
      <c r="H2187" s="108"/>
      <c r="I2187" s="220"/>
      <c r="J2187" s="108"/>
      <c r="K2187" s="220"/>
      <c r="L2187" s="108"/>
      <c r="M2187" s="220"/>
      <c r="N2187" s="108"/>
      <c r="O2187" s="220"/>
      <c r="P2187" s="108"/>
      <c r="Q2187" s="225"/>
    </row>
    <row r="2188" spans="2:17" x14ac:dyDescent="0.25">
      <c r="B2188" s="108"/>
      <c r="C2188" s="220"/>
      <c r="D2188" s="108"/>
      <c r="E2188" s="220"/>
      <c r="F2188" s="108"/>
      <c r="G2188" s="220"/>
      <c r="H2188" s="108"/>
      <c r="I2188" s="220"/>
      <c r="J2188" s="108"/>
      <c r="K2188" s="220"/>
      <c r="L2188" s="108"/>
      <c r="M2188" s="220"/>
      <c r="N2188" s="108"/>
      <c r="O2188" s="220"/>
      <c r="P2188" s="108"/>
      <c r="Q2188" s="225"/>
    </row>
    <row r="2189" spans="2:17" x14ac:dyDescent="0.25">
      <c r="B2189" s="108"/>
      <c r="C2189" s="220"/>
      <c r="D2189" s="108"/>
      <c r="E2189" s="220"/>
      <c r="F2189" s="108"/>
      <c r="G2189" s="220"/>
      <c r="H2189" s="108"/>
      <c r="I2189" s="220"/>
      <c r="J2189" s="108"/>
      <c r="K2189" s="220"/>
      <c r="L2189" s="108"/>
      <c r="M2189" s="220"/>
      <c r="N2189" s="108"/>
      <c r="O2189" s="220"/>
      <c r="P2189" s="108"/>
      <c r="Q2189" s="225"/>
    </row>
    <row r="2190" spans="2:17" x14ac:dyDescent="0.25">
      <c r="B2190" s="108"/>
      <c r="C2190" s="220"/>
      <c r="D2190" s="108"/>
      <c r="E2190" s="220"/>
      <c r="F2190" s="108"/>
      <c r="G2190" s="220"/>
      <c r="H2190" s="108"/>
      <c r="I2190" s="220"/>
      <c r="J2190" s="108"/>
      <c r="K2190" s="220"/>
      <c r="L2190" s="108"/>
      <c r="M2190" s="220"/>
      <c r="N2190" s="108"/>
      <c r="O2190" s="220"/>
      <c r="P2190" s="108"/>
      <c r="Q2190" s="225"/>
    </row>
    <row r="2191" spans="2:17" x14ac:dyDescent="0.25">
      <c r="B2191" s="108"/>
      <c r="C2191" s="220"/>
      <c r="D2191" s="108"/>
      <c r="E2191" s="220"/>
      <c r="F2191" s="108"/>
      <c r="G2191" s="220"/>
      <c r="H2191" s="108"/>
      <c r="I2191" s="220"/>
      <c r="J2191" s="108"/>
      <c r="K2191" s="220"/>
      <c r="L2191" s="108"/>
      <c r="M2191" s="220"/>
      <c r="N2191" s="108"/>
      <c r="O2191" s="220"/>
      <c r="P2191" s="108"/>
      <c r="Q2191" s="225"/>
    </row>
    <row r="2192" spans="2:17" x14ac:dyDescent="0.25">
      <c r="B2192" s="108"/>
      <c r="C2192" s="220"/>
      <c r="D2192" s="108"/>
      <c r="E2192" s="220"/>
      <c r="F2192" s="108"/>
      <c r="G2192" s="220"/>
      <c r="H2192" s="108"/>
      <c r="I2192" s="220"/>
      <c r="J2192" s="108"/>
      <c r="K2192" s="220"/>
      <c r="L2192" s="108"/>
      <c r="M2192" s="220"/>
      <c r="N2192" s="108"/>
      <c r="O2192" s="220"/>
      <c r="P2192" s="108"/>
      <c r="Q2192" s="225"/>
    </row>
    <row r="2193" spans="2:17" x14ac:dyDescent="0.25">
      <c r="B2193" s="108"/>
      <c r="C2193" s="220"/>
      <c r="D2193" s="108"/>
      <c r="E2193" s="220"/>
      <c r="F2193" s="108"/>
      <c r="G2193" s="220"/>
      <c r="H2193" s="108"/>
      <c r="I2193" s="220"/>
      <c r="J2193" s="108"/>
      <c r="K2193" s="220"/>
      <c r="L2193" s="108"/>
      <c r="M2193" s="220"/>
      <c r="N2193" s="108"/>
      <c r="O2193" s="220"/>
      <c r="P2193" s="108"/>
      <c r="Q2193" s="225"/>
    </row>
    <row r="2194" spans="2:17" x14ac:dyDescent="0.25">
      <c r="B2194" s="108"/>
      <c r="C2194" s="220"/>
      <c r="D2194" s="108"/>
      <c r="E2194" s="220"/>
      <c r="F2194" s="108"/>
      <c r="G2194" s="220"/>
      <c r="H2194" s="108"/>
      <c r="I2194" s="220"/>
      <c r="J2194" s="108"/>
      <c r="K2194" s="220"/>
      <c r="L2194" s="108"/>
      <c r="M2194" s="220"/>
      <c r="N2194" s="108"/>
      <c r="O2194" s="220"/>
      <c r="P2194" s="108"/>
      <c r="Q2194" s="225"/>
    </row>
    <row r="2195" spans="2:17" x14ac:dyDescent="0.25">
      <c r="B2195" s="108"/>
      <c r="C2195" s="220"/>
      <c r="D2195" s="108"/>
      <c r="E2195" s="220"/>
      <c r="F2195" s="108"/>
      <c r="G2195" s="220"/>
      <c r="H2195" s="108"/>
      <c r="I2195" s="220"/>
      <c r="J2195" s="108"/>
      <c r="K2195" s="220"/>
      <c r="L2195" s="108"/>
      <c r="M2195" s="220"/>
      <c r="N2195" s="108"/>
      <c r="O2195" s="220"/>
      <c r="P2195" s="108"/>
      <c r="Q2195" s="225"/>
    </row>
    <row r="2196" spans="2:17" x14ac:dyDescent="0.25">
      <c r="B2196" s="108"/>
      <c r="C2196" s="220"/>
      <c r="D2196" s="108"/>
      <c r="E2196" s="220"/>
      <c r="F2196" s="108"/>
      <c r="G2196" s="220"/>
      <c r="H2196" s="108"/>
      <c r="I2196" s="220"/>
      <c r="J2196" s="108"/>
      <c r="K2196" s="220"/>
      <c r="L2196" s="108"/>
      <c r="M2196" s="220"/>
      <c r="N2196" s="108"/>
      <c r="O2196" s="220"/>
      <c r="P2196" s="108"/>
      <c r="Q2196" s="225"/>
    </row>
    <row r="2197" spans="2:17" x14ac:dyDescent="0.25">
      <c r="B2197" s="108"/>
      <c r="C2197" s="220"/>
      <c r="D2197" s="108"/>
      <c r="E2197" s="220"/>
      <c r="F2197" s="108"/>
      <c r="G2197" s="220"/>
      <c r="H2197" s="108"/>
      <c r="I2197" s="220"/>
      <c r="J2197" s="108"/>
      <c r="K2197" s="220"/>
      <c r="L2197" s="108"/>
      <c r="M2197" s="220"/>
      <c r="N2197" s="108"/>
      <c r="O2197" s="220"/>
      <c r="P2197" s="108"/>
      <c r="Q2197" s="225"/>
    </row>
    <row r="2198" spans="2:17" x14ac:dyDescent="0.25">
      <c r="B2198" s="108"/>
      <c r="C2198" s="220"/>
      <c r="D2198" s="108"/>
      <c r="E2198" s="220"/>
      <c r="F2198" s="108"/>
      <c r="G2198" s="220"/>
      <c r="H2198" s="108"/>
      <c r="I2198" s="220"/>
      <c r="J2198" s="108"/>
      <c r="K2198" s="220"/>
      <c r="L2198" s="108"/>
      <c r="M2198" s="220"/>
      <c r="N2198" s="108"/>
      <c r="O2198" s="220"/>
      <c r="P2198" s="108"/>
      <c r="Q2198" s="225"/>
    </row>
    <row r="2199" spans="2:17" x14ac:dyDescent="0.25">
      <c r="B2199" s="108"/>
      <c r="C2199" s="220"/>
      <c r="D2199" s="108"/>
      <c r="E2199" s="220"/>
      <c r="F2199" s="108"/>
      <c r="G2199" s="220"/>
      <c r="H2199" s="108"/>
      <c r="I2199" s="220"/>
      <c r="J2199" s="108"/>
      <c r="K2199" s="220"/>
      <c r="L2199" s="108"/>
      <c r="M2199" s="220"/>
      <c r="N2199" s="108"/>
      <c r="O2199" s="220"/>
      <c r="P2199" s="108"/>
      <c r="Q2199" s="225"/>
    </row>
    <row r="2200" spans="2:17" x14ac:dyDescent="0.25">
      <c r="B2200" s="108"/>
      <c r="C2200" s="220"/>
      <c r="D2200" s="108"/>
      <c r="E2200" s="220"/>
      <c r="F2200" s="108"/>
      <c r="G2200" s="220"/>
      <c r="H2200" s="108"/>
      <c r="I2200" s="220"/>
      <c r="J2200" s="108"/>
      <c r="K2200" s="220"/>
      <c r="L2200" s="108"/>
      <c r="M2200" s="220"/>
      <c r="N2200" s="108"/>
      <c r="O2200" s="220"/>
      <c r="P2200" s="108"/>
      <c r="Q2200" s="225"/>
    </row>
    <row r="2201" spans="2:17" x14ac:dyDescent="0.25">
      <c r="B2201" s="108"/>
      <c r="C2201" s="220"/>
      <c r="D2201" s="108"/>
      <c r="E2201" s="220"/>
      <c r="F2201" s="108"/>
      <c r="G2201" s="220"/>
      <c r="H2201" s="108"/>
      <c r="I2201" s="220"/>
      <c r="J2201" s="108"/>
      <c r="K2201" s="220"/>
      <c r="L2201" s="108"/>
      <c r="M2201" s="220"/>
      <c r="N2201" s="108"/>
      <c r="O2201" s="220"/>
      <c r="P2201" s="108"/>
      <c r="Q2201" s="225"/>
    </row>
    <row r="2202" spans="2:17" x14ac:dyDescent="0.25">
      <c r="B2202" s="108"/>
      <c r="C2202" s="220"/>
      <c r="D2202" s="108"/>
      <c r="E2202" s="220"/>
      <c r="F2202" s="108"/>
      <c r="G2202" s="220"/>
      <c r="H2202" s="108"/>
      <c r="I2202" s="220"/>
      <c r="J2202" s="108"/>
      <c r="K2202" s="220"/>
      <c r="L2202" s="108"/>
      <c r="M2202" s="220"/>
      <c r="N2202" s="108"/>
      <c r="O2202" s="220"/>
      <c r="P2202" s="108"/>
      <c r="Q2202" s="225"/>
    </row>
    <row r="2203" spans="2:17" x14ac:dyDescent="0.25">
      <c r="B2203" s="108"/>
      <c r="C2203" s="220"/>
      <c r="D2203" s="108"/>
      <c r="E2203" s="220"/>
      <c r="F2203" s="108"/>
      <c r="G2203" s="220"/>
      <c r="H2203" s="108"/>
      <c r="I2203" s="220"/>
      <c r="J2203" s="108"/>
      <c r="K2203" s="220"/>
      <c r="L2203" s="108"/>
      <c r="M2203" s="220"/>
      <c r="N2203" s="108"/>
      <c r="O2203" s="220"/>
      <c r="P2203" s="108"/>
      <c r="Q2203" s="225"/>
    </row>
    <row r="2204" spans="2:17" x14ac:dyDescent="0.25">
      <c r="B2204" s="108"/>
      <c r="C2204" s="220"/>
      <c r="D2204" s="108"/>
      <c r="E2204" s="220"/>
      <c r="F2204" s="108"/>
      <c r="G2204" s="220"/>
      <c r="H2204" s="108"/>
      <c r="I2204" s="220"/>
      <c r="J2204" s="108"/>
      <c r="K2204" s="220"/>
      <c r="L2204" s="108"/>
      <c r="M2204" s="220"/>
      <c r="N2204" s="108"/>
      <c r="O2204" s="220"/>
      <c r="P2204" s="108"/>
      <c r="Q2204" s="225"/>
    </row>
    <row r="2205" spans="2:17" x14ac:dyDescent="0.25">
      <c r="B2205" s="108"/>
      <c r="C2205" s="220"/>
      <c r="D2205" s="108"/>
      <c r="E2205" s="220"/>
      <c r="F2205" s="108"/>
      <c r="G2205" s="220"/>
      <c r="H2205" s="108"/>
      <c r="I2205" s="220"/>
      <c r="J2205" s="108"/>
      <c r="K2205" s="220"/>
      <c r="L2205" s="108"/>
      <c r="M2205" s="220"/>
      <c r="N2205" s="108"/>
      <c r="O2205" s="220"/>
      <c r="P2205" s="108"/>
      <c r="Q2205" s="225"/>
    </row>
    <row r="2206" spans="2:17" x14ac:dyDescent="0.25">
      <c r="B2206" s="108"/>
      <c r="C2206" s="220"/>
      <c r="D2206" s="108"/>
      <c r="E2206" s="220"/>
      <c r="F2206" s="108"/>
      <c r="G2206" s="220"/>
      <c r="H2206" s="108"/>
      <c r="I2206" s="220"/>
      <c r="J2206" s="108"/>
      <c r="K2206" s="220"/>
      <c r="L2206" s="108"/>
      <c r="M2206" s="220"/>
      <c r="N2206" s="108"/>
      <c r="O2206" s="220"/>
      <c r="P2206" s="108"/>
      <c r="Q2206" s="225"/>
    </row>
    <row r="2207" spans="2:17" x14ac:dyDescent="0.25">
      <c r="B2207" s="108"/>
      <c r="C2207" s="220"/>
      <c r="D2207" s="108"/>
      <c r="E2207" s="220"/>
      <c r="F2207" s="108"/>
      <c r="G2207" s="220"/>
      <c r="H2207" s="108"/>
      <c r="I2207" s="220"/>
      <c r="J2207" s="108"/>
      <c r="K2207" s="220"/>
      <c r="L2207" s="108"/>
      <c r="M2207" s="220"/>
      <c r="N2207" s="108"/>
      <c r="O2207" s="220"/>
      <c r="P2207" s="108"/>
      <c r="Q2207" s="225"/>
    </row>
    <row r="2208" spans="2:17" x14ac:dyDescent="0.25">
      <c r="B2208" s="108"/>
      <c r="C2208" s="220"/>
      <c r="D2208" s="108"/>
      <c r="E2208" s="220"/>
      <c r="F2208" s="108"/>
      <c r="G2208" s="220"/>
      <c r="H2208" s="108"/>
      <c r="I2208" s="220"/>
      <c r="J2208" s="108"/>
      <c r="K2208" s="220"/>
      <c r="L2208" s="108"/>
      <c r="M2208" s="220"/>
      <c r="N2208" s="108"/>
      <c r="O2208" s="220"/>
      <c r="P2208" s="108"/>
      <c r="Q2208" s="225"/>
    </row>
    <row r="2209" spans="2:17" x14ac:dyDescent="0.25">
      <c r="B2209" s="108"/>
      <c r="C2209" s="220"/>
      <c r="D2209" s="108"/>
      <c r="E2209" s="220"/>
      <c r="F2209" s="108"/>
      <c r="G2209" s="220"/>
      <c r="H2209" s="108"/>
      <c r="I2209" s="220"/>
      <c r="J2209" s="108"/>
      <c r="K2209" s="220"/>
      <c r="L2209" s="108"/>
      <c r="M2209" s="220"/>
      <c r="N2209" s="108"/>
      <c r="O2209" s="220"/>
      <c r="P2209" s="108"/>
      <c r="Q2209" s="225"/>
    </row>
    <row r="2210" spans="2:17" x14ac:dyDescent="0.25">
      <c r="B2210" s="108"/>
      <c r="C2210" s="220"/>
      <c r="D2210" s="108"/>
      <c r="E2210" s="220"/>
      <c r="F2210" s="108"/>
      <c r="G2210" s="220"/>
      <c r="H2210" s="108"/>
      <c r="I2210" s="220"/>
      <c r="J2210" s="108"/>
      <c r="K2210" s="220"/>
      <c r="L2210" s="108"/>
      <c r="M2210" s="220"/>
      <c r="N2210" s="108"/>
      <c r="O2210" s="220"/>
      <c r="P2210" s="108"/>
      <c r="Q2210" s="225"/>
    </row>
    <row r="2211" spans="2:17" x14ac:dyDescent="0.25">
      <c r="B2211" s="108"/>
      <c r="C2211" s="220"/>
      <c r="D2211" s="108"/>
      <c r="E2211" s="220"/>
      <c r="F2211" s="108"/>
      <c r="G2211" s="220"/>
      <c r="H2211" s="108"/>
      <c r="I2211" s="220"/>
      <c r="J2211" s="108"/>
      <c r="K2211" s="220"/>
      <c r="L2211" s="108"/>
      <c r="M2211" s="220"/>
      <c r="N2211" s="108"/>
      <c r="O2211" s="220"/>
      <c r="P2211" s="108"/>
      <c r="Q2211" s="225"/>
    </row>
    <row r="2212" spans="2:17" x14ac:dyDescent="0.25">
      <c r="B2212" s="108"/>
      <c r="C2212" s="220"/>
      <c r="D2212" s="108"/>
      <c r="E2212" s="220"/>
      <c r="F2212" s="108"/>
      <c r="G2212" s="220"/>
      <c r="H2212" s="108"/>
      <c r="I2212" s="220"/>
      <c r="J2212" s="108"/>
      <c r="K2212" s="220"/>
      <c r="L2212" s="108"/>
      <c r="M2212" s="220"/>
      <c r="N2212" s="108"/>
      <c r="O2212" s="220"/>
      <c r="P2212" s="108"/>
      <c r="Q2212" s="225"/>
    </row>
    <row r="2213" spans="2:17" x14ac:dyDescent="0.25">
      <c r="B2213" s="108"/>
      <c r="C2213" s="220"/>
      <c r="D2213" s="108"/>
      <c r="E2213" s="220"/>
      <c r="F2213" s="108"/>
      <c r="G2213" s="220"/>
      <c r="H2213" s="108"/>
      <c r="I2213" s="220"/>
      <c r="J2213" s="108"/>
      <c r="K2213" s="220"/>
      <c r="L2213" s="108"/>
      <c r="M2213" s="220"/>
      <c r="N2213" s="108"/>
      <c r="O2213" s="220"/>
      <c r="P2213" s="108"/>
      <c r="Q2213" s="225"/>
    </row>
    <row r="2214" spans="2:17" x14ac:dyDescent="0.25">
      <c r="B2214" s="108"/>
      <c r="C2214" s="220"/>
      <c r="D2214" s="108"/>
      <c r="E2214" s="220"/>
      <c r="F2214" s="108"/>
      <c r="G2214" s="220"/>
      <c r="H2214" s="108"/>
      <c r="I2214" s="220"/>
      <c r="J2214" s="108"/>
      <c r="K2214" s="220"/>
      <c r="L2214" s="108"/>
      <c r="M2214" s="220"/>
      <c r="N2214" s="108"/>
      <c r="O2214" s="220"/>
      <c r="P2214" s="108"/>
      <c r="Q2214" s="225"/>
    </row>
    <row r="2215" spans="2:17" x14ac:dyDescent="0.25">
      <c r="B2215" s="108"/>
      <c r="C2215" s="220"/>
      <c r="D2215" s="108"/>
      <c r="E2215" s="220"/>
      <c r="F2215" s="108"/>
      <c r="G2215" s="220"/>
      <c r="H2215" s="108"/>
      <c r="I2215" s="220"/>
      <c r="J2215" s="108"/>
      <c r="K2215" s="220"/>
      <c r="L2215" s="108"/>
      <c r="M2215" s="220"/>
      <c r="N2215" s="108"/>
      <c r="O2215" s="220"/>
      <c r="P2215" s="108"/>
      <c r="Q2215" s="225"/>
    </row>
    <row r="2216" spans="2:17" x14ac:dyDescent="0.25">
      <c r="B2216" s="108"/>
      <c r="C2216" s="220"/>
      <c r="D2216" s="108"/>
      <c r="E2216" s="220"/>
      <c r="F2216" s="108"/>
      <c r="G2216" s="220"/>
      <c r="H2216" s="108"/>
      <c r="I2216" s="220"/>
      <c r="J2216" s="108"/>
      <c r="K2216" s="220"/>
      <c r="L2216" s="108"/>
      <c r="M2216" s="220"/>
      <c r="N2216" s="108"/>
      <c r="O2216" s="220"/>
      <c r="P2216" s="108"/>
      <c r="Q2216" s="225"/>
    </row>
    <row r="2217" spans="2:17" x14ac:dyDescent="0.25">
      <c r="B2217" s="108"/>
      <c r="C2217" s="220"/>
      <c r="D2217" s="108"/>
      <c r="E2217" s="220"/>
      <c r="F2217" s="108"/>
      <c r="G2217" s="220"/>
      <c r="H2217" s="108"/>
      <c r="I2217" s="220"/>
      <c r="J2217" s="108"/>
      <c r="K2217" s="220"/>
      <c r="L2217" s="108"/>
      <c r="M2217" s="220"/>
      <c r="N2217" s="108"/>
      <c r="O2217" s="220"/>
      <c r="P2217" s="108"/>
      <c r="Q2217" s="225"/>
    </row>
    <row r="2218" spans="2:17" x14ac:dyDescent="0.25">
      <c r="B2218" s="108"/>
      <c r="C2218" s="220"/>
      <c r="D2218" s="108"/>
      <c r="E2218" s="220"/>
      <c r="F2218" s="108"/>
      <c r="G2218" s="220"/>
      <c r="H2218" s="108"/>
      <c r="I2218" s="220"/>
      <c r="J2218" s="108"/>
      <c r="K2218" s="220"/>
      <c r="L2218" s="108"/>
      <c r="M2218" s="220"/>
      <c r="N2218" s="108"/>
      <c r="O2218" s="220"/>
      <c r="P2218" s="108"/>
      <c r="Q2218" s="225"/>
    </row>
    <row r="2219" spans="2:17" x14ac:dyDescent="0.25">
      <c r="B2219" s="108"/>
      <c r="C2219" s="220"/>
      <c r="D2219" s="108"/>
      <c r="E2219" s="220"/>
      <c r="F2219" s="108"/>
      <c r="G2219" s="220"/>
      <c r="H2219" s="108"/>
      <c r="I2219" s="220"/>
      <c r="J2219" s="108"/>
      <c r="K2219" s="220"/>
      <c r="L2219" s="108"/>
      <c r="M2219" s="220"/>
      <c r="N2219" s="108"/>
      <c r="O2219" s="220"/>
      <c r="P2219" s="108"/>
      <c r="Q2219" s="225"/>
    </row>
    <row r="2220" spans="2:17" x14ac:dyDescent="0.25">
      <c r="B2220" s="108"/>
      <c r="C2220" s="220"/>
      <c r="D2220" s="108"/>
      <c r="E2220" s="220"/>
      <c r="F2220" s="108"/>
      <c r="G2220" s="220"/>
      <c r="H2220" s="108"/>
      <c r="I2220" s="220"/>
      <c r="J2220" s="108"/>
      <c r="K2220" s="220"/>
      <c r="L2220" s="108"/>
      <c r="M2220" s="220"/>
      <c r="N2220" s="108"/>
      <c r="O2220" s="220"/>
      <c r="P2220" s="108"/>
      <c r="Q2220" s="225"/>
    </row>
    <row r="2221" spans="2:17" x14ac:dyDescent="0.25">
      <c r="B2221" s="108"/>
      <c r="C2221" s="220"/>
      <c r="D2221" s="108"/>
      <c r="E2221" s="220"/>
      <c r="F2221" s="108"/>
      <c r="G2221" s="220"/>
      <c r="H2221" s="108"/>
      <c r="I2221" s="220"/>
      <c r="J2221" s="108"/>
      <c r="K2221" s="220"/>
      <c r="L2221" s="108"/>
      <c r="M2221" s="220"/>
      <c r="N2221" s="108"/>
      <c r="O2221" s="220"/>
      <c r="P2221" s="108"/>
      <c r="Q2221" s="225"/>
    </row>
    <row r="2222" spans="2:17" x14ac:dyDescent="0.25">
      <c r="B2222" s="108"/>
      <c r="C2222" s="220"/>
      <c r="D2222" s="108"/>
      <c r="E2222" s="220"/>
      <c r="F2222" s="108"/>
      <c r="G2222" s="220"/>
      <c r="H2222" s="108"/>
      <c r="I2222" s="220"/>
      <c r="J2222" s="108"/>
      <c r="K2222" s="220"/>
      <c r="L2222" s="108"/>
      <c r="M2222" s="220"/>
      <c r="N2222" s="108"/>
      <c r="O2222" s="220"/>
      <c r="P2222" s="108"/>
      <c r="Q2222" s="225"/>
    </row>
    <row r="2223" spans="2:17" x14ac:dyDescent="0.25">
      <c r="B2223" s="108"/>
      <c r="C2223" s="220"/>
      <c r="D2223" s="108"/>
      <c r="E2223" s="220"/>
      <c r="F2223" s="108"/>
      <c r="G2223" s="220"/>
      <c r="H2223" s="108"/>
      <c r="I2223" s="220"/>
      <c r="J2223" s="108"/>
      <c r="K2223" s="220"/>
      <c r="L2223" s="108"/>
      <c r="M2223" s="220"/>
      <c r="N2223" s="108"/>
      <c r="O2223" s="220"/>
      <c r="P2223" s="108"/>
      <c r="Q2223" s="225"/>
    </row>
    <row r="2224" spans="2:17" x14ac:dyDescent="0.25">
      <c r="B2224" s="108"/>
      <c r="C2224" s="220"/>
      <c r="D2224" s="108"/>
      <c r="E2224" s="220"/>
      <c r="F2224" s="108"/>
      <c r="G2224" s="220"/>
      <c r="H2224" s="108"/>
      <c r="I2224" s="220"/>
      <c r="J2224" s="108"/>
      <c r="K2224" s="220"/>
      <c r="L2224" s="108"/>
      <c r="M2224" s="220"/>
      <c r="N2224" s="108"/>
      <c r="O2224" s="220"/>
      <c r="P2224" s="108"/>
      <c r="Q2224" s="225"/>
    </row>
    <row r="2225" spans="2:17" x14ac:dyDescent="0.25">
      <c r="B2225" s="108"/>
      <c r="C2225" s="220"/>
      <c r="D2225" s="108"/>
      <c r="E2225" s="220"/>
      <c r="F2225" s="108"/>
      <c r="G2225" s="220"/>
      <c r="H2225" s="108"/>
      <c r="I2225" s="220"/>
      <c r="J2225" s="108"/>
      <c r="K2225" s="220"/>
      <c r="L2225" s="108"/>
      <c r="M2225" s="220"/>
      <c r="N2225" s="108"/>
      <c r="O2225" s="220"/>
      <c r="P2225" s="108"/>
      <c r="Q2225" s="225"/>
    </row>
    <row r="2226" spans="2:17" x14ac:dyDescent="0.25">
      <c r="B2226" s="108"/>
      <c r="C2226" s="220"/>
      <c r="D2226" s="108"/>
      <c r="E2226" s="220"/>
      <c r="F2226" s="108"/>
      <c r="G2226" s="220"/>
      <c r="H2226" s="108"/>
      <c r="I2226" s="220"/>
      <c r="J2226" s="108"/>
      <c r="K2226" s="220"/>
      <c r="L2226" s="108"/>
      <c r="M2226" s="220"/>
      <c r="N2226" s="108"/>
      <c r="O2226" s="220"/>
      <c r="P2226" s="108"/>
      <c r="Q2226" s="225"/>
    </row>
    <row r="2227" spans="2:17" x14ac:dyDescent="0.25">
      <c r="B2227" s="108"/>
      <c r="C2227" s="220"/>
      <c r="D2227" s="108"/>
      <c r="E2227" s="220"/>
      <c r="F2227" s="108"/>
      <c r="G2227" s="220"/>
      <c r="H2227" s="108"/>
      <c r="I2227" s="220"/>
      <c r="J2227" s="108"/>
      <c r="K2227" s="220"/>
      <c r="L2227" s="108"/>
      <c r="M2227" s="220"/>
      <c r="N2227" s="108"/>
      <c r="O2227" s="220"/>
      <c r="P2227" s="108"/>
      <c r="Q2227" s="225"/>
    </row>
    <row r="2228" spans="2:17" x14ac:dyDescent="0.25">
      <c r="B2228" s="108"/>
      <c r="C2228" s="220"/>
      <c r="D2228" s="108"/>
      <c r="E2228" s="220"/>
      <c r="F2228" s="108"/>
      <c r="G2228" s="220"/>
      <c r="H2228" s="108"/>
      <c r="I2228" s="220"/>
      <c r="J2228" s="108"/>
      <c r="K2228" s="220"/>
      <c r="L2228" s="108"/>
      <c r="M2228" s="220"/>
      <c r="N2228" s="108"/>
      <c r="O2228" s="220"/>
      <c r="P2228" s="108"/>
      <c r="Q2228" s="225"/>
    </row>
    <row r="2229" spans="2:17" x14ac:dyDescent="0.25">
      <c r="B2229" s="108"/>
      <c r="C2229" s="220"/>
      <c r="D2229" s="108"/>
      <c r="E2229" s="220"/>
      <c r="F2229" s="108"/>
      <c r="G2229" s="220"/>
      <c r="H2229" s="108"/>
      <c r="I2229" s="220"/>
      <c r="J2229" s="108"/>
      <c r="K2229" s="220"/>
      <c r="L2229" s="108"/>
      <c r="M2229" s="220"/>
      <c r="N2229" s="108"/>
      <c r="O2229" s="220"/>
      <c r="P2229" s="108"/>
      <c r="Q2229" s="225"/>
    </row>
    <row r="2230" spans="2:17" x14ac:dyDescent="0.25">
      <c r="B2230" s="108"/>
      <c r="C2230" s="220"/>
      <c r="D2230" s="108"/>
      <c r="E2230" s="220"/>
      <c r="F2230" s="108"/>
      <c r="G2230" s="220"/>
      <c r="H2230" s="108"/>
      <c r="I2230" s="220"/>
      <c r="J2230" s="108"/>
      <c r="K2230" s="220"/>
      <c r="L2230" s="108"/>
      <c r="M2230" s="220"/>
      <c r="N2230" s="108"/>
      <c r="O2230" s="220"/>
      <c r="P2230" s="108"/>
      <c r="Q2230" s="225"/>
    </row>
    <row r="2231" spans="2:17" x14ac:dyDescent="0.25">
      <c r="B2231" s="108"/>
      <c r="C2231" s="220"/>
      <c r="D2231" s="108"/>
      <c r="E2231" s="220"/>
      <c r="F2231" s="108"/>
      <c r="G2231" s="220"/>
      <c r="H2231" s="108"/>
      <c r="I2231" s="220"/>
      <c r="J2231" s="108"/>
      <c r="K2231" s="220"/>
      <c r="L2231" s="108"/>
      <c r="M2231" s="220"/>
      <c r="N2231" s="108"/>
      <c r="O2231" s="220"/>
      <c r="P2231" s="108"/>
      <c r="Q2231" s="225"/>
    </row>
    <row r="2232" spans="2:17" x14ac:dyDescent="0.25">
      <c r="B2232" s="108"/>
      <c r="C2232" s="220"/>
      <c r="D2232" s="108"/>
      <c r="E2232" s="220"/>
      <c r="F2232" s="108"/>
      <c r="G2232" s="220"/>
      <c r="H2232" s="108"/>
      <c r="I2232" s="220"/>
      <c r="J2232" s="108"/>
      <c r="K2232" s="220"/>
      <c r="L2232" s="108"/>
      <c r="M2232" s="220"/>
      <c r="N2232" s="108"/>
      <c r="O2232" s="220"/>
      <c r="P2232" s="108"/>
      <c r="Q2232" s="225"/>
    </row>
    <row r="2233" spans="2:17" x14ac:dyDescent="0.25">
      <c r="B2233" s="108"/>
      <c r="C2233" s="220"/>
      <c r="D2233" s="108"/>
      <c r="E2233" s="220"/>
      <c r="F2233" s="108"/>
      <c r="G2233" s="220"/>
      <c r="H2233" s="108"/>
      <c r="I2233" s="220"/>
      <c r="J2233" s="108"/>
      <c r="K2233" s="220"/>
      <c r="L2233" s="108"/>
      <c r="M2233" s="220"/>
      <c r="N2233" s="108"/>
      <c r="O2233" s="220"/>
      <c r="P2233" s="108"/>
      <c r="Q2233" s="225"/>
    </row>
    <row r="2234" spans="2:17" x14ac:dyDescent="0.25">
      <c r="B2234" s="108"/>
      <c r="C2234" s="220"/>
      <c r="D2234" s="108"/>
      <c r="E2234" s="220"/>
      <c r="F2234" s="108"/>
      <c r="G2234" s="220"/>
      <c r="H2234" s="108"/>
      <c r="I2234" s="220"/>
      <c r="J2234" s="108"/>
      <c r="K2234" s="220"/>
      <c r="L2234" s="108"/>
      <c r="M2234" s="220"/>
      <c r="N2234" s="108"/>
      <c r="O2234" s="220"/>
      <c r="P2234" s="108"/>
      <c r="Q2234" s="225"/>
    </row>
    <row r="2235" spans="2:17" x14ac:dyDescent="0.25">
      <c r="B2235" s="108"/>
      <c r="C2235" s="220"/>
      <c r="D2235" s="108"/>
      <c r="E2235" s="220"/>
      <c r="F2235" s="108"/>
      <c r="G2235" s="220"/>
      <c r="H2235" s="108"/>
      <c r="I2235" s="220"/>
      <c r="J2235" s="108"/>
      <c r="K2235" s="220"/>
      <c r="L2235" s="108"/>
      <c r="M2235" s="220"/>
      <c r="N2235" s="108"/>
      <c r="O2235" s="220"/>
      <c r="P2235" s="108"/>
      <c r="Q2235" s="225"/>
    </row>
    <row r="2236" spans="2:17" x14ac:dyDescent="0.25">
      <c r="B2236" s="108"/>
      <c r="C2236" s="220"/>
      <c r="D2236" s="108"/>
      <c r="E2236" s="220"/>
      <c r="F2236" s="108"/>
      <c r="G2236" s="220"/>
      <c r="H2236" s="108"/>
      <c r="I2236" s="220"/>
      <c r="J2236" s="108"/>
      <c r="K2236" s="220"/>
      <c r="L2236" s="108"/>
      <c r="M2236" s="220"/>
      <c r="N2236" s="108"/>
      <c r="O2236" s="220"/>
      <c r="P2236" s="108"/>
      <c r="Q2236" s="225"/>
    </row>
    <row r="2237" spans="2:17" x14ac:dyDescent="0.25">
      <c r="B2237" s="108"/>
      <c r="C2237" s="220"/>
      <c r="D2237" s="108"/>
      <c r="E2237" s="220"/>
      <c r="F2237" s="108"/>
      <c r="G2237" s="220"/>
      <c r="H2237" s="108"/>
      <c r="I2237" s="220"/>
      <c r="J2237" s="108"/>
      <c r="K2237" s="220"/>
      <c r="L2237" s="108"/>
      <c r="M2237" s="220"/>
      <c r="N2237" s="108"/>
      <c r="O2237" s="220"/>
      <c r="P2237" s="108"/>
      <c r="Q2237" s="225"/>
    </row>
    <row r="2238" spans="2:17" x14ac:dyDescent="0.25">
      <c r="B2238" s="108"/>
      <c r="C2238" s="220"/>
      <c r="D2238" s="108"/>
      <c r="E2238" s="220"/>
      <c r="F2238" s="108"/>
      <c r="G2238" s="220"/>
      <c r="H2238" s="108"/>
      <c r="I2238" s="220"/>
      <c r="J2238" s="108"/>
      <c r="K2238" s="220"/>
      <c r="L2238" s="108"/>
      <c r="M2238" s="220"/>
      <c r="N2238" s="108"/>
      <c r="O2238" s="220"/>
      <c r="P2238" s="108"/>
      <c r="Q2238" s="225"/>
    </row>
    <row r="2239" spans="2:17" x14ac:dyDescent="0.25">
      <c r="B2239" s="108"/>
      <c r="C2239" s="220"/>
      <c r="D2239" s="108"/>
      <c r="E2239" s="220"/>
      <c r="F2239" s="108"/>
      <c r="G2239" s="220"/>
      <c r="H2239" s="108"/>
      <c r="I2239" s="220"/>
      <c r="J2239" s="108"/>
      <c r="K2239" s="220"/>
      <c r="L2239" s="108"/>
      <c r="M2239" s="220"/>
      <c r="N2239" s="108"/>
      <c r="O2239" s="220"/>
      <c r="P2239" s="108"/>
      <c r="Q2239" s="225"/>
    </row>
    <row r="2240" spans="2:17" x14ac:dyDescent="0.25">
      <c r="B2240" s="108"/>
      <c r="C2240" s="220"/>
      <c r="D2240" s="108"/>
      <c r="E2240" s="220"/>
      <c r="F2240" s="108"/>
      <c r="G2240" s="220"/>
      <c r="H2240" s="108"/>
      <c r="I2240" s="220"/>
      <c r="J2240" s="108"/>
      <c r="K2240" s="220"/>
      <c r="L2240" s="108"/>
      <c r="M2240" s="220"/>
      <c r="N2240" s="108"/>
      <c r="O2240" s="220"/>
      <c r="P2240" s="108"/>
      <c r="Q2240" s="225"/>
    </row>
    <row r="2241" spans="2:17" x14ac:dyDescent="0.25">
      <c r="B2241" s="108"/>
      <c r="C2241" s="220"/>
      <c r="D2241" s="108"/>
      <c r="E2241" s="220"/>
      <c r="F2241" s="108"/>
      <c r="G2241" s="220"/>
      <c r="H2241" s="108"/>
      <c r="I2241" s="220"/>
      <c r="J2241" s="108"/>
      <c r="K2241" s="220"/>
      <c r="L2241" s="108"/>
      <c r="M2241" s="220"/>
      <c r="N2241" s="108"/>
      <c r="O2241" s="220"/>
      <c r="P2241" s="108"/>
      <c r="Q2241" s="225"/>
    </row>
    <row r="2242" spans="2:17" x14ac:dyDescent="0.25">
      <c r="B2242" s="108"/>
      <c r="C2242" s="220"/>
      <c r="D2242" s="108"/>
      <c r="E2242" s="220"/>
      <c r="F2242" s="108"/>
      <c r="G2242" s="220"/>
      <c r="H2242" s="108"/>
      <c r="I2242" s="220"/>
      <c r="J2242" s="108"/>
      <c r="K2242" s="220"/>
      <c r="L2242" s="108"/>
      <c r="M2242" s="220"/>
      <c r="N2242" s="108"/>
      <c r="O2242" s="220"/>
      <c r="P2242" s="108"/>
      <c r="Q2242" s="225"/>
    </row>
    <row r="2243" spans="2:17" x14ac:dyDescent="0.25">
      <c r="B2243" s="108"/>
      <c r="C2243" s="220"/>
      <c r="D2243" s="108"/>
      <c r="E2243" s="220"/>
      <c r="F2243" s="108"/>
      <c r="G2243" s="220"/>
      <c r="H2243" s="108"/>
      <c r="I2243" s="220"/>
      <c r="J2243" s="108"/>
      <c r="K2243" s="220"/>
      <c r="L2243" s="108"/>
      <c r="M2243" s="220"/>
      <c r="N2243" s="108"/>
      <c r="O2243" s="220"/>
      <c r="P2243" s="108"/>
      <c r="Q2243" s="225"/>
    </row>
    <row r="2244" spans="2:17" x14ac:dyDescent="0.25">
      <c r="B2244" s="108"/>
      <c r="C2244" s="220"/>
      <c r="D2244" s="108"/>
      <c r="E2244" s="220"/>
      <c r="F2244" s="108"/>
      <c r="G2244" s="220"/>
      <c r="H2244" s="108"/>
      <c r="I2244" s="220"/>
      <c r="J2244" s="108"/>
      <c r="K2244" s="220"/>
      <c r="L2244" s="108"/>
      <c r="M2244" s="220"/>
      <c r="N2244" s="108"/>
      <c r="O2244" s="220"/>
      <c r="P2244" s="108"/>
      <c r="Q2244" s="225"/>
    </row>
    <row r="2245" spans="2:17" x14ac:dyDescent="0.25">
      <c r="B2245" s="108"/>
      <c r="C2245" s="220"/>
      <c r="D2245" s="108"/>
      <c r="E2245" s="220"/>
      <c r="F2245" s="108"/>
      <c r="G2245" s="220"/>
      <c r="H2245" s="108"/>
      <c r="I2245" s="220"/>
      <c r="J2245" s="108"/>
      <c r="K2245" s="220"/>
      <c r="L2245" s="108"/>
      <c r="M2245" s="220"/>
      <c r="N2245" s="108"/>
      <c r="O2245" s="220"/>
      <c r="P2245" s="108"/>
      <c r="Q2245" s="225"/>
    </row>
    <row r="2246" spans="2:17" x14ac:dyDescent="0.25">
      <c r="B2246" s="108"/>
      <c r="C2246" s="220"/>
      <c r="D2246" s="108"/>
      <c r="E2246" s="220"/>
      <c r="F2246" s="108"/>
      <c r="G2246" s="220"/>
      <c r="H2246" s="108"/>
      <c r="I2246" s="220"/>
      <c r="J2246" s="108"/>
      <c r="K2246" s="220"/>
      <c r="L2246" s="108"/>
      <c r="M2246" s="220"/>
      <c r="N2246" s="108"/>
      <c r="O2246" s="220"/>
      <c r="P2246" s="108"/>
      <c r="Q2246" s="225"/>
    </row>
    <row r="2247" spans="2:17" x14ac:dyDescent="0.25">
      <c r="B2247" s="108"/>
      <c r="C2247" s="220"/>
      <c r="D2247" s="108"/>
      <c r="E2247" s="220"/>
      <c r="F2247" s="108"/>
      <c r="G2247" s="220"/>
      <c r="H2247" s="108"/>
      <c r="I2247" s="220"/>
      <c r="J2247" s="108"/>
      <c r="K2247" s="220"/>
      <c r="L2247" s="108"/>
      <c r="M2247" s="220"/>
      <c r="N2247" s="108"/>
      <c r="O2247" s="220"/>
      <c r="P2247" s="108"/>
      <c r="Q2247" s="225"/>
    </row>
    <row r="2248" spans="2:17" x14ac:dyDescent="0.25">
      <c r="B2248" s="108"/>
      <c r="C2248" s="220"/>
      <c r="D2248" s="108"/>
      <c r="E2248" s="220"/>
      <c r="F2248" s="108"/>
      <c r="G2248" s="220"/>
      <c r="H2248" s="108"/>
      <c r="I2248" s="220"/>
      <c r="J2248" s="108"/>
      <c r="K2248" s="220"/>
      <c r="L2248" s="108"/>
      <c r="M2248" s="220"/>
      <c r="N2248" s="108"/>
      <c r="O2248" s="220"/>
      <c r="P2248" s="108"/>
      <c r="Q2248" s="225"/>
    </row>
    <row r="2249" spans="2:17" x14ac:dyDescent="0.25">
      <c r="B2249" s="108"/>
      <c r="C2249" s="220"/>
      <c r="D2249" s="108"/>
      <c r="E2249" s="220"/>
      <c r="F2249" s="108"/>
      <c r="G2249" s="220"/>
      <c r="H2249" s="108"/>
      <c r="I2249" s="220"/>
      <c r="J2249" s="108"/>
      <c r="K2249" s="220"/>
      <c r="L2249" s="108"/>
      <c r="M2249" s="220"/>
      <c r="N2249" s="108"/>
      <c r="O2249" s="220"/>
      <c r="P2249" s="108"/>
      <c r="Q2249" s="225"/>
    </row>
    <row r="2250" spans="2:17" x14ac:dyDescent="0.25">
      <c r="B2250" s="108"/>
      <c r="C2250" s="220"/>
      <c r="D2250" s="108"/>
      <c r="E2250" s="220"/>
      <c r="F2250" s="108"/>
      <c r="G2250" s="220"/>
      <c r="H2250" s="108"/>
      <c r="I2250" s="220"/>
      <c r="J2250" s="108"/>
      <c r="K2250" s="220"/>
      <c r="L2250" s="108"/>
      <c r="M2250" s="220"/>
      <c r="N2250" s="108"/>
      <c r="O2250" s="220"/>
      <c r="P2250" s="108"/>
      <c r="Q2250" s="225"/>
    </row>
    <row r="2251" spans="2:17" x14ac:dyDescent="0.25">
      <c r="B2251" s="108"/>
      <c r="C2251" s="220"/>
      <c r="D2251" s="108"/>
      <c r="E2251" s="220"/>
      <c r="F2251" s="108"/>
      <c r="G2251" s="220"/>
      <c r="H2251" s="108"/>
      <c r="I2251" s="220"/>
      <c r="J2251" s="108"/>
      <c r="K2251" s="220"/>
      <c r="L2251" s="108"/>
      <c r="M2251" s="220"/>
      <c r="N2251" s="108"/>
      <c r="O2251" s="220"/>
      <c r="P2251" s="108"/>
      <c r="Q2251" s="225"/>
    </row>
    <row r="2252" spans="2:17" x14ac:dyDescent="0.25">
      <c r="B2252" s="108"/>
      <c r="C2252" s="220"/>
      <c r="D2252" s="108"/>
      <c r="E2252" s="220"/>
      <c r="F2252" s="108"/>
      <c r="G2252" s="220"/>
      <c r="H2252" s="108"/>
      <c r="I2252" s="220"/>
      <c r="J2252" s="108"/>
      <c r="K2252" s="220"/>
      <c r="L2252" s="108"/>
      <c r="M2252" s="220"/>
      <c r="N2252" s="108"/>
      <c r="O2252" s="220"/>
      <c r="P2252" s="108"/>
      <c r="Q2252" s="225"/>
    </row>
    <row r="2253" spans="2:17" x14ac:dyDescent="0.25">
      <c r="B2253" s="108"/>
      <c r="C2253" s="220"/>
      <c r="D2253" s="108"/>
      <c r="E2253" s="220"/>
      <c r="F2253" s="108"/>
      <c r="G2253" s="220"/>
      <c r="H2253" s="108"/>
      <c r="I2253" s="220"/>
      <c r="J2253" s="108"/>
      <c r="K2253" s="220"/>
      <c r="L2253" s="108"/>
      <c r="M2253" s="220"/>
      <c r="N2253" s="108"/>
      <c r="O2253" s="220"/>
      <c r="P2253" s="108"/>
      <c r="Q2253" s="225"/>
    </row>
    <row r="2254" spans="2:17" x14ac:dyDescent="0.25">
      <c r="B2254" s="108"/>
      <c r="C2254" s="220"/>
      <c r="D2254" s="108"/>
      <c r="E2254" s="220"/>
      <c r="F2254" s="108"/>
      <c r="G2254" s="220"/>
      <c r="H2254" s="108"/>
      <c r="I2254" s="220"/>
      <c r="J2254" s="108"/>
      <c r="K2254" s="220"/>
      <c r="L2254" s="108"/>
      <c r="M2254" s="220"/>
      <c r="N2254" s="108"/>
      <c r="O2254" s="220"/>
      <c r="P2254" s="108"/>
      <c r="Q2254" s="225"/>
    </row>
    <row r="2255" spans="2:17" x14ac:dyDescent="0.25">
      <c r="B2255" s="108"/>
      <c r="C2255" s="220"/>
      <c r="D2255" s="108"/>
      <c r="E2255" s="220"/>
      <c r="F2255" s="108"/>
      <c r="G2255" s="220"/>
      <c r="H2255" s="108"/>
      <c r="I2255" s="220"/>
      <c r="J2255" s="108"/>
      <c r="K2255" s="220"/>
      <c r="L2255" s="108"/>
      <c r="M2255" s="220"/>
      <c r="N2255" s="108"/>
      <c r="O2255" s="220"/>
      <c r="P2255" s="108"/>
      <c r="Q2255" s="225"/>
    </row>
    <row r="2256" spans="2:17" x14ac:dyDescent="0.25">
      <c r="B2256" s="108"/>
      <c r="C2256" s="220"/>
      <c r="D2256" s="108"/>
      <c r="E2256" s="220"/>
      <c r="F2256" s="108"/>
      <c r="G2256" s="220"/>
      <c r="H2256" s="108"/>
      <c r="I2256" s="220"/>
      <c r="J2256" s="108"/>
      <c r="K2256" s="220"/>
      <c r="L2256" s="108"/>
      <c r="M2256" s="220"/>
      <c r="N2256" s="108"/>
      <c r="O2256" s="220"/>
      <c r="P2256" s="108"/>
      <c r="Q2256" s="225"/>
    </row>
    <row r="2257" spans="2:17" x14ac:dyDescent="0.25">
      <c r="B2257" s="108"/>
      <c r="C2257" s="220"/>
      <c r="D2257" s="108"/>
      <c r="E2257" s="220"/>
      <c r="F2257" s="108"/>
      <c r="G2257" s="220"/>
      <c r="H2257" s="108"/>
      <c r="I2257" s="220"/>
      <c r="J2257" s="108"/>
      <c r="K2257" s="220"/>
      <c r="L2257" s="108"/>
      <c r="M2257" s="220"/>
      <c r="N2257" s="108"/>
      <c r="O2257" s="220"/>
      <c r="P2257" s="108"/>
      <c r="Q2257" s="225"/>
    </row>
    <row r="2258" spans="2:17" x14ac:dyDescent="0.25">
      <c r="B2258" s="108"/>
      <c r="C2258" s="220"/>
      <c r="D2258" s="108"/>
      <c r="E2258" s="220"/>
      <c r="F2258" s="108"/>
      <c r="G2258" s="220"/>
      <c r="H2258" s="108"/>
      <c r="I2258" s="220"/>
      <c r="J2258" s="108"/>
      <c r="K2258" s="220"/>
      <c r="L2258" s="108"/>
      <c r="M2258" s="220"/>
      <c r="N2258" s="108"/>
      <c r="O2258" s="220"/>
      <c r="P2258" s="108"/>
      <c r="Q2258" s="225"/>
    </row>
    <row r="2259" spans="2:17" x14ac:dyDescent="0.25">
      <c r="B2259" s="108"/>
      <c r="C2259" s="220"/>
      <c r="D2259" s="108"/>
      <c r="E2259" s="220"/>
      <c r="F2259" s="108"/>
      <c r="G2259" s="220"/>
      <c r="H2259" s="108"/>
      <c r="I2259" s="220"/>
      <c r="J2259" s="108"/>
      <c r="K2259" s="220"/>
      <c r="L2259" s="108"/>
      <c r="M2259" s="220"/>
      <c r="N2259" s="108"/>
      <c r="O2259" s="220"/>
      <c r="P2259" s="108"/>
      <c r="Q2259" s="225"/>
    </row>
    <row r="2260" spans="2:17" x14ac:dyDescent="0.25">
      <c r="B2260" s="108"/>
      <c r="C2260" s="220"/>
      <c r="D2260" s="108"/>
      <c r="E2260" s="220"/>
      <c r="F2260" s="108"/>
      <c r="G2260" s="220"/>
      <c r="H2260" s="108"/>
      <c r="I2260" s="220"/>
      <c r="J2260" s="108"/>
      <c r="K2260" s="220"/>
      <c r="L2260" s="108"/>
      <c r="M2260" s="220"/>
      <c r="N2260" s="108"/>
      <c r="O2260" s="220"/>
      <c r="P2260" s="108"/>
      <c r="Q2260" s="225"/>
    </row>
    <row r="2261" spans="2:17" x14ac:dyDescent="0.25">
      <c r="B2261" s="108"/>
      <c r="C2261" s="220"/>
      <c r="D2261" s="108"/>
      <c r="E2261" s="220"/>
      <c r="F2261" s="108"/>
      <c r="G2261" s="220"/>
      <c r="H2261" s="108"/>
      <c r="I2261" s="220"/>
      <c r="J2261" s="108"/>
      <c r="K2261" s="220"/>
      <c r="L2261" s="108"/>
      <c r="M2261" s="220"/>
      <c r="N2261" s="108"/>
      <c r="O2261" s="220"/>
      <c r="P2261" s="108"/>
      <c r="Q2261" s="225"/>
    </row>
    <row r="2262" spans="2:17" x14ac:dyDescent="0.25">
      <c r="B2262" s="108"/>
      <c r="C2262" s="220"/>
      <c r="D2262" s="108"/>
      <c r="E2262" s="220"/>
      <c r="F2262" s="108"/>
      <c r="G2262" s="220"/>
      <c r="H2262" s="108"/>
      <c r="I2262" s="220"/>
      <c r="J2262" s="108"/>
      <c r="K2262" s="220"/>
      <c r="L2262" s="108"/>
      <c r="M2262" s="220"/>
      <c r="N2262" s="108"/>
      <c r="O2262" s="220"/>
      <c r="P2262" s="108"/>
      <c r="Q2262" s="225"/>
    </row>
    <row r="2263" spans="2:17" x14ac:dyDescent="0.25">
      <c r="B2263" s="108"/>
      <c r="C2263" s="220"/>
      <c r="D2263" s="108"/>
      <c r="E2263" s="220"/>
      <c r="F2263" s="108"/>
      <c r="G2263" s="220"/>
      <c r="H2263" s="108"/>
      <c r="I2263" s="220"/>
      <c r="J2263" s="108"/>
      <c r="K2263" s="220"/>
      <c r="L2263" s="108"/>
      <c r="M2263" s="220"/>
      <c r="N2263" s="108"/>
      <c r="O2263" s="220"/>
      <c r="P2263" s="108"/>
      <c r="Q2263" s="225"/>
    </row>
    <row r="2264" spans="2:17" x14ac:dyDescent="0.25">
      <c r="B2264" s="108"/>
      <c r="C2264" s="220"/>
      <c r="D2264" s="108"/>
      <c r="E2264" s="220"/>
      <c r="F2264" s="108"/>
      <c r="G2264" s="220"/>
      <c r="H2264" s="108"/>
      <c r="I2264" s="220"/>
      <c r="J2264" s="108"/>
      <c r="K2264" s="220"/>
      <c r="L2264" s="108"/>
      <c r="M2264" s="220"/>
      <c r="N2264" s="108"/>
      <c r="O2264" s="220"/>
      <c r="P2264" s="108"/>
      <c r="Q2264" s="225"/>
    </row>
    <row r="2265" spans="2:17" x14ac:dyDescent="0.25">
      <c r="B2265" s="108"/>
      <c r="C2265" s="220"/>
      <c r="D2265" s="108"/>
      <c r="E2265" s="220"/>
      <c r="F2265" s="108"/>
      <c r="G2265" s="220"/>
      <c r="H2265" s="108"/>
      <c r="I2265" s="220"/>
      <c r="J2265" s="108"/>
      <c r="K2265" s="220"/>
      <c r="L2265" s="108"/>
      <c r="M2265" s="220"/>
      <c r="N2265" s="108"/>
      <c r="O2265" s="220"/>
      <c r="P2265" s="108"/>
      <c r="Q2265" s="225"/>
    </row>
    <row r="2266" spans="2:17" x14ac:dyDescent="0.25">
      <c r="B2266" s="108"/>
      <c r="C2266" s="220"/>
      <c r="D2266" s="108"/>
      <c r="E2266" s="220"/>
      <c r="F2266" s="108"/>
      <c r="G2266" s="220"/>
      <c r="H2266" s="108"/>
      <c r="I2266" s="220"/>
      <c r="J2266" s="108"/>
      <c r="K2266" s="220"/>
      <c r="L2266" s="108"/>
      <c r="M2266" s="220"/>
      <c r="N2266" s="108"/>
      <c r="O2266" s="220"/>
      <c r="P2266" s="108"/>
      <c r="Q2266" s="225"/>
    </row>
    <row r="2267" spans="2:17" x14ac:dyDescent="0.25">
      <c r="B2267" s="108"/>
      <c r="C2267" s="220"/>
      <c r="D2267" s="108"/>
      <c r="E2267" s="220"/>
      <c r="F2267" s="108"/>
      <c r="G2267" s="220"/>
      <c r="H2267" s="108"/>
      <c r="I2267" s="220"/>
      <c r="J2267" s="108"/>
      <c r="K2267" s="220"/>
      <c r="L2267" s="108"/>
      <c r="M2267" s="220"/>
      <c r="N2267" s="108"/>
      <c r="O2267" s="220"/>
      <c r="P2267" s="108"/>
      <c r="Q2267" s="225"/>
    </row>
    <row r="2268" spans="2:17" x14ac:dyDescent="0.25">
      <c r="B2268" s="108"/>
      <c r="C2268" s="220"/>
      <c r="D2268" s="108"/>
      <c r="E2268" s="220"/>
      <c r="F2268" s="108"/>
      <c r="G2268" s="220"/>
      <c r="H2268" s="108"/>
      <c r="I2268" s="220"/>
      <c r="J2268" s="108"/>
      <c r="K2268" s="220"/>
      <c r="L2268" s="108"/>
      <c r="M2268" s="220"/>
      <c r="N2268" s="108"/>
      <c r="O2268" s="220"/>
      <c r="P2268" s="108"/>
      <c r="Q2268" s="225"/>
    </row>
    <row r="2269" spans="2:17" x14ac:dyDescent="0.25">
      <c r="B2269" s="108"/>
      <c r="C2269" s="220"/>
      <c r="D2269" s="108"/>
      <c r="E2269" s="220"/>
      <c r="F2269" s="108"/>
      <c r="G2269" s="220"/>
      <c r="H2269" s="108"/>
      <c r="I2269" s="220"/>
      <c r="J2269" s="108"/>
      <c r="K2269" s="220"/>
      <c r="L2269" s="108"/>
      <c r="M2269" s="220"/>
      <c r="N2269" s="108"/>
      <c r="O2269" s="220"/>
      <c r="P2269" s="108"/>
      <c r="Q2269" s="225"/>
    </row>
    <row r="2270" spans="2:17" x14ac:dyDescent="0.25">
      <c r="B2270" s="108"/>
      <c r="C2270" s="220"/>
      <c r="D2270" s="108"/>
      <c r="E2270" s="220"/>
      <c r="F2270" s="108"/>
      <c r="G2270" s="220"/>
      <c r="H2270" s="108"/>
      <c r="I2270" s="220"/>
      <c r="J2270" s="108"/>
      <c r="K2270" s="220"/>
      <c r="L2270" s="108"/>
      <c r="M2270" s="220"/>
      <c r="N2270" s="108"/>
      <c r="O2270" s="220"/>
      <c r="P2270" s="108"/>
      <c r="Q2270" s="225"/>
    </row>
    <row r="2271" spans="2:17" x14ac:dyDescent="0.25">
      <c r="B2271" s="108"/>
      <c r="C2271" s="220"/>
      <c r="D2271" s="108"/>
      <c r="E2271" s="220"/>
      <c r="F2271" s="108"/>
      <c r="G2271" s="220"/>
      <c r="H2271" s="108"/>
      <c r="I2271" s="220"/>
      <c r="J2271" s="108"/>
      <c r="K2271" s="220"/>
      <c r="L2271" s="108"/>
      <c r="M2271" s="220"/>
      <c r="N2271" s="108"/>
      <c r="O2271" s="220"/>
      <c r="P2271" s="108"/>
      <c r="Q2271" s="225"/>
    </row>
    <row r="2272" spans="2:17" x14ac:dyDescent="0.25">
      <c r="B2272" s="108"/>
      <c r="C2272" s="220"/>
      <c r="D2272" s="108"/>
      <c r="E2272" s="220"/>
      <c r="F2272" s="108"/>
      <c r="G2272" s="220"/>
      <c r="H2272" s="108"/>
      <c r="I2272" s="220"/>
      <c r="J2272" s="108"/>
      <c r="K2272" s="220"/>
      <c r="L2272" s="108"/>
      <c r="M2272" s="220"/>
      <c r="N2272" s="108"/>
      <c r="O2272" s="220"/>
      <c r="P2272" s="108"/>
      <c r="Q2272" s="225"/>
    </row>
    <row r="2273" spans="2:17" x14ac:dyDescent="0.25">
      <c r="B2273" s="108"/>
      <c r="C2273" s="220"/>
      <c r="D2273" s="108"/>
      <c r="E2273" s="220"/>
      <c r="F2273" s="108"/>
      <c r="G2273" s="220"/>
      <c r="H2273" s="108"/>
      <c r="I2273" s="220"/>
      <c r="J2273" s="108"/>
      <c r="K2273" s="220"/>
      <c r="L2273" s="108"/>
      <c r="M2273" s="220"/>
      <c r="N2273" s="108"/>
      <c r="O2273" s="220"/>
      <c r="P2273" s="108"/>
      <c r="Q2273" s="225"/>
    </row>
    <row r="2274" spans="2:17" x14ac:dyDescent="0.25">
      <c r="B2274" s="108"/>
      <c r="C2274" s="220"/>
      <c r="D2274" s="108"/>
      <c r="E2274" s="220"/>
      <c r="F2274" s="108"/>
      <c r="G2274" s="220"/>
      <c r="H2274" s="108"/>
      <c r="I2274" s="220"/>
      <c r="J2274" s="108"/>
      <c r="K2274" s="220"/>
      <c r="L2274" s="108"/>
      <c r="M2274" s="220"/>
      <c r="N2274" s="108"/>
      <c r="O2274" s="220"/>
      <c r="P2274" s="108"/>
      <c r="Q2274" s="225"/>
    </row>
    <row r="2275" spans="2:17" x14ac:dyDescent="0.25">
      <c r="B2275" s="108"/>
      <c r="C2275" s="220"/>
      <c r="D2275" s="108"/>
      <c r="E2275" s="220"/>
      <c r="F2275" s="108"/>
      <c r="G2275" s="220"/>
      <c r="H2275" s="108"/>
      <c r="I2275" s="220"/>
      <c r="J2275" s="108"/>
      <c r="K2275" s="220"/>
      <c r="L2275" s="108"/>
      <c r="M2275" s="220"/>
      <c r="N2275" s="108"/>
      <c r="O2275" s="220"/>
      <c r="P2275" s="108"/>
      <c r="Q2275" s="225"/>
    </row>
    <row r="2276" spans="2:17" x14ac:dyDescent="0.25">
      <c r="B2276" s="108"/>
      <c r="C2276" s="220"/>
      <c r="D2276" s="108"/>
      <c r="E2276" s="220"/>
      <c r="F2276" s="108"/>
      <c r="G2276" s="220"/>
      <c r="H2276" s="108"/>
      <c r="I2276" s="220"/>
      <c r="J2276" s="108"/>
      <c r="K2276" s="220"/>
      <c r="L2276" s="108"/>
      <c r="M2276" s="220"/>
      <c r="N2276" s="108"/>
      <c r="O2276" s="220"/>
      <c r="P2276" s="108"/>
      <c r="Q2276" s="225"/>
    </row>
    <row r="2277" spans="2:17" x14ac:dyDescent="0.25">
      <c r="B2277" s="108"/>
      <c r="C2277" s="220"/>
      <c r="D2277" s="108"/>
      <c r="E2277" s="220"/>
      <c r="F2277" s="108"/>
      <c r="G2277" s="220"/>
      <c r="H2277" s="108"/>
      <c r="I2277" s="220"/>
      <c r="J2277" s="108"/>
      <c r="K2277" s="220"/>
      <c r="L2277" s="108"/>
      <c r="M2277" s="220"/>
      <c r="N2277" s="108"/>
      <c r="O2277" s="220"/>
      <c r="P2277" s="108"/>
      <c r="Q2277" s="225"/>
    </row>
    <row r="2278" spans="2:17" x14ac:dyDescent="0.25">
      <c r="B2278" s="108"/>
      <c r="C2278" s="220"/>
      <c r="D2278" s="108"/>
      <c r="E2278" s="220"/>
      <c r="F2278" s="108"/>
      <c r="G2278" s="220"/>
      <c r="H2278" s="108"/>
      <c r="I2278" s="220"/>
      <c r="J2278" s="108"/>
      <c r="K2278" s="220"/>
      <c r="L2278" s="108"/>
      <c r="M2278" s="220"/>
      <c r="N2278" s="108"/>
      <c r="O2278" s="220"/>
      <c r="P2278" s="108"/>
      <c r="Q2278" s="225"/>
    </row>
    <row r="2279" spans="2:17" x14ac:dyDescent="0.25">
      <c r="B2279" s="108"/>
      <c r="C2279" s="220"/>
      <c r="D2279" s="108"/>
      <c r="E2279" s="220"/>
      <c r="F2279" s="108"/>
      <c r="G2279" s="220"/>
      <c r="H2279" s="108"/>
      <c r="I2279" s="220"/>
      <c r="J2279" s="108"/>
      <c r="K2279" s="220"/>
      <c r="L2279" s="108"/>
      <c r="M2279" s="220"/>
      <c r="N2279" s="108"/>
      <c r="O2279" s="220"/>
      <c r="P2279" s="108"/>
      <c r="Q2279" s="225"/>
    </row>
    <row r="2280" spans="2:17" x14ac:dyDescent="0.25">
      <c r="B2280" s="108"/>
      <c r="C2280" s="220"/>
      <c r="D2280" s="108"/>
      <c r="E2280" s="220"/>
      <c r="F2280" s="108"/>
      <c r="G2280" s="220"/>
      <c r="H2280" s="108"/>
      <c r="I2280" s="220"/>
      <c r="J2280" s="108"/>
      <c r="K2280" s="220"/>
      <c r="L2280" s="108"/>
      <c r="M2280" s="220"/>
      <c r="N2280" s="108"/>
      <c r="O2280" s="220"/>
      <c r="P2280" s="108"/>
      <c r="Q2280" s="225"/>
    </row>
    <row r="2281" spans="2:17" x14ac:dyDescent="0.25">
      <c r="B2281" s="108"/>
      <c r="C2281" s="220"/>
      <c r="D2281" s="108"/>
      <c r="E2281" s="220"/>
      <c r="F2281" s="108"/>
      <c r="G2281" s="220"/>
      <c r="H2281" s="108"/>
      <c r="I2281" s="220"/>
      <c r="J2281" s="108"/>
      <c r="K2281" s="220"/>
      <c r="L2281" s="108"/>
      <c r="M2281" s="220"/>
      <c r="N2281" s="108"/>
      <c r="O2281" s="220"/>
      <c r="P2281" s="108"/>
      <c r="Q2281" s="225"/>
    </row>
    <row r="2282" spans="2:17" x14ac:dyDescent="0.25">
      <c r="B2282" s="108"/>
      <c r="C2282" s="220"/>
      <c r="D2282" s="108"/>
      <c r="E2282" s="220"/>
      <c r="F2282" s="108"/>
      <c r="G2282" s="220"/>
      <c r="H2282" s="108"/>
      <c r="I2282" s="220"/>
      <c r="J2282" s="108"/>
      <c r="K2282" s="220"/>
      <c r="L2282" s="108"/>
      <c r="M2282" s="220"/>
      <c r="N2282" s="108"/>
      <c r="O2282" s="220"/>
      <c r="P2282" s="108"/>
      <c r="Q2282" s="225"/>
    </row>
    <row r="2283" spans="2:17" x14ac:dyDescent="0.25">
      <c r="B2283" s="108"/>
      <c r="C2283" s="220"/>
      <c r="D2283" s="108"/>
      <c r="E2283" s="220"/>
      <c r="F2283" s="108"/>
      <c r="G2283" s="220"/>
      <c r="H2283" s="108"/>
      <c r="I2283" s="220"/>
      <c r="J2283" s="108"/>
      <c r="K2283" s="220"/>
      <c r="L2283" s="108"/>
      <c r="M2283" s="220"/>
      <c r="N2283" s="108"/>
      <c r="O2283" s="220"/>
      <c r="P2283" s="108"/>
      <c r="Q2283" s="225"/>
    </row>
    <row r="2284" spans="2:17" x14ac:dyDescent="0.25">
      <c r="B2284" s="108"/>
      <c r="C2284" s="220"/>
      <c r="D2284" s="108"/>
      <c r="E2284" s="220"/>
      <c r="F2284" s="108"/>
      <c r="G2284" s="220"/>
      <c r="H2284" s="108"/>
      <c r="I2284" s="220"/>
      <c r="J2284" s="108"/>
      <c r="K2284" s="220"/>
      <c r="L2284" s="108"/>
      <c r="M2284" s="220"/>
      <c r="N2284" s="108"/>
      <c r="O2284" s="220"/>
      <c r="P2284" s="108"/>
      <c r="Q2284" s="225"/>
    </row>
    <row r="2285" spans="2:17" x14ac:dyDescent="0.25">
      <c r="B2285" s="108"/>
      <c r="C2285" s="220"/>
      <c r="D2285" s="108"/>
      <c r="E2285" s="220"/>
      <c r="F2285" s="108"/>
      <c r="G2285" s="220"/>
      <c r="H2285" s="108"/>
      <c r="I2285" s="220"/>
      <c r="J2285" s="108"/>
      <c r="K2285" s="220"/>
      <c r="L2285" s="108"/>
      <c r="M2285" s="220"/>
      <c r="N2285" s="108"/>
      <c r="O2285" s="220"/>
      <c r="P2285" s="108"/>
      <c r="Q2285" s="225"/>
    </row>
    <row r="2286" spans="2:17" x14ac:dyDescent="0.25">
      <c r="B2286" s="108"/>
      <c r="C2286" s="220"/>
      <c r="D2286" s="108"/>
      <c r="E2286" s="220"/>
      <c r="F2286" s="108"/>
      <c r="G2286" s="220"/>
      <c r="H2286" s="108"/>
      <c r="I2286" s="220"/>
      <c r="J2286" s="108"/>
      <c r="K2286" s="220"/>
      <c r="L2286" s="108"/>
      <c r="M2286" s="220"/>
      <c r="N2286" s="108"/>
      <c r="O2286" s="220"/>
      <c r="P2286" s="108"/>
      <c r="Q2286" s="225"/>
    </row>
    <row r="2287" spans="2:17" x14ac:dyDescent="0.25">
      <c r="B2287" s="108"/>
      <c r="C2287" s="220"/>
      <c r="D2287" s="108"/>
      <c r="E2287" s="220"/>
      <c r="F2287" s="108"/>
      <c r="G2287" s="220"/>
      <c r="H2287" s="108"/>
      <c r="I2287" s="220"/>
      <c r="J2287" s="108"/>
      <c r="K2287" s="220"/>
      <c r="L2287" s="108"/>
      <c r="M2287" s="220"/>
      <c r="N2287" s="108"/>
      <c r="O2287" s="220"/>
      <c r="P2287" s="108"/>
      <c r="Q2287" s="225"/>
    </row>
    <row r="2288" spans="2:17" x14ac:dyDescent="0.25">
      <c r="B2288" s="108"/>
      <c r="C2288" s="220"/>
      <c r="D2288" s="108"/>
      <c r="E2288" s="220"/>
      <c r="F2288" s="108"/>
      <c r="G2288" s="220"/>
      <c r="H2288" s="108"/>
      <c r="I2288" s="220"/>
      <c r="J2288" s="108"/>
      <c r="K2288" s="220"/>
      <c r="L2288" s="108"/>
      <c r="M2288" s="220"/>
      <c r="N2288" s="108"/>
      <c r="O2288" s="220"/>
      <c r="P2288" s="108"/>
      <c r="Q2288" s="225"/>
    </row>
    <row r="2289" spans="2:17" x14ac:dyDescent="0.25">
      <c r="B2289" s="108"/>
      <c r="C2289" s="220"/>
      <c r="D2289" s="108"/>
      <c r="E2289" s="220"/>
      <c r="F2289" s="108"/>
      <c r="G2289" s="220"/>
      <c r="H2289" s="108"/>
      <c r="I2289" s="220"/>
      <c r="J2289" s="108"/>
      <c r="K2289" s="220"/>
      <c r="L2289" s="108"/>
      <c r="M2289" s="220"/>
      <c r="N2289" s="108"/>
      <c r="O2289" s="220"/>
      <c r="P2289" s="108"/>
      <c r="Q2289" s="225"/>
    </row>
    <row r="2290" spans="2:17" x14ac:dyDescent="0.25">
      <c r="B2290" s="108"/>
      <c r="C2290" s="220"/>
      <c r="D2290" s="108"/>
      <c r="E2290" s="220"/>
      <c r="F2290" s="108"/>
      <c r="G2290" s="220"/>
      <c r="H2290" s="108"/>
      <c r="I2290" s="220"/>
      <c r="J2290" s="108"/>
      <c r="K2290" s="220"/>
      <c r="L2290" s="108"/>
      <c r="M2290" s="220"/>
      <c r="N2290" s="108"/>
      <c r="O2290" s="220"/>
      <c r="P2290" s="108"/>
      <c r="Q2290" s="225"/>
    </row>
    <row r="2291" spans="2:17" x14ac:dyDescent="0.25">
      <c r="B2291" s="108"/>
      <c r="C2291" s="220"/>
      <c r="D2291" s="108"/>
      <c r="E2291" s="220"/>
      <c r="F2291" s="108"/>
      <c r="G2291" s="220"/>
      <c r="H2291" s="108"/>
      <c r="I2291" s="220"/>
      <c r="J2291" s="108"/>
      <c r="K2291" s="220"/>
      <c r="L2291" s="108"/>
      <c r="M2291" s="220"/>
      <c r="N2291" s="108"/>
      <c r="O2291" s="220"/>
      <c r="P2291" s="108"/>
      <c r="Q2291" s="225"/>
    </row>
    <row r="2292" spans="2:17" x14ac:dyDescent="0.25">
      <c r="B2292" s="108"/>
      <c r="C2292" s="220"/>
      <c r="D2292" s="108"/>
      <c r="E2292" s="220"/>
      <c r="F2292" s="108"/>
      <c r="G2292" s="220"/>
      <c r="H2292" s="108"/>
      <c r="I2292" s="220"/>
      <c r="J2292" s="108"/>
      <c r="K2292" s="220"/>
      <c r="L2292" s="108"/>
      <c r="M2292" s="220"/>
      <c r="N2292" s="108"/>
      <c r="O2292" s="220"/>
      <c r="P2292" s="108"/>
      <c r="Q2292" s="225"/>
    </row>
    <row r="2293" spans="2:17" x14ac:dyDescent="0.25">
      <c r="B2293" s="108"/>
      <c r="C2293" s="220"/>
      <c r="D2293" s="108"/>
      <c r="E2293" s="220"/>
      <c r="F2293" s="108"/>
      <c r="G2293" s="220"/>
      <c r="H2293" s="108"/>
      <c r="I2293" s="220"/>
      <c r="J2293" s="108"/>
      <c r="K2293" s="220"/>
      <c r="L2293" s="108"/>
      <c r="M2293" s="220"/>
      <c r="N2293" s="108"/>
      <c r="O2293" s="220"/>
      <c r="P2293" s="108"/>
      <c r="Q2293" s="225"/>
    </row>
    <row r="2294" spans="2:17" x14ac:dyDescent="0.25">
      <c r="B2294" s="108"/>
      <c r="C2294" s="220"/>
      <c r="D2294" s="108"/>
      <c r="E2294" s="220"/>
      <c r="F2294" s="108"/>
      <c r="G2294" s="220"/>
      <c r="H2294" s="108"/>
      <c r="I2294" s="220"/>
      <c r="J2294" s="108"/>
      <c r="K2294" s="220"/>
      <c r="L2294" s="108"/>
      <c r="M2294" s="220"/>
      <c r="N2294" s="108"/>
      <c r="O2294" s="220"/>
      <c r="P2294" s="108"/>
      <c r="Q2294" s="225"/>
    </row>
    <row r="2295" spans="2:17" x14ac:dyDescent="0.25">
      <c r="B2295" s="108"/>
      <c r="C2295" s="220"/>
      <c r="D2295" s="108"/>
      <c r="E2295" s="220"/>
      <c r="F2295" s="108"/>
      <c r="G2295" s="220"/>
      <c r="H2295" s="108"/>
      <c r="I2295" s="220"/>
      <c r="J2295" s="108"/>
      <c r="K2295" s="220"/>
      <c r="L2295" s="108"/>
      <c r="M2295" s="220"/>
      <c r="N2295" s="108"/>
      <c r="O2295" s="220"/>
      <c r="P2295" s="108"/>
      <c r="Q2295" s="225"/>
    </row>
    <row r="2296" spans="2:17" x14ac:dyDescent="0.25">
      <c r="B2296" s="108"/>
      <c r="C2296" s="220"/>
      <c r="D2296" s="108"/>
      <c r="E2296" s="220"/>
      <c r="F2296" s="108"/>
      <c r="G2296" s="220"/>
      <c r="H2296" s="108"/>
      <c r="I2296" s="220"/>
      <c r="J2296" s="108"/>
      <c r="K2296" s="220"/>
      <c r="L2296" s="108"/>
      <c r="M2296" s="220"/>
      <c r="N2296" s="108"/>
      <c r="O2296" s="220"/>
      <c r="P2296" s="108"/>
      <c r="Q2296" s="225"/>
    </row>
    <row r="2297" spans="2:17" x14ac:dyDescent="0.25">
      <c r="B2297" s="108"/>
      <c r="C2297" s="220"/>
      <c r="D2297" s="108"/>
      <c r="E2297" s="220"/>
      <c r="F2297" s="108"/>
      <c r="G2297" s="220"/>
      <c r="H2297" s="108"/>
      <c r="I2297" s="220"/>
      <c r="J2297" s="108"/>
      <c r="K2297" s="220"/>
      <c r="L2297" s="108"/>
      <c r="M2297" s="220"/>
      <c r="N2297" s="108"/>
      <c r="O2297" s="220"/>
      <c r="P2297" s="108"/>
      <c r="Q2297" s="225"/>
    </row>
    <row r="2298" spans="2:17" x14ac:dyDescent="0.25">
      <c r="B2298" s="108"/>
      <c r="C2298" s="220"/>
      <c r="D2298" s="108"/>
      <c r="E2298" s="220"/>
      <c r="F2298" s="108"/>
      <c r="G2298" s="220"/>
      <c r="H2298" s="108"/>
      <c r="I2298" s="220"/>
      <c r="J2298" s="108"/>
      <c r="K2298" s="220"/>
      <c r="L2298" s="108"/>
      <c r="M2298" s="220"/>
      <c r="N2298" s="108"/>
      <c r="O2298" s="220"/>
      <c r="P2298" s="108"/>
      <c r="Q2298" s="225"/>
    </row>
    <row r="2299" spans="2:17" x14ac:dyDescent="0.25">
      <c r="B2299" s="108"/>
      <c r="C2299" s="220"/>
      <c r="D2299" s="108"/>
      <c r="E2299" s="220"/>
      <c r="F2299" s="108"/>
      <c r="G2299" s="220"/>
      <c r="H2299" s="108"/>
      <c r="I2299" s="220"/>
      <c r="J2299" s="108"/>
      <c r="K2299" s="220"/>
      <c r="L2299" s="108"/>
      <c r="M2299" s="220"/>
      <c r="N2299" s="108"/>
      <c r="O2299" s="220"/>
      <c r="P2299" s="108"/>
      <c r="Q2299" s="225"/>
    </row>
    <row r="2300" spans="2:17" x14ac:dyDescent="0.25">
      <c r="B2300" s="108"/>
      <c r="C2300" s="220"/>
      <c r="D2300" s="108"/>
      <c r="E2300" s="220"/>
      <c r="F2300" s="108"/>
      <c r="G2300" s="220"/>
      <c r="H2300" s="108"/>
      <c r="I2300" s="220"/>
      <c r="J2300" s="108"/>
      <c r="K2300" s="220"/>
      <c r="L2300" s="108"/>
      <c r="M2300" s="220"/>
      <c r="N2300" s="108"/>
      <c r="O2300" s="220"/>
      <c r="P2300" s="108"/>
      <c r="Q2300" s="225"/>
    </row>
    <row r="2301" spans="2:17" x14ac:dyDescent="0.25">
      <c r="B2301" s="108"/>
      <c r="C2301" s="220"/>
      <c r="D2301" s="108"/>
      <c r="E2301" s="220"/>
      <c r="F2301" s="108"/>
      <c r="G2301" s="220"/>
      <c r="H2301" s="108"/>
      <c r="I2301" s="220"/>
      <c r="J2301" s="108"/>
      <c r="K2301" s="220"/>
      <c r="L2301" s="108"/>
      <c r="M2301" s="220"/>
      <c r="N2301" s="108"/>
      <c r="O2301" s="220"/>
      <c r="P2301" s="108"/>
      <c r="Q2301" s="225"/>
    </row>
    <row r="2302" spans="2:17" x14ac:dyDescent="0.25">
      <c r="B2302" s="108"/>
      <c r="C2302" s="220"/>
      <c r="D2302" s="108"/>
      <c r="E2302" s="220"/>
      <c r="F2302" s="108"/>
      <c r="G2302" s="220"/>
      <c r="H2302" s="108"/>
      <c r="I2302" s="220"/>
      <c r="J2302" s="108"/>
      <c r="K2302" s="220"/>
      <c r="L2302" s="108"/>
      <c r="M2302" s="220"/>
      <c r="N2302" s="108"/>
      <c r="O2302" s="220"/>
      <c r="P2302" s="108"/>
      <c r="Q2302" s="225"/>
    </row>
    <row r="2303" spans="2:17" x14ac:dyDescent="0.25">
      <c r="B2303" s="108"/>
      <c r="C2303" s="220"/>
      <c r="D2303" s="108"/>
      <c r="E2303" s="220"/>
      <c r="F2303" s="108"/>
      <c r="G2303" s="220"/>
      <c r="H2303" s="108"/>
      <c r="I2303" s="220"/>
      <c r="J2303" s="108"/>
      <c r="K2303" s="220"/>
      <c r="L2303" s="108"/>
      <c r="M2303" s="220"/>
      <c r="N2303" s="108"/>
      <c r="O2303" s="220"/>
      <c r="P2303" s="108"/>
      <c r="Q2303" s="225"/>
    </row>
    <row r="2304" spans="2:17" x14ac:dyDescent="0.25">
      <c r="B2304" s="108"/>
      <c r="C2304" s="220"/>
      <c r="D2304" s="108"/>
      <c r="E2304" s="220"/>
      <c r="F2304" s="108"/>
      <c r="G2304" s="220"/>
      <c r="H2304" s="108"/>
      <c r="I2304" s="220"/>
      <c r="J2304" s="108"/>
      <c r="K2304" s="220"/>
      <c r="L2304" s="108"/>
      <c r="M2304" s="220"/>
      <c r="N2304" s="108"/>
      <c r="O2304" s="220"/>
      <c r="P2304" s="108"/>
      <c r="Q2304" s="225"/>
    </row>
    <row r="2305" spans="2:17" x14ac:dyDescent="0.25">
      <c r="B2305" s="108"/>
      <c r="C2305" s="220"/>
      <c r="D2305" s="108"/>
      <c r="E2305" s="220"/>
      <c r="F2305" s="108"/>
      <c r="G2305" s="220"/>
      <c r="H2305" s="108"/>
      <c r="I2305" s="220"/>
      <c r="J2305" s="108"/>
      <c r="K2305" s="220"/>
      <c r="L2305" s="108"/>
      <c r="M2305" s="220"/>
      <c r="N2305" s="108"/>
      <c r="O2305" s="220"/>
      <c r="P2305" s="108"/>
      <c r="Q2305" s="225"/>
    </row>
    <row r="2306" spans="2:17" x14ac:dyDescent="0.25">
      <c r="B2306" s="108"/>
      <c r="C2306" s="220"/>
      <c r="D2306" s="108"/>
      <c r="E2306" s="220"/>
      <c r="F2306" s="108"/>
      <c r="G2306" s="220"/>
      <c r="H2306" s="108"/>
      <c r="I2306" s="220"/>
      <c r="J2306" s="108"/>
      <c r="K2306" s="220"/>
      <c r="L2306" s="108"/>
      <c r="M2306" s="220"/>
      <c r="N2306" s="108"/>
      <c r="O2306" s="220"/>
      <c r="P2306" s="108"/>
      <c r="Q2306" s="225"/>
    </row>
    <row r="2307" spans="2:17" x14ac:dyDescent="0.25">
      <c r="B2307" s="108"/>
      <c r="C2307" s="220"/>
      <c r="D2307" s="108"/>
      <c r="E2307" s="220"/>
      <c r="F2307" s="108"/>
      <c r="G2307" s="220"/>
      <c r="H2307" s="108"/>
      <c r="I2307" s="220"/>
      <c r="J2307" s="108"/>
      <c r="K2307" s="220"/>
      <c r="L2307" s="108"/>
      <c r="M2307" s="220"/>
      <c r="N2307" s="108"/>
      <c r="O2307" s="220"/>
      <c r="P2307" s="108"/>
      <c r="Q2307" s="225"/>
    </row>
    <row r="2308" spans="2:17" x14ac:dyDescent="0.25">
      <c r="B2308" s="108"/>
      <c r="C2308" s="220"/>
      <c r="D2308" s="108"/>
      <c r="E2308" s="220"/>
      <c r="F2308" s="108"/>
      <c r="G2308" s="220"/>
      <c r="H2308" s="108"/>
      <c r="I2308" s="220"/>
      <c r="J2308" s="108"/>
      <c r="K2308" s="220"/>
      <c r="L2308" s="108"/>
      <c r="M2308" s="220"/>
      <c r="N2308" s="108"/>
      <c r="O2308" s="220"/>
      <c r="P2308" s="108"/>
      <c r="Q2308" s="225"/>
    </row>
    <row r="2309" spans="2:17" x14ac:dyDescent="0.25">
      <c r="B2309" s="108"/>
      <c r="C2309" s="220"/>
      <c r="D2309" s="108"/>
      <c r="E2309" s="220"/>
      <c r="F2309" s="108"/>
      <c r="G2309" s="220"/>
      <c r="H2309" s="108"/>
      <c r="I2309" s="220"/>
      <c r="J2309" s="108"/>
      <c r="K2309" s="220"/>
      <c r="L2309" s="108"/>
      <c r="M2309" s="220"/>
      <c r="N2309" s="108"/>
      <c r="O2309" s="220"/>
      <c r="P2309" s="108"/>
      <c r="Q2309" s="225"/>
    </row>
    <row r="2310" spans="2:17" x14ac:dyDescent="0.25">
      <c r="B2310" s="108"/>
      <c r="C2310" s="220"/>
      <c r="D2310" s="108"/>
      <c r="E2310" s="220"/>
      <c r="F2310" s="108"/>
      <c r="G2310" s="220"/>
      <c r="H2310" s="108"/>
      <c r="I2310" s="220"/>
      <c r="J2310" s="108"/>
      <c r="K2310" s="220"/>
      <c r="L2310" s="108"/>
      <c r="M2310" s="220"/>
      <c r="N2310" s="108"/>
      <c r="O2310" s="220"/>
      <c r="P2310" s="108"/>
      <c r="Q2310" s="225"/>
    </row>
    <row r="2311" spans="2:17" x14ac:dyDescent="0.25">
      <c r="B2311" s="108"/>
      <c r="C2311" s="220"/>
      <c r="D2311" s="108"/>
      <c r="E2311" s="220"/>
      <c r="F2311" s="108"/>
      <c r="G2311" s="220"/>
      <c r="H2311" s="108"/>
      <c r="I2311" s="220"/>
      <c r="J2311" s="108"/>
      <c r="K2311" s="220"/>
      <c r="L2311" s="108"/>
      <c r="M2311" s="220"/>
      <c r="N2311" s="108"/>
      <c r="O2311" s="220"/>
      <c r="P2311" s="108"/>
      <c r="Q2311" s="225"/>
    </row>
    <row r="2312" spans="2:17" x14ac:dyDescent="0.25">
      <c r="B2312" s="108"/>
      <c r="C2312" s="220"/>
      <c r="D2312" s="108"/>
      <c r="E2312" s="220"/>
      <c r="F2312" s="108"/>
      <c r="G2312" s="220"/>
      <c r="H2312" s="108"/>
      <c r="I2312" s="220"/>
      <c r="J2312" s="108"/>
      <c r="K2312" s="220"/>
      <c r="L2312" s="108"/>
      <c r="M2312" s="220"/>
      <c r="N2312" s="108"/>
      <c r="O2312" s="220"/>
      <c r="P2312" s="108"/>
      <c r="Q2312" s="225"/>
    </row>
    <row r="2313" spans="2:17" x14ac:dyDescent="0.25">
      <c r="B2313" s="108"/>
      <c r="C2313" s="220"/>
      <c r="D2313" s="108"/>
      <c r="E2313" s="220"/>
      <c r="F2313" s="108"/>
      <c r="G2313" s="220"/>
      <c r="H2313" s="108"/>
      <c r="I2313" s="220"/>
      <c r="J2313" s="108"/>
      <c r="K2313" s="220"/>
      <c r="L2313" s="108"/>
      <c r="M2313" s="220"/>
      <c r="N2313" s="108"/>
      <c r="O2313" s="220"/>
      <c r="P2313" s="108"/>
      <c r="Q2313" s="225"/>
    </row>
    <row r="2314" spans="2:17" x14ac:dyDescent="0.25">
      <c r="B2314" s="108"/>
      <c r="C2314" s="220"/>
      <c r="D2314" s="108"/>
      <c r="E2314" s="220"/>
      <c r="F2314" s="108"/>
      <c r="G2314" s="220"/>
      <c r="H2314" s="108"/>
      <c r="I2314" s="220"/>
      <c r="J2314" s="108"/>
      <c r="K2314" s="220"/>
      <c r="L2314" s="108"/>
      <c r="M2314" s="220"/>
      <c r="N2314" s="108"/>
      <c r="O2314" s="220"/>
      <c r="P2314" s="108"/>
      <c r="Q2314" s="225"/>
    </row>
    <row r="2315" spans="2:17" x14ac:dyDescent="0.25">
      <c r="B2315" s="108"/>
      <c r="C2315" s="220"/>
      <c r="D2315" s="108"/>
      <c r="E2315" s="220"/>
      <c r="F2315" s="108"/>
      <c r="G2315" s="220"/>
      <c r="H2315" s="108"/>
      <c r="I2315" s="220"/>
      <c r="J2315" s="108"/>
      <c r="K2315" s="220"/>
      <c r="L2315" s="108"/>
      <c r="M2315" s="220"/>
      <c r="N2315" s="108"/>
      <c r="O2315" s="220"/>
      <c r="P2315" s="108"/>
      <c r="Q2315" s="225"/>
    </row>
    <row r="2316" spans="2:17" x14ac:dyDescent="0.25">
      <c r="B2316" s="108"/>
      <c r="C2316" s="220"/>
      <c r="D2316" s="108"/>
      <c r="E2316" s="220"/>
      <c r="F2316" s="108"/>
      <c r="G2316" s="220"/>
      <c r="H2316" s="108"/>
      <c r="I2316" s="220"/>
      <c r="J2316" s="108"/>
      <c r="K2316" s="220"/>
      <c r="L2316" s="108"/>
      <c r="M2316" s="220"/>
      <c r="N2316" s="108"/>
      <c r="O2316" s="220"/>
      <c r="P2316" s="108"/>
      <c r="Q2316" s="225"/>
    </row>
    <row r="2317" spans="2:17" x14ac:dyDescent="0.25">
      <c r="B2317" s="108"/>
      <c r="C2317" s="220"/>
      <c r="D2317" s="108"/>
      <c r="E2317" s="220"/>
      <c r="F2317" s="108"/>
      <c r="G2317" s="220"/>
      <c r="H2317" s="108"/>
      <c r="I2317" s="220"/>
      <c r="J2317" s="108"/>
      <c r="K2317" s="220"/>
      <c r="L2317" s="108"/>
      <c r="M2317" s="220"/>
      <c r="N2317" s="108"/>
      <c r="O2317" s="220"/>
      <c r="P2317" s="108"/>
      <c r="Q2317" s="225"/>
    </row>
    <row r="2318" spans="2:17" x14ac:dyDescent="0.25">
      <c r="B2318" s="108"/>
      <c r="C2318" s="220"/>
      <c r="D2318" s="108"/>
      <c r="E2318" s="220"/>
      <c r="F2318" s="108"/>
      <c r="G2318" s="220"/>
      <c r="H2318" s="108"/>
      <c r="I2318" s="220"/>
      <c r="J2318" s="108"/>
      <c r="K2318" s="220"/>
      <c r="L2318" s="108"/>
      <c r="M2318" s="220"/>
      <c r="N2318" s="108"/>
      <c r="O2318" s="220"/>
      <c r="P2318" s="108"/>
      <c r="Q2318" s="225"/>
    </row>
    <row r="2319" spans="2:17" x14ac:dyDescent="0.25">
      <c r="B2319" s="108"/>
      <c r="C2319" s="220"/>
      <c r="D2319" s="108"/>
      <c r="E2319" s="220"/>
      <c r="F2319" s="108"/>
      <c r="G2319" s="220"/>
      <c r="H2319" s="108"/>
      <c r="I2319" s="220"/>
      <c r="J2319" s="108"/>
      <c r="K2319" s="220"/>
      <c r="L2319" s="108"/>
      <c r="M2319" s="220"/>
      <c r="N2319" s="108"/>
      <c r="O2319" s="220"/>
      <c r="P2319" s="108"/>
      <c r="Q2319" s="225"/>
    </row>
    <row r="2320" spans="2:17" x14ac:dyDescent="0.25">
      <c r="B2320" s="108"/>
      <c r="C2320" s="220"/>
      <c r="D2320" s="108"/>
      <c r="E2320" s="220"/>
      <c r="F2320" s="108"/>
      <c r="G2320" s="220"/>
      <c r="H2320" s="108"/>
      <c r="I2320" s="220"/>
      <c r="J2320" s="108"/>
      <c r="K2320" s="220"/>
      <c r="L2320" s="108"/>
      <c r="M2320" s="220"/>
      <c r="N2320" s="108"/>
      <c r="O2320" s="220"/>
      <c r="P2320" s="108"/>
      <c r="Q2320" s="225"/>
    </row>
    <row r="2321" spans="2:17" x14ac:dyDescent="0.25">
      <c r="B2321" s="108"/>
      <c r="C2321" s="220"/>
      <c r="D2321" s="108"/>
      <c r="E2321" s="220"/>
      <c r="F2321" s="108"/>
      <c r="G2321" s="220"/>
      <c r="H2321" s="108"/>
      <c r="I2321" s="220"/>
      <c r="J2321" s="108"/>
      <c r="K2321" s="220"/>
      <c r="L2321" s="108"/>
      <c r="M2321" s="220"/>
      <c r="N2321" s="108"/>
      <c r="O2321" s="220"/>
      <c r="P2321" s="108"/>
      <c r="Q2321" s="225"/>
    </row>
    <row r="2322" spans="2:17" x14ac:dyDescent="0.25">
      <c r="B2322" s="108"/>
      <c r="C2322" s="220"/>
      <c r="D2322" s="108"/>
      <c r="E2322" s="220"/>
      <c r="F2322" s="108"/>
      <c r="G2322" s="220"/>
      <c r="H2322" s="108"/>
      <c r="I2322" s="220"/>
      <c r="J2322" s="108"/>
      <c r="K2322" s="220"/>
      <c r="L2322" s="108"/>
      <c r="M2322" s="220"/>
      <c r="N2322" s="108"/>
      <c r="O2322" s="220"/>
      <c r="P2322" s="108"/>
      <c r="Q2322" s="225"/>
    </row>
    <row r="2323" spans="2:17" x14ac:dyDescent="0.25">
      <c r="B2323" s="108"/>
      <c r="C2323" s="220"/>
      <c r="D2323" s="108"/>
      <c r="E2323" s="220"/>
      <c r="F2323" s="108"/>
      <c r="G2323" s="220"/>
      <c r="H2323" s="108"/>
      <c r="I2323" s="220"/>
      <c r="J2323" s="108"/>
      <c r="K2323" s="220"/>
      <c r="L2323" s="108"/>
      <c r="M2323" s="220"/>
      <c r="N2323" s="108"/>
      <c r="O2323" s="220"/>
      <c r="P2323" s="108"/>
      <c r="Q2323" s="225"/>
    </row>
    <row r="2324" spans="2:17" x14ac:dyDescent="0.25">
      <c r="B2324" s="108"/>
      <c r="C2324" s="220"/>
      <c r="D2324" s="108"/>
      <c r="E2324" s="220"/>
      <c r="F2324" s="108"/>
      <c r="G2324" s="220"/>
      <c r="H2324" s="108"/>
      <c r="I2324" s="220"/>
      <c r="J2324" s="108"/>
      <c r="K2324" s="220"/>
      <c r="L2324" s="108"/>
      <c r="M2324" s="220"/>
      <c r="N2324" s="108"/>
      <c r="O2324" s="220"/>
      <c r="P2324" s="108"/>
      <c r="Q2324" s="225"/>
    </row>
    <row r="2325" spans="2:17" x14ac:dyDescent="0.25">
      <c r="B2325" s="108"/>
      <c r="C2325" s="220"/>
      <c r="D2325" s="108"/>
      <c r="E2325" s="220"/>
      <c r="F2325" s="108"/>
      <c r="G2325" s="220"/>
      <c r="H2325" s="108"/>
      <c r="I2325" s="220"/>
      <c r="J2325" s="108"/>
      <c r="K2325" s="220"/>
      <c r="L2325" s="108"/>
      <c r="M2325" s="220"/>
      <c r="N2325" s="108"/>
      <c r="O2325" s="220"/>
      <c r="P2325" s="108"/>
      <c r="Q2325" s="225"/>
    </row>
    <row r="2326" spans="2:17" x14ac:dyDescent="0.25">
      <c r="B2326" s="108"/>
      <c r="C2326" s="220"/>
      <c r="D2326" s="108"/>
      <c r="E2326" s="220"/>
      <c r="F2326" s="108"/>
      <c r="G2326" s="220"/>
      <c r="H2326" s="108"/>
      <c r="I2326" s="220"/>
      <c r="J2326" s="108"/>
      <c r="K2326" s="220"/>
      <c r="L2326" s="108"/>
      <c r="M2326" s="220"/>
      <c r="N2326" s="108"/>
      <c r="O2326" s="220"/>
      <c r="P2326" s="108"/>
      <c r="Q2326" s="225"/>
    </row>
    <row r="2327" spans="2:17" x14ac:dyDescent="0.25">
      <c r="B2327" s="108"/>
      <c r="C2327" s="220"/>
      <c r="D2327" s="108"/>
      <c r="E2327" s="220"/>
      <c r="F2327" s="108"/>
      <c r="G2327" s="220"/>
      <c r="H2327" s="108"/>
      <c r="I2327" s="220"/>
      <c r="J2327" s="108"/>
      <c r="K2327" s="220"/>
      <c r="L2327" s="108"/>
      <c r="M2327" s="220"/>
      <c r="N2327" s="108"/>
      <c r="O2327" s="220"/>
      <c r="P2327" s="108"/>
      <c r="Q2327" s="225"/>
    </row>
    <row r="2328" spans="2:17" x14ac:dyDescent="0.25">
      <c r="B2328" s="108"/>
      <c r="C2328" s="220"/>
      <c r="D2328" s="108"/>
      <c r="E2328" s="220"/>
      <c r="F2328" s="108"/>
      <c r="G2328" s="220"/>
      <c r="H2328" s="108"/>
      <c r="I2328" s="220"/>
      <c r="J2328" s="108"/>
      <c r="K2328" s="220"/>
      <c r="L2328" s="108"/>
      <c r="M2328" s="220"/>
      <c r="N2328" s="108"/>
      <c r="O2328" s="220"/>
      <c r="P2328" s="108"/>
      <c r="Q2328" s="225"/>
    </row>
    <row r="2329" spans="2:17" x14ac:dyDescent="0.25">
      <c r="B2329" s="108"/>
      <c r="C2329" s="220"/>
      <c r="D2329" s="108"/>
      <c r="E2329" s="220"/>
      <c r="F2329" s="108"/>
      <c r="G2329" s="220"/>
      <c r="H2329" s="108"/>
      <c r="I2329" s="220"/>
      <c r="J2329" s="108"/>
      <c r="K2329" s="220"/>
      <c r="L2329" s="108"/>
      <c r="M2329" s="220"/>
      <c r="N2329" s="108"/>
      <c r="O2329" s="220"/>
      <c r="P2329" s="108"/>
      <c r="Q2329" s="225"/>
    </row>
    <row r="2330" spans="2:17" x14ac:dyDescent="0.25">
      <c r="B2330" s="108"/>
      <c r="C2330" s="220"/>
      <c r="D2330" s="108"/>
      <c r="E2330" s="220"/>
      <c r="F2330" s="108"/>
      <c r="G2330" s="220"/>
      <c r="H2330" s="108"/>
      <c r="I2330" s="220"/>
      <c r="J2330" s="108"/>
      <c r="K2330" s="220"/>
      <c r="L2330" s="108"/>
      <c r="M2330" s="220"/>
      <c r="N2330" s="108"/>
      <c r="O2330" s="220"/>
      <c r="P2330" s="108"/>
      <c r="Q2330" s="225"/>
    </row>
    <row r="2331" spans="2:17" x14ac:dyDescent="0.25">
      <c r="B2331" s="108"/>
      <c r="C2331" s="220"/>
      <c r="D2331" s="108"/>
      <c r="E2331" s="220"/>
      <c r="F2331" s="108"/>
      <c r="G2331" s="220"/>
      <c r="H2331" s="108"/>
      <c r="I2331" s="220"/>
      <c r="J2331" s="108"/>
      <c r="K2331" s="220"/>
      <c r="L2331" s="108"/>
      <c r="M2331" s="220"/>
      <c r="N2331" s="108"/>
      <c r="O2331" s="220"/>
      <c r="P2331" s="108"/>
      <c r="Q2331" s="225"/>
    </row>
    <row r="2332" spans="2:17" x14ac:dyDescent="0.25">
      <c r="B2332" s="108"/>
      <c r="C2332" s="220"/>
      <c r="D2332" s="108"/>
      <c r="E2332" s="220"/>
      <c r="F2332" s="108"/>
      <c r="G2332" s="220"/>
      <c r="H2332" s="108"/>
      <c r="I2332" s="220"/>
      <c r="J2332" s="108"/>
      <c r="K2332" s="220"/>
      <c r="L2332" s="108"/>
      <c r="M2332" s="220"/>
      <c r="N2332" s="108"/>
      <c r="O2332" s="220"/>
      <c r="P2332" s="108"/>
      <c r="Q2332" s="225"/>
    </row>
    <row r="2333" spans="2:17" x14ac:dyDescent="0.25">
      <c r="B2333" s="108"/>
      <c r="C2333" s="220"/>
      <c r="D2333" s="108"/>
      <c r="E2333" s="220"/>
      <c r="F2333" s="108"/>
      <c r="G2333" s="220"/>
      <c r="H2333" s="108"/>
      <c r="I2333" s="220"/>
      <c r="J2333" s="108"/>
      <c r="K2333" s="220"/>
      <c r="L2333" s="108"/>
      <c r="M2333" s="220"/>
      <c r="N2333" s="108"/>
      <c r="O2333" s="220"/>
      <c r="P2333" s="108"/>
      <c r="Q2333" s="225"/>
    </row>
    <row r="2334" spans="2:17" x14ac:dyDescent="0.25">
      <c r="B2334" s="108"/>
      <c r="C2334" s="220"/>
      <c r="D2334" s="108"/>
      <c r="E2334" s="220"/>
      <c r="F2334" s="108"/>
      <c r="G2334" s="220"/>
      <c r="H2334" s="108"/>
      <c r="I2334" s="220"/>
      <c r="J2334" s="108"/>
      <c r="K2334" s="220"/>
      <c r="L2334" s="108"/>
      <c r="M2334" s="220"/>
      <c r="N2334" s="108"/>
      <c r="O2334" s="220"/>
      <c r="P2334" s="108"/>
      <c r="Q2334" s="225"/>
    </row>
    <row r="2335" spans="2:17" x14ac:dyDescent="0.25">
      <c r="B2335" s="108"/>
      <c r="C2335" s="220"/>
      <c r="D2335" s="108"/>
      <c r="E2335" s="220"/>
      <c r="F2335" s="108"/>
      <c r="G2335" s="220"/>
      <c r="H2335" s="108"/>
      <c r="I2335" s="220"/>
      <c r="J2335" s="108"/>
      <c r="K2335" s="220"/>
      <c r="L2335" s="108"/>
      <c r="M2335" s="220"/>
      <c r="N2335" s="108"/>
      <c r="O2335" s="220"/>
      <c r="P2335" s="108"/>
      <c r="Q2335" s="225"/>
    </row>
    <row r="2336" spans="2:17" x14ac:dyDescent="0.25">
      <c r="B2336" s="108"/>
      <c r="C2336" s="220"/>
      <c r="D2336" s="108"/>
      <c r="E2336" s="220"/>
      <c r="F2336" s="108"/>
      <c r="G2336" s="220"/>
      <c r="H2336" s="108"/>
      <c r="I2336" s="220"/>
      <c r="J2336" s="108"/>
      <c r="K2336" s="220"/>
      <c r="L2336" s="108"/>
      <c r="M2336" s="220"/>
      <c r="N2336" s="108"/>
      <c r="O2336" s="220"/>
      <c r="P2336" s="108"/>
      <c r="Q2336" s="225"/>
    </row>
    <row r="2337" spans="2:17" x14ac:dyDescent="0.25">
      <c r="B2337" s="108"/>
      <c r="C2337" s="220"/>
      <c r="D2337" s="108"/>
      <c r="E2337" s="220"/>
      <c r="F2337" s="108"/>
      <c r="G2337" s="220"/>
      <c r="H2337" s="108"/>
      <c r="I2337" s="220"/>
      <c r="J2337" s="108"/>
      <c r="K2337" s="220"/>
      <c r="L2337" s="108"/>
      <c r="M2337" s="220"/>
      <c r="N2337" s="108"/>
      <c r="O2337" s="220"/>
      <c r="P2337" s="108"/>
      <c r="Q2337" s="225"/>
    </row>
    <row r="2338" spans="2:17" x14ac:dyDescent="0.25">
      <c r="B2338" s="108"/>
      <c r="C2338" s="220"/>
      <c r="D2338" s="108"/>
      <c r="E2338" s="220"/>
      <c r="F2338" s="108"/>
      <c r="G2338" s="220"/>
      <c r="H2338" s="108"/>
      <c r="I2338" s="220"/>
      <c r="J2338" s="108"/>
      <c r="K2338" s="220"/>
      <c r="L2338" s="108"/>
      <c r="M2338" s="220"/>
      <c r="N2338" s="108"/>
      <c r="O2338" s="220"/>
      <c r="P2338" s="108"/>
      <c r="Q2338" s="225"/>
    </row>
    <row r="2339" spans="2:17" x14ac:dyDescent="0.25">
      <c r="B2339" s="108"/>
      <c r="C2339" s="220"/>
      <c r="D2339" s="108"/>
      <c r="E2339" s="220"/>
      <c r="F2339" s="108"/>
      <c r="G2339" s="220"/>
      <c r="H2339" s="108"/>
      <c r="I2339" s="220"/>
      <c r="J2339" s="108"/>
      <c r="K2339" s="220"/>
      <c r="L2339" s="108"/>
      <c r="M2339" s="220"/>
      <c r="N2339" s="108"/>
      <c r="O2339" s="220"/>
      <c r="P2339" s="108"/>
      <c r="Q2339" s="225"/>
    </row>
    <row r="2340" spans="2:17" x14ac:dyDescent="0.25">
      <c r="B2340" s="108"/>
      <c r="C2340" s="220"/>
      <c r="D2340" s="108"/>
      <c r="E2340" s="220"/>
      <c r="F2340" s="108"/>
      <c r="G2340" s="220"/>
      <c r="H2340" s="108"/>
      <c r="I2340" s="220"/>
      <c r="J2340" s="108"/>
      <c r="K2340" s="220"/>
      <c r="L2340" s="108"/>
      <c r="M2340" s="220"/>
      <c r="N2340" s="108"/>
      <c r="O2340" s="220"/>
      <c r="P2340" s="108"/>
      <c r="Q2340" s="225"/>
    </row>
    <row r="2341" spans="2:17" x14ac:dyDescent="0.25">
      <c r="B2341" s="108"/>
      <c r="C2341" s="220"/>
      <c r="D2341" s="108"/>
      <c r="E2341" s="220"/>
      <c r="F2341" s="108"/>
      <c r="G2341" s="220"/>
      <c r="H2341" s="108"/>
      <c r="I2341" s="220"/>
      <c r="J2341" s="108"/>
      <c r="K2341" s="220"/>
      <c r="L2341" s="108"/>
      <c r="M2341" s="220"/>
      <c r="N2341" s="108"/>
      <c r="O2341" s="220"/>
      <c r="P2341" s="108"/>
      <c r="Q2341" s="225"/>
    </row>
    <row r="2342" spans="2:17" x14ac:dyDescent="0.25">
      <c r="B2342" s="108"/>
      <c r="C2342" s="220"/>
      <c r="D2342" s="108"/>
      <c r="E2342" s="220"/>
      <c r="F2342" s="108"/>
      <c r="G2342" s="220"/>
      <c r="H2342" s="108"/>
      <c r="I2342" s="220"/>
      <c r="J2342" s="108"/>
      <c r="K2342" s="220"/>
      <c r="L2342" s="108"/>
      <c r="M2342" s="220"/>
      <c r="N2342" s="108"/>
      <c r="O2342" s="220"/>
      <c r="P2342" s="108"/>
      <c r="Q2342" s="225"/>
    </row>
    <row r="2343" spans="2:17" x14ac:dyDescent="0.25">
      <c r="B2343" s="108"/>
      <c r="C2343" s="220"/>
      <c r="D2343" s="108"/>
      <c r="E2343" s="220"/>
      <c r="F2343" s="108"/>
      <c r="G2343" s="220"/>
      <c r="H2343" s="108"/>
      <c r="I2343" s="220"/>
      <c r="J2343" s="108"/>
      <c r="K2343" s="220"/>
      <c r="L2343" s="108"/>
      <c r="M2343" s="220"/>
      <c r="N2343" s="108"/>
      <c r="O2343" s="220"/>
      <c r="P2343" s="108"/>
      <c r="Q2343" s="225"/>
    </row>
    <row r="2344" spans="2:17" x14ac:dyDescent="0.25">
      <c r="B2344" s="108"/>
      <c r="C2344" s="220"/>
      <c r="D2344" s="108"/>
      <c r="E2344" s="220"/>
      <c r="F2344" s="108"/>
      <c r="G2344" s="220"/>
      <c r="H2344" s="108"/>
      <c r="I2344" s="220"/>
      <c r="J2344" s="108"/>
      <c r="K2344" s="220"/>
      <c r="L2344" s="108"/>
      <c r="M2344" s="220"/>
      <c r="N2344" s="108"/>
      <c r="O2344" s="220"/>
      <c r="P2344" s="108"/>
      <c r="Q2344" s="225"/>
    </row>
    <row r="2345" spans="2:17" x14ac:dyDescent="0.25">
      <c r="B2345" s="108"/>
      <c r="C2345" s="220"/>
      <c r="D2345" s="108"/>
      <c r="E2345" s="220"/>
      <c r="F2345" s="108"/>
      <c r="G2345" s="220"/>
      <c r="H2345" s="108"/>
      <c r="I2345" s="220"/>
      <c r="J2345" s="108"/>
      <c r="K2345" s="220"/>
      <c r="L2345" s="108"/>
      <c r="M2345" s="220"/>
      <c r="N2345" s="108"/>
      <c r="O2345" s="220"/>
      <c r="P2345" s="108"/>
      <c r="Q2345" s="225"/>
    </row>
    <row r="2346" spans="2:17" x14ac:dyDescent="0.25">
      <c r="B2346" s="108"/>
      <c r="C2346" s="220"/>
      <c r="D2346" s="108"/>
      <c r="E2346" s="220"/>
      <c r="F2346" s="108"/>
      <c r="G2346" s="220"/>
      <c r="H2346" s="108"/>
      <c r="I2346" s="220"/>
      <c r="J2346" s="108"/>
      <c r="K2346" s="220"/>
      <c r="L2346" s="108"/>
      <c r="M2346" s="220"/>
      <c r="N2346" s="108"/>
      <c r="O2346" s="220"/>
      <c r="P2346" s="108"/>
      <c r="Q2346" s="225"/>
    </row>
    <row r="2347" spans="2:17" x14ac:dyDescent="0.25">
      <c r="B2347" s="108"/>
      <c r="C2347" s="220"/>
      <c r="D2347" s="108"/>
      <c r="E2347" s="220"/>
      <c r="F2347" s="108"/>
      <c r="G2347" s="220"/>
      <c r="H2347" s="108"/>
      <c r="I2347" s="220"/>
      <c r="J2347" s="108"/>
      <c r="K2347" s="220"/>
      <c r="L2347" s="108"/>
      <c r="M2347" s="220"/>
      <c r="N2347" s="108"/>
      <c r="O2347" s="220"/>
      <c r="P2347" s="108"/>
      <c r="Q2347" s="225"/>
    </row>
    <row r="2348" spans="2:17" x14ac:dyDescent="0.25">
      <c r="B2348" s="108"/>
      <c r="C2348" s="220"/>
      <c r="D2348" s="108"/>
      <c r="E2348" s="220"/>
      <c r="F2348" s="108"/>
      <c r="G2348" s="220"/>
      <c r="H2348" s="108"/>
      <c r="I2348" s="220"/>
      <c r="J2348" s="108"/>
      <c r="K2348" s="220"/>
      <c r="L2348" s="108"/>
      <c r="M2348" s="220"/>
      <c r="N2348" s="108"/>
      <c r="O2348" s="220"/>
      <c r="P2348" s="108"/>
      <c r="Q2348" s="225"/>
    </row>
    <row r="2349" spans="2:17" x14ac:dyDescent="0.25">
      <c r="B2349" s="108"/>
      <c r="C2349" s="220"/>
      <c r="D2349" s="108"/>
      <c r="E2349" s="220"/>
      <c r="F2349" s="108"/>
      <c r="G2349" s="220"/>
      <c r="H2349" s="108"/>
      <c r="I2349" s="220"/>
      <c r="J2349" s="108"/>
      <c r="K2349" s="220"/>
      <c r="L2349" s="108"/>
      <c r="M2349" s="220"/>
      <c r="N2349" s="108"/>
      <c r="O2349" s="220"/>
      <c r="P2349" s="108"/>
      <c r="Q2349" s="225"/>
    </row>
    <row r="2350" spans="2:17" x14ac:dyDescent="0.25">
      <c r="B2350" s="108"/>
      <c r="C2350" s="220"/>
      <c r="D2350" s="108"/>
      <c r="E2350" s="220"/>
      <c r="F2350" s="108"/>
      <c r="G2350" s="220"/>
      <c r="H2350" s="108"/>
      <c r="I2350" s="220"/>
      <c r="J2350" s="108"/>
      <c r="K2350" s="220"/>
      <c r="L2350" s="108"/>
      <c r="M2350" s="220"/>
      <c r="N2350" s="108"/>
      <c r="O2350" s="220"/>
      <c r="P2350" s="108"/>
      <c r="Q2350" s="225"/>
    </row>
    <row r="2351" spans="2:17" x14ac:dyDescent="0.25">
      <c r="B2351" s="108"/>
      <c r="C2351" s="220"/>
      <c r="D2351" s="108"/>
      <c r="E2351" s="220"/>
      <c r="F2351" s="108"/>
      <c r="G2351" s="220"/>
      <c r="H2351" s="108"/>
      <c r="I2351" s="220"/>
      <c r="J2351" s="108"/>
      <c r="K2351" s="220"/>
      <c r="L2351" s="108"/>
      <c r="M2351" s="220"/>
      <c r="N2351" s="108"/>
      <c r="O2351" s="220"/>
      <c r="P2351" s="108"/>
      <c r="Q2351" s="225"/>
    </row>
    <row r="2352" spans="2:17" x14ac:dyDescent="0.25">
      <c r="B2352" s="108"/>
      <c r="C2352" s="220"/>
      <c r="D2352" s="108"/>
      <c r="E2352" s="220"/>
      <c r="F2352" s="108"/>
      <c r="G2352" s="220"/>
      <c r="H2352" s="108"/>
      <c r="I2352" s="220"/>
      <c r="J2352" s="108"/>
      <c r="K2352" s="220"/>
      <c r="L2352" s="108"/>
      <c r="M2352" s="220"/>
      <c r="N2352" s="108"/>
      <c r="O2352" s="220"/>
      <c r="P2352" s="108"/>
      <c r="Q2352" s="225"/>
    </row>
    <row r="2353" spans="2:17" x14ac:dyDescent="0.25">
      <c r="B2353" s="108"/>
      <c r="C2353" s="220"/>
      <c r="D2353" s="108"/>
      <c r="E2353" s="220"/>
      <c r="F2353" s="108"/>
      <c r="G2353" s="220"/>
      <c r="H2353" s="108"/>
      <c r="I2353" s="220"/>
      <c r="J2353" s="108"/>
      <c r="K2353" s="220"/>
      <c r="L2353" s="108"/>
      <c r="M2353" s="220"/>
      <c r="N2353" s="108"/>
      <c r="O2353" s="220"/>
      <c r="P2353" s="108"/>
      <c r="Q2353" s="225"/>
    </row>
    <row r="2354" spans="2:17" x14ac:dyDescent="0.25">
      <c r="B2354" s="108"/>
      <c r="C2354" s="220"/>
      <c r="D2354" s="108"/>
      <c r="E2354" s="220"/>
      <c r="F2354" s="108"/>
      <c r="G2354" s="220"/>
      <c r="H2354" s="108"/>
      <c r="I2354" s="220"/>
      <c r="J2354" s="108"/>
      <c r="K2354" s="220"/>
      <c r="L2354" s="108"/>
      <c r="M2354" s="220"/>
      <c r="N2354" s="108"/>
      <c r="O2354" s="220"/>
      <c r="P2354" s="108"/>
      <c r="Q2354" s="225"/>
    </row>
    <row r="2355" spans="2:17" x14ac:dyDescent="0.25">
      <c r="B2355" s="108"/>
      <c r="C2355" s="220"/>
      <c r="D2355" s="108"/>
      <c r="E2355" s="220"/>
      <c r="F2355" s="108"/>
      <c r="G2355" s="220"/>
      <c r="H2355" s="108"/>
      <c r="I2355" s="220"/>
      <c r="J2355" s="108"/>
      <c r="K2355" s="220"/>
      <c r="L2355" s="108"/>
      <c r="M2355" s="220"/>
      <c r="N2355" s="108"/>
      <c r="O2355" s="220"/>
      <c r="P2355" s="108"/>
      <c r="Q2355" s="225"/>
    </row>
    <row r="2356" spans="2:17" x14ac:dyDescent="0.25">
      <c r="B2356" s="108"/>
      <c r="C2356" s="220"/>
      <c r="D2356" s="108"/>
      <c r="E2356" s="220"/>
      <c r="F2356" s="108"/>
      <c r="G2356" s="220"/>
      <c r="H2356" s="108"/>
      <c r="I2356" s="220"/>
      <c r="J2356" s="108"/>
      <c r="K2356" s="220"/>
      <c r="L2356" s="108"/>
      <c r="M2356" s="220"/>
      <c r="N2356" s="108"/>
      <c r="O2356" s="220"/>
      <c r="P2356" s="108"/>
      <c r="Q2356" s="225"/>
    </row>
    <row r="2357" spans="2:17" x14ac:dyDescent="0.25">
      <c r="B2357" s="108"/>
      <c r="C2357" s="220"/>
      <c r="D2357" s="108"/>
      <c r="E2357" s="220"/>
      <c r="F2357" s="108"/>
      <c r="G2357" s="220"/>
      <c r="H2357" s="108"/>
      <c r="I2357" s="220"/>
      <c r="J2357" s="108"/>
      <c r="K2357" s="220"/>
      <c r="L2357" s="108"/>
      <c r="M2357" s="220"/>
      <c r="N2357" s="108"/>
      <c r="O2357" s="220"/>
      <c r="P2357" s="108"/>
      <c r="Q2357" s="225"/>
    </row>
    <row r="2358" spans="2:17" x14ac:dyDescent="0.25">
      <c r="B2358" s="108"/>
      <c r="C2358" s="220"/>
      <c r="D2358" s="108"/>
      <c r="E2358" s="220"/>
      <c r="F2358" s="108"/>
      <c r="G2358" s="220"/>
      <c r="H2358" s="108"/>
      <c r="I2358" s="220"/>
      <c r="J2358" s="108"/>
      <c r="K2358" s="220"/>
      <c r="L2358" s="108"/>
      <c r="M2358" s="220"/>
      <c r="N2358" s="108"/>
      <c r="O2358" s="220"/>
      <c r="P2358" s="108"/>
      <c r="Q2358" s="225"/>
    </row>
    <row r="2359" spans="2:17" x14ac:dyDescent="0.25">
      <c r="B2359" s="108"/>
      <c r="C2359" s="220"/>
      <c r="D2359" s="108"/>
      <c r="E2359" s="220"/>
      <c r="F2359" s="108"/>
      <c r="G2359" s="220"/>
      <c r="H2359" s="108"/>
      <c r="I2359" s="220"/>
      <c r="J2359" s="108"/>
      <c r="K2359" s="220"/>
      <c r="L2359" s="108"/>
      <c r="M2359" s="220"/>
      <c r="N2359" s="108"/>
      <c r="O2359" s="220"/>
      <c r="P2359" s="108"/>
      <c r="Q2359" s="225"/>
    </row>
    <row r="2360" spans="2:17" x14ac:dyDescent="0.25">
      <c r="B2360" s="108"/>
      <c r="C2360" s="220"/>
      <c r="D2360" s="108"/>
      <c r="E2360" s="220"/>
      <c r="F2360" s="108"/>
      <c r="G2360" s="220"/>
      <c r="H2360" s="108"/>
      <c r="I2360" s="220"/>
      <c r="J2360" s="108"/>
      <c r="K2360" s="220"/>
      <c r="L2360" s="108"/>
      <c r="M2360" s="220"/>
      <c r="N2360" s="108"/>
      <c r="O2360" s="220"/>
      <c r="P2360" s="108"/>
      <c r="Q2360" s="225"/>
    </row>
    <row r="2361" spans="2:17" x14ac:dyDescent="0.25">
      <c r="B2361" s="108"/>
      <c r="C2361" s="220"/>
      <c r="D2361" s="108"/>
      <c r="E2361" s="220"/>
      <c r="F2361" s="108"/>
      <c r="G2361" s="220"/>
      <c r="H2361" s="108"/>
      <c r="I2361" s="220"/>
      <c r="J2361" s="108"/>
      <c r="K2361" s="220"/>
      <c r="L2361" s="108"/>
      <c r="M2361" s="220"/>
      <c r="N2361" s="108"/>
      <c r="O2361" s="220"/>
      <c r="P2361" s="108"/>
      <c r="Q2361" s="225"/>
    </row>
    <row r="2362" spans="2:17" x14ac:dyDescent="0.25">
      <c r="B2362" s="108"/>
      <c r="C2362" s="220"/>
      <c r="D2362" s="108"/>
      <c r="E2362" s="220"/>
      <c r="F2362" s="108"/>
      <c r="G2362" s="220"/>
      <c r="H2362" s="108"/>
      <c r="I2362" s="220"/>
      <c r="J2362" s="108"/>
      <c r="K2362" s="220"/>
      <c r="L2362" s="108"/>
      <c r="M2362" s="220"/>
      <c r="N2362" s="108"/>
      <c r="O2362" s="220"/>
      <c r="P2362" s="108"/>
      <c r="Q2362" s="225"/>
    </row>
    <row r="2363" spans="2:17" x14ac:dyDescent="0.25">
      <c r="B2363" s="108"/>
      <c r="C2363" s="220"/>
      <c r="D2363" s="108"/>
      <c r="E2363" s="220"/>
      <c r="F2363" s="108"/>
      <c r="G2363" s="220"/>
      <c r="H2363" s="108"/>
      <c r="I2363" s="220"/>
      <c r="J2363" s="108"/>
      <c r="K2363" s="220"/>
      <c r="L2363" s="108"/>
      <c r="M2363" s="220"/>
      <c r="N2363" s="108"/>
      <c r="O2363" s="220"/>
      <c r="P2363" s="108"/>
      <c r="Q2363" s="225"/>
    </row>
    <row r="2364" spans="2:17" x14ac:dyDescent="0.25">
      <c r="B2364" s="108"/>
      <c r="C2364" s="220"/>
      <c r="D2364" s="108"/>
      <c r="E2364" s="220"/>
      <c r="F2364" s="108"/>
      <c r="G2364" s="220"/>
      <c r="H2364" s="108"/>
      <c r="I2364" s="220"/>
      <c r="J2364" s="108"/>
      <c r="K2364" s="220"/>
      <c r="L2364" s="108"/>
      <c r="M2364" s="220"/>
      <c r="N2364" s="108"/>
      <c r="O2364" s="220"/>
      <c r="P2364" s="108"/>
      <c r="Q2364" s="225"/>
    </row>
    <row r="2365" spans="2:17" x14ac:dyDescent="0.25">
      <c r="B2365" s="108"/>
      <c r="C2365" s="220"/>
      <c r="D2365" s="108"/>
      <c r="E2365" s="220"/>
      <c r="F2365" s="108"/>
      <c r="G2365" s="220"/>
      <c r="H2365" s="108"/>
      <c r="I2365" s="220"/>
      <c r="J2365" s="108"/>
      <c r="K2365" s="220"/>
      <c r="L2365" s="108"/>
      <c r="M2365" s="220"/>
      <c r="N2365" s="108"/>
      <c r="O2365" s="220"/>
      <c r="P2365" s="108"/>
      <c r="Q2365" s="225"/>
    </row>
    <row r="2366" spans="2:17" x14ac:dyDescent="0.25">
      <c r="B2366" s="108"/>
      <c r="C2366" s="220"/>
      <c r="D2366" s="108"/>
      <c r="E2366" s="220"/>
      <c r="F2366" s="108"/>
      <c r="G2366" s="220"/>
      <c r="H2366" s="108"/>
      <c r="I2366" s="220"/>
      <c r="J2366" s="108"/>
      <c r="K2366" s="220"/>
      <c r="L2366" s="108"/>
      <c r="M2366" s="220"/>
      <c r="N2366" s="108"/>
      <c r="O2366" s="220"/>
      <c r="P2366" s="108"/>
      <c r="Q2366" s="225"/>
    </row>
    <row r="2367" spans="2:17" x14ac:dyDescent="0.25">
      <c r="B2367" s="108"/>
      <c r="C2367" s="220"/>
      <c r="D2367" s="108"/>
      <c r="E2367" s="220"/>
      <c r="F2367" s="108"/>
      <c r="G2367" s="220"/>
      <c r="H2367" s="108"/>
      <c r="I2367" s="220"/>
      <c r="J2367" s="108"/>
      <c r="K2367" s="220"/>
      <c r="L2367" s="108"/>
      <c r="M2367" s="220"/>
      <c r="N2367" s="108"/>
      <c r="O2367" s="220"/>
      <c r="P2367" s="108"/>
      <c r="Q2367" s="225"/>
    </row>
    <row r="2368" spans="2:17" x14ac:dyDescent="0.25">
      <c r="B2368" s="108"/>
      <c r="C2368" s="220"/>
      <c r="D2368" s="108"/>
      <c r="E2368" s="220"/>
      <c r="F2368" s="108"/>
      <c r="G2368" s="220"/>
      <c r="H2368" s="108"/>
      <c r="I2368" s="220"/>
      <c r="J2368" s="108"/>
      <c r="K2368" s="220"/>
      <c r="L2368" s="108"/>
      <c r="M2368" s="220"/>
      <c r="N2368" s="108"/>
      <c r="O2368" s="220"/>
      <c r="P2368" s="108"/>
      <c r="Q2368" s="225"/>
    </row>
    <row r="2369" spans="2:17" x14ac:dyDescent="0.25">
      <c r="B2369" s="108"/>
      <c r="C2369" s="220"/>
      <c r="D2369" s="108"/>
      <c r="E2369" s="220"/>
      <c r="F2369" s="108"/>
      <c r="G2369" s="220"/>
      <c r="H2369" s="108"/>
      <c r="I2369" s="220"/>
      <c r="J2369" s="108"/>
      <c r="K2369" s="220"/>
      <c r="L2369" s="108"/>
      <c r="M2369" s="220"/>
      <c r="N2369" s="108"/>
      <c r="O2369" s="220"/>
      <c r="P2369" s="108"/>
      <c r="Q2369" s="225"/>
    </row>
    <row r="2370" spans="2:17" x14ac:dyDescent="0.25">
      <c r="B2370" s="108"/>
      <c r="C2370" s="220"/>
      <c r="D2370" s="108"/>
      <c r="E2370" s="220"/>
      <c r="F2370" s="108"/>
      <c r="G2370" s="220"/>
      <c r="H2370" s="108"/>
      <c r="I2370" s="220"/>
      <c r="J2370" s="108"/>
      <c r="K2370" s="220"/>
      <c r="L2370" s="108"/>
      <c r="M2370" s="220"/>
      <c r="N2370" s="108"/>
      <c r="O2370" s="220"/>
      <c r="P2370" s="108"/>
      <c r="Q2370" s="225"/>
    </row>
    <row r="2371" spans="2:17" x14ac:dyDescent="0.25">
      <c r="B2371" s="108"/>
      <c r="C2371" s="220"/>
      <c r="D2371" s="108"/>
      <c r="E2371" s="220"/>
      <c r="F2371" s="108"/>
      <c r="G2371" s="220"/>
      <c r="H2371" s="108"/>
      <c r="I2371" s="220"/>
      <c r="J2371" s="108"/>
      <c r="K2371" s="220"/>
      <c r="L2371" s="108"/>
      <c r="M2371" s="220"/>
      <c r="N2371" s="108"/>
      <c r="O2371" s="220"/>
      <c r="P2371" s="108"/>
      <c r="Q2371" s="225"/>
    </row>
    <row r="2372" spans="2:17" x14ac:dyDescent="0.25">
      <c r="B2372" s="108"/>
      <c r="C2372" s="220"/>
      <c r="D2372" s="108"/>
      <c r="E2372" s="220"/>
      <c r="F2372" s="108"/>
      <c r="G2372" s="220"/>
      <c r="H2372" s="108"/>
      <c r="I2372" s="220"/>
      <c r="J2372" s="108"/>
      <c r="K2372" s="220"/>
      <c r="L2372" s="108"/>
      <c r="M2372" s="220"/>
      <c r="N2372" s="108"/>
      <c r="O2372" s="220"/>
      <c r="P2372" s="108"/>
      <c r="Q2372" s="225"/>
    </row>
    <row r="2373" spans="2:17" x14ac:dyDescent="0.25">
      <c r="B2373" s="108"/>
      <c r="C2373" s="220"/>
      <c r="D2373" s="108"/>
      <c r="E2373" s="220"/>
      <c r="F2373" s="108"/>
      <c r="G2373" s="220"/>
      <c r="H2373" s="108"/>
      <c r="I2373" s="220"/>
      <c r="J2373" s="108"/>
      <c r="K2373" s="220"/>
      <c r="L2373" s="108"/>
      <c r="M2373" s="220"/>
      <c r="N2373" s="108"/>
      <c r="O2373" s="220"/>
      <c r="P2373" s="108"/>
      <c r="Q2373" s="225"/>
    </row>
    <row r="2374" spans="2:17" x14ac:dyDescent="0.25">
      <c r="B2374" s="108"/>
      <c r="C2374" s="220"/>
      <c r="D2374" s="108"/>
      <c r="E2374" s="220"/>
      <c r="F2374" s="108"/>
      <c r="G2374" s="220"/>
      <c r="H2374" s="108"/>
      <c r="I2374" s="220"/>
      <c r="J2374" s="108"/>
      <c r="K2374" s="220"/>
      <c r="L2374" s="108"/>
      <c r="M2374" s="220"/>
      <c r="N2374" s="108"/>
      <c r="O2374" s="220"/>
      <c r="P2374" s="108"/>
      <c r="Q2374" s="225"/>
    </row>
    <row r="2375" spans="2:17" x14ac:dyDescent="0.25">
      <c r="B2375" s="108"/>
      <c r="C2375" s="220"/>
      <c r="D2375" s="108"/>
      <c r="E2375" s="220"/>
      <c r="F2375" s="108"/>
      <c r="G2375" s="220"/>
      <c r="H2375" s="108"/>
      <c r="I2375" s="220"/>
      <c r="J2375" s="108"/>
      <c r="K2375" s="220"/>
      <c r="L2375" s="108"/>
      <c r="M2375" s="220"/>
      <c r="N2375" s="108"/>
      <c r="O2375" s="220"/>
      <c r="P2375" s="108"/>
      <c r="Q2375" s="225"/>
    </row>
    <row r="2376" spans="2:17" x14ac:dyDescent="0.25">
      <c r="B2376" s="108"/>
      <c r="C2376" s="220"/>
      <c r="D2376" s="108"/>
      <c r="E2376" s="220"/>
      <c r="F2376" s="108"/>
      <c r="G2376" s="220"/>
      <c r="H2376" s="108"/>
      <c r="I2376" s="220"/>
      <c r="J2376" s="108"/>
      <c r="K2376" s="220"/>
      <c r="L2376" s="108"/>
      <c r="M2376" s="220"/>
      <c r="N2376" s="108"/>
      <c r="O2376" s="220"/>
      <c r="P2376" s="108"/>
      <c r="Q2376" s="225"/>
    </row>
    <row r="2377" spans="2:17" x14ac:dyDescent="0.25">
      <c r="B2377" s="108"/>
      <c r="C2377" s="220"/>
      <c r="D2377" s="108"/>
      <c r="E2377" s="220"/>
      <c r="F2377" s="108"/>
      <c r="G2377" s="220"/>
      <c r="H2377" s="108"/>
      <c r="I2377" s="220"/>
      <c r="J2377" s="108"/>
      <c r="K2377" s="220"/>
      <c r="L2377" s="108"/>
      <c r="M2377" s="220"/>
      <c r="N2377" s="108"/>
      <c r="O2377" s="220"/>
      <c r="P2377" s="108"/>
      <c r="Q2377" s="225"/>
    </row>
    <row r="2378" spans="2:17" x14ac:dyDescent="0.25">
      <c r="B2378" s="108"/>
      <c r="C2378" s="220"/>
      <c r="D2378" s="108"/>
      <c r="E2378" s="220"/>
      <c r="F2378" s="108"/>
      <c r="G2378" s="220"/>
      <c r="H2378" s="108"/>
      <c r="I2378" s="220"/>
      <c r="J2378" s="108"/>
      <c r="K2378" s="220"/>
      <c r="L2378" s="108"/>
      <c r="M2378" s="220"/>
      <c r="N2378" s="108"/>
      <c r="O2378" s="220"/>
      <c r="P2378" s="108"/>
      <c r="Q2378" s="225"/>
    </row>
    <row r="2379" spans="2:17" x14ac:dyDescent="0.25">
      <c r="B2379" s="108"/>
      <c r="C2379" s="220"/>
      <c r="D2379" s="108"/>
      <c r="E2379" s="220"/>
      <c r="F2379" s="108"/>
      <c r="G2379" s="220"/>
      <c r="H2379" s="108"/>
      <c r="I2379" s="220"/>
      <c r="J2379" s="108"/>
      <c r="K2379" s="220"/>
      <c r="L2379" s="108"/>
      <c r="M2379" s="220"/>
      <c r="N2379" s="108"/>
      <c r="O2379" s="220"/>
      <c r="P2379" s="108"/>
      <c r="Q2379" s="225"/>
    </row>
    <row r="2380" spans="2:17" x14ac:dyDescent="0.25">
      <c r="B2380" s="108"/>
      <c r="C2380" s="220"/>
      <c r="D2380" s="108"/>
      <c r="E2380" s="220"/>
      <c r="F2380" s="108"/>
      <c r="G2380" s="220"/>
      <c r="H2380" s="108"/>
      <c r="I2380" s="220"/>
      <c r="J2380" s="108"/>
      <c r="K2380" s="220"/>
      <c r="L2380" s="108"/>
      <c r="M2380" s="220"/>
      <c r="N2380" s="108"/>
      <c r="O2380" s="220"/>
      <c r="P2380" s="108"/>
      <c r="Q2380" s="225"/>
    </row>
    <row r="2381" spans="2:17" x14ac:dyDescent="0.25">
      <c r="B2381" s="108"/>
      <c r="C2381" s="220"/>
      <c r="D2381" s="108"/>
      <c r="E2381" s="220"/>
      <c r="F2381" s="108"/>
      <c r="G2381" s="220"/>
      <c r="H2381" s="108"/>
      <c r="I2381" s="220"/>
      <c r="J2381" s="108"/>
      <c r="K2381" s="220"/>
      <c r="L2381" s="108"/>
      <c r="M2381" s="220"/>
      <c r="N2381" s="108"/>
      <c r="O2381" s="220"/>
      <c r="P2381" s="108"/>
      <c r="Q2381" s="225"/>
    </row>
    <row r="2382" spans="2:17" x14ac:dyDescent="0.25">
      <c r="B2382" s="108"/>
      <c r="C2382" s="220"/>
      <c r="D2382" s="108"/>
      <c r="E2382" s="220"/>
      <c r="F2382" s="108"/>
      <c r="G2382" s="220"/>
      <c r="H2382" s="108"/>
      <c r="I2382" s="220"/>
      <c r="J2382" s="108"/>
      <c r="K2382" s="220"/>
      <c r="L2382" s="108"/>
      <c r="M2382" s="220"/>
      <c r="N2382" s="108"/>
      <c r="O2382" s="220"/>
      <c r="P2382" s="108"/>
      <c r="Q2382" s="225"/>
    </row>
    <row r="2383" spans="2:17" x14ac:dyDescent="0.25">
      <c r="B2383" s="108"/>
      <c r="C2383" s="220"/>
      <c r="D2383" s="108"/>
      <c r="E2383" s="220"/>
      <c r="F2383" s="108"/>
      <c r="G2383" s="220"/>
      <c r="H2383" s="108"/>
      <c r="I2383" s="220"/>
      <c r="J2383" s="108"/>
      <c r="K2383" s="220"/>
      <c r="L2383" s="108"/>
      <c r="M2383" s="220"/>
      <c r="N2383" s="108"/>
      <c r="O2383" s="220"/>
      <c r="P2383" s="108"/>
      <c r="Q2383" s="225"/>
    </row>
    <row r="2384" spans="2:17" x14ac:dyDescent="0.25">
      <c r="B2384" s="108"/>
      <c r="C2384" s="220"/>
      <c r="D2384" s="108"/>
      <c r="E2384" s="220"/>
      <c r="F2384" s="108"/>
      <c r="G2384" s="220"/>
      <c r="H2384" s="108"/>
      <c r="I2384" s="220"/>
      <c r="J2384" s="108"/>
      <c r="K2384" s="220"/>
      <c r="L2384" s="108"/>
      <c r="M2384" s="220"/>
      <c r="N2384" s="108"/>
      <c r="O2384" s="220"/>
      <c r="P2384" s="108"/>
      <c r="Q2384" s="225"/>
    </row>
    <row r="2385" spans="2:17" x14ac:dyDescent="0.25">
      <c r="B2385" s="108"/>
      <c r="C2385" s="220"/>
      <c r="D2385" s="108"/>
      <c r="E2385" s="220"/>
      <c r="F2385" s="108"/>
      <c r="G2385" s="220"/>
      <c r="H2385" s="108"/>
      <c r="I2385" s="220"/>
      <c r="J2385" s="108"/>
      <c r="K2385" s="220"/>
      <c r="L2385" s="108"/>
      <c r="M2385" s="220"/>
      <c r="N2385" s="108"/>
      <c r="O2385" s="220"/>
      <c r="P2385" s="108"/>
      <c r="Q2385" s="225"/>
    </row>
    <row r="2386" spans="2:17" x14ac:dyDescent="0.25">
      <c r="B2386" s="108"/>
      <c r="C2386" s="220"/>
      <c r="D2386" s="108"/>
      <c r="E2386" s="220"/>
      <c r="F2386" s="108"/>
      <c r="G2386" s="220"/>
      <c r="H2386" s="108"/>
      <c r="I2386" s="220"/>
      <c r="J2386" s="108"/>
      <c r="K2386" s="220"/>
      <c r="L2386" s="108"/>
      <c r="M2386" s="220"/>
      <c r="N2386" s="108"/>
      <c r="O2386" s="220"/>
      <c r="P2386" s="108"/>
      <c r="Q2386" s="225"/>
    </row>
    <row r="2387" spans="2:17" x14ac:dyDescent="0.25">
      <c r="B2387" s="108"/>
      <c r="C2387" s="220"/>
      <c r="D2387" s="108"/>
      <c r="E2387" s="220"/>
      <c r="F2387" s="108"/>
      <c r="G2387" s="220"/>
      <c r="H2387" s="108"/>
      <c r="I2387" s="220"/>
      <c r="J2387" s="108"/>
      <c r="K2387" s="220"/>
      <c r="L2387" s="108"/>
      <c r="M2387" s="220"/>
      <c r="N2387" s="108"/>
      <c r="O2387" s="220"/>
      <c r="P2387" s="108"/>
      <c r="Q2387" s="225"/>
    </row>
    <row r="2388" spans="2:17" x14ac:dyDescent="0.25">
      <c r="B2388" s="108"/>
      <c r="C2388" s="220"/>
      <c r="D2388" s="108"/>
      <c r="E2388" s="220"/>
      <c r="F2388" s="108"/>
      <c r="G2388" s="220"/>
      <c r="H2388" s="108"/>
      <c r="I2388" s="220"/>
      <c r="J2388" s="108"/>
      <c r="K2388" s="220"/>
      <c r="L2388" s="108"/>
      <c r="M2388" s="220"/>
      <c r="N2388" s="108"/>
      <c r="O2388" s="220"/>
      <c r="P2388" s="108"/>
      <c r="Q2388" s="225"/>
    </row>
    <row r="2389" spans="2:17" x14ac:dyDescent="0.25">
      <c r="B2389" s="108"/>
      <c r="C2389" s="220"/>
      <c r="D2389" s="108"/>
      <c r="E2389" s="220"/>
      <c r="F2389" s="108"/>
      <c r="G2389" s="220"/>
      <c r="H2389" s="108"/>
      <c r="I2389" s="220"/>
      <c r="J2389" s="108"/>
      <c r="K2389" s="220"/>
      <c r="L2389" s="108"/>
      <c r="M2389" s="220"/>
      <c r="N2389" s="108"/>
      <c r="O2389" s="220"/>
      <c r="P2389" s="108"/>
      <c r="Q2389" s="225"/>
    </row>
    <row r="2390" spans="2:17" x14ac:dyDescent="0.25">
      <c r="B2390" s="108"/>
      <c r="C2390" s="220"/>
      <c r="D2390" s="108"/>
      <c r="E2390" s="220"/>
      <c r="F2390" s="108"/>
      <c r="G2390" s="220"/>
      <c r="H2390" s="108"/>
      <c r="I2390" s="220"/>
      <c r="J2390" s="108"/>
      <c r="K2390" s="220"/>
      <c r="L2390" s="108"/>
      <c r="M2390" s="220"/>
      <c r="N2390" s="108"/>
      <c r="O2390" s="220"/>
      <c r="P2390" s="108"/>
      <c r="Q2390" s="225"/>
    </row>
    <row r="2391" spans="2:17" x14ac:dyDescent="0.25">
      <c r="B2391" s="108"/>
      <c r="C2391" s="220"/>
      <c r="D2391" s="108"/>
      <c r="E2391" s="220"/>
      <c r="F2391" s="108"/>
      <c r="G2391" s="220"/>
      <c r="H2391" s="108"/>
      <c r="I2391" s="220"/>
      <c r="J2391" s="108"/>
      <c r="K2391" s="220"/>
      <c r="L2391" s="108"/>
      <c r="M2391" s="220"/>
      <c r="N2391" s="108"/>
      <c r="O2391" s="220"/>
      <c r="P2391" s="108"/>
      <c r="Q2391" s="225"/>
    </row>
    <row r="2392" spans="2:17" x14ac:dyDescent="0.25">
      <c r="B2392" s="108"/>
      <c r="C2392" s="220"/>
      <c r="D2392" s="108"/>
      <c r="E2392" s="220"/>
      <c r="F2392" s="108"/>
      <c r="G2392" s="220"/>
      <c r="H2392" s="108"/>
      <c r="I2392" s="220"/>
      <c r="J2392" s="108"/>
      <c r="K2392" s="220"/>
      <c r="L2392" s="108"/>
      <c r="M2392" s="220"/>
      <c r="N2392" s="108"/>
      <c r="O2392" s="220"/>
      <c r="P2392" s="108"/>
      <c r="Q2392" s="225"/>
    </row>
    <row r="2393" spans="2:17" x14ac:dyDescent="0.25">
      <c r="B2393" s="108"/>
      <c r="C2393" s="220"/>
      <c r="D2393" s="108"/>
      <c r="E2393" s="220"/>
      <c r="F2393" s="108"/>
      <c r="G2393" s="220"/>
      <c r="H2393" s="108"/>
      <c r="I2393" s="220"/>
      <c r="J2393" s="108"/>
      <c r="K2393" s="220"/>
      <c r="L2393" s="108"/>
      <c r="M2393" s="220"/>
      <c r="N2393" s="108"/>
      <c r="O2393" s="220"/>
      <c r="P2393" s="108"/>
      <c r="Q2393" s="225"/>
    </row>
    <row r="2394" spans="2:17" x14ac:dyDescent="0.25">
      <c r="B2394" s="108"/>
      <c r="C2394" s="220"/>
      <c r="D2394" s="108"/>
      <c r="E2394" s="220"/>
      <c r="F2394" s="108"/>
      <c r="G2394" s="220"/>
      <c r="H2394" s="108"/>
      <c r="I2394" s="220"/>
      <c r="J2394" s="108"/>
      <c r="K2394" s="220"/>
      <c r="L2394" s="108"/>
      <c r="M2394" s="220"/>
      <c r="N2394" s="108"/>
      <c r="O2394" s="220"/>
      <c r="P2394" s="108"/>
      <c r="Q2394" s="225"/>
    </row>
    <row r="2395" spans="2:17" x14ac:dyDescent="0.25">
      <c r="B2395" s="108"/>
      <c r="C2395" s="220"/>
      <c r="D2395" s="108"/>
      <c r="E2395" s="220"/>
      <c r="F2395" s="108"/>
      <c r="G2395" s="220"/>
      <c r="H2395" s="108"/>
      <c r="I2395" s="220"/>
      <c r="J2395" s="108"/>
      <c r="K2395" s="220"/>
      <c r="L2395" s="108"/>
      <c r="M2395" s="220"/>
      <c r="N2395" s="108"/>
      <c r="O2395" s="220"/>
      <c r="P2395" s="108"/>
      <c r="Q2395" s="225"/>
    </row>
    <row r="2396" spans="2:17" x14ac:dyDescent="0.25">
      <c r="B2396" s="108"/>
      <c r="C2396" s="220"/>
      <c r="D2396" s="108"/>
      <c r="E2396" s="220"/>
      <c r="F2396" s="108"/>
      <c r="G2396" s="220"/>
      <c r="H2396" s="108"/>
      <c r="I2396" s="220"/>
      <c r="J2396" s="108"/>
      <c r="K2396" s="220"/>
      <c r="L2396" s="108"/>
      <c r="M2396" s="220"/>
      <c r="N2396" s="108"/>
      <c r="O2396" s="220"/>
      <c r="P2396" s="108"/>
      <c r="Q2396" s="225"/>
    </row>
    <row r="2397" spans="2:17" x14ac:dyDescent="0.25">
      <c r="B2397" s="108"/>
      <c r="C2397" s="220"/>
      <c r="D2397" s="108"/>
      <c r="E2397" s="220"/>
      <c r="F2397" s="108"/>
      <c r="G2397" s="220"/>
      <c r="H2397" s="108"/>
      <c r="I2397" s="220"/>
      <c r="J2397" s="108"/>
      <c r="K2397" s="220"/>
      <c r="L2397" s="108"/>
      <c r="M2397" s="220"/>
      <c r="N2397" s="108"/>
      <c r="O2397" s="220"/>
      <c r="P2397" s="108"/>
      <c r="Q2397" s="225"/>
    </row>
    <row r="2398" spans="2:17" x14ac:dyDescent="0.25">
      <c r="B2398" s="108"/>
      <c r="C2398" s="220"/>
      <c r="D2398" s="108"/>
      <c r="E2398" s="220"/>
      <c r="F2398" s="108"/>
      <c r="G2398" s="220"/>
      <c r="H2398" s="108"/>
      <c r="I2398" s="220"/>
      <c r="J2398" s="108"/>
      <c r="K2398" s="220"/>
      <c r="L2398" s="108"/>
      <c r="M2398" s="220"/>
      <c r="N2398" s="108"/>
      <c r="O2398" s="220"/>
      <c r="P2398" s="108"/>
      <c r="Q2398" s="225"/>
    </row>
    <row r="2399" spans="2:17" x14ac:dyDescent="0.25">
      <c r="B2399" s="108"/>
      <c r="C2399" s="220"/>
      <c r="D2399" s="108"/>
      <c r="E2399" s="220"/>
      <c r="F2399" s="108"/>
      <c r="G2399" s="220"/>
      <c r="H2399" s="108"/>
      <c r="I2399" s="220"/>
      <c r="J2399" s="108"/>
      <c r="K2399" s="220"/>
      <c r="L2399" s="108"/>
      <c r="M2399" s="220"/>
      <c r="N2399" s="108"/>
      <c r="O2399" s="220"/>
      <c r="P2399" s="108"/>
      <c r="Q2399" s="225"/>
    </row>
    <row r="2400" spans="2:17" x14ac:dyDescent="0.25">
      <c r="B2400" s="108"/>
      <c r="C2400" s="220"/>
      <c r="D2400" s="108"/>
      <c r="E2400" s="220"/>
      <c r="F2400" s="108"/>
      <c r="G2400" s="220"/>
      <c r="H2400" s="108"/>
      <c r="I2400" s="220"/>
      <c r="J2400" s="108"/>
      <c r="K2400" s="220"/>
      <c r="L2400" s="108"/>
      <c r="M2400" s="220"/>
      <c r="N2400" s="108"/>
      <c r="O2400" s="220"/>
      <c r="P2400" s="108"/>
      <c r="Q2400" s="225"/>
    </row>
    <row r="2401" spans="2:17" x14ac:dyDescent="0.25">
      <c r="B2401" s="108"/>
      <c r="C2401" s="220"/>
      <c r="D2401" s="108"/>
      <c r="E2401" s="220"/>
      <c r="F2401" s="108"/>
      <c r="G2401" s="220"/>
      <c r="H2401" s="108"/>
      <c r="I2401" s="220"/>
      <c r="J2401" s="108"/>
      <c r="K2401" s="220"/>
      <c r="L2401" s="108"/>
      <c r="M2401" s="220"/>
      <c r="N2401" s="108"/>
      <c r="O2401" s="220"/>
      <c r="P2401" s="108"/>
      <c r="Q2401" s="225"/>
    </row>
    <row r="2402" spans="2:17" x14ac:dyDescent="0.25">
      <c r="B2402" s="108"/>
      <c r="C2402" s="220"/>
      <c r="D2402" s="108"/>
      <c r="E2402" s="220"/>
      <c r="F2402" s="108"/>
      <c r="G2402" s="220"/>
      <c r="H2402" s="108"/>
      <c r="I2402" s="220"/>
      <c r="J2402" s="108"/>
      <c r="K2402" s="220"/>
      <c r="L2402" s="108"/>
      <c r="M2402" s="220"/>
      <c r="N2402" s="108"/>
      <c r="O2402" s="220"/>
      <c r="P2402" s="108"/>
      <c r="Q2402" s="225"/>
    </row>
    <row r="2403" spans="2:17" x14ac:dyDescent="0.25">
      <c r="B2403" s="108"/>
      <c r="C2403" s="220"/>
      <c r="D2403" s="108"/>
      <c r="E2403" s="220"/>
      <c r="F2403" s="108"/>
      <c r="G2403" s="220"/>
      <c r="H2403" s="108"/>
      <c r="I2403" s="220"/>
      <c r="J2403" s="108"/>
      <c r="K2403" s="220"/>
      <c r="L2403" s="108"/>
      <c r="M2403" s="220"/>
      <c r="N2403" s="108"/>
      <c r="O2403" s="220"/>
      <c r="P2403" s="108"/>
      <c r="Q2403" s="225"/>
    </row>
    <row r="2404" spans="2:17" x14ac:dyDescent="0.25">
      <c r="B2404" s="108"/>
      <c r="C2404" s="220"/>
      <c r="D2404" s="108"/>
      <c r="E2404" s="220"/>
      <c r="F2404" s="108"/>
      <c r="G2404" s="220"/>
      <c r="H2404" s="108"/>
      <c r="I2404" s="220"/>
      <c r="J2404" s="108"/>
      <c r="K2404" s="220"/>
      <c r="L2404" s="108"/>
      <c r="M2404" s="220"/>
      <c r="N2404" s="108"/>
      <c r="O2404" s="220"/>
      <c r="P2404" s="108"/>
      <c r="Q2404" s="225"/>
    </row>
    <row r="2405" spans="2:17" x14ac:dyDescent="0.25">
      <c r="B2405" s="108"/>
      <c r="C2405" s="220"/>
      <c r="D2405" s="108"/>
      <c r="E2405" s="220"/>
      <c r="F2405" s="108"/>
      <c r="G2405" s="220"/>
      <c r="H2405" s="108"/>
      <c r="I2405" s="220"/>
      <c r="J2405" s="108"/>
      <c r="K2405" s="220"/>
      <c r="L2405" s="108"/>
      <c r="M2405" s="220"/>
      <c r="N2405" s="108"/>
      <c r="O2405" s="220"/>
      <c r="P2405" s="108"/>
      <c r="Q2405" s="225"/>
    </row>
    <row r="2406" spans="2:17" x14ac:dyDescent="0.25">
      <c r="B2406" s="108"/>
      <c r="C2406" s="220"/>
      <c r="D2406" s="108"/>
      <c r="E2406" s="220"/>
      <c r="F2406" s="108"/>
      <c r="G2406" s="220"/>
      <c r="H2406" s="108"/>
      <c r="I2406" s="220"/>
      <c r="J2406" s="108"/>
      <c r="K2406" s="220"/>
      <c r="L2406" s="108"/>
      <c r="M2406" s="220"/>
      <c r="N2406" s="108"/>
      <c r="O2406" s="220"/>
      <c r="P2406" s="108"/>
      <c r="Q2406" s="225"/>
    </row>
    <row r="2407" spans="2:17" x14ac:dyDescent="0.25">
      <c r="B2407" s="108"/>
      <c r="C2407" s="220"/>
      <c r="D2407" s="108"/>
      <c r="E2407" s="220"/>
      <c r="F2407" s="108"/>
      <c r="G2407" s="220"/>
      <c r="H2407" s="108"/>
      <c r="I2407" s="220"/>
      <c r="J2407" s="108"/>
      <c r="K2407" s="220"/>
      <c r="L2407" s="108"/>
      <c r="M2407" s="220"/>
      <c r="N2407" s="108"/>
      <c r="O2407" s="220"/>
      <c r="P2407" s="108"/>
      <c r="Q2407" s="225"/>
    </row>
    <row r="2408" spans="2:17" x14ac:dyDescent="0.25">
      <c r="B2408" s="108"/>
      <c r="C2408" s="220"/>
      <c r="D2408" s="108"/>
      <c r="E2408" s="220"/>
      <c r="F2408" s="108"/>
      <c r="G2408" s="220"/>
      <c r="H2408" s="108"/>
      <c r="I2408" s="220"/>
      <c r="J2408" s="108"/>
      <c r="K2408" s="220"/>
      <c r="L2408" s="108"/>
      <c r="M2408" s="220"/>
      <c r="N2408" s="108"/>
      <c r="O2408" s="220"/>
      <c r="P2408" s="108"/>
      <c r="Q2408" s="225"/>
    </row>
    <row r="2409" spans="2:17" x14ac:dyDescent="0.25">
      <c r="B2409" s="108"/>
      <c r="C2409" s="220"/>
      <c r="D2409" s="108"/>
      <c r="E2409" s="220"/>
      <c r="F2409" s="108"/>
      <c r="G2409" s="220"/>
      <c r="H2409" s="108"/>
      <c r="I2409" s="220"/>
      <c r="J2409" s="108"/>
      <c r="K2409" s="220"/>
      <c r="L2409" s="108"/>
      <c r="M2409" s="220"/>
      <c r="N2409" s="108"/>
      <c r="O2409" s="220"/>
      <c r="P2409" s="108"/>
      <c r="Q2409" s="225"/>
    </row>
    <row r="2410" spans="2:17" x14ac:dyDescent="0.25">
      <c r="B2410" s="108"/>
      <c r="C2410" s="220"/>
      <c r="D2410" s="108"/>
      <c r="E2410" s="220"/>
      <c r="F2410" s="108"/>
      <c r="G2410" s="220"/>
      <c r="H2410" s="108"/>
      <c r="I2410" s="220"/>
      <c r="J2410" s="108"/>
      <c r="K2410" s="220"/>
      <c r="L2410" s="108"/>
      <c r="M2410" s="220"/>
      <c r="N2410" s="108"/>
      <c r="O2410" s="220"/>
      <c r="P2410" s="108"/>
      <c r="Q2410" s="225"/>
    </row>
    <row r="2411" spans="2:17" x14ac:dyDescent="0.25">
      <c r="B2411" s="108"/>
      <c r="C2411" s="220"/>
      <c r="D2411" s="108"/>
      <c r="E2411" s="220"/>
      <c r="F2411" s="108"/>
      <c r="G2411" s="220"/>
      <c r="H2411" s="108"/>
      <c r="I2411" s="220"/>
      <c r="J2411" s="108"/>
      <c r="K2411" s="220"/>
      <c r="L2411" s="108"/>
      <c r="M2411" s="220"/>
      <c r="N2411" s="108"/>
      <c r="O2411" s="220"/>
      <c r="P2411" s="108"/>
      <c r="Q2411" s="225"/>
    </row>
    <row r="2412" spans="2:17" x14ac:dyDescent="0.25">
      <c r="B2412" s="108"/>
      <c r="C2412" s="220"/>
      <c r="D2412" s="108"/>
      <c r="E2412" s="220"/>
      <c r="F2412" s="108"/>
      <c r="G2412" s="220"/>
      <c r="H2412" s="108"/>
      <c r="I2412" s="220"/>
      <c r="J2412" s="108"/>
      <c r="K2412" s="220"/>
      <c r="L2412" s="108"/>
      <c r="M2412" s="220"/>
      <c r="N2412" s="108"/>
      <c r="O2412" s="220"/>
      <c r="P2412" s="108"/>
      <c r="Q2412" s="225"/>
    </row>
    <row r="2413" spans="2:17" x14ac:dyDescent="0.25">
      <c r="B2413" s="108"/>
      <c r="C2413" s="220"/>
      <c r="D2413" s="108"/>
      <c r="E2413" s="220"/>
      <c r="F2413" s="108"/>
      <c r="G2413" s="220"/>
      <c r="H2413" s="108"/>
      <c r="I2413" s="220"/>
      <c r="J2413" s="108"/>
      <c r="K2413" s="220"/>
      <c r="L2413" s="108"/>
      <c r="M2413" s="220"/>
      <c r="N2413" s="108"/>
      <c r="O2413" s="220"/>
      <c r="P2413" s="108"/>
      <c r="Q2413" s="225"/>
    </row>
    <row r="2414" spans="2:17" x14ac:dyDescent="0.25">
      <c r="B2414" s="108"/>
      <c r="C2414" s="220"/>
      <c r="D2414" s="108"/>
      <c r="E2414" s="220"/>
      <c r="F2414" s="108"/>
      <c r="G2414" s="220"/>
      <c r="H2414" s="108"/>
      <c r="I2414" s="220"/>
      <c r="J2414" s="108"/>
      <c r="K2414" s="220"/>
      <c r="L2414" s="108"/>
      <c r="M2414" s="220"/>
      <c r="N2414" s="108"/>
      <c r="O2414" s="220"/>
      <c r="P2414" s="108"/>
      <c r="Q2414" s="225"/>
    </row>
    <row r="2415" spans="2:17" x14ac:dyDescent="0.25">
      <c r="B2415" s="108"/>
      <c r="C2415" s="220"/>
      <c r="D2415" s="108"/>
      <c r="E2415" s="220"/>
      <c r="F2415" s="108"/>
      <c r="G2415" s="220"/>
      <c r="H2415" s="108"/>
      <c r="I2415" s="220"/>
      <c r="J2415" s="108"/>
      <c r="K2415" s="220"/>
      <c r="L2415" s="108"/>
      <c r="M2415" s="220"/>
      <c r="N2415" s="108"/>
      <c r="O2415" s="220"/>
      <c r="P2415" s="108"/>
      <c r="Q2415" s="225"/>
    </row>
    <row r="2416" spans="2:17" x14ac:dyDescent="0.25">
      <c r="B2416" s="108"/>
      <c r="C2416" s="220"/>
      <c r="D2416" s="108"/>
      <c r="E2416" s="220"/>
      <c r="F2416" s="108"/>
      <c r="G2416" s="220"/>
      <c r="H2416" s="108"/>
      <c r="I2416" s="220"/>
      <c r="J2416" s="108"/>
      <c r="K2416" s="220"/>
      <c r="L2416" s="108"/>
      <c r="M2416" s="220"/>
      <c r="N2416" s="108"/>
      <c r="O2416" s="220"/>
      <c r="P2416" s="108"/>
      <c r="Q2416" s="225"/>
    </row>
    <row r="2417" spans="2:17" x14ac:dyDescent="0.25">
      <c r="B2417" s="108"/>
      <c r="C2417" s="220"/>
      <c r="D2417" s="108"/>
      <c r="E2417" s="220"/>
      <c r="F2417" s="108"/>
      <c r="G2417" s="220"/>
      <c r="H2417" s="108"/>
      <c r="I2417" s="220"/>
      <c r="J2417" s="108"/>
      <c r="K2417" s="220"/>
      <c r="L2417" s="108"/>
      <c r="M2417" s="220"/>
      <c r="N2417" s="108"/>
      <c r="O2417" s="220"/>
      <c r="P2417" s="108"/>
      <c r="Q2417" s="225"/>
    </row>
    <row r="2418" spans="2:17" x14ac:dyDescent="0.25">
      <c r="B2418" s="108"/>
      <c r="C2418" s="220"/>
      <c r="D2418" s="108"/>
      <c r="E2418" s="220"/>
      <c r="F2418" s="108"/>
      <c r="G2418" s="220"/>
      <c r="H2418" s="108"/>
      <c r="I2418" s="220"/>
      <c r="J2418" s="108"/>
      <c r="K2418" s="220"/>
      <c r="L2418" s="108"/>
      <c r="M2418" s="220"/>
      <c r="N2418" s="108"/>
      <c r="O2418" s="220"/>
      <c r="P2418" s="108"/>
      <c r="Q2418" s="225"/>
    </row>
    <row r="2419" spans="2:17" x14ac:dyDescent="0.25">
      <c r="B2419" s="108"/>
      <c r="C2419" s="220"/>
      <c r="D2419" s="108"/>
      <c r="E2419" s="220"/>
      <c r="F2419" s="108"/>
      <c r="G2419" s="220"/>
      <c r="H2419" s="108"/>
      <c r="I2419" s="220"/>
      <c r="J2419" s="108"/>
      <c r="K2419" s="220"/>
      <c r="L2419" s="108"/>
      <c r="M2419" s="220"/>
      <c r="N2419" s="108"/>
      <c r="O2419" s="220"/>
      <c r="P2419" s="108"/>
      <c r="Q2419" s="225"/>
    </row>
    <row r="2420" spans="2:17" x14ac:dyDescent="0.25">
      <c r="B2420" s="108"/>
      <c r="C2420" s="220"/>
      <c r="D2420" s="108"/>
      <c r="E2420" s="220"/>
      <c r="F2420" s="108"/>
      <c r="G2420" s="220"/>
      <c r="H2420" s="108"/>
      <c r="I2420" s="220"/>
      <c r="J2420" s="108"/>
      <c r="K2420" s="220"/>
      <c r="L2420" s="108"/>
      <c r="M2420" s="220"/>
      <c r="N2420" s="108"/>
      <c r="O2420" s="220"/>
      <c r="P2420" s="108"/>
      <c r="Q2420" s="225"/>
    </row>
    <row r="2421" spans="2:17" x14ac:dyDescent="0.25">
      <c r="B2421" s="108"/>
      <c r="C2421" s="220"/>
      <c r="D2421" s="108"/>
      <c r="E2421" s="220"/>
      <c r="F2421" s="108"/>
      <c r="G2421" s="220"/>
      <c r="H2421" s="108"/>
      <c r="I2421" s="220"/>
      <c r="J2421" s="108"/>
      <c r="K2421" s="220"/>
      <c r="L2421" s="108"/>
      <c r="M2421" s="220"/>
      <c r="N2421" s="108"/>
      <c r="O2421" s="220"/>
      <c r="P2421" s="108"/>
      <c r="Q2421" s="225"/>
    </row>
    <row r="2422" spans="2:17" x14ac:dyDescent="0.25">
      <c r="B2422" s="108"/>
      <c r="C2422" s="220"/>
      <c r="D2422" s="108"/>
      <c r="E2422" s="220"/>
      <c r="F2422" s="108"/>
      <c r="G2422" s="220"/>
      <c r="H2422" s="108"/>
      <c r="I2422" s="220"/>
      <c r="J2422" s="108"/>
      <c r="K2422" s="220"/>
      <c r="L2422" s="108"/>
      <c r="M2422" s="220"/>
      <c r="N2422" s="108"/>
      <c r="O2422" s="220"/>
      <c r="P2422" s="108"/>
      <c r="Q2422" s="225"/>
    </row>
    <row r="2423" spans="2:17" x14ac:dyDescent="0.25">
      <c r="B2423" s="108"/>
      <c r="C2423" s="220"/>
      <c r="D2423" s="108"/>
      <c r="E2423" s="220"/>
      <c r="F2423" s="108"/>
      <c r="G2423" s="220"/>
      <c r="H2423" s="108"/>
      <c r="I2423" s="220"/>
      <c r="J2423" s="108"/>
      <c r="K2423" s="220"/>
      <c r="L2423" s="108"/>
      <c r="M2423" s="220"/>
      <c r="N2423" s="108"/>
      <c r="O2423" s="220"/>
      <c r="P2423" s="108"/>
      <c r="Q2423" s="225"/>
    </row>
    <row r="2424" spans="2:17" x14ac:dyDescent="0.25">
      <c r="B2424" s="108"/>
      <c r="C2424" s="220"/>
      <c r="D2424" s="108"/>
      <c r="E2424" s="220"/>
      <c r="F2424" s="108"/>
      <c r="G2424" s="220"/>
      <c r="H2424" s="108"/>
      <c r="I2424" s="220"/>
      <c r="J2424" s="108"/>
      <c r="K2424" s="220"/>
      <c r="L2424" s="108"/>
      <c r="M2424" s="220"/>
      <c r="N2424" s="108"/>
      <c r="O2424" s="220"/>
      <c r="P2424" s="108"/>
      <c r="Q2424" s="225"/>
    </row>
    <row r="2425" spans="2:17" x14ac:dyDescent="0.25">
      <c r="B2425" s="108"/>
      <c r="C2425" s="220"/>
      <c r="D2425" s="108"/>
      <c r="E2425" s="220"/>
      <c r="F2425" s="108"/>
      <c r="G2425" s="220"/>
      <c r="H2425" s="108"/>
      <c r="I2425" s="220"/>
      <c r="J2425" s="108"/>
      <c r="K2425" s="220"/>
      <c r="L2425" s="108"/>
      <c r="M2425" s="220"/>
      <c r="N2425" s="108"/>
      <c r="O2425" s="220"/>
      <c r="P2425" s="108"/>
      <c r="Q2425" s="225"/>
    </row>
    <row r="2426" spans="2:17" x14ac:dyDescent="0.25">
      <c r="B2426" s="108"/>
      <c r="C2426" s="220"/>
      <c r="D2426" s="108"/>
      <c r="E2426" s="220"/>
      <c r="F2426" s="108"/>
      <c r="G2426" s="220"/>
      <c r="H2426" s="108"/>
      <c r="I2426" s="220"/>
      <c r="J2426" s="108"/>
      <c r="K2426" s="220"/>
      <c r="L2426" s="108"/>
      <c r="M2426" s="220"/>
      <c r="N2426" s="108"/>
      <c r="O2426" s="220"/>
      <c r="P2426" s="108"/>
      <c r="Q2426" s="225"/>
    </row>
    <row r="2427" spans="2:17" x14ac:dyDescent="0.25">
      <c r="B2427" s="108"/>
      <c r="C2427" s="220"/>
      <c r="D2427" s="108"/>
      <c r="E2427" s="220"/>
      <c r="F2427" s="108"/>
      <c r="G2427" s="220"/>
      <c r="H2427" s="108"/>
      <c r="I2427" s="220"/>
      <c r="J2427" s="108"/>
      <c r="K2427" s="220"/>
      <c r="L2427" s="108"/>
      <c r="M2427" s="220"/>
      <c r="N2427" s="108"/>
      <c r="O2427" s="220"/>
      <c r="P2427" s="108"/>
      <c r="Q2427" s="225"/>
    </row>
    <row r="2428" spans="2:17" x14ac:dyDescent="0.25">
      <c r="B2428" s="108"/>
      <c r="C2428" s="220"/>
      <c r="D2428" s="108"/>
      <c r="E2428" s="220"/>
      <c r="F2428" s="108"/>
      <c r="G2428" s="220"/>
      <c r="H2428" s="108"/>
      <c r="I2428" s="220"/>
      <c r="J2428" s="108"/>
      <c r="K2428" s="220"/>
      <c r="L2428" s="108"/>
      <c r="M2428" s="220"/>
      <c r="N2428" s="108"/>
      <c r="O2428" s="220"/>
      <c r="P2428" s="108"/>
      <c r="Q2428" s="225"/>
    </row>
    <row r="2429" spans="2:17" x14ac:dyDescent="0.25">
      <c r="B2429" s="108"/>
      <c r="C2429" s="220"/>
      <c r="D2429" s="108"/>
      <c r="E2429" s="220"/>
      <c r="F2429" s="108"/>
      <c r="G2429" s="220"/>
      <c r="H2429" s="108"/>
      <c r="I2429" s="220"/>
      <c r="J2429" s="108"/>
      <c r="K2429" s="220"/>
      <c r="L2429" s="108"/>
      <c r="M2429" s="220"/>
      <c r="N2429" s="108"/>
      <c r="O2429" s="220"/>
      <c r="P2429" s="108"/>
      <c r="Q2429" s="225"/>
    </row>
    <row r="2430" spans="2:17" x14ac:dyDescent="0.25">
      <c r="B2430" s="108"/>
      <c r="C2430" s="220"/>
      <c r="D2430" s="108"/>
      <c r="E2430" s="220"/>
      <c r="F2430" s="108"/>
      <c r="G2430" s="220"/>
      <c r="H2430" s="108"/>
      <c r="I2430" s="220"/>
      <c r="J2430" s="108"/>
      <c r="K2430" s="220"/>
      <c r="L2430" s="108"/>
      <c r="M2430" s="220"/>
      <c r="N2430" s="108"/>
      <c r="O2430" s="220"/>
      <c r="P2430" s="108"/>
      <c r="Q2430" s="225"/>
    </row>
    <row r="2431" spans="2:17" x14ac:dyDescent="0.25">
      <c r="B2431" s="108"/>
      <c r="C2431" s="220"/>
      <c r="D2431" s="108"/>
      <c r="E2431" s="220"/>
      <c r="F2431" s="108"/>
      <c r="G2431" s="220"/>
      <c r="H2431" s="108"/>
      <c r="I2431" s="220"/>
      <c r="J2431" s="108"/>
      <c r="K2431" s="220"/>
      <c r="L2431" s="108"/>
      <c r="M2431" s="220"/>
      <c r="N2431" s="108"/>
      <c r="O2431" s="220"/>
      <c r="P2431" s="108"/>
      <c r="Q2431" s="225"/>
    </row>
    <row r="2432" spans="2:17" x14ac:dyDescent="0.25">
      <c r="B2432" s="108"/>
      <c r="C2432" s="220"/>
      <c r="D2432" s="108"/>
      <c r="E2432" s="220"/>
      <c r="F2432" s="108"/>
      <c r="G2432" s="220"/>
      <c r="H2432" s="108"/>
      <c r="I2432" s="220"/>
      <c r="J2432" s="108"/>
      <c r="K2432" s="220"/>
      <c r="L2432" s="108"/>
      <c r="M2432" s="220"/>
      <c r="N2432" s="108"/>
      <c r="O2432" s="220"/>
      <c r="P2432" s="108"/>
      <c r="Q2432" s="225"/>
    </row>
    <row r="2433" spans="2:17" x14ac:dyDescent="0.25">
      <c r="B2433" s="108"/>
      <c r="C2433" s="220"/>
      <c r="D2433" s="108"/>
      <c r="E2433" s="220"/>
      <c r="F2433" s="108"/>
      <c r="G2433" s="220"/>
      <c r="H2433" s="108"/>
      <c r="I2433" s="220"/>
      <c r="J2433" s="108"/>
      <c r="K2433" s="220"/>
      <c r="L2433" s="108"/>
      <c r="M2433" s="220"/>
      <c r="N2433" s="108"/>
      <c r="O2433" s="220"/>
      <c r="P2433" s="108"/>
      <c r="Q2433" s="225"/>
    </row>
    <row r="2434" spans="2:17" x14ac:dyDescent="0.25">
      <c r="B2434" s="108"/>
      <c r="C2434" s="220"/>
      <c r="D2434" s="108"/>
      <c r="E2434" s="220"/>
      <c r="F2434" s="108"/>
      <c r="G2434" s="220"/>
      <c r="H2434" s="108"/>
      <c r="I2434" s="220"/>
      <c r="J2434" s="108"/>
      <c r="K2434" s="220"/>
      <c r="L2434" s="108"/>
      <c r="M2434" s="220"/>
      <c r="N2434" s="108"/>
      <c r="O2434" s="220"/>
      <c r="P2434" s="108"/>
      <c r="Q2434" s="225"/>
    </row>
    <row r="2435" spans="2:17" x14ac:dyDescent="0.25">
      <c r="B2435" s="108"/>
      <c r="C2435" s="220"/>
      <c r="D2435" s="108"/>
      <c r="E2435" s="220"/>
      <c r="F2435" s="108"/>
      <c r="G2435" s="220"/>
      <c r="H2435" s="108"/>
      <c r="I2435" s="220"/>
      <c r="J2435" s="108"/>
      <c r="K2435" s="220"/>
      <c r="L2435" s="108"/>
      <c r="M2435" s="220"/>
      <c r="N2435" s="108"/>
      <c r="O2435" s="220"/>
      <c r="P2435" s="108"/>
      <c r="Q2435" s="225"/>
    </row>
    <row r="2436" spans="2:17" x14ac:dyDescent="0.25">
      <c r="B2436" s="108"/>
      <c r="C2436" s="220"/>
      <c r="D2436" s="108"/>
      <c r="E2436" s="220"/>
      <c r="F2436" s="108"/>
      <c r="G2436" s="220"/>
      <c r="H2436" s="108"/>
      <c r="I2436" s="220"/>
      <c r="J2436" s="108"/>
      <c r="K2436" s="220"/>
      <c r="L2436" s="108"/>
      <c r="M2436" s="220"/>
      <c r="N2436" s="108"/>
      <c r="O2436" s="220"/>
      <c r="P2436" s="108"/>
      <c r="Q2436" s="225"/>
    </row>
    <row r="2437" spans="2:17" x14ac:dyDescent="0.25">
      <c r="B2437" s="108"/>
      <c r="C2437" s="220"/>
      <c r="D2437" s="108"/>
      <c r="E2437" s="220"/>
      <c r="F2437" s="108"/>
      <c r="G2437" s="220"/>
      <c r="H2437" s="108"/>
      <c r="I2437" s="220"/>
      <c r="J2437" s="108"/>
      <c r="K2437" s="220"/>
      <c r="L2437" s="108"/>
      <c r="M2437" s="220"/>
      <c r="N2437" s="108"/>
      <c r="O2437" s="220"/>
      <c r="P2437" s="108"/>
      <c r="Q2437" s="225"/>
    </row>
    <row r="2438" spans="2:17" x14ac:dyDescent="0.25">
      <c r="B2438" s="108"/>
      <c r="C2438" s="220"/>
      <c r="D2438" s="108"/>
      <c r="E2438" s="220"/>
      <c r="F2438" s="108"/>
      <c r="G2438" s="220"/>
      <c r="H2438" s="108"/>
      <c r="I2438" s="220"/>
      <c r="J2438" s="108"/>
      <c r="K2438" s="220"/>
      <c r="L2438" s="108"/>
      <c r="M2438" s="220"/>
      <c r="N2438" s="108"/>
      <c r="O2438" s="220"/>
      <c r="P2438" s="108"/>
      <c r="Q2438" s="225"/>
    </row>
    <row r="2439" spans="2:17" x14ac:dyDescent="0.25">
      <c r="B2439" s="108"/>
      <c r="C2439" s="220"/>
      <c r="D2439" s="108"/>
      <c r="E2439" s="220"/>
      <c r="F2439" s="108"/>
      <c r="G2439" s="220"/>
      <c r="H2439" s="108"/>
      <c r="I2439" s="220"/>
      <c r="J2439" s="108"/>
      <c r="K2439" s="220"/>
      <c r="L2439" s="108"/>
      <c r="M2439" s="220"/>
      <c r="N2439" s="108"/>
      <c r="O2439" s="220"/>
      <c r="P2439" s="108"/>
      <c r="Q2439" s="225"/>
    </row>
    <row r="2440" spans="2:17" x14ac:dyDescent="0.25">
      <c r="B2440" s="108"/>
      <c r="C2440" s="220"/>
      <c r="D2440" s="108"/>
      <c r="E2440" s="220"/>
      <c r="F2440" s="108"/>
      <c r="G2440" s="220"/>
      <c r="H2440" s="108"/>
      <c r="I2440" s="220"/>
      <c r="J2440" s="108"/>
      <c r="K2440" s="220"/>
      <c r="L2440" s="108"/>
      <c r="M2440" s="220"/>
      <c r="N2440" s="108"/>
      <c r="O2440" s="220"/>
      <c r="P2440" s="108"/>
      <c r="Q2440" s="225"/>
    </row>
    <row r="2441" spans="2:17" x14ac:dyDescent="0.25">
      <c r="B2441" s="108"/>
      <c r="C2441" s="220"/>
      <c r="D2441" s="108"/>
      <c r="E2441" s="220"/>
      <c r="F2441" s="108"/>
      <c r="G2441" s="220"/>
      <c r="H2441" s="108"/>
      <c r="I2441" s="220"/>
      <c r="J2441" s="108"/>
      <c r="K2441" s="220"/>
      <c r="L2441" s="108"/>
      <c r="M2441" s="220"/>
      <c r="N2441" s="108"/>
      <c r="O2441" s="220"/>
      <c r="P2441" s="108"/>
      <c r="Q2441" s="225"/>
    </row>
    <row r="2442" spans="2:17" x14ac:dyDescent="0.25">
      <c r="B2442" s="108"/>
      <c r="C2442" s="220"/>
      <c r="D2442" s="108"/>
      <c r="E2442" s="220"/>
      <c r="F2442" s="108"/>
      <c r="G2442" s="220"/>
      <c r="H2442" s="108"/>
      <c r="I2442" s="220"/>
      <c r="J2442" s="108"/>
      <c r="K2442" s="220"/>
      <c r="L2442" s="108"/>
      <c r="M2442" s="220"/>
      <c r="N2442" s="108"/>
      <c r="O2442" s="220"/>
      <c r="P2442" s="108"/>
      <c r="Q2442" s="225"/>
    </row>
    <row r="2443" spans="2:17" x14ac:dyDescent="0.25">
      <c r="B2443" s="108"/>
      <c r="C2443" s="220"/>
      <c r="D2443" s="108"/>
      <c r="E2443" s="220"/>
      <c r="F2443" s="108"/>
      <c r="G2443" s="220"/>
      <c r="H2443" s="108"/>
      <c r="I2443" s="220"/>
      <c r="J2443" s="108"/>
      <c r="K2443" s="220"/>
      <c r="L2443" s="108"/>
      <c r="M2443" s="220"/>
      <c r="N2443" s="108"/>
      <c r="O2443" s="220"/>
      <c r="P2443" s="108"/>
      <c r="Q2443" s="225"/>
    </row>
    <row r="2444" spans="2:17" x14ac:dyDescent="0.25">
      <c r="B2444" s="108"/>
      <c r="C2444" s="220"/>
      <c r="D2444" s="108"/>
      <c r="E2444" s="220"/>
      <c r="F2444" s="108"/>
      <c r="G2444" s="220"/>
      <c r="H2444" s="108"/>
      <c r="I2444" s="220"/>
      <c r="J2444" s="108"/>
      <c r="K2444" s="220"/>
      <c r="L2444" s="108"/>
      <c r="M2444" s="220"/>
      <c r="N2444" s="108"/>
      <c r="O2444" s="220"/>
      <c r="P2444" s="108"/>
      <c r="Q2444" s="225"/>
    </row>
    <row r="2445" spans="2:17" x14ac:dyDescent="0.25">
      <c r="B2445" s="108"/>
      <c r="C2445" s="220"/>
      <c r="D2445" s="108"/>
      <c r="E2445" s="220"/>
      <c r="F2445" s="108"/>
      <c r="G2445" s="220"/>
      <c r="H2445" s="108"/>
      <c r="I2445" s="220"/>
      <c r="J2445" s="108"/>
      <c r="K2445" s="220"/>
      <c r="L2445" s="108"/>
      <c r="M2445" s="220"/>
      <c r="N2445" s="108"/>
      <c r="O2445" s="220"/>
      <c r="P2445" s="108"/>
      <c r="Q2445" s="225"/>
    </row>
    <row r="2446" spans="2:17" x14ac:dyDescent="0.25">
      <c r="B2446" s="108"/>
      <c r="C2446" s="220"/>
      <c r="D2446" s="108"/>
      <c r="E2446" s="220"/>
      <c r="F2446" s="108"/>
      <c r="G2446" s="220"/>
      <c r="H2446" s="108"/>
      <c r="I2446" s="220"/>
      <c r="J2446" s="108"/>
      <c r="K2446" s="220"/>
      <c r="L2446" s="108"/>
      <c r="M2446" s="220"/>
      <c r="N2446" s="108"/>
      <c r="O2446" s="220"/>
      <c r="P2446" s="108"/>
      <c r="Q2446" s="225"/>
    </row>
    <row r="2447" spans="2:17" x14ac:dyDescent="0.25">
      <c r="B2447" s="108"/>
      <c r="C2447" s="220"/>
      <c r="D2447" s="108"/>
      <c r="E2447" s="220"/>
      <c r="F2447" s="108"/>
      <c r="G2447" s="220"/>
      <c r="H2447" s="108"/>
      <c r="I2447" s="220"/>
      <c r="J2447" s="108"/>
      <c r="K2447" s="220"/>
      <c r="L2447" s="108"/>
      <c r="M2447" s="220"/>
      <c r="N2447" s="108"/>
      <c r="O2447" s="220"/>
      <c r="P2447" s="108"/>
      <c r="Q2447" s="225"/>
    </row>
    <row r="2448" spans="2:17" x14ac:dyDescent="0.25">
      <c r="B2448" s="108"/>
      <c r="C2448" s="220"/>
      <c r="D2448" s="108"/>
      <c r="E2448" s="220"/>
      <c r="F2448" s="108"/>
      <c r="G2448" s="220"/>
      <c r="H2448" s="108"/>
      <c r="I2448" s="220"/>
      <c r="J2448" s="108"/>
      <c r="K2448" s="220"/>
      <c r="L2448" s="108"/>
      <c r="M2448" s="220"/>
      <c r="N2448" s="108"/>
      <c r="O2448" s="220"/>
      <c r="P2448" s="108"/>
      <c r="Q2448" s="225"/>
    </row>
    <row r="2449" spans="2:17" x14ac:dyDescent="0.25">
      <c r="B2449" s="108"/>
      <c r="C2449" s="220"/>
      <c r="D2449" s="108"/>
      <c r="E2449" s="220"/>
      <c r="F2449" s="108"/>
      <c r="G2449" s="220"/>
      <c r="H2449" s="108"/>
      <c r="I2449" s="220"/>
      <c r="J2449" s="108"/>
      <c r="K2449" s="220"/>
      <c r="L2449" s="108"/>
      <c r="M2449" s="220"/>
      <c r="N2449" s="108"/>
      <c r="O2449" s="220"/>
      <c r="P2449" s="108"/>
      <c r="Q2449" s="225"/>
    </row>
    <row r="2450" spans="2:17" x14ac:dyDescent="0.25">
      <c r="B2450" s="108"/>
      <c r="C2450" s="220"/>
      <c r="D2450" s="108"/>
      <c r="E2450" s="220"/>
      <c r="F2450" s="108"/>
      <c r="G2450" s="220"/>
      <c r="H2450" s="108"/>
      <c r="I2450" s="220"/>
      <c r="J2450" s="108"/>
      <c r="K2450" s="220"/>
      <c r="L2450" s="108"/>
      <c r="M2450" s="220"/>
      <c r="N2450" s="108"/>
      <c r="O2450" s="220"/>
      <c r="P2450" s="108"/>
      <c r="Q2450" s="225"/>
    </row>
    <row r="2451" spans="2:17" x14ac:dyDescent="0.25">
      <c r="B2451" s="108"/>
      <c r="C2451" s="220"/>
      <c r="D2451" s="108"/>
      <c r="E2451" s="220"/>
      <c r="F2451" s="108"/>
      <c r="G2451" s="220"/>
      <c r="H2451" s="108"/>
      <c r="I2451" s="220"/>
      <c r="J2451" s="108"/>
      <c r="K2451" s="220"/>
      <c r="L2451" s="108"/>
      <c r="M2451" s="220"/>
      <c r="N2451" s="108"/>
      <c r="O2451" s="220"/>
      <c r="P2451" s="108"/>
      <c r="Q2451" s="225"/>
    </row>
    <row r="2452" spans="2:17" x14ac:dyDescent="0.25">
      <c r="B2452" s="108"/>
      <c r="C2452" s="220"/>
      <c r="D2452" s="108"/>
      <c r="E2452" s="220"/>
      <c r="F2452" s="108"/>
      <c r="G2452" s="220"/>
      <c r="H2452" s="108"/>
      <c r="I2452" s="220"/>
      <c r="J2452" s="108"/>
      <c r="K2452" s="220"/>
      <c r="L2452" s="108"/>
      <c r="M2452" s="220"/>
      <c r="N2452" s="108"/>
      <c r="O2452" s="220"/>
      <c r="P2452" s="108"/>
      <c r="Q2452" s="225"/>
    </row>
    <row r="2453" spans="2:17" x14ac:dyDescent="0.25">
      <c r="B2453" s="108"/>
      <c r="C2453" s="220"/>
      <c r="D2453" s="108"/>
      <c r="E2453" s="220"/>
      <c r="F2453" s="108"/>
      <c r="G2453" s="220"/>
      <c r="H2453" s="108"/>
      <c r="I2453" s="220"/>
      <c r="J2453" s="108"/>
      <c r="K2453" s="220"/>
      <c r="L2453" s="108"/>
      <c r="M2453" s="220"/>
      <c r="N2453" s="108"/>
      <c r="O2453" s="220"/>
      <c r="P2453" s="108"/>
      <c r="Q2453" s="225"/>
    </row>
    <row r="2454" spans="2:17" x14ac:dyDescent="0.25">
      <c r="B2454" s="108"/>
      <c r="C2454" s="220"/>
      <c r="D2454" s="108"/>
      <c r="E2454" s="220"/>
      <c r="F2454" s="108"/>
      <c r="G2454" s="220"/>
      <c r="H2454" s="108"/>
      <c r="I2454" s="220"/>
      <c r="J2454" s="108"/>
      <c r="K2454" s="220"/>
      <c r="L2454" s="108"/>
      <c r="M2454" s="220"/>
      <c r="N2454" s="108"/>
      <c r="O2454" s="220"/>
      <c r="P2454" s="108"/>
      <c r="Q2454" s="225"/>
    </row>
    <row r="2455" spans="2:17" x14ac:dyDescent="0.25">
      <c r="B2455" s="108"/>
      <c r="C2455" s="220"/>
      <c r="D2455" s="108"/>
      <c r="E2455" s="220"/>
      <c r="F2455" s="108"/>
      <c r="G2455" s="220"/>
      <c r="H2455" s="108"/>
      <c r="I2455" s="220"/>
      <c r="J2455" s="108"/>
      <c r="K2455" s="220"/>
      <c r="L2455" s="108"/>
      <c r="M2455" s="220"/>
      <c r="N2455" s="108"/>
      <c r="O2455" s="220"/>
      <c r="P2455" s="108"/>
      <c r="Q2455" s="225"/>
    </row>
    <row r="2456" spans="2:17" x14ac:dyDescent="0.25">
      <c r="B2456" s="108"/>
      <c r="C2456" s="220"/>
      <c r="D2456" s="108"/>
      <c r="E2456" s="220"/>
      <c r="F2456" s="108"/>
      <c r="G2456" s="220"/>
      <c r="H2456" s="108"/>
      <c r="I2456" s="220"/>
      <c r="J2456" s="108"/>
      <c r="K2456" s="220"/>
      <c r="L2456" s="108"/>
      <c r="M2456" s="220"/>
      <c r="N2456" s="108"/>
      <c r="O2456" s="220"/>
      <c r="P2456" s="108"/>
      <c r="Q2456" s="225"/>
    </row>
    <row r="2457" spans="2:17" x14ac:dyDescent="0.25">
      <c r="B2457" s="108"/>
      <c r="C2457" s="220"/>
      <c r="D2457" s="108"/>
      <c r="E2457" s="220"/>
      <c r="F2457" s="108"/>
      <c r="G2457" s="220"/>
      <c r="H2457" s="108"/>
      <c r="I2457" s="220"/>
      <c r="J2457" s="108"/>
      <c r="K2457" s="220"/>
      <c r="L2457" s="108"/>
      <c r="M2457" s="220"/>
      <c r="N2457" s="108"/>
      <c r="O2457" s="220"/>
      <c r="P2457" s="108"/>
      <c r="Q2457" s="225"/>
    </row>
    <row r="2458" spans="2:17" x14ac:dyDescent="0.25">
      <c r="B2458" s="108"/>
      <c r="C2458" s="220"/>
      <c r="D2458" s="108"/>
      <c r="E2458" s="220"/>
      <c r="F2458" s="108"/>
      <c r="G2458" s="220"/>
      <c r="H2458" s="108"/>
      <c r="I2458" s="220"/>
      <c r="J2458" s="108"/>
      <c r="K2458" s="220"/>
      <c r="L2458" s="108"/>
      <c r="M2458" s="220"/>
      <c r="N2458" s="108"/>
      <c r="O2458" s="220"/>
      <c r="P2458" s="108"/>
      <c r="Q2458" s="225"/>
    </row>
    <row r="2459" spans="2:17" x14ac:dyDescent="0.25">
      <c r="B2459" s="108"/>
      <c r="C2459" s="220"/>
      <c r="D2459" s="108"/>
      <c r="E2459" s="220"/>
      <c r="F2459" s="108"/>
      <c r="G2459" s="220"/>
      <c r="H2459" s="108"/>
      <c r="I2459" s="220"/>
      <c r="J2459" s="108"/>
      <c r="K2459" s="220"/>
      <c r="L2459" s="108"/>
      <c r="M2459" s="220"/>
      <c r="N2459" s="108"/>
      <c r="O2459" s="220"/>
      <c r="P2459" s="108"/>
      <c r="Q2459" s="225"/>
    </row>
    <row r="2460" spans="2:17" x14ac:dyDescent="0.25">
      <c r="B2460" s="108"/>
      <c r="C2460" s="220"/>
      <c r="D2460" s="108"/>
      <c r="E2460" s="220"/>
      <c r="F2460" s="108"/>
      <c r="G2460" s="220"/>
      <c r="H2460" s="108"/>
      <c r="I2460" s="220"/>
      <c r="J2460" s="108"/>
      <c r="K2460" s="220"/>
      <c r="L2460" s="108"/>
      <c r="M2460" s="220"/>
      <c r="N2460" s="108"/>
      <c r="O2460" s="220"/>
      <c r="P2460" s="108"/>
      <c r="Q2460" s="225"/>
    </row>
    <row r="2461" spans="2:17" x14ac:dyDescent="0.25">
      <c r="B2461" s="108"/>
      <c r="C2461" s="220"/>
      <c r="D2461" s="108"/>
      <c r="E2461" s="220"/>
      <c r="F2461" s="108"/>
      <c r="G2461" s="220"/>
      <c r="H2461" s="108"/>
      <c r="I2461" s="220"/>
      <c r="J2461" s="108"/>
      <c r="K2461" s="220"/>
      <c r="L2461" s="108"/>
      <c r="M2461" s="220"/>
      <c r="N2461" s="108"/>
      <c r="O2461" s="220"/>
      <c r="P2461" s="108"/>
      <c r="Q2461" s="225"/>
    </row>
    <row r="2462" spans="2:17" x14ac:dyDescent="0.25">
      <c r="B2462" s="108"/>
      <c r="C2462" s="220"/>
      <c r="D2462" s="108"/>
      <c r="E2462" s="220"/>
      <c r="F2462" s="108"/>
      <c r="G2462" s="220"/>
      <c r="H2462" s="108"/>
      <c r="I2462" s="220"/>
      <c r="J2462" s="108"/>
      <c r="K2462" s="220"/>
      <c r="L2462" s="108"/>
      <c r="M2462" s="220"/>
      <c r="N2462" s="108"/>
      <c r="O2462" s="220"/>
      <c r="P2462" s="108"/>
      <c r="Q2462" s="225"/>
    </row>
    <row r="2463" spans="2:17" x14ac:dyDescent="0.25">
      <c r="B2463" s="108"/>
      <c r="C2463" s="220"/>
      <c r="D2463" s="108"/>
      <c r="E2463" s="220"/>
      <c r="F2463" s="108"/>
      <c r="G2463" s="220"/>
      <c r="H2463" s="108"/>
      <c r="I2463" s="220"/>
      <c r="J2463" s="108"/>
      <c r="K2463" s="220"/>
      <c r="L2463" s="108"/>
      <c r="M2463" s="220"/>
      <c r="N2463" s="108"/>
      <c r="O2463" s="220"/>
      <c r="P2463" s="108"/>
      <c r="Q2463" s="225"/>
    </row>
    <row r="2464" spans="2:17" x14ac:dyDescent="0.25">
      <c r="B2464" s="108"/>
      <c r="C2464" s="220"/>
      <c r="D2464" s="108"/>
      <c r="E2464" s="220"/>
      <c r="F2464" s="108"/>
      <c r="G2464" s="220"/>
      <c r="H2464" s="108"/>
      <c r="I2464" s="220"/>
      <c r="J2464" s="108"/>
      <c r="K2464" s="220"/>
      <c r="L2464" s="108"/>
      <c r="M2464" s="220"/>
      <c r="N2464" s="108"/>
      <c r="O2464" s="220"/>
      <c r="P2464" s="108"/>
      <c r="Q2464" s="225"/>
    </row>
    <row r="2465" spans="2:17" x14ac:dyDescent="0.25">
      <c r="B2465" s="108"/>
      <c r="C2465" s="220"/>
      <c r="D2465" s="108"/>
      <c r="E2465" s="220"/>
      <c r="F2465" s="108"/>
      <c r="G2465" s="220"/>
      <c r="H2465" s="108"/>
      <c r="I2465" s="220"/>
      <c r="J2465" s="108"/>
      <c r="K2465" s="220"/>
      <c r="L2465" s="108"/>
      <c r="M2465" s="220"/>
      <c r="N2465" s="108"/>
      <c r="O2465" s="220"/>
      <c r="P2465" s="108"/>
      <c r="Q2465" s="225"/>
    </row>
    <row r="2466" spans="2:17" x14ac:dyDescent="0.25">
      <c r="B2466" s="108"/>
      <c r="C2466" s="220"/>
      <c r="D2466" s="108"/>
      <c r="E2466" s="220"/>
      <c r="F2466" s="108"/>
      <c r="G2466" s="220"/>
      <c r="H2466" s="108"/>
      <c r="I2466" s="220"/>
      <c r="J2466" s="108"/>
      <c r="K2466" s="220"/>
      <c r="L2466" s="108"/>
      <c r="M2466" s="220"/>
      <c r="N2466" s="108"/>
      <c r="O2466" s="220"/>
      <c r="P2466" s="108"/>
      <c r="Q2466" s="225"/>
    </row>
    <row r="2467" spans="2:17" x14ac:dyDescent="0.25">
      <c r="B2467" s="108"/>
      <c r="C2467" s="220"/>
      <c r="D2467" s="108"/>
      <c r="E2467" s="220"/>
      <c r="F2467" s="108"/>
      <c r="G2467" s="220"/>
      <c r="H2467" s="108"/>
      <c r="I2467" s="220"/>
      <c r="J2467" s="108"/>
      <c r="K2467" s="220"/>
      <c r="L2467" s="108"/>
      <c r="M2467" s="220"/>
      <c r="N2467" s="108"/>
      <c r="O2467" s="220"/>
      <c r="P2467" s="108"/>
      <c r="Q2467" s="225"/>
    </row>
    <row r="2468" spans="2:17" x14ac:dyDescent="0.25">
      <c r="B2468" s="108"/>
      <c r="C2468" s="220"/>
      <c r="D2468" s="108"/>
      <c r="E2468" s="220"/>
      <c r="F2468" s="108"/>
      <c r="G2468" s="220"/>
      <c r="H2468" s="108"/>
      <c r="I2468" s="220"/>
      <c r="J2468" s="108"/>
      <c r="K2468" s="220"/>
      <c r="L2468" s="108"/>
      <c r="M2468" s="220"/>
      <c r="N2468" s="108"/>
      <c r="O2468" s="220"/>
      <c r="P2468" s="108"/>
      <c r="Q2468" s="225"/>
    </row>
    <row r="2469" spans="2:17" x14ac:dyDescent="0.25">
      <c r="B2469" s="108"/>
      <c r="C2469" s="220"/>
      <c r="D2469" s="108"/>
      <c r="E2469" s="220"/>
      <c r="F2469" s="108"/>
      <c r="G2469" s="220"/>
      <c r="H2469" s="108"/>
      <c r="I2469" s="220"/>
      <c r="J2469" s="108"/>
      <c r="K2469" s="220"/>
      <c r="L2469" s="108"/>
      <c r="M2469" s="220"/>
      <c r="N2469" s="108"/>
      <c r="O2469" s="220"/>
      <c r="P2469" s="108"/>
      <c r="Q2469" s="225"/>
    </row>
    <row r="2470" spans="2:17" x14ac:dyDescent="0.25">
      <c r="B2470" s="108"/>
      <c r="C2470" s="220"/>
      <c r="D2470" s="108"/>
      <c r="E2470" s="220"/>
      <c r="F2470" s="108"/>
      <c r="G2470" s="220"/>
      <c r="H2470" s="108"/>
      <c r="I2470" s="220"/>
      <c r="J2470" s="108"/>
      <c r="K2470" s="220"/>
      <c r="L2470" s="108"/>
      <c r="M2470" s="220"/>
      <c r="N2470" s="108"/>
      <c r="O2470" s="220"/>
      <c r="P2470" s="108"/>
      <c r="Q2470" s="225"/>
    </row>
    <row r="2471" spans="2:17" x14ac:dyDescent="0.25">
      <c r="B2471" s="108"/>
      <c r="C2471" s="220"/>
      <c r="D2471" s="108"/>
      <c r="E2471" s="220"/>
      <c r="F2471" s="108"/>
      <c r="G2471" s="220"/>
      <c r="H2471" s="108"/>
      <c r="I2471" s="220"/>
      <c r="J2471" s="108"/>
      <c r="K2471" s="220"/>
      <c r="L2471" s="108"/>
      <c r="M2471" s="220"/>
      <c r="N2471" s="108"/>
      <c r="O2471" s="220"/>
      <c r="P2471" s="108"/>
      <c r="Q2471" s="225"/>
    </row>
    <row r="2472" spans="2:17" x14ac:dyDescent="0.25">
      <c r="B2472" s="108"/>
      <c r="C2472" s="220"/>
      <c r="D2472" s="108"/>
      <c r="E2472" s="220"/>
      <c r="F2472" s="108"/>
      <c r="G2472" s="220"/>
      <c r="H2472" s="108"/>
      <c r="I2472" s="220"/>
      <c r="J2472" s="108"/>
      <c r="K2472" s="220"/>
      <c r="L2472" s="108"/>
      <c r="M2472" s="220"/>
      <c r="N2472" s="108"/>
      <c r="O2472" s="220"/>
      <c r="P2472" s="108"/>
      <c r="Q2472" s="225"/>
    </row>
    <row r="2473" spans="2:17" x14ac:dyDescent="0.25">
      <c r="B2473" s="108"/>
      <c r="C2473" s="220"/>
      <c r="D2473" s="108"/>
      <c r="E2473" s="220"/>
      <c r="F2473" s="108"/>
      <c r="G2473" s="220"/>
      <c r="H2473" s="108"/>
      <c r="I2473" s="220"/>
      <c r="J2473" s="108"/>
      <c r="K2473" s="220"/>
      <c r="L2473" s="108"/>
      <c r="M2473" s="220"/>
      <c r="N2473" s="108"/>
      <c r="O2473" s="220"/>
      <c r="P2473" s="108"/>
      <c r="Q2473" s="225"/>
    </row>
    <row r="2474" spans="2:17" x14ac:dyDescent="0.25">
      <c r="B2474" s="108"/>
      <c r="C2474" s="220"/>
      <c r="D2474" s="108"/>
      <c r="E2474" s="220"/>
      <c r="F2474" s="108"/>
      <c r="G2474" s="220"/>
      <c r="H2474" s="108"/>
      <c r="I2474" s="220"/>
      <c r="J2474" s="108"/>
      <c r="K2474" s="220"/>
      <c r="L2474" s="108"/>
      <c r="M2474" s="220"/>
      <c r="N2474" s="108"/>
      <c r="O2474" s="220"/>
      <c r="P2474" s="108"/>
      <c r="Q2474" s="225"/>
    </row>
    <row r="2475" spans="2:17" x14ac:dyDescent="0.25">
      <c r="B2475" s="108"/>
      <c r="C2475" s="220"/>
      <c r="D2475" s="108"/>
      <c r="E2475" s="220"/>
      <c r="F2475" s="108"/>
      <c r="G2475" s="220"/>
      <c r="H2475" s="108"/>
      <c r="I2475" s="220"/>
      <c r="J2475" s="108"/>
      <c r="K2475" s="220"/>
      <c r="L2475" s="108"/>
      <c r="M2475" s="220"/>
      <c r="N2475" s="108"/>
      <c r="O2475" s="220"/>
      <c r="P2475" s="108"/>
      <c r="Q2475" s="225"/>
    </row>
    <row r="2476" spans="2:17" x14ac:dyDescent="0.25">
      <c r="B2476" s="108"/>
      <c r="C2476" s="220"/>
      <c r="D2476" s="108"/>
      <c r="E2476" s="220"/>
      <c r="F2476" s="108"/>
      <c r="G2476" s="220"/>
      <c r="H2476" s="108"/>
      <c r="I2476" s="220"/>
      <c r="J2476" s="108"/>
      <c r="K2476" s="220"/>
      <c r="L2476" s="108"/>
      <c r="M2476" s="220"/>
      <c r="N2476" s="108"/>
      <c r="O2476" s="220"/>
      <c r="P2476" s="108"/>
      <c r="Q2476" s="225"/>
    </row>
    <row r="2477" spans="2:17" x14ac:dyDescent="0.25">
      <c r="B2477" s="108"/>
      <c r="C2477" s="220"/>
      <c r="D2477" s="108"/>
      <c r="E2477" s="220"/>
      <c r="F2477" s="108"/>
      <c r="G2477" s="220"/>
      <c r="H2477" s="108"/>
      <c r="I2477" s="220"/>
      <c r="J2477" s="108"/>
      <c r="K2477" s="220"/>
      <c r="L2477" s="108"/>
      <c r="M2477" s="220"/>
      <c r="N2477" s="108"/>
      <c r="O2477" s="220"/>
      <c r="P2477" s="108"/>
      <c r="Q2477" s="225"/>
    </row>
    <row r="2478" spans="2:17" x14ac:dyDescent="0.25">
      <c r="B2478" s="108"/>
      <c r="C2478" s="220"/>
      <c r="D2478" s="108"/>
      <c r="E2478" s="220"/>
      <c r="F2478" s="108"/>
      <c r="G2478" s="220"/>
      <c r="H2478" s="108"/>
      <c r="I2478" s="220"/>
      <c r="J2478" s="108"/>
      <c r="K2478" s="220"/>
      <c r="L2478" s="108"/>
      <c r="M2478" s="220"/>
      <c r="N2478" s="108"/>
      <c r="O2478" s="220"/>
      <c r="P2478" s="108"/>
      <c r="Q2478" s="225"/>
    </row>
    <row r="2479" spans="2:17" x14ac:dyDescent="0.25">
      <c r="B2479" s="108"/>
      <c r="C2479" s="220"/>
      <c r="D2479" s="108"/>
      <c r="E2479" s="220"/>
      <c r="F2479" s="108"/>
      <c r="G2479" s="220"/>
      <c r="H2479" s="108"/>
      <c r="I2479" s="220"/>
      <c r="J2479" s="108"/>
      <c r="K2479" s="220"/>
      <c r="L2479" s="108"/>
      <c r="M2479" s="220"/>
      <c r="N2479" s="108"/>
      <c r="O2479" s="220"/>
      <c r="P2479" s="108"/>
      <c r="Q2479" s="225"/>
    </row>
    <row r="2480" spans="2:17" x14ac:dyDescent="0.25">
      <c r="B2480" s="108"/>
      <c r="C2480" s="220"/>
      <c r="D2480" s="108"/>
      <c r="E2480" s="220"/>
      <c r="F2480" s="108"/>
      <c r="G2480" s="220"/>
      <c r="H2480" s="108"/>
      <c r="I2480" s="220"/>
      <c r="J2480" s="108"/>
      <c r="K2480" s="220"/>
      <c r="L2480" s="108"/>
      <c r="M2480" s="220"/>
      <c r="N2480" s="108"/>
      <c r="O2480" s="220"/>
      <c r="P2480" s="108"/>
      <c r="Q2480" s="225"/>
    </row>
    <row r="2481" spans="2:17" x14ac:dyDescent="0.25">
      <c r="B2481" s="108"/>
      <c r="C2481" s="220"/>
      <c r="D2481" s="108"/>
      <c r="E2481" s="220"/>
      <c r="F2481" s="108"/>
      <c r="G2481" s="220"/>
      <c r="H2481" s="108"/>
      <c r="I2481" s="220"/>
      <c r="J2481" s="108"/>
      <c r="K2481" s="220"/>
      <c r="L2481" s="108"/>
      <c r="M2481" s="220"/>
      <c r="N2481" s="108"/>
      <c r="O2481" s="220"/>
      <c r="P2481" s="108"/>
      <c r="Q2481" s="225"/>
    </row>
    <row r="2482" spans="2:17" x14ac:dyDescent="0.25">
      <c r="B2482" s="108"/>
      <c r="C2482" s="220"/>
      <c r="D2482" s="108"/>
      <c r="E2482" s="220"/>
      <c r="F2482" s="108"/>
      <c r="G2482" s="220"/>
      <c r="H2482" s="108"/>
      <c r="I2482" s="220"/>
      <c r="J2482" s="108"/>
      <c r="K2482" s="220"/>
      <c r="L2482" s="108"/>
      <c r="M2482" s="220"/>
      <c r="N2482" s="108"/>
      <c r="O2482" s="220"/>
      <c r="P2482" s="108"/>
      <c r="Q2482" s="225"/>
    </row>
    <row r="2483" spans="2:17" x14ac:dyDescent="0.25">
      <c r="B2483" s="108"/>
      <c r="C2483" s="220"/>
      <c r="D2483" s="108"/>
      <c r="E2483" s="220"/>
      <c r="F2483" s="108"/>
      <c r="G2483" s="220"/>
      <c r="H2483" s="108"/>
      <c r="I2483" s="220"/>
      <c r="J2483" s="108"/>
      <c r="K2483" s="220"/>
      <c r="L2483" s="108"/>
      <c r="M2483" s="220"/>
      <c r="N2483" s="108"/>
      <c r="O2483" s="220"/>
      <c r="P2483" s="108"/>
      <c r="Q2483" s="225"/>
    </row>
    <row r="2484" spans="2:17" x14ac:dyDescent="0.25">
      <c r="B2484" s="108"/>
      <c r="C2484" s="220"/>
      <c r="D2484" s="108"/>
      <c r="E2484" s="220"/>
      <c r="F2484" s="108"/>
      <c r="G2484" s="220"/>
      <c r="H2484" s="108"/>
      <c r="I2484" s="220"/>
      <c r="J2484" s="108"/>
      <c r="K2484" s="220"/>
      <c r="L2484" s="108"/>
      <c r="M2484" s="220"/>
      <c r="N2484" s="108"/>
      <c r="O2484" s="220"/>
      <c r="P2484" s="108"/>
      <c r="Q2484" s="225"/>
    </row>
    <row r="2485" spans="2:17" x14ac:dyDescent="0.25">
      <c r="B2485" s="108"/>
      <c r="C2485" s="220"/>
      <c r="D2485" s="108"/>
      <c r="E2485" s="220"/>
      <c r="F2485" s="108"/>
      <c r="G2485" s="220"/>
      <c r="H2485" s="108"/>
      <c r="I2485" s="220"/>
      <c r="J2485" s="108"/>
      <c r="K2485" s="220"/>
      <c r="L2485" s="108"/>
      <c r="M2485" s="220"/>
      <c r="N2485" s="108"/>
      <c r="O2485" s="220"/>
      <c r="P2485" s="108"/>
      <c r="Q2485" s="225"/>
    </row>
    <row r="2486" spans="2:17" x14ac:dyDescent="0.25">
      <c r="B2486" s="108"/>
      <c r="C2486" s="220"/>
      <c r="D2486" s="108"/>
      <c r="E2486" s="220"/>
      <c r="F2486" s="108"/>
      <c r="G2486" s="220"/>
      <c r="H2486" s="108"/>
      <c r="I2486" s="220"/>
      <c r="J2486" s="108"/>
      <c r="K2486" s="220"/>
      <c r="L2486" s="108"/>
      <c r="M2486" s="220"/>
      <c r="N2486" s="108"/>
      <c r="O2486" s="220"/>
      <c r="P2486" s="108"/>
      <c r="Q2486" s="225"/>
    </row>
    <row r="2487" spans="2:17" x14ac:dyDescent="0.25">
      <c r="B2487" s="108"/>
      <c r="C2487" s="220"/>
      <c r="D2487" s="108"/>
      <c r="E2487" s="220"/>
      <c r="F2487" s="108"/>
      <c r="G2487" s="220"/>
      <c r="H2487" s="108"/>
      <c r="I2487" s="220"/>
      <c r="J2487" s="108"/>
      <c r="K2487" s="220"/>
      <c r="L2487" s="108"/>
      <c r="M2487" s="220"/>
      <c r="N2487" s="108"/>
      <c r="O2487" s="220"/>
      <c r="P2487" s="108"/>
      <c r="Q2487" s="225"/>
    </row>
    <row r="2488" spans="2:17" x14ac:dyDescent="0.25">
      <c r="B2488" s="108"/>
      <c r="C2488" s="220"/>
      <c r="D2488" s="108"/>
      <c r="E2488" s="220"/>
      <c r="F2488" s="108"/>
      <c r="G2488" s="220"/>
      <c r="H2488" s="108"/>
      <c r="I2488" s="220"/>
      <c r="J2488" s="108"/>
      <c r="K2488" s="220"/>
      <c r="L2488" s="108"/>
      <c r="M2488" s="220"/>
      <c r="N2488" s="108"/>
      <c r="O2488" s="220"/>
      <c r="P2488" s="108"/>
      <c r="Q2488" s="225"/>
    </row>
    <row r="2489" spans="2:17" x14ac:dyDescent="0.25">
      <c r="B2489" s="108"/>
      <c r="C2489" s="220"/>
      <c r="D2489" s="108"/>
      <c r="E2489" s="220"/>
      <c r="F2489" s="108"/>
      <c r="G2489" s="220"/>
      <c r="H2489" s="108"/>
      <c r="I2489" s="220"/>
      <c r="J2489" s="108"/>
      <c r="K2489" s="220"/>
      <c r="L2489" s="108"/>
      <c r="M2489" s="220"/>
      <c r="N2489" s="108"/>
      <c r="O2489" s="220"/>
      <c r="P2489" s="108"/>
      <c r="Q2489" s="225"/>
    </row>
    <row r="2490" spans="2:17" x14ac:dyDescent="0.25">
      <c r="B2490" s="108"/>
      <c r="C2490" s="220"/>
      <c r="D2490" s="108"/>
      <c r="E2490" s="220"/>
      <c r="F2490" s="108"/>
      <c r="G2490" s="220"/>
      <c r="H2490" s="108"/>
      <c r="I2490" s="220"/>
      <c r="J2490" s="108"/>
      <c r="K2490" s="220"/>
      <c r="L2490" s="108"/>
      <c r="M2490" s="220"/>
      <c r="N2490" s="108"/>
      <c r="O2490" s="220"/>
      <c r="P2490" s="108"/>
      <c r="Q2490" s="225"/>
    </row>
    <row r="2491" spans="2:17" x14ac:dyDescent="0.25">
      <c r="B2491" s="108"/>
      <c r="C2491" s="220"/>
      <c r="D2491" s="108"/>
      <c r="E2491" s="220"/>
      <c r="F2491" s="108"/>
      <c r="G2491" s="220"/>
      <c r="H2491" s="108"/>
      <c r="I2491" s="220"/>
      <c r="J2491" s="108"/>
      <c r="K2491" s="220"/>
      <c r="L2491" s="108"/>
      <c r="M2491" s="220"/>
      <c r="N2491" s="108"/>
      <c r="O2491" s="220"/>
      <c r="P2491" s="108"/>
      <c r="Q2491" s="225"/>
    </row>
    <row r="2492" spans="2:17" x14ac:dyDescent="0.25">
      <c r="B2492" s="108"/>
      <c r="C2492" s="220"/>
      <c r="D2492" s="108"/>
      <c r="E2492" s="220"/>
      <c r="F2492" s="108"/>
      <c r="G2492" s="220"/>
      <c r="H2492" s="108"/>
      <c r="I2492" s="220"/>
      <c r="J2492" s="108"/>
      <c r="K2492" s="220"/>
      <c r="L2492" s="108"/>
      <c r="M2492" s="220"/>
      <c r="N2492" s="108"/>
      <c r="O2492" s="220"/>
      <c r="P2492" s="108"/>
      <c r="Q2492" s="225"/>
    </row>
    <row r="2493" spans="2:17" x14ac:dyDescent="0.25">
      <c r="B2493" s="108"/>
      <c r="C2493" s="220"/>
      <c r="D2493" s="108"/>
      <c r="E2493" s="220"/>
      <c r="F2493" s="108"/>
      <c r="G2493" s="220"/>
      <c r="H2493" s="108"/>
      <c r="I2493" s="220"/>
      <c r="J2493" s="108"/>
      <c r="K2493" s="220"/>
      <c r="L2493" s="108"/>
      <c r="M2493" s="220"/>
      <c r="N2493" s="108"/>
      <c r="O2493" s="220"/>
      <c r="P2493" s="108"/>
      <c r="Q2493" s="225"/>
    </row>
    <row r="2494" spans="2:17" x14ac:dyDescent="0.25">
      <c r="B2494" s="108"/>
      <c r="C2494" s="220"/>
      <c r="D2494" s="108"/>
      <c r="E2494" s="220"/>
      <c r="F2494" s="108"/>
      <c r="G2494" s="220"/>
      <c r="H2494" s="108"/>
      <c r="I2494" s="220"/>
      <c r="J2494" s="108"/>
      <c r="K2494" s="220"/>
      <c r="L2494" s="108"/>
      <c r="M2494" s="220"/>
      <c r="N2494" s="108"/>
      <c r="O2494" s="220"/>
      <c r="P2494" s="108"/>
      <c r="Q2494" s="225"/>
    </row>
    <row r="2495" spans="2:17" x14ac:dyDescent="0.25">
      <c r="B2495" s="108"/>
      <c r="C2495" s="220"/>
      <c r="D2495" s="108"/>
      <c r="E2495" s="220"/>
      <c r="F2495" s="108"/>
      <c r="G2495" s="220"/>
      <c r="H2495" s="108"/>
      <c r="I2495" s="220"/>
      <c r="J2495" s="108"/>
      <c r="K2495" s="220"/>
      <c r="L2495" s="108"/>
      <c r="M2495" s="220"/>
      <c r="N2495" s="108"/>
      <c r="O2495" s="220"/>
      <c r="P2495" s="108"/>
      <c r="Q2495" s="225"/>
    </row>
    <row r="2496" spans="2:17" x14ac:dyDescent="0.25">
      <c r="B2496" s="108"/>
      <c r="C2496" s="220"/>
      <c r="D2496" s="108"/>
      <c r="E2496" s="220"/>
      <c r="F2496" s="108"/>
      <c r="G2496" s="220"/>
      <c r="H2496" s="108"/>
      <c r="I2496" s="220"/>
      <c r="J2496" s="108"/>
      <c r="K2496" s="220"/>
      <c r="L2496" s="108"/>
      <c r="M2496" s="220"/>
      <c r="N2496" s="108"/>
      <c r="O2496" s="220"/>
      <c r="P2496" s="108"/>
      <c r="Q2496" s="225"/>
    </row>
    <row r="2497" spans="2:17" x14ac:dyDescent="0.25">
      <c r="B2497" s="108"/>
      <c r="C2497" s="220"/>
      <c r="D2497" s="108"/>
      <c r="E2497" s="220"/>
      <c r="F2497" s="108"/>
      <c r="G2497" s="220"/>
      <c r="H2497" s="108"/>
      <c r="I2497" s="220"/>
      <c r="J2497" s="108"/>
      <c r="K2497" s="220"/>
      <c r="L2497" s="108"/>
      <c r="M2497" s="220"/>
      <c r="N2497" s="108"/>
      <c r="O2497" s="220"/>
      <c r="P2497" s="108"/>
      <c r="Q2497" s="225"/>
    </row>
    <row r="2498" spans="2:17" x14ac:dyDescent="0.25">
      <c r="B2498" s="108"/>
      <c r="C2498" s="220"/>
      <c r="D2498" s="108"/>
      <c r="E2498" s="220"/>
      <c r="F2498" s="108"/>
      <c r="G2498" s="220"/>
      <c r="H2498" s="108"/>
      <c r="I2498" s="220"/>
      <c r="J2498" s="108"/>
      <c r="K2498" s="220"/>
      <c r="L2498" s="108"/>
      <c r="M2498" s="220"/>
      <c r="N2498" s="108"/>
      <c r="O2498" s="220"/>
      <c r="P2498" s="108"/>
      <c r="Q2498" s="225"/>
    </row>
    <row r="2499" spans="2:17" x14ac:dyDescent="0.25">
      <c r="B2499" s="108"/>
      <c r="C2499" s="220"/>
      <c r="D2499" s="108"/>
      <c r="E2499" s="220"/>
      <c r="F2499" s="108"/>
      <c r="G2499" s="220"/>
      <c r="H2499" s="108"/>
      <c r="I2499" s="220"/>
      <c r="J2499" s="108"/>
      <c r="K2499" s="220"/>
      <c r="L2499" s="108"/>
      <c r="M2499" s="220"/>
      <c r="N2499" s="108"/>
      <c r="O2499" s="220"/>
      <c r="P2499" s="108"/>
      <c r="Q2499" s="225"/>
    </row>
    <row r="2500" spans="2:17" x14ac:dyDescent="0.25">
      <c r="B2500" s="108"/>
      <c r="C2500" s="220"/>
      <c r="D2500" s="108"/>
      <c r="E2500" s="220"/>
      <c r="F2500" s="108"/>
      <c r="G2500" s="220"/>
      <c r="H2500" s="108"/>
      <c r="I2500" s="220"/>
      <c r="J2500" s="108"/>
      <c r="K2500" s="220"/>
      <c r="L2500" s="108"/>
      <c r="M2500" s="220"/>
      <c r="N2500" s="108"/>
      <c r="O2500" s="220"/>
      <c r="P2500" s="108"/>
      <c r="Q2500" s="225"/>
    </row>
    <row r="2501" spans="2:17" x14ac:dyDescent="0.25">
      <c r="B2501" s="108"/>
      <c r="C2501" s="220"/>
      <c r="D2501" s="108"/>
      <c r="E2501" s="220"/>
      <c r="F2501" s="108"/>
      <c r="G2501" s="220"/>
      <c r="H2501" s="108"/>
      <c r="I2501" s="220"/>
      <c r="J2501" s="108"/>
      <c r="K2501" s="220"/>
      <c r="L2501" s="108"/>
      <c r="M2501" s="220"/>
      <c r="N2501" s="108"/>
      <c r="O2501" s="220"/>
      <c r="P2501" s="108"/>
      <c r="Q2501" s="225"/>
    </row>
    <row r="2502" spans="2:17" x14ac:dyDescent="0.25">
      <c r="B2502" s="108"/>
      <c r="C2502" s="220"/>
      <c r="D2502" s="108"/>
      <c r="E2502" s="220"/>
      <c r="F2502" s="108"/>
      <c r="G2502" s="220"/>
      <c r="H2502" s="108"/>
      <c r="I2502" s="220"/>
      <c r="J2502" s="108"/>
      <c r="K2502" s="220"/>
      <c r="L2502" s="108"/>
      <c r="M2502" s="220"/>
      <c r="N2502" s="108"/>
      <c r="O2502" s="220"/>
      <c r="P2502" s="108"/>
      <c r="Q2502" s="225"/>
    </row>
    <row r="2503" spans="2:17" x14ac:dyDescent="0.25">
      <c r="B2503" s="108"/>
      <c r="C2503" s="220"/>
      <c r="D2503" s="108"/>
      <c r="E2503" s="220"/>
      <c r="F2503" s="108"/>
      <c r="G2503" s="220"/>
      <c r="H2503" s="108"/>
      <c r="I2503" s="220"/>
      <c r="J2503" s="108"/>
      <c r="K2503" s="220"/>
      <c r="L2503" s="108"/>
      <c r="M2503" s="220"/>
      <c r="N2503" s="108"/>
      <c r="O2503" s="220"/>
      <c r="P2503" s="108"/>
      <c r="Q2503" s="225"/>
    </row>
    <row r="2504" spans="2:17" x14ac:dyDescent="0.25">
      <c r="B2504" s="108"/>
      <c r="C2504" s="220"/>
      <c r="D2504" s="108"/>
      <c r="E2504" s="220"/>
      <c r="F2504" s="108"/>
      <c r="G2504" s="220"/>
      <c r="H2504" s="108"/>
      <c r="I2504" s="220"/>
      <c r="J2504" s="108"/>
      <c r="K2504" s="220"/>
      <c r="L2504" s="108"/>
      <c r="M2504" s="220"/>
      <c r="N2504" s="108"/>
      <c r="O2504" s="220"/>
      <c r="P2504" s="108"/>
      <c r="Q2504" s="225"/>
    </row>
    <row r="2505" spans="2:17" x14ac:dyDescent="0.25">
      <c r="B2505" s="108"/>
      <c r="C2505" s="220"/>
      <c r="D2505" s="108"/>
      <c r="E2505" s="220"/>
      <c r="F2505" s="108"/>
      <c r="G2505" s="220"/>
      <c r="H2505" s="108"/>
      <c r="I2505" s="220"/>
      <c r="J2505" s="108"/>
      <c r="K2505" s="220"/>
      <c r="L2505" s="108"/>
      <c r="M2505" s="220"/>
      <c r="N2505" s="108"/>
      <c r="O2505" s="220"/>
      <c r="P2505" s="108"/>
      <c r="Q2505" s="225"/>
    </row>
    <row r="2506" spans="2:17" x14ac:dyDescent="0.25">
      <c r="B2506" s="108"/>
      <c r="C2506" s="220"/>
      <c r="D2506" s="108"/>
      <c r="E2506" s="220"/>
      <c r="F2506" s="108"/>
      <c r="G2506" s="220"/>
      <c r="H2506" s="108"/>
      <c r="I2506" s="220"/>
      <c r="J2506" s="108"/>
      <c r="K2506" s="220"/>
      <c r="L2506" s="108"/>
      <c r="M2506" s="220"/>
      <c r="N2506" s="108"/>
      <c r="O2506" s="220"/>
      <c r="P2506" s="108"/>
      <c r="Q2506" s="225"/>
    </row>
    <row r="2507" spans="2:17" x14ac:dyDescent="0.25">
      <c r="B2507" s="108"/>
      <c r="C2507" s="220"/>
      <c r="D2507" s="108"/>
      <c r="E2507" s="220"/>
      <c r="F2507" s="108"/>
      <c r="G2507" s="220"/>
      <c r="H2507" s="108"/>
      <c r="I2507" s="220"/>
      <c r="J2507" s="108"/>
      <c r="K2507" s="220"/>
      <c r="L2507" s="108"/>
      <c r="M2507" s="220"/>
      <c r="N2507" s="108"/>
      <c r="O2507" s="220"/>
      <c r="P2507" s="108"/>
      <c r="Q2507" s="225"/>
    </row>
    <row r="2508" spans="2:17" x14ac:dyDescent="0.25">
      <c r="B2508" s="108"/>
      <c r="C2508" s="220"/>
      <c r="D2508" s="108"/>
      <c r="E2508" s="220"/>
      <c r="F2508" s="108"/>
      <c r="G2508" s="220"/>
      <c r="H2508" s="108"/>
      <c r="I2508" s="220"/>
      <c r="J2508" s="108"/>
      <c r="K2508" s="220"/>
      <c r="L2508" s="108"/>
      <c r="M2508" s="220"/>
      <c r="N2508" s="108"/>
      <c r="O2508" s="220"/>
      <c r="P2508" s="108"/>
      <c r="Q2508" s="225"/>
    </row>
    <row r="2509" spans="2:17" x14ac:dyDescent="0.25">
      <c r="B2509" s="108"/>
      <c r="C2509" s="220"/>
      <c r="D2509" s="108"/>
      <c r="E2509" s="220"/>
      <c r="F2509" s="108"/>
      <c r="G2509" s="220"/>
      <c r="H2509" s="108"/>
      <c r="I2509" s="220"/>
      <c r="J2509" s="108"/>
      <c r="K2509" s="220"/>
      <c r="L2509" s="108"/>
      <c r="M2509" s="220"/>
      <c r="N2509" s="108"/>
      <c r="O2509" s="220"/>
      <c r="P2509" s="108"/>
      <c r="Q2509" s="225"/>
    </row>
    <row r="2510" spans="2:17" x14ac:dyDescent="0.25">
      <c r="B2510" s="108"/>
      <c r="C2510" s="220"/>
      <c r="D2510" s="108"/>
      <c r="E2510" s="220"/>
      <c r="F2510" s="108"/>
      <c r="G2510" s="220"/>
      <c r="H2510" s="108"/>
      <c r="I2510" s="220"/>
      <c r="J2510" s="108"/>
      <c r="K2510" s="220"/>
      <c r="L2510" s="108"/>
      <c r="M2510" s="220"/>
      <c r="N2510" s="108"/>
      <c r="O2510" s="220"/>
      <c r="P2510" s="108"/>
      <c r="Q2510" s="225"/>
    </row>
    <row r="2511" spans="2:17" x14ac:dyDescent="0.25">
      <c r="B2511" s="108"/>
      <c r="C2511" s="220"/>
      <c r="D2511" s="108"/>
      <c r="E2511" s="220"/>
      <c r="F2511" s="108"/>
      <c r="G2511" s="220"/>
      <c r="H2511" s="108"/>
      <c r="I2511" s="220"/>
      <c r="J2511" s="108"/>
      <c r="K2511" s="220"/>
      <c r="L2511" s="108"/>
      <c r="M2511" s="220"/>
      <c r="N2511" s="108"/>
      <c r="O2511" s="220"/>
      <c r="P2511" s="108"/>
      <c r="Q2511" s="225"/>
    </row>
    <row r="2512" spans="2:17" x14ac:dyDescent="0.25">
      <c r="B2512" s="108"/>
      <c r="C2512" s="220"/>
      <c r="D2512" s="108"/>
      <c r="E2512" s="220"/>
      <c r="F2512" s="108"/>
      <c r="G2512" s="220"/>
      <c r="H2512" s="108"/>
      <c r="I2512" s="220"/>
      <c r="J2512" s="108"/>
      <c r="K2512" s="220"/>
      <c r="L2512" s="108"/>
      <c r="M2512" s="220"/>
      <c r="N2512" s="108"/>
      <c r="O2512" s="220"/>
      <c r="P2512" s="108"/>
      <c r="Q2512" s="225"/>
    </row>
    <row r="2513" spans="2:17" x14ac:dyDescent="0.25">
      <c r="B2513" s="108"/>
      <c r="C2513" s="220"/>
      <c r="D2513" s="108"/>
      <c r="E2513" s="220"/>
      <c r="F2513" s="108"/>
      <c r="G2513" s="220"/>
      <c r="H2513" s="108"/>
      <c r="I2513" s="220"/>
      <c r="J2513" s="108"/>
      <c r="K2513" s="220"/>
      <c r="L2513" s="108"/>
      <c r="M2513" s="220"/>
      <c r="N2513" s="108"/>
      <c r="O2513" s="220"/>
      <c r="P2513" s="108"/>
      <c r="Q2513" s="225"/>
    </row>
    <row r="2514" spans="2:17" x14ac:dyDescent="0.25">
      <c r="B2514" s="108"/>
      <c r="C2514" s="220"/>
      <c r="D2514" s="108"/>
      <c r="E2514" s="220"/>
      <c r="F2514" s="108"/>
      <c r="G2514" s="220"/>
      <c r="H2514" s="108"/>
      <c r="I2514" s="220"/>
      <c r="J2514" s="108"/>
      <c r="K2514" s="220"/>
      <c r="L2514" s="108"/>
      <c r="M2514" s="220"/>
      <c r="N2514" s="108"/>
      <c r="O2514" s="220"/>
      <c r="P2514" s="108"/>
      <c r="Q2514" s="225"/>
    </row>
    <row r="2515" spans="2:17" x14ac:dyDescent="0.25">
      <c r="B2515" s="108"/>
      <c r="C2515" s="220"/>
      <c r="D2515" s="108"/>
      <c r="E2515" s="220"/>
      <c r="F2515" s="108"/>
      <c r="G2515" s="220"/>
      <c r="H2515" s="108"/>
      <c r="I2515" s="220"/>
      <c r="J2515" s="108"/>
      <c r="K2515" s="220"/>
      <c r="L2515" s="108"/>
      <c r="M2515" s="220"/>
      <c r="N2515" s="108"/>
      <c r="O2515" s="220"/>
      <c r="P2515" s="108"/>
      <c r="Q2515" s="225"/>
    </row>
    <row r="2516" spans="2:17" x14ac:dyDescent="0.25">
      <c r="B2516" s="108"/>
      <c r="C2516" s="220"/>
      <c r="D2516" s="108"/>
      <c r="E2516" s="220"/>
      <c r="F2516" s="108"/>
      <c r="G2516" s="220"/>
      <c r="H2516" s="108"/>
      <c r="I2516" s="220"/>
      <c r="J2516" s="108"/>
      <c r="K2516" s="220"/>
      <c r="L2516" s="108"/>
      <c r="M2516" s="220"/>
      <c r="N2516" s="108"/>
      <c r="O2516" s="220"/>
      <c r="P2516" s="108"/>
      <c r="Q2516" s="225"/>
    </row>
    <row r="2517" spans="2:17" x14ac:dyDescent="0.25">
      <c r="B2517" s="108"/>
      <c r="C2517" s="220"/>
      <c r="D2517" s="108"/>
      <c r="E2517" s="220"/>
      <c r="F2517" s="108"/>
      <c r="G2517" s="220"/>
      <c r="H2517" s="108"/>
      <c r="I2517" s="220"/>
      <c r="J2517" s="108"/>
      <c r="K2517" s="220"/>
      <c r="L2517" s="108"/>
      <c r="M2517" s="220"/>
      <c r="N2517" s="108"/>
      <c r="O2517" s="220"/>
      <c r="P2517" s="108"/>
      <c r="Q2517" s="225"/>
    </row>
    <row r="2518" spans="2:17" x14ac:dyDescent="0.25">
      <c r="B2518" s="108"/>
      <c r="C2518" s="220"/>
      <c r="D2518" s="108"/>
      <c r="E2518" s="220"/>
      <c r="F2518" s="108"/>
      <c r="G2518" s="220"/>
      <c r="H2518" s="108"/>
      <c r="I2518" s="220"/>
      <c r="J2518" s="108"/>
      <c r="K2518" s="220"/>
      <c r="L2518" s="108"/>
      <c r="M2518" s="220"/>
      <c r="N2518" s="108"/>
      <c r="O2518" s="220"/>
      <c r="P2518" s="108"/>
      <c r="Q2518" s="225"/>
    </row>
    <row r="2519" spans="2:17" x14ac:dyDescent="0.25">
      <c r="B2519" s="108"/>
      <c r="C2519" s="220"/>
      <c r="D2519" s="108"/>
      <c r="E2519" s="220"/>
      <c r="F2519" s="108"/>
      <c r="G2519" s="220"/>
      <c r="H2519" s="108"/>
      <c r="I2519" s="220"/>
      <c r="J2519" s="108"/>
      <c r="K2519" s="220"/>
      <c r="L2519" s="108"/>
      <c r="M2519" s="220"/>
      <c r="N2519" s="108"/>
      <c r="O2519" s="220"/>
      <c r="P2519" s="108"/>
      <c r="Q2519" s="225"/>
    </row>
    <row r="2520" spans="2:17" x14ac:dyDescent="0.25">
      <c r="B2520" s="108"/>
      <c r="C2520" s="220"/>
      <c r="D2520" s="108"/>
      <c r="E2520" s="220"/>
      <c r="F2520" s="108"/>
      <c r="G2520" s="220"/>
      <c r="H2520" s="108"/>
      <c r="I2520" s="220"/>
      <c r="J2520" s="108"/>
      <c r="K2520" s="220"/>
      <c r="L2520" s="108"/>
      <c r="M2520" s="220"/>
      <c r="N2520" s="108"/>
      <c r="O2520" s="220"/>
      <c r="P2520" s="108"/>
      <c r="Q2520" s="225"/>
    </row>
    <row r="2521" spans="2:17" x14ac:dyDescent="0.25">
      <c r="B2521" s="108"/>
      <c r="C2521" s="220"/>
      <c r="D2521" s="108"/>
      <c r="E2521" s="220"/>
      <c r="F2521" s="108"/>
      <c r="G2521" s="220"/>
      <c r="H2521" s="108"/>
      <c r="I2521" s="220"/>
      <c r="J2521" s="108"/>
      <c r="K2521" s="220"/>
      <c r="L2521" s="108"/>
      <c r="M2521" s="220"/>
      <c r="N2521" s="108"/>
      <c r="O2521" s="220"/>
      <c r="P2521" s="108"/>
      <c r="Q2521" s="225"/>
    </row>
    <row r="2522" spans="2:17" x14ac:dyDescent="0.25">
      <c r="B2522" s="108"/>
      <c r="C2522" s="220"/>
      <c r="D2522" s="108"/>
      <c r="E2522" s="220"/>
      <c r="F2522" s="108"/>
      <c r="G2522" s="220"/>
      <c r="H2522" s="108"/>
      <c r="I2522" s="220"/>
      <c r="J2522" s="108"/>
      <c r="K2522" s="220"/>
      <c r="L2522" s="108"/>
      <c r="M2522" s="220"/>
      <c r="N2522" s="108"/>
      <c r="O2522" s="220"/>
      <c r="P2522" s="108"/>
      <c r="Q2522" s="225"/>
    </row>
    <row r="2523" spans="2:17" x14ac:dyDescent="0.25">
      <c r="B2523" s="108"/>
      <c r="C2523" s="220"/>
      <c r="D2523" s="108"/>
      <c r="E2523" s="220"/>
      <c r="F2523" s="108"/>
      <c r="G2523" s="220"/>
      <c r="H2523" s="108"/>
      <c r="I2523" s="220"/>
      <c r="J2523" s="108"/>
      <c r="K2523" s="220"/>
      <c r="L2523" s="108"/>
      <c r="M2523" s="220"/>
      <c r="N2523" s="108"/>
      <c r="O2523" s="220"/>
      <c r="P2523" s="108"/>
      <c r="Q2523" s="225"/>
    </row>
    <row r="2524" spans="2:17" x14ac:dyDescent="0.25">
      <c r="B2524" s="108"/>
      <c r="C2524" s="220"/>
      <c r="D2524" s="108"/>
      <c r="E2524" s="220"/>
      <c r="F2524" s="108"/>
      <c r="G2524" s="220"/>
      <c r="H2524" s="108"/>
      <c r="I2524" s="220"/>
      <c r="J2524" s="108"/>
      <c r="K2524" s="220"/>
      <c r="L2524" s="108"/>
      <c r="M2524" s="220"/>
      <c r="N2524" s="108"/>
      <c r="O2524" s="220"/>
      <c r="P2524" s="108"/>
      <c r="Q2524" s="225"/>
    </row>
    <row r="2525" spans="2:17" x14ac:dyDescent="0.25">
      <c r="B2525" s="108"/>
      <c r="C2525" s="220"/>
      <c r="D2525" s="108"/>
      <c r="E2525" s="220"/>
      <c r="F2525" s="108"/>
      <c r="G2525" s="220"/>
      <c r="H2525" s="108"/>
      <c r="I2525" s="220"/>
      <c r="J2525" s="108"/>
      <c r="K2525" s="220"/>
      <c r="L2525" s="108"/>
      <c r="M2525" s="220"/>
      <c r="N2525" s="108"/>
      <c r="O2525" s="220"/>
      <c r="P2525" s="108"/>
      <c r="Q2525" s="225"/>
    </row>
    <row r="2526" spans="2:17" x14ac:dyDescent="0.25">
      <c r="B2526" s="108"/>
      <c r="C2526" s="220"/>
      <c r="D2526" s="108"/>
      <c r="E2526" s="220"/>
      <c r="F2526" s="108"/>
      <c r="G2526" s="220"/>
      <c r="H2526" s="108"/>
      <c r="I2526" s="220"/>
      <c r="J2526" s="108"/>
      <c r="K2526" s="220"/>
      <c r="L2526" s="108"/>
      <c r="M2526" s="220"/>
      <c r="N2526" s="108"/>
      <c r="O2526" s="220"/>
      <c r="P2526" s="108"/>
      <c r="Q2526" s="225"/>
    </row>
    <row r="2527" spans="2:17" x14ac:dyDescent="0.25">
      <c r="B2527" s="108"/>
      <c r="C2527" s="220"/>
      <c r="D2527" s="108"/>
      <c r="E2527" s="220"/>
      <c r="F2527" s="108"/>
      <c r="G2527" s="220"/>
      <c r="H2527" s="108"/>
      <c r="I2527" s="220"/>
      <c r="J2527" s="108"/>
      <c r="K2527" s="220"/>
      <c r="L2527" s="108"/>
      <c r="M2527" s="220"/>
      <c r="N2527" s="108"/>
      <c r="O2527" s="220"/>
      <c r="P2527" s="108"/>
      <c r="Q2527" s="225"/>
    </row>
    <row r="2528" spans="2:17" x14ac:dyDescent="0.25">
      <c r="B2528" s="108"/>
      <c r="C2528" s="220"/>
      <c r="D2528" s="108"/>
      <c r="E2528" s="220"/>
      <c r="F2528" s="108"/>
      <c r="G2528" s="220"/>
      <c r="H2528" s="108"/>
      <c r="I2528" s="220"/>
      <c r="J2528" s="108"/>
      <c r="K2528" s="220"/>
      <c r="L2528" s="108"/>
      <c r="M2528" s="220"/>
      <c r="N2528" s="108"/>
      <c r="O2528" s="220"/>
      <c r="P2528" s="108"/>
      <c r="Q2528" s="225"/>
    </row>
    <row r="2529" spans="2:17" x14ac:dyDescent="0.25">
      <c r="B2529" s="108"/>
      <c r="C2529" s="220"/>
      <c r="D2529" s="108"/>
      <c r="E2529" s="220"/>
      <c r="F2529" s="108"/>
      <c r="G2529" s="220"/>
      <c r="H2529" s="108"/>
      <c r="I2529" s="220"/>
      <c r="J2529" s="108"/>
      <c r="K2529" s="220"/>
      <c r="L2529" s="108"/>
      <c r="M2529" s="220"/>
      <c r="N2529" s="108"/>
      <c r="O2529" s="220"/>
      <c r="P2529" s="108"/>
      <c r="Q2529" s="225"/>
    </row>
    <row r="2530" spans="2:17" x14ac:dyDescent="0.25">
      <c r="B2530" s="108"/>
      <c r="C2530" s="220"/>
      <c r="D2530" s="108"/>
      <c r="E2530" s="220"/>
      <c r="F2530" s="108"/>
      <c r="G2530" s="220"/>
      <c r="H2530" s="108"/>
      <c r="I2530" s="220"/>
      <c r="J2530" s="108"/>
      <c r="K2530" s="220"/>
      <c r="L2530" s="108"/>
      <c r="M2530" s="220"/>
      <c r="N2530" s="108"/>
      <c r="O2530" s="220"/>
      <c r="P2530" s="108"/>
      <c r="Q2530" s="225"/>
    </row>
    <row r="2531" spans="2:17" x14ac:dyDescent="0.25">
      <c r="B2531" s="108"/>
      <c r="C2531" s="220"/>
      <c r="D2531" s="108"/>
      <c r="E2531" s="220"/>
      <c r="F2531" s="108"/>
      <c r="G2531" s="220"/>
      <c r="H2531" s="108"/>
      <c r="I2531" s="220"/>
      <c r="J2531" s="108"/>
      <c r="K2531" s="220"/>
      <c r="L2531" s="108"/>
      <c r="M2531" s="220"/>
      <c r="N2531" s="108"/>
      <c r="O2531" s="220"/>
      <c r="P2531" s="108"/>
      <c r="Q2531" s="225"/>
    </row>
    <row r="2532" spans="2:17" x14ac:dyDescent="0.25">
      <c r="B2532" s="108"/>
      <c r="C2532" s="220"/>
      <c r="D2532" s="108"/>
      <c r="E2532" s="220"/>
      <c r="F2532" s="108"/>
      <c r="G2532" s="220"/>
      <c r="H2532" s="108"/>
      <c r="I2532" s="220"/>
      <c r="J2532" s="108"/>
      <c r="K2532" s="220"/>
      <c r="L2532" s="108"/>
      <c r="M2532" s="220"/>
      <c r="N2532" s="108"/>
      <c r="O2532" s="220"/>
      <c r="P2532" s="108"/>
      <c r="Q2532" s="225"/>
    </row>
    <row r="2533" spans="2:17" x14ac:dyDescent="0.25">
      <c r="B2533" s="108"/>
      <c r="C2533" s="220"/>
      <c r="D2533" s="108"/>
      <c r="E2533" s="220"/>
      <c r="F2533" s="108"/>
      <c r="G2533" s="220"/>
      <c r="H2533" s="108"/>
      <c r="I2533" s="220"/>
      <c r="J2533" s="108"/>
      <c r="K2533" s="220"/>
      <c r="L2533" s="108"/>
      <c r="M2533" s="220"/>
      <c r="N2533" s="108"/>
      <c r="O2533" s="220"/>
      <c r="P2533" s="108"/>
      <c r="Q2533" s="225"/>
    </row>
    <row r="2534" spans="2:17" x14ac:dyDescent="0.25">
      <c r="B2534" s="108"/>
      <c r="C2534" s="220"/>
      <c r="D2534" s="108"/>
      <c r="E2534" s="220"/>
      <c r="F2534" s="108"/>
      <c r="G2534" s="220"/>
      <c r="H2534" s="108"/>
      <c r="I2534" s="220"/>
      <c r="J2534" s="108"/>
      <c r="K2534" s="220"/>
      <c r="L2534" s="108"/>
      <c r="M2534" s="220"/>
      <c r="N2534" s="108"/>
      <c r="O2534" s="220"/>
      <c r="P2534" s="108"/>
      <c r="Q2534" s="225"/>
    </row>
    <row r="2535" spans="2:17" x14ac:dyDescent="0.25">
      <c r="B2535" s="108"/>
      <c r="C2535" s="220"/>
      <c r="D2535" s="108"/>
      <c r="E2535" s="220"/>
      <c r="F2535" s="108"/>
      <c r="G2535" s="220"/>
      <c r="H2535" s="108"/>
      <c r="I2535" s="220"/>
      <c r="J2535" s="108"/>
      <c r="K2535" s="220"/>
      <c r="L2535" s="108"/>
      <c r="M2535" s="220"/>
      <c r="N2535" s="108"/>
      <c r="O2535" s="220"/>
      <c r="P2535" s="108"/>
      <c r="Q2535" s="225"/>
    </row>
    <row r="2536" spans="2:17" x14ac:dyDescent="0.25">
      <c r="B2536" s="108"/>
      <c r="C2536" s="220"/>
      <c r="D2536" s="108"/>
      <c r="E2536" s="220"/>
      <c r="F2536" s="108"/>
      <c r="G2536" s="220"/>
      <c r="H2536" s="108"/>
      <c r="I2536" s="220"/>
      <c r="J2536" s="108"/>
      <c r="K2536" s="220"/>
      <c r="L2536" s="108"/>
      <c r="M2536" s="220"/>
      <c r="N2536" s="108"/>
      <c r="O2536" s="220"/>
      <c r="P2536" s="108"/>
      <c r="Q2536" s="225"/>
    </row>
    <row r="2537" spans="2:17" x14ac:dyDescent="0.25">
      <c r="B2537" s="108"/>
      <c r="C2537" s="220"/>
      <c r="D2537" s="108"/>
      <c r="E2537" s="220"/>
      <c r="F2537" s="108"/>
      <c r="G2537" s="220"/>
      <c r="H2537" s="108"/>
      <c r="I2537" s="220"/>
      <c r="J2537" s="108"/>
      <c r="K2537" s="220"/>
      <c r="L2537" s="108"/>
      <c r="M2537" s="220"/>
      <c r="N2537" s="108"/>
      <c r="O2537" s="220"/>
      <c r="P2537" s="108"/>
      <c r="Q2537" s="225"/>
    </row>
    <row r="2538" spans="2:17" x14ac:dyDescent="0.25">
      <c r="B2538" s="108"/>
      <c r="C2538" s="220"/>
      <c r="D2538" s="108"/>
      <c r="E2538" s="220"/>
      <c r="F2538" s="108"/>
      <c r="G2538" s="220"/>
      <c r="H2538" s="108"/>
      <c r="I2538" s="220"/>
      <c r="J2538" s="108"/>
      <c r="K2538" s="220"/>
      <c r="L2538" s="108"/>
      <c r="M2538" s="220"/>
      <c r="N2538" s="108"/>
      <c r="O2538" s="220"/>
      <c r="P2538" s="108"/>
      <c r="Q2538" s="225"/>
    </row>
    <row r="2539" spans="2:17" x14ac:dyDescent="0.25">
      <c r="B2539" s="108"/>
      <c r="C2539" s="220"/>
      <c r="D2539" s="108"/>
      <c r="E2539" s="220"/>
      <c r="F2539" s="108"/>
      <c r="G2539" s="220"/>
      <c r="H2539" s="108"/>
      <c r="I2539" s="220"/>
      <c r="J2539" s="108"/>
      <c r="K2539" s="220"/>
      <c r="L2539" s="108"/>
      <c r="M2539" s="220"/>
      <c r="N2539" s="108"/>
      <c r="O2539" s="220"/>
      <c r="P2539" s="108"/>
      <c r="Q2539" s="225"/>
    </row>
    <row r="2540" spans="2:17" x14ac:dyDescent="0.25">
      <c r="B2540" s="108"/>
      <c r="C2540" s="220"/>
      <c r="D2540" s="108"/>
      <c r="E2540" s="220"/>
      <c r="F2540" s="108"/>
      <c r="G2540" s="220"/>
      <c r="H2540" s="108"/>
      <c r="I2540" s="220"/>
      <c r="J2540" s="108"/>
      <c r="K2540" s="220"/>
      <c r="L2540" s="108"/>
      <c r="M2540" s="220"/>
      <c r="N2540" s="108"/>
      <c r="O2540" s="220"/>
      <c r="P2540" s="108"/>
      <c r="Q2540" s="225"/>
    </row>
    <row r="2541" spans="2:17" x14ac:dyDescent="0.25">
      <c r="B2541" s="108"/>
      <c r="C2541" s="220"/>
      <c r="D2541" s="108"/>
      <c r="E2541" s="220"/>
      <c r="F2541" s="108"/>
      <c r="G2541" s="220"/>
      <c r="H2541" s="108"/>
      <c r="I2541" s="220"/>
      <c r="J2541" s="108"/>
      <c r="K2541" s="220"/>
      <c r="L2541" s="108"/>
      <c r="M2541" s="220"/>
      <c r="N2541" s="108"/>
      <c r="O2541" s="220"/>
      <c r="P2541" s="108"/>
      <c r="Q2541" s="225"/>
    </row>
    <row r="2542" spans="2:17" x14ac:dyDescent="0.25">
      <c r="B2542" s="108"/>
      <c r="C2542" s="220"/>
      <c r="D2542" s="108"/>
      <c r="E2542" s="220"/>
      <c r="F2542" s="108"/>
      <c r="G2542" s="220"/>
      <c r="H2542" s="108"/>
      <c r="I2542" s="220"/>
      <c r="J2542" s="108"/>
      <c r="K2542" s="220"/>
      <c r="L2542" s="108"/>
      <c r="M2542" s="220"/>
      <c r="N2542" s="108"/>
      <c r="O2542" s="220"/>
      <c r="P2542" s="108"/>
      <c r="Q2542" s="225"/>
    </row>
    <row r="2543" spans="2:17" x14ac:dyDescent="0.25">
      <c r="B2543" s="108"/>
      <c r="C2543" s="220"/>
      <c r="D2543" s="108"/>
      <c r="E2543" s="220"/>
      <c r="F2543" s="108"/>
      <c r="G2543" s="220"/>
      <c r="H2543" s="108"/>
      <c r="I2543" s="220"/>
      <c r="J2543" s="108"/>
      <c r="K2543" s="220"/>
      <c r="L2543" s="108"/>
      <c r="M2543" s="220"/>
      <c r="N2543" s="108"/>
      <c r="O2543" s="220"/>
      <c r="P2543" s="108"/>
      <c r="Q2543" s="225"/>
    </row>
    <row r="2544" spans="2:17" x14ac:dyDescent="0.25">
      <c r="B2544" s="108"/>
      <c r="C2544" s="220"/>
      <c r="D2544" s="108"/>
      <c r="E2544" s="220"/>
      <c r="F2544" s="108"/>
      <c r="G2544" s="220"/>
      <c r="H2544" s="108"/>
      <c r="I2544" s="220"/>
      <c r="J2544" s="108"/>
      <c r="K2544" s="220"/>
      <c r="L2544" s="108"/>
      <c r="M2544" s="220"/>
      <c r="N2544" s="108"/>
      <c r="O2544" s="220"/>
      <c r="P2544" s="108"/>
      <c r="Q2544" s="225"/>
    </row>
    <row r="2545" spans="2:17" x14ac:dyDescent="0.25">
      <c r="B2545" s="108"/>
      <c r="C2545" s="220"/>
      <c r="D2545" s="108"/>
      <c r="E2545" s="220"/>
      <c r="F2545" s="108"/>
      <c r="G2545" s="220"/>
      <c r="H2545" s="108"/>
      <c r="I2545" s="220"/>
      <c r="J2545" s="108"/>
      <c r="K2545" s="220"/>
      <c r="L2545" s="108"/>
      <c r="M2545" s="220"/>
      <c r="N2545" s="108"/>
      <c r="O2545" s="220"/>
      <c r="P2545" s="108"/>
      <c r="Q2545" s="225"/>
    </row>
    <row r="2546" spans="2:17" x14ac:dyDescent="0.25">
      <c r="B2546" s="108"/>
      <c r="C2546" s="220"/>
      <c r="D2546" s="108"/>
      <c r="E2546" s="220"/>
      <c r="F2546" s="108"/>
      <c r="G2546" s="220"/>
      <c r="H2546" s="108"/>
      <c r="I2546" s="220"/>
      <c r="J2546" s="108"/>
      <c r="K2546" s="220"/>
      <c r="L2546" s="108"/>
      <c r="M2546" s="220"/>
      <c r="N2546" s="108"/>
      <c r="O2546" s="220"/>
      <c r="P2546" s="108"/>
      <c r="Q2546" s="225"/>
    </row>
    <row r="2547" spans="2:17" x14ac:dyDescent="0.25">
      <c r="B2547" s="108"/>
      <c r="C2547" s="220"/>
      <c r="D2547" s="108"/>
      <c r="E2547" s="220"/>
      <c r="F2547" s="108"/>
      <c r="G2547" s="220"/>
      <c r="H2547" s="108"/>
      <c r="I2547" s="220"/>
      <c r="J2547" s="108"/>
      <c r="K2547" s="220"/>
      <c r="L2547" s="108"/>
      <c r="M2547" s="220"/>
      <c r="N2547" s="108"/>
      <c r="O2547" s="220"/>
      <c r="P2547" s="108"/>
      <c r="Q2547" s="225"/>
    </row>
    <row r="2548" spans="2:17" x14ac:dyDescent="0.25">
      <c r="B2548" s="108"/>
      <c r="C2548" s="220"/>
      <c r="D2548" s="108"/>
      <c r="E2548" s="220"/>
      <c r="F2548" s="108"/>
      <c r="G2548" s="220"/>
      <c r="H2548" s="108"/>
      <c r="I2548" s="220"/>
      <c r="J2548" s="108"/>
      <c r="K2548" s="220"/>
      <c r="L2548" s="108"/>
      <c r="M2548" s="220"/>
      <c r="N2548" s="108"/>
      <c r="O2548" s="220"/>
      <c r="P2548" s="108"/>
      <c r="Q2548" s="225"/>
    </row>
    <row r="2549" spans="2:17" x14ac:dyDescent="0.25">
      <c r="B2549" s="108"/>
      <c r="C2549" s="220"/>
      <c r="D2549" s="108"/>
      <c r="E2549" s="220"/>
      <c r="F2549" s="108"/>
      <c r="G2549" s="220"/>
      <c r="H2549" s="108"/>
      <c r="I2549" s="220"/>
      <c r="J2549" s="108"/>
      <c r="K2549" s="220"/>
      <c r="L2549" s="108"/>
      <c r="M2549" s="220"/>
      <c r="N2549" s="108"/>
      <c r="O2549" s="220"/>
      <c r="P2549" s="108"/>
      <c r="Q2549" s="225"/>
    </row>
    <row r="2550" spans="2:17" x14ac:dyDescent="0.25">
      <c r="B2550" s="108"/>
      <c r="C2550" s="220"/>
      <c r="D2550" s="108"/>
      <c r="E2550" s="220"/>
      <c r="F2550" s="108"/>
      <c r="G2550" s="220"/>
      <c r="H2550" s="108"/>
      <c r="I2550" s="220"/>
      <c r="J2550" s="108"/>
      <c r="K2550" s="220"/>
      <c r="L2550" s="108"/>
      <c r="M2550" s="220"/>
      <c r="N2550" s="108"/>
      <c r="O2550" s="220"/>
      <c r="P2550" s="108"/>
      <c r="Q2550" s="225"/>
    </row>
    <row r="2551" spans="2:17" x14ac:dyDescent="0.25">
      <c r="B2551" s="108"/>
      <c r="C2551" s="220"/>
      <c r="D2551" s="108"/>
      <c r="E2551" s="220"/>
      <c r="F2551" s="108"/>
      <c r="G2551" s="220"/>
      <c r="H2551" s="108"/>
      <c r="I2551" s="220"/>
      <c r="J2551" s="108"/>
      <c r="K2551" s="220"/>
      <c r="L2551" s="108"/>
      <c r="M2551" s="220"/>
      <c r="N2551" s="108"/>
      <c r="O2551" s="220"/>
      <c r="P2551" s="108"/>
      <c r="Q2551" s="225"/>
    </row>
    <row r="2552" spans="2:17" x14ac:dyDescent="0.25">
      <c r="B2552" s="108"/>
      <c r="C2552" s="220"/>
      <c r="D2552" s="108"/>
      <c r="E2552" s="220"/>
      <c r="F2552" s="108"/>
      <c r="G2552" s="220"/>
      <c r="H2552" s="108"/>
      <c r="I2552" s="220"/>
      <c r="J2552" s="108"/>
      <c r="K2552" s="220"/>
      <c r="L2552" s="108"/>
      <c r="M2552" s="220"/>
      <c r="N2552" s="108"/>
      <c r="O2552" s="220"/>
      <c r="P2552" s="108"/>
      <c r="Q2552" s="225"/>
    </row>
    <row r="2553" spans="2:17" x14ac:dyDescent="0.25">
      <c r="B2553" s="108"/>
      <c r="C2553" s="220"/>
      <c r="D2553" s="108"/>
      <c r="E2553" s="220"/>
      <c r="F2553" s="108"/>
      <c r="G2553" s="220"/>
      <c r="H2553" s="108"/>
      <c r="I2553" s="220"/>
      <c r="J2553" s="108"/>
      <c r="K2553" s="220"/>
      <c r="L2553" s="108"/>
      <c r="M2553" s="220"/>
      <c r="N2553" s="108"/>
      <c r="O2553" s="220"/>
      <c r="P2553" s="108"/>
      <c r="Q2553" s="225"/>
    </row>
    <row r="2554" spans="2:17" x14ac:dyDescent="0.25">
      <c r="B2554" s="108"/>
      <c r="C2554" s="220"/>
      <c r="D2554" s="108"/>
      <c r="E2554" s="220"/>
      <c r="F2554" s="108"/>
      <c r="G2554" s="220"/>
      <c r="H2554" s="108"/>
      <c r="I2554" s="220"/>
      <c r="J2554" s="108"/>
      <c r="K2554" s="220"/>
      <c r="L2554" s="108"/>
      <c r="M2554" s="220"/>
      <c r="N2554" s="108"/>
      <c r="O2554" s="220"/>
      <c r="P2554" s="108"/>
      <c r="Q2554" s="225"/>
    </row>
    <row r="2555" spans="2:17" x14ac:dyDescent="0.25">
      <c r="B2555" s="108"/>
      <c r="C2555" s="220"/>
      <c r="D2555" s="108"/>
      <c r="E2555" s="220"/>
      <c r="F2555" s="108"/>
      <c r="G2555" s="220"/>
      <c r="H2555" s="108"/>
      <c r="I2555" s="220"/>
      <c r="J2555" s="108"/>
      <c r="K2555" s="220"/>
      <c r="L2555" s="108"/>
      <c r="M2555" s="220"/>
      <c r="N2555" s="108"/>
      <c r="O2555" s="220"/>
      <c r="P2555" s="108"/>
      <c r="Q2555" s="225"/>
    </row>
    <row r="2556" spans="2:17" x14ac:dyDescent="0.25">
      <c r="B2556" s="108"/>
      <c r="C2556" s="220"/>
      <c r="D2556" s="108"/>
      <c r="E2556" s="220"/>
      <c r="F2556" s="108"/>
      <c r="G2556" s="220"/>
      <c r="H2556" s="108"/>
      <c r="I2556" s="220"/>
      <c r="J2556" s="108"/>
      <c r="K2556" s="220"/>
      <c r="L2556" s="108"/>
      <c r="M2556" s="220"/>
      <c r="N2556" s="108"/>
      <c r="O2556" s="220"/>
      <c r="P2556" s="108"/>
      <c r="Q2556" s="225"/>
    </row>
    <row r="2557" spans="2:17" x14ac:dyDescent="0.25">
      <c r="B2557" s="108"/>
      <c r="C2557" s="220"/>
      <c r="D2557" s="108"/>
      <c r="E2557" s="220"/>
      <c r="F2557" s="108"/>
      <c r="G2557" s="220"/>
      <c r="H2557" s="108"/>
      <c r="I2557" s="220"/>
      <c r="J2557" s="108"/>
      <c r="K2557" s="220"/>
      <c r="L2557" s="108"/>
      <c r="M2557" s="220"/>
      <c r="N2557" s="108"/>
      <c r="O2557" s="220"/>
      <c r="P2557" s="108"/>
      <c r="Q2557" s="225"/>
    </row>
    <row r="2558" spans="2:17" x14ac:dyDescent="0.25">
      <c r="B2558" s="108"/>
      <c r="C2558" s="220"/>
      <c r="D2558" s="108"/>
      <c r="E2558" s="220"/>
      <c r="F2558" s="108"/>
      <c r="G2558" s="220"/>
      <c r="H2558" s="108"/>
      <c r="I2558" s="220"/>
      <c r="J2558" s="108"/>
      <c r="K2558" s="220"/>
      <c r="L2558" s="108"/>
      <c r="M2558" s="220"/>
      <c r="N2558" s="108"/>
      <c r="O2558" s="220"/>
      <c r="P2558" s="108"/>
      <c r="Q2558" s="225"/>
    </row>
    <row r="2559" spans="2:17" x14ac:dyDescent="0.25">
      <c r="B2559" s="108"/>
      <c r="C2559" s="220"/>
      <c r="D2559" s="108"/>
      <c r="E2559" s="220"/>
      <c r="F2559" s="108"/>
      <c r="G2559" s="220"/>
      <c r="H2559" s="108"/>
      <c r="I2559" s="220"/>
      <c r="J2559" s="108"/>
      <c r="K2559" s="220"/>
      <c r="L2559" s="108"/>
      <c r="M2559" s="220"/>
      <c r="N2559" s="108"/>
      <c r="O2559" s="220"/>
      <c r="P2559" s="108"/>
      <c r="Q2559" s="225"/>
    </row>
    <row r="2560" spans="2:17" x14ac:dyDescent="0.25">
      <c r="B2560" s="108"/>
      <c r="C2560" s="220"/>
      <c r="D2560" s="108"/>
      <c r="E2560" s="220"/>
      <c r="F2560" s="108"/>
      <c r="G2560" s="220"/>
      <c r="H2560" s="108"/>
      <c r="I2560" s="220"/>
      <c r="J2560" s="108"/>
      <c r="K2560" s="220"/>
      <c r="L2560" s="108"/>
      <c r="M2560" s="220"/>
      <c r="N2560" s="108"/>
      <c r="O2560" s="220"/>
      <c r="P2560" s="108"/>
      <c r="Q2560" s="225"/>
    </row>
    <row r="2561" spans="2:17" x14ac:dyDescent="0.25">
      <c r="B2561" s="108"/>
      <c r="C2561" s="220"/>
      <c r="D2561" s="108"/>
      <c r="E2561" s="220"/>
      <c r="F2561" s="108"/>
      <c r="G2561" s="220"/>
      <c r="H2561" s="108"/>
      <c r="I2561" s="220"/>
      <c r="J2561" s="108"/>
      <c r="K2561" s="220"/>
      <c r="L2561" s="108"/>
      <c r="M2561" s="220"/>
      <c r="N2561" s="108"/>
      <c r="O2561" s="220"/>
      <c r="P2561" s="108"/>
      <c r="Q2561" s="225"/>
    </row>
    <row r="2562" spans="2:17" x14ac:dyDescent="0.25">
      <c r="B2562" s="108"/>
      <c r="C2562" s="220"/>
      <c r="D2562" s="108"/>
      <c r="E2562" s="220"/>
      <c r="F2562" s="108"/>
      <c r="G2562" s="220"/>
      <c r="H2562" s="108"/>
      <c r="I2562" s="220"/>
      <c r="J2562" s="108"/>
      <c r="K2562" s="220"/>
      <c r="L2562" s="108"/>
      <c r="M2562" s="220"/>
      <c r="N2562" s="108"/>
      <c r="O2562" s="220"/>
      <c r="P2562" s="108"/>
      <c r="Q2562" s="225"/>
    </row>
    <row r="2563" spans="2:17" x14ac:dyDescent="0.25">
      <c r="B2563" s="108"/>
      <c r="C2563" s="220"/>
      <c r="D2563" s="108"/>
      <c r="E2563" s="220"/>
      <c r="F2563" s="108"/>
      <c r="G2563" s="220"/>
      <c r="H2563" s="108"/>
      <c r="I2563" s="220"/>
      <c r="J2563" s="108"/>
      <c r="K2563" s="220"/>
      <c r="L2563" s="108"/>
      <c r="M2563" s="220"/>
      <c r="N2563" s="108"/>
      <c r="O2563" s="220"/>
      <c r="P2563" s="108"/>
      <c r="Q2563" s="225"/>
    </row>
    <row r="2564" spans="2:17" x14ac:dyDescent="0.25">
      <c r="B2564" s="108"/>
      <c r="C2564" s="220"/>
      <c r="D2564" s="108"/>
      <c r="E2564" s="220"/>
      <c r="F2564" s="108"/>
      <c r="G2564" s="220"/>
      <c r="H2564" s="108"/>
      <c r="I2564" s="220"/>
      <c r="J2564" s="108"/>
      <c r="K2564" s="220"/>
      <c r="L2564" s="108"/>
      <c r="M2564" s="220"/>
      <c r="N2564" s="108"/>
      <c r="O2564" s="220"/>
      <c r="P2564" s="108"/>
      <c r="Q2564" s="225"/>
    </row>
    <row r="2565" spans="2:17" x14ac:dyDescent="0.25">
      <c r="B2565" s="108"/>
      <c r="C2565" s="220"/>
      <c r="D2565" s="108"/>
      <c r="E2565" s="220"/>
      <c r="F2565" s="108"/>
      <c r="G2565" s="220"/>
      <c r="H2565" s="108"/>
      <c r="I2565" s="220"/>
      <c r="J2565" s="108"/>
      <c r="K2565" s="220"/>
      <c r="L2565" s="108"/>
      <c r="M2565" s="220"/>
      <c r="N2565" s="108"/>
      <c r="O2565" s="220"/>
      <c r="P2565" s="108"/>
      <c r="Q2565" s="225"/>
    </row>
    <row r="2566" spans="2:17" x14ac:dyDescent="0.25">
      <c r="B2566" s="108"/>
      <c r="C2566" s="220"/>
      <c r="D2566" s="108"/>
      <c r="E2566" s="220"/>
      <c r="F2566" s="108"/>
      <c r="G2566" s="220"/>
      <c r="H2566" s="108"/>
      <c r="I2566" s="220"/>
      <c r="J2566" s="108"/>
      <c r="K2566" s="220"/>
      <c r="L2566" s="108"/>
      <c r="M2566" s="220"/>
      <c r="N2566" s="108"/>
      <c r="O2566" s="220"/>
      <c r="P2566" s="108"/>
      <c r="Q2566" s="225"/>
    </row>
    <row r="2567" spans="2:17" x14ac:dyDescent="0.25">
      <c r="B2567" s="108"/>
      <c r="C2567" s="220"/>
      <c r="D2567" s="108"/>
      <c r="E2567" s="220"/>
      <c r="F2567" s="108"/>
      <c r="G2567" s="220"/>
      <c r="H2567" s="108"/>
      <c r="I2567" s="220"/>
      <c r="J2567" s="108"/>
      <c r="K2567" s="220"/>
      <c r="L2567" s="108"/>
      <c r="M2567" s="220"/>
      <c r="N2567" s="108"/>
      <c r="O2567" s="220"/>
      <c r="P2567" s="108"/>
      <c r="Q2567" s="225"/>
    </row>
    <row r="2568" spans="2:17" x14ac:dyDescent="0.25">
      <c r="B2568" s="108"/>
      <c r="C2568" s="220"/>
      <c r="D2568" s="108"/>
      <c r="E2568" s="220"/>
      <c r="F2568" s="108"/>
      <c r="G2568" s="220"/>
      <c r="H2568" s="108"/>
      <c r="I2568" s="220"/>
      <c r="J2568" s="108"/>
      <c r="K2568" s="220"/>
      <c r="L2568" s="108"/>
      <c r="M2568" s="220"/>
      <c r="N2568" s="108"/>
      <c r="O2568" s="220"/>
      <c r="P2568" s="108"/>
      <c r="Q2568" s="225"/>
    </row>
    <row r="2569" spans="2:17" x14ac:dyDescent="0.25">
      <c r="B2569" s="108"/>
      <c r="C2569" s="220"/>
      <c r="D2569" s="108"/>
      <c r="E2569" s="220"/>
      <c r="F2569" s="108"/>
      <c r="G2569" s="220"/>
      <c r="H2569" s="108"/>
      <c r="I2569" s="220"/>
      <c r="J2569" s="108"/>
      <c r="K2569" s="220"/>
      <c r="L2569" s="108"/>
      <c r="M2569" s="220"/>
      <c r="N2569" s="108"/>
      <c r="O2569" s="220"/>
      <c r="P2569" s="108"/>
      <c r="Q2569" s="225"/>
    </row>
    <row r="2570" spans="2:17" x14ac:dyDescent="0.25">
      <c r="B2570" s="108"/>
      <c r="C2570" s="220"/>
      <c r="D2570" s="108"/>
      <c r="E2570" s="220"/>
      <c r="F2570" s="108"/>
      <c r="G2570" s="220"/>
      <c r="H2570" s="108"/>
      <c r="I2570" s="220"/>
      <c r="J2570" s="108"/>
      <c r="K2570" s="220"/>
      <c r="L2570" s="108"/>
      <c r="M2570" s="220"/>
      <c r="N2570" s="108"/>
      <c r="O2570" s="220"/>
      <c r="P2570" s="108"/>
      <c r="Q2570" s="225"/>
    </row>
    <row r="2571" spans="2:17" x14ac:dyDescent="0.25">
      <c r="B2571" s="108"/>
      <c r="C2571" s="220"/>
      <c r="D2571" s="108"/>
      <c r="E2571" s="220"/>
      <c r="F2571" s="108"/>
      <c r="G2571" s="220"/>
      <c r="H2571" s="108"/>
      <c r="I2571" s="220"/>
      <c r="J2571" s="108"/>
      <c r="K2571" s="220"/>
      <c r="L2571" s="108"/>
      <c r="M2571" s="220"/>
      <c r="N2571" s="108"/>
      <c r="O2571" s="220"/>
      <c r="P2571" s="108"/>
      <c r="Q2571" s="225"/>
    </row>
    <row r="2572" spans="2:17" x14ac:dyDescent="0.25">
      <c r="B2572" s="108"/>
      <c r="C2572" s="220"/>
      <c r="D2572" s="108"/>
      <c r="E2572" s="220"/>
      <c r="F2572" s="108"/>
      <c r="G2572" s="220"/>
      <c r="H2572" s="108"/>
      <c r="I2572" s="220"/>
      <c r="J2572" s="108"/>
      <c r="K2572" s="220"/>
      <c r="L2572" s="108"/>
      <c r="M2572" s="220"/>
      <c r="N2572" s="108"/>
      <c r="O2572" s="220"/>
      <c r="P2572" s="108"/>
      <c r="Q2572" s="225"/>
    </row>
    <row r="2573" spans="2:17" x14ac:dyDescent="0.25">
      <c r="B2573" s="108"/>
      <c r="C2573" s="220"/>
      <c r="D2573" s="108"/>
      <c r="E2573" s="220"/>
      <c r="F2573" s="108"/>
      <c r="G2573" s="220"/>
      <c r="H2573" s="108"/>
      <c r="I2573" s="220"/>
      <c r="J2573" s="108"/>
      <c r="K2573" s="220"/>
      <c r="L2573" s="108"/>
      <c r="M2573" s="220"/>
      <c r="N2573" s="108"/>
      <c r="O2573" s="220"/>
      <c r="P2573" s="108"/>
      <c r="Q2573" s="225"/>
    </row>
    <row r="2574" spans="2:17" x14ac:dyDescent="0.25">
      <c r="B2574" s="108"/>
      <c r="C2574" s="220"/>
      <c r="D2574" s="108"/>
      <c r="E2574" s="220"/>
      <c r="F2574" s="108"/>
      <c r="G2574" s="220"/>
      <c r="H2574" s="108"/>
      <c r="I2574" s="220"/>
      <c r="J2574" s="108"/>
      <c r="K2574" s="220"/>
      <c r="L2574" s="108"/>
      <c r="M2574" s="220"/>
      <c r="N2574" s="108"/>
      <c r="O2574" s="220"/>
      <c r="P2574" s="108"/>
      <c r="Q2574" s="225"/>
    </row>
    <row r="2575" spans="2:17" x14ac:dyDescent="0.25">
      <c r="B2575" s="108"/>
      <c r="C2575" s="220"/>
      <c r="D2575" s="108"/>
      <c r="E2575" s="220"/>
      <c r="F2575" s="108"/>
      <c r="G2575" s="220"/>
      <c r="H2575" s="108"/>
      <c r="I2575" s="220"/>
      <c r="J2575" s="108"/>
      <c r="K2575" s="220"/>
      <c r="L2575" s="108"/>
      <c r="M2575" s="220"/>
      <c r="N2575" s="108"/>
      <c r="O2575" s="220"/>
      <c r="P2575" s="108"/>
      <c r="Q2575" s="225"/>
    </row>
    <row r="2576" spans="2:17" x14ac:dyDescent="0.25">
      <c r="B2576" s="108"/>
      <c r="C2576" s="220"/>
      <c r="D2576" s="108"/>
      <c r="E2576" s="220"/>
      <c r="F2576" s="108"/>
      <c r="G2576" s="220"/>
      <c r="H2576" s="108"/>
      <c r="I2576" s="220"/>
      <c r="J2576" s="108"/>
      <c r="K2576" s="220"/>
      <c r="L2576" s="108"/>
      <c r="M2576" s="220"/>
      <c r="N2576" s="108"/>
      <c r="O2576" s="220"/>
      <c r="P2576" s="108"/>
      <c r="Q2576" s="225"/>
    </row>
    <row r="2577" spans="2:17" x14ac:dyDescent="0.25">
      <c r="B2577" s="108"/>
      <c r="C2577" s="220"/>
      <c r="D2577" s="108"/>
      <c r="E2577" s="220"/>
      <c r="F2577" s="108"/>
      <c r="G2577" s="220"/>
      <c r="H2577" s="108"/>
      <c r="I2577" s="220"/>
      <c r="J2577" s="108"/>
      <c r="K2577" s="220"/>
      <c r="L2577" s="108"/>
      <c r="M2577" s="220"/>
      <c r="N2577" s="108"/>
      <c r="O2577" s="220"/>
      <c r="P2577" s="108"/>
      <c r="Q2577" s="225"/>
    </row>
    <row r="2578" spans="2:17" x14ac:dyDescent="0.25">
      <c r="B2578" s="108"/>
      <c r="C2578" s="220"/>
      <c r="D2578" s="108"/>
      <c r="E2578" s="220"/>
      <c r="F2578" s="108"/>
      <c r="G2578" s="220"/>
      <c r="H2578" s="108"/>
      <c r="I2578" s="220"/>
      <c r="J2578" s="108"/>
      <c r="K2578" s="220"/>
      <c r="L2578" s="108"/>
      <c r="M2578" s="220"/>
      <c r="N2578" s="108"/>
      <c r="O2578" s="220"/>
      <c r="P2578" s="108"/>
      <c r="Q2578" s="225"/>
    </row>
    <row r="2579" spans="2:17" x14ac:dyDescent="0.25">
      <c r="B2579" s="108"/>
      <c r="C2579" s="220"/>
      <c r="D2579" s="108"/>
      <c r="E2579" s="220"/>
      <c r="F2579" s="108"/>
      <c r="G2579" s="220"/>
      <c r="H2579" s="108"/>
      <c r="I2579" s="220"/>
      <c r="J2579" s="108"/>
      <c r="K2579" s="220"/>
      <c r="L2579" s="108"/>
      <c r="M2579" s="220"/>
      <c r="N2579" s="108"/>
      <c r="O2579" s="220"/>
      <c r="P2579" s="108"/>
      <c r="Q2579" s="225"/>
    </row>
    <row r="2580" spans="2:17" x14ac:dyDescent="0.25">
      <c r="B2580" s="108"/>
      <c r="C2580" s="220"/>
      <c r="D2580" s="108"/>
      <c r="E2580" s="220"/>
      <c r="F2580" s="108"/>
      <c r="G2580" s="220"/>
      <c r="H2580" s="108"/>
      <c r="I2580" s="220"/>
      <c r="J2580" s="108"/>
      <c r="K2580" s="220"/>
      <c r="L2580" s="108"/>
      <c r="M2580" s="220"/>
      <c r="N2580" s="108"/>
      <c r="O2580" s="220"/>
      <c r="P2580" s="108"/>
      <c r="Q2580" s="225"/>
    </row>
    <row r="2581" spans="2:17" x14ac:dyDescent="0.25">
      <c r="B2581" s="108"/>
      <c r="C2581" s="220"/>
      <c r="D2581" s="108"/>
      <c r="E2581" s="220"/>
      <c r="F2581" s="108"/>
      <c r="G2581" s="220"/>
      <c r="H2581" s="108"/>
      <c r="I2581" s="220"/>
      <c r="J2581" s="108"/>
      <c r="K2581" s="220"/>
      <c r="L2581" s="108"/>
      <c r="M2581" s="220"/>
      <c r="N2581" s="108"/>
      <c r="O2581" s="220"/>
      <c r="P2581" s="108"/>
      <c r="Q2581" s="225"/>
    </row>
    <row r="2582" spans="2:17" x14ac:dyDescent="0.25">
      <c r="B2582" s="108"/>
      <c r="C2582" s="220"/>
      <c r="D2582" s="108"/>
      <c r="E2582" s="220"/>
      <c r="F2582" s="108"/>
      <c r="G2582" s="220"/>
      <c r="H2582" s="108"/>
      <c r="I2582" s="220"/>
      <c r="J2582" s="108"/>
      <c r="K2582" s="220"/>
      <c r="L2582" s="108"/>
      <c r="M2582" s="220"/>
      <c r="N2582" s="108"/>
      <c r="O2582" s="220"/>
      <c r="P2582" s="108"/>
      <c r="Q2582" s="225"/>
    </row>
    <row r="2583" spans="2:17" x14ac:dyDescent="0.25">
      <c r="B2583" s="108"/>
      <c r="C2583" s="220"/>
      <c r="D2583" s="108"/>
      <c r="E2583" s="220"/>
      <c r="F2583" s="108"/>
      <c r="G2583" s="220"/>
      <c r="H2583" s="108"/>
      <c r="I2583" s="220"/>
      <c r="J2583" s="108"/>
      <c r="K2583" s="220"/>
      <c r="L2583" s="108"/>
      <c r="M2583" s="220"/>
      <c r="N2583" s="108"/>
      <c r="O2583" s="220"/>
      <c r="P2583" s="108"/>
      <c r="Q2583" s="225"/>
    </row>
    <row r="2584" spans="2:17" x14ac:dyDescent="0.25">
      <c r="B2584" s="108"/>
      <c r="C2584" s="220"/>
      <c r="D2584" s="108"/>
      <c r="E2584" s="220"/>
      <c r="F2584" s="108"/>
      <c r="G2584" s="220"/>
      <c r="H2584" s="108"/>
      <c r="I2584" s="220"/>
      <c r="J2584" s="108"/>
      <c r="K2584" s="220"/>
      <c r="L2584" s="108"/>
      <c r="M2584" s="220"/>
      <c r="N2584" s="108"/>
      <c r="O2584" s="220"/>
      <c r="P2584" s="108"/>
      <c r="Q2584" s="225"/>
    </row>
    <row r="2585" spans="2:17" x14ac:dyDescent="0.25">
      <c r="B2585" s="108"/>
      <c r="C2585" s="220"/>
      <c r="D2585" s="108"/>
      <c r="E2585" s="220"/>
      <c r="F2585" s="108"/>
      <c r="G2585" s="220"/>
      <c r="H2585" s="108"/>
      <c r="I2585" s="220"/>
      <c r="J2585" s="108"/>
      <c r="K2585" s="220"/>
      <c r="L2585" s="108"/>
      <c r="M2585" s="220"/>
      <c r="N2585" s="108"/>
      <c r="O2585" s="220"/>
      <c r="P2585" s="108"/>
      <c r="Q2585" s="225"/>
    </row>
    <row r="2586" spans="2:17" x14ac:dyDescent="0.25">
      <c r="B2586" s="108"/>
      <c r="C2586" s="220"/>
      <c r="D2586" s="108"/>
      <c r="E2586" s="220"/>
      <c r="F2586" s="108"/>
      <c r="G2586" s="220"/>
      <c r="H2586" s="108"/>
      <c r="I2586" s="220"/>
      <c r="J2586" s="108"/>
      <c r="K2586" s="220"/>
      <c r="L2586" s="108"/>
      <c r="M2586" s="220"/>
      <c r="N2586" s="108"/>
      <c r="O2586" s="220"/>
      <c r="P2586" s="108"/>
      <c r="Q2586" s="225"/>
    </row>
    <row r="2587" spans="2:17" x14ac:dyDescent="0.25">
      <c r="B2587" s="108"/>
      <c r="C2587" s="220"/>
      <c r="D2587" s="108"/>
      <c r="E2587" s="220"/>
      <c r="F2587" s="108"/>
      <c r="G2587" s="220"/>
      <c r="H2587" s="108"/>
      <c r="I2587" s="220"/>
      <c r="J2587" s="108"/>
      <c r="K2587" s="220"/>
      <c r="L2587" s="108"/>
      <c r="M2587" s="220"/>
      <c r="N2587" s="108"/>
      <c r="O2587" s="220"/>
      <c r="P2587" s="108"/>
      <c r="Q2587" s="225"/>
    </row>
    <row r="2588" spans="2:17" x14ac:dyDescent="0.25">
      <c r="B2588" s="108"/>
      <c r="C2588" s="220"/>
      <c r="D2588" s="108"/>
      <c r="E2588" s="220"/>
      <c r="F2588" s="108"/>
      <c r="G2588" s="220"/>
      <c r="H2588" s="108"/>
      <c r="I2588" s="220"/>
      <c r="J2588" s="108"/>
      <c r="K2588" s="220"/>
      <c r="L2588" s="108"/>
      <c r="M2588" s="220"/>
      <c r="N2588" s="108"/>
      <c r="O2588" s="220"/>
      <c r="P2588" s="108"/>
      <c r="Q2588" s="225"/>
    </row>
    <row r="2589" spans="2:17" x14ac:dyDescent="0.25">
      <c r="B2589" s="108"/>
      <c r="C2589" s="220"/>
      <c r="D2589" s="108"/>
      <c r="E2589" s="220"/>
      <c r="F2589" s="108"/>
      <c r="G2589" s="220"/>
      <c r="H2589" s="108"/>
      <c r="I2589" s="220"/>
      <c r="J2589" s="108"/>
      <c r="K2589" s="220"/>
      <c r="L2589" s="108"/>
      <c r="M2589" s="220"/>
      <c r="N2589" s="108"/>
      <c r="O2589" s="220"/>
      <c r="P2589" s="108"/>
      <c r="Q2589" s="225"/>
    </row>
    <row r="2590" spans="2:17" x14ac:dyDescent="0.25">
      <c r="B2590" s="108"/>
      <c r="C2590" s="220"/>
      <c r="D2590" s="108"/>
      <c r="E2590" s="220"/>
      <c r="F2590" s="108"/>
      <c r="G2590" s="220"/>
      <c r="H2590" s="108"/>
      <c r="I2590" s="220"/>
      <c r="J2590" s="108"/>
      <c r="K2590" s="220"/>
      <c r="L2590" s="108"/>
      <c r="M2590" s="220"/>
      <c r="N2590" s="108"/>
      <c r="O2590" s="220"/>
      <c r="P2590" s="108"/>
      <c r="Q2590" s="225"/>
    </row>
    <row r="2591" spans="2:17" x14ac:dyDescent="0.25">
      <c r="B2591" s="108"/>
      <c r="C2591" s="220"/>
      <c r="D2591" s="108"/>
      <c r="E2591" s="220"/>
      <c r="F2591" s="108"/>
      <c r="G2591" s="220"/>
      <c r="H2591" s="108"/>
      <c r="I2591" s="220"/>
      <c r="J2591" s="108"/>
      <c r="K2591" s="220"/>
      <c r="L2591" s="108"/>
      <c r="M2591" s="220"/>
      <c r="N2591" s="108"/>
      <c r="O2591" s="220"/>
      <c r="P2591" s="108"/>
      <c r="Q2591" s="225"/>
    </row>
    <row r="2592" spans="2:17" x14ac:dyDescent="0.25">
      <c r="B2592" s="108"/>
      <c r="C2592" s="220"/>
      <c r="D2592" s="108"/>
      <c r="E2592" s="220"/>
      <c r="F2592" s="108"/>
      <c r="G2592" s="220"/>
      <c r="H2592" s="108"/>
      <c r="I2592" s="220"/>
      <c r="J2592" s="108"/>
      <c r="K2592" s="220"/>
      <c r="L2592" s="108"/>
      <c r="M2592" s="220"/>
      <c r="N2592" s="108"/>
      <c r="O2592" s="220"/>
      <c r="P2592" s="108"/>
      <c r="Q2592" s="225"/>
    </row>
    <row r="2593" spans="2:17" x14ac:dyDescent="0.25">
      <c r="B2593" s="108"/>
      <c r="C2593" s="220"/>
      <c r="D2593" s="108"/>
      <c r="E2593" s="220"/>
      <c r="F2593" s="108"/>
      <c r="G2593" s="220"/>
      <c r="H2593" s="108"/>
      <c r="I2593" s="220"/>
      <c r="J2593" s="108"/>
      <c r="K2593" s="220"/>
      <c r="L2593" s="108"/>
      <c r="M2593" s="220"/>
      <c r="N2593" s="108"/>
      <c r="O2593" s="220"/>
      <c r="P2593" s="108"/>
      <c r="Q2593" s="225"/>
    </row>
    <row r="2594" spans="2:17" x14ac:dyDescent="0.25">
      <c r="B2594" s="108"/>
      <c r="C2594" s="220"/>
      <c r="D2594" s="108"/>
      <c r="E2594" s="220"/>
      <c r="F2594" s="108"/>
      <c r="G2594" s="220"/>
      <c r="H2594" s="108"/>
      <c r="I2594" s="220"/>
      <c r="J2594" s="108"/>
      <c r="K2594" s="220"/>
      <c r="L2594" s="108"/>
      <c r="M2594" s="220"/>
      <c r="N2594" s="108"/>
      <c r="O2594" s="220"/>
      <c r="P2594" s="108"/>
      <c r="Q2594" s="225"/>
    </row>
    <row r="2595" spans="2:17" x14ac:dyDescent="0.25">
      <c r="B2595" s="108"/>
      <c r="C2595" s="220"/>
      <c r="D2595" s="108"/>
      <c r="E2595" s="220"/>
      <c r="F2595" s="108"/>
      <c r="G2595" s="220"/>
      <c r="H2595" s="108"/>
      <c r="I2595" s="220"/>
      <c r="J2595" s="108"/>
      <c r="K2595" s="220"/>
      <c r="L2595" s="108"/>
      <c r="M2595" s="220"/>
      <c r="N2595" s="108"/>
      <c r="O2595" s="220"/>
      <c r="P2595" s="108"/>
      <c r="Q2595" s="225"/>
    </row>
    <row r="2596" spans="2:17" x14ac:dyDescent="0.25">
      <c r="B2596" s="108"/>
      <c r="C2596" s="220"/>
      <c r="D2596" s="108"/>
      <c r="E2596" s="220"/>
      <c r="F2596" s="108"/>
      <c r="G2596" s="220"/>
      <c r="H2596" s="108"/>
      <c r="I2596" s="220"/>
      <c r="J2596" s="108"/>
      <c r="K2596" s="220"/>
      <c r="L2596" s="108"/>
      <c r="M2596" s="220"/>
      <c r="N2596" s="108"/>
      <c r="O2596" s="220"/>
      <c r="P2596" s="108"/>
      <c r="Q2596" s="225"/>
    </row>
    <row r="2597" spans="2:17" x14ac:dyDescent="0.25">
      <c r="B2597" s="108"/>
      <c r="C2597" s="220"/>
      <c r="D2597" s="108"/>
      <c r="E2597" s="220"/>
      <c r="F2597" s="108"/>
      <c r="G2597" s="220"/>
      <c r="H2597" s="108"/>
      <c r="I2597" s="220"/>
      <c r="J2597" s="108"/>
      <c r="K2597" s="220"/>
      <c r="L2597" s="108"/>
      <c r="M2597" s="220"/>
      <c r="N2597" s="108"/>
      <c r="O2597" s="220"/>
      <c r="P2597" s="108"/>
      <c r="Q2597" s="225"/>
    </row>
    <row r="2598" spans="2:17" x14ac:dyDescent="0.25">
      <c r="B2598" s="108"/>
      <c r="C2598" s="220"/>
      <c r="D2598" s="108"/>
      <c r="E2598" s="220"/>
      <c r="F2598" s="108"/>
      <c r="G2598" s="220"/>
      <c r="H2598" s="108"/>
      <c r="I2598" s="220"/>
      <c r="J2598" s="108"/>
      <c r="K2598" s="220"/>
      <c r="L2598" s="108"/>
      <c r="M2598" s="220"/>
      <c r="N2598" s="108"/>
      <c r="O2598" s="220"/>
      <c r="P2598" s="108"/>
      <c r="Q2598" s="225"/>
    </row>
    <row r="2599" spans="2:17" x14ac:dyDescent="0.25">
      <c r="B2599" s="108"/>
      <c r="C2599" s="220"/>
      <c r="D2599" s="108"/>
      <c r="E2599" s="220"/>
      <c r="F2599" s="108"/>
      <c r="G2599" s="220"/>
      <c r="H2599" s="108"/>
      <c r="I2599" s="220"/>
      <c r="J2599" s="108"/>
      <c r="K2599" s="220"/>
      <c r="L2599" s="108"/>
      <c r="M2599" s="220"/>
      <c r="N2599" s="108"/>
      <c r="O2599" s="220"/>
      <c r="P2599" s="108"/>
      <c r="Q2599" s="225"/>
    </row>
    <row r="2600" spans="2:17" x14ac:dyDescent="0.25">
      <c r="B2600" s="108"/>
      <c r="C2600" s="220"/>
      <c r="D2600" s="108"/>
      <c r="E2600" s="220"/>
      <c r="F2600" s="108"/>
      <c r="G2600" s="220"/>
      <c r="H2600" s="108"/>
      <c r="I2600" s="220"/>
      <c r="J2600" s="108"/>
      <c r="K2600" s="220"/>
      <c r="L2600" s="108"/>
      <c r="M2600" s="220"/>
      <c r="N2600" s="108"/>
      <c r="O2600" s="220"/>
      <c r="P2600" s="108"/>
      <c r="Q2600" s="225"/>
    </row>
    <row r="2601" spans="2:17" x14ac:dyDescent="0.25">
      <c r="B2601" s="108"/>
      <c r="C2601" s="220"/>
      <c r="D2601" s="108"/>
      <c r="E2601" s="220"/>
      <c r="F2601" s="108"/>
      <c r="G2601" s="220"/>
      <c r="H2601" s="108"/>
      <c r="I2601" s="220"/>
      <c r="J2601" s="108"/>
      <c r="K2601" s="220"/>
      <c r="L2601" s="108"/>
      <c r="M2601" s="220"/>
      <c r="N2601" s="108"/>
      <c r="O2601" s="220"/>
      <c r="P2601" s="108"/>
      <c r="Q2601" s="225"/>
    </row>
    <row r="2602" spans="2:17" x14ac:dyDescent="0.25">
      <c r="B2602" s="108"/>
      <c r="C2602" s="220"/>
      <c r="D2602" s="108"/>
      <c r="E2602" s="220"/>
      <c r="F2602" s="108"/>
      <c r="G2602" s="220"/>
      <c r="H2602" s="108"/>
      <c r="I2602" s="220"/>
      <c r="J2602" s="108"/>
      <c r="K2602" s="220"/>
      <c r="L2602" s="108"/>
      <c r="M2602" s="220"/>
      <c r="N2602" s="108"/>
      <c r="O2602" s="220"/>
      <c r="P2602" s="108"/>
      <c r="Q2602" s="225"/>
    </row>
    <row r="2603" spans="2:17" x14ac:dyDescent="0.25">
      <c r="B2603" s="108"/>
      <c r="C2603" s="220"/>
      <c r="D2603" s="108"/>
      <c r="E2603" s="220"/>
      <c r="F2603" s="108"/>
      <c r="G2603" s="220"/>
      <c r="H2603" s="108"/>
      <c r="I2603" s="220"/>
      <c r="J2603" s="108"/>
      <c r="K2603" s="220"/>
      <c r="L2603" s="108"/>
      <c r="M2603" s="220"/>
      <c r="N2603" s="108"/>
      <c r="O2603" s="220"/>
      <c r="P2603" s="108"/>
      <c r="Q2603" s="225"/>
    </row>
    <row r="2604" spans="2:17" x14ac:dyDescent="0.25">
      <c r="B2604" s="108"/>
      <c r="C2604" s="220"/>
      <c r="D2604" s="108"/>
      <c r="E2604" s="220"/>
      <c r="F2604" s="108"/>
      <c r="G2604" s="220"/>
      <c r="H2604" s="108"/>
      <c r="I2604" s="220"/>
      <c r="J2604" s="108"/>
      <c r="K2604" s="220"/>
      <c r="L2604" s="108"/>
      <c r="M2604" s="220"/>
      <c r="N2604" s="108"/>
      <c r="O2604" s="220"/>
      <c r="P2604" s="108"/>
      <c r="Q2604" s="225"/>
    </row>
    <row r="2605" spans="2:17" x14ac:dyDescent="0.25">
      <c r="B2605" s="108"/>
      <c r="C2605" s="220"/>
      <c r="D2605" s="108"/>
      <c r="E2605" s="220"/>
      <c r="F2605" s="108"/>
      <c r="G2605" s="220"/>
      <c r="H2605" s="108"/>
      <c r="I2605" s="220"/>
      <c r="J2605" s="108"/>
      <c r="K2605" s="220"/>
      <c r="L2605" s="108"/>
      <c r="M2605" s="220"/>
      <c r="N2605" s="108"/>
      <c r="O2605" s="220"/>
      <c r="P2605" s="108"/>
      <c r="Q2605" s="225"/>
    </row>
    <row r="2606" spans="2:17" x14ac:dyDescent="0.25">
      <c r="B2606" s="108"/>
      <c r="C2606" s="220"/>
      <c r="D2606" s="108"/>
      <c r="E2606" s="220"/>
      <c r="F2606" s="108"/>
      <c r="G2606" s="220"/>
      <c r="H2606" s="108"/>
      <c r="I2606" s="220"/>
      <c r="J2606" s="108"/>
      <c r="K2606" s="220"/>
      <c r="L2606" s="108"/>
      <c r="M2606" s="220"/>
      <c r="N2606" s="108"/>
      <c r="O2606" s="220"/>
      <c r="P2606" s="108"/>
      <c r="Q2606" s="225"/>
    </row>
    <row r="2607" spans="2:17" x14ac:dyDescent="0.25">
      <c r="B2607" s="108"/>
      <c r="C2607" s="220"/>
      <c r="D2607" s="108"/>
      <c r="E2607" s="220"/>
      <c r="F2607" s="108"/>
      <c r="G2607" s="220"/>
      <c r="H2607" s="108"/>
      <c r="I2607" s="220"/>
      <c r="J2607" s="108"/>
      <c r="K2607" s="220"/>
      <c r="L2607" s="108"/>
      <c r="M2607" s="220"/>
      <c r="N2607" s="108"/>
      <c r="O2607" s="220"/>
      <c r="P2607" s="108"/>
      <c r="Q2607" s="225"/>
    </row>
    <row r="2608" spans="2:17" x14ac:dyDescent="0.25">
      <c r="B2608" s="108"/>
      <c r="C2608" s="220"/>
      <c r="D2608" s="108"/>
      <c r="E2608" s="220"/>
      <c r="F2608" s="108"/>
      <c r="G2608" s="220"/>
      <c r="H2608" s="108"/>
      <c r="I2608" s="220"/>
      <c r="J2608" s="108"/>
      <c r="K2608" s="220"/>
      <c r="L2608" s="108"/>
      <c r="M2608" s="220"/>
      <c r="N2608" s="108"/>
      <c r="O2608" s="220"/>
      <c r="P2608" s="108"/>
      <c r="Q2608" s="225"/>
    </row>
    <row r="2609" spans="2:17" x14ac:dyDescent="0.25">
      <c r="B2609" s="108"/>
      <c r="C2609" s="220"/>
      <c r="D2609" s="108"/>
      <c r="E2609" s="220"/>
      <c r="F2609" s="108"/>
      <c r="G2609" s="220"/>
      <c r="H2609" s="108"/>
      <c r="I2609" s="220"/>
      <c r="J2609" s="108"/>
      <c r="K2609" s="220"/>
      <c r="L2609" s="108"/>
      <c r="M2609" s="220"/>
      <c r="N2609" s="108"/>
      <c r="O2609" s="220"/>
      <c r="P2609" s="108"/>
      <c r="Q2609" s="225"/>
    </row>
    <row r="2610" spans="2:17" x14ac:dyDescent="0.25">
      <c r="B2610" s="108"/>
      <c r="C2610" s="220"/>
      <c r="D2610" s="108"/>
      <c r="E2610" s="220"/>
      <c r="F2610" s="108"/>
      <c r="G2610" s="220"/>
      <c r="H2610" s="108"/>
      <c r="I2610" s="220"/>
      <c r="J2610" s="108"/>
      <c r="K2610" s="220"/>
      <c r="L2610" s="108"/>
      <c r="M2610" s="220"/>
      <c r="N2610" s="108"/>
      <c r="O2610" s="220"/>
      <c r="P2610" s="108"/>
      <c r="Q2610" s="225"/>
    </row>
    <row r="2611" spans="2:17" x14ac:dyDescent="0.25">
      <c r="B2611" s="108"/>
      <c r="C2611" s="220"/>
      <c r="D2611" s="108"/>
      <c r="E2611" s="220"/>
      <c r="F2611" s="108"/>
      <c r="G2611" s="220"/>
      <c r="H2611" s="108"/>
      <c r="I2611" s="220"/>
      <c r="J2611" s="108"/>
      <c r="K2611" s="220"/>
      <c r="L2611" s="108"/>
      <c r="M2611" s="220"/>
      <c r="N2611" s="108"/>
      <c r="O2611" s="220"/>
      <c r="P2611" s="108"/>
      <c r="Q2611" s="225"/>
    </row>
    <row r="2612" spans="2:17" x14ac:dyDescent="0.25">
      <c r="B2612" s="108"/>
      <c r="C2612" s="220"/>
      <c r="D2612" s="108"/>
      <c r="E2612" s="220"/>
      <c r="F2612" s="108"/>
      <c r="G2612" s="220"/>
      <c r="H2612" s="108"/>
      <c r="I2612" s="220"/>
      <c r="J2612" s="108"/>
      <c r="K2612" s="220"/>
      <c r="L2612" s="108"/>
      <c r="M2612" s="220"/>
      <c r="N2612" s="108"/>
      <c r="O2612" s="220"/>
      <c r="P2612" s="108"/>
      <c r="Q2612" s="225"/>
    </row>
    <row r="2613" spans="2:17" x14ac:dyDescent="0.25">
      <c r="B2613" s="108"/>
      <c r="C2613" s="220"/>
      <c r="D2613" s="108"/>
      <c r="E2613" s="220"/>
      <c r="F2613" s="108"/>
      <c r="G2613" s="220"/>
      <c r="H2613" s="108"/>
      <c r="I2613" s="220"/>
      <c r="J2613" s="108"/>
      <c r="K2613" s="220"/>
      <c r="L2613" s="108"/>
      <c r="M2613" s="220"/>
      <c r="N2613" s="108"/>
      <c r="O2613" s="220"/>
      <c r="P2613" s="108"/>
      <c r="Q2613" s="225"/>
    </row>
    <row r="2614" spans="2:17" x14ac:dyDescent="0.25">
      <c r="B2614" s="108"/>
      <c r="C2614" s="220"/>
      <c r="D2614" s="108"/>
      <c r="E2614" s="220"/>
      <c r="F2614" s="108"/>
      <c r="G2614" s="220"/>
      <c r="H2614" s="108"/>
      <c r="I2614" s="220"/>
      <c r="J2614" s="108"/>
      <c r="K2614" s="220"/>
      <c r="L2614" s="108"/>
      <c r="M2614" s="220"/>
      <c r="N2614" s="108"/>
      <c r="O2614" s="220"/>
      <c r="P2614" s="108"/>
      <c r="Q2614" s="225"/>
    </row>
    <row r="2615" spans="2:17" x14ac:dyDescent="0.25">
      <c r="B2615" s="108"/>
      <c r="C2615" s="220"/>
      <c r="D2615" s="108"/>
      <c r="E2615" s="220"/>
      <c r="F2615" s="108"/>
      <c r="G2615" s="220"/>
      <c r="H2615" s="108"/>
      <c r="I2615" s="220"/>
      <c r="J2615" s="108"/>
      <c r="K2615" s="220"/>
      <c r="L2615" s="108"/>
      <c r="M2615" s="220"/>
      <c r="N2615" s="108"/>
      <c r="O2615" s="220"/>
      <c r="P2615" s="108"/>
      <c r="Q2615" s="225"/>
    </row>
    <row r="2616" spans="2:17" x14ac:dyDescent="0.25">
      <c r="B2616" s="108"/>
      <c r="C2616" s="220"/>
      <c r="D2616" s="108"/>
      <c r="E2616" s="220"/>
      <c r="F2616" s="108"/>
      <c r="G2616" s="220"/>
      <c r="H2616" s="108"/>
      <c r="I2616" s="220"/>
      <c r="J2616" s="108"/>
      <c r="K2616" s="220"/>
      <c r="L2616" s="108"/>
      <c r="M2616" s="220"/>
      <c r="N2616" s="108"/>
      <c r="O2616" s="220"/>
      <c r="P2616" s="108"/>
      <c r="Q2616" s="225"/>
    </row>
    <row r="2617" spans="2:17" x14ac:dyDescent="0.25">
      <c r="B2617" s="108"/>
      <c r="C2617" s="220"/>
      <c r="D2617" s="108"/>
      <c r="E2617" s="220"/>
      <c r="F2617" s="108"/>
      <c r="G2617" s="220"/>
      <c r="H2617" s="108"/>
      <c r="I2617" s="220"/>
      <c r="J2617" s="108"/>
      <c r="K2617" s="220"/>
      <c r="L2617" s="108"/>
      <c r="M2617" s="220"/>
      <c r="N2617" s="108"/>
      <c r="O2617" s="220"/>
      <c r="P2617" s="108"/>
      <c r="Q2617" s="225"/>
    </row>
    <row r="2618" spans="2:17" x14ac:dyDescent="0.25">
      <c r="B2618" s="108"/>
      <c r="C2618" s="220"/>
      <c r="D2618" s="108"/>
      <c r="E2618" s="220"/>
      <c r="F2618" s="108"/>
      <c r="G2618" s="220"/>
      <c r="H2618" s="108"/>
      <c r="I2618" s="220"/>
      <c r="J2618" s="108"/>
      <c r="K2618" s="220"/>
      <c r="L2618" s="108"/>
      <c r="M2618" s="220"/>
      <c r="N2618" s="108"/>
      <c r="O2618" s="220"/>
      <c r="P2618" s="108"/>
      <c r="Q2618" s="225"/>
    </row>
    <row r="2619" spans="2:17" x14ac:dyDescent="0.25">
      <c r="B2619" s="108"/>
      <c r="C2619" s="220"/>
      <c r="D2619" s="108"/>
      <c r="E2619" s="220"/>
      <c r="F2619" s="108"/>
      <c r="G2619" s="220"/>
      <c r="H2619" s="108"/>
      <c r="I2619" s="220"/>
      <c r="J2619" s="108"/>
      <c r="K2619" s="220"/>
      <c r="L2619" s="108"/>
      <c r="M2619" s="220"/>
      <c r="N2619" s="108"/>
      <c r="O2619" s="220"/>
      <c r="P2619" s="108"/>
      <c r="Q2619" s="225"/>
    </row>
    <row r="2620" spans="2:17" x14ac:dyDescent="0.25">
      <c r="B2620" s="108"/>
      <c r="C2620" s="220"/>
      <c r="D2620" s="108"/>
      <c r="E2620" s="220"/>
      <c r="F2620" s="108"/>
      <c r="G2620" s="220"/>
      <c r="H2620" s="108"/>
      <c r="I2620" s="220"/>
      <c r="J2620" s="108"/>
      <c r="K2620" s="220"/>
      <c r="L2620" s="108"/>
      <c r="M2620" s="220"/>
      <c r="N2620" s="108"/>
      <c r="O2620" s="220"/>
      <c r="P2620" s="108"/>
      <c r="Q2620" s="225"/>
    </row>
    <row r="2621" spans="2:17" x14ac:dyDescent="0.25">
      <c r="B2621" s="108"/>
      <c r="C2621" s="220"/>
      <c r="D2621" s="108"/>
      <c r="E2621" s="220"/>
      <c r="F2621" s="108"/>
      <c r="G2621" s="220"/>
      <c r="H2621" s="108"/>
      <c r="I2621" s="220"/>
      <c r="J2621" s="108"/>
      <c r="K2621" s="220"/>
      <c r="L2621" s="108"/>
      <c r="M2621" s="220"/>
      <c r="N2621" s="108"/>
      <c r="O2621" s="220"/>
      <c r="P2621" s="108"/>
      <c r="Q2621" s="225"/>
    </row>
    <row r="2622" spans="2:17" x14ac:dyDescent="0.25">
      <c r="B2622" s="108"/>
      <c r="C2622" s="220"/>
      <c r="D2622" s="108"/>
      <c r="E2622" s="220"/>
      <c r="F2622" s="108"/>
      <c r="G2622" s="220"/>
      <c r="H2622" s="108"/>
      <c r="I2622" s="220"/>
      <c r="J2622" s="108"/>
      <c r="K2622" s="220"/>
      <c r="L2622" s="108"/>
      <c r="M2622" s="220"/>
      <c r="N2622" s="108"/>
      <c r="O2622" s="220"/>
      <c r="P2622" s="108"/>
      <c r="Q2622" s="225"/>
    </row>
    <row r="2623" spans="2:17" x14ac:dyDescent="0.25">
      <c r="B2623" s="108"/>
      <c r="C2623" s="220"/>
      <c r="D2623" s="108"/>
      <c r="E2623" s="220"/>
      <c r="F2623" s="108"/>
      <c r="G2623" s="220"/>
      <c r="H2623" s="108"/>
      <c r="I2623" s="220"/>
      <c r="J2623" s="108"/>
      <c r="K2623" s="220"/>
      <c r="L2623" s="108"/>
      <c r="M2623" s="220"/>
      <c r="N2623" s="108"/>
      <c r="O2623" s="220"/>
      <c r="P2623" s="108"/>
      <c r="Q2623" s="225"/>
    </row>
    <row r="2624" spans="2:17" x14ac:dyDescent="0.25">
      <c r="B2624" s="108"/>
      <c r="C2624" s="220"/>
      <c r="D2624" s="108"/>
      <c r="E2624" s="220"/>
      <c r="F2624" s="108"/>
      <c r="G2624" s="220"/>
      <c r="H2624" s="108"/>
      <c r="I2624" s="220"/>
      <c r="J2624" s="108"/>
      <c r="K2624" s="220"/>
      <c r="L2624" s="108"/>
      <c r="M2624" s="220"/>
      <c r="N2624" s="108"/>
      <c r="O2624" s="220"/>
      <c r="P2624" s="108"/>
      <c r="Q2624" s="225"/>
    </row>
    <row r="2625" spans="2:17" x14ac:dyDescent="0.25">
      <c r="B2625" s="108"/>
      <c r="C2625" s="220"/>
      <c r="D2625" s="108"/>
      <c r="E2625" s="220"/>
      <c r="F2625" s="108"/>
      <c r="G2625" s="220"/>
      <c r="H2625" s="108"/>
      <c r="I2625" s="220"/>
      <c r="J2625" s="108"/>
      <c r="K2625" s="220"/>
      <c r="L2625" s="108"/>
      <c r="M2625" s="220"/>
      <c r="N2625" s="108"/>
      <c r="O2625" s="220"/>
      <c r="P2625" s="108"/>
      <c r="Q2625" s="225"/>
    </row>
    <row r="2626" spans="2:17" x14ac:dyDescent="0.25">
      <c r="B2626" s="108"/>
      <c r="C2626" s="220"/>
      <c r="D2626" s="108"/>
      <c r="E2626" s="220"/>
      <c r="F2626" s="108"/>
      <c r="G2626" s="220"/>
      <c r="H2626" s="108"/>
      <c r="I2626" s="220"/>
      <c r="J2626" s="108"/>
      <c r="K2626" s="220"/>
      <c r="L2626" s="108"/>
      <c r="M2626" s="220"/>
      <c r="N2626" s="108"/>
      <c r="O2626" s="220"/>
      <c r="P2626" s="108"/>
      <c r="Q2626" s="225"/>
    </row>
    <row r="2627" spans="2:17" x14ac:dyDescent="0.25">
      <c r="B2627" s="108"/>
      <c r="C2627" s="220"/>
      <c r="D2627" s="108"/>
      <c r="E2627" s="220"/>
      <c r="F2627" s="108"/>
      <c r="G2627" s="220"/>
      <c r="H2627" s="108"/>
      <c r="I2627" s="220"/>
      <c r="J2627" s="108"/>
      <c r="K2627" s="220"/>
      <c r="L2627" s="108"/>
      <c r="M2627" s="220"/>
      <c r="N2627" s="108"/>
      <c r="O2627" s="220"/>
      <c r="P2627" s="108"/>
      <c r="Q2627" s="225"/>
    </row>
    <row r="2628" spans="2:17" x14ac:dyDescent="0.25">
      <c r="B2628" s="108"/>
      <c r="C2628" s="220"/>
      <c r="D2628" s="108"/>
      <c r="E2628" s="220"/>
      <c r="F2628" s="108"/>
      <c r="G2628" s="220"/>
      <c r="H2628" s="108"/>
      <c r="I2628" s="220"/>
      <c r="J2628" s="108"/>
      <c r="K2628" s="220"/>
      <c r="L2628" s="108"/>
      <c r="M2628" s="220"/>
      <c r="N2628" s="108"/>
      <c r="O2628" s="220"/>
      <c r="P2628" s="108"/>
      <c r="Q2628" s="225"/>
    </row>
    <row r="2629" spans="2:17" x14ac:dyDescent="0.25">
      <c r="B2629" s="108"/>
      <c r="C2629" s="220"/>
      <c r="D2629" s="108"/>
      <c r="E2629" s="220"/>
      <c r="F2629" s="108"/>
      <c r="G2629" s="220"/>
      <c r="H2629" s="108"/>
      <c r="I2629" s="220"/>
      <c r="J2629" s="108"/>
      <c r="K2629" s="220"/>
      <c r="L2629" s="108"/>
      <c r="M2629" s="220"/>
      <c r="N2629" s="108"/>
      <c r="O2629" s="220"/>
      <c r="P2629" s="108"/>
      <c r="Q2629" s="225"/>
    </row>
    <row r="2630" spans="2:17" x14ac:dyDescent="0.25">
      <c r="B2630" s="108"/>
      <c r="C2630" s="220"/>
      <c r="D2630" s="108"/>
      <c r="E2630" s="220"/>
      <c r="F2630" s="108"/>
      <c r="G2630" s="220"/>
      <c r="H2630" s="108"/>
      <c r="I2630" s="220"/>
      <c r="J2630" s="108"/>
      <c r="K2630" s="220"/>
      <c r="L2630" s="108"/>
      <c r="M2630" s="220"/>
      <c r="N2630" s="108"/>
      <c r="O2630" s="220"/>
      <c r="P2630" s="108"/>
      <c r="Q2630" s="225"/>
    </row>
    <row r="2631" spans="2:17" x14ac:dyDescent="0.25">
      <c r="B2631" s="108"/>
      <c r="C2631" s="220"/>
      <c r="D2631" s="108"/>
      <c r="E2631" s="220"/>
      <c r="F2631" s="108"/>
      <c r="G2631" s="220"/>
      <c r="H2631" s="108"/>
      <c r="I2631" s="220"/>
      <c r="J2631" s="108"/>
      <c r="K2631" s="220"/>
      <c r="L2631" s="108"/>
      <c r="M2631" s="220"/>
      <c r="N2631" s="108"/>
      <c r="O2631" s="220"/>
      <c r="P2631" s="108"/>
      <c r="Q2631" s="225"/>
    </row>
    <row r="2632" spans="2:17" x14ac:dyDescent="0.25">
      <c r="B2632" s="108"/>
      <c r="C2632" s="220"/>
      <c r="D2632" s="108"/>
      <c r="E2632" s="220"/>
      <c r="F2632" s="108"/>
      <c r="G2632" s="220"/>
      <c r="H2632" s="108"/>
      <c r="I2632" s="220"/>
      <c r="J2632" s="108"/>
      <c r="K2632" s="220"/>
      <c r="L2632" s="108"/>
      <c r="M2632" s="220"/>
      <c r="N2632" s="108"/>
      <c r="O2632" s="220"/>
      <c r="P2632" s="108"/>
      <c r="Q2632" s="225"/>
    </row>
    <row r="2633" spans="2:17" x14ac:dyDescent="0.25">
      <c r="B2633" s="108"/>
      <c r="C2633" s="220"/>
      <c r="D2633" s="108"/>
      <c r="E2633" s="220"/>
      <c r="F2633" s="108"/>
      <c r="G2633" s="220"/>
      <c r="H2633" s="108"/>
      <c r="I2633" s="220"/>
      <c r="J2633" s="108"/>
      <c r="K2633" s="220"/>
      <c r="L2633" s="108"/>
      <c r="M2633" s="220"/>
      <c r="N2633" s="108"/>
      <c r="O2633" s="220"/>
      <c r="P2633" s="108"/>
      <c r="Q2633" s="225"/>
    </row>
    <row r="2634" spans="2:17" x14ac:dyDescent="0.25">
      <c r="B2634" s="108"/>
      <c r="C2634" s="220"/>
      <c r="D2634" s="108"/>
      <c r="E2634" s="220"/>
      <c r="F2634" s="108"/>
      <c r="G2634" s="220"/>
      <c r="H2634" s="108"/>
      <c r="I2634" s="220"/>
      <c r="J2634" s="108"/>
      <c r="K2634" s="220"/>
      <c r="L2634" s="108"/>
      <c r="M2634" s="220"/>
      <c r="N2634" s="108"/>
      <c r="O2634" s="220"/>
      <c r="P2634" s="108"/>
      <c r="Q2634" s="225"/>
    </row>
    <row r="2635" spans="2:17" x14ac:dyDescent="0.25">
      <c r="B2635" s="108"/>
      <c r="C2635" s="220"/>
      <c r="D2635" s="108"/>
      <c r="E2635" s="220"/>
      <c r="F2635" s="108"/>
      <c r="G2635" s="220"/>
      <c r="H2635" s="108"/>
      <c r="I2635" s="220"/>
      <c r="J2635" s="108"/>
      <c r="K2635" s="220"/>
      <c r="L2635" s="108"/>
      <c r="M2635" s="220"/>
      <c r="N2635" s="108"/>
      <c r="O2635" s="220"/>
      <c r="P2635" s="108"/>
      <c r="Q2635" s="225"/>
    </row>
    <row r="2636" spans="2:17" x14ac:dyDescent="0.25">
      <c r="B2636" s="108"/>
      <c r="C2636" s="220"/>
      <c r="D2636" s="108"/>
      <c r="E2636" s="220"/>
      <c r="F2636" s="108"/>
      <c r="G2636" s="220"/>
      <c r="H2636" s="108"/>
      <c r="I2636" s="220"/>
      <c r="J2636" s="108"/>
      <c r="K2636" s="220"/>
      <c r="L2636" s="108"/>
      <c r="M2636" s="220"/>
      <c r="N2636" s="108"/>
      <c r="O2636" s="220"/>
      <c r="P2636" s="108"/>
      <c r="Q2636" s="225"/>
    </row>
    <row r="2637" spans="2:17" x14ac:dyDescent="0.25">
      <c r="B2637" s="108"/>
      <c r="C2637" s="220"/>
      <c r="D2637" s="108"/>
      <c r="E2637" s="220"/>
      <c r="F2637" s="108"/>
      <c r="G2637" s="220"/>
      <c r="H2637" s="108"/>
      <c r="I2637" s="220"/>
      <c r="J2637" s="108"/>
      <c r="K2637" s="220"/>
      <c r="L2637" s="108"/>
      <c r="M2637" s="220"/>
      <c r="N2637" s="108"/>
      <c r="O2637" s="220"/>
      <c r="P2637" s="108"/>
      <c r="Q2637" s="225"/>
    </row>
    <row r="2638" spans="2:17" x14ac:dyDescent="0.25">
      <c r="B2638" s="108"/>
      <c r="C2638" s="220"/>
      <c r="D2638" s="108"/>
      <c r="E2638" s="220"/>
      <c r="F2638" s="108"/>
      <c r="G2638" s="220"/>
      <c r="H2638" s="108"/>
      <c r="I2638" s="220"/>
      <c r="J2638" s="108"/>
      <c r="K2638" s="220"/>
      <c r="L2638" s="108"/>
      <c r="M2638" s="220"/>
      <c r="N2638" s="108"/>
      <c r="O2638" s="220"/>
      <c r="P2638" s="108"/>
      <c r="Q2638" s="225"/>
    </row>
    <row r="2639" spans="2:17" x14ac:dyDescent="0.25">
      <c r="B2639" s="108"/>
      <c r="C2639" s="220"/>
      <c r="D2639" s="108"/>
      <c r="E2639" s="220"/>
      <c r="F2639" s="108"/>
      <c r="G2639" s="220"/>
      <c r="H2639" s="108"/>
      <c r="I2639" s="220"/>
      <c r="J2639" s="108"/>
      <c r="K2639" s="220"/>
      <c r="L2639" s="108"/>
      <c r="M2639" s="220"/>
      <c r="N2639" s="108"/>
      <c r="O2639" s="220"/>
      <c r="P2639" s="108"/>
      <c r="Q2639" s="225"/>
    </row>
    <row r="2640" spans="2:17" x14ac:dyDescent="0.25">
      <c r="B2640" s="108"/>
      <c r="C2640" s="220"/>
      <c r="D2640" s="108"/>
      <c r="E2640" s="220"/>
      <c r="F2640" s="108"/>
      <c r="G2640" s="220"/>
      <c r="H2640" s="108"/>
      <c r="I2640" s="220"/>
      <c r="J2640" s="108"/>
      <c r="K2640" s="220"/>
      <c r="L2640" s="108"/>
      <c r="M2640" s="220"/>
      <c r="N2640" s="108"/>
      <c r="O2640" s="220"/>
      <c r="P2640" s="108"/>
      <c r="Q2640" s="225"/>
    </row>
    <row r="2641" spans="2:17" x14ac:dyDescent="0.25">
      <c r="B2641" s="108"/>
      <c r="C2641" s="220"/>
      <c r="D2641" s="108"/>
      <c r="E2641" s="220"/>
      <c r="F2641" s="108"/>
      <c r="G2641" s="220"/>
      <c r="H2641" s="108"/>
      <c r="I2641" s="220"/>
      <c r="J2641" s="108"/>
      <c r="K2641" s="220"/>
      <c r="L2641" s="108"/>
      <c r="M2641" s="220"/>
      <c r="N2641" s="108"/>
      <c r="O2641" s="220"/>
      <c r="P2641" s="108"/>
      <c r="Q2641" s="225"/>
    </row>
    <row r="2642" spans="2:17" x14ac:dyDescent="0.25">
      <c r="B2642" s="108"/>
      <c r="C2642" s="220"/>
      <c r="D2642" s="108"/>
      <c r="E2642" s="220"/>
      <c r="F2642" s="108"/>
      <c r="G2642" s="220"/>
      <c r="H2642" s="108"/>
      <c r="I2642" s="220"/>
      <c r="J2642" s="108"/>
      <c r="K2642" s="220"/>
      <c r="L2642" s="108"/>
      <c r="M2642" s="220"/>
      <c r="N2642" s="108"/>
      <c r="O2642" s="220"/>
      <c r="P2642" s="108"/>
      <c r="Q2642" s="225"/>
    </row>
    <row r="2643" spans="2:17" x14ac:dyDescent="0.25">
      <c r="B2643" s="108"/>
      <c r="C2643" s="220"/>
      <c r="D2643" s="108"/>
      <c r="E2643" s="220"/>
      <c r="F2643" s="108"/>
      <c r="G2643" s="220"/>
      <c r="H2643" s="108"/>
      <c r="I2643" s="220"/>
      <c r="J2643" s="108"/>
      <c r="K2643" s="220"/>
      <c r="L2643" s="108"/>
      <c r="M2643" s="220"/>
      <c r="N2643" s="108"/>
      <c r="O2643" s="220"/>
      <c r="P2643" s="108"/>
      <c r="Q2643" s="225"/>
    </row>
    <row r="2644" spans="2:17" x14ac:dyDescent="0.25">
      <c r="B2644" s="108"/>
      <c r="C2644" s="220"/>
      <c r="D2644" s="108"/>
      <c r="E2644" s="220"/>
      <c r="F2644" s="108"/>
      <c r="G2644" s="220"/>
      <c r="H2644" s="108"/>
      <c r="I2644" s="220"/>
      <c r="J2644" s="108"/>
      <c r="K2644" s="220"/>
      <c r="L2644" s="108"/>
      <c r="M2644" s="220"/>
      <c r="N2644" s="108"/>
      <c r="O2644" s="220"/>
      <c r="P2644" s="108"/>
      <c r="Q2644" s="225"/>
    </row>
    <row r="2645" spans="2:17" x14ac:dyDescent="0.25">
      <c r="B2645" s="108"/>
      <c r="C2645" s="220"/>
      <c r="D2645" s="108"/>
      <c r="E2645" s="220"/>
      <c r="F2645" s="108"/>
      <c r="G2645" s="220"/>
      <c r="H2645" s="108"/>
      <c r="I2645" s="220"/>
      <c r="J2645" s="108"/>
      <c r="K2645" s="220"/>
      <c r="L2645" s="108"/>
      <c r="M2645" s="220"/>
      <c r="N2645" s="108"/>
      <c r="O2645" s="220"/>
      <c r="P2645" s="108"/>
      <c r="Q2645" s="225"/>
    </row>
    <row r="2646" spans="2:17" x14ac:dyDescent="0.25">
      <c r="B2646" s="108"/>
      <c r="C2646" s="220"/>
      <c r="D2646" s="108"/>
      <c r="E2646" s="220"/>
      <c r="F2646" s="108"/>
      <c r="G2646" s="220"/>
      <c r="H2646" s="108"/>
      <c r="I2646" s="220"/>
      <c r="J2646" s="108"/>
      <c r="K2646" s="220"/>
      <c r="L2646" s="108"/>
      <c r="M2646" s="220"/>
      <c r="N2646" s="108"/>
      <c r="O2646" s="220"/>
      <c r="P2646" s="108"/>
      <c r="Q2646" s="225"/>
    </row>
    <row r="2647" spans="2:17" x14ac:dyDescent="0.25">
      <c r="B2647" s="108"/>
      <c r="C2647" s="220"/>
      <c r="D2647" s="108"/>
      <c r="E2647" s="220"/>
      <c r="F2647" s="108"/>
      <c r="G2647" s="220"/>
      <c r="H2647" s="108"/>
      <c r="I2647" s="220"/>
      <c r="J2647" s="108"/>
      <c r="K2647" s="220"/>
      <c r="L2647" s="108"/>
      <c r="M2647" s="220"/>
      <c r="N2647" s="108"/>
      <c r="O2647" s="220"/>
      <c r="P2647" s="108"/>
      <c r="Q2647" s="225"/>
    </row>
    <row r="2648" spans="2:17" x14ac:dyDescent="0.25">
      <c r="B2648" s="108"/>
      <c r="C2648" s="220"/>
      <c r="D2648" s="108"/>
      <c r="E2648" s="220"/>
      <c r="F2648" s="108"/>
      <c r="G2648" s="220"/>
      <c r="H2648" s="108"/>
      <c r="I2648" s="220"/>
      <c r="J2648" s="108"/>
      <c r="K2648" s="220"/>
      <c r="L2648" s="108"/>
      <c r="M2648" s="220"/>
      <c r="N2648" s="108"/>
      <c r="O2648" s="220"/>
      <c r="P2648" s="108"/>
      <c r="Q2648" s="225"/>
    </row>
    <row r="2649" spans="2:17" x14ac:dyDescent="0.25">
      <c r="B2649" s="108"/>
      <c r="C2649" s="220"/>
      <c r="D2649" s="108"/>
      <c r="E2649" s="220"/>
      <c r="F2649" s="108"/>
      <c r="G2649" s="220"/>
      <c r="H2649" s="108"/>
      <c r="I2649" s="220"/>
      <c r="J2649" s="108"/>
      <c r="K2649" s="220"/>
      <c r="L2649" s="108"/>
      <c r="M2649" s="220"/>
      <c r="N2649" s="108"/>
      <c r="O2649" s="220"/>
      <c r="P2649" s="108"/>
      <c r="Q2649" s="225"/>
    </row>
    <row r="2650" spans="2:17" x14ac:dyDescent="0.25">
      <c r="B2650" s="108"/>
      <c r="C2650" s="220"/>
      <c r="D2650" s="108"/>
      <c r="E2650" s="220"/>
      <c r="F2650" s="108"/>
      <c r="G2650" s="220"/>
      <c r="H2650" s="108"/>
      <c r="I2650" s="220"/>
      <c r="J2650" s="108"/>
      <c r="K2650" s="220"/>
      <c r="L2650" s="108"/>
      <c r="M2650" s="220"/>
      <c r="N2650" s="108"/>
      <c r="O2650" s="220"/>
      <c r="P2650" s="108"/>
      <c r="Q2650" s="225"/>
    </row>
    <row r="2651" spans="2:17" x14ac:dyDescent="0.25">
      <c r="B2651" s="108"/>
      <c r="C2651" s="220"/>
      <c r="D2651" s="108"/>
      <c r="E2651" s="220"/>
      <c r="F2651" s="108"/>
      <c r="G2651" s="220"/>
      <c r="H2651" s="108"/>
      <c r="I2651" s="220"/>
      <c r="J2651" s="108"/>
      <c r="K2651" s="220"/>
      <c r="L2651" s="108"/>
      <c r="M2651" s="220"/>
      <c r="N2651" s="108"/>
      <c r="O2651" s="220"/>
      <c r="P2651" s="108"/>
      <c r="Q2651" s="225"/>
    </row>
    <row r="2652" spans="2:17" x14ac:dyDescent="0.25">
      <c r="B2652" s="108"/>
      <c r="C2652" s="220"/>
      <c r="D2652" s="108"/>
      <c r="E2652" s="220"/>
      <c r="F2652" s="108"/>
      <c r="G2652" s="220"/>
      <c r="H2652" s="108"/>
      <c r="I2652" s="220"/>
      <c r="J2652" s="108"/>
      <c r="K2652" s="220"/>
      <c r="L2652" s="108"/>
      <c r="M2652" s="220"/>
      <c r="N2652" s="108"/>
      <c r="O2652" s="220"/>
      <c r="P2652" s="108"/>
      <c r="Q2652" s="225"/>
    </row>
    <row r="2653" spans="2:17" x14ac:dyDescent="0.25">
      <c r="B2653" s="108"/>
      <c r="C2653" s="220"/>
      <c r="D2653" s="108"/>
      <c r="E2653" s="220"/>
      <c r="F2653" s="108"/>
      <c r="G2653" s="220"/>
      <c r="H2653" s="108"/>
      <c r="I2653" s="220"/>
      <c r="J2653" s="108"/>
      <c r="K2653" s="220"/>
      <c r="L2653" s="108"/>
      <c r="M2653" s="220"/>
      <c r="N2653" s="108"/>
      <c r="O2653" s="220"/>
      <c r="P2653" s="108"/>
      <c r="Q2653" s="225"/>
    </row>
    <row r="2654" spans="2:17" x14ac:dyDescent="0.25">
      <c r="B2654" s="108"/>
      <c r="C2654" s="220"/>
      <c r="D2654" s="108"/>
      <c r="E2654" s="220"/>
      <c r="F2654" s="108"/>
      <c r="G2654" s="220"/>
      <c r="H2654" s="108"/>
      <c r="I2654" s="220"/>
      <c r="J2654" s="108"/>
      <c r="K2654" s="220"/>
      <c r="L2654" s="108"/>
      <c r="M2654" s="220"/>
      <c r="N2654" s="108"/>
      <c r="O2654" s="220"/>
      <c r="P2654" s="108"/>
      <c r="Q2654" s="225"/>
    </row>
    <row r="2655" spans="2:17" x14ac:dyDescent="0.25">
      <c r="B2655" s="108"/>
      <c r="C2655" s="220"/>
      <c r="D2655" s="108"/>
      <c r="E2655" s="220"/>
      <c r="F2655" s="108"/>
      <c r="G2655" s="220"/>
      <c r="H2655" s="108"/>
      <c r="I2655" s="220"/>
      <c r="J2655" s="108"/>
      <c r="K2655" s="220"/>
      <c r="L2655" s="108"/>
      <c r="M2655" s="220"/>
      <c r="N2655" s="108"/>
      <c r="O2655" s="220"/>
      <c r="P2655" s="108"/>
      <c r="Q2655" s="225"/>
    </row>
    <row r="2656" spans="2:17" x14ac:dyDescent="0.25">
      <c r="B2656" s="108"/>
      <c r="C2656" s="220"/>
      <c r="D2656" s="108"/>
      <c r="E2656" s="220"/>
      <c r="F2656" s="108"/>
      <c r="G2656" s="220"/>
      <c r="H2656" s="108"/>
      <c r="I2656" s="220"/>
      <c r="J2656" s="108"/>
      <c r="K2656" s="220"/>
      <c r="L2656" s="108"/>
      <c r="M2656" s="220"/>
      <c r="N2656" s="108"/>
      <c r="O2656" s="220"/>
      <c r="P2656" s="108"/>
      <c r="Q2656" s="225"/>
    </row>
    <row r="2657" spans="2:17" x14ac:dyDescent="0.25">
      <c r="B2657" s="108"/>
      <c r="C2657" s="220"/>
      <c r="D2657" s="108"/>
      <c r="E2657" s="220"/>
      <c r="F2657" s="108"/>
      <c r="G2657" s="220"/>
      <c r="H2657" s="108"/>
      <c r="I2657" s="220"/>
      <c r="J2657" s="108"/>
      <c r="K2657" s="220"/>
      <c r="L2657" s="108"/>
      <c r="M2657" s="220"/>
      <c r="N2657" s="108"/>
      <c r="O2657" s="220"/>
      <c r="P2657" s="108"/>
      <c r="Q2657" s="225"/>
    </row>
    <row r="2658" spans="2:17" x14ac:dyDescent="0.25">
      <c r="B2658" s="108"/>
      <c r="C2658" s="220"/>
      <c r="D2658" s="108"/>
      <c r="E2658" s="220"/>
      <c r="F2658" s="108"/>
      <c r="G2658" s="220"/>
      <c r="H2658" s="108"/>
      <c r="I2658" s="220"/>
      <c r="J2658" s="108"/>
      <c r="K2658" s="220"/>
      <c r="L2658" s="108"/>
      <c r="M2658" s="220"/>
      <c r="N2658" s="108"/>
      <c r="O2658" s="220"/>
      <c r="P2658" s="108"/>
      <c r="Q2658" s="225"/>
    </row>
    <row r="2659" spans="2:17" x14ac:dyDescent="0.25">
      <c r="B2659" s="108"/>
      <c r="C2659" s="220"/>
      <c r="D2659" s="108"/>
      <c r="E2659" s="220"/>
      <c r="F2659" s="108"/>
      <c r="G2659" s="220"/>
      <c r="H2659" s="108"/>
      <c r="I2659" s="220"/>
      <c r="J2659" s="108"/>
      <c r="K2659" s="220"/>
      <c r="L2659" s="108"/>
      <c r="M2659" s="220"/>
      <c r="N2659" s="108"/>
      <c r="O2659" s="220"/>
      <c r="P2659" s="108"/>
      <c r="Q2659" s="225"/>
    </row>
    <row r="2660" spans="2:17" x14ac:dyDescent="0.25">
      <c r="B2660" s="108"/>
      <c r="C2660" s="220"/>
      <c r="D2660" s="108"/>
      <c r="E2660" s="220"/>
      <c r="F2660" s="108"/>
      <c r="G2660" s="220"/>
      <c r="H2660" s="108"/>
      <c r="I2660" s="220"/>
      <c r="J2660" s="108"/>
      <c r="K2660" s="220"/>
      <c r="L2660" s="108"/>
      <c r="M2660" s="220"/>
      <c r="N2660" s="108"/>
      <c r="O2660" s="220"/>
      <c r="P2660" s="108"/>
      <c r="Q2660" s="225"/>
    </row>
    <row r="2661" spans="2:17" x14ac:dyDescent="0.25">
      <c r="B2661" s="108"/>
      <c r="C2661" s="220"/>
      <c r="D2661" s="108"/>
      <c r="E2661" s="220"/>
      <c r="F2661" s="108"/>
      <c r="G2661" s="220"/>
      <c r="H2661" s="108"/>
      <c r="I2661" s="220"/>
      <c r="J2661" s="108"/>
      <c r="K2661" s="220"/>
      <c r="L2661" s="108"/>
      <c r="M2661" s="220"/>
      <c r="N2661" s="108"/>
      <c r="O2661" s="220"/>
      <c r="P2661" s="108"/>
      <c r="Q2661" s="225"/>
    </row>
    <row r="2662" spans="2:17" x14ac:dyDescent="0.25">
      <c r="B2662" s="108"/>
      <c r="C2662" s="220"/>
      <c r="D2662" s="108"/>
      <c r="E2662" s="220"/>
      <c r="F2662" s="108"/>
      <c r="G2662" s="220"/>
      <c r="H2662" s="108"/>
      <c r="I2662" s="220"/>
      <c r="J2662" s="108"/>
      <c r="K2662" s="220"/>
      <c r="L2662" s="108"/>
      <c r="M2662" s="220"/>
      <c r="N2662" s="108"/>
      <c r="O2662" s="220"/>
      <c r="P2662" s="108"/>
      <c r="Q2662" s="225"/>
    </row>
    <row r="2663" spans="2:17" x14ac:dyDescent="0.25">
      <c r="B2663" s="108"/>
      <c r="C2663" s="220"/>
      <c r="D2663" s="108"/>
      <c r="E2663" s="220"/>
      <c r="F2663" s="108"/>
      <c r="G2663" s="220"/>
      <c r="H2663" s="108"/>
      <c r="I2663" s="220"/>
      <c r="J2663" s="108"/>
      <c r="K2663" s="220"/>
      <c r="L2663" s="108"/>
      <c r="M2663" s="220"/>
      <c r="N2663" s="108"/>
      <c r="O2663" s="220"/>
      <c r="P2663" s="108"/>
      <c r="Q2663" s="225"/>
    </row>
    <row r="2664" spans="2:17" x14ac:dyDescent="0.25">
      <c r="B2664" s="108"/>
      <c r="C2664" s="220"/>
      <c r="D2664" s="108"/>
      <c r="E2664" s="220"/>
      <c r="F2664" s="108"/>
      <c r="G2664" s="220"/>
      <c r="H2664" s="108"/>
      <c r="I2664" s="220"/>
      <c r="J2664" s="108"/>
      <c r="K2664" s="220"/>
      <c r="L2664" s="108"/>
      <c r="M2664" s="220"/>
      <c r="N2664" s="108"/>
      <c r="O2664" s="220"/>
      <c r="P2664" s="108"/>
      <c r="Q2664" s="225"/>
    </row>
    <row r="2665" spans="2:17" x14ac:dyDescent="0.25">
      <c r="B2665" s="108"/>
      <c r="C2665" s="220"/>
      <c r="D2665" s="108"/>
      <c r="E2665" s="220"/>
      <c r="F2665" s="108"/>
      <c r="G2665" s="220"/>
      <c r="H2665" s="108"/>
      <c r="I2665" s="220"/>
      <c r="J2665" s="108"/>
      <c r="K2665" s="220"/>
      <c r="L2665" s="108"/>
      <c r="M2665" s="220"/>
      <c r="N2665" s="108"/>
      <c r="O2665" s="220"/>
      <c r="P2665" s="108"/>
      <c r="Q2665" s="225"/>
    </row>
    <row r="2666" spans="2:17" x14ac:dyDescent="0.25">
      <c r="B2666" s="108"/>
      <c r="C2666" s="220"/>
      <c r="D2666" s="108"/>
      <c r="E2666" s="220"/>
      <c r="F2666" s="108"/>
      <c r="G2666" s="220"/>
      <c r="H2666" s="108"/>
      <c r="I2666" s="220"/>
      <c r="J2666" s="108"/>
      <c r="K2666" s="220"/>
      <c r="L2666" s="108"/>
      <c r="M2666" s="220"/>
      <c r="N2666" s="108"/>
      <c r="O2666" s="220"/>
      <c r="P2666" s="108"/>
      <c r="Q2666" s="225"/>
    </row>
    <row r="2667" spans="2:17" x14ac:dyDescent="0.25">
      <c r="B2667" s="108"/>
      <c r="C2667" s="220"/>
      <c r="D2667" s="108"/>
      <c r="E2667" s="220"/>
      <c r="F2667" s="108"/>
      <c r="G2667" s="220"/>
      <c r="H2667" s="108"/>
      <c r="I2667" s="220"/>
      <c r="J2667" s="108"/>
      <c r="K2667" s="220"/>
      <c r="L2667" s="108"/>
      <c r="M2667" s="220"/>
      <c r="N2667" s="108"/>
      <c r="O2667" s="220"/>
      <c r="P2667" s="108"/>
      <c r="Q2667" s="225"/>
    </row>
    <row r="2668" spans="2:17" x14ac:dyDescent="0.25">
      <c r="B2668" s="108"/>
      <c r="C2668" s="220"/>
      <c r="D2668" s="108"/>
      <c r="E2668" s="220"/>
      <c r="F2668" s="108"/>
      <c r="G2668" s="220"/>
      <c r="H2668" s="108"/>
      <c r="I2668" s="220"/>
      <c r="J2668" s="108"/>
      <c r="K2668" s="220"/>
      <c r="L2668" s="108"/>
      <c r="M2668" s="220"/>
      <c r="N2668" s="108"/>
      <c r="O2668" s="220"/>
      <c r="P2668" s="108"/>
      <c r="Q2668" s="225"/>
    </row>
    <row r="2669" spans="2:17" x14ac:dyDescent="0.25">
      <c r="B2669" s="108"/>
      <c r="C2669" s="220"/>
      <c r="D2669" s="108"/>
      <c r="E2669" s="220"/>
      <c r="F2669" s="108"/>
      <c r="G2669" s="220"/>
      <c r="H2669" s="108"/>
      <c r="I2669" s="220"/>
      <c r="J2669" s="108"/>
      <c r="K2669" s="220"/>
      <c r="L2669" s="108"/>
      <c r="M2669" s="220"/>
      <c r="N2669" s="108"/>
      <c r="O2669" s="220"/>
      <c r="P2669" s="108"/>
      <c r="Q2669" s="225"/>
    </row>
    <row r="2670" spans="2:17" x14ac:dyDescent="0.25">
      <c r="B2670" s="108"/>
      <c r="C2670" s="220"/>
      <c r="D2670" s="108"/>
      <c r="E2670" s="220"/>
      <c r="F2670" s="108"/>
      <c r="G2670" s="220"/>
      <c r="H2670" s="108"/>
      <c r="I2670" s="220"/>
      <c r="J2670" s="108"/>
      <c r="K2670" s="220"/>
      <c r="L2670" s="108"/>
      <c r="M2670" s="220"/>
      <c r="N2670" s="108"/>
      <c r="O2670" s="220"/>
      <c r="P2670" s="108"/>
      <c r="Q2670" s="225"/>
    </row>
    <row r="2671" spans="2:17" x14ac:dyDescent="0.25">
      <c r="B2671" s="108"/>
      <c r="C2671" s="220"/>
      <c r="D2671" s="108"/>
      <c r="E2671" s="220"/>
      <c r="F2671" s="108"/>
      <c r="G2671" s="220"/>
      <c r="H2671" s="108"/>
      <c r="I2671" s="220"/>
      <c r="J2671" s="108"/>
      <c r="K2671" s="220"/>
      <c r="L2671" s="108"/>
      <c r="M2671" s="220"/>
      <c r="N2671" s="108"/>
      <c r="O2671" s="220"/>
      <c r="P2671" s="108"/>
      <c r="Q2671" s="225"/>
    </row>
    <row r="2672" spans="2:17" x14ac:dyDescent="0.25">
      <c r="B2672" s="108"/>
      <c r="C2672" s="220"/>
      <c r="D2672" s="108"/>
      <c r="E2672" s="220"/>
      <c r="F2672" s="108"/>
      <c r="G2672" s="220"/>
      <c r="H2672" s="108"/>
      <c r="I2672" s="220"/>
      <c r="J2672" s="108"/>
      <c r="K2672" s="220"/>
      <c r="L2672" s="108"/>
      <c r="M2672" s="220"/>
      <c r="N2672" s="108"/>
      <c r="O2672" s="220"/>
      <c r="P2672" s="108"/>
      <c r="Q2672" s="225"/>
    </row>
    <row r="2673" spans="2:17" x14ac:dyDescent="0.25">
      <c r="B2673" s="108"/>
      <c r="C2673" s="220"/>
      <c r="D2673" s="108"/>
      <c r="E2673" s="220"/>
      <c r="F2673" s="108"/>
      <c r="G2673" s="220"/>
      <c r="H2673" s="108"/>
      <c r="I2673" s="220"/>
      <c r="J2673" s="108"/>
      <c r="K2673" s="220"/>
      <c r="L2673" s="108"/>
      <c r="M2673" s="220"/>
      <c r="N2673" s="108"/>
      <c r="O2673" s="220"/>
      <c r="P2673" s="108"/>
      <c r="Q2673" s="225"/>
    </row>
    <row r="2674" spans="2:17" x14ac:dyDescent="0.25">
      <c r="B2674" s="108"/>
      <c r="C2674" s="220"/>
      <c r="D2674" s="108"/>
      <c r="E2674" s="220"/>
      <c r="F2674" s="108"/>
      <c r="G2674" s="220"/>
      <c r="H2674" s="108"/>
      <c r="I2674" s="220"/>
      <c r="J2674" s="108"/>
      <c r="K2674" s="220"/>
      <c r="L2674" s="108"/>
      <c r="M2674" s="220"/>
      <c r="N2674" s="108"/>
      <c r="O2674" s="220"/>
      <c r="P2674" s="108"/>
      <c r="Q2674" s="225"/>
    </row>
    <row r="2675" spans="2:17" x14ac:dyDescent="0.25">
      <c r="B2675" s="108"/>
      <c r="C2675" s="220"/>
      <c r="D2675" s="108"/>
      <c r="E2675" s="220"/>
      <c r="F2675" s="108"/>
      <c r="G2675" s="220"/>
      <c r="H2675" s="108"/>
      <c r="I2675" s="220"/>
      <c r="J2675" s="108"/>
      <c r="K2675" s="220"/>
      <c r="L2675" s="108"/>
      <c r="M2675" s="220"/>
      <c r="N2675" s="108"/>
      <c r="O2675" s="220"/>
      <c r="P2675" s="108"/>
      <c r="Q2675" s="225"/>
    </row>
    <row r="2676" spans="2:17" x14ac:dyDescent="0.25">
      <c r="B2676" s="108"/>
      <c r="C2676" s="220"/>
      <c r="D2676" s="108"/>
      <c r="E2676" s="220"/>
      <c r="F2676" s="108"/>
      <c r="G2676" s="220"/>
      <c r="H2676" s="108"/>
      <c r="I2676" s="220"/>
      <c r="J2676" s="108"/>
      <c r="K2676" s="220"/>
      <c r="L2676" s="108"/>
      <c r="M2676" s="220"/>
      <c r="N2676" s="108"/>
      <c r="O2676" s="220"/>
      <c r="P2676" s="108"/>
      <c r="Q2676" s="225"/>
    </row>
    <row r="2677" spans="2:17" x14ac:dyDescent="0.25">
      <c r="B2677" s="108"/>
      <c r="C2677" s="220"/>
      <c r="D2677" s="108"/>
      <c r="E2677" s="220"/>
      <c r="F2677" s="108"/>
      <c r="G2677" s="220"/>
      <c r="H2677" s="108"/>
      <c r="I2677" s="220"/>
      <c r="J2677" s="108"/>
      <c r="K2677" s="220"/>
      <c r="L2677" s="108"/>
      <c r="M2677" s="220"/>
      <c r="N2677" s="108"/>
      <c r="O2677" s="220"/>
      <c r="P2677" s="108"/>
      <c r="Q2677" s="225"/>
    </row>
    <row r="2678" spans="2:17" x14ac:dyDescent="0.25">
      <c r="B2678" s="108"/>
      <c r="C2678" s="220"/>
      <c r="D2678" s="108"/>
      <c r="E2678" s="220"/>
      <c r="F2678" s="108"/>
      <c r="G2678" s="220"/>
      <c r="H2678" s="108"/>
      <c r="I2678" s="220"/>
      <c r="J2678" s="108"/>
      <c r="K2678" s="220"/>
      <c r="L2678" s="108"/>
      <c r="M2678" s="220"/>
      <c r="N2678" s="108"/>
      <c r="O2678" s="220"/>
      <c r="P2678" s="108"/>
      <c r="Q2678" s="225"/>
    </row>
    <row r="2679" spans="2:17" x14ac:dyDescent="0.25">
      <c r="B2679" s="108"/>
      <c r="C2679" s="220"/>
      <c r="D2679" s="108"/>
      <c r="E2679" s="220"/>
      <c r="F2679" s="108"/>
      <c r="G2679" s="220"/>
      <c r="H2679" s="108"/>
      <c r="I2679" s="220"/>
      <c r="J2679" s="108"/>
      <c r="K2679" s="220"/>
      <c r="L2679" s="108"/>
      <c r="M2679" s="220"/>
      <c r="N2679" s="108"/>
      <c r="O2679" s="220"/>
      <c r="P2679" s="108"/>
      <c r="Q2679" s="225"/>
    </row>
    <row r="2680" spans="2:17" x14ac:dyDescent="0.25">
      <c r="B2680" s="108"/>
      <c r="C2680" s="220"/>
      <c r="D2680" s="108"/>
      <c r="E2680" s="220"/>
      <c r="F2680" s="108"/>
      <c r="G2680" s="220"/>
      <c r="H2680" s="108"/>
      <c r="I2680" s="220"/>
      <c r="J2680" s="108"/>
      <c r="K2680" s="220"/>
      <c r="L2680" s="108"/>
      <c r="M2680" s="220"/>
      <c r="N2680" s="108"/>
      <c r="O2680" s="220"/>
      <c r="P2680" s="108"/>
      <c r="Q2680" s="225"/>
    </row>
    <row r="2681" spans="2:17" x14ac:dyDescent="0.25">
      <c r="B2681" s="108"/>
      <c r="C2681" s="220"/>
      <c r="D2681" s="108"/>
      <c r="E2681" s="220"/>
      <c r="F2681" s="108"/>
      <c r="G2681" s="220"/>
      <c r="H2681" s="108"/>
      <c r="I2681" s="220"/>
      <c r="J2681" s="108"/>
      <c r="K2681" s="220"/>
      <c r="L2681" s="108"/>
      <c r="M2681" s="220"/>
      <c r="N2681" s="108"/>
      <c r="O2681" s="220"/>
      <c r="P2681" s="108"/>
      <c r="Q2681" s="225"/>
    </row>
    <row r="2682" spans="2:17" x14ac:dyDescent="0.25">
      <c r="B2682" s="108"/>
      <c r="C2682" s="220"/>
      <c r="D2682" s="108"/>
      <c r="E2682" s="220"/>
      <c r="F2682" s="108"/>
      <c r="G2682" s="220"/>
      <c r="H2682" s="108"/>
      <c r="I2682" s="220"/>
      <c r="J2682" s="108"/>
      <c r="K2682" s="220"/>
      <c r="L2682" s="108"/>
      <c r="M2682" s="220"/>
      <c r="N2682" s="108"/>
      <c r="O2682" s="220"/>
      <c r="P2682" s="108"/>
      <c r="Q2682" s="225"/>
    </row>
    <row r="2683" spans="2:17" x14ac:dyDescent="0.25">
      <c r="B2683" s="108"/>
      <c r="C2683" s="220"/>
      <c r="D2683" s="108"/>
      <c r="E2683" s="220"/>
      <c r="F2683" s="108"/>
      <c r="G2683" s="220"/>
      <c r="H2683" s="108"/>
      <c r="I2683" s="220"/>
      <c r="J2683" s="108"/>
      <c r="K2683" s="220"/>
      <c r="L2683" s="108"/>
      <c r="M2683" s="220"/>
      <c r="N2683" s="108"/>
      <c r="O2683" s="220"/>
      <c r="P2683" s="108"/>
      <c r="Q2683" s="225"/>
    </row>
    <row r="2684" spans="2:17" x14ac:dyDescent="0.25">
      <c r="B2684" s="108"/>
      <c r="C2684" s="220"/>
      <c r="D2684" s="108"/>
      <c r="E2684" s="220"/>
      <c r="F2684" s="108"/>
      <c r="G2684" s="220"/>
      <c r="H2684" s="108"/>
      <c r="I2684" s="220"/>
      <c r="J2684" s="108"/>
      <c r="K2684" s="220"/>
      <c r="L2684" s="108"/>
      <c r="M2684" s="220"/>
      <c r="N2684" s="108"/>
      <c r="O2684" s="220"/>
      <c r="P2684" s="108"/>
      <c r="Q2684" s="225"/>
    </row>
    <row r="2685" spans="2:17" x14ac:dyDescent="0.25">
      <c r="B2685" s="108"/>
      <c r="C2685" s="220"/>
      <c r="D2685" s="108"/>
      <c r="E2685" s="220"/>
      <c r="F2685" s="108"/>
      <c r="G2685" s="220"/>
      <c r="H2685" s="108"/>
      <c r="I2685" s="220"/>
      <c r="J2685" s="108"/>
      <c r="K2685" s="220"/>
      <c r="L2685" s="108"/>
      <c r="M2685" s="220"/>
      <c r="N2685" s="108"/>
      <c r="O2685" s="220"/>
      <c r="P2685" s="108"/>
      <c r="Q2685" s="225"/>
    </row>
    <row r="2686" spans="2:17" x14ac:dyDescent="0.25">
      <c r="B2686" s="108"/>
      <c r="C2686" s="220"/>
      <c r="D2686" s="108"/>
      <c r="E2686" s="220"/>
      <c r="F2686" s="108"/>
      <c r="G2686" s="220"/>
      <c r="H2686" s="108"/>
      <c r="I2686" s="220"/>
      <c r="J2686" s="108"/>
      <c r="K2686" s="220"/>
      <c r="L2686" s="108"/>
      <c r="M2686" s="220"/>
      <c r="N2686" s="108"/>
      <c r="O2686" s="220"/>
      <c r="P2686" s="108"/>
      <c r="Q2686" s="225"/>
    </row>
    <row r="2687" spans="2:17" x14ac:dyDescent="0.25">
      <c r="B2687" s="108"/>
      <c r="C2687" s="220"/>
      <c r="D2687" s="108"/>
      <c r="E2687" s="220"/>
      <c r="F2687" s="108"/>
      <c r="G2687" s="220"/>
      <c r="H2687" s="108"/>
      <c r="I2687" s="220"/>
      <c r="J2687" s="108"/>
      <c r="K2687" s="220"/>
      <c r="L2687" s="108"/>
      <c r="M2687" s="220"/>
      <c r="N2687" s="108"/>
      <c r="O2687" s="220"/>
      <c r="P2687" s="108"/>
      <c r="Q2687" s="225"/>
    </row>
    <row r="2688" spans="2:17" x14ac:dyDescent="0.25">
      <c r="B2688" s="108"/>
      <c r="C2688" s="220"/>
      <c r="D2688" s="108"/>
      <c r="E2688" s="220"/>
      <c r="F2688" s="108"/>
      <c r="G2688" s="220"/>
      <c r="H2688" s="108"/>
      <c r="I2688" s="220"/>
      <c r="J2688" s="108"/>
      <c r="K2688" s="220"/>
      <c r="L2688" s="108"/>
      <c r="M2688" s="220"/>
      <c r="N2688" s="108"/>
      <c r="O2688" s="220"/>
      <c r="P2688" s="108"/>
      <c r="Q2688" s="225"/>
    </row>
    <row r="2689" spans="2:17" x14ac:dyDescent="0.25">
      <c r="B2689" s="108"/>
      <c r="C2689" s="220"/>
      <c r="D2689" s="108"/>
      <c r="E2689" s="220"/>
      <c r="F2689" s="108"/>
      <c r="G2689" s="220"/>
      <c r="H2689" s="108"/>
      <c r="I2689" s="220"/>
      <c r="J2689" s="108"/>
      <c r="K2689" s="220"/>
      <c r="L2689" s="108"/>
      <c r="M2689" s="220"/>
      <c r="N2689" s="108"/>
      <c r="O2689" s="220"/>
      <c r="P2689" s="108"/>
      <c r="Q2689" s="225"/>
    </row>
    <row r="2690" spans="2:17" x14ac:dyDescent="0.25">
      <c r="B2690" s="108"/>
      <c r="C2690" s="220"/>
      <c r="D2690" s="108"/>
      <c r="E2690" s="220"/>
      <c r="F2690" s="108"/>
      <c r="G2690" s="220"/>
      <c r="H2690" s="108"/>
      <c r="I2690" s="220"/>
      <c r="J2690" s="108"/>
      <c r="K2690" s="220"/>
      <c r="L2690" s="108"/>
      <c r="M2690" s="220"/>
      <c r="N2690" s="108"/>
      <c r="O2690" s="220"/>
      <c r="P2690" s="108"/>
      <c r="Q2690" s="225"/>
    </row>
    <row r="2691" spans="2:17" x14ac:dyDescent="0.25">
      <c r="B2691" s="108"/>
      <c r="C2691" s="220"/>
      <c r="D2691" s="108"/>
      <c r="E2691" s="220"/>
      <c r="F2691" s="108"/>
      <c r="G2691" s="220"/>
      <c r="H2691" s="108"/>
      <c r="I2691" s="220"/>
      <c r="J2691" s="108"/>
      <c r="K2691" s="220"/>
      <c r="L2691" s="108"/>
      <c r="M2691" s="220"/>
      <c r="N2691" s="108"/>
      <c r="O2691" s="220"/>
      <c r="P2691" s="108"/>
      <c r="Q2691" s="225"/>
    </row>
    <row r="2692" spans="2:17" x14ac:dyDescent="0.25">
      <c r="B2692" s="108"/>
      <c r="C2692" s="220"/>
      <c r="D2692" s="108"/>
      <c r="E2692" s="220"/>
      <c r="F2692" s="108"/>
      <c r="G2692" s="220"/>
      <c r="H2692" s="108"/>
      <c r="I2692" s="220"/>
      <c r="J2692" s="108"/>
      <c r="K2692" s="220"/>
      <c r="L2692" s="108"/>
      <c r="M2692" s="220"/>
      <c r="N2692" s="108"/>
      <c r="O2692" s="220"/>
      <c r="P2692" s="108"/>
      <c r="Q2692" s="225"/>
    </row>
    <row r="2693" spans="2:17" x14ac:dyDescent="0.25">
      <c r="B2693" s="108"/>
      <c r="C2693" s="220"/>
      <c r="D2693" s="108"/>
      <c r="E2693" s="220"/>
      <c r="F2693" s="108"/>
      <c r="G2693" s="220"/>
      <c r="H2693" s="108"/>
      <c r="I2693" s="220"/>
      <c r="J2693" s="108"/>
      <c r="K2693" s="220"/>
      <c r="L2693" s="108"/>
      <c r="M2693" s="220"/>
      <c r="N2693" s="108"/>
      <c r="O2693" s="220"/>
      <c r="P2693" s="108"/>
      <c r="Q2693" s="225"/>
    </row>
    <row r="2694" spans="2:17" x14ac:dyDescent="0.25">
      <c r="B2694" s="108"/>
      <c r="C2694" s="220"/>
      <c r="D2694" s="108"/>
      <c r="E2694" s="220"/>
      <c r="F2694" s="108"/>
      <c r="G2694" s="220"/>
      <c r="H2694" s="108"/>
      <c r="I2694" s="220"/>
      <c r="J2694" s="108"/>
      <c r="K2694" s="220"/>
      <c r="L2694" s="108"/>
      <c r="M2694" s="220"/>
      <c r="N2694" s="108"/>
      <c r="O2694" s="220"/>
      <c r="P2694" s="108"/>
      <c r="Q2694" s="225"/>
    </row>
    <row r="2695" spans="2:17" x14ac:dyDescent="0.25">
      <c r="B2695" s="108"/>
      <c r="C2695" s="220"/>
      <c r="D2695" s="108"/>
      <c r="E2695" s="220"/>
      <c r="F2695" s="108"/>
      <c r="G2695" s="220"/>
      <c r="H2695" s="108"/>
      <c r="I2695" s="220"/>
      <c r="J2695" s="108"/>
      <c r="K2695" s="220"/>
      <c r="L2695" s="108"/>
      <c r="M2695" s="220"/>
      <c r="N2695" s="108"/>
      <c r="O2695" s="220"/>
      <c r="P2695" s="108"/>
      <c r="Q2695" s="225"/>
    </row>
    <row r="2696" spans="2:17" x14ac:dyDescent="0.25">
      <c r="B2696" s="108"/>
      <c r="C2696" s="220"/>
      <c r="D2696" s="108"/>
      <c r="E2696" s="220"/>
      <c r="F2696" s="108"/>
      <c r="G2696" s="220"/>
      <c r="H2696" s="108"/>
      <c r="I2696" s="220"/>
      <c r="J2696" s="108"/>
      <c r="K2696" s="220"/>
      <c r="L2696" s="108"/>
      <c r="M2696" s="220"/>
      <c r="N2696" s="108"/>
      <c r="O2696" s="220"/>
      <c r="P2696" s="108"/>
      <c r="Q2696" s="225"/>
    </row>
    <row r="2697" spans="2:17" x14ac:dyDescent="0.25">
      <c r="B2697" s="108"/>
      <c r="C2697" s="220"/>
      <c r="D2697" s="108"/>
      <c r="E2697" s="220"/>
      <c r="F2697" s="108"/>
      <c r="G2697" s="220"/>
      <c r="H2697" s="108"/>
      <c r="I2697" s="220"/>
      <c r="J2697" s="108"/>
      <c r="K2697" s="220"/>
      <c r="L2697" s="108"/>
      <c r="M2697" s="220"/>
      <c r="N2697" s="108"/>
      <c r="O2697" s="220"/>
      <c r="P2697" s="108"/>
      <c r="Q2697" s="225"/>
    </row>
    <row r="2698" spans="2:17" x14ac:dyDescent="0.25">
      <c r="B2698" s="108"/>
      <c r="C2698" s="220"/>
      <c r="D2698" s="108"/>
      <c r="E2698" s="220"/>
      <c r="F2698" s="108"/>
      <c r="G2698" s="220"/>
      <c r="H2698" s="108"/>
      <c r="I2698" s="220"/>
      <c r="J2698" s="108"/>
      <c r="K2698" s="220"/>
      <c r="L2698" s="108"/>
      <c r="M2698" s="220"/>
      <c r="N2698" s="108"/>
      <c r="O2698" s="220"/>
      <c r="P2698" s="108"/>
      <c r="Q2698" s="225"/>
    </row>
    <row r="2699" spans="2:17" x14ac:dyDescent="0.25">
      <c r="B2699" s="108"/>
      <c r="C2699" s="220"/>
      <c r="D2699" s="108"/>
      <c r="E2699" s="220"/>
      <c r="F2699" s="108"/>
      <c r="G2699" s="220"/>
      <c r="H2699" s="108"/>
      <c r="I2699" s="220"/>
      <c r="J2699" s="108"/>
      <c r="K2699" s="220"/>
      <c r="L2699" s="108"/>
      <c r="M2699" s="220"/>
      <c r="N2699" s="108"/>
      <c r="O2699" s="220"/>
      <c r="P2699" s="108"/>
      <c r="Q2699" s="225"/>
    </row>
    <row r="2700" spans="2:17" x14ac:dyDescent="0.25">
      <c r="B2700" s="108"/>
      <c r="C2700" s="220"/>
      <c r="D2700" s="108"/>
      <c r="E2700" s="220"/>
      <c r="F2700" s="108"/>
      <c r="G2700" s="220"/>
      <c r="H2700" s="108"/>
      <c r="I2700" s="220"/>
      <c r="J2700" s="108"/>
      <c r="K2700" s="220"/>
      <c r="L2700" s="108"/>
      <c r="M2700" s="220"/>
      <c r="N2700" s="108"/>
      <c r="O2700" s="220"/>
      <c r="P2700" s="108"/>
      <c r="Q2700" s="225"/>
    </row>
    <row r="2701" spans="2:17" x14ac:dyDescent="0.25">
      <c r="B2701" s="108"/>
      <c r="C2701" s="220"/>
      <c r="D2701" s="108"/>
      <c r="E2701" s="220"/>
      <c r="F2701" s="108"/>
      <c r="G2701" s="220"/>
      <c r="H2701" s="108"/>
      <c r="I2701" s="220"/>
      <c r="J2701" s="108"/>
      <c r="K2701" s="220"/>
      <c r="L2701" s="108"/>
      <c r="M2701" s="220"/>
      <c r="N2701" s="108"/>
      <c r="O2701" s="220"/>
      <c r="P2701" s="108"/>
      <c r="Q2701" s="225"/>
    </row>
    <row r="2702" spans="2:17" x14ac:dyDescent="0.25">
      <c r="B2702" s="108"/>
      <c r="C2702" s="220"/>
      <c r="D2702" s="108"/>
      <c r="E2702" s="220"/>
      <c r="F2702" s="108"/>
      <c r="G2702" s="220"/>
      <c r="H2702" s="108"/>
      <c r="I2702" s="220"/>
      <c r="J2702" s="108"/>
      <c r="K2702" s="220"/>
      <c r="L2702" s="108"/>
      <c r="M2702" s="220"/>
      <c r="N2702" s="108"/>
      <c r="O2702" s="220"/>
      <c r="P2702" s="108"/>
      <c r="Q2702" s="225"/>
    </row>
    <row r="2703" spans="2:17" x14ac:dyDescent="0.25">
      <c r="B2703" s="108"/>
      <c r="C2703" s="220"/>
      <c r="D2703" s="108"/>
      <c r="E2703" s="220"/>
      <c r="F2703" s="108"/>
      <c r="G2703" s="220"/>
      <c r="H2703" s="108"/>
      <c r="I2703" s="220"/>
      <c r="J2703" s="108"/>
      <c r="K2703" s="220"/>
      <c r="L2703" s="108"/>
      <c r="M2703" s="220"/>
      <c r="N2703" s="108"/>
      <c r="O2703" s="220"/>
      <c r="P2703" s="108"/>
      <c r="Q2703" s="225"/>
    </row>
    <row r="2704" spans="2:17" x14ac:dyDescent="0.25">
      <c r="B2704" s="108"/>
      <c r="C2704" s="220"/>
      <c r="D2704" s="108"/>
      <c r="E2704" s="220"/>
      <c r="F2704" s="108"/>
      <c r="G2704" s="220"/>
      <c r="H2704" s="108"/>
      <c r="I2704" s="220"/>
      <c r="J2704" s="108"/>
      <c r="K2704" s="220"/>
      <c r="L2704" s="108"/>
      <c r="M2704" s="220"/>
      <c r="N2704" s="108"/>
      <c r="O2704" s="220"/>
      <c r="P2704" s="108"/>
      <c r="Q2704" s="225"/>
    </row>
    <row r="2705" spans="2:17" x14ac:dyDescent="0.25">
      <c r="B2705" s="108"/>
      <c r="C2705" s="220"/>
      <c r="D2705" s="108"/>
      <c r="E2705" s="220"/>
      <c r="F2705" s="108"/>
      <c r="G2705" s="220"/>
      <c r="H2705" s="108"/>
      <c r="I2705" s="220"/>
      <c r="J2705" s="108"/>
      <c r="K2705" s="220"/>
      <c r="L2705" s="108"/>
      <c r="M2705" s="220"/>
      <c r="N2705" s="108"/>
      <c r="O2705" s="220"/>
      <c r="P2705" s="108"/>
      <c r="Q2705" s="225"/>
    </row>
    <row r="2706" spans="2:17" x14ac:dyDescent="0.25">
      <c r="B2706" s="108"/>
      <c r="C2706" s="220"/>
      <c r="D2706" s="108"/>
      <c r="E2706" s="220"/>
      <c r="F2706" s="108"/>
      <c r="G2706" s="220"/>
      <c r="H2706" s="108"/>
      <c r="I2706" s="220"/>
      <c r="J2706" s="108"/>
      <c r="K2706" s="220"/>
      <c r="L2706" s="108"/>
      <c r="M2706" s="220"/>
      <c r="N2706" s="108"/>
      <c r="O2706" s="220"/>
      <c r="P2706" s="108"/>
      <c r="Q2706" s="225"/>
    </row>
    <row r="2707" spans="2:17" x14ac:dyDescent="0.25">
      <c r="B2707" s="108"/>
      <c r="C2707" s="220"/>
      <c r="D2707" s="108"/>
      <c r="E2707" s="220"/>
      <c r="F2707" s="108"/>
      <c r="G2707" s="220"/>
      <c r="H2707" s="108"/>
      <c r="I2707" s="220"/>
      <c r="J2707" s="108"/>
      <c r="K2707" s="220"/>
      <c r="L2707" s="108"/>
      <c r="M2707" s="220"/>
      <c r="N2707" s="108"/>
      <c r="O2707" s="220"/>
      <c r="P2707" s="108"/>
      <c r="Q2707" s="225"/>
    </row>
    <row r="2708" spans="2:17" x14ac:dyDescent="0.25">
      <c r="B2708" s="108"/>
      <c r="C2708" s="220"/>
      <c r="D2708" s="108"/>
      <c r="E2708" s="220"/>
      <c r="F2708" s="108"/>
      <c r="G2708" s="220"/>
      <c r="H2708" s="108"/>
      <c r="I2708" s="220"/>
      <c r="J2708" s="108"/>
      <c r="K2708" s="220"/>
      <c r="L2708" s="108"/>
      <c r="M2708" s="220"/>
      <c r="N2708" s="108"/>
      <c r="O2708" s="220"/>
      <c r="P2708" s="108"/>
      <c r="Q2708" s="225"/>
    </row>
    <row r="2709" spans="2:17" x14ac:dyDescent="0.25">
      <c r="B2709" s="108"/>
      <c r="C2709" s="220"/>
      <c r="D2709" s="108"/>
      <c r="E2709" s="220"/>
      <c r="F2709" s="108"/>
      <c r="G2709" s="220"/>
      <c r="H2709" s="108"/>
      <c r="I2709" s="220"/>
      <c r="J2709" s="108"/>
      <c r="K2709" s="220"/>
      <c r="L2709" s="108"/>
      <c r="M2709" s="220"/>
      <c r="N2709" s="108"/>
      <c r="O2709" s="220"/>
      <c r="P2709" s="108"/>
      <c r="Q2709" s="225"/>
    </row>
    <row r="2710" spans="2:17" x14ac:dyDescent="0.25">
      <c r="B2710" s="108"/>
      <c r="C2710" s="220"/>
      <c r="D2710" s="108"/>
      <c r="E2710" s="220"/>
      <c r="F2710" s="108"/>
      <c r="G2710" s="220"/>
      <c r="H2710" s="108"/>
      <c r="I2710" s="220"/>
      <c r="J2710" s="108"/>
      <c r="K2710" s="220"/>
      <c r="L2710" s="108"/>
      <c r="M2710" s="220"/>
      <c r="N2710" s="108"/>
      <c r="O2710" s="220"/>
      <c r="P2710" s="108"/>
      <c r="Q2710" s="225"/>
    </row>
    <row r="2711" spans="2:17" x14ac:dyDescent="0.25">
      <c r="B2711" s="108"/>
      <c r="C2711" s="220"/>
      <c r="D2711" s="108"/>
      <c r="E2711" s="220"/>
      <c r="F2711" s="108"/>
      <c r="G2711" s="220"/>
      <c r="H2711" s="108"/>
      <c r="I2711" s="220"/>
      <c r="J2711" s="108"/>
      <c r="K2711" s="220"/>
      <c r="L2711" s="108"/>
      <c r="M2711" s="220"/>
      <c r="N2711" s="108"/>
      <c r="O2711" s="220"/>
      <c r="P2711" s="108"/>
      <c r="Q2711" s="225"/>
    </row>
    <row r="2712" spans="2:17" x14ac:dyDescent="0.25">
      <c r="B2712" s="108"/>
      <c r="C2712" s="220"/>
      <c r="D2712" s="108"/>
      <c r="E2712" s="220"/>
      <c r="F2712" s="108"/>
      <c r="G2712" s="220"/>
      <c r="H2712" s="108"/>
      <c r="I2712" s="220"/>
      <c r="J2712" s="108"/>
      <c r="K2712" s="220"/>
      <c r="L2712" s="108"/>
      <c r="M2712" s="220"/>
      <c r="N2712" s="108"/>
      <c r="O2712" s="220"/>
      <c r="P2712" s="108"/>
      <c r="Q2712" s="225"/>
    </row>
    <row r="2713" spans="2:17" x14ac:dyDescent="0.25">
      <c r="B2713" s="108"/>
      <c r="C2713" s="220"/>
      <c r="D2713" s="108"/>
      <c r="E2713" s="220"/>
      <c r="F2713" s="108"/>
      <c r="G2713" s="220"/>
      <c r="H2713" s="108"/>
      <c r="I2713" s="220"/>
      <c r="J2713" s="108"/>
      <c r="K2713" s="220"/>
      <c r="L2713" s="108"/>
      <c r="M2713" s="220"/>
      <c r="N2713" s="108"/>
      <c r="O2713" s="220"/>
      <c r="P2713" s="108"/>
      <c r="Q2713" s="225"/>
    </row>
    <row r="2714" spans="2:17" x14ac:dyDescent="0.25">
      <c r="B2714" s="108"/>
      <c r="C2714" s="220"/>
      <c r="D2714" s="108"/>
      <c r="E2714" s="220"/>
      <c r="F2714" s="108"/>
      <c r="G2714" s="220"/>
      <c r="H2714" s="108"/>
      <c r="I2714" s="220"/>
      <c r="J2714" s="108"/>
      <c r="K2714" s="220"/>
      <c r="L2714" s="108"/>
      <c r="M2714" s="220"/>
      <c r="N2714" s="108"/>
      <c r="O2714" s="220"/>
      <c r="P2714" s="108"/>
      <c r="Q2714" s="225"/>
    </row>
    <row r="2715" spans="2:17" x14ac:dyDescent="0.25">
      <c r="B2715" s="108"/>
      <c r="C2715" s="220"/>
      <c r="D2715" s="108"/>
      <c r="E2715" s="220"/>
      <c r="F2715" s="108"/>
      <c r="G2715" s="220"/>
      <c r="H2715" s="108"/>
      <c r="I2715" s="220"/>
      <c r="J2715" s="108"/>
      <c r="K2715" s="220"/>
      <c r="L2715" s="108"/>
      <c r="M2715" s="220"/>
      <c r="N2715" s="108"/>
      <c r="O2715" s="220"/>
      <c r="P2715" s="108"/>
      <c r="Q2715" s="225"/>
    </row>
    <row r="2716" spans="2:17" x14ac:dyDescent="0.25">
      <c r="B2716" s="108"/>
      <c r="C2716" s="220"/>
      <c r="D2716" s="108"/>
      <c r="E2716" s="220"/>
      <c r="F2716" s="108"/>
      <c r="G2716" s="220"/>
      <c r="H2716" s="108"/>
      <c r="I2716" s="220"/>
      <c r="J2716" s="108"/>
      <c r="K2716" s="220"/>
      <c r="L2716" s="108"/>
      <c r="M2716" s="220"/>
      <c r="N2716" s="108"/>
      <c r="O2716" s="220"/>
      <c r="P2716" s="108"/>
      <c r="Q2716" s="225"/>
    </row>
    <row r="2717" spans="2:17" x14ac:dyDescent="0.25">
      <c r="B2717" s="108"/>
      <c r="C2717" s="220"/>
      <c r="D2717" s="108"/>
      <c r="E2717" s="220"/>
      <c r="F2717" s="108"/>
      <c r="G2717" s="220"/>
      <c r="H2717" s="108"/>
      <c r="I2717" s="220"/>
      <c r="J2717" s="108"/>
      <c r="K2717" s="220"/>
      <c r="L2717" s="108"/>
      <c r="M2717" s="220"/>
      <c r="N2717" s="108"/>
      <c r="O2717" s="220"/>
      <c r="P2717" s="108"/>
      <c r="Q2717" s="225"/>
    </row>
    <row r="2718" spans="2:17" x14ac:dyDescent="0.25">
      <c r="B2718" s="108"/>
      <c r="C2718" s="220"/>
      <c r="D2718" s="108"/>
      <c r="E2718" s="220"/>
      <c r="F2718" s="108"/>
      <c r="G2718" s="220"/>
      <c r="H2718" s="108"/>
      <c r="I2718" s="220"/>
      <c r="J2718" s="108"/>
      <c r="K2718" s="220"/>
      <c r="L2718" s="108"/>
      <c r="M2718" s="220"/>
      <c r="N2718" s="108"/>
      <c r="O2718" s="220"/>
      <c r="P2718" s="108"/>
      <c r="Q2718" s="225"/>
    </row>
    <row r="2719" spans="2:17" x14ac:dyDescent="0.25">
      <c r="B2719" s="108"/>
      <c r="C2719" s="220"/>
      <c r="D2719" s="108"/>
      <c r="E2719" s="220"/>
      <c r="F2719" s="108"/>
      <c r="G2719" s="220"/>
      <c r="H2719" s="108"/>
      <c r="I2719" s="220"/>
      <c r="J2719" s="108"/>
      <c r="K2719" s="220"/>
      <c r="L2719" s="108"/>
      <c r="M2719" s="220"/>
      <c r="N2719" s="108"/>
      <c r="O2719" s="220"/>
      <c r="P2719" s="108"/>
      <c r="Q2719" s="225"/>
    </row>
    <row r="2720" spans="2:17" x14ac:dyDescent="0.25">
      <c r="B2720" s="108"/>
      <c r="C2720" s="220"/>
      <c r="D2720" s="108"/>
      <c r="E2720" s="220"/>
      <c r="F2720" s="108"/>
      <c r="G2720" s="220"/>
      <c r="H2720" s="108"/>
      <c r="I2720" s="220"/>
      <c r="J2720" s="108"/>
      <c r="K2720" s="220"/>
      <c r="L2720" s="108"/>
      <c r="M2720" s="220"/>
      <c r="N2720" s="108"/>
      <c r="O2720" s="220"/>
      <c r="P2720" s="108"/>
      <c r="Q2720" s="225"/>
    </row>
    <row r="2721" spans="2:17" x14ac:dyDescent="0.25">
      <c r="B2721" s="108"/>
      <c r="C2721" s="220"/>
      <c r="D2721" s="108"/>
      <c r="E2721" s="220"/>
      <c r="F2721" s="108"/>
      <c r="G2721" s="220"/>
      <c r="H2721" s="108"/>
      <c r="I2721" s="220"/>
      <c r="J2721" s="108"/>
      <c r="K2721" s="220"/>
      <c r="L2721" s="108"/>
      <c r="M2721" s="220"/>
      <c r="N2721" s="108"/>
      <c r="O2721" s="220"/>
      <c r="P2721" s="108"/>
      <c r="Q2721" s="225"/>
    </row>
    <row r="2722" spans="2:17" x14ac:dyDescent="0.25">
      <c r="B2722" s="108"/>
      <c r="C2722" s="220"/>
      <c r="D2722" s="108"/>
      <c r="E2722" s="220"/>
      <c r="F2722" s="108"/>
      <c r="G2722" s="220"/>
      <c r="H2722" s="108"/>
      <c r="I2722" s="220"/>
      <c r="J2722" s="108"/>
      <c r="K2722" s="220"/>
      <c r="L2722" s="108"/>
      <c r="M2722" s="220"/>
      <c r="N2722" s="108"/>
      <c r="O2722" s="220"/>
      <c r="P2722" s="108"/>
      <c r="Q2722" s="225"/>
    </row>
    <row r="2723" spans="2:17" x14ac:dyDescent="0.25">
      <c r="B2723" s="108"/>
      <c r="C2723" s="220"/>
      <c r="D2723" s="108"/>
      <c r="E2723" s="220"/>
      <c r="F2723" s="108"/>
      <c r="G2723" s="220"/>
      <c r="H2723" s="108"/>
      <c r="I2723" s="220"/>
      <c r="J2723" s="108"/>
      <c r="K2723" s="220"/>
      <c r="L2723" s="108"/>
      <c r="M2723" s="220"/>
      <c r="N2723" s="108"/>
      <c r="O2723" s="220"/>
      <c r="P2723" s="108"/>
      <c r="Q2723" s="225"/>
    </row>
    <row r="2724" spans="2:17" x14ac:dyDescent="0.25">
      <c r="B2724" s="108"/>
      <c r="C2724" s="220"/>
      <c r="D2724" s="108"/>
      <c r="E2724" s="220"/>
      <c r="F2724" s="108"/>
      <c r="G2724" s="220"/>
      <c r="H2724" s="108"/>
      <c r="I2724" s="220"/>
      <c r="J2724" s="108"/>
      <c r="K2724" s="220"/>
      <c r="L2724" s="108"/>
      <c r="M2724" s="220"/>
      <c r="N2724" s="108"/>
      <c r="O2724" s="220"/>
      <c r="P2724" s="108"/>
      <c r="Q2724" s="225"/>
    </row>
    <row r="2725" spans="2:17" x14ac:dyDescent="0.25">
      <c r="B2725" s="108"/>
      <c r="C2725" s="220"/>
      <c r="D2725" s="108"/>
      <c r="E2725" s="220"/>
      <c r="F2725" s="108"/>
      <c r="G2725" s="220"/>
      <c r="H2725" s="108"/>
      <c r="I2725" s="220"/>
      <c r="J2725" s="108"/>
      <c r="K2725" s="220"/>
      <c r="L2725" s="108"/>
      <c r="M2725" s="220"/>
      <c r="N2725" s="108"/>
      <c r="O2725" s="220"/>
      <c r="P2725" s="108"/>
      <c r="Q2725" s="225"/>
    </row>
    <row r="2726" spans="2:17" x14ac:dyDescent="0.25">
      <c r="B2726" s="108"/>
      <c r="C2726" s="220"/>
      <c r="D2726" s="108"/>
      <c r="E2726" s="220"/>
      <c r="F2726" s="108"/>
      <c r="G2726" s="220"/>
      <c r="H2726" s="108"/>
      <c r="I2726" s="220"/>
      <c r="J2726" s="108"/>
      <c r="K2726" s="220"/>
      <c r="L2726" s="108"/>
      <c r="M2726" s="220"/>
      <c r="N2726" s="108"/>
      <c r="O2726" s="220"/>
      <c r="P2726" s="108"/>
      <c r="Q2726" s="225"/>
    </row>
    <row r="2727" spans="2:17" x14ac:dyDescent="0.25">
      <c r="B2727" s="108"/>
      <c r="C2727" s="220"/>
      <c r="D2727" s="108"/>
      <c r="E2727" s="220"/>
      <c r="F2727" s="108"/>
      <c r="G2727" s="220"/>
      <c r="H2727" s="108"/>
      <c r="I2727" s="220"/>
      <c r="J2727" s="108"/>
      <c r="K2727" s="220"/>
      <c r="L2727" s="108"/>
      <c r="M2727" s="220"/>
      <c r="N2727" s="108"/>
      <c r="O2727" s="220"/>
      <c r="P2727" s="108"/>
      <c r="Q2727" s="225"/>
    </row>
    <row r="2728" spans="2:17" x14ac:dyDescent="0.25">
      <c r="B2728" s="108"/>
      <c r="C2728" s="220"/>
      <c r="D2728" s="108"/>
      <c r="E2728" s="220"/>
      <c r="F2728" s="108"/>
      <c r="G2728" s="220"/>
      <c r="H2728" s="108"/>
      <c r="I2728" s="220"/>
      <c r="J2728" s="108"/>
      <c r="K2728" s="220"/>
      <c r="L2728" s="108"/>
      <c r="M2728" s="220"/>
      <c r="N2728" s="108"/>
      <c r="O2728" s="220"/>
      <c r="P2728" s="108"/>
      <c r="Q2728" s="225"/>
    </row>
    <row r="2729" spans="2:17" x14ac:dyDescent="0.25">
      <c r="B2729" s="108"/>
      <c r="C2729" s="220"/>
      <c r="D2729" s="108"/>
      <c r="E2729" s="220"/>
      <c r="F2729" s="108"/>
      <c r="G2729" s="220"/>
      <c r="H2729" s="108"/>
      <c r="I2729" s="220"/>
      <c r="J2729" s="108"/>
      <c r="K2729" s="220"/>
      <c r="L2729" s="108"/>
      <c r="M2729" s="220"/>
      <c r="N2729" s="108"/>
      <c r="O2729" s="220"/>
      <c r="P2729" s="108"/>
      <c r="Q2729" s="225"/>
    </row>
    <row r="2730" spans="2:17" x14ac:dyDescent="0.25">
      <c r="B2730" s="108"/>
      <c r="C2730" s="220"/>
      <c r="D2730" s="108"/>
      <c r="E2730" s="220"/>
      <c r="F2730" s="108"/>
      <c r="G2730" s="220"/>
      <c r="H2730" s="108"/>
      <c r="I2730" s="220"/>
      <c r="J2730" s="108"/>
      <c r="K2730" s="220"/>
      <c r="L2730" s="108"/>
      <c r="M2730" s="220"/>
      <c r="N2730" s="108"/>
      <c r="O2730" s="220"/>
      <c r="P2730" s="108"/>
      <c r="Q2730" s="225"/>
    </row>
    <row r="2731" spans="2:17" x14ac:dyDescent="0.25">
      <c r="B2731" s="108"/>
      <c r="C2731" s="220"/>
      <c r="D2731" s="108"/>
      <c r="E2731" s="220"/>
      <c r="F2731" s="108"/>
      <c r="G2731" s="220"/>
      <c r="H2731" s="108"/>
      <c r="I2731" s="220"/>
      <c r="J2731" s="108"/>
      <c r="K2731" s="220"/>
      <c r="L2731" s="108"/>
      <c r="M2731" s="220"/>
      <c r="N2731" s="108"/>
      <c r="O2731" s="220"/>
      <c r="P2731" s="108"/>
      <c r="Q2731" s="225"/>
    </row>
    <row r="2732" spans="2:17" x14ac:dyDescent="0.25">
      <c r="B2732" s="108"/>
      <c r="C2732" s="220"/>
      <c r="D2732" s="108"/>
      <c r="E2732" s="220"/>
      <c r="F2732" s="108"/>
      <c r="G2732" s="220"/>
      <c r="H2732" s="108"/>
      <c r="I2732" s="220"/>
      <c r="J2732" s="108"/>
      <c r="K2732" s="220"/>
      <c r="L2732" s="108"/>
      <c r="M2732" s="220"/>
      <c r="N2732" s="108"/>
      <c r="O2732" s="220"/>
      <c r="P2732" s="108"/>
      <c r="Q2732" s="225"/>
    </row>
    <row r="2733" spans="2:17" x14ac:dyDescent="0.25">
      <c r="B2733" s="108"/>
      <c r="C2733" s="220"/>
      <c r="D2733" s="108"/>
      <c r="E2733" s="220"/>
      <c r="F2733" s="108"/>
      <c r="G2733" s="220"/>
      <c r="H2733" s="108"/>
      <c r="I2733" s="220"/>
      <c r="J2733" s="108"/>
      <c r="K2733" s="220"/>
      <c r="L2733" s="108"/>
      <c r="M2733" s="220"/>
      <c r="N2733" s="108"/>
      <c r="O2733" s="220"/>
      <c r="P2733" s="108"/>
      <c r="Q2733" s="225"/>
    </row>
    <row r="2734" spans="2:17" x14ac:dyDescent="0.25">
      <c r="B2734" s="108"/>
      <c r="C2734" s="220"/>
      <c r="D2734" s="108"/>
      <c r="E2734" s="220"/>
      <c r="F2734" s="108"/>
      <c r="G2734" s="220"/>
      <c r="H2734" s="108"/>
      <c r="I2734" s="220"/>
      <c r="J2734" s="108"/>
      <c r="K2734" s="220"/>
      <c r="L2734" s="108"/>
      <c r="M2734" s="220"/>
      <c r="N2734" s="108"/>
      <c r="O2734" s="220"/>
      <c r="P2734" s="108"/>
      <c r="Q2734" s="225"/>
    </row>
    <row r="2735" spans="2:17" x14ac:dyDescent="0.25">
      <c r="B2735" s="108"/>
      <c r="C2735" s="220"/>
      <c r="D2735" s="108"/>
      <c r="E2735" s="220"/>
      <c r="F2735" s="108"/>
      <c r="G2735" s="220"/>
      <c r="H2735" s="108"/>
      <c r="I2735" s="220"/>
      <c r="J2735" s="108"/>
      <c r="K2735" s="220"/>
      <c r="L2735" s="108"/>
      <c r="M2735" s="220"/>
      <c r="N2735" s="108"/>
      <c r="O2735" s="220"/>
      <c r="P2735" s="108"/>
      <c r="Q2735" s="225"/>
    </row>
    <row r="2736" spans="2:17" x14ac:dyDescent="0.25">
      <c r="B2736" s="108"/>
      <c r="C2736" s="220"/>
      <c r="D2736" s="108"/>
      <c r="E2736" s="220"/>
      <c r="F2736" s="108"/>
      <c r="G2736" s="220"/>
      <c r="H2736" s="108"/>
      <c r="I2736" s="220"/>
      <c r="J2736" s="108"/>
      <c r="K2736" s="220"/>
      <c r="L2736" s="108"/>
      <c r="M2736" s="220"/>
      <c r="N2736" s="108"/>
      <c r="O2736" s="220"/>
      <c r="P2736" s="108"/>
      <c r="Q2736" s="225"/>
    </row>
    <row r="2737" spans="2:17" x14ac:dyDescent="0.25">
      <c r="B2737" s="108"/>
      <c r="C2737" s="220"/>
      <c r="D2737" s="108"/>
      <c r="E2737" s="220"/>
      <c r="F2737" s="108"/>
      <c r="G2737" s="220"/>
      <c r="H2737" s="108"/>
      <c r="I2737" s="220"/>
      <c r="J2737" s="108"/>
      <c r="K2737" s="220"/>
      <c r="L2737" s="108"/>
      <c r="M2737" s="220"/>
      <c r="N2737" s="108"/>
      <c r="O2737" s="220"/>
      <c r="P2737" s="108"/>
      <c r="Q2737" s="225"/>
    </row>
    <row r="2738" spans="2:17" x14ac:dyDescent="0.25">
      <c r="B2738" s="108"/>
      <c r="C2738" s="220"/>
      <c r="D2738" s="108"/>
      <c r="E2738" s="220"/>
      <c r="F2738" s="108"/>
      <c r="G2738" s="220"/>
      <c r="H2738" s="108"/>
      <c r="I2738" s="220"/>
      <c r="J2738" s="108"/>
      <c r="K2738" s="220"/>
      <c r="L2738" s="108"/>
      <c r="M2738" s="220"/>
      <c r="N2738" s="108"/>
      <c r="O2738" s="220"/>
      <c r="P2738" s="108"/>
      <c r="Q2738" s="225"/>
    </row>
    <row r="2739" spans="2:17" x14ac:dyDescent="0.25">
      <c r="B2739" s="108"/>
      <c r="C2739" s="220"/>
      <c r="D2739" s="108"/>
      <c r="E2739" s="220"/>
      <c r="F2739" s="108"/>
      <c r="G2739" s="220"/>
      <c r="H2739" s="108"/>
      <c r="I2739" s="220"/>
      <c r="J2739" s="108"/>
      <c r="K2739" s="220"/>
      <c r="L2739" s="108"/>
      <c r="M2739" s="220"/>
      <c r="N2739" s="108"/>
      <c r="O2739" s="220"/>
      <c r="P2739" s="108"/>
      <c r="Q2739" s="225"/>
    </row>
    <row r="2740" spans="2:17" x14ac:dyDescent="0.25">
      <c r="B2740" s="108"/>
      <c r="C2740" s="220"/>
      <c r="D2740" s="108"/>
      <c r="E2740" s="220"/>
      <c r="F2740" s="108"/>
      <c r="G2740" s="220"/>
      <c r="H2740" s="108"/>
      <c r="I2740" s="220"/>
      <c r="J2740" s="108"/>
      <c r="K2740" s="220"/>
      <c r="L2740" s="108"/>
      <c r="M2740" s="220"/>
      <c r="N2740" s="108"/>
      <c r="O2740" s="220"/>
      <c r="P2740" s="108"/>
      <c r="Q2740" s="225"/>
    </row>
    <row r="2741" spans="2:17" x14ac:dyDescent="0.25">
      <c r="B2741" s="108"/>
      <c r="C2741" s="220"/>
      <c r="D2741" s="108"/>
      <c r="E2741" s="220"/>
      <c r="F2741" s="108"/>
      <c r="G2741" s="220"/>
      <c r="H2741" s="108"/>
      <c r="I2741" s="220"/>
      <c r="J2741" s="108"/>
      <c r="K2741" s="220"/>
      <c r="L2741" s="108"/>
      <c r="M2741" s="220"/>
      <c r="N2741" s="108"/>
      <c r="O2741" s="220"/>
      <c r="P2741" s="108"/>
      <c r="Q2741" s="225"/>
    </row>
    <row r="2742" spans="2:17" x14ac:dyDescent="0.25">
      <c r="B2742" s="108"/>
      <c r="C2742" s="220"/>
      <c r="D2742" s="108"/>
      <c r="E2742" s="220"/>
      <c r="F2742" s="108"/>
      <c r="G2742" s="220"/>
      <c r="H2742" s="108"/>
      <c r="I2742" s="220"/>
      <c r="J2742" s="108"/>
      <c r="K2742" s="220"/>
      <c r="L2742" s="108"/>
      <c r="M2742" s="220"/>
      <c r="N2742" s="108"/>
      <c r="O2742" s="220"/>
      <c r="P2742" s="108"/>
      <c r="Q2742" s="225"/>
    </row>
    <row r="2743" spans="2:17" x14ac:dyDescent="0.25">
      <c r="B2743" s="108"/>
      <c r="C2743" s="220"/>
      <c r="D2743" s="108"/>
      <c r="E2743" s="220"/>
      <c r="F2743" s="108"/>
      <c r="G2743" s="220"/>
      <c r="H2743" s="108"/>
      <c r="I2743" s="220"/>
      <c r="J2743" s="108"/>
      <c r="K2743" s="220"/>
      <c r="L2743" s="108"/>
      <c r="M2743" s="220"/>
      <c r="N2743" s="108"/>
      <c r="O2743" s="220"/>
      <c r="P2743" s="108"/>
      <c r="Q2743" s="225"/>
    </row>
    <row r="2744" spans="2:17" x14ac:dyDescent="0.25">
      <c r="B2744" s="108"/>
      <c r="C2744" s="220"/>
      <c r="D2744" s="108"/>
      <c r="E2744" s="220"/>
      <c r="F2744" s="108"/>
      <c r="G2744" s="220"/>
      <c r="H2744" s="108"/>
      <c r="I2744" s="220"/>
      <c r="J2744" s="108"/>
      <c r="K2744" s="220"/>
      <c r="L2744" s="108"/>
      <c r="M2744" s="220"/>
      <c r="N2744" s="108"/>
      <c r="O2744" s="220"/>
      <c r="P2744" s="108"/>
      <c r="Q2744" s="225"/>
    </row>
    <row r="2745" spans="2:17" x14ac:dyDescent="0.25">
      <c r="B2745" s="108"/>
      <c r="C2745" s="220"/>
      <c r="D2745" s="108"/>
      <c r="E2745" s="220"/>
      <c r="F2745" s="108"/>
      <c r="G2745" s="220"/>
      <c r="H2745" s="108"/>
      <c r="I2745" s="220"/>
      <c r="J2745" s="108"/>
      <c r="K2745" s="220"/>
      <c r="L2745" s="108"/>
      <c r="M2745" s="220"/>
      <c r="N2745" s="108"/>
      <c r="O2745" s="220"/>
      <c r="P2745" s="108"/>
      <c r="Q2745" s="225"/>
    </row>
    <row r="2746" spans="2:17" x14ac:dyDescent="0.25">
      <c r="B2746" s="108"/>
      <c r="C2746" s="220"/>
      <c r="D2746" s="108"/>
      <c r="E2746" s="220"/>
      <c r="F2746" s="108"/>
      <c r="G2746" s="220"/>
      <c r="H2746" s="108"/>
      <c r="I2746" s="220"/>
      <c r="J2746" s="108"/>
      <c r="K2746" s="220"/>
      <c r="L2746" s="108"/>
      <c r="M2746" s="220"/>
      <c r="N2746" s="108"/>
      <c r="O2746" s="220"/>
      <c r="P2746" s="108"/>
      <c r="Q2746" s="225"/>
    </row>
    <row r="2747" spans="2:17" x14ac:dyDescent="0.25">
      <c r="B2747" s="108"/>
      <c r="C2747" s="220"/>
      <c r="D2747" s="108"/>
      <c r="E2747" s="220"/>
      <c r="F2747" s="108"/>
      <c r="G2747" s="220"/>
      <c r="H2747" s="108"/>
      <c r="I2747" s="220"/>
      <c r="J2747" s="108"/>
      <c r="K2747" s="220"/>
      <c r="L2747" s="108"/>
      <c r="M2747" s="220"/>
      <c r="N2747" s="108"/>
      <c r="O2747" s="220"/>
      <c r="P2747" s="108"/>
      <c r="Q2747" s="225"/>
    </row>
    <row r="2748" spans="2:17" x14ac:dyDescent="0.25">
      <c r="B2748" s="108"/>
      <c r="C2748" s="220"/>
      <c r="D2748" s="108"/>
      <c r="E2748" s="220"/>
      <c r="F2748" s="108"/>
      <c r="G2748" s="220"/>
      <c r="H2748" s="108"/>
      <c r="I2748" s="220"/>
      <c r="J2748" s="108"/>
      <c r="K2748" s="220"/>
      <c r="L2748" s="108"/>
      <c r="M2748" s="220"/>
      <c r="N2748" s="108"/>
      <c r="O2748" s="220"/>
      <c r="P2748" s="108"/>
      <c r="Q2748" s="225"/>
    </row>
    <row r="2749" spans="2:17" x14ac:dyDescent="0.25">
      <c r="B2749" s="108"/>
      <c r="C2749" s="220"/>
      <c r="D2749" s="108"/>
      <c r="E2749" s="220"/>
      <c r="F2749" s="108"/>
      <c r="G2749" s="220"/>
      <c r="H2749" s="108"/>
      <c r="I2749" s="220"/>
      <c r="J2749" s="108"/>
      <c r="K2749" s="220"/>
      <c r="L2749" s="108"/>
      <c r="M2749" s="220"/>
      <c r="N2749" s="108"/>
      <c r="O2749" s="220"/>
      <c r="P2749" s="108"/>
      <c r="Q2749" s="225"/>
    </row>
    <row r="2750" spans="2:17" x14ac:dyDescent="0.25">
      <c r="B2750" s="108"/>
      <c r="C2750" s="220"/>
      <c r="D2750" s="108"/>
      <c r="E2750" s="220"/>
      <c r="F2750" s="108"/>
      <c r="G2750" s="220"/>
      <c r="H2750" s="108"/>
      <c r="I2750" s="220"/>
      <c r="J2750" s="108"/>
      <c r="K2750" s="220"/>
      <c r="L2750" s="108"/>
      <c r="M2750" s="220"/>
      <c r="N2750" s="108"/>
      <c r="O2750" s="220"/>
      <c r="P2750" s="108"/>
      <c r="Q2750" s="225"/>
    </row>
    <row r="2751" spans="2:17" x14ac:dyDescent="0.25">
      <c r="B2751" s="108"/>
      <c r="C2751" s="220"/>
      <c r="D2751" s="108"/>
      <c r="E2751" s="220"/>
      <c r="F2751" s="108"/>
      <c r="G2751" s="220"/>
      <c r="H2751" s="108"/>
      <c r="I2751" s="220"/>
      <c r="J2751" s="108"/>
      <c r="K2751" s="220"/>
      <c r="L2751" s="108"/>
      <c r="M2751" s="220"/>
      <c r="N2751" s="108"/>
      <c r="O2751" s="220"/>
      <c r="P2751" s="108"/>
      <c r="Q2751" s="225"/>
    </row>
    <row r="2752" spans="2:17" x14ac:dyDescent="0.25">
      <c r="B2752" s="108"/>
      <c r="C2752" s="220"/>
      <c r="D2752" s="108"/>
      <c r="E2752" s="220"/>
      <c r="F2752" s="108"/>
      <c r="G2752" s="220"/>
      <c r="H2752" s="108"/>
      <c r="I2752" s="220"/>
      <c r="J2752" s="108"/>
      <c r="K2752" s="220"/>
      <c r="L2752" s="108"/>
      <c r="M2752" s="220"/>
      <c r="N2752" s="108"/>
      <c r="O2752" s="220"/>
      <c r="P2752" s="108"/>
      <c r="Q2752" s="225"/>
    </row>
    <row r="2753" spans="2:17" x14ac:dyDescent="0.25">
      <c r="B2753" s="108"/>
      <c r="C2753" s="220"/>
      <c r="D2753" s="108"/>
      <c r="E2753" s="220"/>
      <c r="F2753" s="108"/>
      <c r="G2753" s="220"/>
      <c r="H2753" s="108"/>
      <c r="I2753" s="220"/>
      <c r="J2753" s="108"/>
      <c r="K2753" s="220"/>
      <c r="L2753" s="108"/>
      <c r="M2753" s="220"/>
      <c r="N2753" s="108"/>
      <c r="O2753" s="220"/>
      <c r="P2753" s="108"/>
      <c r="Q2753" s="225"/>
    </row>
    <row r="2754" spans="2:17" x14ac:dyDescent="0.25">
      <c r="B2754" s="108"/>
      <c r="C2754" s="220"/>
      <c r="D2754" s="108"/>
      <c r="E2754" s="220"/>
      <c r="F2754" s="108"/>
      <c r="G2754" s="220"/>
      <c r="H2754" s="108"/>
      <c r="I2754" s="220"/>
      <c r="J2754" s="108"/>
      <c r="K2754" s="220"/>
      <c r="L2754" s="108"/>
      <c r="M2754" s="220"/>
      <c r="N2754" s="108"/>
      <c r="O2754" s="220"/>
      <c r="P2754" s="108"/>
      <c r="Q2754" s="225"/>
    </row>
    <row r="2755" spans="2:17" x14ac:dyDescent="0.25">
      <c r="B2755" s="108"/>
      <c r="C2755" s="220"/>
      <c r="D2755" s="108"/>
      <c r="E2755" s="220"/>
      <c r="F2755" s="108"/>
      <c r="G2755" s="220"/>
      <c r="H2755" s="108"/>
      <c r="I2755" s="220"/>
      <c r="J2755" s="108"/>
      <c r="K2755" s="220"/>
      <c r="L2755" s="108"/>
      <c r="M2755" s="220"/>
      <c r="N2755" s="108"/>
      <c r="O2755" s="220"/>
      <c r="P2755" s="108"/>
      <c r="Q2755" s="225"/>
    </row>
    <row r="2756" spans="2:17" x14ac:dyDescent="0.25">
      <c r="B2756" s="108"/>
      <c r="C2756" s="220"/>
      <c r="D2756" s="108"/>
      <c r="E2756" s="220"/>
      <c r="F2756" s="108"/>
      <c r="G2756" s="220"/>
      <c r="H2756" s="108"/>
      <c r="I2756" s="220"/>
      <c r="J2756" s="108"/>
      <c r="K2756" s="220"/>
      <c r="L2756" s="108"/>
      <c r="M2756" s="220"/>
      <c r="N2756" s="108"/>
      <c r="O2756" s="220"/>
      <c r="P2756" s="108"/>
      <c r="Q2756" s="225"/>
    </row>
    <row r="2757" spans="2:17" x14ac:dyDescent="0.25">
      <c r="B2757" s="108"/>
      <c r="C2757" s="220"/>
      <c r="D2757" s="108"/>
      <c r="E2757" s="220"/>
      <c r="F2757" s="108"/>
      <c r="G2757" s="220"/>
      <c r="H2757" s="108"/>
      <c r="I2757" s="220"/>
      <c r="J2757" s="108"/>
      <c r="K2757" s="220"/>
      <c r="L2757" s="108"/>
      <c r="M2757" s="220"/>
      <c r="N2757" s="108"/>
      <c r="O2757" s="220"/>
      <c r="P2757" s="108"/>
      <c r="Q2757" s="225"/>
    </row>
    <row r="2758" spans="2:17" x14ac:dyDescent="0.25">
      <c r="B2758" s="108"/>
      <c r="C2758" s="220"/>
      <c r="D2758" s="108"/>
      <c r="E2758" s="220"/>
      <c r="F2758" s="108"/>
      <c r="G2758" s="220"/>
      <c r="H2758" s="108"/>
      <c r="I2758" s="220"/>
      <c r="J2758" s="108"/>
      <c r="K2758" s="220"/>
      <c r="L2758" s="108"/>
      <c r="M2758" s="220"/>
      <c r="N2758" s="108"/>
      <c r="O2758" s="220"/>
      <c r="P2758" s="108"/>
      <c r="Q2758" s="225"/>
    </row>
    <row r="2759" spans="2:17" x14ac:dyDescent="0.25">
      <c r="B2759" s="108"/>
      <c r="C2759" s="220"/>
      <c r="D2759" s="108"/>
      <c r="E2759" s="220"/>
      <c r="F2759" s="108"/>
      <c r="G2759" s="220"/>
      <c r="H2759" s="108"/>
      <c r="I2759" s="220"/>
      <c r="J2759" s="108"/>
      <c r="K2759" s="220"/>
      <c r="L2759" s="108"/>
      <c r="M2759" s="220"/>
      <c r="N2759" s="108"/>
      <c r="O2759" s="220"/>
      <c r="P2759" s="108"/>
      <c r="Q2759" s="225"/>
    </row>
    <row r="2760" spans="2:17" x14ac:dyDescent="0.25">
      <c r="B2760" s="108"/>
      <c r="C2760" s="220"/>
      <c r="D2760" s="108"/>
      <c r="E2760" s="220"/>
      <c r="F2760" s="108"/>
      <c r="G2760" s="220"/>
      <c r="H2760" s="108"/>
      <c r="I2760" s="220"/>
      <c r="J2760" s="108"/>
      <c r="K2760" s="220"/>
      <c r="L2760" s="108"/>
      <c r="M2760" s="220"/>
      <c r="N2760" s="108"/>
      <c r="O2760" s="220"/>
      <c r="P2760" s="108"/>
      <c r="Q2760" s="225"/>
    </row>
    <row r="2761" spans="2:17" x14ac:dyDescent="0.25">
      <c r="B2761" s="108"/>
      <c r="C2761" s="220"/>
      <c r="D2761" s="108"/>
      <c r="E2761" s="220"/>
      <c r="F2761" s="108"/>
      <c r="G2761" s="220"/>
      <c r="H2761" s="108"/>
      <c r="I2761" s="220"/>
      <c r="J2761" s="108"/>
      <c r="K2761" s="220"/>
      <c r="L2761" s="108"/>
      <c r="M2761" s="220"/>
      <c r="N2761" s="108"/>
      <c r="O2761" s="220"/>
      <c r="P2761" s="108"/>
      <c r="Q2761" s="225"/>
    </row>
    <row r="2762" spans="2:17" x14ac:dyDescent="0.25">
      <c r="B2762" s="108"/>
      <c r="C2762" s="220"/>
      <c r="D2762" s="108"/>
      <c r="E2762" s="220"/>
      <c r="F2762" s="108"/>
      <c r="G2762" s="220"/>
      <c r="H2762" s="108"/>
      <c r="I2762" s="220"/>
      <c r="J2762" s="108"/>
      <c r="K2762" s="220"/>
      <c r="L2762" s="108"/>
      <c r="M2762" s="220"/>
      <c r="N2762" s="108"/>
      <c r="O2762" s="220"/>
      <c r="P2762" s="108"/>
      <c r="Q2762" s="225"/>
    </row>
    <row r="2763" spans="2:17" x14ac:dyDescent="0.25">
      <c r="B2763" s="108"/>
      <c r="C2763" s="220"/>
      <c r="D2763" s="108"/>
      <c r="E2763" s="220"/>
      <c r="F2763" s="108"/>
      <c r="G2763" s="220"/>
      <c r="H2763" s="108"/>
      <c r="I2763" s="220"/>
      <c r="J2763" s="108"/>
      <c r="K2763" s="220"/>
      <c r="L2763" s="108"/>
      <c r="M2763" s="220"/>
      <c r="N2763" s="108"/>
      <c r="O2763" s="220"/>
      <c r="P2763" s="108"/>
      <c r="Q2763" s="225"/>
    </row>
    <row r="2764" spans="2:17" x14ac:dyDescent="0.25">
      <c r="B2764" s="108"/>
      <c r="C2764" s="220"/>
      <c r="D2764" s="108"/>
      <c r="E2764" s="220"/>
      <c r="F2764" s="108"/>
      <c r="G2764" s="220"/>
      <c r="H2764" s="108"/>
      <c r="I2764" s="220"/>
      <c r="J2764" s="108"/>
      <c r="K2764" s="220"/>
      <c r="L2764" s="108"/>
      <c r="M2764" s="220"/>
      <c r="N2764" s="108"/>
      <c r="O2764" s="220"/>
      <c r="P2764" s="108"/>
      <c r="Q2764" s="225"/>
    </row>
    <row r="2765" spans="2:17" x14ac:dyDescent="0.25">
      <c r="B2765" s="108"/>
      <c r="C2765" s="220"/>
      <c r="D2765" s="108"/>
      <c r="E2765" s="220"/>
      <c r="F2765" s="108"/>
      <c r="G2765" s="220"/>
      <c r="H2765" s="108"/>
      <c r="I2765" s="220"/>
      <c r="J2765" s="108"/>
      <c r="K2765" s="220"/>
      <c r="L2765" s="108"/>
      <c r="M2765" s="220"/>
      <c r="N2765" s="108"/>
      <c r="O2765" s="220"/>
      <c r="P2765" s="108"/>
      <c r="Q2765" s="225"/>
    </row>
    <row r="2766" spans="2:17" x14ac:dyDescent="0.25">
      <c r="B2766" s="108"/>
      <c r="C2766" s="220"/>
      <c r="D2766" s="108"/>
      <c r="E2766" s="220"/>
      <c r="F2766" s="108"/>
      <c r="G2766" s="220"/>
      <c r="H2766" s="108"/>
      <c r="I2766" s="220"/>
      <c r="J2766" s="108"/>
      <c r="K2766" s="220"/>
      <c r="L2766" s="108"/>
      <c r="M2766" s="220"/>
      <c r="N2766" s="108"/>
      <c r="O2766" s="220"/>
      <c r="P2766" s="108"/>
      <c r="Q2766" s="225"/>
    </row>
    <row r="2767" spans="2:17" x14ac:dyDescent="0.25">
      <c r="B2767" s="108"/>
      <c r="C2767" s="220"/>
      <c r="D2767" s="108"/>
      <c r="E2767" s="220"/>
      <c r="F2767" s="108"/>
      <c r="G2767" s="220"/>
      <c r="H2767" s="108"/>
      <c r="I2767" s="220"/>
      <c r="J2767" s="108"/>
      <c r="K2767" s="220"/>
      <c r="L2767" s="108"/>
      <c r="M2767" s="220"/>
      <c r="N2767" s="108"/>
      <c r="O2767" s="220"/>
      <c r="P2767" s="108"/>
      <c r="Q2767" s="225"/>
    </row>
    <row r="2768" spans="2:17" x14ac:dyDescent="0.25">
      <c r="B2768" s="108"/>
      <c r="C2768" s="220"/>
      <c r="D2768" s="108"/>
      <c r="E2768" s="220"/>
      <c r="F2768" s="108"/>
      <c r="G2768" s="220"/>
      <c r="H2768" s="108"/>
      <c r="I2768" s="220"/>
      <c r="J2768" s="108"/>
      <c r="K2768" s="220"/>
      <c r="L2768" s="108"/>
      <c r="M2768" s="220"/>
      <c r="N2768" s="108"/>
      <c r="O2768" s="220"/>
      <c r="P2768" s="108"/>
      <c r="Q2768" s="225"/>
    </row>
    <row r="2769" spans="2:17" x14ac:dyDescent="0.25">
      <c r="B2769" s="108"/>
      <c r="C2769" s="220"/>
      <c r="D2769" s="108"/>
      <c r="E2769" s="220"/>
      <c r="F2769" s="108"/>
      <c r="G2769" s="220"/>
      <c r="H2769" s="108"/>
      <c r="I2769" s="220"/>
      <c r="J2769" s="108"/>
      <c r="K2769" s="220"/>
      <c r="L2769" s="108"/>
      <c r="M2769" s="220"/>
      <c r="N2769" s="108"/>
      <c r="O2769" s="220"/>
      <c r="P2769" s="108"/>
      <c r="Q2769" s="225"/>
    </row>
    <row r="2770" spans="2:17" x14ac:dyDescent="0.25">
      <c r="B2770" s="108"/>
      <c r="C2770" s="220"/>
      <c r="D2770" s="108"/>
      <c r="E2770" s="220"/>
      <c r="F2770" s="108"/>
      <c r="G2770" s="220"/>
      <c r="H2770" s="108"/>
      <c r="I2770" s="220"/>
      <c r="J2770" s="108"/>
      <c r="K2770" s="220"/>
      <c r="L2770" s="108"/>
      <c r="M2770" s="220"/>
      <c r="N2770" s="108"/>
      <c r="O2770" s="220"/>
      <c r="P2770" s="108"/>
      <c r="Q2770" s="225"/>
    </row>
    <row r="2771" spans="2:17" x14ac:dyDescent="0.25">
      <c r="B2771" s="108"/>
      <c r="C2771" s="220"/>
      <c r="D2771" s="108"/>
      <c r="E2771" s="220"/>
      <c r="F2771" s="108"/>
      <c r="G2771" s="220"/>
      <c r="H2771" s="108"/>
      <c r="I2771" s="220"/>
      <c r="J2771" s="108"/>
      <c r="K2771" s="220"/>
      <c r="L2771" s="108"/>
      <c r="M2771" s="220"/>
      <c r="N2771" s="108"/>
      <c r="O2771" s="220"/>
      <c r="P2771" s="108"/>
      <c r="Q2771" s="225"/>
    </row>
    <row r="2772" spans="2:17" x14ac:dyDescent="0.25">
      <c r="B2772" s="108"/>
      <c r="C2772" s="220"/>
      <c r="D2772" s="108"/>
      <c r="E2772" s="220"/>
      <c r="F2772" s="108"/>
      <c r="G2772" s="220"/>
      <c r="H2772" s="108"/>
      <c r="I2772" s="220"/>
      <c r="J2772" s="108"/>
      <c r="K2772" s="220"/>
      <c r="L2772" s="108"/>
      <c r="M2772" s="220"/>
      <c r="N2772" s="108"/>
      <c r="O2772" s="220"/>
      <c r="P2772" s="108"/>
      <c r="Q2772" s="225"/>
    </row>
    <row r="2773" spans="2:17" x14ac:dyDescent="0.25">
      <c r="B2773" s="108"/>
      <c r="C2773" s="220"/>
      <c r="D2773" s="108"/>
      <c r="E2773" s="220"/>
      <c r="F2773" s="108"/>
      <c r="G2773" s="220"/>
      <c r="H2773" s="108"/>
      <c r="I2773" s="220"/>
      <c r="J2773" s="108"/>
      <c r="K2773" s="220"/>
      <c r="L2773" s="108"/>
      <c r="M2773" s="220"/>
      <c r="N2773" s="108"/>
      <c r="O2773" s="220"/>
      <c r="P2773" s="108"/>
      <c r="Q2773" s="225"/>
    </row>
    <row r="2774" spans="2:17" x14ac:dyDescent="0.25">
      <c r="B2774" s="108"/>
      <c r="C2774" s="220"/>
      <c r="D2774" s="108"/>
      <c r="E2774" s="220"/>
      <c r="F2774" s="108"/>
      <c r="G2774" s="220"/>
      <c r="H2774" s="108"/>
      <c r="I2774" s="220"/>
      <c r="J2774" s="108"/>
      <c r="K2774" s="220"/>
      <c r="L2774" s="108"/>
      <c r="M2774" s="220"/>
      <c r="N2774" s="108"/>
      <c r="O2774" s="220"/>
      <c r="P2774" s="108"/>
      <c r="Q2774" s="225"/>
    </row>
    <row r="2775" spans="2:17" x14ac:dyDescent="0.25">
      <c r="B2775" s="108"/>
      <c r="C2775" s="220"/>
      <c r="D2775" s="108"/>
      <c r="E2775" s="220"/>
      <c r="F2775" s="108"/>
      <c r="G2775" s="220"/>
      <c r="H2775" s="108"/>
      <c r="I2775" s="220"/>
      <c r="J2775" s="108"/>
      <c r="K2775" s="220"/>
      <c r="L2775" s="108"/>
      <c r="M2775" s="220"/>
      <c r="N2775" s="108"/>
      <c r="O2775" s="220"/>
      <c r="P2775" s="108"/>
      <c r="Q2775" s="225"/>
    </row>
    <row r="2776" spans="2:17" x14ac:dyDescent="0.25">
      <c r="B2776" s="108"/>
      <c r="C2776" s="220"/>
      <c r="D2776" s="108"/>
      <c r="E2776" s="220"/>
      <c r="F2776" s="108"/>
      <c r="G2776" s="220"/>
      <c r="H2776" s="108"/>
      <c r="I2776" s="220"/>
      <c r="J2776" s="108"/>
      <c r="K2776" s="220"/>
      <c r="L2776" s="108"/>
      <c r="M2776" s="220"/>
      <c r="N2776" s="108"/>
      <c r="O2776" s="220"/>
      <c r="P2776" s="108"/>
      <c r="Q2776" s="225"/>
    </row>
    <row r="2777" spans="2:17" x14ac:dyDescent="0.25">
      <c r="B2777" s="108"/>
      <c r="C2777" s="220"/>
      <c r="D2777" s="108"/>
      <c r="E2777" s="220"/>
      <c r="F2777" s="108"/>
      <c r="G2777" s="220"/>
      <c r="H2777" s="108"/>
      <c r="I2777" s="220"/>
      <c r="J2777" s="108"/>
      <c r="K2777" s="220"/>
      <c r="L2777" s="108"/>
      <c r="M2777" s="220"/>
      <c r="N2777" s="108"/>
      <c r="O2777" s="220"/>
      <c r="P2777" s="108"/>
      <c r="Q2777" s="225"/>
    </row>
    <row r="2778" spans="2:17" x14ac:dyDescent="0.25">
      <c r="B2778" s="108"/>
      <c r="C2778" s="220"/>
      <c r="D2778" s="108"/>
      <c r="E2778" s="220"/>
      <c r="F2778" s="108"/>
      <c r="G2778" s="220"/>
      <c r="H2778" s="108"/>
      <c r="I2778" s="220"/>
      <c r="J2778" s="108"/>
      <c r="K2778" s="220"/>
      <c r="L2778" s="108"/>
      <c r="M2778" s="220"/>
      <c r="N2778" s="108"/>
      <c r="O2778" s="220"/>
      <c r="P2778" s="108"/>
      <c r="Q2778" s="225"/>
    </row>
    <row r="2779" spans="2:17" x14ac:dyDescent="0.25">
      <c r="B2779" s="108"/>
      <c r="C2779" s="220"/>
      <c r="D2779" s="108"/>
      <c r="E2779" s="220"/>
      <c r="F2779" s="108"/>
      <c r="G2779" s="220"/>
      <c r="H2779" s="108"/>
      <c r="I2779" s="220"/>
      <c r="J2779" s="108"/>
      <c r="K2779" s="220"/>
      <c r="L2779" s="108"/>
      <c r="M2779" s="220"/>
      <c r="N2779" s="108"/>
      <c r="O2779" s="220"/>
      <c r="P2779" s="108"/>
      <c r="Q2779" s="225"/>
    </row>
    <row r="2780" spans="2:17" x14ac:dyDescent="0.25">
      <c r="B2780" s="108"/>
      <c r="C2780" s="220"/>
      <c r="D2780" s="108"/>
      <c r="E2780" s="220"/>
      <c r="F2780" s="108"/>
      <c r="G2780" s="220"/>
      <c r="H2780" s="108"/>
      <c r="I2780" s="220"/>
      <c r="J2780" s="108"/>
      <c r="K2780" s="220"/>
      <c r="L2780" s="108"/>
      <c r="M2780" s="220"/>
      <c r="N2780" s="108"/>
      <c r="O2780" s="220"/>
      <c r="P2780" s="108"/>
      <c r="Q2780" s="225"/>
    </row>
    <row r="2781" spans="2:17" x14ac:dyDescent="0.25">
      <c r="B2781" s="108"/>
      <c r="C2781" s="220"/>
      <c r="D2781" s="108"/>
      <c r="E2781" s="220"/>
      <c r="F2781" s="108"/>
      <c r="G2781" s="220"/>
      <c r="H2781" s="108"/>
      <c r="I2781" s="220"/>
      <c r="J2781" s="108"/>
      <c r="K2781" s="220"/>
      <c r="L2781" s="108"/>
      <c r="M2781" s="220"/>
      <c r="N2781" s="108"/>
      <c r="O2781" s="220"/>
      <c r="P2781" s="108"/>
      <c r="Q2781" s="225"/>
    </row>
    <row r="2782" spans="2:17" x14ac:dyDescent="0.25">
      <c r="B2782" s="108"/>
      <c r="C2782" s="220"/>
      <c r="D2782" s="108"/>
      <c r="E2782" s="220"/>
      <c r="F2782" s="108"/>
      <c r="G2782" s="220"/>
      <c r="H2782" s="108"/>
      <c r="I2782" s="220"/>
      <c r="J2782" s="108"/>
      <c r="K2782" s="220"/>
      <c r="L2782" s="108"/>
      <c r="M2782" s="220"/>
      <c r="N2782" s="108"/>
      <c r="O2782" s="220"/>
      <c r="P2782" s="108"/>
      <c r="Q2782" s="225"/>
    </row>
    <row r="2783" spans="2:17" x14ac:dyDescent="0.25">
      <c r="B2783" s="108"/>
      <c r="C2783" s="220"/>
      <c r="D2783" s="108"/>
      <c r="E2783" s="220"/>
      <c r="F2783" s="108"/>
      <c r="G2783" s="220"/>
      <c r="H2783" s="108"/>
      <c r="I2783" s="220"/>
      <c r="J2783" s="108"/>
      <c r="K2783" s="220"/>
      <c r="L2783" s="108"/>
      <c r="M2783" s="220"/>
      <c r="N2783" s="108"/>
      <c r="O2783" s="220"/>
      <c r="P2783" s="108"/>
      <c r="Q2783" s="225"/>
    </row>
    <row r="2784" spans="2:17" x14ac:dyDescent="0.25">
      <c r="B2784" s="108"/>
      <c r="C2784" s="220"/>
      <c r="D2784" s="108"/>
      <c r="E2784" s="220"/>
      <c r="F2784" s="108"/>
      <c r="G2784" s="220"/>
      <c r="H2784" s="108"/>
      <c r="I2784" s="220"/>
      <c r="J2784" s="108"/>
      <c r="K2784" s="220"/>
      <c r="L2784" s="108"/>
      <c r="M2784" s="220"/>
      <c r="N2784" s="108"/>
      <c r="O2784" s="220"/>
      <c r="P2784" s="108"/>
      <c r="Q2784" s="225"/>
    </row>
    <row r="2785" spans="2:17" x14ac:dyDescent="0.25">
      <c r="B2785" s="108"/>
      <c r="C2785" s="220"/>
      <c r="D2785" s="108"/>
      <c r="E2785" s="220"/>
      <c r="F2785" s="108"/>
      <c r="G2785" s="220"/>
      <c r="H2785" s="108"/>
      <c r="I2785" s="220"/>
      <c r="J2785" s="108"/>
      <c r="K2785" s="220"/>
      <c r="L2785" s="108"/>
      <c r="M2785" s="220"/>
      <c r="N2785" s="108"/>
      <c r="O2785" s="220"/>
      <c r="P2785" s="108"/>
      <c r="Q2785" s="225"/>
    </row>
    <row r="2786" spans="2:17" x14ac:dyDescent="0.25">
      <c r="B2786" s="108"/>
      <c r="C2786" s="220"/>
      <c r="D2786" s="108"/>
      <c r="E2786" s="220"/>
      <c r="F2786" s="108"/>
      <c r="G2786" s="220"/>
      <c r="H2786" s="108"/>
      <c r="I2786" s="220"/>
      <c r="J2786" s="108"/>
      <c r="K2786" s="220"/>
      <c r="L2786" s="108"/>
      <c r="M2786" s="220"/>
      <c r="N2786" s="108"/>
      <c r="O2786" s="220"/>
      <c r="P2786" s="108"/>
      <c r="Q2786" s="225"/>
    </row>
    <row r="2787" spans="2:17" x14ac:dyDescent="0.25">
      <c r="B2787" s="108"/>
      <c r="C2787" s="220"/>
      <c r="D2787" s="108"/>
      <c r="E2787" s="220"/>
      <c r="F2787" s="108"/>
      <c r="G2787" s="220"/>
      <c r="H2787" s="108"/>
      <c r="I2787" s="220"/>
      <c r="J2787" s="108"/>
      <c r="K2787" s="220"/>
      <c r="L2787" s="108"/>
      <c r="M2787" s="220"/>
      <c r="N2787" s="108"/>
      <c r="O2787" s="220"/>
      <c r="P2787" s="108"/>
      <c r="Q2787" s="225"/>
    </row>
    <row r="2788" spans="2:17" x14ac:dyDescent="0.25">
      <c r="B2788" s="108"/>
      <c r="C2788" s="220"/>
      <c r="D2788" s="108"/>
      <c r="E2788" s="220"/>
      <c r="F2788" s="108"/>
      <c r="G2788" s="220"/>
      <c r="H2788" s="108"/>
      <c r="I2788" s="220"/>
      <c r="J2788" s="108"/>
      <c r="K2788" s="220"/>
      <c r="L2788" s="108"/>
      <c r="M2788" s="220"/>
      <c r="N2788" s="108"/>
      <c r="O2788" s="220"/>
      <c r="P2788" s="108"/>
      <c r="Q2788" s="225"/>
    </row>
    <row r="2789" spans="2:17" x14ac:dyDescent="0.25">
      <c r="B2789" s="108"/>
      <c r="C2789" s="220"/>
      <c r="D2789" s="108"/>
      <c r="E2789" s="220"/>
      <c r="F2789" s="108"/>
      <c r="G2789" s="220"/>
      <c r="H2789" s="108"/>
      <c r="I2789" s="220"/>
      <c r="J2789" s="108"/>
      <c r="K2789" s="220"/>
      <c r="L2789" s="108"/>
      <c r="M2789" s="220"/>
      <c r="N2789" s="108"/>
      <c r="O2789" s="220"/>
      <c r="P2789" s="108"/>
      <c r="Q2789" s="225"/>
    </row>
    <row r="2790" spans="2:17" x14ac:dyDescent="0.25">
      <c r="B2790" s="108"/>
      <c r="C2790" s="220"/>
      <c r="D2790" s="108"/>
      <c r="E2790" s="220"/>
      <c r="F2790" s="108"/>
      <c r="G2790" s="220"/>
      <c r="H2790" s="108"/>
      <c r="I2790" s="220"/>
      <c r="J2790" s="108"/>
      <c r="K2790" s="220"/>
      <c r="L2790" s="108"/>
      <c r="M2790" s="220"/>
      <c r="N2790" s="108"/>
      <c r="O2790" s="220"/>
      <c r="P2790" s="108"/>
      <c r="Q2790" s="225"/>
    </row>
    <row r="2791" spans="2:17" x14ac:dyDescent="0.25">
      <c r="B2791" s="108"/>
      <c r="C2791" s="220"/>
      <c r="D2791" s="108"/>
      <c r="E2791" s="220"/>
      <c r="F2791" s="108"/>
      <c r="G2791" s="220"/>
      <c r="H2791" s="108"/>
      <c r="I2791" s="220"/>
      <c r="J2791" s="108"/>
      <c r="K2791" s="220"/>
      <c r="L2791" s="108"/>
      <c r="M2791" s="220"/>
      <c r="N2791" s="108"/>
      <c r="O2791" s="220"/>
      <c r="P2791" s="108"/>
      <c r="Q2791" s="225"/>
    </row>
    <row r="2792" spans="2:17" x14ac:dyDescent="0.25">
      <c r="B2792" s="108"/>
      <c r="C2792" s="220"/>
      <c r="D2792" s="108"/>
      <c r="E2792" s="220"/>
      <c r="F2792" s="108"/>
      <c r="G2792" s="220"/>
      <c r="H2792" s="108"/>
      <c r="I2792" s="220"/>
      <c r="J2792" s="108"/>
      <c r="K2792" s="220"/>
      <c r="L2792" s="108"/>
      <c r="M2792" s="220"/>
      <c r="N2792" s="108"/>
      <c r="O2792" s="220"/>
      <c r="P2792" s="108"/>
      <c r="Q2792" s="225"/>
    </row>
    <row r="2793" spans="2:17" x14ac:dyDescent="0.25">
      <c r="B2793" s="108"/>
      <c r="C2793" s="220"/>
      <c r="D2793" s="108"/>
      <c r="E2793" s="220"/>
      <c r="F2793" s="108"/>
      <c r="G2793" s="220"/>
      <c r="H2793" s="108"/>
      <c r="I2793" s="220"/>
      <c r="J2793" s="108"/>
      <c r="K2793" s="220"/>
      <c r="L2793" s="108"/>
      <c r="M2793" s="220"/>
      <c r="N2793" s="108"/>
      <c r="O2793" s="220"/>
      <c r="P2793" s="108"/>
      <c r="Q2793" s="225"/>
    </row>
    <row r="2794" spans="2:17" x14ac:dyDescent="0.25">
      <c r="B2794" s="108"/>
      <c r="C2794" s="220"/>
      <c r="D2794" s="108"/>
      <c r="E2794" s="220"/>
      <c r="F2794" s="108"/>
      <c r="G2794" s="220"/>
      <c r="H2794" s="108"/>
      <c r="I2794" s="220"/>
      <c r="J2794" s="108"/>
      <c r="K2794" s="220"/>
      <c r="L2794" s="108"/>
      <c r="M2794" s="220"/>
      <c r="N2794" s="108"/>
      <c r="O2794" s="220"/>
      <c r="P2794" s="108"/>
      <c r="Q2794" s="225"/>
    </row>
    <row r="2795" spans="2:17" x14ac:dyDescent="0.25">
      <c r="B2795" s="108"/>
      <c r="C2795" s="220"/>
      <c r="D2795" s="108"/>
      <c r="E2795" s="220"/>
      <c r="F2795" s="108"/>
      <c r="G2795" s="220"/>
      <c r="H2795" s="108"/>
      <c r="I2795" s="220"/>
      <c r="J2795" s="108"/>
      <c r="K2795" s="220"/>
      <c r="L2795" s="108"/>
      <c r="M2795" s="220"/>
      <c r="N2795" s="108"/>
      <c r="O2795" s="220"/>
      <c r="P2795" s="108"/>
      <c r="Q2795" s="225"/>
    </row>
    <row r="2796" spans="2:17" x14ac:dyDescent="0.25">
      <c r="B2796" s="108"/>
      <c r="C2796" s="220"/>
      <c r="D2796" s="108"/>
      <c r="E2796" s="220"/>
      <c r="F2796" s="108"/>
      <c r="G2796" s="220"/>
      <c r="H2796" s="108"/>
      <c r="I2796" s="220"/>
      <c r="J2796" s="108"/>
      <c r="K2796" s="220"/>
      <c r="L2796" s="108"/>
      <c r="M2796" s="220"/>
      <c r="N2796" s="108"/>
      <c r="O2796" s="220"/>
      <c r="P2796" s="108"/>
      <c r="Q2796" s="225"/>
    </row>
    <row r="2797" spans="2:17" x14ac:dyDescent="0.25">
      <c r="B2797" s="108"/>
      <c r="C2797" s="220"/>
      <c r="D2797" s="108"/>
      <c r="E2797" s="220"/>
      <c r="F2797" s="108"/>
      <c r="G2797" s="220"/>
      <c r="H2797" s="108"/>
      <c r="I2797" s="220"/>
      <c r="J2797" s="108"/>
      <c r="K2797" s="220"/>
      <c r="L2797" s="108"/>
      <c r="M2797" s="220"/>
      <c r="N2797" s="108"/>
      <c r="O2797" s="220"/>
      <c r="P2797" s="108"/>
      <c r="Q2797" s="225"/>
    </row>
    <row r="2798" spans="2:17" x14ac:dyDescent="0.25">
      <c r="B2798" s="108"/>
      <c r="C2798" s="220"/>
      <c r="D2798" s="108"/>
      <c r="E2798" s="220"/>
      <c r="F2798" s="108"/>
      <c r="G2798" s="220"/>
      <c r="H2798" s="108"/>
      <c r="I2798" s="220"/>
      <c r="J2798" s="108"/>
      <c r="K2798" s="220"/>
      <c r="L2798" s="108"/>
      <c r="M2798" s="220"/>
      <c r="N2798" s="108"/>
      <c r="O2798" s="220"/>
      <c r="P2798" s="108"/>
      <c r="Q2798" s="225"/>
    </row>
    <row r="2799" spans="2:17" x14ac:dyDescent="0.25">
      <c r="B2799" s="108"/>
      <c r="C2799" s="220"/>
      <c r="D2799" s="108"/>
      <c r="E2799" s="220"/>
      <c r="F2799" s="108"/>
      <c r="G2799" s="220"/>
      <c r="H2799" s="108"/>
      <c r="I2799" s="220"/>
      <c r="J2799" s="108"/>
      <c r="K2799" s="220"/>
      <c r="L2799" s="108"/>
      <c r="M2799" s="220"/>
      <c r="N2799" s="108"/>
      <c r="O2799" s="220"/>
      <c r="P2799" s="108"/>
      <c r="Q2799" s="225"/>
    </row>
    <row r="2800" spans="2:17" x14ac:dyDescent="0.25">
      <c r="B2800" s="108"/>
      <c r="C2800" s="220"/>
      <c r="D2800" s="108"/>
      <c r="E2800" s="220"/>
      <c r="F2800" s="108"/>
      <c r="G2800" s="220"/>
      <c r="H2800" s="108"/>
      <c r="I2800" s="220"/>
      <c r="J2800" s="108"/>
      <c r="K2800" s="220"/>
      <c r="L2800" s="108"/>
      <c r="M2800" s="220"/>
      <c r="N2800" s="108"/>
      <c r="O2800" s="220"/>
      <c r="P2800" s="108"/>
      <c r="Q2800" s="225"/>
    </row>
    <row r="2801" spans="2:17" x14ac:dyDescent="0.25">
      <c r="B2801" s="108"/>
      <c r="C2801" s="220"/>
      <c r="D2801" s="108"/>
      <c r="E2801" s="220"/>
      <c r="F2801" s="108"/>
      <c r="G2801" s="220"/>
      <c r="H2801" s="108"/>
      <c r="I2801" s="220"/>
      <c r="J2801" s="108"/>
      <c r="K2801" s="220"/>
      <c r="L2801" s="108"/>
      <c r="M2801" s="220"/>
      <c r="N2801" s="108"/>
      <c r="O2801" s="220"/>
      <c r="P2801" s="108"/>
      <c r="Q2801" s="225"/>
    </row>
    <row r="2802" spans="2:17" x14ac:dyDescent="0.25">
      <c r="B2802" s="108"/>
      <c r="C2802" s="220"/>
      <c r="D2802" s="108"/>
      <c r="E2802" s="220"/>
      <c r="F2802" s="108"/>
      <c r="G2802" s="220"/>
      <c r="H2802" s="108"/>
      <c r="I2802" s="220"/>
      <c r="J2802" s="108"/>
      <c r="K2802" s="220"/>
      <c r="L2802" s="108"/>
      <c r="M2802" s="220"/>
      <c r="N2802" s="108"/>
      <c r="O2802" s="220"/>
      <c r="P2802" s="108"/>
      <c r="Q2802" s="225"/>
    </row>
    <row r="2803" spans="2:17" x14ac:dyDescent="0.25">
      <c r="B2803" s="108"/>
      <c r="C2803" s="220"/>
      <c r="D2803" s="108"/>
      <c r="E2803" s="220"/>
      <c r="F2803" s="108"/>
      <c r="G2803" s="220"/>
      <c r="H2803" s="108"/>
      <c r="I2803" s="220"/>
      <c r="J2803" s="108"/>
      <c r="K2803" s="220"/>
      <c r="L2803" s="108"/>
      <c r="M2803" s="220"/>
      <c r="N2803" s="108"/>
      <c r="O2803" s="220"/>
      <c r="P2803" s="108"/>
      <c r="Q2803" s="225"/>
    </row>
    <row r="2804" spans="2:17" x14ac:dyDescent="0.25">
      <c r="B2804" s="108"/>
      <c r="C2804" s="220"/>
      <c r="D2804" s="108"/>
      <c r="E2804" s="220"/>
      <c r="F2804" s="108"/>
      <c r="G2804" s="220"/>
      <c r="H2804" s="108"/>
      <c r="I2804" s="220"/>
      <c r="J2804" s="108"/>
      <c r="K2804" s="220"/>
      <c r="L2804" s="108"/>
      <c r="M2804" s="220"/>
      <c r="N2804" s="108"/>
      <c r="O2804" s="220"/>
      <c r="P2804" s="108"/>
      <c r="Q2804" s="225"/>
    </row>
    <row r="2805" spans="2:17" x14ac:dyDescent="0.25">
      <c r="B2805" s="108"/>
      <c r="C2805" s="220"/>
      <c r="D2805" s="108"/>
      <c r="E2805" s="220"/>
      <c r="F2805" s="108"/>
      <c r="G2805" s="220"/>
      <c r="H2805" s="108"/>
      <c r="I2805" s="220"/>
      <c r="J2805" s="108"/>
      <c r="K2805" s="220"/>
      <c r="L2805" s="108"/>
      <c r="M2805" s="220"/>
      <c r="N2805" s="108"/>
      <c r="O2805" s="220"/>
      <c r="P2805" s="108"/>
      <c r="Q2805" s="225"/>
    </row>
    <row r="2806" spans="2:17" x14ac:dyDescent="0.25">
      <c r="B2806" s="108"/>
      <c r="C2806" s="220"/>
      <c r="D2806" s="108"/>
      <c r="E2806" s="220"/>
      <c r="F2806" s="108"/>
      <c r="G2806" s="220"/>
      <c r="H2806" s="108"/>
      <c r="I2806" s="220"/>
      <c r="J2806" s="108"/>
      <c r="K2806" s="220"/>
      <c r="L2806" s="108"/>
      <c r="M2806" s="220"/>
      <c r="N2806" s="108"/>
      <c r="O2806" s="220"/>
      <c r="P2806" s="108"/>
      <c r="Q2806" s="225"/>
    </row>
    <row r="2807" spans="2:17" x14ac:dyDescent="0.25">
      <c r="B2807" s="108"/>
      <c r="C2807" s="220"/>
      <c r="D2807" s="108"/>
      <c r="E2807" s="220"/>
      <c r="F2807" s="108"/>
      <c r="G2807" s="220"/>
      <c r="H2807" s="108"/>
      <c r="I2807" s="220"/>
      <c r="J2807" s="108"/>
      <c r="K2807" s="220"/>
      <c r="L2807" s="108"/>
      <c r="M2807" s="220"/>
      <c r="N2807" s="108"/>
      <c r="O2807" s="220"/>
      <c r="P2807" s="108"/>
      <c r="Q2807" s="225"/>
    </row>
    <row r="2808" spans="2:17" x14ac:dyDescent="0.25">
      <c r="B2808" s="108"/>
      <c r="C2808" s="220"/>
      <c r="D2808" s="108"/>
      <c r="E2808" s="220"/>
      <c r="F2808" s="108"/>
      <c r="G2808" s="220"/>
      <c r="H2808" s="108"/>
      <c r="I2808" s="220"/>
      <c r="J2808" s="108"/>
      <c r="K2808" s="220"/>
      <c r="L2808" s="108"/>
      <c r="M2808" s="220"/>
      <c r="N2808" s="108"/>
      <c r="O2808" s="220"/>
      <c r="P2808" s="108"/>
      <c r="Q2808" s="225"/>
    </row>
    <row r="2809" spans="2:17" x14ac:dyDescent="0.25">
      <c r="B2809" s="108"/>
      <c r="C2809" s="220"/>
      <c r="D2809" s="108"/>
      <c r="E2809" s="220"/>
      <c r="F2809" s="108"/>
      <c r="G2809" s="220"/>
      <c r="H2809" s="108"/>
      <c r="I2809" s="220"/>
      <c r="J2809" s="108"/>
      <c r="K2809" s="220"/>
      <c r="L2809" s="108"/>
      <c r="M2809" s="220"/>
      <c r="N2809" s="108"/>
      <c r="O2809" s="220"/>
      <c r="P2809" s="108"/>
      <c r="Q2809" s="225"/>
    </row>
    <row r="2810" spans="2:17" x14ac:dyDescent="0.25">
      <c r="B2810" s="108"/>
      <c r="C2810" s="220"/>
      <c r="D2810" s="108"/>
      <c r="E2810" s="220"/>
      <c r="F2810" s="108"/>
      <c r="G2810" s="220"/>
      <c r="H2810" s="108"/>
      <c r="I2810" s="220"/>
      <c r="J2810" s="108"/>
      <c r="K2810" s="220"/>
      <c r="L2810" s="108"/>
      <c r="M2810" s="220"/>
      <c r="N2810" s="108"/>
      <c r="O2810" s="220"/>
      <c r="P2810" s="108"/>
      <c r="Q2810" s="225"/>
    </row>
    <row r="2811" spans="2:17" x14ac:dyDescent="0.25">
      <c r="B2811" s="108"/>
      <c r="C2811" s="220"/>
      <c r="D2811" s="108"/>
      <c r="E2811" s="220"/>
      <c r="F2811" s="108"/>
      <c r="G2811" s="220"/>
      <c r="H2811" s="108"/>
      <c r="I2811" s="220"/>
      <c r="J2811" s="108"/>
      <c r="K2811" s="220"/>
      <c r="L2811" s="108"/>
      <c r="M2811" s="220"/>
      <c r="N2811" s="108"/>
      <c r="O2811" s="220"/>
      <c r="P2811" s="108"/>
      <c r="Q2811" s="225"/>
    </row>
    <row r="2812" spans="2:17" x14ac:dyDescent="0.25">
      <c r="B2812" s="108"/>
      <c r="C2812" s="220"/>
      <c r="D2812" s="108"/>
      <c r="E2812" s="220"/>
      <c r="F2812" s="108"/>
      <c r="G2812" s="220"/>
      <c r="H2812" s="108"/>
      <c r="I2812" s="220"/>
      <c r="J2812" s="108"/>
      <c r="K2812" s="220"/>
      <c r="L2812" s="108"/>
      <c r="M2812" s="220"/>
      <c r="N2812" s="108"/>
      <c r="O2812" s="220"/>
      <c r="P2812" s="108"/>
      <c r="Q2812" s="225"/>
    </row>
    <row r="2813" spans="2:17" x14ac:dyDescent="0.25">
      <c r="B2813" s="108"/>
      <c r="C2813" s="220"/>
      <c r="D2813" s="108"/>
      <c r="E2813" s="220"/>
      <c r="F2813" s="108"/>
      <c r="G2813" s="220"/>
      <c r="H2813" s="108"/>
      <c r="I2813" s="220"/>
      <c r="J2813" s="108"/>
      <c r="K2813" s="220"/>
      <c r="L2813" s="108"/>
      <c r="M2813" s="220"/>
      <c r="N2813" s="108"/>
      <c r="O2813" s="220"/>
      <c r="P2813" s="108"/>
      <c r="Q2813" s="225"/>
    </row>
    <row r="2814" spans="2:17" x14ac:dyDescent="0.25">
      <c r="B2814" s="108"/>
      <c r="C2814" s="220"/>
      <c r="D2814" s="108"/>
      <c r="E2814" s="220"/>
      <c r="F2814" s="108"/>
      <c r="G2814" s="220"/>
      <c r="H2814" s="108"/>
      <c r="I2814" s="220"/>
      <c r="J2814" s="108"/>
      <c r="K2814" s="220"/>
      <c r="L2814" s="108"/>
      <c r="M2814" s="220"/>
      <c r="N2814" s="108"/>
      <c r="O2814" s="220"/>
      <c r="P2814" s="108"/>
      <c r="Q2814" s="225"/>
    </row>
    <row r="2815" spans="2:17" x14ac:dyDescent="0.25">
      <c r="B2815" s="108"/>
      <c r="C2815" s="220"/>
      <c r="D2815" s="108"/>
      <c r="E2815" s="220"/>
      <c r="F2815" s="108"/>
      <c r="G2815" s="220"/>
      <c r="H2815" s="108"/>
      <c r="I2815" s="220"/>
      <c r="J2815" s="108"/>
      <c r="K2815" s="220"/>
      <c r="L2815" s="108"/>
      <c r="M2815" s="220"/>
      <c r="N2815" s="108"/>
      <c r="O2815" s="220"/>
      <c r="P2815" s="108"/>
      <c r="Q2815" s="225"/>
    </row>
    <row r="2816" spans="2:17" x14ac:dyDescent="0.25">
      <c r="B2816" s="108"/>
      <c r="C2816" s="220"/>
      <c r="D2816" s="108"/>
      <c r="E2816" s="220"/>
      <c r="F2816" s="108"/>
      <c r="G2816" s="220"/>
      <c r="H2816" s="108"/>
      <c r="I2816" s="220"/>
      <c r="J2816" s="108"/>
      <c r="K2816" s="220"/>
      <c r="L2816" s="108"/>
      <c r="M2816" s="220"/>
      <c r="N2816" s="108"/>
      <c r="O2816" s="220"/>
      <c r="P2816" s="108"/>
      <c r="Q2816" s="225"/>
    </row>
    <row r="2817" spans="2:17" x14ac:dyDescent="0.25">
      <c r="B2817" s="108"/>
      <c r="C2817" s="220"/>
      <c r="D2817" s="108"/>
      <c r="E2817" s="220"/>
      <c r="F2817" s="108"/>
      <c r="G2817" s="220"/>
      <c r="H2817" s="108"/>
      <c r="I2817" s="220"/>
      <c r="J2817" s="108"/>
      <c r="K2817" s="220"/>
      <c r="L2817" s="108"/>
      <c r="M2817" s="220"/>
      <c r="N2817" s="108"/>
      <c r="O2817" s="220"/>
      <c r="P2817" s="108"/>
      <c r="Q2817" s="225"/>
    </row>
    <row r="2818" spans="2:17" x14ac:dyDescent="0.25">
      <c r="B2818" s="108"/>
      <c r="C2818" s="220"/>
      <c r="D2818" s="108"/>
      <c r="E2818" s="220"/>
      <c r="F2818" s="108"/>
      <c r="G2818" s="220"/>
      <c r="H2818" s="108"/>
      <c r="I2818" s="220"/>
      <c r="J2818" s="108"/>
      <c r="K2818" s="220"/>
      <c r="L2818" s="108"/>
      <c r="M2818" s="220"/>
      <c r="N2818" s="108"/>
      <c r="O2818" s="220"/>
      <c r="P2818" s="108"/>
      <c r="Q2818" s="225"/>
    </row>
    <row r="2819" spans="2:17" x14ac:dyDescent="0.25">
      <c r="B2819" s="108"/>
      <c r="C2819" s="220"/>
      <c r="D2819" s="108"/>
      <c r="E2819" s="220"/>
      <c r="F2819" s="108"/>
      <c r="G2819" s="220"/>
      <c r="H2819" s="108"/>
      <c r="I2819" s="220"/>
      <c r="J2819" s="108"/>
      <c r="K2819" s="220"/>
      <c r="L2819" s="108"/>
      <c r="M2819" s="220"/>
      <c r="N2819" s="108"/>
      <c r="O2819" s="220"/>
      <c r="P2819" s="108"/>
      <c r="Q2819" s="225"/>
    </row>
    <row r="2820" spans="2:17" x14ac:dyDescent="0.25">
      <c r="B2820" s="108"/>
      <c r="C2820" s="220"/>
      <c r="D2820" s="108"/>
      <c r="E2820" s="220"/>
      <c r="F2820" s="108"/>
      <c r="G2820" s="220"/>
      <c r="H2820" s="108"/>
      <c r="I2820" s="220"/>
      <c r="J2820" s="108"/>
      <c r="K2820" s="220"/>
      <c r="L2820" s="108"/>
      <c r="M2820" s="220"/>
      <c r="N2820" s="108"/>
      <c r="O2820" s="220"/>
      <c r="P2820" s="108"/>
      <c r="Q2820" s="225"/>
    </row>
    <row r="2821" spans="2:17" x14ac:dyDescent="0.25">
      <c r="B2821" s="108"/>
      <c r="C2821" s="220"/>
      <c r="D2821" s="108"/>
      <c r="E2821" s="220"/>
      <c r="F2821" s="108"/>
      <c r="G2821" s="220"/>
      <c r="H2821" s="108"/>
      <c r="I2821" s="220"/>
      <c r="J2821" s="108"/>
      <c r="K2821" s="220"/>
      <c r="L2821" s="108"/>
      <c r="M2821" s="220"/>
      <c r="N2821" s="108"/>
      <c r="O2821" s="220"/>
      <c r="P2821" s="108"/>
      <c r="Q2821" s="225"/>
    </row>
    <row r="2822" spans="2:17" x14ac:dyDescent="0.25">
      <c r="B2822" s="108"/>
      <c r="C2822" s="220"/>
      <c r="D2822" s="108"/>
      <c r="E2822" s="220"/>
      <c r="F2822" s="108"/>
      <c r="G2822" s="220"/>
      <c r="H2822" s="108"/>
      <c r="I2822" s="220"/>
      <c r="J2822" s="108"/>
      <c r="K2822" s="220"/>
      <c r="L2822" s="108"/>
      <c r="M2822" s="220"/>
      <c r="N2822" s="108"/>
      <c r="O2822" s="220"/>
      <c r="P2822" s="108"/>
      <c r="Q2822" s="225"/>
    </row>
    <row r="2823" spans="2:17" x14ac:dyDescent="0.25">
      <c r="B2823" s="108"/>
      <c r="C2823" s="220"/>
      <c r="D2823" s="108"/>
      <c r="E2823" s="220"/>
      <c r="F2823" s="108"/>
      <c r="G2823" s="220"/>
      <c r="H2823" s="108"/>
      <c r="I2823" s="220"/>
      <c r="J2823" s="108"/>
      <c r="K2823" s="220"/>
      <c r="L2823" s="108"/>
      <c r="M2823" s="220"/>
      <c r="N2823" s="108"/>
      <c r="O2823" s="220"/>
      <c r="P2823" s="108"/>
      <c r="Q2823" s="225"/>
    </row>
    <row r="2824" spans="2:17" x14ac:dyDescent="0.25">
      <c r="B2824" s="108"/>
      <c r="C2824" s="220"/>
      <c r="D2824" s="108"/>
      <c r="E2824" s="220"/>
      <c r="F2824" s="108"/>
      <c r="G2824" s="220"/>
      <c r="H2824" s="108"/>
      <c r="I2824" s="220"/>
      <c r="J2824" s="108"/>
      <c r="K2824" s="220"/>
      <c r="L2824" s="108"/>
      <c r="M2824" s="220"/>
      <c r="N2824" s="108"/>
      <c r="O2824" s="220"/>
      <c r="P2824" s="108"/>
      <c r="Q2824" s="225"/>
    </row>
    <row r="2825" spans="2:17" x14ac:dyDescent="0.25">
      <c r="B2825" s="108"/>
      <c r="C2825" s="220"/>
      <c r="D2825" s="108"/>
      <c r="E2825" s="220"/>
      <c r="F2825" s="108"/>
      <c r="G2825" s="220"/>
      <c r="H2825" s="108"/>
      <c r="I2825" s="220"/>
      <c r="J2825" s="108"/>
      <c r="K2825" s="220"/>
      <c r="L2825" s="108"/>
      <c r="M2825" s="220"/>
      <c r="N2825" s="108"/>
      <c r="O2825" s="220"/>
      <c r="P2825" s="108"/>
      <c r="Q2825" s="225"/>
    </row>
    <row r="2826" spans="2:17" x14ac:dyDescent="0.25">
      <c r="B2826" s="108"/>
      <c r="C2826" s="220"/>
      <c r="D2826" s="108"/>
      <c r="E2826" s="220"/>
      <c r="F2826" s="108"/>
      <c r="G2826" s="220"/>
      <c r="H2826" s="108"/>
      <c r="I2826" s="220"/>
      <c r="J2826" s="108"/>
      <c r="K2826" s="220"/>
      <c r="L2826" s="108"/>
      <c r="M2826" s="220"/>
      <c r="N2826" s="108"/>
      <c r="O2826" s="220"/>
      <c r="P2826" s="108"/>
      <c r="Q2826" s="225"/>
    </row>
    <row r="2827" spans="2:17" x14ac:dyDescent="0.25">
      <c r="B2827" s="108"/>
      <c r="C2827" s="220"/>
      <c r="D2827" s="108"/>
      <c r="E2827" s="220"/>
      <c r="F2827" s="108"/>
      <c r="G2827" s="220"/>
      <c r="H2827" s="108"/>
      <c r="I2827" s="220"/>
      <c r="J2827" s="108"/>
      <c r="K2827" s="220"/>
      <c r="L2827" s="108"/>
      <c r="M2827" s="220"/>
      <c r="N2827" s="108"/>
      <c r="O2827" s="220"/>
      <c r="P2827" s="108"/>
      <c r="Q2827" s="225"/>
    </row>
    <row r="2828" spans="2:17" x14ac:dyDescent="0.25">
      <c r="B2828" s="108"/>
      <c r="C2828" s="220"/>
      <c r="D2828" s="108"/>
      <c r="E2828" s="220"/>
      <c r="F2828" s="108"/>
      <c r="G2828" s="220"/>
      <c r="H2828" s="108"/>
      <c r="I2828" s="220"/>
      <c r="J2828" s="108"/>
      <c r="K2828" s="220"/>
      <c r="L2828" s="108"/>
      <c r="M2828" s="220"/>
      <c r="N2828" s="108"/>
      <c r="O2828" s="220"/>
      <c r="P2828" s="108"/>
      <c r="Q2828" s="225"/>
    </row>
    <row r="2829" spans="2:17" x14ac:dyDescent="0.25">
      <c r="B2829" s="108"/>
      <c r="C2829" s="220"/>
      <c r="D2829" s="108"/>
      <c r="E2829" s="220"/>
      <c r="F2829" s="108"/>
      <c r="G2829" s="220"/>
      <c r="H2829" s="108"/>
      <c r="I2829" s="220"/>
      <c r="J2829" s="108"/>
      <c r="K2829" s="220"/>
      <c r="L2829" s="108"/>
      <c r="M2829" s="220"/>
      <c r="N2829" s="108"/>
      <c r="O2829" s="220"/>
      <c r="P2829" s="108"/>
      <c r="Q2829" s="225"/>
    </row>
    <row r="2830" spans="2:17" x14ac:dyDescent="0.25">
      <c r="B2830" s="108"/>
      <c r="C2830" s="220"/>
      <c r="D2830" s="108"/>
      <c r="E2830" s="220"/>
      <c r="F2830" s="108"/>
      <c r="G2830" s="220"/>
      <c r="H2830" s="108"/>
      <c r="I2830" s="220"/>
      <c r="J2830" s="108"/>
      <c r="K2830" s="220"/>
      <c r="L2830" s="108"/>
      <c r="M2830" s="220"/>
      <c r="N2830" s="108"/>
      <c r="O2830" s="220"/>
      <c r="P2830" s="108"/>
      <c r="Q2830" s="225"/>
    </row>
    <row r="2831" spans="2:17" x14ac:dyDescent="0.25">
      <c r="B2831" s="108"/>
      <c r="C2831" s="220"/>
      <c r="D2831" s="108"/>
      <c r="E2831" s="220"/>
      <c r="F2831" s="108"/>
      <c r="G2831" s="220"/>
      <c r="H2831" s="108"/>
      <c r="I2831" s="220"/>
      <c r="J2831" s="108"/>
      <c r="K2831" s="220"/>
      <c r="L2831" s="108"/>
      <c r="M2831" s="220"/>
      <c r="N2831" s="108"/>
      <c r="O2831" s="220"/>
      <c r="P2831" s="108"/>
      <c r="Q2831" s="225"/>
    </row>
    <row r="2832" spans="2:17" x14ac:dyDescent="0.25">
      <c r="B2832" s="108"/>
      <c r="C2832" s="220"/>
      <c r="D2832" s="108"/>
      <c r="E2832" s="220"/>
      <c r="F2832" s="108"/>
      <c r="G2832" s="220"/>
      <c r="H2832" s="108"/>
      <c r="I2832" s="220"/>
      <c r="J2832" s="108"/>
      <c r="K2832" s="220"/>
      <c r="L2832" s="108"/>
      <c r="M2832" s="220"/>
      <c r="N2832" s="108"/>
      <c r="O2832" s="220"/>
      <c r="P2832" s="108"/>
      <c r="Q2832" s="225"/>
    </row>
    <row r="2833" spans="2:17" x14ac:dyDescent="0.25">
      <c r="B2833" s="108"/>
      <c r="C2833" s="220"/>
      <c r="D2833" s="108"/>
      <c r="E2833" s="220"/>
      <c r="F2833" s="108"/>
      <c r="G2833" s="220"/>
      <c r="H2833" s="108"/>
      <c r="I2833" s="220"/>
      <c r="J2833" s="108"/>
      <c r="K2833" s="220"/>
      <c r="L2833" s="108"/>
      <c r="M2833" s="220"/>
      <c r="N2833" s="108"/>
      <c r="O2833" s="220"/>
      <c r="P2833" s="108"/>
      <c r="Q2833" s="225"/>
    </row>
    <row r="2834" spans="2:17" x14ac:dyDescent="0.25">
      <c r="B2834" s="108"/>
      <c r="C2834" s="220"/>
      <c r="D2834" s="108"/>
      <c r="E2834" s="220"/>
      <c r="F2834" s="108"/>
      <c r="G2834" s="220"/>
      <c r="H2834" s="108"/>
      <c r="I2834" s="220"/>
      <c r="J2834" s="108"/>
      <c r="K2834" s="220"/>
      <c r="L2834" s="108"/>
      <c r="M2834" s="220"/>
      <c r="N2834" s="108"/>
      <c r="O2834" s="220"/>
      <c r="P2834" s="108"/>
      <c r="Q2834" s="225"/>
    </row>
    <row r="2835" spans="2:17" x14ac:dyDescent="0.25">
      <c r="B2835" s="108"/>
      <c r="C2835" s="220"/>
      <c r="D2835" s="108"/>
      <c r="E2835" s="220"/>
      <c r="F2835" s="108"/>
      <c r="G2835" s="220"/>
      <c r="H2835" s="108"/>
      <c r="I2835" s="220"/>
      <c r="J2835" s="108"/>
      <c r="K2835" s="220"/>
      <c r="L2835" s="108"/>
      <c r="M2835" s="220"/>
      <c r="N2835" s="108"/>
      <c r="O2835" s="220"/>
      <c r="P2835" s="108"/>
      <c r="Q2835" s="225"/>
    </row>
    <row r="2836" spans="2:17" x14ac:dyDescent="0.25">
      <c r="B2836" s="108"/>
      <c r="C2836" s="220"/>
      <c r="D2836" s="108"/>
      <c r="E2836" s="220"/>
      <c r="F2836" s="108"/>
      <c r="G2836" s="220"/>
      <c r="H2836" s="108"/>
      <c r="I2836" s="220"/>
      <c r="J2836" s="108"/>
      <c r="K2836" s="220"/>
      <c r="L2836" s="108"/>
      <c r="M2836" s="220"/>
      <c r="N2836" s="108"/>
      <c r="O2836" s="220"/>
      <c r="P2836" s="108"/>
      <c r="Q2836" s="225"/>
    </row>
    <row r="2837" spans="2:17" x14ac:dyDescent="0.25">
      <c r="B2837" s="108"/>
      <c r="C2837" s="220"/>
      <c r="D2837" s="108"/>
      <c r="E2837" s="220"/>
      <c r="F2837" s="108"/>
      <c r="G2837" s="220"/>
      <c r="H2837" s="108"/>
      <c r="I2837" s="220"/>
      <c r="J2837" s="108"/>
      <c r="K2837" s="220"/>
      <c r="L2837" s="108"/>
      <c r="M2837" s="220"/>
      <c r="N2837" s="108"/>
      <c r="O2837" s="220"/>
      <c r="P2837" s="108"/>
      <c r="Q2837" s="225"/>
    </row>
    <row r="2838" spans="2:17" x14ac:dyDescent="0.25">
      <c r="B2838" s="108"/>
      <c r="C2838" s="220"/>
      <c r="D2838" s="108"/>
      <c r="E2838" s="220"/>
      <c r="F2838" s="108"/>
      <c r="G2838" s="220"/>
      <c r="H2838" s="108"/>
      <c r="I2838" s="220"/>
      <c r="J2838" s="108"/>
      <c r="K2838" s="220"/>
      <c r="L2838" s="108"/>
      <c r="M2838" s="220"/>
      <c r="N2838" s="108"/>
      <c r="O2838" s="220"/>
      <c r="P2838" s="108"/>
      <c r="Q2838" s="225"/>
    </row>
    <row r="2839" spans="2:17" x14ac:dyDescent="0.25">
      <c r="B2839" s="108"/>
      <c r="C2839" s="220"/>
      <c r="D2839" s="108"/>
      <c r="E2839" s="220"/>
      <c r="F2839" s="108"/>
      <c r="G2839" s="220"/>
      <c r="H2839" s="108"/>
      <c r="I2839" s="220"/>
      <c r="J2839" s="108"/>
      <c r="K2839" s="220"/>
      <c r="L2839" s="108"/>
      <c r="M2839" s="220"/>
      <c r="N2839" s="108"/>
      <c r="O2839" s="220"/>
      <c r="P2839" s="108"/>
      <c r="Q2839" s="225"/>
    </row>
    <row r="2840" spans="2:17" x14ac:dyDescent="0.25">
      <c r="B2840" s="108"/>
      <c r="C2840" s="220"/>
      <c r="D2840" s="108"/>
      <c r="E2840" s="220"/>
      <c r="F2840" s="108"/>
      <c r="G2840" s="220"/>
      <c r="H2840" s="108"/>
      <c r="I2840" s="220"/>
      <c r="J2840" s="108"/>
      <c r="K2840" s="220"/>
      <c r="L2840" s="108"/>
      <c r="M2840" s="220"/>
      <c r="N2840" s="108"/>
      <c r="O2840" s="220"/>
      <c r="P2840" s="108"/>
      <c r="Q2840" s="225"/>
    </row>
    <row r="2841" spans="2:17" x14ac:dyDescent="0.25">
      <c r="B2841" s="108"/>
      <c r="C2841" s="220"/>
      <c r="D2841" s="108"/>
      <c r="E2841" s="220"/>
      <c r="F2841" s="108"/>
      <c r="G2841" s="220"/>
      <c r="H2841" s="108"/>
      <c r="I2841" s="220"/>
      <c r="J2841" s="108"/>
      <c r="K2841" s="220"/>
      <c r="L2841" s="108"/>
      <c r="M2841" s="220"/>
      <c r="N2841" s="108"/>
      <c r="O2841" s="220"/>
      <c r="P2841" s="108"/>
      <c r="Q2841" s="225"/>
    </row>
    <row r="2842" spans="2:17" x14ac:dyDescent="0.25">
      <c r="B2842" s="108"/>
      <c r="C2842" s="220"/>
      <c r="D2842" s="108"/>
      <c r="E2842" s="220"/>
      <c r="F2842" s="108"/>
      <c r="G2842" s="220"/>
      <c r="H2842" s="108"/>
      <c r="I2842" s="220"/>
      <c r="J2842" s="108"/>
      <c r="K2842" s="220"/>
      <c r="L2842" s="108"/>
      <c r="M2842" s="220"/>
      <c r="N2842" s="108"/>
      <c r="O2842" s="220"/>
      <c r="P2842" s="108"/>
      <c r="Q2842" s="225"/>
    </row>
    <row r="2843" spans="2:17" x14ac:dyDescent="0.25">
      <c r="B2843" s="108"/>
      <c r="C2843" s="220"/>
      <c r="D2843" s="108"/>
      <c r="E2843" s="220"/>
      <c r="F2843" s="108"/>
      <c r="G2843" s="220"/>
      <c r="H2843" s="108"/>
      <c r="I2843" s="220"/>
      <c r="J2843" s="108"/>
      <c r="K2843" s="220"/>
      <c r="L2843" s="108"/>
      <c r="M2843" s="220"/>
      <c r="N2843" s="108"/>
      <c r="O2843" s="220"/>
      <c r="P2843" s="108"/>
      <c r="Q2843" s="225"/>
    </row>
    <row r="2844" spans="2:17" x14ac:dyDescent="0.25">
      <c r="B2844" s="108"/>
      <c r="C2844" s="220"/>
      <c r="D2844" s="108"/>
      <c r="E2844" s="220"/>
      <c r="F2844" s="108"/>
      <c r="G2844" s="220"/>
      <c r="H2844" s="108"/>
      <c r="I2844" s="220"/>
      <c r="J2844" s="108"/>
      <c r="K2844" s="220"/>
      <c r="L2844" s="108"/>
      <c r="M2844" s="220"/>
      <c r="N2844" s="108"/>
      <c r="O2844" s="220"/>
      <c r="P2844" s="108"/>
      <c r="Q2844" s="225"/>
    </row>
    <row r="2845" spans="2:17" x14ac:dyDescent="0.25">
      <c r="B2845" s="108"/>
      <c r="C2845" s="220"/>
      <c r="D2845" s="108"/>
      <c r="E2845" s="220"/>
      <c r="F2845" s="108"/>
      <c r="G2845" s="220"/>
      <c r="H2845" s="108"/>
      <c r="I2845" s="220"/>
      <c r="J2845" s="108"/>
      <c r="K2845" s="220"/>
      <c r="L2845" s="108"/>
      <c r="M2845" s="220"/>
      <c r="N2845" s="108"/>
      <c r="O2845" s="220"/>
      <c r="P2845" s="108"/>
      <c r="Q2845" s="225"/>
    </row>
    <row r="2846" spans="2:17" x14ac:dyDescent="0.25">
      <c r="B2846" s="108"/>
      <c r="C2846" s="220"/>
      <c r="D2846" s="108"/>
      <c r="E2846" s="220"/>
      <c r="F2846" s="108"/>
      <c r="G2846" s="220"/>
      <c r="H2846" s="108"/>
      <c r="I2846" s="220"/>
      <c r="J2846" s="108"/>
      <c r="K2846" s="220"/>
      <c r="L2846" s="108"/>
      <c r="M2846" s="220"/>
      <c r="N2846" s="108"/>
      <c r="O2846" s="220"/>
      <c r="P2846" s="108"/>
      <c r="Q2846" s="225"/>
    </row>
    <row r="2847" spans="2:17" x14ac:dyDescent="0.25">
      <c r="B2847" s="108"/>
      <c r="C2847" s="220"/>
      <c r="D2847" s="108"/>
      <c r="E2847" s="220"/>
      <c r="F2847" s="108"/>
      <c r="G2847" s="220"/>
      <c r="H2847" s="108"/>
      <c r="I2847" s="220"/>
      <c r="J2847" s="108"/>
      <c r="K2847" s="220"/>
      <c r="L2847" s="108"/>
      <c r="M2847" s="220"/>
      <c r="N2847" s="108"/>
      <c r="O2847" s="220"/>
      <c r="P2847" s="108"/>
      <c r="Q2847" s="225"/>
    </row>
    <row r="2848" spans="2:17" x14ac:dyDescent="0.25">
      <c r="B2848" s="108"/>
      <c r="C2848" s="220"/>
      <c r="D2848" s="108"/>
      <c r="E2848" s="220"/>
      <c r="F2848" s="108"/>
      <c r="G2848" s="220"/>
      <c r="H2848" s="108"/>
      <c r="I2848" s="220"/>
      <c r="J2848" s="108"/>
      <c r="K2848" s="220"/>
      <c r="L2848" s="108"/>
      <c r="M2848" s="220"/>
      <c r="N2848" s="108"/>
      <c r="O2848" s="220"/>
      <c r="P2848" s="108"/>
      <c r="Q2848" s="225"/>
    </row>
    <row r="2849" spans="2:17" x14ac:dyDescent="0.25">
      <c r="B2849" s="108"/>
      <c r="C2849" s="220"/>
      <c r="D2849" s="108"/>
      <c r="E2849" s="220"/>
      <c r="F2849" s="108"/>
      <c r="G2849" s="220"/>
      <c r="H2849" s="108"/>
      <c r="I2849" s="220"/>
      <c r="J2849" s="108"/>
      <c r="K2849" s="220"/>
      <c r="L2849" s="108"/>
      <c r="M2849" s="220"/>
      <c r="N2849" s="108"/>
      <c r="O2849" s="220"/>
      <c r="P2849" s="108"/>
      <c r="Q2849" s="225"/>
    </row>
    <row r="2850" spans="2:17" x14ac:dyDescent="0.25">
      <c r="B2850" s="108"/>
      <c r="C2850" s="220"/>
      <c r="D2850" s="108"/>
      <c r="E2850" s="220"/>
      <c r="F2850" s="108"/>
      <c r="G2850" s="220"/>
      <c r="H2850" s="108"/>
      <c r="I2850" s="220"/>
      <c r="J2850" s="108"/>
      <c r="K2850" s="220"/>
      <c r="L2850" s="108"/>
      <c r="M2850" s="220"/>
      <c r="N2850" s="108"/>
      <c r="O2850" s="220"/>
      <c r="P2850" s="108"/>
      <c r="Q2850" s="225"/>
    </row>
    <row r="2851" spans="2:17" x14ac:dyDescent="0.25">
      <c r="B2851" s="108"/>
      <c r="C2851" s="220"/>
      <c r="D2851" s="108"/>
      <c r="E2851" s="220"/>
      <c r="F2851" s="108"/>
      <c r="G2851" s="220"/>
      <c r="H2851" s="108"/>
      <c r="I2851" s="220"/>
      <c r="J2851" s="108"/>
      <c r="K2851" s="220"/>
      <c r="L2851" s="108"/>
      <c r="M2851" s="220"/>
      <c r="N2851" s="108"/>
      <c r="O2851" s="220"/>
      <c r="P2851" s="108"/>
      <c r="Q2851" s="225"/>
    </row>
    <row r="2852" spans="2:17" x14ac:dyDescent="0.25">
      <c r="B2852" s="108"/>
      <c r="C2852" s="220"/>
      <c r="D2852" s="108"/>
      <c r="E2852" s="220"/>
      <c r="F2852" s="108"/>
      <c r="G2852" s="220"/>
      <c r="H2852" s="108"/>
      <c r="I2852" s="220"/>
      <c r="J2852" s="108"/>
      <c r="K2852" s="220"/>
      <c r="L2852" s="108"/>
      <c r="M2852" s="220"/>
      <c r="N2852" s="108"/>
      <c r="O2852" s="220"/>
      <c r="P2852" s="108"/>
      <c r="Q2852" s="225"/>
    </row>
    <row r="2853" spans="2:17" x14ac:dyDescent="0.25">
      <c r="B2853" s="108"/>
      <c r="C2853" s="220"/>
      <c r="D2853" s="108"/>
      <c r="E2853" s="220"/>
      <c r="F2853" s="108"/>
      <c r="G2853" s="220"/>
      <c r="H2853" s="108"/>
      <c r="I2853" s="220"/>
      <c r="J2853" s="108"/>
      <c r="K2853" s="220"/>
      <c r="L2853" s="108"/>
      <c r="M2853" s="220"/>
      <c r="N2853" s="108"/>
      <c r="O2853" s="220"/>
      <c r="P2853" s="108"/>
      <c r="Q2853" s="225"/>
    </row>
    <row r="2854" spans="2:17" x14ac:dyDescent="0.25">
      <c r="B2854" s="108"/>
      <c r="C2854" s="220"/>
      <c r="D2854" s="108"/>
      <c r="E2854" s="220"/>
      <c r="F2854" s="108"/>
      <c r="G2854" s="220"/>
      <c r="H2854" s="108"/>
      <c r="I2854" s="220"/>
      <c r="J2854" s="108"/>
      <c r="K2854" s="220"/>
      <c r="L2854" s="108"/>
      <c r="M2854" s="220"/>
      <c r="N2854" s="108"/>
      <c r="O2854" s="220"/>
      <c r="P2854" s="108"/>
      <c r="Q2854" s="225"/>
    </row>
    <row r="2855" spans="2:17" x14ac:dyDescent="0.25">
      <c r="B2855" s="108"/>
      <c r="C2855" s="220"/>
      <c r="D2855" s="108"/>
      <c r="E2855" s="220"/>
      <c r="F2855" s="108"/>
      <c r="G2855" s="220"/>
      <c r="H2855" s="108"/>
      <c r="I2855" s="220"/>
      <c r="J2855" s="108"/>
      <c r="K2855" s="220"/>
      <c r="L2855" s="108"/>
      <c r="M2855" s="220"/>
      <c r="N2855" s="108"/>
      <c r="O2855" s="220"/>
      <c r="P2855" s="108"/>
      <c r="Q2855" s="225"/>
    </row>
    <row r="2856" spans="2:17" x14ac:dyDescent="0.25">
      <c r="B2856" s="108"/>
      <c r="C2856" s="220"/>
      <c r="D2856" s="108"/>
      <c r="E2856" s="220"/>
      <c r="F2856" s="108"/>
      <c r="G2856" s="220"/>
      <c r="H2856" s="108"/>
      <c r="I2856" s="220"/>
      <c r="J2856" s="108"/>
      <c r="K2856" s="220"/>
      <c r="L2856" s="108"/>
      <c r="M2856" s="220"/>
      <c r="N2856" s="108"/>
      <c r="O2856" s="220"/>
      <c r="P2856" s="108"/>
      <c r="Q2856" s="225"/>
    </row>
    <row r="2857" spans="2:17" x14ac:dyDescent="0.25">
      <c r="B2857" s="108"/>
      <c r="C2857" s="220"/>
      <c r="D2857" s="108"/>
      <c r="E2857" s="220"/>
      <c r="F2857" s="108"/>
      <c r="G2857" s="220"/>
      <c r="H2857" s="108"/>
      <c r="I2857" s="220"/>
      <c r="J2857" s="108"/>
      <c r="K2857" s="220"/>
      <c r="L2857" s="108"/>
      <c r="M2857" s="220"/>
      <c r="N2857" s="108"/>
      <c r="O2857" s="220"/>
      <c r="P2857" s="108"/>
      <c r="Q2857" s="225"/>
    </row>
    <row r="2858" spans="2:17" x14ac:dyDescent="0.25">
      <c r="B2858" s="108"/>
      <c r="C2858" s="220"/>
      <c r="D2858" s="108"/>
      <c r="E2858" s="220"/>
      <c r="F2858" s="108"/>
      <c r="G2858" s="220"/>
      <c r="H2858" s="108"/>
      <c r="I2858" s="220"/>
      <c r="J2858" s="108"/>
      <c r="K2858" s="220"/>
      <c r="L2858" s="108"/>
      <c r="M2858" s="220"/>
      <c r="N2858" s="108"/>
      <c r="O2858" s="220"/>
      <c r="P2858" s="108"/>
      <c r="Q2858" s="225"/>
    </row>
    <row r="2859" spans="2:17" x14ac:dyDescent="0.25">
      <c r="B2859" s="108"/>
      <c r="C2859" s="220"/>
      <c r="D2859" s="108"/>
      <c r="E2859" s="220"/>
      <c r="F2859" s="108"/>
      <c r="G2859" s="220"/>
      <c r="H2859" s="108"/>
      <c r="I2859" s="220"/>
      <c r="J2859" s="108"/>
      <c r="K2859" s="220"/>
      <c r="L2859" s="108"/>
      <c r="M2859" s="220"/>
      <c r="N2859" s="108"/>
      <c r="O2859" s="220"/>
      <c r="P2859" s="108"/>
      <c r="Q2859" s="225"/>
    </row>
    <row r="2860" spans="2:17" x14ac:dyDescent="0.25">
      <c r="B2860" s="108"/>
      <c r="C2860" s="220"/>
      <c r="D2860" s="108"/>
      <c r="E2860" s="220"/>
      <c r="F2860" s="108"/>
      <c r="G2860" s="220"/>
      <c r="H2860" s="108"/>
      <c r="I2860" s="220"/>
      <c r="J2860" s="108"/>
      <c r="K2860" s="220"/>
      <c r="L2860" s="108"/>
      <c r="M2860" s="220"/>
      <c r="N2860" s="108"/>
      <c r="O2860" s="220"/>
      <c r="P2860" s="108"/>
      <c r="Q2860" s="225"/>
    </row>
    <row r="2861" spans="2:17" x14ac:dyDescent="0.25">
      <c r="B2861" s="108"/>
      <c r="C2861" s="220"/>
      <c r="D2861" s="108"/>
      <c r="E2861" s="220"/>
      <c r="F2861" s="108"/>
      <c r="G2861" s="220"/>
      <c r="H2861" s="108"/>
      <c r="I2861" s="220"/>
      <c r="J2861" s="108"/>
      <c r="K2861" s="220"/>
      <c r="L2861" s="108"/>
      <c r="M2861" s="220"/>
      <c r="N2861" s="108"/>
      <c r="O2861" s="220"/>
      <c r="P2861" s="108"/>
      <c r="Q2861" s="225"/>
    </row>
    <row r="2862" spans="2:17" x14ac:dyDescent="0.25">
      <c r="B2862" s="108"/>
      <c r="C2862" s="220"/>
      <c r="D2862" s="108"/>
      <c r="E2862" s="220"/>
      <c r="F2862" s="108"/>
      <c r="G2862" s="220"/>
      <c r="H2862" s="108"/>
      <c r="I2862" s="220"/>
      <c r="J2862" s="108"/>
      <c r="K2862" s="220"/>
      <c r="L2862" s="108"/>
      <c r="M2862" s="220"/>
      <c r="N2862" s="108"/>
      <c r="O2862" s="220"/>
      <c r="P2862" s="108"/>
      <c r="Q2862" s="225"/>
    </row>
    <row r="2863" spans="2:17" x14ac:dyDescent="0.25">
      <c r="B2863" s="108"/>
      <c r="C2863" s="220"/>
      <c r="D2863" s="108"/>
      <c r="E2863" s="220"/>
      <c r="F2863" s="108"/>
      <c r="G2863" s="220"/>
      <c r="H2863" s="108"/>
      <c r="I2863" s="220"/>
      <c r="J2863" s="108"/>
      <c r="K2863" s="220"/>
      <c r="L2863" s="108"/>
      <c r="M2863" s="220"/>
      <c r="N2863" s="108"/>
      <c r="O2863" s="220"/>
      <c r="P2863" s="108"/>
      <c r="Q2863" s="225"/>
    </row>
    <row r="2864" spans="2:17" x14ac:dyDescent="0.25">
      <c r="B2864" s="108"/>
      <c r="C2864" s="220"/>
      <c r="D2864" s="108"/>
      <c r="E2864" s="220"/>
      <c r="F2864" s="108"/>
      <c r="G2864" s="220"/>
      <c r="H2864" s="108"/>
      <c r="I2864" s="220"/>
      <c r="J2864" s="108"/>
      <c r="K2864" s="220"/>
      <c r="L2864" s="108"/>
      <c r="M2864" s="220"/>
      <c r="N2864" s="108"/>
      <c r="O2864" s="220"/>
      <c r="P2864" s="108"/>
      <c r="Q2864" s="225"/>
    </row>
    <row r="2865" spans="2:17" x14ac:dyDescent="0.25">
      <c r="B2865" s="108"/>
      <c r="C2865" s="220"/>
      <c r="D2865" s="108"/>
      <c r="E2865" s="220"/>
      <c r="F2865" s="108"/>
      <c r="G2865" s="220"/>
      <c r="H2865" s="108"/>
      <c r="I2865" s="220"/>
      <c r="J2865" s="108"/>
      <c r="K2865" s="220"/>
      <c r="L2865" s="108"/>
      <c r="M2865" s="220"/>
      <c r="N2865" s="108"/>
      <c r="O2865" s="220"/>
      <c r="P2865" s="108"/>
      <c r="Q2865" s="225"/>
    </row>
    <row r="2866" spans="2:17" x14ac:dyDescent="0.25">
      <c r="B2866" s="108"/>
      <c r="C2866" s="220"/>
      <c r="D2866" s="108"/>
      <c r="E2866" s="220"/>
      <c r="F2866" s="108"/>
      <c r="G2866" s="220"/>
      <c r="H2866" s="108"/>
      <c r="I2866" s="220"/>
      <c r="J2866" s="108"/>
      <c r="K2866" s="220"/>
      <c r="L2866" s="108"/>
      <c r="M2866" s="220"/>
      <c r="N2866" s="108"/>
      <c r="O2866" s="220"/>
      <c r="P2866" s="108"/>
      <c r="Q2866" s="225"/>
    </row>
    <row r="2867" spans="2:17" x14ac:dyDescent="0.25">
      <c r="B2867" s="108"/>
      <c r="C2867" s="220"/>
      <c r="D2867" s="108"/>
      <c r="E2867" s="220"/>
      <c r="F2867" s="108"/>
      <c r="G2867" s="220"/>
      <c r="H2867" s="108"/>
      <c r="I2867" s="220"/>
      <c r="J2867" s="108"/>
      <c r="K2867" s="220"/>
      <c r="L2867" s="108"/>
      <c r="M2867" s="220"/>
      <c r="N2867" s="108"/>
      <c r="O2867" s="220"/>
      <c r="P2867" s="108"/>
      <c r="Q2867" s="225"/>
    </row>
    <row r="2868" spans="2:17" x14ac:dyDescent="0.25">
      <c r="B2868" s="108"/>
      <c r="C2868" s="220"/>
      <c r="D2868" s="108"/>
      <c r="E2868" s="220"/>
      <c r="F2868" s="108"/>
      <c r="G2868" s="220"/>
      <c r="H2868" s="108"/>
      <c r="I2868" s="220"/>
      <c r="J2868" s="108"/>
      <c r="K2868" s="220"/>
      <c r="L2868" s="108"/>
      <c r="M2868" s="220"/>
      <c r="N2868" s="108"/>
      <c r="O2868" s="220"/>
      <c r="P2868" s="108"/>
      <c r="Q2868" s="225"/>
    </row>
    <row r="2869" spans="2:17" x14ac:dyDescent="0.25">
      <c r="B2869" s="108"/>
      <c r="C2869" s="220"/>
      <c r="D2869" s="108"/>
      <c r="E2869" s="220"/>
      <c r="F2869" s="108"/>
      <c r="G2869" s="220"/>
      <c r="H2869" s="108"/>
      <c r="I2869" s="220"/>
      <c r="J2869" s="108"/>
      <c r="K2869" s="220"/>
      <c r="L2869" s="108"/>
      <c r="M2869" s="220"/>
      <c r="N2869" s="108"/>
      <c r="O2869" s="220"/>
      <c r="P2869" s="108"/>
      <c r="Q2869" s="225"/>
    </row>
    <row r="2870" spans="2:17" x14ac:dyDescent="0.25">
      <c r="B2870" s="108"/>
      <c r="C2870" s="220"/>
      <c r="D2870" s="108"/>
      <c r="E2870" s="220"/>
      <c r="F2870" s="108"/>
      <c r="G2870" s="220"/>
      <c r="H2870" s="108"/>
      <c r="I2870" s="220"/>
      <c r="J2870" s="108"/>
      <c r="K2870" s="220"/>
      <c r="L2870" s="108"/>
      <c r="M2870" s="220"/>
      <c r="N2870" s="108"/>
      <c r="O2870" s="220"/>
      <c r="P2870" s="108"/>
      <c r="Q2870" s="225"/>
    </row>
    <row r="2871" spans="2:17" x14ac:dyDescent="0.25">
      <c r="B2871" s="108"/>
      <c r="C2871" s="220"/>
      <c r="D2871" s="108"/>
      <c r="E2871" s="220"/>
      <c r="F2871" s="108"/>
      <c r="G2871" s="220"/>
      <c r="H2871" s="108"/>
      <c r="I2871" s="220"/>
      <c r="J2871" s="108"/>
      <c r="K2871" s="220"/>
      <c r="L2871" s="108"/>
      <c r="M2871" s="220"/>
      <c r="N2871" s="108"/>
      <c r="O2871" s="220"/>
      <c r="P2871" s="108"/>
      <c r="Q2871" s="225"/>
    </row>
    <row r="2872" spans="2:17" x14ac:dyDescent="0.25">
      <c r="B2872" s="108"/>
      <c r="C2872" s="220"/>
      <c r="D2872" s="108"/>
      <c r="E2872" s="220"/>
      <c r="F2872" s="108"/>
      <c r="G2872" s="220"/>
      <c r="H2872" s="108"/>
      <c r="I2872" s="220"/>
      <c r="J2872" s="108"/>
      <c r="K2872" s="220"/>
      <c r="L2872" s="108"/>
      <c r="M2872" s="220"/>
      <c r="N2872" s="108"/>
      <c r="O2872" s="220"/>
      <c r="P2872" s="108"/>
      <c r="Q2872" s="225"/>
    </row>
    <row r="2873" spans="2:17" x14ac:dyDescent="0.25">
      <c r="B2873" s="108"/>
      <c r="C2873" s="220"/>
      <c r="D2873" s="108"/>
      <c r="E2873" s="220"/>
      <c r="F2873" s="108"/>
      <c r="G2873" s="220"/>
      <c r="H2873" s="108"/>
      <c r="I2873" s="220"/>
      <c r="J2873" s="108"/>
      <c r="K2873" s="220"/>
      <c r="L2873" s="108"/>
      <c r="M2873" s="220"/>
      <c r="N2873" s="108"/>
      <c r="O2873" s="220"/>
      <c r="P2873" s="108"/>
      <c r="Q2873" s="225"/>
    </row>
    <row r="2874" spans="2:17" x14ac:dyDescent="0.25">
      <c r="B2874" s="108"/>
      <c r="C2874" s="220"/>
      <c r="D2874" s="108"/>
      <c r="E2874" s="220"/>
      <c r="F2874" s="108"/>
      <c r="G2874" s="220"/>
      <c r="H2874" s="108"/>
      <c r="I2874" s="220"/>
      <c r="J2874" s="108"/>
      <c r="K2874" s="220"/>
      <c r="L2874" s="108"/>
      <c r="M2874" s="220"/>
      <c r="N2874" s="108"/>
      <c r="O2874" s="220"/>
      <c r="P2874" s="108"/>
      <c r="Q2874" s="225"/>
    </row>
    <row r="2875" spans="2:17" x14ac:dyDescent="0.25">
      <c r="B2875" s="108"/>
      <c r="C2875" s="220"/>
      <c r="D2875" s="108"/>
      <c r="E2875" s="220"/>
      <c r="F2875" s="108"/>
      <c r="G2875" s="220"/>
      <c r="H2875" s="108"/>
      <c r="I2875" s="220"/>
      <c r="J2875" s="108"/>
      <c r="K2875" s="220"/>
      <c r="L2875" s="108"/>
      <c r="M2875" s="220"/>
      <c r="N2875" s="108"/>
      <c r="O2875" s="220"/>
      <c r="P2875" s="108"/>
      <c r="Q2875" s="225"/>
    </row>
    <row r="2876" spans="2:17" x14ac:dyDescent="0.25">
      <c r="B2876" s="108"/>
      <c r="C2876" s="220"/>
      <c r="D2876" s="108"/>
      <c r="E2876" s="220"/>
      <c r="F2876" s="108"/>
      <c r="G2876" s="220"/>
      <c r="H2876" s="108"/>
      <c r="I2876" s="220"/>
      <c r="J2876" s="108"/>
      <c r="K2876" s="220"/>
      <c r="L2876" s="108"/>
      <c r="M2876" s="220"/>
      <c r="N2876" s="108"/>
      <c r="O2876" s="220"/>
      <c r="P2876" s="108"/>
      <c r="Q2876" s="225"/>
    </row>
    <row r="2877" spans="2:17" x14ac:dyDescent="0.25">
      <c r="B2877" s="108"/>
      <c r="C2877" s="220"/>
      <c r="D2877" s="108"/>
      <c r="E2877" s="220"/>
      <c r="F2877" s="108"/>
      <c r="G2877" s="220"/>
      <c r="H2877" s="108"/>
      <c r="I2877" s="220"/>
      <c r="J2877" s="108"/>
      <c r="K2877" s="220"/>
      <c r="L2877" s="108"/>
      <c r="M2877" s="220"/>
      <c r="N2877" s="108"/>
      <c r="O2877" s="220"/>
      <c r="P2877" s="108"/>
      <c r="Q2877" s="225"/>
    </row>
    <row r="2878" spans="2:17" x14ac:dyDescent="0.25">
      <c r="B2878" s="108"/>
      <c r="C2878" s="220"/>
      <c r="D2878" s="108"/>
      <c r="E2878" s="220"/>
      <c r="F2878" s="108"/>
      <c r="G2878" s="220"/>
      <c r="H2878" s="108"/>
      <c r="I2878" s="220"/>
      <c r="J2878" s="108"/>
      <c r="K2878" s="220"/>
      <c r="L2878" s="108"/>
      <c r="M2878" s="220"/>
      <c r="N2878" s="108"/>
      <c r="O2878" s="220"/>
      <c r="P2878" s="108"/>
      <c r="Q2878" s="225"/>
    </row>
    <row r="2879" spans="2:17" x14ac:dyDescent="0.25">
      <c r="B2879" s="108"/>
      <c r="C2879" s="220"/>
      <c r="D2879" s="108"/>
      <c r="E2879" s="220"/>
      <c r="F2879" s="108"/>
      <c r="G2879" s="220"/>
      <c r="H2879" s="108"/>
      <c r="I2879" s="220"/>
      <c r="J2879" s="108"/>
      <c r="K2879" s="220"/>
      <c r="L2879" s="108"/>
      <c r="M2879" s="220"/>
      <c r="N2879" s="108"/>
      <c r="O2879" s="220"/>
      <c r="P2879" s="108"/>
      <c r="Q2879" s="225"/>
    </row>
    <row r="2880" spans="2:17" x14ac:dyDescent="0.25">
      <c r="B2880" s="108"/>
      <c r="C2880" s="220"/>
      <c r="D2880" s="108"/>
      <c r="E2880" s="220"/>
      <c r="F2880" s="108"/>
      <c r="G2880" s="220"/>
      <c r="H2880" s="108"/>
      <c r="I2880" s="220"/>
      <c r="J2880" s="108"/>
      <c r="K2880" s="220"/>
      <c r="L2880" s="108"/>
      <c r="M2880" s="220"/>
      <c r="N2880" s="108"/>
      <c r="O2880" s="220"/>
      <c r="P2880" s="108"/>
      <c r="Q2880" s="225"/>
    </row>
    <row r="2881" spans="2:17" x14ac:dyDescent="0.25">
      <c r="B2881" s="108"/>
      <c r="C2881" s="220"/>
      <c r="D2881" s="108"/>
      <c r="E2881" s="220"/>
      <c r="F2881" s="108"/>
      <c r="G2881" s="220"/>
      <c r="H2881" s="108"/>
      <c r="I2881" s="220"/>
      <c r="J2881" s="108"/>
      <c r="K2881" s="220"/>
      <c r="L2881" s="108"/>
      <c r="M2881" s="220"/>
      <c r="N2881" s="108"/>
      <c r="O2881" s="220"/>
      <c r="P2881" s="108"/>
      <c r="Q2881" s="225"/>
    </row>
    <row r="2882" spans="2:17" x14ac:dyDescent="0.25">
      <c r="B2882" s="108"/>
      <c r="C2882" s="220"/>
      <c r="D2882" s="108"/>
      <c r="E2882" s="220"/>
      <c r="F2882" s="108"/>
      <c r="G2882" s="220"/>
      <c r="H2882" s="108"/>
      <c r="I2882" s="220"/>
      <c r="J2882" s="108"/>
      <c r="K2882" s="220"/>
      <c r="L2882" s="108"/>
      <c r="M2882" s="220"/>
      <c r="N2882" s="108"/>
      <c r="O2882" s="220"/>
      <c r="P2882" s="108"/>
      <c r="Q2882" s="225"/>
    </row>
    <row r="2883" spans="2:17" x14ac:dyDescent="0.25">
      <c r="B2883" s="108"/>
      <c r="C2883" s="220"/>
      <c r="D2883" s="108"/>
      <c r="E2883" s="220"/>
      <c r="F2883" s="108"/>
      <c r="G2883" s="220"/>
      <c r="H2883" s="108"/>
      <c r="I2883" s="220"/>
      <c r="J2883" s="108"/>
      <c r="K2883" s="220"/>
      <c r="L2883" s="108"/>
      <c r="M2883" s="220"/>
      <c r="N2883" s="108"/>
      <c r="O2883" s="220"/>
      <c r="P2883" s="108"/>
      <c r="Q2883" s="225"/>
    </row>
    <row r="2884" spans="2:17" x14ac:dyDescent="0.25">
      <c r="B2884" s="108"/>
      <c r="C2884" s="220"/>
      <c r="D2884" s="108"/>
      <c r="E2884" s="220"/>
      <c r="F2884" s="108"/>
      <c r="G2884" s="220"/>
      <c r="H2884" s="108"/>
      <c r="I2884" s="220"/>
      <c r="J2884" s="108"/>
      <c r="K2884" s="220"/>
      <c r="L2884" s="108"/>
      <c r="M2884" s="220"/>
      <c r="N2884" s="108"/>
      <c r="O2884" s="220"/>
      <c r="P2884" s="108"/>
      <c r="Q2884" s="225"/>
    </row>
    <row r="2885" spans="2:17" x14ac:dyDescent="0.25">
      <c r="B2885" s="108"/>
      <c r="C2885" s="220"/>
      <c r="D2885" s="108"/>
      <c r="E2885" s="220"/>
      <c r="F2885" s="108"/>
      <c r="G2885" s="220"/>
      <c r="H2885" s="108"/>
      <c r="I2885" s="220"/>
      <c r="J2885" s="108"/>
      <c r="K2885" s="220"/>
      <c r="L2885" s="108"/>
      <c r="M2885" s="220"/>
      <c r="N2885" s="108"/>
      <c r="O2885" s="220"/>
      <c r="P2885" s="108"/>
      <c r="Q2885" s="225"/>
    </row>
    <row r="2886" spans="2:17" x14ac:dyDescent="0.25">
      <c r="B2886" s="108"/>
      <c r="C2886" s="220"/>
      <c r="D2886" s="108"/>
      <c r="E2886" s="220"/>
      <c r="F2886" s="108"/>
      <c r="G2886" s="220"/>
      <c r="H2886" s="108"/>
      <c r="I2886" s="220"/>
      <c r="J2886" s="108"/>
      <c r="K2886" s="220"/>
      <c r="L2886" s="108"/>
      <c r="M2886" s="220"/>
      <c r="N2886" s="108"/>
      <c r="O2886" s="220"/>
      <c r="P2886" s="108"/>
      <c r="Q2886" s="225"/>
    </row>
    <row r="2887" spans="2:17" x14ac:dyDescent="0.25">
      <c r="B2887" s="108"/>
      <c r="C2887" s="220"/>
      <c r="D2887" s="108"/>
      <c r="E2887" s="220"/>
      <c r="F2887" s="108"/>
      <c r="G2887" s="220"/>
      <c r="H2887" s="108"/>
      <c r="I2887" s="220"/>
      <c r="J2887" s="108"/>
      <c r="K2887" s="220"/>
      <c r="L2887" s="108"/>
      <c r="M2887" s="220"/>
      <c r="N2887" s="108"/>
      <c r="O2887" s="220"/>
      <c r="P2887" s="108"/>
      <c r="Q2887" s="225"/>
    </row>
    <row r="2888" spans="2:17" x14ac:dyDescent="0.25">
      <c r="B2888" s="108"/>
      <c r="C2888" s="220"/>
      <c r="D2888" s="108"/>
      <c r="E2888" s="220"/>
      <c r="F2888" s="108"/>
      <c r="G2888" s="220"/>
      <c r="H2888" s="108"/>
      <c r="I2888" s="220"/>
      <c r="J2888" s="108"/>
      <c r="K2888" s="220"/>
      <c r="L2888" s="108"/>
      <c r="M2888" s="220"/>
      <c r="N2888" s="108"/>
      <c r="O2888" s="220"/>
      <c r="P2888" s="108"/>
      <c r="Q2888" s="225"/>
    </row>
    <row r="2889" spans="2:17" x14ac:dyDescent="0.25">
      <c r="B2889" s="108"/>
      <c r="C2889" s="220"/>
      <c r="D2889" s="108"/>
      <c r="E2889" s="220"/>
      <c r="F2889" s="108"/>
      <c r="G2889" s="220"/>
      <c r="H2889" s="108"/>
      <c r="I2889" s="220"/>
      <c r="J2889" s="108"/>
      <c r="K2889" s="220"/>
      <c r="L2889" s="108"/>
      <c r="M2889" s="220"/>
      <c r="N2889" s="108"/>
      <c r="O2889" s="220"/>
      <c r="P2889" s="108"/>
      <c r="Q2889" s="225"/>
    </row>
    <row r="2890" spans="2:17" x14ac:dyDescent="0.25">
      <c r="B2890" s="108"/>
      <c r="C2890" s="220"/>
      <c r="D2890" s="108"/>
      <c r="E2890" s="220"/>
      <c r="F2890" s="108"/>
      <c r="G2890" s="220"/>
      <c r="H2890" s="108"/>
      <c r="I2890" s="220"/>
      <c r="J2890" s="108"/>
      <c r="K2890" s="220"/>
      <c r="L2890" s="108"/>
      <c r="M2890" s="220"/>
      <c r="N2890" s="108"/>
      <c r="O2890" s="220"/>
      <c r="P2890" s="108"/>
      <c r="Q2890" s="225"/>
    </row>
    <row r="2891" spans="2:17" x14ac:dyDescent="0.25">
      <c r="B2891" s="108"/>
      <c r="C2891" s="220"/>
      <c r="D2891" s="108"/>
      <c r="E2891" s="220"/>
      <c r="F2891" s="108"/>
      <c r="G2891" s="220"/>
      <c r="H2891" s="108"/>
      <c r="I2891" s="220"/>
      <c r="J2891" s="108"/>
      <c r="K2891" s="220"/>
      <c r="L2891" s="108"/>
      <c r="M2891" s="220"/>
      <c r="N2891" s="108"/>
      <c r="O2891" s="220"/>
      <c r="P2891" s="108"/>
      <c r="Q2891" s="225"/>
    </row>
    <row r="2892" spans="2:17" x14ac:dyDescent="0.25">
      <c r="B2892" s="108"/>
      <c r="C2892" s="220"/>
      <c r="D2892" s="108"/>
      <c r="E2892" s="220"/>
      <c r="F2892" s="108"/>
      <c r="G2892" s="220"/>
      <c r="H2892" s="108"/>
      <c r="I2892" s="220"/>
      <c r="J2892" s="108"/>
      <c r="K2892" s="220"/>
      <c r="L2892" s="108"/>
      <c r="M2892" s="220"/>
      <c r="N2892" s="108"/>
      <c r="O2892" s="220"/>
      <c r="P2892" s="108"/>
      <c r="Q2892" s="225"/>
    </row>
    <row r="2893" spans="2:17" x14ac:dyDescent="0.25">
      <c r="B2893" s="108"/>
      <c r="C2893" s="220"/>
      <c r="D2893" s="108"/>
      <c r="E2893" s="220"/>
      <c r="F2893" s="108"/>
      <c r="G2893" s="220"/>
      <c r="H2893" s="108"/>
      <c r="I2893" s="220"/>
      <c r="J2893" s="108"/>
      <c r="K2893" s="220"/>
      <c r="L2893" s="108"/>
      <c r="M2893" s="220"/>
      <c r="N2893" s="108"/>
      <c r="O2893" s="220"/>
      <c r="P2893" s="108"/>
      <c r="Q2893" s="225"/>
    </row>
    <row r="2894" spans="2:17" x14ac:dyDescent="0.25">
      <c r="B2894" s="108"/>
      <c r="C2894" s="220"/>
      <c r="D2894" s="108"/>
      <c r="E2894" s="220"/>
      <c r="F2894" s="108"/>
      <c r="G2894" s="220"/>
      <c r="H2894" s="108"/>
      <c r="I2894" s="220"/>
      <c r="J2894" s="108"/>
      <c r="K2894" s="220"/>
      <c r="L2894" s="108"/>
      <c r="M2894" s="220"/>
      <c r="N2894" s="108"/>
      <c r="O2894" s="220"/>
      <c r="P2894" s="108"/>
      <c r="Q2894" s="225"/>
    </row>
    <row r="2895" spans="2:17" x14ac:dyDescent="0.25">
      <c r="B2895" s="108"/>
      <c r="C2895" s="220"/>
      <c r="D2895" s="108"/>
      <c r="E2895" s="220"/>
      <c r="F2895" s="108"/>
      <c r="G2895" s="220"/>
      <c r="H2895" s="108"/>
      <c r="I2895" s="220"/>
      <c r="J2895" s="108"/>
      <c r="K2895" s="220"/>
      <c r="L2895" s="108"/>
      <c r="M2895" s="220"/>
      <c r="N2895" s="108"/>
      <c r="O2895" s="220"/>
      <c r="P2895" s="108"/>
      <c r="Q2895" s="225"/>
    </row>
    <row r="2896" spans="2:17" x14ac:dyDescent="0.25">
      <c r="B2896" s="108"/>
      <c r="C2896" s="220"/>
      <c r="D2896" s="108"/>
      <c r="E2896" s="220"/>
      <c r="F2896" s="108"/>
      <c r="G2896" s="220"/>
      <c r="H2896" s="108"/>
      <c r="I2896" s="220"/>
      <c r="J2896" s="108"/>
      <c r="K2896" s="220"/>
      <c r="L2896" s="108"/>
      <c r="M2896" s="220"/>
      <c r="N2896" s="108"/>
      <c r="O2896" s="220"/>
      <c r="P2896" s="108"/>
      <c r="Q2896" s="225"/>
    </row>
    <row r="2897" spans="2:17" x14ac:dyDescent="0.25">
      <c r="B2897" s="108"/>
      <c r="C2897" s="220"/>
      <c r="D2897" s="108"/>
      <c r="E2897" s="220"/>
      <c r="F2897" s="108"/>
      <c r="G2897" s="220"/>
      <c r="H2897" s="108"/>
      <c r="I2897" s="220"/>
      <c r="J2897" s="108"/>
      <c r="K2897" s="220"/>
      <c r="L2897" s="108"/>
      <c r="M2897" s="220"/>
      <c r="N2897" s="108"/>
      <c r="O2897" s="220"/>
      <c r="P2897" s="108"/>
      <c r="Q2897" s="225"/>
    </row>
    <row r="2898" spans="2:17" x14ac:dyDescent="0.25">
      <c r="B2898" s="108"/>
      <c r="C2898" s="220"/>
      <c r="D2898" s="108"/>
      <c r="E2898" s="220"/>
      <c r="F2898" s="108"/>
      <c r="G2898" s="220"/>
      <c r="H2898" s="108"/>
      <c r="I2898" s="220"/>
      <c r="J2898" s="108"/>
      <c r="K2898" s="220"/>
      <c r="L2898" s="108"/>
      <c r="M2898" s="220"/>
      <c r="N2898" s="108"/>
      <c r="O2898" s="220"/>
      <c r="P2898" s="108"/>
      <c r="Q2898" s="225"/>
    </row>
    <row r="2899" spans="2:17" x14ac:dyDescent="0.25">
      <c r="B2899" s="108"/>
      <c r="C2899" s="220"/>
      <c r="D2899" s="108"/>
      <c r="E2899" s="220"/>
      <c r="F2899" s="108"/>
      <c r="G2899" s="220"/>
      <c r="H2899" s="108"/>
      <c r="I2899" s="220"/>
      <c r="J2899" s="108"/>
      <c r="K2899" s="220"/>
      <c r="L2899" s="108"/>
      <c r="M2899" s="220"/>
      <c r="N2899" s="108"/>
      <c r="O2899" s="220"/>
      <c r="P2899" s="108"/>
      <c r="Q2899" s="225"/>
    </row>
    <row r="2900" spans="2:17" x14ac:dyDescent="0.25">
      <c r="B2900" s="108"/>
      <c r="C2900" s="220"/>
      <c r="D2900" s="108"/>
      <c r="E2900" s="220"/>
      <c r="F2900" s="108"/>
      <c r="G2900" s="220"/>
      <c r="H2900" s="108"/>
      <c r="I2900" s="220"/>
      <c r="J2900" s="108"/>
      <c r="K2900" s="220"/>
      <c r="L2900" s="108"/>
      <c r="M2900" s="220"/>
      <c r="N2900" s="108"/>
      <c r="O2900" s="220"/>
      <c r="P2900" s="108"/>
      <c r="Q2900" s="225"/>
    </row>
    <row r="2901" spans="2:17" x14ac:dyDescent="0.25">
      <c r="B2901" s="108"/>
      <c r="C2901" s="220"/>
      <c r="D2901" s="108"/>
      <c r="E2901" s="220"/>
      <c r="F2901" s="108"/>
      <c r="G2901" s="220"/>
      <c r="H2901" s="108"/>
      <c r="I2901" s="220"/>
      <c r="J2901" s="108"/>
      <c r="K2901" s="220"/>
      <c r="L2901" s="108"/>
      <c r="M2901" s="220"/>
      <c r="N2901" s="108"/>
      <c r="O2901" s="220"/>
      <c r="P2901" s="108"/>
      <c r="Q2901" s="225"/>
    </row>
    <row r="2902" spans="2:17" x14ac:dyDescent="0.25">
      <c r="B2902" s="108"/>
      <c r="C2902" s="220"/>
      <c r="D2902" s="108"/>
      <c r="E2902" s="220"/>
      <c r="F2902" s="108"/>
      <c r="G2902" s="220"/>
      <c r="H2902" s="108"/>
      <c r="I2902" s="220"/>
      <c r="J2902" s="108"/>
      <c r="K2902" s="220"/>
      <c r="L2902" s="108"/>
      <c r="M2902" s="220"/>
      <c r="N2902" s="108"/>
      <c r="O2902" s="220"/>
      <c r="P2902" s="108"/>
      <c r="Q2902" s="225"/>
    </row>
    <row r="2903" spans="2:17" x14ac:dyDescent="0.25">
      <c r="B2903" s="108"/>
      <c r="C2903" s="220"/>
      <c r="D2903" s="108"/>
      <c r="E2903" s="220"/>
      <c r="F2903" s="108"/>
      <c r="G2903" s="220"/>
      <c r="H2903" s="108"/>
      <c r="I2903" s="220"/>
      <c r="J2903" s="108"/>
      <c r="K2903" s="220"/>
      <c r="L2903" s="108"/>
      <c r="M2903" s="220"/>
      <c r="N2903" s="108"/>
      <c r="O2903" s="220"/>
      <c r="P2903" s="108"/>
      <c r="Q2903" s="225"/>
    </row>
    <row r="2904" spans="2:17" x14ac:dyDescent="0.25">
      <c r="B2904" s="108"/>
      <c r="C2904" s="220"/>
      <c r="D2904" s="108"/>
      <c r="E2904" s="220"/>
      <c r="F2904" s="108"/>
      <c r="G2904" s="220"/>
      <c r="H2904" s="108"/>
      <c r="I2904" s="220"/>
      <c r="J2904" s="108"/>
      <c r="K2904" s="220"/>
      <c r="L2904" s="108"/>
      <c r="M2904" s="220"/>
      <c r="N2904" s="108"/>
      <c r="O2904" s="220"/>
      <c r="P2904" s="108"/>
      <c r="Q2904" s="225"/>
    </row>
    <row r="2905" spans="2:17" x14ac:dyDescent="0.25">
      <c r="B2905" s="108"/>
      <c r="C2905" s="220"/>
      <c r="D2905" s="108"/>
      <c r="E2905" s="220"/>
      <c r="F2905" s="108"/>
      <c r="G2905" s="220"/>
      <c r="H2905" s="108"/>
      <c r="I2905" s="220"/>
      <c r="J2905" s="108"/>
      <c r="K2905" s="220"/>
      <c r="L2905" s="108"/>
      <c r="M2905" s="220"/>
      <c r="N2905" s="108"/>
      <c r="O2905" s="220"/>
      <c r="P2905" s="108"/>
      <c r="Q2905" s="225"/>
    </row>
    <row r="2906" spans="2:17" x14ac:dyDescent="0.25">
      <c r="B2906" s="108"/>
      <c r="C2906" s="220"/>
      <c r="D2906" s="108"/>
      <c r="E2906" s="220"/>
      <c r="F2906" s="108"/>
      <c r="G2906" s="220"/>
      <c r="H2906" s="108"/>
      <c r="I2906" s="220"/>
      <c r="J2906" s="108"/>
      <c r="K2906" s="220"/>
      <c r="L2906" s="108"/>
      <c r="M2906" s="220"/>
      <c r="N2906" s="108"/>
      <c r="O2906" s="220"/>
      <c r="P2906" s="108"/>
      <c r="Q2906" s="225"/>
    </row>
    <row r="2907" spans="2:17" x14ac:dyDescent="0.25">
      <c r="B2907" s="108"/>
      <c r="C2907" s="220"/>
      <c r="D2907" s="108"/>
      <c r="E2907" s="220"/>
      <c r="F2907" s="108"/>
      <c r="G2907" s="220"/>
      <c r="H2907" s="108"/>
      <c r="I2907" s="220"/>
      <c r="J2907" s="108"/>
      <c r="K2907" s="220"/>
      <c r="L2907" s="108"/>
      <c r="M2907" s="220"/>
      <c r="N2907" s="108"/>
      <c r="O2907" s="220"/>
      <c r="P2907" s="108"/>
      <c r="Q2907" s="225"/>
    </row>
    <row r="2908" spans="2:17" x14ac:dyDescent="0.25">
      <c r="B2908" s="108"/>
      <c r="C2908" s="220"/>
      <c r="D2908" s="108"/>
      <c r="E2908" s="220"/>
      <c r="F2908" s="108"/>
      <c r="G2908" s="220"/>
      <c r="H2908" s="108"/>
      <c r="I2908" s="220"/>
      <c r="J2908" s="108"/>
      <c r="K2908" s="220"/>
      <c r="L2908" s="108"/>
      <c r="M2908" s="220"/>
      <c r="N2908" s="108"/>
      <c r="O2908" s="220"/>
      <c r="P2908" s="108"/>
      <c r="Q2908" s="225"/>
    </row>
    <row r="2909" spans="2:17" x14ac:dyDescent="0.25">
      <c r="B2909" s="108"/>
      <c r="C2909" s="220"/>
      <c r="D2909" s="108"/>
      <c r="E2909" s="220"/>
      <c r="F2909" s="108"/>
      <c r="G2909" s="220"/>
      <c r="H2909" s="108"/>
      <c r="I2909" s="220"/>
      <c r="J2909" s="108"/>
      <c r="K2909" s="220"/>
      <c r="L2909" s="108"/>
      <c r="M2909" s="220"/>
      <c r="N2909" s="108"/>
      <c r="O2909" s="220"/>
      <c r="P2909" s="108"/>
      <c r="Q2909" s="225"/>
    </row>
    <row r="2910" spans="2:17" x14ac:dyDescent="0.25">
      <c r="B2910" s="108"/>
      <c r="C2910" s="220"/>
      <c r="D2910" s="108"/>
      <c r="E2910" s="220"/>
      <c r="F2910" s="108"/>
      <c r="G2910" s="220"/>
      <c r="H2910" s="108"/>
      <c r="I2910" s="220"/>
      <c r="J2910" s="108"/>
      <c r="K2910" s="220"/>
      <c r="L2910" s="108"/>
      <c r="M2910" s="220"/>
      <c r="N2910" s="108"/>
      <c r="O2910" s="220"/>
      <c r="P2910" s="108"/>
      <c r="Q2910" s="225"/>
    </row>
    <row r="2911" spans="2:17" x14ac:dyDescent="0.25">
      <c r="B2911" s="108"/>
      <c r="C2911" s="220"/>
      <c r="D2911" s="108"/>
      <c r="E2911" s="220"/>
      <c r="F2911" s="108"/>
      <c r="G2911" s="220"/>
      <c r="H2911" s="108"/>
      <c r="I2911" s="220"/>
      <c r="J2911" s="108"/>
      <c r="K2911" s="220"/>
      <c r="L2911" s="108"/>
      <c r="M2911" s="220"/>
      <c r="N2911" s="108"/>
      <c r="O2911" s="220"/>
      <c r="P2911" s="108"/>
      <c r="Q2911" s="225"/>
    </row>
    <row r="2912" spans="2:17" x14ac:dyDescent="0.25">
      <c r="B2912" s="108"/>
      <c r="C2912" s="220"/>
      <c r="D2912" s="108"/>
      <c r="E2912" s="220"/>
      <c r="F2912" s="108"/>
      <c r="G2912" s="220"/>
      <c r="H2912" s="108"/>
      <c r="I2912" s="220"/>
      <c r="J2912" s="108"/>
      <c r="K2912" s="220"/>
      <c r="L2912" s="108"/>
      <c r="M2912" s="220"/>
      <c r="N2912" s="108"/>
      <c r="O2912" s="220"/>
      <c r="P2912" s="108"/>
      <c r="Q2912" s="225"/>
    </row>
    <row r="2913" spans="2:17" x14ac:dyDescent="0.25">
      <c r="B2913" s="108"/>
      <c r="C2913" s="220"/>
      <c r="D2913" s="108"/>
      <c r="E2913" s="220"/>
      <c r="F2913" s="108"/>
      <c r="G2913" s="220"/>
      <c r="H2913" s="108"/>
      <c r="I2913" s="220"/>
      <c r="J2913" s="108"/>
      <c r="K2913" s="220"/>
      <c r="L2913" s="108"/>
      <c r="M2913" s="220"/>
      <c r="N2913" s="108"/>
      <c r="O2913" s="220"/>
      <c r="P2913" s="108"/>
      <c r="Q2913" s="225"/>
    </row>
    <row r="2914" spans="2:17" x14ac:dyDescent="0.25">
      <c r="B2914" s="108"/>
      <c r="C2914" s="220"/>
      <c r="D2914" s="108"/>
      <c r="E2914" s="220"/>
      <c r="F2914" s="108"/>
      <c r="G2914" s="220"/>
      <c r="H2914" s="108"/>
      <c r="I2914" s="220"/>
      <c r="J2914" s="108"/>
      <c r="K2914" s="220"/>
      <c r="L2914" s="108"/>
      <c r="M2914" s="220"/>
      <c r="N2914" s="108"/>
      <c r="O2914" s="220"/>
      <c r="P2914" s="108"/>
      <c r="Q2914" s="225"/>
    </row>
    <row r="2915" spans="2:17" x14ac:dyDescent="0.25">
      <c r="B2915" s="108"/>
      <c r="C2915" s="220"/>
      <c r="D2915" s="108"/>
      <c r="E2915" s="220"/>
      <c r="F2915" s="108"/>
      <c r="G2915" s="220"/>
      <c r="H2915" s="108"/>
      <c r="I2915" s="220"/>
      <c r="J2915" s="108"/>
      <c r="K2915" s="220"/>
      <c r="L2915" s="108"/>
      <c r="M2915" s="220"/>
      <c r="N2915" s="108"/>
      <c r="O2915" s="220"/>
      <c r="P2915" s="108"/>
      <c r="Q2915" s="225"/>
    </row>
    <row r="2916" spans="2:17" x14ac:dyDescent="0.25">
      <c r="B2916" s="108"/>
      <c r="C2916" s="220"/>
      <c r="D2916" s="108"/>
      <c r="E2916" s="220"/>
      <c r="F2916" s="108"/>
      <c r="G2916" s="220"/>
      <c r="H2916" s="108"/>
      <c r="I2916" s="220"/>
      <c r="J2916" s="108"/>
      <c r="K2916" s="220"/>
      <c r="L2916" s="108"/>
      <c r="M2916" s="220"/>
      <c r="N2916" s="108"/>
      <c r="O2916" s="220"/>
      <c r="P2916" s="108"/>
      <c r="Q2916" s="225"/>
    </row>
    <row r="2917" spans="2:17" x14ac:dyDescent="0.25">
      <c r="B2917" s="108"/>
      <c r="C2917" s="220"/>
      <c r="D2917" s="108"/>
      <c r="E2917" s="220"/>
      <c r="F2917" s="108"/>
      <c r="G2917" s="220"/>
      <c r="H2917" s="108"/>
      <c r="I2917" s="220"/>
      <c r="J2917" s="108"/>
      <c r="K2917" s="220"/>
      <c r="L2917" s="108"/>
      <c r="M2917" s="220"/>
      <c r="N2917" s="108"/>
      <c r="O2917" s="220"/>
      <c r="P2917" s="108"/>
      <c r="Q2917" s="225"/>
    </row>
    <row r="2918" spans="2:17" x14ac:dyDescent="0.25">
      <c r="B2918" s="108"/>
      <c r="C2918" s="220"/>
      <c r="D2918" s="108"/>
      <c r="E2918" s="220"/>
      <c r="F2918" s="108"/>
      <c r="G2918" s="220"/>
      <c r="H2918" s="108"/>
      <c r="I2918" s="220"/>
      <c r="J2918" s="108"/>
      <c r="K2918" s="220"/>
      <c r="L2918" s="108"/>
      <c r="M2918" s="220"/>
      <c r="N2918" s="108"/>
      <c r="O2918" s="220"/>
      <c r="P2918" s="108"/>
      <c r="Q2918" s="225"/>
    </row>
    <row r="2919" spans="2:17" x14ac:dyDescent="0.25">
      <c r="B2919" s="108"/>
      <c r="C2919" s="220"/>
      <c r="D2919" s="108"/>
      <c r="E2919" s="220"/>
      <c r="F2919" s="108"/>
      <c r="G2919" s="220"/>
      <c r="H2919" s="108"/>
      <c r="I2919" s="220"/>
      <c r="J2919" s="108"/>
      <c r="K2919" s="220"/>
      <c r="L2919" s="108"/>
      <c r="M2919" s="220"/>
      <c r="N2919" s="108"/>
      <c r="O2919" s="220"/>
      <c r="P2919" s="108"/>
      <c r="Q2919" s="225"/>
    </row>
    <row r="2920" spans="2:17" x14ac:dyDescent="0.25">
      <c r="B2920" s="108"/>
      <c r="C2920" s="220"/>
      <c r="D2920" s="108"/>
      <c r="E2920" s="220"/>
      <c r="F2920" s="108"/>
      <c r="G2920" s="220"/>
      <c r="H2920" s="108"/>
      <c r="I2920" s="220"/>
      <c r="J2920" s="108"/>
      <c r="K2920" s="220"/>
      <c r="L2920" s="108"/>
      <c r="M2920" s="220"/>
      <c r="N2920" s="108"/>
      <c r="O2920" s="220"/>
      <c r="P2920" s="108"/>
      <c r="Q2920" s="225"/>
    </row>
    <row r="2921" spans="2:17" x14ac:dyDescent="0.25">
      <c r="B2921" s="108"/>
      <c r="C2921" s="220"/>
      <c r="D2921" s="108"/>
      <c r="E2921" s="220"/>
      <c r="F2921" s="108"/>
      <c r="G2921" s="220"/>
      <c r="H2921" s="108"/>
      <c r="I2921" s="220"/>
      <c r="J2921" s="108"/>
      <c r="K2921" s="220"/>
      <c r="L2921" s="108"/>
      <c r="M2921" s="220"/>
      <c r="N2921" s="108"/>
      <c r="O2921" s="220"/>
      <c r="P2921" s="108"/>
      <c r="Q2921" s="225"/>
    </row>
    <row r="2922" spans="2:17" x14ac:dyDescent="0.25">
      <c r="B2922" s="108"/>
      <c r="C2922" s="220"/>
      <c r="D2922" s="108"/>
      <c r="E2922" s="220"/>
      <c r="F2922" s="108"/>
      <c r="G2922" s="220"/>
      <c r="H2922" s="108"/>
      <c r="I2922" s="220"/>
      <c r="J2922" s="108"/>
      <c r="K2922" s="220"/>
      <c r="L2922" s="108"/>
      <c r="M2922" s="220"/>
      <c r="N2922" s="108"/>
      <c r="O2922" s="220"/>
      <c r="P2922" s="108"/>
      <c r="Q2922" s="225"/>
    </row>
    <row r="2923" spans="2:17" x14ac:dyDescent="0.25">
      <c r="B2923" s="108"/>
      <c r="C2923" s="220"/>
      <c r="D2923" s="108"/>
      <c r="E2923" s="220"/>
      <c r="F2923" s="108"/>
      <c r="G2923" s="220"/>
      <c r="H2923" s="108"/>
      <c r="I2923" s="220"/>
      <c r="J2923" s="108"/>
      <c r="K2923" s="220"/>
      <c r="L2923" s="108"/>
      <c r="M2923" s="220"/>
      <c r="N2923" s="108"/>
      <c r="O2923" s="220"/>
      <c r="P2923" s="108"/>
      <c r="Q2923" s="225"/>
    </row>
    <row r="2924" spans="2:17" x14ac:dyDescent="0.25">
      <c r="B2924" s="108"/>
      <c r="C2924" s="220"/>
      <c r="D2924" s="108"/>
      <c r="E2924" s="220"/>
      <c r="F2924" s="108"/>
      <c r="G2924" s="220"/>
      <c r="H2924" s="108"/>
      <c r="I2924" s="220"/>
      <c r="J2924" s="108"/>
      <c r="K2924" s="220"/>
      <c r="L2924" s="108"/>
      <c r="M2924" s="220"/>
      <c r="N2924" s="108"/>
      <c r="O2924" s="220"/>
      <c r="P2924" s="108"/>
      <c r="Q2924" s="225"/>
    </row>
    <row r="2925" spans="2:17" x14ac:dyDescent="0.25">
      <c r="B2925" s="108"/>
      <c r="C2925" s="220"/>
      <c r="D2925" s="108"/>
      <c r="E2925" s="220"/>
      <c r="F2925" s="108"/>
      <c r="G2925" s="220"/>
      <c r="H2925" s="108"/>
      <c r="I2925" s="220"/>
      <c r="J2925" s="108"/>
      <c r="K2925" s="220"/>
      <c r="L2925" s="108"/>
      <c r="M2925" s="220"/>
      <c r="N2925" s="108"/>
      <c r="O2925" s="220"/>
      <c r="P2925" s="108"/>
      <c r="Q2925" s="225"/>
    </row>
    <row r="2926" spans="2:17" x14ac:dyDescent="0.25">
      <c r="B2926" s="108"/>
      <c r="C2926" s="220"/>
      <c r="D2926" s="108"/>
      <c r="E2926" s="220"/>
      <c r="F2926" s="108"/>
      <c r="G2926" s="220"/>
      <c r="H2926" s="108"/>
      <c r="I2926" s="220"/>
      <c r="J2926" s="108"/>
      <c r="K2926" s="220"/>
      <c r="L2926" s="108"/>
      <c r="M2926" s="220"/>
      <c r="N2926" s="108"/>
      <c r="O2926" s="220"/>
      <c r="P2926" s="108"/>
      <c r="Q2926" s="225"/>
    </row>
    <row r="2927" spans="2:17" x14ac:dyDescent="0.25">
      <c r="B2927" s="108"/>
      <c r="C2927" s="220"/>
      <c r="D2927" s="108"/>
      <c r="E2927" s="220"/>
      <c r="F2927" s="108"/>
      <c r="G2927" s="220"/>
      <c r="H2927" s="108"/>
      <c r="I2927" s="220"/>
      <c r="J2927" s="108"/>
      <c r="K2927" s="220"/>
      <c r="L2927" s="108"/>
      <c r="M2927" s="220"/>
      <c r="N2927" s="108"/>
      <c r="O2927" s="220"/>
      <c r="P2927" s="108"/>
      <c r="Q2927" s="225"/>
    </row>
    <row r="2928" spans="2:17" x14ac:dyDescent="0.25">
      <c r="B2928" s="108"/>
      <c r="C2928" s="220"/>
      <c r="D2928" s="108"/>
      <c r="E2928" s="220"/>
      <c r="F2928" s="108"/>
      <c r="G2928" s="220"/>
      <c r="H2928" s="108"/>
      <c r="I2928" s="220"/>
      <c r="J2928" s="108"/>
      <c r="K2928" s="220"/>
      <c r="L2928" s="108"/>
      <c r="M2928" s="220"/>
      <c r="N2928" s="108"/>
      <c r="O2928" s="220"/>
      <c r="P2928" s="108"/>
      <c r="Q2928" s="225"/>
    </row>
    <row r="2929" spans="2:17" x14ac:dyDescent="0.25">
      <c r="B2929" s="108"/>
      <c r="C2929" s="220"/>
      <c r="D2929" s="108"/>
      <c r="E2929" s="220"/>
      <c r="F2929" s="108"/>
      <c r="G2929" s="220"/>
      <c r="H2929" s="108"/>
      <c r="I2929" s="220"/>
      <c r="J2929" s="108"/>
      <c r="K2929" s="220"/>
      <c r="L2929" s="108"/>
      <c r="M2929" s="220"/>
      <c r="N2929" s="108"/>
      <c r="O2929" s="220"/>
      <c r="P2929" s="108"/>
      <c r="Q2929" s="225"/>
    </row>
    <row r="2930" spans="2:17" x14ac:dyDescent="0.25">
      <c r="B2930" s="108"/>
      <c r="C2930" s="220"/>
      <c r="D2930" s="108"/>
      <c r="E2930" s="220"/>
      <c r="F2930" s="108"/>
      <c r="G2930" s="220"/>
      <c r="H2930" s="108"/>
      <c r="I2930" s="220"/>
      <c r="J2930" s="108"/>
      <c r="K2930" s="220"/>
      <c r="L2930" s="108"/>
      <c r="M2930" s="220"/>
      <c r="N2930" s="108"/>
      <c r="O2930" s="220"/>
      <c r="P2930" s="108"/>
      <c r="Q2930" s="225"/>
    </row>
    <row r="2931" spans="2:17" x14ac:dyDescent="0.25">
      <c r="B2931" s="108"/>
      <c r="C2931" s="220"/>
      <c r="D2931" s="108"/>
      <c r="E2931" s="220"/>
      <c r="F2931" s="108"/>
      <c r="G2931" s="220"/>
      <c r="H2931" s="108"/>
      <c r="I2931" s="220"/>
      <c r="J2931" s="108"/>
      <c r="K2931" s="220"/>
      <c r="L2931" s="108"/>
      <c r="M2931" s="220"/>
      <c r="N2931" s="108"/>
      <c r="O2931" s="220"/>
      <c r="P2931" s="108"/>
      <c r="Q2931" s="225"/>
    </row>
    <row r="2932" spans="2:17" x14ac:dyDescent="0.25">
      <c r="B2932" s="108"/>
      <c r="C2932" s="220"/>
      <c r="D2932" s="108"/>
      <c r="E2932" s="220"/>
      <c r="F2932" s="108"/>
      <c r="G2932" s="220"/>
      <c r="H2932" s="108"/>
      <c r="I2932" s="220"/>
      <c r="J2932" s="108"/>
      <c r="K2932" s="220"/>
      <c r="L2932" s="108"/>
      <c r="M2932" s="220"/>
      <c r="N2932" s="108"/>
      <c r="O2932" s="220"/>
      <c r="P2932" s="108"/>
      <c r="Q2932" s="225"/>
    </row>
    <row r="2933" spans="2:17" x14ac:dyDescent="0.25">
      <c r="B2933" s="108"/>
      <c r="C2933" s="220"/>
      <c r="D2933" s="108"/>
      <c r="E2933" s="220"/>
      <c r="F2933" s="108"/>
      <c r="G2933" s="220"/>
      <c r="H2933" s="108"/>
      <c r="I2933" s="220"/>
      <c r="J2933" s="108"/>
      <c r="K2933" s="220"/>
      <c r="L2933" s="108"/>
      <c r="M2933" s="220"/>
      <c r="N2933" s="108"/>
      <c r="O2933" s="220"/>
      <c r="P2933" s="108"/>
      <c r="Q2933" s="225"/>
    </row>
    <row r="2934" spans="2:17" x14ac:dyDescent="0.25">
      <c r="B2934" s="108"/>
      <c r="C2934" s="220"/>
      <c r="D2934" s="108"/>
      <c r="E2934" s="220"/>
      <c r="F2934" s="108"/>
      <c r="G2934" s="220"/>
      <c r="H2934" s="108"/>
      <c r="I2934" s="220"/>
      <c r="J2934" s="108"/>
      <c r="K2934" s="220"/>
      <c r="L2934" s="108"/>
      <c r="M2934" s="220"/>
      <c r="N2934" s="108"/>
      <c r="O2934" s="220"/>
      <c r="P2934" s="108"/>
      <c r="Q2934" s="225"/>
    </row>
    <row r="2935" spans="2:17" x14ac:dyDescent="0.25">
      <c r="B2935" s="108"/>
      <c r="C2935" s="220"/>
      <c r="D2935" s="108"/>
      <c r="E2935" s="220"/>
      <c r="F2935" s="108"/>
      <c r="G2935" s="220"/>
      <c r="H2935" s="108"/>
      <c r="I2935" s="220"/>
      <c r="J2935" s="108"/>
      <c r="K2935" s="220"/>
      <c r="L2935" s="108"/>
      <c r="M2935" s="220"/>
      <c r="N2935" s="108"/>
      <c r="O2935" s="220"/>
      <c r="P2935" s="108"/>
      <c r="Q2935" s="225"/>
    </row>
    <row r="2936" spans="2:17" x14ac:dyDescent="0.25">
      <c r="B2936" s="108"/>
      <c r="C2936" s="220"/>
      <c r="D2936" s="108"/>
      <c r="E2936" s="220"/>
      <c r="F2936" s="108"/>
      <c r="G2936" s="220"/>
      <c r="H2936" s="108"/>
      <c r="I2936" s="220"/>
      <c r="J2936" s="108"/>
      <c r="K2936" s="220"/>
      <c r="L2936" s="108"/>
      <c r="M2936" s="220"/>
      <c r="N2936" s="108"/>
      <c r="O2936" s="220"/>
      <c r="P2936" s="108"/>
      <c r="Q2936" s="225"/>
    </row>
    <row r="2937" spans="2:17" x14ac:dyDescent="0.25">
      <c r="B2937" s="108"/>
      <c r="C2937" s="220"/>
      <c r="D2937" s="108"/>
      <c r="E2937" s="220"/>
      <c r="F2937" s="108"/>
      <c r="G2937" s="220"/>
      <c r="H2937" s="108"/>
      <c r="I2937" s="220"/>
      <c r="J2937" s="108"/>
      <c r="K2937" s="220"/>
      <c r="L2937" s="108"/>
      <c r="M2937" s="220"/>
      <c r="N2937" s="108"/>
      <c r="O2937" s="220"/>
      <c r="P2937" s="108"/>
      <c r="Q2937" s="225"/>
    </row>
    <row r="2938" spans="2:17" x14ac:dyDescent="0.25">
      <c r="B2938" s="108"/>
      <c r="C2938" s="220"/>
      <c r="D2938" s="108"/>
      <c r="E2938" s="220"/>
      <c r="F2938" s="108"/>
      <c r="G2938" s="220"/>
      <c r="H2938" s="108"/>
      <c r="I2938" s="220"/>
      <c r="J2938" s="108"/>
      <c r="K2938" s="220"/>
      <c r="L2938" s="108"/>
      <c r="M2938" s="220"/>
      <c r="N2938" s="108"/>
      <c r="O2938" s="220"/>
      <c r="P2938" s="108"/>
      <c r="Q2938" s="225"/>
    </row>
    <row r="2939" spans="2:17" x14ac:dyDescent="0.25">
      <c r="B2939" s="108"/>
      <c r="C2939" s="220"/>
      <c r="D2939" s="108"/>
      <c r="E2939" s="220"/>
      <c r="F2939" s="108"/>
      <c r="G2939" s="220"/>
      <c r="H2939" s="108"/>
      <c r="I2939" s="220"/>
      <c r="J2939" s="108"/>
      <c r="K2939" s="220"/>
      <c r="L2939" s="108"/>
      <c r="M2939" s="220"/>
      <c r="N2939" s="108"/>
      <c r="O2939" s="220"/>
      <c r="P2939" s="108"/>
      <c r="Q2939" s="225"/>
    </row>
    <row r="2940" spans="2:17" x14ac:dyDescent="0.25">
      <c r="B2940" s="108"/>
      <c r="C2940" s="220"/>
      <c r="D2940" s="108"/>
      <c r="E2940" s="220"/>
      <c r="F2940" s="108"/>
      <c r="G2940" s="220"/>
      <c r="H2940" s="108"/>
      <c r="I2940" s="220"/>
      <c r="J2940" s="108"/>
      <c r="K2940" s="220"/>
      <c r="L2940" s="108"/>
      <c r="M2940" s="220"/>
      <c r="N2940" s="108"/>
      <c r="O2940" s="220"/>
      <c r="P2940" s="108"/>
      <c r="Q2940" s="225"/>
    </row>
    <row r="2941" spans="2:17" x14ac:dyDescent="0.25">
      <c r="B2941" s="108"/>
      <c r="C2941" s="220"/>
      <c r="D2941" s="108"/>
      <c r="E2941" s="220"/>
      <c r="F2941" s="108"/>
      <c r="G2941" s="220"/>
      <c r="H2941" s="108"/>
      <c r="I2941" s="220"/>
      <c r="J2941" s="108"/>
      <c r="K2941" s="220"/>
      <c r="L2941" s="108"/>
      <c r="M2941" s="220"/>
      <c r="N2941" s="108"/>
      <c r="O2941" s="220"/>
      <c r="P2941" s="108"/>
      <c r="Q2941" s="225"/>
    </row>
    <row r="2942" spans="2:17" x14ac:dyDescent="0.25">
      <c r="B2942" s="108"/>
      <c r="C2942" s="220"/>
      <c r="D2942" s="108"/>
      <c r="E2942" s="220"/>
      <c r="F2942" s="108"/>
      <c r="G2942" s="220"/>
      <c r="H2942" s="108"/>
      <c r="I2942" s="220"/>
      <c r="J2942" s="108"/>
      <c r="K2942" s="220"/>
      <c r="L2942" s="108"/>
      <c r="M2942" s="220"/>
      <c r="N2942" s="108"/>
      <c r="O2942" s="220"/>
      <c r="P2942" s="108"/>
      <c r="Q2942" s="225"/>
    </row>
    <row r="2943" spans="2:17" x14ac:dyDescent="0.25">
      <c r="B2943" s="108"/>
      <c r="C2943" s="220"/>
      <c r="D2943" s="108"/>
      <c r="E2943" s="220"/>
      <c r="F2943" s="108"/>
      <c r="G2943" s="220"/>
      <c r="H2943" s="108"/>
      <c r="I2943" s="220"/>
      <c r="J2943" s="108"/>
      <c r="K2943" s="220"/>
      <c r="L2943" s="108"/>
      <c r="M2943" s="220"/>
      <c r="N2943" s="108"/>
      <c r="O2943" s="220"/>
      <c r="P2943" s="108"/>
      <c r="Q2943" s="225"/>
    </row>
    <row r="2944" spans="2:17" x14ac:dyDescent="0.25">
      <c r="B2944" s="108"/>
      <c r="C2944" s="220"/>
      <c r="D2944" s="108"/>
      <c r="E2944" s="220"/>
      <c r="F2944" s="108"/>
      <c r="G2944" s="220"/>
      <c r="H2944" s="108"/>
      <c r="I2944" s="220"/>
      <c r="J2944" s="108"/>
      <c r="K2944" s="220"/>
      <c r="L2944" s="108"/>
      <c r="M2944" s="220"/>
      <c r="N2944" s="108"/>
      <c r="O2944" s="220"/>
      <c r="P2944" s="108"/>
      <c r="Q2944" s="225"/>
    </row>
    <row r="2945" spans="2:17" x14ac:dyDescent="0.25">
      <c r="B2945" s="108"/>
      <c r="C2945" s="220"/>
      <c r="D2945" s="108"/>
      <c r="E2945" s="220"/>
      <c r="F2945" s="108"/>
      <c r="G2945" s="220"/>
      <c r="H2945" s="108"/>
      <c r="I2945" s="220"/>
      <c r="J2945" s="108"/>
      <c r="K2945" s="220"/>
      <c r="L2945" s="108"/>
      <c r="M2945" s="220"/>
      <c r="N2945" s="108"/>
      <c r="O2945" s="220"/>
      <c r="P2945" s="108"/>
      <c r="Q2945" s="225"/>
    </row>
    <row r="2946" spans="2:17" x14ac:dyDescent="0.25">
      <c r="B2946" s="108"/>
      <c r="C2946" s="220"/>
      <c r="D2946" s="108"/>
      <c r="E2946" s="220"/>
      <c r="F2946" s="108"/>
      <c r="G2946" s="220"/>
      <c r="H2946" s="108"/>
      <c r="I2946" s="220"/>
      <c r="J2946" s="108"/>
      <c r="K2946" s="220"/>
      <c r="L2946" s="108"/>
      <c r="M2946" s="220"/>
      <c r="N2946" s="108"/>
      <c r="O2946" s="220"/>
      <c r="P2946" s="108"/>
      <c r="Q2946" s="225"/>
    </row>
    <row r="2947" spans="2:17" x14ac:dyDescent="0.25">
      <c r="B2947" s="108"/>
      <c r="C2947" s="220"/>
      <c r="D2947" s="108"/>
      <c r="E2947" s="220"/>
      <c r="F2947" s="108"/>
      <c r="G2947" s="220"/>
      <c r="H2947" s="108"/>
      <c r="I2947" s="220"/>
      <c r="J2947" s="108"/>
      <c r="K2947" s="220"/>
      <c r="L2947" s="108"/>
      <c r="M2947" s="220"/>
      <c r="N2947" s="108"/>
      <c r="O2947" s="220"/>
      <c r="P2947" s="108"/>
      <c r="Q2947" s="225"/>
    </row>
    <row r="2948" spans="2:17" x14ac:dyDescent="0.25">
      <c r="B2948" s="108"/>
      <c r="C2948" s="220"/>
      <c r="D2948" s="108"/>
      <c r="E2948" s="220"/>
      <c r="F2948" s="108"/>
      <c r="G2948" s="220"/>
      <c r="H2948" s="108"/>
      <c r="I2948" s="220"/>
      <c r="J2948" s="108"/>
      <c r="K2948" s="220"/>
      <c r="L2948" s="108"/>
      <c r="M2948" s="220"/>
      <c r="N2948" s="108"/>
      <c r="O2948" s="220"/>
      <c r="P2948" s="108"/>
      <c r="Q2948" s="225"/>
    </row>
    <row r="2949" spans="2:17" x14ac:dyDescent="0.25">
      <c r="B2949" s="108"/>
      <c r="C2949" s="220"/>
      <c r="D2949" s="108"/>
      <c r="E2949" s="220"/>
      <c r="F2949" s="108"/>
      <c r="G2949" s="220"/>
      <c r="H2949" s="108"/>
      <c r="I2949" s="220"/>
      <c r="J2949" s="108"/>
      <c r="K2949" s="220"/>
      <c r="L2949" s="108"/>
      <c r="M2949" s="220"/>
      <c r="N2949" s="108"/>
      <c r="O2949" s="220"/>
      <c r="P2949" s="108"/>
      <c r="Q2949" s="225"/>
    </row>
    <row r="2950" spans="2:17" x14ac:dyDescent="0.25">
      <c r="B2950" s="108"/>
      <c r="C2950" s="220"/>
      <c r="D2950" s="108"/>
      <c r="E2950" s="220"/>
      <c r="F2950" s="108"/>
      <c r="G2950" s="220"/>
      <c r="H2950" s="108"/>
      <c r="I2950" s="220"/>
      <c r="J2950" s="108"/>
      <c r="K2950" s="220"/>
      <c r="L2950" s="108"/>
      <c r="M2950" s="220"/>
      <c r="N2950" s="108"/>
      <c r="O2950" s="220"/>
      <c r="P2950" s="108"/>
      <c r="Q2950" s="225"/>
    </row>
    <row r="2951" spans="2:17" x14ac:dyDescent="0.25">
      <c r="B2951" s="108"/>
      <c r="C2951" s="220"/>
      <c r="D2951" s="108"/>
      <c r="E2951" s="220"/>
      <c r="F2951" s="108"/>
      <c r="G2951" s="220"/>
      <c r="H2951" s="108"/>
      <c r="I2951" s="220"/>
      <c r="J2951" s="108"/>
      <c r="K2951" s="220"/>
      <c r="L2951" s="108"/>
      <c r="M2951" s="220"/>
      <c r="N2951" s="108"/>
      <c r="O2951" s="220"/>
      <c r="P2951" s="108"/>
      <c r="Q2951" s="225"/>
    </row>
    <row r="2952" spans="2:17" x14ac:dyDescent="0.25">
      <c r="B2952" s="108"/>
      <c r="C2952" s="220"/>
      <c r="D2952" s="108"/>
      <c r="E2952" s="220"/>
      <c r="F2952" s="108"/>
      <c r="G2952" s="220"/>
      <c r="H2952" s="108"/>
      <c r="I2952" s="220"/>
      <c r="J2952" s="108"/>
      <c r="K2952" s="220"/>
      <c r="L2952" s="108"/>
      <c r="M2952" s="220"/>
      <c r="N2952" s="108"/>
      <c r="O2952" s="220"/>
      <c r="P2952" s="108"/>
      <c r="Q2952" s="225"/>
    </row>
    <row r="2953" spans="2:17" x14ac:dyDescent="0.25">
      <c r="B2953" s="108"/>
      <c r="C2953" s="220"/>
      <c r="D2953" s="108"/>
      <c r="E2953" s="220"/>
      <c r="F2953" s="108"/>
      <c r="G2953" s="220"/>
      <c r="H2953" s="108"/>
      <c r="I2953" s="220"/>
      <c r="J2953" s="108"/>
      <c r="K2953" s="220"/>
      <c r="L2953" s="108"/>
      <c r="M2953" s="220"/>
      <c r="N2953" s="108"/>
      <c r="O2953" s="220"/>
      <c r="P2953" s="108"/>
      <c r="Q2953" s="225"/>
    </row>
    <row r="2954" spans="2:17" x14ac:dyDescent="0.25">
      <c r="B2954" s="108"/>
      <c r="C2954" s="220"/>
      <c r="D2954" s="108"/>
      <c r="E2954" s="220"/>
      <c r="F2954" s="108"/>
      <c r="G2954" s="220"/>
      <c r="H2954" s="108"/>
      <c r="I2954" s="220"/>
      <c r="J2954" s="108"/>
      <c r="K2954" s="220"/>
      <c r="L2954" s="108"/>
      <c r="M2954" s="220"/>
      <c r="N2954" s="108"/>
      <c r="O2954" s="220"/>
      <c r="P2954" s="108"/>
      <c r="Q2954" s="225"/>
    </row>
    <row r="2955" spans="2:17" x14ac:dyDescent="0.25">
      <c r="B2955" s="108"/>
      <c r="C2955" s="220"/>
      <c r="D2955" s="108"/>
      <c r="E2955" s="220"/>
      <c r="F2955" s="108"/>
      <c r="G2955" s="220"/>
      <c r="H2955" s="108"/>
      <c r="I2955" s="220"/>
      <c r="J2955" s="108"/>
      <c r="K2955" s="220"/>
      <c r="L2955" s="108"/>
      <c r="M2955" s="220"/>
      <c r="N2955" s="108"/>
      <c r="O2955" s="220"/>
      <c r="P2955" s="108"/>
      <c r="Q2955" s="225"/>
    </row>
    <row r="2956" spans="2:17" x14ac:dyDescent="0.25">
      <c r="B2956" s="108"/>
      <c r="C2956" s="220"/>
      <c r="D2956" s="108"/>
      <c r="E2956" s="220"/>
      <c r="F2956" s="108"/>
      <c r="G2956" s="220"/>
      <c r="H2956" s="108"/>
      <c r="I2956" s="220"/>
      <c r="J2956" s="108"/>
      <c r="K2956" s="220"/>
      <c r="L2956" s="108"/>
      <c r="M2956" s="220"/>
      <c r="N2956" s="108"/>
      <c r="O2956" s="220"/>
      <c r="P2956" s="108"/>
      <c r="Q2956" s="225"/>
    </row>
    <row r="2957" spans="2:17" x14ac:dyDescent="0.25">
      <c r="B2957" s="108"/>
      <c r="C2957" s="220"/>
      <c r="D2957" s="108"/>
      <c r="E2957" s="220"/>
      <c r="F2957" s="108"/>
      <c r="G2957" s="220"/>
      <c r="H2957" s="108"/>
      <c r="I2957" s="220"/>
      <c r="J2957" s="108"/>
      <c r="K2957" s="220"/>
      <c r="L2957" s="108"/>
      <c r="M2957" s="220"/>
      <c r="N2957" s="108"/>
      <c r="O2957" s="220"/>
      <c r="P2957" s="108"/>
      <c r="Q2957" s="225"/>
    </row>
    <row r="2958" spans="2:17" x14ac:dyDescent="0.25">
      <c r="B2958" s="108"/>
      <c r="C2958" s="220"/>
      <c r="D2958" s="108"/>
      <c r="E2958" s="220"/>
      <c r="F2958" s="108"/>
      <c r="G2958" s="220"/>
      <c r="H2958" s="108"/>
      <c r="I2958" s="220"/>
      <c r="J2958" s="108"/>
      <c r="K2958" s="220"/>
      <c r="L2958" s="108"/>
      <c r="M2958" s="220"/>
      <c r="N2958" s="108"/>
      <c r="O2958" s="220"/>
      <c r="P2958" s="108"/>
      <c r="Q2958" s="225"/>
    </row>
    <row r="2959" spans="2:17" x14ac:dyDescent="0.25">
      <c r="B2959" s="108"/>
      <c r="C2959" s="220"/>
      <c r="D2959" s="108"/>
      <c r="E2959" s="220"/>
      <c r="F2959" s="108"/>
      <c r="G2959" s="220"/>
      <c r="H2959" s="108"/>
      <c r="I2959" s="220"/>
      <c r="J2959" s="108"/>
      <c r="K2959" s="220"/>
      <c r="L2959" s="108"/>
      <c r="M2959" s="220"/>
      <c r="N2959" s="108"/>
      <c r="O2959" s="220"/>
      <c r="P2959" s="108"/>
      <c r="Q2959" s="225"/>
    </row>
    <row r="2960" spans="2:17" x14ac:dyDescent="0.25">
      <c r="B2960" s="108"/>
      <c r="C2960" s="220"/>
      <c r="D2960" s="108"/>
      <c r="E2960" s="220"/>
      <c r="F2960" s="108"/>
      <c r="G2960" s="220"/>
      <c r="H2960" s="108"/>
      <c r="I2960" s="220"/>
      <c r="J2960" s="108"/>
      <c r="K2960" s="220"/>
      <c r="L2960" s="108"/>
      <c r="M2960" s="220"/>
      <c r="N2960" s="108"/>
      <c r="O2960" s="220"/>
      <c r="P2960" s="108"/>
      <c r="Q2960" s="225"/>
    </row>
    <row r="2961" spans="2:17" x14ac:dyDescent="0.25">
      <c r="B2961" s="108"/>
      <c r="C2961" s="220"/>
      <c r="D2961" s="108"/>
      <c r="E2961" s="220"/>
      <c r="F2961" s="108"/>
      <c r="G2961" s="220"/>
      <c r="H2961" s="108"/>
      <c r="I2961" s="220"/>
      <c r="J2961" s="108"/>
      <c r="K2961" s="220"/>
      <c r="L2961" s="108"/>
      <c r="M2961" s="220"/>
      <c r="N2961" s="108"/>
      <c r="O2961" s="220"/>
      <c r="P2961" s="108"/>
      <c r="Q2961" s="225"/>
    </row>
    <row r="2962" spans="2:17" x14ac:dyDescent="0.25">
      <c r="B2962" s="108"/>
      <c r="C2962" s="220"/>
      <c r="D2962" s="108"/>
      <c r="E2962" s="220"/>
      <c r="F2962" s="108"/>
      <c r="G2962" s="220"/>
      <c r="H2962" s="108"/>
      <c r="I2962" s="220"/>
      <c r="J2962" s="108"/>
      <c r="K2962" s="220"/>
      <c r="L2962" s="108"/>
      <c r="M2962" s="220"/>
      <c r="N2962" s="108"/>
      <c r="O2962" s="220"/>
      <c r="P2962" s="108"/>
      <c r="Q2962" s="225"/>
    </row>
    <row r="2963" spans="2:17" x14ac:dyDescent="0.25">
      <c r="B2963" s="108"/>
      <c r="C2963" s="220"/>
      <c r="D2963" s="108"/>
      <c r="E2963" s="220"/>
      <c r="F2963" s="108"/>
      <c r="G2963" s="220"/>
      <c r="H2963" s="108"/>
      <c r="I2963" s="220"/>
      <c r="J2963" s="108"/>
      <c r="K2963" s="220"/>
      <c r="L2963" s="108"/>
      <c r="M2963" s="220"/>
      <c r="N2963" s="108"/>
      <c r="O2963" s="220"/>
      <c r="P2963" s="108"/>
      <c r="Q2963" s="225"/>
    </row>
    <row r="2964" spans="2:17" x14ac:dyDescent="0.25">
      <c r="B2964" s="108"/>
      <c r="C2964" s="220"/>
      <c r="D2964" s="108"/>
      <c r="E2964" s="220"/>
      <c r="F2964" s="108"/>
      <c r="G2964" s="220"/>
      <c r="H2964" s="108"/>
      <c r="I2964" s="220"/>
      <c r="J2964" s="108"/>
      <c r="K2964" s="220"/>
      <c r="L2964" s="108"/>
      <c r="M2964" s="220"/>
      <c r="N2964" s="108"/>
      <c r="O2964" s="220"/>
      <c r="P2964" s="108"/>
      <c r="Q2964" s="225"/>
    </row>
    <row r="2965" spans="2:17" x14ac:dyDescent="0.25">
      <c r="B2965" s="108"/>
      <c r="C2965" s="220"/>
      <c r="D2965" s="108"/>
      <c r="E2965" s="220"/>
      <c r="F2965" s="108"/>
      <c r="G2965" s="220"/>
      <c r="H2965" s="108"/>
      <c r="I2965" s="220"/>
      <c r="J2965" s="108"/>
      <c r="K2965" s="220"/>
      <c r="L2965" s="108"/>
      <c r="M2965" s="220"/>
      <c r="N2965" s="108"/>
      <c r="O2965" s="220"/>
      <c r="P2965" s="108"/>
      <c r="Q2965" s="225"/>
    </row>
    <row r="2966" spans="2:17" x14ac:dyDescent="0.25">
      <c r="B2966" s="108"/>
      <c r="C2966" s="220"/>
      <c r="D2966" s="108"/>
      <c r="E2966" s="220"/>
      <c r="F2966" s="108"/>
      <c r="G2966" s="220"/>
      <c r="H2966" s="108"/>
      <c r="I2966" s="220"/>
      <c r="J2966" s="108"/>
      <c r="K2966" s="220"/>
      <c r="L2966" s="108"/>
      <c r="M2966" s="220"/>
      <c r="N2966" s="108"/>
      <c r="O2966" s="220"/>
      <c r="P2966" s="108"/>
      <c r="Q2966" s="225"/>
    </row>
    <row r="2967" spans="2:17" x14ac:dyDescent="0.25">
      <c r="B2967" s="108"/>
      <c r="C2967" s="220"/>
      <c r="D2967" s="108"/>
      <c r="E2967" s="220"/>
      <c r="F2967" s="108"/>
      <c r="G2967" s="220"/>
      <c r="H2967" s="108"/>
      <c r="I2967" s="220"/>
      <c r="J2967" s="108"/>
      <c r="K2967" s="220"/>
      <c r="L2967" s="108"/>
      <c r="M2967" s="220"/>
      <c r="N2967" s="108"/>
      <c r="O2967" s="220"/>
      <c r="P2967" s="108"/>
      <c r="Q2967" s="225"/>
    </row>
    <row r="2968" spans="2:17" x14ac:dyDescent="0.25">
      <c r="B2968" s="108"/>
      <c r="C2968" s="220"/>
      <c r="D2968" s="108"/>
      <c r="E2968" s="220"/>
      <c r="F2968" s="108"/>
      <c r="G2968" s="220"/>
      <c r="H2968" s="108"/>
      <c r="I2968" s="220"/>
      <c r="J2968" s="108"/>
      <c r="K2968" s="220"/>
      <c r="L2968" s="108"/>
      <c r="M2968" s="220"/>
      <c r="N2968" s="108"/>
      <c r="O2968" s="220"/>
      <c r="P2968" s="108"/>
      <c r="Q2968" s="225"/>
    </row>
    <row r="2969" spans="2:17" x14ac:dyDescent="0.25">
      <c r="B2969" s="108"/>
      <c r="C2969" s="220"/>
      <c r="D2969" s="108"/>
      <c r="E2969" s="220"/>
      <c r="F2969" s="108"/>
      <c r="G2969" s="220"/>
      <c r="H2969" s="108"/>
      <c r="I2969" s="220"/>
      <c r="J2969" s="108"/>
      <c r="K2969" s="220"/>
      <c r="L2969" s="108"/>
      <c r="M2969" s="220"/>
      <c r="N2969" s="108"/>
      <c r="O2969" s="220"/>
      <c r="P2969" s="108"/>
      <c r="Q2969" s="225"/>
    </row>
    <row r="2970" spans="2:17" x14ac:dyDescent="0.25">
      <c r="B2970" s="108"/>
      <c r="C2970" s="220"/>
      <c r="D2970" s="108"/>
      <c r="E2970" s="220"/>
      <c r="F2970" s="108"/>
      <c r="G2970" s="220"/>
      <c r="H2970" s="108"/>
      <c r="I2970" s="220"/>
      <c r="J2970" s="108"/>
      <c r="K2970" s="220"/>
      <c r="L2970" s="108"/>
      <c r="M2970" s="220"/>
      <c r="N2970" s="108"/>
      <c r="O2970" s="220"/>
      <c r="P2970" s="108"/>
      <c r="Q2970" s="225"/>
    </row>
    <row r="2971" spans="2:17" x14ac:dyDescent="0.25">
      <c r="B2971" s="108"/>
      <c r="C2971" s="220"/>
      <c r="D2971" s="108"/>
      <c r="E2971" s="220"/>
      <c r="F2971" s="108"/>
      <c r="G2971" s="220"/>
      <c r="H2971" s="108"/>
      <c r="I2971" s="220"/>
      <c r="J2971" s="108"/>
      <c r="K2971" s="220"/>
      <c r="L2971" s="108"/>
      <c r="M2971" s="220"/>
      <c r="N2971" s="108"/>
      <c r="O2971" s="220"/>
      <c r="P2971" s="108"/>
      <c r="Q2971" s="225"/>
    </row>
    <row r="2972" spans="2:17" x14ac:dyDescent="0.25">
      <c r="B2972" s="108"/>
      <c r="C2972" s="220"/>
      <c r="D2972" s="108"/>
      <c r="E2972" s="220"/>
      <c r="F2972" s="108"/>
      <c r="G2972" s="220"/>
      <c r="H2972" s="108"/>
      <c r="I2972" s="220"/>
      <c r="J2972" s="108"/>
      <c r="K2972" s="220"/>
      <c r="L2972" s="108"/>
      <c r="M2972" s="220"/>
      <c r="N2972" s="108"/>
      <c r="O2972" s="220"/>
      <c r="P2972" s="108"/>
      <c r="Q2972" s="225"/>
    </row>
    <row r="2973" spans="2:17" x14ac:dyDescent="0.25">
      <c r="B2973" s="108"/>
      <c r="C2973" s="220"/>
      <c r="D2973" s="108"/>
      <c r="E2973" s="220"/>
      <c r="F2973" s="108"/>
      <c r="G2973" s="220"/>
      <c r="H2973" s="108"/>
      <c r="I2973" s="220"/>
      <c r="J2973" s="108"/>
      <c r="K2973" s="220"/>
      <c r="L2973" s="108"/>
      <c r="M2973" s="220"/>
      <c r="N2973" s="108"/>
      <c r="O2973" s="220"/>
      <c r="P2973" s="108"/>
      <c r="Q2973" s="225"/>
    </row>
    <row r="2974" spans="2:17" x14ac:dyDescent="0.25">
      <c r="B2974" s="108"/>
      <c r="C2974" s="220"/>
      <c r="D2974" s="108"/>
      <c r="E2974" s="220"/>
      <c r="F2974" s="108"/>
      <c r="G2974" s="220"/>
      <c r="H2974" s="108"/>
      <c r="I2974" s="220"/>
      <c r="J2974" s="108"/>
      <c r="K2974" s="220"/>
      <c r="L2974" s="108"/>
      <c r="M2974" s="220"/>
      <c r="N2974" s="108"/>
      <c r="O2974" s="220"/>
      <c r="P2974" s="108"/>
      <c r="Q2974" s="225"/>
    </row>
    <row r="2975" spans="2:17" x14ac:dyDescent="0.25">
      <c r="B2975" s="108"/>
      <c r="C2975" s="220"/>
      <c r="D2975" s="108"/>
      <c r="E2975" s="220"/>
      <c r="F2975" s="108"/>
      <c r="G2975" s="220"/>
      <c r="H2975" s="108"/>
      <c r="I2975" s="220"/>
      <c r="J2975" s="108"/>
      <c r="K2975" s="220"/>
      <c r="L2975" s="108"/>
      <c r="M2975" s="220"/>
      <c r="N2975" s="108"/>
      <c r="O2975" s="220"/>
      <c r="P2975" s="108"/>
      <c r="Q2975" s="225"/>
    </row>
    <row r="2976" spans="2:17" x14ac:dyDescent="0.25">
      <c r="B2976" s="108"/>
      <c r="C2976" s="220"/>
      <c r="D2976" s="108"/>
      <c r="E2976" s="220"/>
      <c r="F2976" s="108"/>
      <c r="G2976" s="220"/>
      <c r="H2976" s="108"/>
      <c r="I2976" s="220"/>
      <c r="J2976" s="108"/>
      <c r="K2976" s="220"/>
      <c r="L2976" s="108"/>
      <c r="M2976" s="220"/>
      <c r="N2976" s="108"/>
      <c r="O2976" s="220"/>
      <c r="P2976" s="108"/>
      <c r="Q2976" s="225"/>
    </row>
    <row r="2977" spans="2:17" x14ac:dyDescent="0.25">
      <c r="B2977" s="108"/>
      <c r="C2977" s="220"/>
      <c r="D2977" s="108"/>
      <c r="E2977" s="220"/>
      <c r="F2977" s="108"/>
      <c r="G2977" s="220"/>
      <c r="H2977" s="108"/>
      <c r="I2977" s="220"/>
      <c r="J2977" s="108"/>
      <c r="K2977" s="220"/>
      <c r="L2977" s="108"/>
      <c r="M2977" s="220"/>
      <c r="N2977" s="108"/>
      <c r="O2977" s="220"/>
      <c r="P2977" s="108"/>
      <c r="Q2977" s="225"/>
    </row>
    <row r="2978" spans="2:17" x14ac:dyDescent="0.25">
      <c r="B2978" s="108"/>
      <c r="C2978" s="220"/>
      <c r="D2978" s="108"/>
      <c r="E2978" s="220"/>
      <c r="F2978" s="108"/>
      <c r="G2978" s="220"/>
      <c r="H2978" s="108"/>
      <c r="I2978" s="220"/>
      <c r="J2978" s="108"/>
      <c r="K2978" s="220"/>
      <c r="L2978" s="108"/>
      <c r="M2978" s="220"/>
      <c r="N2978" s="108"/>
      <c r="O2978" s="220"/>
      <c r="P2978" s="108"/>
      <c r="Q2978" s="225"/>
    </row>
    <row r="2979" spans="2:17" x14ac:dyDescent="0.25">
      <c r="B2979" s="108"/>
      <c r="C2979" s="220"/>
      <c r="D2979" s="108"/>
      <c r="E2979" s="220"/>
      <c r="F2979" s="108"/>
      <c r="G2979" s="220"/>
      <c r="H2979" s="108"/>
      <c r="I2979" s="220"/>
      <c r="J2979" s="108"/>
      <c r="K2979" s="220"/>
      <c r="L2979" s="108"/>
      <c r="M2979" s="220"/>
      <c r="N2979" s="108"/>
      <c r="O2979" s="220"/>
      <c r="P2979" s="108"/>
      <c r="Q2979" s="225"/>
    </row>
    <row r="2980" spans="2:17" x14ac:dyDescent="0.25">
      <c r="B2980" s="108"/>
      <c r="C2980" s="220"/>
      <c r="D2980" s="108"/>
      <c r="E2980" s="220"/>
      <c r="F2980" s="108"/>
      <c r="G2980" s="220"/>
      <c r="H2980" s="108"/>
      <c r="I2980" s="220"/>
      <c r="J2980" s="108"/>
      <c r="K2980" s="220"/>
      <c r="L2980" s="108"/>
      <c r="M2980" s="220"/>
      <c r="N2980" s="108"/>
      <c r="O2980" s="220"/>
      <c r="P2980" s="108"/>
      <c r="Q2980" s="225"/>
    </row>
    <row r="2981" spans="2:17" x14ac:dyDescent="0.25">
      <c r="B2981" s="108"/>
      <c r="C2981" s="220"/>
      <c r="D2981" s="108"/>
      <c r="E2981" s="220"/>
      <c r="F2981" s="108"/>
      <c r="G2981" s="220"/>
      <c r="H2981" s="108"/>
      <c r="I2981" s="220"/>
      <c r="J2981" s="108"/>
      <c r="K2981" s="220"/>
      <c r="L2981" s="108"/>
      <c r="M2981" s="220"/>
      <c r="N2981" s="108"/>
      <c r="O2981" s="220"/>
      <c r="P2981" s="108"/>
      <c r="Q2981" s="225"/>
    </row>
    <row r="2982" spans="2:17" x14ac:dyDescent="0.25">
      <c r="B2982" s="108"/>
      <c r="C2982" s="220"/>
      <c r="D2982" s="108"/>
      <c r="E2982" s="220"/>
      <c r="F2982" s="108"/>
      <c r="G2982" s="220"/>
      <c r="H2982" s="108"/>
      <c r="I2982" s="220"/>
      <c r="J2982" s="108"/>
      <c r="K2982" s="220"/>
      <c r="L2982" s="108"/>
      <c r="M2982" s="220"/>
      <c r="N2982" s="108"/>
      <c r="O2982" s="220"/>
      <c r="P2982" s="108"/>
      <c r="Q2982" s="225"/>
    </row>
    <row r="2983" spans="2:17" x14ac:dyDescent="0.25">
      <c r="B2983" s="108"/>
      <c r="C2983" s="220"/>
      <c r="D2983" s="108"/>
      <c r="E2983" s="220"/>
      <c r="F2983" s="108"/>
      <c r="G2983" s="220"/>
      <c r="H2983" s="108"/>
      <c r="I2983" s="220"/>
      <c r="J2983" s="108"/>
      <c r="K2983" s="220"/>
      <c r="L2983" s="108"/>
      <c r="M2983" s="220"/>
      <c r="N2983" s="108"/>
      <c r="O2983" s="220"/>
      <c r="P2983" s="108"/>
      <c r="Q2983" s="225"/>
    </row>
    <row r="2984" spans="2:17" x14ac:dyDescent="0.25">
      <c r="B2984" s="108"/>
      <c r="C2984" s="220"/>
      <c r="D2984" s="108"/>
      <c r="E2984" s="220"/>
      <c r="F2984" s="108"/>
      <c r="G2984" s="220"/>
      <c r="H2984" s="108"/>
      <c r="I2984" s="220"/>
      <c r="J2984" s="108"/>
      <c r="K2984" s="220"/>
      <c r="L2984" s="108"/>
      <c r="M2984" s="220"/>
      <c r="N2984" s="108"/>
      <c r="O2984" s="220"/>
      <c r="P2984" s="108"/>
      <c r="Q2984" s="225"/>
    </row>
    <row r="2985" spans="2:17" x14ac:dyDescent="0.25">
      <c r="B2985" s="108"/>
      <c r="C2985" s="220"/>
      <c r="D2985" s="108"/>
      <c r="E2985" s="220"/>
      <c r="F2985" s="108"/>
      <c r="G2985" s="220"/>
      <c r="H2985" s="108"/>
      <c r="I2985" s="220"/>
      <c r="J2985" s="108"/>
      <c r="K2985" s="220"/>
      <c r="L2985" s="108"/>
      <c r="M2985" s="220"/>
      <c r="N2985" s="108"/>
      <c r="O2985" s="220"/>
      <c r="P2985" s="108"/>
      <c r="Q2985" s="225"/>
    </row>
    <row r="2986" spans="2:17" x14ac:dyDescent="0.25">
      <c r="B2986" s="108"/>
      <c r="C2986" s="220"/>
      <c r="D2986" s="108"/>
      <c r="E2986" s="220"/>
      <c r="F2986" s="108"/>
      <c r="G2986" s="220"/>
      <c r="H2986" s="108"/>
      <c r="I2986" s="220"/>
      <c r="J2986" s="108"/>
      <c r="K2986" s="220"/>
      <c r="L2986" s="108"/>
      <c r="M2986" s="220"/>
      <c r="N2986" s="108"/>
      <c r="O2986" s="220"/>
      <c r="P2986" s="108"/>
      <c r="Q2986" s="225"/>
    </row>
    <row r="2987" spans="2:17" x14ac:dyDescent="0.25">
      <c r="B2987" s="108"/>
      <c r="C2987" s="220"/>
      <c r="D2987" s="108"/>
      <c r="E2987" s="220"/>
      <c r="F2987" s="108"/>
      <c r="G2987" s="220"/>
      <c r="H2987" s="108"/>
      <c r="I2987" s="220"/>
      <c r="J2987" s="108"/>
      <c r="K2987" s="220"/>
      <c r="L2987" s="108"/>
      <c r="M2987" s="220"/>
      <c r="N2987" s="108"/>
      <c r="O2987" s="220"/>
      <c r="P2987" s="108"/>
      <c r="Q2987" s="225"/>
    </row>
    <row r="2988" spans="2:17" x14ac:dyDescent="0.25">
      <c r="B2988" s="108"/>
      <c r="C2988" s="220"/>
      <c r="D2988" s="108"/>
      <c r="E2988" s="220"/>
      <c r="F2988" s="108"/>
      <c r="G2988" s="220"/>
      <c r="H2988" s="108"/>
      <c r="I2988" s="220"/>
      <c r="J2988" s="108"/>
      <c r="K2988" s="220"/>
      <c r="L2988" s="108"/>
      <c r="M2988" s="220"/>
      <c r="N2988" s="108"/>
      <c r="O2988" s="220"/>
      <c r="P2988" s="108"/>
      <c r="Q2988" s="225"/>
    </row>
    <row r="2989" spans="2:17" x14ac:dyDescent="0.25">
      <c r="B2989" s="108"/>
      <c r="C2989" s="220"/>
      <c r="D2989" s="108"/>
      <c r="E2989" s="220"/>
      <c r="F2989" s="108"/>
      <c r="G2989" s="220"/>
      <c r="H2989" s="108"/>
      <c r="I2989" s="220"/>
      <c r="J2989" s="108"/>
      <c r="K2989" s="220"/>
      <c r="L2989" s="108"/>
      <c r="M2989" s="220"/>
      <c r="N2989" s="108"/>
      <c r="O2989" s="220"/>
      <c r="P2989" s="108"/>
      <c r="Q2989" s="225"/>
    </row>
    <row r="2990" spans="2:17" x14ac:dyDescent="0.25">
      <c r="B2990" s="108"/>
      <c r="C2990" s="220"/>
      <c r="D2990" s="108"/>
      <c r="E2990" s="220"/>
      <c r="F2990" s="108"/>
      <c r="G2990" s="220"/>
      <c r="H2990" s="108"/>
      <c r="I2990" s="220"/>
      <c r="J2990" s="108"/>
      <c r="K2990" s="220"/>
      <c r="L2990" s="108"/>
      <c r="M2990" s="220"/>
      <c r="N2990" s="108"/>
      <c r="O2990" s="220"/>
      <c r="P2990" s="108"/>
      <c r="Q2990" s="225"/>
    </row>
    <row r="2991" spans="2:17" x14ac:dyDescent="0.25">
      <c r="B2991" s="108"/>
      <c r="C2991" s="220"/>
      <c r="D2991" s="108"/>
      <c r="E2991" s="220"/>
      <c r="F2991" s="108"/>
      <c r="G2991" s="220"/>
      <c r="H2991" s="108"/>
      <c r="I2991" s="220"/>
      <c r="J2991" s="108"/>
      <c r="K2991" s="220"/>
      <c r="L2991" s="108"/>
      <c r="M2991" s="220"/>
      <c r="N2991" s="108"/>
      <c r="O2991" s="220"/>
      <c r="P2991" s="108"/>
      <c r="Q2991" s="225"/>
    </row>
    <row r="2992" spans="2:17" x14ac:dyDescent="0.25">
      <c r="B2992" s="108"/>
      <c r="C2992" s="220"/>
      <c r="D2992" s="108"/>
      <c r="E2992" s="220"/>
      <c r="F2992" s="108"/>
      <c r="G2992" s="220"/>
      <c r="H2992" s="108"/>
      <c r="I2992" s="220"/>
      <c r="J2992" s="108"/>
      <c r="K2992" s="220"/>
      <c r="L2992" s="108"/>
      <c r="M2992" s="220"/>
      <c r="N2992" s="108"/>
      <c r="O2992" s="220"/>
      <c r="P2992" s="108"/>
      <c r="Q2992" s="225"/>
    </row>
    <row r="2993" spans="2:17" x14ac:dyDescent="0.25">
      <c r="B2993" s="108"/>
      <c r="C2993" s="220"/>
      <c r="D2993" s="108"/>
      <c r="E2993" s="220"/>
      <c r="F2993" s="108"/>
      <c r="G2993" s="220"/>
      <c r="H2993" s="108"/>
      <c r="I2993" s="220"/>
      <c r="J2993" s="108"/>
      <c r="K2993" s="220"/>
      <c r="L2993" s="108"/>
      <c r="M2993" s="220"/>
      <c r="N2993" s="108"/>
      <c r="O2993" s="220"/>
      <c r="P2993" s="108"/>
      <c r="Q2993" s="225"/>
    </row>
    <row r="2994" spans="2:17" x14ac:dyDescent="0.25">
      <c r="B2994" s="108"/>
      <c r="C2994" s="220"/>
      <c r="D2994" s="108"/>
      <c r="E2994" s="220"/>
      <c r="F2994" s="108"/>
      <c r="G2994" s="220"/>
      <c r="H2994" s="108"/>
      <c r="I2994" s="220"/>
      <c r="J2994" s="108"/>
      <c r="K2994" s="220"/>
      <c r="L2994" s="108"/>
      <c r="M2994" s="220"/>
      <c r="N2994" s="108"/>
      <c r="O2994" s="220"/>
      <c r="P2994" s="108"/>
      <c r="Q2994" s="225"/>
    </row>
    <row r="2995" spans="2:17" x14ac:dyDescent="0.25">
      <c r="B2995" s="108"/>
      <c r="C2995" s="220"/>
      <c r="D2995" s="108"/>
      <c r="E2995" s="220"/>
      <c r="F2995" s="108"/>
      <c r="G2995" s="220"/>
      <c r="H2995" s="108"/>
      <c r="I2995" s="220"/>
      <c r="J2995" s="108"/>
      <c r="K2995" s="220"/>
      <c r="L2995" s="108"/>
      <c r="M2995" s="220"/>
      <c r="N2995" s="108"/>
      <c r="O2995" s="220"/>
      <c r="P2995" s="108"/>
      <c r="Q2995" s="225"/>
    </row>
    <row r="2996" spans="2:17" x14ac:dyDescent="0.25">
      <c r="B2996" s="108"/>
      <c r="C2996" s="220"/>
      <c r="D2996" s="108"/>
      <c r="E2996" s="220"/>
      <c r="F2996" s="108"/>
      <c r="G2996" s="220"/>
      <c r="H2996" s="108"/>
      <c r="I2996" s="220"/>
      <c r="J2996" s="108"/>
      <c r="K2996" s="220"/>
      <c r="L2996" s="108"/>
      <c r="M2996" s="220"/>
      <c r="N2996" s="108"/>
      <c r="O2996" s="220"/>
      <c r="P2996" s="108"/>
      <c r="Q2996" s="225"/>
    </row>
    <row r="2997" spans="2:17" x14ac:dyDescent="0.25">
      <c r="B2997" s="108"/>
      <c r="C2997" s="220"/>
      <c r="D2997" s="108"/>
      <c r="E2997" s="220"/>
      <c r="F2997" s="108"/>
      <c r="G2997" s="220"/>
      <c r="H2997" s="108"/>
      <c r="I2997" s="220"/>
      <c r="J2997" s="108"/>
      <c r="K2997" s="220"/>
      <c r="L2997" s="108"/>
      <c r="M2997" s="220"/>
      <c r="N2997" s="108"/>
      <c r="O2997" s="220"/>
      <c r="P2997" s="108"/>
      <c r="Q2997" s="225"/>
    </row>
    <row r="2998" spans="2:17" x14ac:dyDescent="0.25">
      <c r="B2998" s="108"/>
      <c r="C2998" s="220"/>
      <c r="D2998" s="108"/>
      <c r="E2998" s="220"/>
      <c r="F2998" s="108"/>
      <c r="G2998" s="220"/>
      <c r="H2998" s="108"/>
      <c r="I2998" s="220"/>
      <c r="J2998" s="108"/>
      <c r="K2998" s="220"/>
      <c r="L2998" s="108"/>
      <c r="M2998" s="220"/>
      <c r="N2998" s="108"/>
      <c r="O2998" s="220"/>
      <c r="P2998" s="108"/>
      <c r="Q2998" s="225"/>
    </row>
    <row r="2999" spans="2:17" x14ac:dyDescent="0.25">
      <c r="B2999" s="108"/>
      <c r="C2999" s="220"/>
      <c r="D2999" s="108"/>
      <c r="E2999" s="220"/>
      <c r="F2999" s="108"/>
      <c r="G2999" s="220"/>
      <c r="H2999" s="108"/>
      <c r="I2999" s="220"/>
      <c r="J2999" s="108"/>
      <c r="K2999" s="220"/>
      <c r="L2999" s="108"/>
      <c r="M2999" s="220"/>
      <c r="N2999" s="108"/>
      <c r="O2999" s="220"/>
      <c r="P2999" s="108"/>
      <c r="Q2999" s="225"/>
    </row>
    <row r="3000" spans="2:17" x14ac:dyDescent="0.25">
      <c r="B3000" s="108"/>
      <c r="C3000" s="220"/>
      <c r="D3000" s="108"/>
      <c r="E3000" s="220"/>
      <c r="F3000" s="108"/>
      <c r="G3000" s="220"/>
      <c r="H3000" s="108"/>
      <c r="I3000" s="220"/>
      <c r="J3000" s="108"/>
      <c r="K3000" s="220"/>
      <c r="L3000" s="108"/>
      <c r="M3000" s="220"/>
      <c r="N3000" s="108"/>
      <c r="O3000" s="220"/>
      <c r="P3000" s="108"/>
      <c r="Q3000" s="225"/>
    </row>
    <row r="3001" spans="2:17" x14ac:dyDescent="0.25">
      <c r="B3001" s="108"/>
      <c r="C3001" s="220"/>
      <c r="D3001" s="108"/>
      <c r="E3001" s="220"/>
      <c r="F3001" s="108"/>
      <c r="G3001" s="220"/>
      <c r="H3001" s="108"/>
      <c r="I3001" s="220"/>
      <c r="J3001" s="108"/>
      <c r="K3001" s="220"/>
      <c r="L3001" s="108"/>
      <c r="M3001" s="220"/>
      <c r="N3001" s="108"/>
      <c r="O3001" s="220"/>
      <c r="P3001" s="108"/>
      <c r="Q3001" s="225"/>
    </row>
    <row r="3002" spans="2:17" x14ac:dyDescent="0.25">
      <c r="B3002" s="108"/>
      <c r="C3002" s="220"/>
      <c r="D3002" s="108"/>
      <c r="E3002" s="220"/>
      <c r="F3002" s="108"/>
      <c r="G3002" s="220"/>
      <c r="H3002" s="108"/>
      <c r="I3002" s="220"/>
      <c r="J3002" s="108"/>
      <c r="K3002" s="220"/>
      <c r="L3002" s="108"/>
      <c r="M3002" s="220"/>
      <c r="N3002" s="108"/>
      <c r="O3002" s="220"/>
      <c r="P3002" s="108"/>
      <c r="Q3002" s="225"/>
    </row>
    <row r="3003" spans="2:17" x14ac:dyDescent="0.25">
      <c r="B3003" s="108"/>
      <c r="C3003" s="220"/>
      <c r="D3003" s="108"/>
      <c r="E3003" s="220"/>
      <c r="F3003" s="108"/>
      <c r="G3003" s="220"/>
      <c r="H3003" s="108"/>
      <c r="I3003" s="220"/>
      <c r="J3003" s="108"/>
      <c r="K3003" s="220"/>
      <c r="L3003" s="108"/>
      <c r="M3003" s="220"/>
      <c r="N3003" s="108"/>
      <c r="O3003" s="220"/>
      <c r="P3003" s="108"/>
      <c r="Q3003" s="225"/>
    </row>
    <row r="3004" spans="2:17" x14ac:dyDescent="0.25">
      <c r="B3004" s="108"/>
      <c r="C3004" s="220"/>
      <c r="D3004" s="108"/>
      <c r="E3004" s="220"/>
      <c r="F3004" s="108"/>
      <c r="G3004" s="220"/>
      <c r="H3004" s="108"/>
      <c r="I3004" s="220"/>
      <c r="J3004" s="108"/>
      <c r="K3004" s="220"/>
      <c r="L3004" s="108"/>
      <c r="M3004" s="220"/>
      <c r="N3004" s="108"/>
      <c r="O3004" s="220"/>
      <c r="P3004" s="108"/>
      <c r="Q3004" s="225"/>
    </row>
    <row r="3005" spans="2:17" x14ac:dyDescent="0.25">
      <c r="B3005" s="108"/>
      <c r="C3005" s="220"/>
      <c r="D3005" s="108"/>
      <c r="E3005" s="220"/>
      <c r="F3005" s="108"/>
      <c r="G3005" s="220"/>
      <c r="H3005" s="108"/>
      <c r="I3005" s="220"/>
      <c r="J3005" s="108"/>
      <c r="K3005" s="220"/>
      <c r="L3005" s="108"/>
      <c r="M3005" s="220"/>
      <c r="N3005" s="108"/>
      <c r="O3005" s="220"/>
      <c r="P3005" s="108"/>
      <c r="Q3005" s="225"/>
    </row>
    <row r="3006" spans="2:17" x14ac:dyDescent="0.25">
      <c r="B3006" s="108"/>
      <c r="C3006" s="220"/>
      <c r="D3006" s="108"/>
      <c r="E3006" s="220"/>
      <c r="F3006" s="108"/>
      <c r="G3006" s="220"/>
      <c r="H3006" s="108"/>
      <c r="I3006" s="220"/>
      <c r="J3006" s="108"/>
      <c r="K3006" s="220"/>
      <c r="L3006" s="108"/>
      <c r="M3006" s="220"/>
      <c r="N3006" s="108"/>
      <c r="O3006" s="220"/>
      <c r="P3006" s="108"/>
      <c r="Q3006" s="225"/>
    </row>
    <row r="3007" spans="2:17" x14ac:dyDescent="0.25">
      <c r="B3007" s="108"/>
      <c r="C3007" s="220"/>
      <c r="D3007" s="108"/>
      <c r="E3007" s="220"/>
      <c r="F3007" s="108"/>
      <c r="G3007" s="220"/>
      <c r="H3007" s="108"/>
      <c r="I3007" s="220"/>
      <c r="J3007" s="108"/>
      <c r="K3007" s="220"/>
      <c r="L3007" s="108"/>
      <c r="M3007" s="220"/>
      <c r="N3007" s="108"/>
      <c r="O3007" s="220"/>
      <c r="P3007" s="108"/>
      <c r="Q3007" s="225"/>
    </row>
    <row r="3008" spans="2:17" x14ac:dyDescent="0.25">
      <c r="B3008" s="108"/>
      <c r="C3008" s="220"/>
      <c r="D3008" s="108"/>
      <c r="E3008" s="220"/>
      <c r="F3008" s="108"/>
      <c r="G3008" s="220"/>
      <c r="H3008" s="108"/>
      <c r="I3008" s="220"/>
      <c r="J3008" s="108"/>
      <c r="K3008" s="220"/>
      <c r="L3008" s="108"/>
      <c r="M3008" s="220"/>
      <c r="N3008" s="108"/>
      <c r="O3008" s="220"/>
      <c r="P3008" s="108"/>
      <c r="Q3008" s="225"/>
    </row>
    <row r="3009" spans="2:17" x14ac:dyDescent="0.25">
      <c r="B3009" s="108"/>
      <c r="C3009" s="220"/>
      <c r="D3009" s="108"/>
      <c r="E3009" s="220"/>
      <c r="F3009" s="108"/>
      <c r="G3009" s="220"/>
      <c r="H3009" s="108"/>
      <c r="I3009" s="220"/>
      <c r="J3009" s="108"/>
      <c r="K3009" s="220"/>
      <c r="L3009" s="108"/>
      <c r="M3009" s="220"/>
      <c r="N3009" s="108"/>
      <c r="O3009" s="220"/>
      <c r="P3009" s="108"/>
      <c r="Q3009" s="225"/>
    </row>
    <row r="3010" spans="2:17" x14ac:dyDescent="0.25">
      <c r="B3010" s="108"/>
      <c r="C3010" s="220"/>
      <c r="D3010" s="108"/>
      <c r="E3010" s="220"/>
      <c r="F3010" s="108"/>
      <c r="G3010" s="220"/>
      <c r="H3010" s="108"/>
      <c r="I3010" s="220"/>
      <c r="J3010" s="108"/>
      <c r="K3010" s="220"/>
      <c r="L3010" s="108"/>
      <c r="M3010" s="220"/>
      <c r="N3010" s="108"/>
      <c r="O3010" s="220"/>
      <c r="P3010" s="108"/>
      <c r="Q3010" s="225"/>
    </row>
    <row r="3011" spans="2:17" x14ac:dyDescent="0.25">
      <c r="B3011" s="108"/>
      <c r="C3011" s="220"/>
      <c r="D3011" s="108"/>
      <c r="E3011" s="220"/>
      <c r="F3011" s="108"/>
      <c r="G3011" s="220"/>
      <c r="H3011" s="108"/>
      <c r="I3011" s="220"/>
      <c r="J3011" s="108"/>
      <c r="K3011" s="220"/>
      <c r="L3011" s="108"/>
      <c r="M3011" s="220"/>
      <c r="N3011" s="108"/>
      <c r="O3011" s="220"/>
      <c r="P3011" s="108"/>
      <c r="Q3011" s="225"/>
    </row>
    <row r="3012" spans="2:17" x14ac:dyDescent="0.25">
      <c r="B3012" s="108"/>
      <c r="C3012" s="220"/>
      <c r="D3012" s="108"/>
      <c r="E3012" s="220"/>
      <c r="F3012" s="108"/>
      <c r="G3012" s="220"/>
      <c r="H3012" s="108"/>
      <c r="I3012" s="220"/>
      <c r="J3012" s="108"/>
      <c r="K3012" s="220"/>
      <c r="L3012" s="108"/>
      <c r="M3012" s="220"/>
      <c r="N3012" s="108"/>
      <c r="O3012" s="220"/>
      <c r="P3012" s="108"/>
      <c r="Q3012" s="225"/>
    </row>
    <row r="3013" spans="2:17" x14ac:dyDescent="0.25">
      <c r="B3013" s="108"/>
      <c r="C3013" s="220"/>
      <c r="D3013" s="108"/>
      <c r="E3013" s="220"/>
      <c r="F3013" s="108"/>
      <c r="G3013" s="220"/>
      <c r="H3013" s="108"/>
      <c r="I3013" s="220"/>
      <c r="J3013" s="108"/>
      <c r="K3013" s="220"/>
      <c r="L3013" s="108"/>
      <c r="M3013" s="220"/>
      <c r="N3013" s="108"/>
      <c r="O3013" s="220"/>
      <c r="P3013" s="108"/>
      <c r="Q3013" s="225"/>
    </row>
    <row r="3014" spans="2:17" x14ac:dyDescent="0.25">
      <c r="B3014" s="108"/>
      <c r="C3014" s="220"/>
      <c r="D3014" s="108"/>
      <c r="E3014" s="220"/>
      <c r="F3014" s="108"/>
      <c r="G3014" s="220"/>
      <c r="H3014" s="108"/>
      <c r="I3014" s="220"/>
      <c r="J3014" s="108"/>
      <c r="K3014" s="220"/>
      <c r="L3014" s="108"/>
      <c r="M3014" s="220"/>
      <c r="N3014" s="108"/>
      <c r="O3014" s="220"/>
      <c r="P3014" s="108"/>
      <c r="Q3014" s="225"/>
    </row>
    <row r="3015" spans="2:17" x14ac:dyDescent="0.25">
      <c r="B3015" s="108"/>
      <c r="C3015" s="220"/>
      <c r="D3015" s="108"/>
      <c r="E3015" s="220"/>
      <c r="F3015" s="108"/>
      <c r="G3015" s="220"/>
      <c r="H3015" s="108"/>
      <c r="I3015" s="220"/>
      <c r="J3015" s="108"/>
      <c r="K3015" s="220"/>
      <c r="L3015" s="108"/>
      <c r="M3015" s="220"/>
      <c r="N3015" s="108"/>
      <c r="O3015" s="220"/>
      <c r="P3015" s="108"/>
      <c r="Q3015" s="225"/>
    </row>
    <row r="3016" spans="2:17" x14ac:dyDescent="0.25">
      <c r="B3016" s="108"/>
      <c r="C3016" s="220"/>
      <c r="D3016" s="108"/>
      <c r="E3016" s="220"/>
      <c r="F3016" s="108"/>
      <c r="G3016" s="220"/>
      <c r="H3016" s="108"/>
      <c r="I3016" s="220"/>
      <c r="J3016" s="108"/>
      <c r="K3016" s="220"/>
      <c r="L3016" s="108"/>
      <c r="M3016" s="220"/>
      <c r="N3016" s="108"/>
      <c r="O3016" s="220"/>
      <c r="P3016" s="108"/>
      <c r="Q3016" s="225"/>
    </row>
    <row r="3017" spans="2:17" x14ac:dyDescent="0.25">
      <c r="B3017" s="108"/>
      <c r="C3017" s="220"/>
      <c r="D3017" s="108"/>
      <c r="E3017" s="220"/>
      <c r="F3017" s="108"/>
      <c r="G3017" s="220"/>
      <c r="H3017" s="108"/>
      <c r="I3017" s="220"/>
      <c r="J3017" s="108"/>
      <c r="K3017" s="220"/>
      <c r="L3017" s="108"/>
      <c r="M3017" s="220"/>
      <c r="N3017" s="108"/>
      <c r="O3017" s="220"/>
      <c r="P3017" s="108"/>
      <c r="Q3017" s="225"/>
    </row>
    <row r="3018" spans="2:17" x14ac:dyDescent="0.25">
      <c r="B3018" s="108"/>
      <c r="C3018" s="220"/>
      <c r="D3018" s="108"/>
      <c r="E3018" s="220"/>
      <c r="F3018" s="108"/>
      <c r="G3018" s="220"/>
      <c r="H3018" s="108"/>
      <c r="I3018" s="220"/>
      <c r="J3018" s="108"/>
      <c r="K3018" s="220"/>
      <c r="L3018" s="108"/>
      <c r="M3018" s="220"/>
      <c r="N3018" s="108"/>
      <c r="O3018" s="220"/>
      <c r="P3018" s="108"/>
      <c r="Q3018" s="225"/>
    </row>
    <row r="3019" spans="2:17" x14ac:dyDescent="0.25">
      <c r="B3019" s="108"/>
      <c r="C3019" s="220"/>
      <c r="D3019" s="108"/>
      <c r="E3019" s="220"/>
      <c r="F3019" s="108"/>
      <c r="G3019" s="220"/>
      <c r="H3019" s="108"/>
      <c r="I3019" s="220"/>
      <c r="J3019" s="108"/>
      <c r="K3019" s="220"/>
      <c r="L3019" s="108"/>
      <c r="M3019" s="220"/>
      <c r="N3019" s="108"/>
      <c r="O3019" s="220"/>
      <c r="P3019" s="108"/>
      <c r="Q3019" s="225"/>
    </row>
    <row r="3020" spans="2:17" x14ac:dyDescent="0.25">
      <c r="B3020" s="108"/>
      <c r="C3020" s="220"/>
      <c r="D3020" s="108"/>
      <c r="E3020" s="220"/>
      <c r="F3020" s="108"/>
      <c r="G3020" s="220"/>
      <c r="H3020" s="108"/>
      <c r="I3020" s="220"/>
      <c r="J3020" s="108"/>
      <c r="K3020" s="220"/>
      <c r="L3020" s="108"/>
      <c r="M3020" s="220"/>
      <c r="N3020" s="108"/>
      <c r="O3020" s="220"/>
      <c r="P3020" s="108"/>
      <c r="Q3020" s="225"/>
    </row>
    <row r="3021" spans="2:17" x14ac:dyDescent="0.25">
      <c r="B3021" s="108"/>
      <c r="C3021" s="220"/>
      <c r="D3021" s="108"/>
      <c r="E3021" s="220"/>
      <c r="F3021" s="108"/>
      <c r="G3021" s="220"/>
      <c r="H3021" s="108"/>
      <c r="I3021" s="220"/>
      <c r="J3021" s="108"/>
      <c r="K3021" s="220"/>
      <c r="L3021" s="108"/>
      <c r="M3021" s="220"/>
      <c r="N3021" s="108"/>
      <c r="O3021" s="220"/>
      <c r="P3021" s="108"/>
      <c r="Q3021" s="225"/>
    </row>
    <row r="3022" spans="2:17" x14ac:dyDescent="0.25">
      <c r="B3022" s="108"/>
      <c r="C3022" s="220"/>
      <c r="D3022" s="108"/>
      <c r="E3022" s="220"/>
      <c r="F3022" s="108"/>
      <c r="G3022" s="220"/>
      <c r="H3022" s="108"/>
      <c r="I3022" s="220"/>
      <c r="J3022" s="108"/>
      <c r="K3022" s="220"/>
      <c r="L3022" s="108"/>
      <c r="M3022" s="220"/>
      <c r="N3022" s="108"/>
      <c r="O3022" s="220"/>
      <c r="P3022" s="108"/>
      <c r="Q3022" s="225"/>
    </row>
    <row r="3023" spans="2:17" x14ac:dyDescent="0.25">
      <c r="B3023" s="108"/>
      <c r="C3023" s="220"/>
      <c r="D3023" s="108"/>
      <c r="E3023" s="220"/>
      <c r="F3023" s="108"/>
      <c r="G3023" s="220"/>
      <c r="H3023" s="108"/>
      <c r="I3023" s="220"/>
      <c r="J3023" s="108"/>
      <c r="K3023" s="220"/>
      <c r="L3023" s="108"/>
      <c r="M3023" s="220"/>
      <c r="N3023" s="108"/>
      <c r="O3023" s="220"/>
      <c r="P3023" s="108"/>
      <c r="Q3023" s="225"/>
    </row>
    <row r="3024" spans="2:17" x14ac:dyDescent="0.25">
      <c r="B3024" s="108"/>
      <c r="C3024" s="220"/>
      <c r="D3024" s="108"/>
      <c r="E3024" s="220"/>
      <c r="F3024" s="108"/>
      <c r="G3024" s="220"/>
      <c r="H3024" s="108"/>
      <c r="I3024" s="220"/>
      <c r="J3024" s="108"/>
      <c r="K3024" s="220"/>
      <c r="L3024" s="108"/>
      <c r="M3024" s="220"/>
      <c r="N3024" s="108"/>
      <c r="O3024" s="220"/>
      <c r="P3024" s="108"/>
      <c r="Q3024" s="225"/>
    </row>
    <row r="3025" spans="2:17" x14ac:dyDescent="0.25">
      <c r="B3025" s="108"/>
      <c r="C3025" s="220"/>
      <c r="D3025" s="108"/>
      <c r="E3025" s="220"/>
      <c r="F3025" s="108"/>
      <c r="G3025" s="220"/>
      <c r="H3025" s="108"/>
      <c r="I3025" s="220"/>
      <c r="J3025" s="108"/>
      <c r="K3025" s="220"/>
      <c r="L3025" s="108"/>
      <c r="M3025" s="220"/>
      <c r="N3025" s="108"/>
      <c r="O3025" s="220"/>
      <c r="P3025" s="108"/>
      <c r="Q3025" s="225"/>
    </row>
    <row r="3026" spans="2:17" x14ac:dyDescent="0.25">
      <c r="B3026" s="108"/>
      <c r="C3026" s="220"/>
      <c r="D3026" s="108"/>
      <c r="E3026" s="220"/>
      <c r="F3026" s="108"/>
      <c r="G3026" s="220"/>
      <c r="H3026" s="108"/>
      <c r="I3026" s="220"/>
      <c r="J3026" s="108"/>
      <c r="K3026" s="220"/>
      <c r="L3026" s="108"/>
      <c r="M3026" s="220"/>
      <c r="N3026" s="108"/>
      <c r="O3026" s="220"/>
      <c r="P3026" s="108"/>
      <c r="Q3026" s="225"/>
    </row>
    <row r="3027" spans="2:17" x14ac:dyDescent="0.25">
      <c r="B3027" s="108"/>
      <c r="C3027" s="220"/>
      <c r="D3027" s="108"/>
      <c r="E3027" s="220"/>
      <c r="F3027" s="108"/>
      <c r="G3027" s="220"/>
      <c r="H3027" s="108"/>
      <c r="I3027" s="220"/>
      <c r="J3027" s="108"/>
      <c r="K3027" s="220"/>
      <c r="L3027" s="108"/>
      <c r="M3027" s="220"/>
      <c r="N3027" s="108"/>
      <c r="O3027" s="220"/>
      <c r="P3027" s="108"/>
      <c r="Q3027" s="225"/>
    </row>
    <row r="3028" spans="2:17" x14ac:dyDescent="0.25">
      <c r="B3028" s="108"/>
      <c r="C3028" s="220"/>
      <c r="D3028" s="108"/>
      <c r="E3028" s="220"/>
      <c r="F3028" s="108"/>
      <c r="G3028" s="220"/>
      <c r="H3028" s="108"/>
      <c r="I3028" s="220"/>
      <c r="J3028" s="108"/>
      <c r="K3028" s="220"/>
      <c r="L3028" s="108"/>
      <c r="M3028" s="220"/>
      <c r="N3028" s="108"/>
      <c r="O3028" s="220"/>
      <c r="P3028" s="108"/>
      <c r="Q3028" s="225"/>
    </row>
    <row r="3029" spans="2:17" x14ac:dyDescent="0.25">
      <c r="B3029" s="108"/>
      <c r="C3029" s="220"/>
      <c r="D3029" s="108"/>
      <c r="E3029" s="220"/>
      <c r="F3029" s="108"/>
      <c r="G3029" s="220"/>
      <c r="H3029" s="108"/>
      <c r="I3029" s="220"/>
      <c r="J3029" s="108"/>
      <c r="K3029" s="220"/>
      <c r="L3029" s="108"/>
      <c r="M3029" s="220"/>
      <c r="N3029" s="108"/>
      <c r="O3029" s="220"/>
      <c r="P3029" s="108"/>
      <c r="Q3029" s="225"/>
    </row>
    <row r="3030" spans="2:17" x14ac:dyDescent="0.25">
      <c r="B3030" s="108"/>
      <c r="C3030" s="220"/>
      <c r="D3030" s="108"/>
      <c r="E3030" s="220"/>
      <c r="F3030" s="108"/>
      <c r="G3030" s="220"/>
      <c r="H3030" s="108"/>
      <c r="I3030" s="220"/>
      <c r="J3030" s="108"/>
      <c r="K3030" s="220"/>
      <c r="L3030" s="108"/>
      <c r="M3030" s="220"/>
      <c r="N3030" s="108"/>
      <c r="O3030" s="220"/>
      <c r="P3030" s="108"/>
      <c r="Q3030" s="225"/>
    </row>
    <row r="3031" spans="2:17" x14ac:dyDescent="0.25">
      <c r="B3031" s="108"/>
      <c r="C3031" s="220"/>
      <c r="D3031" s="108"/>
      <c r="E3031" s="220"/>
      <c r="F3031" s="108"/>
      <c r="G3031" s="220"/>
      <c r="H3031" s="108"/>
      <c r="I3031" s="220"/>
      <c r="J3031" s="108"/>
      <c r="K3031" s="220"/>
      <c r="L3031" s="108"/>
      <c r="M3031" s="220"/>
      <c r="N3031" s="108"/>
      <c r="O3031" s="220"/>
      <c r="P3031" s="108"/>
      <c r="Q3031" s="225"/>
    </row>
    <row r="3032" spans="2:17" x14ac:dyDescent="0.25">
      <c r="B3032" s="108"/>
      <c r="C3032" s="220"/>
      <c r="D3032" s="108"/>
      <c r="E3032" s="220"/>
      <c r="F3032" s="108"/>
      <c r="G3032" s="220"/>
      <c r="H3032" s="108"/>
      <c r="I3032" s="220"/>
      <c r="J3032" s="108"/>
      <c r="K3032" s="220"/>
      <c r="L3032" s="108"/>
      <c r="M3032" s="220"/>
      <c r="N3032" s="108"/>
      <c r="O3032" s="220"/>
      <c r="P3032" s="108"/>
      <c r="Q3032" s="225"/>
    </row>
    <row r="3033" spans="2:17" x14ac:dyDescent="0.25">
      <c r="B3033" s="108"/>
      <c r="C3033" s="220"/>
      <c r="D3033" s="108"/>
      <c r="E3033" s="220"/>
      <c r="F3033" s="108"/>
      <c r="G3033" s="220"/>
      <c r="H3033" s="108"/>
      <c r="I3033" s="220"/>
      <c r="J3033" s="108"/>
      <c r="K3033" s="220"/>
      <c r="L3033" s="108"/>
      <c r="M3033" s="220"/>
      <c r="N3033" s="108"/>
      <c r="O3033" s="220"/>
      <c r="P3033" s="108"/>
      <c r="Q3033" s="225"/>
    </row>
    <row r="3034" spans="2:17" x14ac:dyDescent="0.25">
      <c r="B3034" s="108"/>
      <c r="C3034" s="220"/>
      <c r="D3034" s="108"/>
      <c r="E3034" s="220"/>
      <c r="F3034" s="108"/>
      <c r="G3034" s="220"/>
      <c r="H3034" s="108"/>
      <c r="I3034" s="220"/>
      <c r="J3034" s="108"/>
      <c r="K3034" s="220"/>
      <c r="L3034" s="108"/>
      <c r="M3034" s="220"/>
      <c r="N3034" s="108"/>
      <c r="O3034" s="220"/>
      <c r="P3034" s="108"/>
      <c r="Q3034" s="225"/>
    </row>
    <row r="3035" spans="2:17" x14ac:dyDescent="0.25">
      <c r="B3035" s="108"/>
      <c r="C3035" s="220"/>
      <c r="D3035" s="108"/>
      <c r="E3035" s="220"/>
      <c r="F3035" s="108"/>
      <c r="G3035" s="220"/>
      <c r="H3035" s="108"/>
      <c r="I3035" s="220"/>
      <c r="J3035" s="108"/>
      <c r="K3035" s="220"/>
      <c r="L3035" s="108"/>
      <c r="M3035" s="220"/>
      <c r="N3035" s="108"/>
      <c r="O3035" s="220"/>
      <c r="P3035" s="108"/>
      <c r="Q3035" s="225"/>
    </row>
    <row r="3036" spans="2:17" x14ac:dyDescent="0.25">
      <c r="B3036" s="108"/>
      <c r="C3036" s="220"/>
      <c r="D3036" s="108"/>
      <c r="E3036" s="220"/>
      <c r="F3036" s="108"/>
      <c r="G3036" s="220"/>
      <c r="H3036" s="108"/>
      <c r="I3036" s="220"/>
      <c r="J3036" s="108"/>
      <c r="K3036" s="220"/>
      <c r="L3036" s="108"/>
      <c r="M3036" s="220"/>
      <c r="N3036" s="108"/>
      <c r="O3036" s="220"/>
      <c r="P3036" s="108"/>
      <c r="Q3036" s="225"/>
    </row>
    <row r="3037" spans="2:17" x14ac:dyDescent="0.25">
      <c r="B3037" s="108"/>
      <c r="C3037" s="220"/>
      <c r="D3037" s="108"/>
      <c r="E3037" s="220"/>
      <c r="F3037" s="108"/>
      <c r="G3037" s="220"/>
      <c r="H3037" s="108"/>
      <c r="I3037" s="220"/>
      <c r="J3037" s="108"/>
      <c r="K3037" s="220"/>
      <c r="L3037" s="108"/>
      <c r="M3037" s="220"/>
      <c r="N3037" s="108"/>
      <c r="O3037" s="220"/>
      <c r="P3037" s="108"/>
      <c r="Q3037" s="225"/>
    </row>
    <row r="3038" spans="2:17" x14ac:dyDescent="0.25">
      <c r="B3038" s="108"/>
      <c r="C3038" s="220"/>
      <c r="D3038" s="108"/>
      <c r="E3038" s="220"/>
      <c r="F3038" s="108"/>
      <c r="G3038" s="220"/>
      <c r="H3038" s="108"/>
      <c r="I3038" s="220"/>
      <c r="J3038" s="108"/>
      <c r="K3038" s="220"/>
      <c r="L3038" s="108"/>
      <c r="M3038" s="220"/>
      <c r="N3038" s="108"/>
      <c r="O3038" s="220"/>
      <c r="P3038" s="108"/>
      <c r="Q3038" s="225"/>
    </row>
    <row r="3039" spans="2:17" x14ac:dyDescent="0.25">
      <c r="B3039" s="108"/>
      <c r="C3039" s="220"/>
      <c r="D3039" s="108"/>
      <c r="E3039" s="220"/>
      <c r="F3039" s="108"/>
      <c r="G3039" s="220"/>
      <c r="H3039" s="108"/>
      <c r="I3039" s="220"/>
      <c r="J3039" s="108"/>
      <c r="K3039" s="220"/>
      <c r="L3039" s="108"/>
      <c r="M3039" s="220"/>
      <c r="N3039" s="108"/>
      <c r="O3039" s="220"/>
      <c r="P3039" s="108"/>
      <c r="Q3039" s="225"/>
    </row>
    <row r="3040" spans="2:17" x14ac:dyDescent="0.25">
      <c r="B3040" s="108"/>
      <c r="C3040" s="220"/>
      <c r="D3040" s="108"/>
      <c r="E3040" s="220"/>
      <c r="F3040" s="108"/>
      <c r="G3040" s="220"/>
      <c r="H3040" s="108"/>
      <c r="I3040" s="220"/>
      <c r="J3040" s="108"/>
      <c r="K3040" s="220"/>
      <c r="L3040" s="108"/>
      <c r="M3040" s="220"/>
      <c r="N3040" s="108"/>
      <c r="O3040" s="220"/>
      <c r="P3040" s="108"/>
      <c r="Q3040" s="225"/>
    </row>
    <row r="3041" spans="2:17" x14ac:dyDescent="0.25">
      <c r="B3041" s="108"/>
      <c r="C3041" s="220"/>
      <c r="D3041" s="108"/>
      <c r="E3041" s="220"/>
      <c r="F3041" s="108"/>
      <c r="G3041" s="220"/>
      <c r="H3041" s="108"/>
      <c r="I3041" s="220"/>
      <c r="J3041" s="108"/>
      <c r="K3041" s="220"/>
      <c r="L3041" s="108"/>
      <c r="M3041" s="220"/>
      <c r="N3041" s="108"/>
      <c r="O3041" s="220"/>
      <c r="P3041" s="108"/>
      <c r="Q3041" s="225"/>
    </row>
    <row r="3042" spans="2:17" x14ac:dyDescent="0.25">
      <c r="B3042" s="108"/>
      <c r="C3042" s="220"/>
      <c r="D3042" s="108"/>
      <c r="E3042" s="220"/>
      <c r="F3042" s="108"/>
      <c r="G3042" s="220"/>
      <c r="H3042" s="108"/>
      <c r="I3042" s="220"/>
      <c r="J3042" s="108"/>
      <c r="K3042" s="220"/>
      <c r="L3042" s="108"/>
      <c r="M3042" s="220"/>
      <c r="N3042" s="108"/>
      <c r="O3042" s="220"/>
      <c r="P3042" s="108"/>
      <c r="Q3042" s="225"/>
    </row>
    <row r="3043" spans="2:17" x14ac:dyDescent="0.25">
      <c r="B3043" s="108"/>
      <c r="C3043" s="220"/>
      <c r="D3043" s="108"/>
      <c r="E3043" s="220"/>
      <c r="F3043" s="108"/>
      <c r="G3043" s="220"/>
      <c r="H3043" s="108"/>
      <c r="I3043" s="220"/>
      <c r="J3043" s="108"/>
      <c r="K3043" s="220"/>
      <c r="L3043" s="108"/>
      <c r="M3043" s="220"/>
      <c r="N3043" s="108"/>
      <c r="O3043" s="220"/>
      <c r="P3043" s="108"/>
      <c r="Q3043" s="225"/>
    </row>
    <row r="3044" spans="2:17" x14ac:dyDescent="0.25">
      <c r="B3044" s="108"/>
      <c r="C3044" s="220"/>
      <c r="D3044" s="108"/>
      <c r="E3044" s="220"/>
      <c r="F3044" s="108"/>
      <c r="G3044" s="220"/>
      <c r="H3044" s="108"/>
      <c r="I3044" s="220"/>
      <c r="J3044" s="108"/>
      <c r="K3044" s="220"/>
      <c r="L3044" s="108"/>
      <c r="M3044" s="220"/>
      <c r="N3044" s="108"/>
      <c r="O3044" s="220"/>
      <c r="P3044" s="108"/>
      <c r="Q3044" s="225"/>
    </row>
    <row r="3045" spans="2:17" x14ac:dyDescent="0.25">
      <c r="B3045" s="108"/>
      <c r="C3045" s="220"/>
      <c r="D3045" s="108"/>
      <c r="E3045" s="220"/>
      <c r="F3045" s="108"/>
      <c r="G3045" s="220"/>
      <c r="H3045" s="108"/>
      <c r="I3045" s="220"/>
      <c r="J3045" s="108"/>
      <c r="K3045" s="220"/>
      <c r="L3045" s="108"/>
      <c r="M3045" s="220"/>
      <c r="N3045" s="108"/>
      <c r="O3045" s="220"/>
      <c r="P3045" s="108"/>
      <c r="Q3045" s="225"/>
    </row>
    <row r="3046" spans="2:17" x14ac:dyDescent="0.25">
      <c r="B3046" s="108"/>
      <c r="C3046" s="220"/>
      <c r="D3046" s="108"/>
      <c r="E3046" s="220"/>
      <c r="F3046" s="108"/>
      <c r="G3046" s="220"/>
      <c r="H3046" s="108"/>
      <c r="I3046" s="220"/>
      <c r="J3046" s="108"/>
      <c r="K3046" s="220"/>
      <c r="L3046" s="108"/>
      <c r="M3046" s="220"/>
      <c r="N3046" s="108"/>
      <c r="O3046" s="220"/>
      <c r="P3046" s="108"/>
      <c r="Q3046" s="225"/>
    </row>
    <row r="3047" spans="2:17" x14ac:dyDescent="0.25">
      <c r="B3047" s="108"/>
      <c r="C3047" s="220"/>
      <c r="D3047" s="108"/>
      <c r="E3047" s="220"/>
      <c r="F3047" s="108"/>
      <c r="G3047" s="220"/>
      <c r="H3047" s="108"/>
      <c r="I3047" s="220"/>
      <c r="J3047" s="108"/>
      <c r="K3047" s="220"/>
      <c r="L3047" s="108"/>
      <c r="M3047" s="220"/>
      <c r="N3047" s="108"/>
      <c r="O3047" s="220"/>
      <c r="P3047" s="108"/>
      <c r="Q3047" s="225"/>
    </row>
    <row r="3048" spans="2:17" x14ac:dyDescent="0.25">
      <c r="B3048" s="108"/>
      <c r="C3048" s="220"/>
      <c r="D3048" s="108"/>
      <c r="E3048" s="220"/>
      <c r="F3048" s="108"/>
      <c r="G3048" s="220"/>
      <c r="H3048" s="108"/>
      <c r="I3048" s="220"/>
      <c r="J3048" s="108"/>
      <c r="K3048" s="220"/>
      <c r="L3048" s="108"/>
      <c r="M3048" s="220"/>
      <c r="N3048" s="108"/>
      <c r="O3048" s="220"/>
      <c r="P3048" s="108"/>
      <c r="Q3048" s="225"/>
    </row>
    <row r="3049" spans="2:17" x14ac:dyDescent="0.25">
      <c r="B3049" s="108"/>
      <c r="C3049" s="220"/>
      <c r="D3049" s="108"/>
      <c r="E3049" s="220"/>
      <c r="F3049" s="108"/>
      <c r="G3049" s="220"/>
      <c r="H3049" s="108"/>
      <c r="I3049" s="220"/>
      <c r="J3049" s="108"/>
      <c r="K3049" s="220"/>
      <c r="L3049" s="108"/>
      <c r="M3049" s="220"/>
      <c r="N3049" s="108"/>
      <c r="O3049" s="220"/>
      <c r="P3049" s="108"/>
      <c r="Q3049" s="225"/>
    </row>
    <row r="3050" spans="2:17" x14ac:dyDescent="0.25">
      <c r="B3050" s="108"/>
      <c r="C3050" s="220"/>
      <c r="D3050" s="108"/>
      <c r="E3050" s="220"/>
      <c r="F3050" s="108"/>
      <c r="G3050" s="220"/>
      <c r="H3050" s="108"/>
      <c r="I3050" s="220"/>
      <c r="J3050" s="108"/>
      <c r="K3050" s="220"/>
      <c r="L3050" s="108"/>
      <c r="M3050" s="220"/>
      <c r="N3050" s="108"/>
      <c r="O3050" s="220"/>
      <c r="P3050" s="108"/>
      <c r="Q3050" s="225"/>
    </row>
    <row r="3051" spans="2:17" x14ac:dyDescent="0.25">
      <c r="B3051" s="108"/>
      <c r="C3051" s="220"/>
      <c r="D3051" s="108"/>
      <c r="E3051" s="220"/>
      <c r="F3051" s="108"/>
      <c r="G3051" s="220"/>
      <c r="H3051" s="108"/>
      <c r="I3051" s="220"/>
      <c r="J3051" s="108"/>
      <c r="K3051" s="220"/>
      <c r="L3051" s="108"/>
      <c r="M3051" s="220"/>
      <c r="N3051" s="108"/>
      <c r="O3051" s="220"/>
      <c r="P3051" s="108"/>
      <c r="Q3051" s="225"/>
    </row>
    <row r="3052" spans="2:17" x14ac:dyDescent="0.25">
      <c r="B3052" s="108"/>
      <c r="C3052" s="220"/>
      <c r="D3052" s="108"/>
      <c r="E3052" s="220"/>
      <c r="F3052" s="108"/>
      <c r="G3052" s="220"/>
      <c r="H3052" s="108"/>
      <c r="I3052" s="220"/>
      <c r="J3052" s="108"/>
      <c r="K3052" s="220"/>
      <c r="L3052" s="108"/>
      <c r="M3052" s="220"/>
      <c r="N3052" s="108"/>
      <c r="O3052" s="220"/>
      <c r="P3052" s="108"/>
      <c r="Q3052" s="225"/>
    </row>
    <row r="3053" spans="2:17" x14ac:dyDescent="0.25">
      <c r="B3053" s="108"/>
      <c r="C3053" s="220"/>
      <c r="D3053" s="108"/>
      <c r="E3053" s="220"/>
      <c r="F3053" s="108"/>
      <c r="G3053" s="220"/>
      <c r="H3053" s="108"/>
      <c r="I3053" s="220"/>
      <c r="J3053" s="108"/>
      <c r="K3053" s="220"/>
      <c r="L3053" s="108"/>
      <c r="M3053" s="220"/>
      <c r="N3053" s="108"/>
      <c r="O3053" s="220"/>
      <c r="P3053" s="108"/>
      <c r="Q3053" s="225"/>
    </row>
    <row r="3054" spans="2:17" x14ac:dyDescent="0.25">
      <c r="B3054" s="108"/>
      <c r="C3054" s="220"/>
      <c r="D3054" s="108"/>
      <c r="E3054" s="220"/>
      <c r="F3054" s="108"/>
      <c r="G3054" s="220"/>
      <c r="H3054" s="108"/>
      <c r="I3054" s="220"/>
      <c r="J3054" s="108"/>
      <c r="K3054" s="220"/>
      <c r="L3054" s="108"/>
      <c r="M3054" s="220"/>
      <c r="N3054" s="108"/>
      <c r="O3054" s="220"/>
      <c r="P3054" s="108"/>
      <c r="Q3054" s="225"/>
    </row>
    <row r="3055" spans="2:17" x14ac:dyDescent="0.25">
      <c r="B3055" s="108"/>
      <c r="C3055" s="220"/>
      <c r="D3055" s="108"/>
      <c r="E3055" s="220"/>
      <c r="F3055" s="108"/>
      <c r="G3055" s="220"/>
      <c r="H3055" s="108"/>
      <c r="I3055" s="220"/>
      <c r="J3055" s="108"/>
      <c r="K3055" s="220"/>
      <c r="L3055" s="108"/>
      <c r="M3055" s="220"/>
      <c r="N3055" s="108"/>
      <c r="O3055" s="220"/>
      <c r="P3055" s="108"/>
      <c r="Q3055" s="225"/>
    </row>
    <row r="3056" spans="2:17" x14ac:dyDescent="0.25">
      <c r="B3056" s="108"/>
      <c r="C3056" s="220"/>
      <c r="D3056" s="108"/>
      <c r="E3056" s="220"/>
      <c r="F3056" s="108"/>
      <c r="G3056" s="220"/>
      <c r="H3056" s="108"/>
      <c r="I3056" s="220"/>
      <c r="J3056" s="108"/>
      <c r="K3056" s="220"/>
      <c r="L3056" s="108"/>
      <c r="M3056" s="220"/>
      <c r="N3056" s="108"/>
      <c r="O3056" s="220"/>
      <c r="P3056" s="108"/>
      <c r="Q3056" s="225"/>
    </row>
    <row r="3057" spans="2:17" x14ac:dyDescent="0.25">
      <c r="B3057" s="108"/>
      <c r="C3057" s="220"/>
      <c r="D3057" s="108"/>
      <c r="E3057" s="220"/>
      <c r="F3057" s="108"/>
      <c r="G3057" s="220"/>
      <c r="H3057" s="108"/>
      <c r="I3057" s="220"/>
      <c r="J3057" s="108"/>
      <c r="K3057" s="220"/>
      <c r="L3057" s="108"/>
      <c r="M3057" s="220"/>
      <c r="N3057" s="108"/>
      <c r="O3057" s="220"/>
      <c r="P3057" s="108"/>
      <c r="Q3057" s="225"/>
    </row>
    <row r="3058" spans="2:17" x14ac:dyDescent="0.25">
      <c r="B3058" s="108"/>
      <c r="C3058" s="220"/>
      <c r="D3058" s="108"/>
      <c r="E3058" s="220"/>
      <c r="F3058" s="108"/>
      <c r="G3058" s="220"/>
      <c r="H3058" s="108"/>
      <c r="I3058" s="220"/>
      <c r="J3058" s="108"/>
      <c r="K3058" s="220"/>
      <c r="L3058" s="108"/>
      <c r="M3058" s="220"/>
      <c r="N3058" s="108"/>
      <c r="O3058" s="220"/>
      <c r="P3058" s="108"/>
      <c r="Q3058" s="225"/>
    </row>
    <row r="3059" spans="2:17" x14ac:dyDescent="0.25">
      <c r="B3059" s="108"/>
      <c r="C3059" s="220"/>
      <c r="D3059" s="108"/>
      <c r="E3059" s="220"/>
      <c r="F3059" s="108"/>
      <c r="G3059" s="220"/>
      <c r="H3059" s="108"/>
      <c r="I3059" s="220"/>
      <c r="J3059" s="108"/>
      <c r="K3059" s="220"/>
      <c r="L3059" s="108"/>
      <c r="M3059" s="220"/>
      <c r="N3059" s="108"/>
      <c r="O3059" s="220"/>
      <c r="P3059" s="108"/>
      <c r="Q3059" s="225"/>
    </row>
    <row r="3060" spans="2:17" x14ac:dyDescent="0.25">
      <c r="B3060" s="108"/>
      <c r="C3060" s="220"/>
      <c r="D3060" s="108"/>
      <c r="E3060" s="220"/>
      <c r="F3060" s="108"/>
      <c r="G3060" s="220"/>
      <c r="H3060" s="108"/>
      <c r="I3060" s="220"/>
      <c r="J3060" s="108"/>
      <c r="K3060" s="220"/>
      <c r="L3060" s="108"/>
      <c r="M3060" s="220"/>
      <c r="N3060" s="108"/>
      <c r="O3060" s="220"/>
      <c r="P3060" s="108"/>
      <c r="Q3060" s="225"/>
    </row>
    <row r="3061" spans="2:17" x14ac:dyDescent="0.25">
      <c r="B3061" s="108"/>
      <c r="C3061" s="220"/>
      <c r="D3061" s="108"/>
      <c r="E3061" s="220"/>
      <c r="F3061" s="108"/>
      <c r="G3061" s="220"/>
      <c r="H3061" s="108"/>
      <c r="I3061" s="220"/>
      <c r="J3061" s="108"/>
      <c r="K3061" s="220"/>
      <c r="L3061" s="108"/>
      <c r="M3061" s="220"/>
      <c r="N3061" s="108"/>
      <c r="O3061" s="220"/>
      <c r="P3061" s="108"/>
      <c r="Q3061" s="225"/>
    </row>
    <row r="3062" spans="2:17" x14ac:dyDescent="0.25">
      <c r="B3062" s="108"/>
      <c r="C3062" s="220"/>
      <c r="D3062" s="108"/>
      <c r="E3062" s="220"/>
      <c r="F3062" s="108"/>
      <c r="G3062" s="220"/>
      <c r="H3062" s="108"/>
      <c r="I3062" s="220"/>
      <c r="J3062" s="108"/>
      <c r="K3062" s="220"/>
      <c r="L3062" s="108"/>
      <c r="M3062" s="220"/>
      <c r="N3062" s="108"/>
      <c r="O3062" s="220"/>
      <c r="P3062" s="108"/>
      <c r="Q3062" s="225"/>
    </row>
    <row r="3063" spans="2:17" x14ac:dyDescent="0.25">
      <c r="B3063" s="108"/>
      <c r="C3063" s="220"/>
      <c r="D3063" s="108"/>
      <c r="E3063" s="220"/>
      <c r="F3063" s="108"/>
      <c r="G3063" s="220"/>
      <c r="H3063" s="108"/>
      <c r="I3063" s="220"/>
      <c r="J3063" s="108"/>
      <c r="K3063" s="220"/>
      <c r="L3063" s="108"/>
      <c r="M3063" s="220"/>
      <c r="N3063" s="108"/>
      <c r="O3063" s="220"/>
      <c r="P3063" s="108"/>
      <c r="Q3063" s="225"/>
    </row>
    <row r="3064" spans="2:17" x14ac:dyDescent="0.25">
      <c r="B3064" s="108"/>
      <c r="C3064" s="220"/>
      <c r="D3064" s="108"/>
      <c r="E3064" s="220"/>
      <c r="F3064" s="108"/>
      <c r="G3064" s="220"/>
      <c r="H3064" s="108"/>
      <c r="I3064" s="220"/>
      <c r="J3064" s="108"/>
      <c r="K3064" s="220"/>
      <c r="L3064" s="108"/>
      <c r="M3064" s="220"/>
      <c r="N3064" s="108"/>
      <c r="O3064" s="220"/>
      <c r="P3064" s="108"/>
      <c r="Q3064" s="225"/>
    </row>
    <row r="3065" spans="2:17" x14ac:dyDescent="0.25">
      <c r="B3065" s="108"/>
      <c r="C3065" s="220"/>
      <c r="D3065" s="108"/>
      <c r="E3065" s="220"/>
      <c r="F3065" s="108"/>
      <c r="G3065" s="220"/>
      <c r="H3065" s="108"/>
      <c r="I3065" s="220"/>
      <c r="J3065" s="108"/>
      <c r="K3065" s="220"/>
      <c r="L3065" s="108"/>
      <c r="M3065" s="220"/>
      <c r="N3065" s="108"/>
      <c r="O3065" s="220"/>
      <c r="P3065" s="108"/>
      <c r="Q3065" s="225"/>
    </row>
    <row r="3066" spans="2:17" x14ac:dyDescent="0.25">
      <c r="B3066" s="108"/>
      <c r="C3066" s="220"/>
      <c r="D3066" s="108"/>
      <c r="E3066" s="220"/>
      <c r="F3066" s="108"/>
      <c r="G3066" s="220"/>
      <c r="H3066" s="108"/>
      <c r="I3066" s="220"/>
      <c r="J3066" s="108"/>
      <c r="K3066" s="220"/>
      <c r="L3066" s="108"/>
      <c r="M3066" s="220"/>
      <c r="N3066" s="108"/>
      <c r="O3066" s="220"/>
      <c r="P3066" s="108"/>
      <c r="Q3066" s="225"/>
    </row>
    <row r="3067" spans="2:17" x14ac:dyDescent="0.25">
      <c r="B3067" s="108"/>
      <c r="C3067" s="220"/>
      <c r="D3067" s="108"/>
      <c r="E3067" s="220"/>
      <c r="F3067" s="108"/>
      <c r="G3067" s="220"/>
      <c r="H3067" s="108"/>
      <c r="I3067" s="220"/>
      <c r="J3067" s="108"/>
      <c r="K3067" s="220"/>
      <c r="L3067" s="108"/>
      <c r="M3067" s="220"/>
      <c r="N3067" s="108"/>
      <c r="O3067" s="220"/>
      <c r="P3067" s="108"/>
      <c r="Q3067" s="225"/>
    </row>
    <row r="3068" spans="2:17" x14ac:dyDescent="0.25">
      <c r="B3068" s="108"/>
      <c r="C3068" s="220"/>
      <c r="D3068" s="108"/>
      <c r="E3068" s="220"/>
      <c r="F3068" s="108"/>
      <c r="G3068" s="220"/>
      <c r="H3068" s="108"/>
      <c r="I3068" s="220"/>
      <c r="J3068" s="108"/>
      <c r="K3068" s="220"/>
      <c r="L3068" s="108"/>
      <c r="M3068" s="220"/>
      <c r="N3068" s="108"/>
      <c r="O3068" s="220"/>
      <c r="P3068" s="108"/>
      <c r="Q3068" s="225"/>
    </row>
    <row r="3069" spans="2:17" x14ac:dyDescent="0.25">
      <c r="B3069" s="108"/>
      <c r="C3069" s="220"/>
      <c r="D3069" s="108"/>
      <c r="E3069" s="220"/>
      <c r="F3069" s="108"/>
      <c r="G3069" s="220"/>
      <c r="H3069" s="108"/>
      <c r="I3069" s="220"/>
      <c r="J3069" s="108"/>
      <c r="K3069" s="220"/>
      <c r="L3069" s="108"/>
      <c r="M3069" s="220"/>
      <c r="N3069" s="108"/>
      <c r="O3069" s="220"/>
      <c r="P3069" s="108"/>
      <c r="Q3069" s="225"/>
    </row>
    <row r="3070" spans="2:17" x14ac:dyDescent="0.25">
      <c r="B3070" s="108"/>
      <c r="C3070" s="220"/>
      <c r="D3070" s="108"/>
      <c r="E3070" s="220"/>
      <c r="F3070" s="108"/>
      <c r="G3070" s="220"/>
      <c r="H3070" s="108"/>
      <c r="I3070" s="220"/>
      <c r="J3070" s="108"/>
      <c r="K3070" s="220"/>
      <c r="L3070" s="108"/>
      <c r="M3070" s="220"/>
      <c r="N3070" s="108"/>
      <c r="O3070" s="220"/>
      <c r="P3070" s="108"/>
      <c r="Q3070" s="225"/>
    </row>
    <row r="3071" spans="2:17" x14ac:dyDescent="0.25">
      <c r="B3071" s="108"/>
      <c r="C3071" s="220"/>
      <c r="D3071" s="108"/>
      <c r="E3071" s="220"/>
      <c r="F3071" s="108"/>
      <c r="G3071" s="220"/>
      <c r="H3071" s="108"/>
      <c r="I3071" s="220"/>
      <c r="J3071" s="108"/>
      <c r="K3071" s="220"/>
      <c r="L3071" s="108"/>
      <c r="M3071" s="220"/>
      <c r="N3071" s="108"/>
      <c r="O3071" s="220"/>
      <c r="P3071" s="108"/>
      <c r="Q3071" s="225"/>
    </row>
    <row r="3072" spans="2:17" x14ac:dyDescent="0.25">
      <c r="B3072" s="108"/>
      <c r="C3072" s="220"/>
      <c r="D3072" s="108"/>
      <c r="E3072" s="220"/>
      <c r="F3072" s="108"/>
      <c r="G3072" s="220"/>
      <c r="H3072" s="108"/>
      <c r="I3072" s="220"/>
      <c r="J3072" s="108"/>
      <c r="K3072" s="220"/>
      <c r="L3072" s="108"/>
      <c r="M3072" s="220"/>
      <c r="N3072" s="108"/>
      <c r="O3072" s="220"/>
      <c r="P3072" s="108"/>
      <c r="Q3072" s="225"/>
    </row>
    <row r="3073" spans="2:17" x14ac:dyDescent="0.25">
      <c r="B3073" s="108"/>
      <c r="C3073" s="220"/>
      <c r="D3073" s="108"/>
      <c r="E3073" s="220"/>
      <c r="F3073" s="108"/>
      <c r="G3073" s="220"/>
      <c r="H3073" s="108"/>
      <c r="I3073" s="220"/>
      <c r="J3073" s="108"/>
      <c r="K3073" s="220"/>
      <c r="L3073" s="108"/>
      <c r="M3073" s="220"/>
      <c r="N3073" s="108"/>
      <c r="O3073" s="220"/>
      <c r="P3073" s="108"/>
      <c r="Q3073" s="225"/>
    </row>
    <row r="3074" spans="2:17" x14ac:dyDescent="0.25">
      <c r="B3074" s="108"/>
      <c r="C3074" s="220"/>
      <c r="D3074" s="108"/>
      <c r="E3074" s="220"/>
      <c r="F3074" s="108"/>
      <c r="G3074" s="220"/>
      <c r="H3074" s="108"/>
      <c r="I3074" s="220"/>
      <c r="J3074" s="108"/>
      <c r="K3074" s="220"/>
      <c r="L3074" s="108"/>
      <c r="M3074" s="220"/>
      <c r="N3074" s="108"/>
      <c r="O3074" s="220"/>
      <c r="P3074" s="108"/>
      <c r="Q3074" s="225"/>
    </row>
    <row r="3075" spans="2:17" x14ac:dyDescent="0.25">
      <c r="B3075" s="108"/>
      <c r="C3075" s="220"/>
      <c r="D3075" s="108"/>
      <c r="E3075" s="220"/>
      <c r="F3075" s="108"/>
      <c r="G3075" s="220"/>
      <c r="H3075" s="108"/>
      <c r="I3075" s="220"/>
      <c r="J3075" s="108"/>
      <c r="K3075" s="220"/>
      <c r="L3075" s="108"/>
      <c r="M3075" s="220"/>
      <c r="N3075" s="108"/>
      <c r="O3075" s="220"/>
      <c r="P3075" s="108"/>
      <c r="Q3075" s="225"/>
    </row>
    <row r="3076" spans="2:17" x14ac:dyDescent="0.25">
      <c r="B3076" s="108"/>
      <c r="C3076" s="220"/>
      <c r="D3076" s="108"/>
      <c r="E3076" s="220"/>
      <c r="F3076" s="108"/>
      <c r="G3076" s="220"/>
      <c r="H3076" s="108"/>
      <c r="I3076" s="220"/>
      <c r="J3076" s="108"/>
      <c r="K3076" s="220"/>
      <c r="L3076" s="108"/>
      <c r="M3076" s="220"/>
      <c r="N3076" s="108"/>
      <c r="O3076" s="220"/>
      <c r="P3076" s="108"/>
      <c r="Q3076" s="225"/>
    </row>
    <row r="3077" spans="2:17" x14ac:dyDescent="0.25">
      <c r="B3077" s="108"/>
      <c r="C3077" s="220"/>
      <c r="D3077" s="108"/>
      <c r="E3077" s="220"/>
      <c r="F3077" s="108"/>
      <c r="G3077" s="220"/>
      <c r="H3077" s="108"/>
      <c r="I3077" s="220"/>
      <c r="J3077" s="108"/>
      <c r="K3077" s="220"/>
      <c r="L3077" s="108"/>
      <c r="M3077" s="220"/>
      <c r="N3077" s="108"/>
      <c r="O3077" s="220"/>
      <c r="P3077" s="108"/>
      <c r="Q3077" s="225"/>
    </row>
    <row r="3078" spans="2:17" x14ac:dyDescent="0.25">
      <c r="B3078" s="108"/>
      <c r="C3078" s="220"/>
      <c r="D3078" s="108"/>
      <c r="E3078" s="220"/>
      <c r="F3078" s="108"/>
      <c r="G3078" s="220"/>
      <c r="H3078" s="108"/>
      <c r="I3078" s="220"/>
      <c r="J3078" s="108"/>
      <c r="K3078" s="220"/>
      <c r="L3078" s="108"/>
      <c r="M3078" s="220"/>
      <c r="N3078" s="108"/>
      <c r="O3078" s="220"/>
      <c r="P3078" s="108"/>
      <c r="Q3078" s="225"/>
    </row>
    <row r="3079" spans="2:17" x14ac:dyDescent="0.25">
      <c r="B3079" s="108"/>
      <c r="C3079" s="220"/>
      <c r="D3079" s="108"/>
      <c r="E3079" s="220"/>
      <c r="F3079" s="108"/>
      <c r="G3079" s="220"/>
      <c r="H3079" s="108"/>
      <c r="I3079" s="220"/>
      <c r="J3079" s="108"/>
      <c r="K3079" s="220"/>
      <c r="L3079" s="108"/>
      <c r="M3079" s="220"/>
      <c r="N3079" s="108"/>
      <c r="O3079" s="220"/>
      <c r="P3079" s="108"/>
      <c r="Q3079" s="225"/>
    </row>
    <row r="3080" spans="2:17" x14ac:dyDescent="0.25">
      <c r="B3080" s="108"/>
      <c r="C3080" s="220"/>
      <c r="D3080" s="108"/>
      <c r="E3080" s="220"/>
      <c r="F3080" s="108"/>
      <c r="G3080" s="220"/>
      <c r="H3080" s="108"/>
      <c r="I3080" s="220"/>
      <c r="J3080" s="108"/>
      <c r="K3080" s="220"/>
      <c r="L3080" s="108"/>
      <c r="M3080" s="220"/>
      <c r="N3080" s="108"/>
      <c r="O3080" s="220"/>
      <c r="P3080" s="108"/>
      <c r="Q3080" s="225"/>
    </row>
    <row r="3081" spans="2:17" x14ac:dyDescent="0.25">
      <c r="B3081" s="108"/>
      <c r="C3081" s="220"/>
      <c r="D3081" s="108"/>
      <c r="E3081" s="220"/>
      <c r="F3081" s="108"/>
      <c r="G3081" s="220"/>
      <c r="H3081" s="108"/>
      <c r="I3081" s="220"/>
      <c r="J3081" s="108"/>
      <c r="K3081" s="220"/>
      <c r="L3081" s="108"/>
      <c r="M3081" s="220"/>
      <c r="N3081" s="108"/>
      <c r="O3081" s="220"/>
      <c r="P3081" s="108"/>
      <c r="Q3081" s="225"/>
    </row>
    <row r="3082" spans="2:17" x14ac:dyDescent="0.25">
      <c r="B3082" s="108"/>
      <c r="C3082" s="220"/>
      <c r="D3082" s="108"/>
      <c r="E3082" s="220"/>
      <c r="F3082" s="108"/>
      <c r="G3082" s="220"/>
      <c r="H3082" s="108"/>
      <c r="I3082" s="220"/>
      <c r="J3082" s="108"/>
      <c r="K3082" s="220"/>
      <c r="L3082" s="108"/>
      <c r="M3082" s="220"/>
      <c r="N3082" s="108"/>
      <c r="O3082" s="220"/>
      <c r="P3082" s="108"/>
      <c r="Q3082" s="225"/>
    </row>
    <row r="3083" spans="2:17" x14ac:dyDescent="0.25">
      <c r="B3083" s="108"/>
      <c r="C3083" s="220"/>
      <c r="D3083" s="108"/>
      <c r="E3083" s="220"/>
      <c r="F3083" s="108"/>
      <c r="G3083" s="220"/>
      <c r="H3083" s="108"/>
      <c r="I3083" s="220"/>
      <c r="J3083" s="108"/>
      <c r="K3083" s="220"/>
      <c r="L3083" s="108"/>
      <c r="M3083" s="220"/>
      <c r="N3083" s="108"/>
      <c r="O3083" s="220"/>
      <c r="P3083" s="108"/>
      <c r="Q3083" s="225"/>
    </row>
    <row r="3084" spans="2:17" x14ac:dyDescent="0.25">
      <c r="B3084" s="108"/>
      <c r="C3084" s="220"/>
      <c r="D3084" s="108"/>
      <c r="E3084" s="220"/>
      <c r="F3084" s="108"/>
      <c r="G3084" s="220"/>
      <c r="H3084" s="108"/>
      <c r="I3084" s="220"/>
      <c r="J3084" s="108"/>
      <c r="K3084" s="220"/>
      <c r="L3084" s="108"/>
      <c r="M3084" s="220"/>
      <c r="N3084" s="108"/>
      <c r="O3084" s="220"/>
      <c r="P3084" s="108"/>
      <c r="Q3084" s="225"/>
    </row>
    <row r="3085" spans="2:17" x14ac:dyDescent="0.25">
      <c r="B3085" s="108"/>
      <c r="C3085" s="220"/>
      <c r="D3085" s="108"/>
      <c r="E3085" s="220"/>
      <c r="F3085" s="108"/>
      <c r="G3085" s="220"/>
      <c r="H3085" s="108"/>
      <c r="I3085" s="220"/>
      <c r="J3085" s="108"/>
      <c r="K3085" s="220"/>
      <c r="L3085" s="108"/>
      <c r="M3085" s="220"/>
      <c r="N3085" s="108"/>
      <c r="O3085" s="220"/>
      <c r="P3085" s="108"/>
      <c r="Q3085" s="225"/>
    </row>
    <row r="3086" spans="2:17" x14ac:dyDescent="0.25">
      <c r="B3086" s="108"/>
      <c r="C3086" s="220"/>
      <c r="D3086" s="108"/>
      <c r="E3086" s="220"/>
      <c r="F3086" s="108"/>
      <c r="G3086" s="220"/>
      <c r="H3086" s="108"/>
      <c r="I3086" s="220"/>
      <c r="J3086" s="108"/>
      <c r="K3086" s="220"/>
      <c r="L3086" s="108"/>
      <c r="M3086" s="220"/>
      <c r="N3086" s="108"/>
      <c r="O3086" s="220"/>
      <c r="P3086" s="108"/>
      <c r="Q3086" s="225"/>
    </row>
    <row r="3087" spans="2:17" x14ac:dyDescent="0.25">
      <c r="B3087" s="108"/>
      <c r="C3087" s="220"/>
      <c r="D3087" s="108"/>
      <c r="E3087" s="220"/>
      <c r="F3087" s="108"/>
      <c r="G3087" s="220"/>
      <c r="H3087" s="108"/>
      <c r="I3087" s="220"/>
      <c r="J3087" s="108"/>
      <c r="K3087" s="220"/>
      <c r="L3087" s="108"/>
      <c r="M3087" s="220"/>
      <c r="N3087" s="108"/>
      <c r="O3087" s="220"/>
      <c r="P3087" s="108"/>
      <c r="Q3087" s="225"/>
    </row>
    <row r="3088" spans="2:17" x14ac:dyDescent="0.25">
      <c r="B3088" s="108"/>
      <c r="C3088" s="220"/>
      <c r="D3088" s="108"/>
      <c r="E3088" s="220"/>
      <c r="F3088" s="108"/>
      <c r="G3088" s="220"/>
      <c r="H3088" s="108"/>
      <c r="I3088" s="220"/>
      <c r="J3088" s="108"/>
      <c r="K3088" s="220"/>
      <c r="L3088" s="108"/>
      <c r="M3088" s="220"/>
      <c r="N3088" s="108"/>
      <c r="O3088" s="220"/>
      <c r="P3088" s="108"/>
      <c r="Q3088" s="225"/>
    </row>
    <row r="3089" spans="2:17" x14ac:dyDescent="0.25">
      <c r="B3089" s="108"/>
      <c r="C3089" s="220"/>
      <c r="D3089" s="108"/>
      <c r="E3089" s="220"/>
      <c r="F3089" s="108"/>
      <c r="G3089" s="220"/>
      <c r="H3089" s="108"/>
      <c r="I3089" s="220"/>
      <c r="J3089" s="108"/>
      <c r="K3089" s="220"/>
      <c r="L3089" s="108"/>
      <c r="M3089" s="220"/>
      <c r="N3089" s="108"/>
      <c r="O3089" s="220"/>
      <c r="P3089" s="108"/>
      <c r="Q3089" s="225"/>
    </row>
    <row r="3090" spans="2:17" x14ac:dyDescent="0.25">
      <c r="B3090" s="108"/>
      <c r="C3090" s="220"/>
      <c r="D3090" s="108"/>
      <c r="E3090" s="220"/>
      <c r="F3090" s="108"/>
      <c r="G3090" s="220"/>
      <c r="H3090" s="108"/>
      <c r="I3090" s="220"/>
      <c r="J3090" s="108"/>
      <c r="K3090" s="220"/>
      <c r="L3090" s="108"/>
      <c r="M3090" s="220"/>
      <c r="N3090" s="108"/>
      <c r="O3090" s="220"/>
      <c r="P3090" s="108"/>
      <c r="Q3090" s="225"/>
    </row>
    <row r="3091" spans="2:17" x14ac:dyDescent="0.25">
      <c r="B3091" s="108"/>
      <c r="C3091" s="220"/>
      <c r="D3091" s="108"/>
      <c r="E3091" s="220"/>
      <c r="F3091" s="108"/>
      <c r="G3091" s="220"/>
      <c r="H3091" s="108"/>
      <c r="I3091" s="220"/>
      <c r="J3091" s="108"/>
      <c r="K3091" s="220"/>
      <c r="L3091" s="108"/>
      <c r="M3091" s="220"/>
      <c r="N3091" s="108"/>
      <c r="O3091" s="220"/>
      <c r="P3091" s="108"/>
      <c r="Q3091" s="225"/>
    </row>
    <row r="3092" spans="2:17" x14ac:dyDescent="0.25">
      <c r="B3092" s="108"/>
      <c r="C3092" s="220"/>
      <c r="D3092" s="108"/>
      <c r="E3092" s="220"/>
      <c r="F3092" s="108"/>
      <c r="G3092" s="220"/>
      <c r="H3092" s="108"/>
      <c r="I3092" s="220"/>
      <c r="J3092" s="108"/>
      <c r="K3092" s="220"/>
      <c r="L3092" s="108"/>
      <c r="M3092" s="220"/>
      <c r="N3092" s="108"/>
      <c r="O3092" s="220"/>
      <c r="P3092" s="108"/>
      <c r="Q3092" s="225"/>
    </row>
    <row r="3093" spans="2:17" x14ac:dyDescent="0.25">
      <c r="B3093" s="108"/>
      <c r="C3093" s="220"/>
      <c r="D3093" s="108"/>
      <c r="E3093" s="220"/>
      <c r="F3093" s="108"/>
      <c r="G3093" s="220"/>
      <c r="H3093" s="108"/>
      <c r="I3093" s="220"/>
      <c r="J3093" s="108"/>
      <c r="K3093" s="220"/>
      <c r="L3093" s="108"/>
      <c r="M3093" s="220"/>
      <c r="N3093" s="108"/>
      <c r="O3093" s="220"/>
      <c r="P3093" s="108"/>
      <c r="Q3093" s="225"/>
    </row>
    <row r="3094" spans="2:17" x14ac:dyDescent="0.25">
      <c r="B3094" s="108"/>
      <c r="C3094" s="220"/>
      <c r="D3094" s="108"/>
      <c r="E3094" s="220"/>
      <c r="F3094" s="108"/>
      <c r="G3094" s="220"/>
      <c r="H3094" s="108"/>
      <c r="I3094" s="220"/>
      <c r="J3094" s="108"/>
      <c r="K3094" s="220"/>
      <c r="L3094" s="108"/>
      <c r="M3094" s="220"/>
      <c r="N3094" s="108"/>
      <c r="O3094" s="220"/>
      <c r="P3094" s="108"/>
      <c r="Q3094" s="225"/>
    </row>
    <row r="3095" spans="2:17" x14ac:dyDescent="0.25">
      <c r="B3095" s="108"/>
      <c r="C3095" s="220"/>
      <c r="D3095" s="108"/>
      <c r="E3095" s="220"/>
      <c r="F3095" s="108"/>
      <c r="G3095" s="220"/>
      <c r="H3095" s="108"/>
      <c r="I3095" s="220"/>
      <c r="J3095" s="108"/>
      <c r="K3095" s="220"/>
      <c r="L3095" s="108"/>
      <c r="M3095" s="220"/>
      <c r="N3095" s="108"/>
      <c r="O3095" s="220"/>
      <c r="P3095" s="108"/>
      <c r="Q3095" s="225"/>
    </row>
    <row r="3096" spans="2:17" x14ac:dyDescent="0.25">
      <c r="B3096" s="108"/>
      <c r="C3096" s="220"/>
      <c r="D3096" s="108"/>
      <c r="E3096" s="220"/>
      <c r="F3096" s="108"/>
      <c r="G3096" s="220"/>
      <c r="H3096" s="108"/>
      <c r="I3096" s="220"/>
      <c r="J3096" s="108"/>
      <c r="K3096" s="220"/>
      <c r="L3096" s="108"/>
      <c r="M3096" s="220"/>
      <c r="N3096" s="108"/>
      <c r="O3096" s="220"/>
      <c r="P3096" s="108"/>
      <c r="Q3096" s="225"/>
    </row>
    <row r="3097" spans="2:17" x14ac:dyDescent="0.25">
      <c r="B3097" s="108"/>
      <c r="C3097" s="220"/>
      <c r="D3097" s="108"/>
      <c r="E3097" s="220"/>
      <c r="F3097" s="108"/>
      <c r="G3097" s="220"/>
      <c r="H3097" s="108"/>
      <c r="I3097" s="220"/>
      <c r="J3097" s="108"/>
      <c r="K3097" s="220"/>
      <c r="L3097" s="108"/>
      <c r="M3097" s="220"/>
      <c r="N3097" s="108"/>
      <c r="O3097" s="220"/>
      <c r="P3097" s="108"/>
      <c r="Q3097" s="225"/>
    </row>
    <row r="3098" spans="2:17" x14ac:dyDescent="0.25">
      <c r="B3098" s="108"/>
      <c r="C3098" s="220"/>
      <c r="D3098" s="108"/>
      <c r="E3098" s="220"/>
      <c r="F3098" s="108"/>
      <c r="G3098" s="220"/>
      <c r="H3098" s="108"/>
      <c r="I3098" s="220"/>
      <c r="J3098" s="108"/>
      <c r="K3098" s="220"/>
      <c r="L3098" s="108"/>
      <c r="M3098" s="220"/>
      <c r="N3098" s="108"/>
      <c r="O3098" s="220"/>
      <c r="P3098" s="108"/>
      <c r="Q3098" s="225"/>
    </row>
    <row r="3099" spans="2:17" x14ac:dyDescent="0.25">
      <c r="B3099" s="108"/>
      <c r="C3099" s="220"/>
      <c r="D3099" s="108"/>
      <c r="E3099" s="220"/>
      <c r="F3099" s="108"/>
      <c r="G3099" s="220"/>
      <c r="H3099" s="108"/>
      <c r="I3099" s="220"/>
      <c r="J3099" s="108"/>
      <c r="K3099" s="220"/>
      <c r="L3099" s="108"/>
      <c r="M3099" s="220"/>
      <c r="N3099" s="108"/>
      <c r="O3099" s="220"/>
      <c r="P3099" s="108"/>
      <c r="Q3099" s="225"/>
    </row>
    <row r="3100" spans="2:17" x14ac:dyDescent="0.25">
      <c r="B3100" s="108"/>
      <c r="C3100" s="220"/>
      <c r="D3100" s="108"/>
      <c r="E3100" s="220"/>
      <c r="F3100" s="108"/>
      <c r="G3100" s="220"/>
      <c r="H3100" s="108"/>
      <c r="I3100" s="220"/>
      <c r="J3100" s="108"/>
      <c r="K3100" s="220"/>
      <c r="L3100" s="108"/>
      <c r="M3100" s="220"/>
      <c r="N3100" s="108"/>
      <c r="O3100" s="220"/>
      <c r="P3100" s="108"/>
      <c r="Q3100" s="225"/>
    </row>
    <row r="3101" spans="2:17" x14ac:dyDescent="0.25">
      <c r="B3101" s="108"/>
      <c r="C3101" s="220"/>
      <c r="D3101" s="108"/>
      <c r="E3101" s="220"/>
      <c r="F3101" s="108"/>
      <c r="G3101" s="220"/>
      <c r="H3101" s="108"/>
      <c r="I3101" s="220"/>
      <c r="J3101" s="108"/>
      <c r="K3101" s="220"/>
      <c r="L3101" s="108"/>
      <c r="M3101" s="220"/>
      <c r="N3101" s="108"/>
      <c r="O3101" s="220"/>
      <c r="P3101" s="108"/>
      <c r="Q3101" s="225"/>
    </row>
    <row r="3102" spans="2:17" x14ac:dyDescent="0.25">
      <c r="B3102" s="108"/>
      <c r="C3102" s="220"/>
      <c r="D3102" s="108"/>
      <c r="E3102" s="220"/>
      <c r="F3102" s="108"/>
      <c r="G3102" s="220"/>
      <c r="H3102" s="108"/>
      <c r="I3102" s="220"/>
      <c r="J3102" s="108"/>
      <c r="K3102" s="220"/>
      <c r="L3102" s="108"/>
      <c r="M3102" s="220"/>
      <c r="N3102" s="108"/>
      <c r="O3102" s="220"/>
      <c r="P3102" s="108"/>
      <c r="Q3102" s="225"/>
    </row>
    <row r="3103" spans="2:17" x14ac:dyDescent="0.25">
      <c r="B3103" s="108"/>
      <c r="C3103" s="220"/>
      <c r="D3103" s="108"/>
      <c r="E3103" s="220"/>
      <c r="F3103" s="108"/>
      <c r="G3103" s="220"/>
      <c r="H3103" s="108"/>
      <c r="I3103" s="220"/>
      <c r="J3103" s="108"/>
      <c r="K3103" s="220"/>
      <c r="L3103" s="108"/>
      <c r="M3103" s="220"/>
      <c r="N3103" s="108"/>
      <c r="O3103" s="220"/>
      <c r="P3103" s="108"/>
      <c r="Q3103" s="225"/>
    </row>
    <row r="3104" spans="2:17" x14ac:dyDescent="0.25">
      <c r="B3104" s="108"/>
      <c r="C3104" s="220"/>
      <c r="D3104" s="108"/>
      <c r="E3104" s="220"/>
      <c r="F3104" s="108"/>
      <c r="G3104" s="220"/>
      <c r="H3104" s="108"/>
      <c r="I3104" s="220"/>
      <c r="J3104" s="108"/>
      <c r="K3104" s="220"/>
      <c r="L3104" s="108"/>
      <c r="M3104" s="220"/>
      <c r="N3104" s="108"/>
      <c r="O3104" s="220"/>
      <c r="P3104" s="108"/>
      <c r="Q3104" s="225"/>
    </row>
    <row r="3105" spans="2:17" x14ac:dyDescent="0.25">
      <c r="B3105" s="108"/>
      <c r="C3105" s="220"/>
      <c r="D3105" s="108"/>
      <c r="E3105" s="220"/>
      <c r="F3105" s="108"/>
      <c r="G3105" s="220"/>
      <c r="H3105" s="108"/>
      <c r="I3105" s="220"/>
      <c r="J3105" s="108"/>
      <c r="K3105" s="220"/>
      <c r="L3105" s="108"/>
      <c r="M3105" s="220"/>
      <c r="N3105" s="108"/>
      <c r="O3105" s="220"/>
      <c r="P3105" s="108"/>
      <c r="Q3105" s="225"/>
    </row>
    <row r="3106" spans="2:17" x14ac:dyDescent="0.25">
      <c r="B3106" s="108"/>
      <c r="C3106" s="220"/>
      <c r="D3106" s="108"/>
      <c r="E3106" s="220"/>
      <c r="F3106" s="108"/>
      <c r="G3106" s="220"/>
      <c r="H3106" s="108"/>
      <c r="I3106" s="220"/>
      <c r="J3106" s="108"/>
      <c r="K3106" s="220"/>
      <c r="L3106" s="108"/>
      <c r="M3106" s="220"/>
      <c r="N3106" s="108"/>
      <c r="O3106" s="220"/>
      <c r="P3106" s="108"/>
      <c r="Q3106" s="225"/>
    </row>
    <row r="3107" spans="2:17" x14ac:dyDescent="0.25">
      <c r="B3107" s="108"/>
      <c r="C3107" s="220"/>
      <c r="D3107" s="108"/>
      <c r="E3107" s="220"/>
      <c r="F3107" s="108"/>
      <c r="G3107" s="220"/>
      <c r="H3107" s="108"/>
      <c r="I3107" s="220"/>
      <c r="J3107" s="108"/>
      <c r="K3107" s="220"/>
      <c r="L3107" s="108"/>
      <c r="M3107" s="220"/>
      <c r="N3107" s="108"/>
      <c r="O3107" s="220"/>
      <c r="P3107" s="108"/>
      <c r="Q3107" s="225"/>
    </row>
    <row r="3108" spans="2:17" x14ac:dyDescent="0.25">
      <c r="B3108" s="108"/>
      <c r="C3108" s="220"/>
      <c r="D3108" s="108"/>
      <c r="E3108" s="220"/>
      <c r="F3108" s="108"/>
      <c r="G3108" s="220"/>
      <c r="H3108" s="108"/>
      <c r="I3108" s="220"/>
      <c r="J3108" s="108"/>
      <c r="K3108" s="220"/>
      <c r="L3108" s="108"/>
      <c r="M3108" s="220"/>
      <c r="N3108" s="108"/>
      <c r="O3108" s="220"/>
      <c r="P3108" s="108"/>
      <c r="Q3108" s="225"/>
    </row>
    <row r="3109" spans="2:17" x14ac:dyDescent="0.25">
      <c r="B3109" s="108"/>
      <c r="C3109" s="220"/>
      <c r="D3109" s="108"/>
      <c r="E3109" s="220"/>
      <c r="F3109" s="108"/>
      <c r="G3109" s="220"/>
      <c r="H3109" s="108"/>
      <c r="I3109" s="220"/>
      <c r="J3109" s="108"/>
      <c r="K3109" s="220"/>
      <c r="L3109" s="108"/>
      <c r="M3109" s="220"/>
      <c r="N3109" s="108"/>
      <c r="O3109" s="220"/>
      <c r="P3109" s="108"/>
      <c r="Q3109" s="225"/>
    </row>
    <row r="3110" spans="2:17" x14ac:dyDescent="0.25">
      <c r="B3110" s="108"/>
      <c r="C3110" s="220"/>
      <c r="D3110" s="108"/>
      <c r="E3110" s="220"/>
      <c r="F3110" s="108"/>
      <c r="G3110" s="220"/>
      <c r="H3110" s="108"/>
      <c r="I3110" s="220"/>
      <c r="J3110" s="108"/>
      <c r="K3110" s="220"/>
      <c r="L3110" s="108"/>
      <c r="M3110" s="220"/>
      <c r="N3110" s="108"/>
      <c r="O3110" s="220"/>
      <c r="P3110" s="108"/>
      <c r="Q3110" s="225"/>
    </row>
    <row r="3111" spans="2:17" x14ac:dyDescent="0.25">
      <c r="B3111" s="108"/>
      <c r="C3111" s="220"/>
      <c r="D3111" s="108"/>
      <c r="E3111" s="220"/>
      <c r="F3111" s="108"/>
      <c r="G3111" s="220"/>
      <c r="H3111" s="108"/>
      <c r="I3111" s="220"/>
      <c r="J3111" s="108"/>
      <c r="K3111" s="220"/>
      <c r="L3111" s="108"/>
      <c r="M3111" s="220"/>
      <c r="N3111" s="108"/>
      <c r="O3111" s="220"/>
      <c r="P3111" s="108"/>
      <c r="Q3111" s="225"/>
    </row>
    <row r="3112" spans="2:17" x14ac:dyDescent="0.25">
      <c r="B3112" s="108"/>
      <c r="C3112" s="220"/>
      <c r="D3112" s="108"/>
      <c r="E3112" s="220"/>
      <c r="F3112" s="108"/>
      <c r="G3112" s="220"/>
      <c r="H3112" s="108"/>
      <c r="I3112" s="220"/>
      <c r="J3112" s="108"/>
      <c r="K3112" s="220"/>
      <c r="L3112" s="108"/>
      <c r="M3112" s="220"/>
      <c r="N3112" s="108"/>
      <c r="O3112" s="220"/>
      <c r="P3112" s="108"/>
      <c r="Q3112" s="225"/>
    </row>
    <row r="3113" spans="2:17" x14ac:dyDescent="0.25">
      <c r="B3113" s="108"/>
      <c r="C3113" s="220"/>
      <c r="D3113" s="108"/>
      <c r="E3113" s="220"/>
      <c r="F3113" s="108"/>
      <c r="G3113" s="220"/>
      <c r="H3113" s="108"/>
      <c r="I3113" s="220"/>
      <c r="J3113" s="108"/>
      <c r="K3113" s="220"/>
      <c r="L3113" s="108"/>
      <c r="M3113" s="220"/>
      <c r="N3113" s="108"/>
      <c r="O3113" s="220"/>
      <c r="P3113" s="108"/>
      <c r="Q3113" s="225"/>
    </row>
    <row r="3114" spans="2:17" x14ac:dyDescent="0.25">
      <c r="B3114" s="108"/>
      <c r="C3114" s="220"/>
      <c r="D3114" s="108"/>
      <c r="E3114" s="220"/>
      <c r="F3114" s="108"/>
      <c r="G3114" s="220"/>
      <c r="H3114" s="108"/>
      <c r="I3114" s="220"/>
      <c r="J3114" s="108"/>
      <c r="K3114" s="220"/>
      <c r="L3114" s="108"/>
      <c r="M3114" s="220"/>
      <c r="N3114" s="108"/>
      <c r="O3114" s="220"/>
      <c r="P3114" s="108"/>
      <c r="Q3114" s="225"/>
    </row>
    <row r="3115" spans="2:17" x14ac:dyDescent="0.25">
      <c r="B3115" s="108"/>
      <c r="C3115" s="220"/>
      <c r="D3115" s="108"/>
      <c r="E3115" s="220"/>
      <c r="F3115" s="108"/>
      <c r="G3115" s="220"/>
      <c r="H3115" s="108"/>
      <c r="I3115" s="220"/>
      <c r="J3115" s="108"/>
      <c r="K3115" s="220"/>
      <c r="L3115" s="108"/>
      <c r="M3115" s="220"/>
      <c r="N3115" s="108"/>
      <c r="O3115" s="220"/>
      <c r="P3115" s="108"/>
      <c r="Q3115" s="225"/>
    </row>
    <row r="3116" spans="2:17" x14ac:dyDescent="0.25">
      <c r="B3116" s="108"/>
      <c r="C3116" s="220"/>
      <c r="D3116" s="108"/>
      <c r="E3116" s="220"/>
      <c r="F3116" s="108"/>
      <c r="G3116" s="220"/>
      <c r="H3116" s="108"/>
      <c r="I3116" s="220"/>
      <c r="J3116" s="108"/>
      <c r="K3116" s="220"/>
      <c r="L3116" s="108"/>
      <c r="M3116" s="220"/>
      <c r="N3116" s="108"/>
      <c r="O3116" s="220"/>
      <c r="P3116" s="108"/>
      <c r="Q3116" s="225"/>
    </row>
    <row r="3117" spans="2:17" x14ac:dyDescent="0.25">
      <c r="B3117" s="108"/>
      <c r="C3117" s="220"/>
      <c r="D3117" s="108"/>
      <c r="E3117" s="220"/>
      <c r="F3117" s="108"/>
      <c r="G3117" s="220"/>
      <c r="H3117" s="108"/>
      <c r="I3117" s="220"/>
      <c r="J3117" s="108"/>
      <c r="K3117" s="220"/>
      <c r="L3117" s="108"/>
      <c r="M3117" s="220"/>
      <c r="N3117" s="108"/>
      <c r="O3117" s="220"/>
      <c r="P3117" s="108"/>
      <c r="Q3117" s="225"/>
    </row>
    <row r="3118" spans="2:17" x14ac:dyDescent="0.25">
      <c r="B3118" s="108"/>
      <c r="C3118" s="220"/>
      <c r="D3118" s="108"/>
      <c r="E3118" s="220"/>
      <c r="F3118" s="108"/>
      <c r="G3118" s="220"/>
      <c r="H3118" s="108"/>
      <c r="I3118" s="220"/>
      <c r="J3118" s="108"/>
      <c r="K3118" s="220"/>
      <c r="L3118" s="108"/>
      <c r="M3118" s="220"/>
      <c r="N3118" s="108"/>
      <c r="O3118" s="220"/>
      <c r="P3118" s="108"/>
      <c r="Q3118" s="225"/>
    </row>
    <row r="3119" spans="2:17" x14ac:dyDescent="0.25">
      <c r="B3119" s="108"/>
      <c r="C3119" s="220"/>
      <c r="D3119" s="108"/>
      <c r="E3119" s="220"/>
      <c r="F3119" s="108"/>
      <c r="G3119" s="220"/>
      <c r="H3119" s="108"/>
      <c r="I3119" s="220"/>
      <c r="J3119" s="108"/>
      <c r="K3119" s="220"/>
      <c r="L3119" s="108"/>
      <c r="M3119" s="220"/>
      <c r="N3119" s="108"/>
      <c r="O3119" s="220"/>
      <c r="P3119" s="108"/>
      <c r="Q3119" s="225"/>
    </row>
    <row r="3120" spans="2:17" x14ac:dyDescent="0.25">
      <c r="B3120" s="108"/>
      <c r="C3120" s="220"/>
      <c r="D3120" s="108"/>
      <c r="E3120" s="220"/>
      <c r="F3120" s="108"/>
      <c r="G3120" s="220"/>
      <c r="H3120" s="108"/>
      <c r="I3120" s="220"/>
      <c r="J3120" s="108"/>
      <c r="K3120" s="220"/>
      <c r="L3120" s="108"/>
      <c r="M3120" s="220"/>
      <c r="N3120" s="108"/>
      <c r="O3120" s="220"/>
      <c r="P3120" s="108"/>
      <c r="Q3120" s="225"/>
    </row>
    <row r="3121" spans="2:17" x14ac:dyDescent="0.25">
      <c r="B3121" s="108"/>
      <c r="C3121" s="220"/>
      <c r="D3121" s="108"/>
      <c r="E3121" s="220"/>
      <c r="F3121" s="108"/>
      <c r="G3121" s="220"/>
      <c r="H3121" s="108"/>
      <c r="I3121" s="220"/>
      <c r="J3121" s="108"/>
      <c r="K3121" s="220"/>
      <c r="L3121" s="108"/>
      <c r="M3121" s="220"/>
      <c r="N3121" s="108"/>
      <c r="O3121" s="220"/>
      <c r="P3121" s="108"/>
      <c r="Q3121" s="225"/>
    </row>
    <row r="3122" spans="2:17" x14ac:dyDescent="0.25">
      <c r="B3122" s="108"/>
      <c r="C3122" s="220"/>
      <c r="D3122" s="108"/>
      <c r="E3122" s="220"/>
      <c r="F3122" s="108"/>
      <c r="G3122" s="220"/>
      <c r="H3122" s="108"/>
      <c r="I3122" s="220"/>
      <c r="J3122" s="108"/>
      <c r="K3122" s="220"/>
      <c r="L3122" s="108"/>
      <c r="M3122" s="220"/>
      <c r="N3122" s="108"/>
      <c r="O3122" s="220"/>
      <c r="P3122" s="108"/>
      <c r="Q3122" s="225"/>
    </row>
    <row r="3123" spans="2:17" x14ac:dyDescent="0.25">
      <c r="B3123" s="108"/>
      <c r="C3123" s="220"/>
      <c r="D3123" s="108"/>
      <c r="E3123" s="220"/>
      <c r="F3123" s="108"/>
      <c r="G3123" s="220"/>
      <c r="H3123" s="108"/>
      <c r="I3123" s="220"/>
      <c r="J3123" s="108"/>
      <c r="K3123" s="220"/>
      <c r="L3123" s="108"/>
      <c r="M3123" s="220"/>
      <c r="N3123" s="108"/>
      <c r="O3123" s="220"/>
      <c r="P3123" s="108"/>
      <c r="Q3123" s="225"/>
    </row>
    <row r="3124" spans="2:17" x14ac:dyDescent="0.25">
      <c r="B3124" s="108"/>
      <c r="C3124" s="220"/>
      <c r="D3124" s="108"/>
      <c r="E3124" s="220"/>
      <c r="F3124" s="108"/>
      <c r="G3124" s="220"/>
      <c r="H3124" s="108"/>
      <c r="I3124" s="220"/>
      <c r="J3124" s="108"/>
      <c r="K3124" s="220"/>
      <c r="L3124" s="108"/>
      <c r="M3124" s="220"/>
      <c r="N3124" s="108"/>
      <c r="O3124" s="220"/>
      <c r="P3124" s="108"/>
      <c r="Q3124" s="225"/>
    </row>
    <row r="3125" spans="2:17" x14ac:dyDescent="0.25">
      <c r="B3125" s="108"/>
      <c r="C3125" s="220"/>
      <c r="D3125" s="108"/>
      <c r="E3125" s="220"/>
      <c r="F3125" s="108"/>
      <c r="G3125" s="220"/>
      <c r="H3125" s="108"/>
      <c r="I3125" s="220"/>
      <c r="J3125" s="108"/>
      <c r="K3125" s="220"/>
      <c r="L3125" s="108"/>
      <c r="M3125" s="220"/>
      <c r="N3125" s="108"/>
      <c r="O3125" s="220"/>
      <c r="P3125" s="108"/>
      <c r="Q3125" s="225"/>
    </row>
    <row r="3126" spans="2:17" x14ac:dyDescent="0.25">
      <c r="B3126" s="108"/>
      <c r="C3126" s="220"/>
      <c r="D3126" s="108"/>
      <c r="E3126" s="220"/>
      <c r="F3126" s="108"/>
      <c r="G3126" s="220"/>
      <c r="H3126" s="108"/>
      <c r="I3126" s="220"/>
      <c r="J3126" s="108"/>
      <c r="K3126" s="220"/>
      <c r="L3126" s="108"/>
      <c r="M3126" s="220"/>
      <c r="N3126" s="108"/>
      <c r="O3126" s="220"/>
      <c r="P3126" s="108"/>
      <c r="Q3126" s="225"/>
    </row>
    <row r="3127" spans="2:17" x14ac:dyDescent="0.25">
      <c r="B3127" s="108"/>
      <c r="C3127" s="220"/>
      <c r="D3127" s="108"/>
      <c r="E3127" s="220"/>
      <c r="F3127" s="108"/>
      <c r="G3127" s="220"/>
      <c r="H3127" s="108"/>
      <c r="I3127" s="220"/>
      <c r="J3127" s="108"/>
      <c r="K3127" s="220"/>
      <c r="L3127" s="108"/>
      <c r="M3127" s="220"/>
      <c r="N3127" s="108"/>
      <c r="O3127" s="220"/>
      <c r="P3127" s="108"/>
      <c r="Q3127" s="225"/>
    </row>
    <row r="3128" spans="2:17" x14ac:dyDescent="0.25">
      <c r="B3128" s="108"/>
      <c r="C3128" s="220"/>
      <c r="D3128" s="108"/>
      <c r="E3128" s="220"/>
      <c r="F3128" s="108"/>
      <c r="G3128" s="220"/>
      <c r="H3128" s="108"/>
      <c r="I3128" s="220"/>
      <c r="J3128" s="108"/>
      <c r="K3128" s="220"/>
      <c r="L3128" s="108"/>
      <c r="M3128" s="220"/>
      <c r="N3128" s="108"/>
      <c r="O3128" s="220"/>
      <c r="P3128" s="108"/>
      <c r="Q3128" s="225"/>
    </row>
    <row r="3129" spans="2:17" x14ac:dyDescent="0.25">
      <c r="B3129" s="108"/>
      <c r="C3129" s="220"/>
      <c r="D3129" s="108"/>
      <c r="E3129" s="220"/>
      <c r="F3129" s="108"/>
      <c r="G3129" s="220"/>
      <c r="H3129" s="108"/>
      <c r="I3129" s="220"/>
      <c r="J3129" s="108"/>
      <c r="K3129" s="220"/>
      <c r="L3129" s="108"/>
      <c r="M3129" s="220"/>
      <c r="N3129" s="108"/>
      <c r="O3129" s="220"/>
      <c r="P3129" s="108"/>
      <c r="Q3129" s="225"/>
    </row>
    <row r="3130" spans="2:17" x14ac:dyDescent="0.25">
      <c r="B3130" s="108"/>
      <c r="C3130" s="220"/>
      <c r="D3130" s="108"/>
      <c r="E3130" s="220"/>
      <c r="F3130" s="108"/>
      <c r="G3130" s="220"/>
      <c r="H3130" s="108"/>
      <c r="I3130" s="220"/>
      <c r="J3130" s="108"/>
      <c r="K3130" s="220"/>
      <c r="L3130" s="108"/>
      <c r="M3130" s="220"/>
      <c r="N3130" s="108"/>
      <c r="O3130" s="220"/>
      <c r="P3130" s="108"/>
      <c r="Q3130" s="225"/>
    </row>
    <row r="3131" spans="2:17" x14ac:dyDescent="0.25">
      <c r="B3131" s="108"/>
      <c r="C3131" s="220"/>
      <c r="D3131" s="108"/>
      <c r="E3131" s="220"/>
      <c r="F3131" s="108"/>
      <c r="G3131" s="220"/>
      <c r="H3131" s="108"/>
      <c r="I3131" s="220"/>
      <c r="J3131" s="108"/>
      <c r="K3131" s="220"/>
      <c r="L3131" s="108"/>
      <c r="M3131" s="220"/>
      <c r="N3131" s="108"/>
      <c r="O3131" s="220"/>
      <c r="P3131" s="108"/>
      <c r="Q3131" s="225"/>
    </row>
    <row r="3132" spans="2:17" x14ac:dyDescent="0.25">
      <c r="B3132" s="108"/>
      <c r="C3132" s="220"/>
      <c r="D3132" s="108"/>
      <c r="E3132" s="220"/>
      <c r="F3132" s="108"/>
      <c r="G3132" s="220"/>
      <c r="H3132" s="108"/>
      <c r="I3132" s="220"/>
      <c r="J3132" s="108"/>
      <c r="K3132" s="220"/>
      <c r="L3132" s="108"/>
      <c r="M3132" s="220"/>
      <c r="N3132" s="108"/>
      <c r="O3132" s="220"/>
      <c r="P3132" s="108"/>
      <c r="Q3132" s="225"/>
    </row>
    <row r="3133" spans="2:17" x14ac:dyDescent="0.25">
      <c r="B3133" s="108"/>
      <c r="C3133" s="220"/>
      <c r="D3133" s="108"/>
      <c r="E3133" s="220"/>
      <c r="F3133" s="108"/>
      <c r="G3133" s="220"/>
      <c r="H3133" s="108"/>
      <c r="I3133" s="220"/>
      <c r="J3133" s="108"/>
      <c r="K3133" s="220"/>
      <c r="L3133" s="108"/>
      <c r="M3133" s="220"/>
      <c r="N3133" s="108"/>
      <c r="O3133" s="220"/>
      <c r="P3133" s="108"/>
      <c r="Q3133" s="225"/>
    </row>
    <row r="3134" spans="2:17" x14ac:dyDescent="0.25">
      <c r="B3134" s="108"/>
      <c r="C3134" s="220"/>
      <c r="D3134" s="108"/>
      <c r="E3134" s="220"/>
      <c r="F3134" s="108"/>
      <c r="G3134" s="220"/>
      <c r="H3134" s="108"/>
      <c r="I3134" s="220"/>
      <c r="J3134" s="108"/>
      <c r="K3134" s="220"/>
      <c r="L3134" s="108"/>
      <c r="M3134" s="220"/>
      <c r="N3134" s="108"/>
      <c r="O3134" s="220"/>
      <c r="P3134" s="108"/>
      <c r="Q3134" s="225"/>
    </row>
    <row r="3135" spans="2:17" x14ac:dyDescent="0.25">
      <c r="B3135" s="108"/>
      <c r="C3135" s="220"/>
      <c r="D3135" s="108"/>
      <c r="E3135" s="220"/>
      <c r="F3135" s="108"/>
      <c r="G3135" s="220"/>
      <c r="H3135" s="108"/>
      <c r="I3135" s="220"/>
      <c r="J3135" s="108"/>
      <c r="K3135" s="220"/>
      <c r="L3135" s="108"/>
      <c r="M3135" s="220"/>
      <c r="N3135" s="108"/>
      <c r="O3135" s="220"/>
      <c r="P3135" s="108"/>
      <c r="Q3135" s="225"/>
    </row>
    <row r="3136" spans="2:17" x14ac:dyDescent="0.25">
      <c r="B3136" s="108"/>
      <c r="C3136" s="220"/>
      <c r="D3136" s="108"/>
      <c r="E3136" s="220"/>
      <c r="F3136" s="108"/>
      <c r="G3136" s="220"/>
      <c r="H3136" s="108"/>
      <c r="I3136" s="220"/>
      <c r="J3136" s="108"/>
      <c r="K3136" s="220"/>
      <c r="L3136" s="108"/>
      <c r="M3136" s="220"/>
      <c r="N3136" s="108"/>
      <c r="O3136" s="220"/>
      <c r="P3136" s="108"/>
      <c r="Q3136" s="225"/>
    </row>
    <row r="3137" spans="2:17" x14ac:dyDescent="0.25">
      <c r="B3137" s="108"/>
      <c r="C3137" s="220"/>
      <c r="D3137" s="108"/>
      <c r="E3137" s="220"/>
      <c r="F3137" s="108"/>
      <c r="G3137" s="220"/>
      <c r="H3137" s="108"/>
      <c r="I3137" s="220"/>
      <c r="J3137" s="108"/>
      <c r="K3137" s="220"/>
      <c r="L3137" s="108"/>
      <c r="M3137" s="220"/>
      <c r="N3137" s="108"/>
      <c r="O3137" s="220"/>
      <c r="P3137" s="108"/>
      <c r="Q3137" s="225"/>
    </row>
    <row r="3138" spans="2:17" x14ac:dyDescent="0.25">
      <c r="B3138" s="108"/>
      <c r="C3138" s="220"/>
      <c r="D3138" s="108"/>
      <c r="E3138" s="220"/>
      <c r="F3138" s="108"/>
      <c r="G3138" s="220"/>
      <c r="H3138" s="108"/>
      <c r="I3138" s="220"/>
      <c r="J3138" s="108"/>
      <c r="K3138" s="220"/>
      <c r="L3138" s="108"/>
      <c r="M3138" s="220"/>
      <c r="N3138" s="108"/>
      <c r="O3138" s="220"/>
      <c r="P3138" s="108"/>
      <c r="Q3138" s="225"/>
    </row>
    <row r="3139" spans="2:17" x14ac:dyDescent="0.25">
      <c r="B3139" s="108"/>
      <c r="C3139" s="220"/>
      <c r="D3139" s="108"/>
      <c r="E3139" s="220"/>
      <c r="F3139" s="108"/>
      <c r="G3139" s="220"/>
      <c r="H3139" s="108"/>
      <c r="I3139" s="220"/>
      <c r="J3139" s="108"/>
      <c r="K3139" s="220"/>
      <c r="L3139" s="108"/>
      <c r="M3139" s="220"/>
      <c r="N3139" s="108"/>
      <c r="O3139" s="220"/>
      <c r="P3139" s="108"/>
      <c r="Q3139" s="225"/>
    </row>
    <row r="3140" spans="2:17" x14ac:dyDescent="0.25">
      <c r="B3140" s="108"/>
      <c r="C3140" s="220"/>
      <c r="D3140" s="108"/>
      <c r="E3140" s="220"/>
      <c r="F3140" s="108"/>
      <c r="G3140" s="220"/>
      <c r="H3140" s="108"/>
      <c r="I3140" s="220"/>
      <c r="J3140" s="108"/>
      <c r="K3140" s="220"/>
      <c r="L3140" s="108"/>
      <c r="M3140" s="220"/>
      <c r="N3140" s="108"/>
      <c r="O3140" s="220"/>
      <c r="P3140" s="108"/>
      <c r="Q3140" s="225"/>
    </row>
    <row r="3141" spans="2:17" x14ac:dyDescent="0.25">
      <c r="B3141" s="108"/>
      <c r="C3141" s="220"/>
      <c r="D3141" s="108"/>
      <c r="E3141" s="220"/>
      <c r="F3141" s="108"/>
      <c r="G3141" s="220"/>
      <c r="H3141" s="108"/>
      <c r="I3141" s="220"/>
      <c r="J3141" s="108"/>
      <c r="K3141" s="220"/>
      <c r="L3141" s="108"/>
      <c r="M3141" s="220"/>
      <c r="N3141" s="108"/>
      <c r="O3141" s="220"/>
      <c r="P3141" s="108"/>
      <c r="Q3141" s="225"/>
    </row>
    <row r="3142" spans="2:17" x14ac:dyDescent="0.25">
      <c r="B3142" s="108"/>
      <c r="C3142" s="220"/>
      <c r="D3142" s="108"/>
      <c r="E3142" s="220"/>
      <c r="F3142" s="108"/>
      <c r="G3142" s="220"/>
      <c r="H3142" s="108"/>
      <c r="I3142" s="220"/>
      <c r="J3142" s="108"/>
      <c r="K3142" s="220"/>
      <c r="L3142" s="108"/>
      <c r="M3142" s="220"/>
      <c r="N3142" s="108"/>
      <c r="O3142" s="220"/>
      <c r="P3142" s="108"/>
      <c r="Q3142" s="225"/>
    </row>
    <row r="3143" spans="2:17" x14ac:dyDescent="0.25">
      <c r="B3143" s="108"/>
      <c r="C3143" s="220"/>
      <c r="D3143" s="108"/>
      <c r="E3143" s="220"/>
      <c r="F3143" s="108"/>
      <c r="G3143" s="220"/>
      <c r="H3143" s="108"/>
      <c r="I3143" s="220"/>
      <c r="J3143" s="108"/>
      <c r="K3143" s="220"/>
      <c r="L3143" s="108"/>
      <c r="M3143" s="220"/>
      <c r="N3143" s="108"/>
      <c r="O3143" s="220"/>
      <c r="P3143" s="108"/>
      <c r="Q3143" s="225"/>
    </row>
    <row r="3144" spans="2:17" x14ac:dyDescent="0.25">
      <c r="B3144" s="108"/>
      <c r="C3144" s="220"/>
      <c r="D3144" s="108"/>
      <c r="E3144" s="220"/>
      <c r="F3144" s="108"/>
      <c r="G3144" s="220"/>
      <c r="H3144" s="108"/>
      <c r="I3144" s="220"/>
      <c r="J3144" s="108"/>
      <c r="K3144" s="220"/>
      <c r="L3144" s="108"/>
      <c r="M3144" s="220"/>
      <c r="N3144" s="108"/>
      <c r="O3144" s="220"/>
      <c r="P3144" s="108"/>
      <c r="Q3144" s="225"/>
    </row>
    <row r="3145" spans="2:17" x14ac:dyDescent="0.25">
      <c r="B3145" s="108"/>
      <c r="C3145" s="220"/>
      <c r="D3145" s="108"/>
      <c r="E3145" s="220"/>
      <c r="F3145" s="108"/>
      <c r="G3145" s="220"/>
      <c r="H3145" s="108"/>
      <c r="I3145" s="220"/>
      <c r="J3145" s="108"/>
      <c r="K3145" s="220"/>
      <c r="L3145" s="108"/>
      <c r="M3145" s="220"/>
      <c r="N3145" s="108"/>
      <c r="O3145" s="220"/>
      <c r="P3145" s="108"/>
      <c r="Q3145" s="225"/>
    </row>
    <row r="3146" spans="2:17" x14ac:dyDescent="0.25">
      <c r="B3146" s="108"/>
      <c r="C3146" s="220"/>
      <c r="D3146" s="108"/>
      <c r="E3146" s="220"/>
      <c r="F3146" s="108"/>
      <c r="G3146" s="220"/>
      <c r="H3146" s="108"/>
      <c r="I3146" s="220"/>
      <c r="J3146" s="108"/>
      <c r="K3146" s="220"/>
      <c r="L3146" s="108"/>
      <c r="M3146" s="220"/>
      <c r="N3146" s="108"/>
      <c r="O3146" s="220"/>
      <c r="P3146" s="108"/>
      <c r="Q3146" s="225"/>
    </row>
    <row r="3147" spans="2:17" x14ac:dyDescent="0.25">
      <c r="B3147" s="108"/>
      <c r="C3147" s="220"/>
      <c r="D3147" s="108"/>
      <c r="E3147" s="220"/>
      <c r="F3147" s="108"/>
      <c r="G3147" s="220"/>
      <c r="H3147" s="108"/>
      <c r="I3147" s="220"/>
      <c r="J3147" s="108"/>
      <c r="K3147" s="220"/>
      <c r="L3147" s="108"/>
      <c r="M3147" s="220"/>
      <c r="N3147" s="108"/>
      <c r="O3147" s="220"/>
      <c r="P3147" s="108"/>
      <c r="Q3147" s="225"/>
    </row>
    <row r="3148" spans="2:17" x14ac:dyDescent="0.25">
      <c r="B3148" s="108"/>
      <c r="C3148" s="220"/>
      <c r="D3148" s="108"/>
      <c r="E3148" s="220"/>
      <c r="F3148" s="108"/>
      <c r="G3148" s="220"/>
      <c r="H3148" s="108"/>
      <c r="I3148" s="220"/>
      <c r="J3148" s="108"/>
      <c r="K3148" s="220"/>
      <c r="L3148" s="108"/>
      <c r="M3148" s="220"/>
      <c r="N3148" s="108"/>
      <c r="O3148" s="220"/>
      <c r="P3148" s="108"/>
      <c r="Q3148" s="225"/>
    </row>
    <row r="3149" spans="2:17" x14ac:dyDescent="0.25">
      <c r="B3149" s="108"/>
      <c r="C3149" s="220"/>
      <c r="D3149" s="108"/>
      <c r="E3149" s="220"/>
      <c r="F3149" s="108"/>
      <c r="G3149" s="220"/>
      <c r="H3149" s="108"/>
      <c r="I3149" s="220"/>
      <c r="J3149" s="108"/>
      <c r="K3149" s="220"/>
      <c r="L3149" s="108"/>
      <c r="M3149" s="220"/>
      <c r="N3149" s="108"/>
      <c r="O3149" s="220"/>
      <c r="P3149" s="108"/>
      <c r="Q3149" s="225"/>
    </row>
    <row r="3150" spans="2:17" x14ac:dyDescent="0.25">
      <c r="B3150" s="108"/>
      <c r="C3150" s="220"/>
      <c r="D3150" s="108"/>
      <c r="E3150" s="220"/>
      <c r="F3150" s="108"/>
      <c r="G3150" s="220"/>
      <c r="H3150" s="108"/>
      <c r="I3150" s="220"/>
      <c r="J3150" s="108"/>
      <c r="K3150" s="220"/>
      <c r="L3150" s="108"/>
      <c r="M3150" s="220"/>
      <c r="N3150" s="108"/>
      <c r="O3150" s="220"/>
      <c r="P3150" s="108"/>
      <c r="Q3150" s="225"/>
    </row>
    <row r="3151" spans="2:17" x14ac:dyDescent="0.25">
      <c r="B3151" s="108"/>
      <c r="C3151" s="220"/>
      <c r="D3151" s="108"/>
      <c r="E3151" s="220"/>
      <c r="F3151" s="108"/>
      <c r="G3151" s="220"/>
      <c r="H3151" s="108"/>
      <c r="I3151" s="220"/>
      <c r="J3151" s="108"/>
      <c r="K3151" s="220"/>
      <c r="L3151" s="108"/>
      <c r="M3151" s="220"/>
      <c r="N3151" s="108"/>
      <c r="O3151" s="220"/>
      <c r="P3151" s="108"/>
      <c r="Q3151" s="225"/>
    </row>
    <row r="3152" spans="2:17" x14ac:dyDescent="0.25">
      <c r="B3152" s="108"/>
      <c r="C3152" s="220"/>
      <c r="D3152" s="108"/>
      <c r="E3152" s="220"/>
      <c r="F3152" s="108"/>
      <c r="G3152" s="220"/>
      <c r="H3152" s="108"/>
      <c r="I3152" s="220"/>
      <c r="J3152" s="108"/>
      <c r="K3152" s="220"/>
      <c r="L3152" s="108"/>
      <c r="M3152" s="220"/>
      <c r="N3152" s="108"/>
      <c r="O3152" s="220"/>
      <c r="P3152" s="108"/>
      <c r="Q3152" s="225"/>
    </row>
    <row r="3153" spans="2:17" x14ac:dyDescent="0.25">
      <c r="B3153" s="108"/>
      <c r="C3153" s="220"/>
      <c r="D3153" s="108"/>
      <c r="E3153" s="220"/>
      <c r="F3153" s="108"/>
      <c r="G3153" s="220"/>
      <c r="H3153" s="108"/>
      <c r="I3153" s="220"/>
      <c r="J3153" s="108"/>
      <c r="K3153" s="220"/>
      <c r="L3153" s="108"/>
      <c r="M3153" s="220"/>
      <c r="N3153" s="108"/>
      <c r="O3153" s="220"/>
      <c r="P3153" s="108"/>
      <c r="Q3153" s="225"/>
    </row>
    <row r="3154" spans="2:17" x14ac:dyDescent="0.25">
      <c r="B3154" s="108"/>
      <c r="C3154" s="220"/>
      <c r="D3154" s="108"/>
      <c r="E3154" s="220"/>
      <c r="F3154" s="108"/>
      <c r="G3154" s="220"/>
      <c r="H3154" s="108"/>
      <c r="I3154" s="220"/>
      <c r="J3154" s="108"/>
      <c r="K3154" s="220"/>
      <c r="L3154" s="108"/>
      <c r="M3154" s="220"/>
      <c r="N3154" s="108"/>
      <c r="O3154" s="220"/>
      <c r="P3154" s="108"/>
      <c r="Q3154" s="225"/>
    </row>
    <row r="3155" spans="2:17" x14ac:dyDescent="0.25">
      <c r="B3155" s="108"/>
      <c r="C3155" s="220"/>
      <c r="D3155" s="108"/>
      <c r="E3155" s="220"/>
      <c r="F3155" s="108"/>
      <c r="G3155" s="220"/>
      <c r="H3155" s="108"/>
      <c r="I3155" s="220"/>
      <c r="J3155" s="108"/>
      <c r="K3155" s="220"/>
      <c r="L3155" s="108"/>
      <c r="M3155" s="220"/>
      <c r="N3155" s="108"/>
      <c r="O3155" s="220"/>
      <c r="P3155" s="108"/>
      <c r="Q3155" s="225"/>
    </row>
    <row r="3156" spans="2:17" x14ac:dyDescent="0.25">
      <c r="B3156" s="108"/>
      <c r="C3156" s="220"/>
      <c r="D3156" s="108"/>
      <c r="E3156" s="220"/>
      <c r="F3156" s="108"/>
      <c r="G3156" s="220"/>
      <c r="H3156" s="108"/>
      <c r="I3156" s="220"/>
      <c r="J3156" s="108"/>
      <c r="K3156" s="220"/>
      <c r="L3156" s="108"/>
      <c r="M3156" s="220"/>
      <c r="N3156" s="108"/>
      <c r="O3156" s="220"/>
      <c r="P3156" s="108"/>
      <c r="Q3156" s="225"/>
    </row>
    <row r="3157" spans="2:17" x14ac:dyDescent="0.25">
      <c r="B3157" s="108"/>
      <c r="C3157" s="220"/>
      <c r="D3157" s="108"/>
      <c r="E3157" s="220"/>
      <c r="F3157" s="108"/>
      <c r="G3157" s="220"/>
      <c r="H3157" s="108"/>
      <c r="I3157" s="220"/>
      <c r="J3157" s="108"/>
      <c r="K3157" s="220"/>
      <c r="L3157" s="108"/>
      <c r="M3157" s="220"/>
      <c r="N3157" s="108"/>
      <c r="O3157" s="220"/>
      <c r="P3157" s="108"/>
      <c r="Q3157" s="225"/>
    </row>
    <row r="3158" spans="2:17" x14ac:dyDescent="0.25">
      <c r="B3158" s="108"/>
      <c r="C3158" s="220"/>
      <c r="D3158" s="108"/>
      <c r="E3158" s="220"/>
      <c r="F3158" s="108"/>
      <c r="G3158" s="220"/>
      <c r="H3158" s="108"/>
      <c r="I3158" s="220"/>
      <c r="J3158" s="108"/>
      <c r="K3158" s="220"/>
      <c r="L3158" s="108"/>
      <c r="M3158" s="220"/>
      <c r="N3158" s="108"/>
      <c r="O3158" s="220"/>
      <c r="P3158" s="108"/>
      <c r="Q3158" s="225"/>
    </row>
    <row r="3159" spans="2:17" x14ac:dyDescent="0.25">
      <c r="B3159" s="108"/>
      <c r="C3159" s="220"/>
      <c r="D3159" s="108"/>
      <c r="E3159" s="220"/>
      <c r="F3159" s="108"/>
      <c r="G3159" s="220"/>
      <c r="H3159" s="108"/>
      <c r="I3159" s="220"/>
      <c r="J3159" s="108"/>
      <c r="K3159" s="220"/>
      <c r="L3159" s="108"/>
      <c r="M3159" s="220"/>
      <c r="N3159" s="108"/>
      <c r="O3159" s="220"/>
      <c r="P3159" s="108"/>
      <c r="Q3159" s="225"/>
    </row>
    <row r="3160" spans="2:17" x14ac:dyDescent="0.25">
      <c r="B3160" s="108"/>
      <c r="C3160" s="220"/>
      <c r="D3160" s="108"/>
      <c r="E3160" s="220"/>
      <c r="F3160" s="108"/>
      <c r="G3160" s="220"/>
      <c r="H3160" s="108"/>
      <c r="I3160" s="220"/>
      <c r="J3160" s="108"/>
      <c r="K3160" s="220"/>
      <c r="L3160" s="108"/>
      <c r="M3160" s="220"/>
      <c r="N3160" s="108"/>
      <c r="O3160" s="220"/>
      <c r="P3160" s="108"/>
      <c r="Q3160" s="225"/>
    </row>
    <row r="3161" spans="2:17" x14ac:dyDescent="0.25">
      <c r="B3161" s="108"/>
      <c r="C3161" s="220"/>
      <c r="D3161" s="108"/>
      <c r="E3161" s="220"/>
      <c r="F3161" s="108"/>
      <c r="G3161" s="220"/>
      <c r="H3161" s="108"/>
      <c r="I3161" s="220"/>
      <c r="J3161" s="108"/>
      <c r="K3161" s="220"/>
      <c r="L3161" s="108"/>
      <c r="M3161" s="220"/>
      <c r="N3161" s="108"/>
      <c r="O3161" s="220"/>
      <c r="P3161" s="108"/>
      <c r="Q3161" s="225"/>
    </row>
    <row r="3162" spans="2:17" x14ac:dyDescent="0.25">
      <c r="B3162" s="108"/>
      <c r="C3162" s="220"/>
      <c r="D3162" s="108"/>
      <c r="E3162" s="220"/>
      <c r="F3162" s="108"/>
      <c r="G3162" s="220"/>
      <c r="H3162" s="108"/>
      <c r="I3162" s="220"/>
      <c r="J3162" s="108"/>
      <c r="K3162" s="220"/>
      <c r="L3162" s="108"/>
      <c r="M3162" s="220"/>
      <c r="N3162" s="108"/>
      <c r="O3162" s="220"/>
      <c r="P3162" s="108"/>
      <c r="Q3162" s="225"/>
    </row>
    <row r="3163" spans="2:17" x14ac:dyDescent="0.25">
      <c r="B3163" s="108"/>
      <c r="C3163" s="220"/>
      <c r="D3163" s="108"/>
      <c r="E3163" s="220"/>
      <c r="F3163" s="108"/>
      <c r="G3163" s="220"/>
      <c r="H3163" s="108"/>
      <c r="I3163" s="220"/>
      <c r="J3163" s="108"/>
      <c r="K3163" s="220"/>
      <c r="L3163" s="108"/>
      <c r="M3163" s="220"/>
      <c r="N3163" s="108"/>
      <c r="O3163" s="220"/>
      <c r="P3163" s="108"/>
      <c r="Q3163" s="225"/>
    </row>
    <row r="3164" spans="2:17" x14ac:dyDescent="0.25">
      <c r="B3164" s="108"/>
      <c r="C3164" s="220"/>
      <c r="D3164" s="108"/>
      <c r="E3164" s="220"/>
      <c r="F3164" s="108"/>
      <c r="G3164" s="220"/>
      <c r="H3164" s="108"/>
      <c r="I3164" s="220"/>
      <c r="J3164" s="108"/>
      <c r="K3164" s="220"/>
      <c r="L3164" s="108"/>
      <c r="M3164" s="220"/>
      <c r="N3164" s="108"/>
      <c r="O3164" s="220"/>
      <c r="P3164" s="108"/>
      <c r="Q3164" s="225"/>
    </row>
    <row r="3165" spans="2:17" x14ac:dyDescent="0.25">
      <c r="B3165" s="108"/>
      <c r="C3165" s="220"/>
      <c r="D3165" s="108"/>
      <c r="E3165" s="220"/>
      <c r="F3165" s="108"/>
      <c r="G3165" s="220"/>
      <c r="H3165" s="108"/>
      <c r="I3165" s="220"/>
      <c r="J3165" s="108"/>
      <c r="K3165" s="220"/>
      <c r="L3165" s="108"/>
      <c r="M3165" s="220"/>
      <c r="N3165" s="108"/>
      <c r="O3165" s="220"/>
      <c r="P3165" s="108"/>
      <c r="Q3165" s="225"/>
    </row>
    <row r="3166" spans="2:17" x14ac:dyDescent="0.25">
      <c r="B3166" s="108"/>
      <c r="C3166" s="220"/>
      <c r="D3166" s="108"/>
      <c r="E3166" s="220"/>
      <c r="F3166" s="108"/>
      <c r="G3166" s="220"/>
      <c r="H3166" s="108"/>
      <c r="I3166" s="220"/>
      <c r="J3166" s="108"/>
      <c r="K3166" s="220"/>
      <c r="L3166" s="108"/>
      <c r="M3166" s="220"/>
      <c r="N3166" s="108"/>
      <c r="O3166" s="220"/>
      <c r="P3166" s="108"/>
      <c r="Q3166" s="225"/>
    </row>
    <row r="3167" spans="2:17" x14ac:dyDescent="0.25">
      <c r="B3167" s="108"/>
      <c r="C3167" s="220"/>
      <c r="D3167" s="108"/>
      <c r="E3167" s="220"/>
      <c r="F3167" s="108"/>
      <c r="G3167" s="220"/>
      <c r="H3167" s="108"/>
      <c r="I3167" s="220"/>
      <c r="J3167" s="108"/>
      <c r="K3167" s="220"/>
      <c r="L3167" s="108"/>
      <c r="M3167" s="220"/>
      <c r="N3167" s="108"/>
      <c r="O3167" s="220"/>
      <c r="P3167" s="108"/>
      <c r="Q3167" s="225"/>
    </row>
    <row r="3168" spans="2:17" x14ac:dyDescent="0.25">
      <c r="B3168" s="108"/>
      <c r="C3168" s="220"/>
      <c r="D3168" s="108"/>
      <c r="E3168" s="220"/>
      <c r="F3168" s="108"/>
      <c r="G3168" s="220"/>
      <c r="H3168" s="108"/>
      <c r="I3168" s="220"/>
      <c r="J3168" s="108"/>
      <c r="K3168" s="220"/>
      <c r="L3168" s="108"/>
      <c r="M3168" s="220"/>
      <c r="N3168" s="108"/>
      <c r="O3168" s="220"/>
      <c r="P3168" s="108"/>
      <c r="Q3168" s="225"/>
    </row>
    <row r="3169" spans="2:17" x14ac:dyDescent="0.25">
      <c r="B3169" s="108"/>
      <c r="C3169" s="220"/>
      <c r="D3169" s="108"/>
      <c r="E3169" s="220"/>
      <c r="F3169" s="108"/>
      <c r="G3169" s="220"/>
      <c r="H3169" s="108"/>
      <c r="I3169" s="220"/>
      <c r="J3169" s="108"/>
      <c r="K3169" s="220"/>
      <c r="L3169" s="108"/>
      <c r="M3169" s="220"/>
      <c r="N3169" s="108"/>
      <c r="O3169" s="220"/>
      <c r="P3169" s="108"/>
      <c r="Q3169" s="225"/>
    </row>
    <row r="3170" spans="2:17" x14ac:dyDescent="0.25">
      <c r="B3170" s="108"/>
      <c r="C3170" s="220"/>
      <c r="D3170" s="108"/>
      <c r="E3170" s="220"/>
      <c r="F3170" s="108"/>
      <c r="G3170" s="220"/>
      <c r="H3170" s="108"/>
      <c r="I3170" s="220"/>
      <c r="J3170" s="108"/>
      <c r="K3170" s="220"/>
      <c r="L3170" s="108"/>
      <c r="M3170" s="220"/>
      <c r="N3170" s="108"/>
      <c r="O3170" s="220"/>
      <c r="P3170" s="108"/>
      <c r="Q3170" s="225"/>
    </row>
    <row r="3171" spans="2:17" x14ac:dyDescent="0.25">
      <c r="B3171" s="108"/>
      <c r="C3171" s="220"/>
      <c r="D3171" s="108"/>
      <c r="E3171" s="220"/>
      <c r="F3171" s="108"/>
      <c r="G3171" s="220"/>
      <c r="H3171" s="108"/>
      <c r="I3171" s="220"/>
      <c r="J3171" s="108"/>
      <c r="K3171" s="220"/>
      <c r="L3171" s="108"/>
      <c r="M3171" s="220"/>
      <c r="N3171" s="108"/>
      <c r="O3171" s="220"/>
      <c r="P3171" s="108"/>
      <c r="Q3171" s="225"/>
    </row>
    <row r="3172" spans="2:17" x14ac:dyDescent="0.25">
      <c r="B3172" s="108"/>
      <c r="C3172" s="220"/>
      <c r="D3172" s="108"/>
      <c r="E3172" s="220"/>
      <c r="F3172" s="108"/>
      <c r="G3172" s="220"/>
      <c r="H3172" s="108"/>
      <c r="I3172" s="220"/>
      <c r="J3172" s="108"/>
      <c r="K3172" s="220"/>
      <c r="L3172" s="108"/>
      <c r="M3172" s="220"/>
      <c r="N3172" s="108"/>
      <c r="O3172" s="220"/>
      <c r="P3172" s="108"/>
      <c r="Q3172" s="225"/>
    </row>
    <row r="3173" spans="2:17" x14ac:dyDescent="0.25">
      <c r="B3173" s="108"/>
      <c r="C3173" s="220"/>
      <c r="D3173" s="108"/>
      <c r="E3173" s="220"/>
      <c r="F3173" s="108"/>
      <c r="G3173" s="220"/>
      <c r="H3173" s="108"/>
      <c r="I3173" s="220"/>
      <c r="J3173" s="108"/>
      <c r="K3173" s="220"/>
      <c r="L3173" s="108"/>
      <c r="M3173" s="220"/>
      <c r="N3173" s="108"/>
      <c r="O3173" s="220"/>
      <c r="P3173" s="108"/>
      <c r="Q3173" s="225"/>
    </row>
    <row r="3174" spans="2:17" x14ac:dyDescent="0.25">
      <c r="B3174" s="108"/>
      <c r="C3174" s="220"/>
      <c r="D3174" s="108"/>
      <c r="E3174" s="220"/>
      <c r="F3174" s="108"/>
      <c r="G3174" s="220"/>
      <c r="H3174" s="108"/>
      <c r="I3174" s="220"/>
      <c r="J3174" s="108"/>
      <c r="K3174" s="220"/>
      <c r="L3174" s="108"/>
      <c r="M3174" s="220"/>
      <c r="N3174" s="108"/>
      <c r="O3174" s="220"/>
      <c r="P3174" s="108"/>
      <c r="Q3174" s="225"/>
    </row>
    <row r="3175" spans="2:17" x14ac:dyDescent="0.25">
      <c r="B3175" s="108"/>
      <c r="C3175" s="220"/>
      <c r="D3175" s="108"/>
      <c r="E3175" s="220"/>
      <c r="F3175" s="108"/>
      <c r="G3175" s="220"/>
      <c r="H3175" s="108"/>
      <c r="I3175" s="220"/>
      <c r="J3175" s="108"/>
      <c r="K3175" s="220"/>
      <c r="L3175" s="108"/>
      <c r="M3175" s="220"/>
      <c r="N3175" s="108"/>
      <c r="O3175" s="220"/>
      <c r="P3175" s="108"/>
      <c r="Q3175" s="225"/>
    </row>
    <row r="3176" spans="2:17" x14ac:dyDescent="0.25">
      <c r="B3176" s="108"/>
      <c r="C3176" s="220"/>
      <c r="D3176" s="108"/>
      <c r="E3176" s="220"/>
      <c r="F3176" s="108"/>
      <c r="G3176" s="220"/>
      <c r="H3176" s="108"/>
      <c r="I3176" s="220"/>
      <c r="J3176" s="108"/>
      <c r="K3176" s="220"/>
      <c r="L3176" s="108"/>
      <c r="M3176" s="220"/>
      <c r="N3176" s="108"/>
      <c r="O3176" s="220"/>
      <c r="P3176" s="108"/>
      <c r="Q3176" s="225"/>
    </row>
    <row r="3177" spans="2:17" x14ac:dyDescent="0.25">
      <c r="B3177" s="108"/>
      <c r="C3177" s="220"/>
      <c r="D3177" s="108"/>
      <c r="E3177" s="220"/>
      <c r="F3177" s="108"/>
      <c r="G3177" s="220"/>
      <c r="H3177" s="108"/>
      <c r="I3177" s="220"/>
      <c r="J3177" s="108"/>
      <c r="K3177" s="220"/>
      <c r="L3177" s="108"/>
      <c r="M3177" s="220"/>
      <c r="N3177" s="108"/>
      <c r="O3177" s="220"/>
      <c r="P3177" s="108"/>
      <c r="Q3177" s="225"/>
    </row>
    <row r="3178" spans="2:17" x14ac:dyDescent="0.25">
      <c r="B3178" s="108"/>
      <c r="C3178" s="220"/>
      <c r="D3178" s="108"/>
      <c r="E3178" s="220"/>
      <c r="F3178" s="108"/>
      <c r="G3178" s="220"/>
      <c r="H3178" s="108"/>
      <c r="I3178" s="220"/>
      <c r="J3178" s="108"/>
      <c r="K3178" s="220"/>
      <c r="L3178" s="108"/>
      <c r="M3178" s="220"/>
      <c r="N3178" s="108"/>
      <c r="O3178" s="220"/>
      <c r="P3178" s="108"/>
      <c r="Q3178" s="225"/>
    </row>
    <row r="3179" spans="2:17" x14ac:dyDescent="0.25">
      <c r="B3179" s="108"/>
      <c r="C3179" s="220"/>
      <c r="D3179" s="108"/>
      <c r="E3179" s="220"/>
      <c r="F3179" s="108"/>
      <c r="G3179" s="220"/>
      <c r="H3179" s="108"/>
      <c r="I3179" s="220"/>
      <c r="J3179" s="108"/>
      <c r="K3179" s="220"/>
      <c r="L3179" s="108"/>
      <c r="M3179" s="220"/>
      <c r="N3179" s="108"/>
      <c r="O3179" s="220"/>
      <c r="P3179" s="108"/>
      <c r="Q3179" s="225"/>
    </row>
    <row r="3180" spans="2:17" x14ac:dyDescent="0.25">
      <c r="B3180" s="108"/>
      <c r="C3180" s="220"/>
      <c r="D3180" s="108"/>
      <c r="E3180" s="220"/>
      <c r="F3180" s="108"/>
      <c r="G3180" s="220"/>
      <c r="H3180" s="108"/>
      <c r="I3180" s="220"/>
      <c r="J3180" s="108"/>
      <c r="K3180" s="220"/>
      <c r="L3180" s="108"/>
      <c r="M3180" s="220"/>
      <c r="N3180" s="108"/>
      <c r="O3180" s="220"/>
      <c r="P3180" s="108"/>
      <c r="Q3180" s="225"/>
    </row>
    <row r="3181" spans="2:17" x14ac:dyDescent="0.25">
      <c r="B3181" s="108"/>
      <c r="C3181" s="220"/>
      <c r="D3181" s="108"/>
      <c r="E3181" s="220"/>
      <c r="F3181" s="108"/>
      <c r="G3181" s="220"/>
      <c r="H3181" s="108"/>
      <c r="I3181" s="220"/>
      <c r="J3181" s="108"/>
      <c r="K3181" s="220"/>
      <c r="L3181" s="108"/>
      <c r="M3181" s="220"/>
      <c r="N3181" s="108"/>
      <c r="O3181" s="220"/>
      <c r="P3181" s="108"/>
      <c r="Q3181" s="225"/>
    </row>
    <row r="3182" spans="2:17" x14ac:dyDescent="0.25">
      <c r="B3182" s="108"/>
      <c r="C3182" s="220"/>
      <c r="D3182" s="108"/>
      <c r="E3182" s="220"/>
      <c r="F3182" s="108"/>
      <c r="G3182" s="220"/>
      <c r="H3182" s="108"/>
      <c r="I3182" s="220"/>
      <c r="J3182" s="108"/>
      <c r="K3182" s="220"/>
      <c r="L3182" s="108"/>
      <c r="M3182" s="220"/>
      <c r="N3182" s="108"/>
      <c r="O3182" s="220"/>
      <c r="P3182" s="108"/>
      <c r="Q3182" s="225"/>
    </row>
    <row r="3183" spans="2:17" x14ac:dyDescent="0.25">
      <c r="B3183" s="108"/>
      <c r="C3183" s="220"/>
      <c r="D3183" s="108"/>
      <c r="E3183" s="220"/>
      <c r="F3183" s="108"/>
      <c r="G3183" s="220"/>
      <c r="H3183" s="108"/>
      <c r="I3183" s="220"/>
      <c r="J3183" s="108"/>
      <c r="K3183" s="220"/>
      <c r="L3183" s="108"/>
      <c r="M3183" s="220"/>
      <c r="N3183" s="108"/>
      <c r="O3183" s="220"/>
      <c r="P3183" s="108"/>
      <c r="Q3183" s="225"/>
    </row>
    <row r="3184" spans="2:17" x14ac:dyDescent="0.25">
      <c r="B3184" s="108"/>
      <c r="C3184" s="220"/>
      <c r="D3184" s="108"/>
      <c r="E3184" s="220"/>
      <c r="F3184" s="108"/>
      <c r="G3184" s="220"/>
      <c r="H3184" s="108"/>
      <c r="I3184" s="220"/>
      <c r="J3184" s="108"/>
      <c r="K3184" s="220"/>
      <c r="L3184" s="108"/>
      <c r="M3184" s="220"/>
      <c r="N3184" s="108"/>
      <c r="O3184" s="220"/>
      <c r="P3184" s="108"/>
      <c r="Q3184" s="225"/>
    </row>
    <row r="3185" spans="2:17" x14ac:dyDescent="0.25">
      <c r="B3185" s="108"/>
      <c r="C3185" s="220"/>
      <c r="D3185" s="108"/>
      <c r="E3185" s="220"/>
      <c r="F3185" s="108"/>
      <c r="G3185" s="220"/>
      <c r="H3185" s="108"/>
      <c r="I3185" s="220"/>
      <c r="J3185" s="108"/>
      <c r="K3185" s="220"/>
      <c r="L3185" s="108"/>
      <c r="M3185" s="220"/>
      <c r="N3185" s="108"/>
      <c r="O3185" s="220"/>
      <c r="P3185" s="108"/>
      <c r="Q3185" s="225"/>
    </row>
    <row r="3186" spans="2:17" x14ac:dyDescent="0.25">
      <c r="B3186" s="108"/>
      <c r="C3186" s="220"/>
      <c r="D3186" s="108"/>
      <c r="E3186" s="220"/>
      <c r="F3186" s="108"/>
      <c r="G3186" s="220"/>
      <c r="H3186" s="108"/>
      <c r="I3186" s="220"/>
      <c r="J3186" s="108"/>
      <c r="K3186" s="220"/>
      <c r="L3186" s="108"/>
      <c r="M3186" s="220"/>
      <c r="N3186" s="108"/>
      <c r="O3186" s="220"/>
      <c r="P3186" s="108"/>
      <c r="Q3186" s="225"/>
    </row>
    <row r="3187" spans="2:17" x14ac:dyDescent="0.25">
      <c r="B3187" s="108"/>
      <c r="C3187" s="220"/>
      <c r="D3187" s="108"/>
      <c r="E3187" s="220"/>
      <c r="F3187" s="108"/>
      <c r="G3187" s="220"/>
      <c r="H3187" s="108"/>
      <c r="I3187" s="220"/>
      <c r="J3187" s="108"/>
      <c r="K3187" s="220"/>
      <c r="L3187" s="108"/>
      <c r="M3187" s="220"/>
      <c r="N3187" s="108"/>
      <c r="O3187" s="220"/>
      <c r="P3187" s="108"/>
      <c r="Q3187" s="225"/>
    </row>
    <row r="3188" spans="2:17" x14ac:dyDescent="0.25">
      <c r="B3188" s="108"/>
      <c r="C3188" s="220"/>
      <c r="D3188" s="108"/>
      <c r="E3188" s="220"/>
      <c r="F3188" s="108"/>
      <c r="G3188" s="220"/>
      <c r="H3188" s="108"/>
      <c r="I3188" s="220"/>
      <c r="J3188" s="108"/>
      <c r="K3188" s="220"/>
      <c r="L3188" s="108"/>
      <c r="M3188" s="220"/>
      <c r="N3188" s="108"/>
      <c r="O3188" s="220"/>
      <c r="P3188" s="108"/>
      <c r="Q3188" s="225"/>
    </row>
    <row r="3189" spans="2:17" x14ac:dyDescent="0.25">
      <c r="B3189" s="108"/>
      <c r="C3189" s="220"/>
      <c r="D3189" s="108"/>
      <c r="E3189" s="220"/>
      <c r="F3189" s="108"/>
      <c r="G3189" s="220"/>
      <c r="H3189" s="108"/>
      <c r="I3189" s="220"/>
      <c r="J3189" s="108"/>
      <c r="K3189" s="220"/>
      <c r="L3189" s="108"/>
      <c r="M3189" s="220"/>
      <c r="N3189" s="108"/>
      <c r="O3189" s="220"/>
      <c r="P3189" s="108"/>
      <c r="Q3189" s="225"/>
    </row>
    <row r="3190" spans="2:17" x14ac:dyDescent="0.25">
      <c r="B3190" s="108"/>
      <c r="C3190" s="220"/>
      <c r="D3190" s="108"/>
      <c r="E3190" s="220"/>
      <c r="F3190" s="108"/>
      <c r="G3190" s="220"/>
      <c r="H3190" s="108"/>
      <c r="I3190" s="220"/>
      <c r="J3190" s="108"/>
      <c r="K3190" s="220"/>
      <c r="L3190" s="108"/>
      <c r="M3190" s="220"/>
      <c r="N3190" s="108"/>
      <c r="O3190" s="220"/>
      <c r="P3190" s="108"/>
      <c r="Q3190" s="225"/>
    </row>
    <row r="3191" spans="2:17" x14ac:dyDescent="0.25">
      <c r="B3191" s="108"/>
      <c r="C3191" s="220"/>
      <c r="D3191" s="108"/>
      <c r="E3191" s="220"/>
      <c r="F3191" s="108"/>
      <c r="G3191" s="220"/>
      <c r="H3191" s="108"/>
      <c r="I3191" s="220"/>
      <c r="J3191" s="108"/>
      <c r="K3191" s="220"/>
      <c r="L3191" s="108"/>
      <c r="M3191" s="220"/>
      <c r="N3191" s="108"/>
      <c r="O3191" s="220"/>
      <c r="P3191" s="108"/>
      <c r="Q3191" s="225"/>
    </row>
    <row r="3192" spans="2:17" x14ac:dyDescent="0.25">
      <c r="B3192" s="108"/>
      <c r="C3192" s="220"/>
      <c r="D3192" s="108"/>
      <c r="E3192" s="220"/>
      <c r="F3192" s="108"/>
      <c r="G3192" s="220"/>
      <c r="H3192" s="108"/>
      <c r="I3192" s="220"/>
      <c r="J3192" s="108"/>
      <c r="K3192" s="220"/>
      <c r="L3192" s="108"/>
      <c r="M3192" s="220"/>
      <c r="N3192" s="108"/>
      <c r="O3192" s="220"/>
      <c r="P3192" s="108"/>
      <c r="Q3192" s="225"/>
    </row>
    <row r="3193" spans="2:17" x14ac:dyDescent="0.25">
      <c r="B3193" s="108"/>
      <c r="C3193" s="220"/>
      <c r="D3193" s="108"/>
      <c r="E3193" s="220"/>
      <c r="F3193" s="108"/>
      <c r="G3193" s="220"/>
      <c r="H3193" s="108"/>
      <c r="I3193" s="220"/>
      <c r="J3193" s="108"/>
      <c r="K3193" s="220"/>
      <c r="L3193" s="108"/>
      <c r="M3193" s="220"/>
      <c r="N3193" s="108"/>
      <c r="O3193" s="220"/>
      <c r="P3193" s="108"/>
      <c r="Q3193" s="225"/>
    </row>
    <row r="3194" spans="2:17" x14ac:dyDescent="0.25">
      <c r="B3194" s="108"/>
      <c r="C3194" s="220"/>
      <c r="D3194" s="108"/>
      <c r="E3194" s="220"/>
      <c r="F3194" s="108"/>
      <c r="G3194" s="220"/>
      <c r="H3194" s="108"/>
      <c r="I3194" s="220"/>
      <c r="J3194" s="108"/>
      <c r="K3194" s="220"/>
      <c r="L3194" s="108"/>
      <c r="M3194" s="220"/>
      <c r="N3194" s="108"/>
      <c r="O3194" s="220"/>
      <c r="P3194" s="108"/>
      <c r="Q3194" s="225"/>
    </row>
    <row r="3195" spans="2:17" x14ac:dyDescent="0.25">
      <c r="B3195" s="108"/>
      <c r="C3195" s="220"/>
      <c r="D3195" s="108"/>
      <c r="E3195" s="220"/>
      <c r="F3195" s="108"/>
      <c r="G3195" s="220"/>
      <c r="H3195" s="108"/>
      <c r="I3195" s="220"/>
      <c r="J3195" s="108"/>
      <c r="K3195" s="220"/>
      <c r="L3195" s="108"/>
      <c r="M3195" s="220"/>
      <c r="N3195" s="108"/>
      <c r="O3195" s="220"/>
      <c r="P3195" s="108"/>
      <c r="Q3195" s="225"/>
    </row>
    <row r="3196" spans="2:17" x14ac:dyDescent="0.25">
      <c r="B3196" s="108"/>
      <c r="C3196" s="220"/>
      <c r="D3196" s="108"/>
      <c r="E3196" s="220"/>
      <c r="F3196" s="108"/>
      <c r="G3196" s="220"/>
      <c r="H3196" s="108"/>
      <c r="I3196" s="220"/>
      <c r="J3196" s="108"/>
      <c r="K3196" s="220"/>
      <c r="L3196" s="108"/>
      <c r="M3196" s="220"/>
      <c r="N3196" s="108"/>
      <c r="O3196" s="220"/>
      <c r="P3196" s="108"/>
      <c r="Q3196" s="225"/>
    </row>
    <row r="3197" spans="2:17" x14ac:dyDescent="0.25">
      <c r="B3197" s="108"/>
      <c r="C3197" s="220"/>
      <c r="D3197" s="108"/>
      <c r="E3197" s="220"/>
      <c r="F3197" s="108"/>
      <c r="G3197" s="220"/>
      <c r="H3197" s="108"/>
      <c r="I3197" s="220"/>
      <c r="J3197" s="108"/>
      <c r="K3197" s="220"/>
      <c r="L3197" s="108"/>
      <c r="M3197" s="220"/>
      <c r="N3197" s="108"/>
      <c r="O3197" s="220"/>
      <c r="P3197" s="108"/>
      <c r="Q3197" s="225"/>
    </row>
    <row r="3198" spans="2:17" x14ac:dyDescent="0.25">
      <c r="B3198" s="108"/>
      <c r="C3198" s="220"/>
      <c r="D3198" s="108"/>
      <c r="E3198" s="220"/>
      <c r="F3198" s="108"/>
      <c r="G3198" s="220"/>
      <c r="H3198" s="108"/>
      <c r="I3198" s="220"/>
      <c r="J3198" s="108"/>
      <c r="K3198" s="220"/>
      <c r="L3198" s="108"/>
      <c r="M3198" s="220"/>
      <c r="N3198" s="108"/>
      <c r="O3198" s="220"/>
      <c r="P3198" s="108"/>
      <c r="Q3198" s="225"/>
    </row>
    <row r="3199" spans="2:17" x14ac:dyDescent="0.25">
      <c r="B3199" s="108"/>
      <c r="C3199" s="220"/>
      <c r="D3199" s="108"/>
      <c r="E3199" s="220"/>
      <c r="F3199" s="108"/>
      <c r="G3199" s="220"/>
      <c r="H3199" s="108"/>
      <c r="I3199" s="220"/>
      <c r="J3199" s="108"/>
      <c r="K3199" s="220"/>
      <c r="L3199" s="108"/>
      <c r="M3199" s="220"/>
      <c r="N3199" s="108"/>
      <c r="O3199" s="220"/>
      <c r="P3199" s="108"/>
      <c r="Q3199" s="225"/>
    </row>
    <row r="3200" spans="2:17" x14ac:dyDescent="0.25">
      <c r="B3200" s="108"/>
      <c r="C3200" s="220"/>
      <c r="D3200" s="108"/>
      <c r="E3200" s="220"/>
      <c r="F3200" s="108"/>
      <c r="G3200" s="220"/>
      <c r="H3200" s="108"/>
      <c r="I3200" s="220"/>
      <c r="J3200" s="108"/>
      <c r="K3200" s="220"/>
      <c r="L3200" s="108"/>
      <c r="M3200" s="220"/>
      <c r="N3200" s="108"/>
      <c r="O3200" s="220"/>
      <c r="P3200" s="108"/>
      <c r="Q3200" s="225"/>
    </row>
    <row r="3201" spans="2:17" x14ac:dyDescent="0.25">
      <c r="B3201" s="108"/>
      <c r="C3201" s="220"/>
      <c r="D3201" s="108"/>
      <c r="E3201" s="220"/>
      <c r="F3201" s="108"/>
      <c r="G3201" s="220"/>
      <c r="H3201" s="108"/>
      <c r="I3201" s="220"/>
      <c r="J3201" s="108"/>
      <c r="K3201" s="220"/>
      <c r="L3201" s="108"/>
      <c r="M3201" s="220"/>
      <c r="N3201" s="108"/>
      <c r="O3201" s="220"/>
      <c r="P3201" s="108"/>
      <c r="Q3201" s="225"/>
    </row>
    <row r="3202" spans="2:17" x14ac:dyDescent="0.25">
      <c r="B3202" s="108"/>
      <c r="C3202" s="220"/>
      <c r="D3202" s="108"/>
      <c r="E3202" s="220"/>
      <c r="F3202" s="108"/>
      <c r="G3202" s="220"/>
      <c r="H3202" s="108"/>
      <c r="I3202" s="220"/>
      <c r="J3202" s="108"/>
      <c r="K3202" s="220"/>
      <c r="L3202" s="108"/>
      <c r="M3202" s="220"/>
      <c r="N3202" s="108"/>
      <c r="O3202" s="220"/>
      <c r="P3202" s="108"/>
      <c r="Q3202" s="225"/>
    </row>
    <row r="3203" spans="2:17" x14ac:dyDescent="0.25">
      <c r="B3203" s="108"/>
      <c r="C3203" s="220"/>
      <c r="D3203" s="108"/>
      <c r="E3203" s="220"/>
      <c r="F3203" s="108"/>
      <c r="G3203" s="220"/>
      <c r="H3203" s="108"/>
      <c r="I3203" s="220"/>
      <c r="J3203" s="108"/>
      <c r="K3203" s="220"/>
      <c r="L3203" s="108"/>
      <c r="M3203" s="220"/>
      <c r="N3203" s="108"/>
      <c r="O3203" s="220"/>
      <c r="P3203" s="108"/>
      <c r="Q3203" s="225"/>
    </row>
    <row r="3204" spans="2:17" x14ac:dyDescent="0.25">
      <c r="B3204" s="108"/>
      <c r="C3204" s="220"/>
      <c r="D3204" s="108"/>
      <c r="E3204" s="220"/>
      <c r="F3204" s="108"/>
      <c r="G3204" s="220"/>
      <c r="H3204" s="108"/>
      <c r="I3204" s="220"/>
      <c r="J3204" s="108"/>
      <c r="K3204" s="220"/>
      <c r="L3204" s="108"/>
      <c r="M3204" s="220"/>
      <c r="N3204" s="108"/>
      <c r="O3204" s="220"/>
      <c r="P3204" s="108"/>
      <c r="Q3204" s="225"/>
    </row>
    <row r="3205" spans="2:17" x14ac:dyDescent="0.25">
      <c r="B3205" s="108"/>
      <c r="C3205" s="220"/>
      <c r="D3205" s="108"/>
      <c r="E3205" s="220"/>
      <c r="F3205" s="108"/>
      <c r="G3205" s="220"/>
      <c r="H3205" s="108"/>
      <c r="I3205" s="220"/>
      <c r="J3205" s="108"/>
      <c r="K3205" s="220"/>
      <c r="L3205" s="108"/>
      <c r="M3205" s="220"/>
      <c r="N3205" s="108"/>
      <c r="O3205" s="220"/>
      <c r="P3205" s="108"/>
      <c r="Q3205" s="225"/>
    </row>
    <row r="3206" spans="2:17" x14ac:dyDescent="0.25">
      <c r="B3206" s="108"/>
      <c r="C3206" s="220"/>
      <c r="D3206" s="108"/>
      <c r="E3206" s="220"/>
      <c r="F3206" s="108"/>
      <c r="G3206" s="220"/>
      <c r="H3206" s="108"/>
      <c r="I3206" s="220"/>
      <c r="J3206" s="108"/>
      <c r="K3206" s="220"/>
      <c r="L3206" s="108"/>
      <c r="M3206" s="220"/>
      <c r="N3206" s="108"/>
      <c r="O3206" s="220"/>
      <c r="P3206" s="108"/>
      <c r="Q3206" s="225"/>
    </row>
    <row r="3207" spans="2:17" x14ac:dyDescent="0.25">
      <c r="B3207" s="108"/>
      <c r="C3207" s="220"/>
      <c r="D3207" s="108"/>
      <c r="E3207" s="220"/>
      <c r="F3207" s="108"/>
      <c r="G3207" s="220"/>
      <c r="H3207" s="108"/>
      <c r="I3207" s="220"/>
      <c r="J3207" s="108"/>
      <c r="K3207" s="220"/>
      <c r="L3207" s="108"/>
      <c r="M3207" s="220"/>
      <c r="N3207" s="108"/>
      <c r="O3207" s="220"/>
      <c r="P3207" s="108"/>
      <c r="Q3207" s="225"/>
    </row>
    <row r="3208" spans="2:17" x14ac:dyDescent="0.25">
      <c r="B3208" s="108"/>
      <c r="C3208" s="220"/>
      <c r="D3208" s="108"/>
      <c r="E3208" s="220"/>
      <c r="F3208" s="108"/>
      <c r="G3208" s="220"/>
      <c r="H3208" s="108"/>
      <c r="I3208" s="220"/>
      <c r="J3208" s="108"/>
      <c r="K3208" s="220"/>
      <c r="L3208" s="108"/>
      <c r="M3208" s="220"/>
      <c r="N3208" s="108"/>
      <c r="O3208" s="220"/>
      <c r="P3208" s="108"/>
      <c r="Q3208" s="225"/>
    </row>
    <row r="3209" spans="2:17" x14ac:dyDescent="0.25">
      <c r="B3209" s="108"/>
      <c r="C3209" s="220"/>
      <c r="D3209" s="108"/>
      <c r="E3209" s="220"/>
      <c r="F3209" s="108"/>
      <c r="G3209" s="220"/>
      <c r="H3209" s="108"/>
      <c r="I3209" s="220"/>
      <c r="J3209" s="108"/>
      <c r="K3209" s="220"/>
      <c r="L3209" s="108"/>
      <c r="M3209" s="220"/>
      <c r="N3209" s="108"/>
      <c r="O3209" s="220"/>
      <c r="P3209" s="108"/>
      <c r="Q3209" s="225"/>
    </row>
    <row r="3210" spans="2:17" x14ac:dyDescent="0.25">
      <c r="B3210" s="108"/>
      <c r="C3210" s="220"/>
      <c r="D3210" s="108"/>
      <c r="E3210" s="220"/>
      <c r="F3210" s="108"/>
      <c r="G3210" s="220"/>
      <c r="H3210" s="108"/>
      <c r="I3210" s="220"/>
      <c r="J3210" s="108"/>
      <c r="K3210" s="220"/>
      <c r="L3210" s="108"/>
      <c r="M3210" s="220"/>
      <c r="N3210" s="108"/>
      <c r="O3210" s="220"/>
      <c r="P3210" s="108"/>
      <c r="Q3210" s="225"/>
    </row>
    <row r="3211" spans="2:17" x14ac:dyDescent="0.25">
      <c r="B3211" s="108"/>
      <c r="C3211" s="220"/>
      <c r="D3211" s="108"/>
      <c r="E3211" s="220"/>
      <c r="F3211" s="108"/>
      <c r="G3211" s="220"/>
      <c r="H3211" s="108"/>
      <c r="I3211" s="220"/>
      <c r="J3211" s="108"/>
      <c r="K3211" s="220"/>
      <c r="L3211" s="108"/>
      <c r="M3211" s="220"/>
      <c r="N3211" s="108"/>
      <c r="O3211" s="220"/>
      <c r="P3211" s="108"/>
      <c r="Q3211" s="225"/>
    </row>
    <row r="3212" spans="2:17" x14ac:dyDescent="0.25">
      <c r="B3212" s="108"/>
      <c r="C3212" s="220"/>
      <c r="D3212" s="108"/>
      <c r="E3212" s="220"/>
      <c r="F3212" s="108"/>
      <c r="G3212" s="220"/>
      <c r="H3212" s="108"/>
      <c r="I3212" s="220"/>
      <c r="J3212" s="108"/>
      <c r="K3212" s="220"/>
      <c r="L3212" s="108"/>
      <c r="M3212" s="220"/>
      <c r="N3212" s="108"/>
      <c r="O3212" s="220"/>
      <c r="P3212" s="108"/>
      <c r="Q3212" s="225"/>
    </row>
    <row r="3213" spans="2:17" x14ac:dyDescent="0.25">
      <c r="B3213" s="108"/>
      <c r="C3213" s="220"/>
      <c r="D3213" s="108"/>
      <c r="E3213" s="220"/>
      <c r="F3213" s="108"/>
      <c r="G3213" s="220"/>
      <c r="H3213" s="108"/>
      <c r="I3213" s="220"/>
      <c r="J3213" s="108"/>
      <c r="K3213" s="220"/>
      <c r="L3213" s="108"/>
      <c r="M3213" s="220"/>
      <c r="N3213" s="108"/>
      <c r="O3213" s="220"/>
      <c r="P3213" s="108"/>
      <c r="Q3213" s="225"/>
    </row>
    <row r="3214" spans="2:17" x14ac:dyDescent="0.25">
      <c r="B3214" s="108"/>
      <c r="C3214" s="220"/>
      <c r="D3214" s="108"/>
      <c r="E3214" s="220"/>
      <c r="F3214" s="108"/>
      <c r="G3214" s="220"/>
      <c r="H3214" s="108"/>
      <c r="I3214" s="220"/>
      <c r="J3214" s="108"/>
      <c r="K3214" s="220"/>
      <c r="L3214" s="108"/>
      <c r="M3214" s="220"/>
      <c r="N3214" s="108"/>
      <c r="O3214" s="220"/>
      <c r="P3214" s="108"/>
      <c r="Q3214" s="225"/>
    </row>
    <row r="3215" spans="2:17" x14ac:dyDescent="0.25">
      <c r="B3215" s="108"/>
      <c r="C3215" s="220"/>
      <c r="D3215" s="108"/>
      <c r="E3215" s="220"/>
      <c r="F3215" s="108"/>
      <c r="G3215" s="220"/>
      <c r="H3215" s="108"/>
      <c r="I3215" s="220"/>
      <c r="J3215" s="108"/>
      <c r="K3215" s="220"/>
      <c r="L3215" s="108"/>
      <c r="M3215" s="220"/>
      <c r="N3215" s="108"/>
      <c r="O3215" s="220"/>
      <c r="P3215" s="108"/>
      <c r="Q3215" s="225"/>
    </row>
    <row r="3216" spans="2:17" x14ac:dyDescent="0.25">
      <c r="B3216" s="108"/>
      <c r="C3216" s="220"/>
      <c r="D3216" s="108"/>
      <c r="E3216" s="220"/>
      <c r="F3216" s="108"/>
      <c r="G3216" s="220"/>
      <c r="H3216" s="108"/>
      <c r="I3216" s="220"/>
      <c r="J3216" s="108"/>
      <c r="K3216" s="220"/>
      <c r="L3216" s="108"/>
      <c r="M3216" s="220"/>
      <c r="N3216" s="108"/>
      <c r="O3216" s="220"/>
      <c r="P3216" s="108"/>
      <c r="Q3216" s="225"/>
    </row>
    <row r="3217" spans="2:17" x14ac:dyDescent="0.25">
      <c r="B3217" s="108"/>
      <c r="C3217" s="220"/>
      <c r="D3217" s="108"/>
      <c r="E3217" s="220"/>
      <c r="F3217" s="108"/>
      <c r="G3217" s="220"/>
      <c r="H3217" s="108"/>
      <c r="I3217" s="220"/>
      <c r="J3217" s="108"/>
      <c r="K3217" s="220"/>
      <c r="L3217" s="108"/>
      <c r="M3217" s="220"/>
      <c r="N3217" s="108"/>
      <c r="O3217" s="220"/>
      <c r="P3217" s="108"/>
      <c r="Q3217" s="225"/>
    </row>
    <row r="3218" spans="2:17" x14ac:dyDescent="0.25">
      <c r="B3218" s="108"/>
      <c r="C3218" s="220"/>
      <c r="D3218" s="108"/>
      <c r="E3218" s="220"/>
      <c r="F3218" s="108"/>
      <c r="G3218" s="220"/>
      <c r="H3218" s="108"/>
      <c r="I3218" s="220"/>
      <c r="J3218" s="108"/>
      <c r="K3218" s="220"/>
      <c r="L3218" s="108"/>
      <c r="M3218" s="220"/>
      <c r="N3218" s="108"/>
      <c r="O3218" s="220"/>
      <c r="P3218" s="108"/>
      <c r="Q3218" s="225"/>
    </row>
    <row r="3219" spans="2:17" x14ac:dyDescent="0.25">
      <c r="B3219" s="108"/>
      <c r="C3219" s="220"/>
      <c r="D3219" s="108"/>
      <c r="E3219" s="220"/>
      <c r="F3219" s="108"/>
      <c r="G3219" s="220"/>
      <c r="H3219" s="108"/>
      <c r="I3219" s="220"/>
      <c r="J3219" s="108"/>
      <c r="K3219" s="220"/>
      <c r="L3219" s="108"/>
      <c r="M3219" s="220"/>
      <c r="N3219" s="108"/>
      <c r="O3219" s="220"/>
      <c r="P3219" s="108"/>
      <c r="Q3219" s="225"/>
    </row>
    <row r="3220" spans="2:17" x14ac:dyDescent="0.25">
      <c r="B3220" s="108"/>
      <c r="C3220" s="220"/>
      <c r="D3220" s="108"/>
      <c r="E3220" s="220"/>
      <c r="F3220" s="108"/>
      <c r="G3220" s="220"/>
      <c r="H3220" s="108"/>
      <c r="I3220" s="220"/>
      <c r="J3220" s="108"/>
      <c r="K3220" s="220"/>
      <c r="L3220" s="108"/>
      <c r="M3220" s="220"/>
      <c r="N3220" s="108"/>
      <c r="O3220" s="220"/>
      <c r="P3220" s="108"/>
      <c r="Q3220" s="225"/>
    </row>
    <row r="3221" spans="2:17" x14ac:dyDescent="0.25">
      <c r="B3221" s="108"/>
      <c r="C3221" s="220"/>
      <c r="D3221" s="108"/>
      <c r="E3221" s="220"/>
      <c r="F3221" s="108"/>
      <c r="G3221" s="220"/>
      <c r="H3221" s="108"/>
      <c r="I3221" s="220"/>
      <c r="J3221" s="108"/>
      <c r="K3221" s="220"/>
      <c r="L3221" s="108"/>
      <c r="M3221" s="220"/>
      <c r="N3221" s="108"/>
      <c r="O3221" s="220"/>
      <c r="P3221" s="108"/>
      <c r="Q3221" s="225"/>
    </row>
    <row r="3222" spans="2:17" x14ac:dyDescent="0.25">
      <c r="B3222" s="108"/>
      <c r="C3222" s="220"/>
      <c r="D3222" s="108"/>
      <c r="E3222" s="220"/>
      <c r="F3222" s="108"/>
      <c r="G3222" s="220"/>
      <c r="H3222" s="108"/>
      <c r="I3222" s="220"/>
      <c r="J3222" s="108"/>
      <c r="K3222" s="220"/>
      <c r="L3222" s="108"/>
      <c r="M3222" s="220"/>
      <c r="N3222" s="108"/>
      <c r="O3222" s="220"/>
      <c r="P3222" s="108"/>
      <c r="Q3222" s="225"/>
    </row>
    <row r="3223" spans="2:17" x14ac:dyDescent="0.25">
      <c r="B3223" s="108"/>
      <c r="C3223" s="220"/>
      <c r="D3223" s="108"/>
      <c r="E3223" s="220"/>
      <c r="F3223" s="108"/>
      <c r="G3223" s="220"/>
      <c r="H3223" s="108"/>
      <c r="I3223" s="220"/>
      <c r="J3223" s="108"/>
      <c r="K3223" s="220"/>
      <c r="L3223" s="108"/>
      <c r="M3223" s="220"/>
      <c r="N3223" s="108"/>
      <c r="O3223" s="220"/>
      <c r="P3223" s="108"/>
      <c r="Q3223" s="225"/>
    </row>
    <row r="3224" spans="2:17" x14ac:dyDescent="0.25">
      <c r="B3224" s="108"/>
      <c r="C3224" s="220"/>
      <c r="D3224" s="108"/>
      <c r="E3224" s="220"/>
      <c r="F3224" s="108"/>
      <c r="G3224" s="220"/>
      <c r="H3224" s="108"/>
      <c r="I3224" s="220"/>
      <c r="J3224" s="108"/>
      <c r="K3224" s="220"/>
      <c r="L3224" s="108"/>
      <c r="M3224" s="220"/>
      <c r="N3224" s="108"/>
      <c r="O3224" s="220"/>
      <c r="P3224" s="108"/>
      <c r="Q3224" s="225"/>
    </row>
    <row r="3225" spans="2:17" x14ac:dyDescent="0.25">
      <c r="B3225" s="108"/>
      <c r="C3225" s="220"/>
      <c r="D3225" s="108"/>
      <c r="E3225" s="220"/>
      <c r="F3225" s="108"/>
      <c r="G3225" s="220"/>
      <c r="H3225" s="108"/>
      <c r="I3225" s="220"/>
      <c r="J3225" s="108"/>
      <c r="K3225" s="220"/>
      <c r="L3225" s="108"/>
      <c r="M3225" s="220"/>
      <c r="N3225" s="108"/>
      <c r="O3225" s="220"/>
      <c r="P3225" s="108"/>
      <c r="Q3225" s="225"/>
    </row>
    <row r="3226" spans="2:17" x14ac:dyDescent="0.25">
      <c r="B3226" s="108"/>
      <c r="C3226" s="220"/>
      <c r="D3226" s="108"/>
      <c r="E3226" s="220"/>
      <c r="F3226" s="108"/>
      <c r="G3226" s="220"/>
      <c r="H3226" s="108"/>
      <c r="I3226" s="220"/>
      <c r="J3226" s="108"/>
      <c r="K3226" s="220"/>
      <c r="L3226" s="108"/>
      <c r="M3226" s="220"/>
      <c r="N3226" s="108"/>
      <c r="O3226" s="220"/>
      <c r="P3226" s="108"/>
      <c r="Q3226" s="225"/>
    </row>
    <row r="3227" spans="2:17" x14ac:dyDescent="0.25">
      <c r="B3227" s="108"/>
      <c r="C3227" s="220"/>
      <c r="D3227" s="108"/>
      <c r="E3227" s="220"/>
      <c r="F3227" s="108"/>
      <c r="G3227" s="220"/>
      <c r="H3227" s="108"/>
      <c r="I3227" s="220"/>
      <c r="J3227" s="108"/>
      <c r="K3227" s="220"/>
      <c r="L3227" s="108"/>
      <c r="M3227" s="220"/>
      <c r="N3227" s="108"/>
      <c r="O3227" s="220"/>
      <c r="P3227" s="108"/>
      <c r="Q3227" s="225"/>
    </row>
    <row r="3228" spans="2:17" x14ac:dyDescent="0.25">
      <c r="B3228" s="108"/>
      <c r="C3228" s="220"/>
      <c r="D3228" s="108"/>
      <c r="E3228" s="220"/>
      <c r="F3228" s="108"/>
      <c r="G3228" s="220"/>
      <c r="H3228" s="108"/>
      <c r="I3228" s="220"/>
      <c r="J3228" s="108"/>
      <c r="K3228" s="220"/>
      <c r="L3228" s="108"/>
      <c r="M3228" s="220"/>
      <c r="N3228" s="108"/>
      <c r="O3228" s="220"/>
      <c r="P3228" s="108"/>
      <c r="Q3228" s="225"/>
    </row>
    <row r="3229" spans="2:17" x14ac:dyDescent="0.25">
      <c r="B3229" s="108"/>
      <c r="C3229" s="220"/>
      <c r="D3229" s="108"/>
      <c r="E3229" s="220"/>
      <c r="F3229" s="108"/>
      <c r="G3229" s="220"/>
      <c r="H3229" s="108"/>
      <c r="I3229" s="220"/>
      <c r="J3229" s="108"/>
      <c r="K3229" s="220"/>
      <c r="L3229" s="108"/>
      <c r="M3229" s="220"/>
      <c r="N3229" s="108"/>
      <c r="O3229" s="220"/>
      <c r="P3229" s="108"/>
      <c r="Q3229" s="225"/>
    </row>
    <row r="3230" spans="2:17" x14ac:dyDescent="0.25">
      <c r="B3230" s="108"/>
      <c r="C3230" s="220"/>
      <c r="D3230" s="108"/>
      <c r="E3230" s="220"/>
      <c r="F3230" s="108"/>
      <c r="G3230" s="220"/>
      <c r="H3230" s="108"/>
      <c r="I3230" s="220"/>
      <c r="J3230" s="108"/>
      <c r="K3230" s="220"/>
      <c r="L3230" s="108"/>
      <c r="M3230" s="220"/>
      <c r="N3230" s="108"/>
      <c r="O3230" s="220"/>
      <c r="P3230" s="108"/>
      <c r="Q3230" s="225"/>
    </row>
    <row r="3231" spans="2:17" x14ac:dyDescent="0.25">
      <c r="B3231" s="108"/>
      <c r="C3231" s="220"/>
      <c r="D3231" s="108"/>
      <c r="E3231" s="220"/>
      <c r="F3231" s="108"/>
      <c r="G3231" s="220"/>
      <c r="H3231" s="108"/>
      <c r="I3231" s="220"/>
      <c r="J3231" s="108"/>
      <c r="K3231" s="220"/>
      <c r="L3231" s="108"/>
      <c r="M3231" s="220"/>
      <c r="N3231" s="108"/>
      <c r="O3231" s="220"/>
      <c r="P3231" s="108"/>
      <c r="Q3231" s="225"/>
    </row>
    <row r="3232" spans="2:17" x14ac:dyDescent="0.25">
      <c r="B3232" s="108"/>
      <c r="C3232" s="220"/>
      <c r="D3232" s="108"/>
      <c r="E3232" s="220"/>
      <c r="F3232" s="108"/>
      <c r="G3232" s="220"/>
      <c r="H3232" s="108"/>
      <c r="I3232" s="220"/>
      <c r="J3232" s="108"/>
      <c r="K3232" s="220"/>
      <c r="L3232" s="108"/>
      <c r="M3232" s="220"/>
      <c r="N3232" s="108"/>
      <c r="O3232" s="220"/>
      <c r="P3232" s="108"/>
      <c r="Q3232" s="225"/>
    </row>
    <row r="3233" spans="2:17" x14ac:dyDescent="0.25">
      <c r="B3233" s="108"/>
      <c r="C3233" s="220"/>
      <c r="D3233" s="108"/>
      <c r="E3233" s="220"/>
      <c r="F3233" s="108"/>
      <c r="G3233" s="220"/>
      <c r="H3233" s="108"/>
      <c r="I3233" s="220"/>
      <c r="J3233" s="108"/>
      <c r="K3233" s="220"/>
      <c r="L3233" s="108"/>
      <c r="M3233" s="220"/>
      <c r="N3233" s="108"/>
      <c r="O3233" s="220"/>
      <c r="P3233" s="108"/>
      <c r="Q3233" s="225"/>
    </row>
    <row r="3234" spans="2:17" x14ac:dyDescent="0.25">
      <c r="B3234" s="108"/>
      <c r="C3234" s="220"/>
      <c r="D3234" s="108"/>
      <c r="E3234" s="220"/>
      <c r="F3234" s="108"/>
      <c r="G3234" s="220"/>
      <c r="H3234" s="108"/>
      <c r="I3234" s="220"/>
      <c r="J3234" s="108"/>
      <c r="K3234" s="220"/>
      <c r="L3234" s="108"/>
      <c r="M3234" s="220"/>
      <c r="N3234" s="108"/>
      <c r="O3234" s="220"/>
      <c r="P3234" s="108"/>
      <c r="Q3234" s="225"/>
    </row>
    <row r="3235" spans="2:17" x14ac:dyDescent="0.25">
      <c r="B3235" s="108"/>
      <c r="C3235" s="220"/>
      <c r="D3235" s="108"/>
      <c r="E3235" s="220"/>
      <c r="F3235" s="108"/>
      <c r="G3235" s="220"/>
      <c r="H3235" s="108"/>
      <c r="I3235" s="220"/>
      <c r="J3235" s="108"/>
      <c r="K3235" s="220"/>
      <c r="L3235" s="108"/>
      <c r="M3235" s="220"/>
      <c r="N3235" s="108"/>
      <c r="O3235" s="220"/>
      <c r="P3235" s="108"/>
      <c r="Q3235" s="225"/>
    </row>
    <row r="3236" spans="2:17" x14ac:dyDescent="0.25">
      <c r="B3236" s="108"/>
      <c r="C3236" s="220"/>
      <c r="D3236" s="108"/>
      <c r="E3236" s="220"/>
      <c r="F3236" s="108"/>
      <c r="G3236" s="220"/>
      <c r="H3236" s="108"/>
      <c r="I3236" s="220"/>
      <c r="J3236" s="108"/>
      <c r="K3236" s="220"/>
      <c r="L3236" s="108"/>
      <c r="M3236" s="220"/>
      <c r="N3236" s="108"/>
      <c r="O3236" s="220"/>
      <c r="P3236" s="108"/>
      <c r="Q3236" s="225"/>
    </row>
    <row r="3237" spans="2:17" x14ac:dyDescent="0.25">
      <c r="B3237" s="108"/>
      <c r="C3237" s="220"/>
      <c r="D3237" s="108"/>
      <c r="E3237" s="220"/>
      <c r="F3237" s="108"/>
      <c r="G3237" s="220"/>
      <c r="H3237" s="108"/>
      <c r="I3237" s="220"/>
      <c r="J3237" s="108"/>
      <c r="K3237" s="220"/>
      <c r="L3237" s="108"/>
      <c r="M3237" s="220"/>
      <c r="N3237" s="108"/>
      <c r="O3237" s="220"/>
      <c r="P3237" s="108"/>
      <c r="Q3237" s="225"/>
    </row>
    <row r="3238" spans="2:17" x14ac:dyDescent="0.25">
      <c r="B3238" s="108"/>
      <c r="C3238" s="220"/>
      <c r="D3238" s="108"/>
      <c r="E3238" s="220"/>
      <c r="F3238" s="108"/>
      <c r="G3238" s="220"/>
      <c r="H3238" s="108"/>
      <c r="I3238" s="220"/>
      <c r="J3238" s="108"/>
      <c r="K3238" s="220"/>
      <c r="L3238" s="108"/>
      <c r="M3238" s="220"/>
      <c r="N3238" s="108"/>
      <c r="O3238" s="220"/>
      <c r="P3238" s="108"/>
      <c r="Q3238" s="225"/>
    </row>
    <row r="3239" spans="2:17" x14ac:dyDescent="0.25">
      <c r="B3239" s="108"/>
      <c r="C3239" s="220"/>
      <c r="D3239" s="108"/>
      <c r="E3239" s="220"/>
      <c r="F3239" s="108"/>
      <c r="G3239" s="220"/>
      <c r="H3239" s="108"/>
      <c r="I3239" s="220"/>
      <c r="J3239" s="108"/>
      <c r="K3239" s="220"/>
      <c r="L3239" s="108"/>
      <c r="M3239" s="220"/>
      <c r="N3239" s="108"/>
      <c r="O3239" s="220"/>
      <c r="P3239" s="108"/>
      <c r="Q3239" s="225"/>
    </row>
    <row r="3240" spans="2:17" x14ac:dyDescent="0.25">
      <c r="B3240" s="108"/>
      <c r="C3240" s="220"/>
      <c r="D3240" s="108"/>
      <c r="E3240" s="220"/>
      <c r="F3240" s="108"/>
      <c r="G3240" s="220"/>
      <c r="H3240" s="108"/>
      <c r="I3240" s="220"/>
      <c r="J3240" s="108"/>
      <c r="K3240" s="220"/>
      <c r="L3240" s="108"/>
      <c r="M3240" s="220"/>
      <c r="N3240" s="108"/>
      <c r="O3240" s="220"/>
      <c r="P3240" s="108"/>
      <c r="Q3240" s="225"/>
    </row>
    <row r="3241" spans="2:17" x14ac:dyDescent="0.25">
      <c r="B3241" s="108"/>
      <c r="C3241" s="220"/>
      <c r="D3241" s="108"/>
      <c r="E3241" s="220"/>
      <c r="F3241" s="108"/>
      <c r="G3241" s="220"/>
      <c r="H3241" s="108"/>
      <c r="I3241" s="220"/>
      <c r="J3241" s="108"/>
      <c r="K3241" s="220"/>
      <c r="L3241" s="108"/>
      <c r="M3241" s="220"/>
      <c r="N3241" s="108"/>
      <c r="O3241" s="220"/>
      <c r="P3241" s="108"/>
      <c r="Q3241" s="225"/>
    </row>
    <row r="3242" spans="2:17" x14ac:dyDescent="0.25">
      <c r="B3242" s="108"/>
      <c r="C3242" s="220"/>
      <c r="D3242" s="108"/>
      <c r="E3242" s="220"/>
      <c r="F3242" s="108"/>
      <c r="G3242" s="220"/>
      <c r="H3242" s="108"/>
      <c r="I3242" s="220"/>
      <c r="J3242" s="108"/>
      <c r="K3242" s="220"/>
      <c r="L3242" s="108"/>
      <c r="M3242" s="220"/>
      <c r="N3242" s="108"/>
      <c r="O3242" s="220"/>
      <c r="P3242" s="108"/>
      <c r="Q3242" s="225"/>
    </row>
    <row r="3243" spans="2:17" x14ac:dyDescent="0.25">
      <c r="B3243" s="108"/>
      <c r="C3243" s="220"/>
      <c r="D3243" s="108"/>
      <c r="E3243" s="220"/>
      <c r="F3243" s="108"/>
      <c r="G3243" s="220"/>
      <c r="H3243" s="108"/>
      <c r="I3243" s="220"/>
      <c r="J3243" s="108"/>
      <c r="K3243" s="220"/>
      <c r="L3243" s="108"/>
      <c r="M3243" s="220"/>
      <c r="N3243" s="108"/>
      <c r="O3243" s="220"/>
      <c r="P3243" s="108"/>
      <c r="Q3243" s="225"/>
    </row>
    <row r="3244" spans="2:17" x14ac:dyDescent="0.25">
      <c r="B3244" s="108"/>
      <c r="C3244" s="220"/>
      <c r="D3244" s="108"/>
      <c r="E3244" s="220"/>
      <c r="F3244" s="108"/>
      <c r="G3244" s="220"/>
      <c r="H3244" s="108"/>
      <c r="I3244" s="220"/>
      <c r="J3244" s="108"/>
      <c r="K3244" s="220"/>
      <c r="L3244" s="108"/>
      <c r="M3244" s="220"/>
      <c r="N3244" s="108"/>
      <c r="O3244" s="220"/>
      <c r="P3244" s="108"/>
      <c r="Q3244" s="225"/>
    </row>
    <row r="3245" spans="2:17" x14ac:dyDescent="0.25">
      <c r="B3245" s="108"/>
      <c r="C3245" s="220"/>
      <c r="D3245" s="108"/>
      <c r="E3245" s="220"/>
      <c r="F3245" s="108"/>
      <c r="G3245" s="220"/>
      <c r="H3245" s="108"/>
      <c r="I3245" s="220"/>
      <c r="J3245" s="108"/>
      <c r="K3245" s="220"/>
      <c r="L3245" s="108"/>
      <c r="M3245" s="220"/>
      <c r="N3245" s="108"/>
      <c r="O3245" s="220"/>
      <c r="P3245" s="108"/>
      <c r="Q3245" s="225"/>
    </row>
    <row r="3246" spans="2:17" x14ac:dyDescent="0.25">
      <c r="B3246" s="108"/>
      <c r="C3246" s="220"/>
      <c r="D3246" s="108"/>
      <c r="E3246" s="220"/>
      <c r="F3246" s="108"/>
      <c r="G3246" s="220"/>
      <c r="H3246" s="108"/>
      <c r="I3246" s="220"/>
      <c r="J3246" s="108"/>
      <c r="K3246" s="220"/>
      <c r="L3246" s="108"/>
      <c r="M3246" s="220"/>
      <c r="N3246" s="108"/>
      <c r="O3246" s="220"/>
      <c r="P3246" s="108"/>
      <c r="Q3246" s="225"/>
    </row>
    <row r="3247" spans="2:17" x14ac:dyDescent="0.25">
      <c r="B3247" s="108"/>
      <c r="C3247" s="220"/>
      <c r="D3247" s="108"/>
      <c r="E3247" s="220"/>
      <c r="F3247" s="108"/>
      <c r="G3247" s="220"/>
      <c r="H3247" s="108"/>
      <c r="I3247" s="220"/>
      <c r="J3247" s="108"/>
      <c r="K3247" s="220"/>
      <c r="L3247" s="108"/>
      <c r="M3247" s="220"/>
      <c r="N3247" s="108"/>
      <c r="O3247" s="220"/>
      <c r="P3247" s="108"/>
      <c r="Q3247" s="225"/>
    </row>
    <row r="3248" spans="2:17" x14ac:dyDescent="0.25">
      <c r="B3248" s="108"/>
      <c r="C3248" s="220"/>
      <c r="D3248" s="108"/>
      <c r="E3248" s="220"/>
      <c r="F3248" s="108"/>
      <c r="G3248" s="220"/>
      <c r="H3248" s="108"/>
      <c r="I3248" s="220"/>
      <c r="J3248" s="108"/>
      <c r="K3248" s="220"/>
      <c r="L3248" s="108"/>
      <c r="M3248" s="220"/>
      <c r="N3248" s="108"/>
      <c r="O3248" s="220"/>
      <c r="P3248" s="108"/>
      <c r="Q3248" s="225"/>
    </row>
    <row r="3249" spans="2:17" x14ac:dyDescent="0.25">
      <c r="B3249" s="108"/>
      <c r="C3249" s="220"/>
      <c r="D3249" s="108"/>
      <c r="E3249" s="220"/>
      <c r="F3249" s="108"/>
      <c r="G3249" s="220"/>
      <c r="H3249" s="108"/>
      <c r="I3249" s="220"/>
      <c r="J3249" s="108"/>
      <c r="K3249" s="220"/>
      <c r="L3249" s="108"/>
      <c r="M3249" s="220"/>
      <c r="N3249" s="108"/>
      <c r="O3249" s="220"/>
      <c r="P3249" s="108"/>
      <c r="Q3249" s="225"/>
    </row>
    <row r="3250" spans="2:17" x14ac:dyDescent="0.25">
      <c r="B3250" s="108"/>
      <c r="C3250" s="220"/>
      <c r="D3250" s="108"/>
      <c r="E3250" s="220"/>
      <c r="F3250" s="108"/>
      <c r="G3250" s="220"/>
      <c r="H3250" s="108"/>
      <c r="I3250" s="220"/>
      <c r="J3250" s="108"/>
      <c r="K3250" s="220"/>
      <c r="L3250" s="108"/>
      <c r="M3250" s="220"/>
      <c r="N3250" s="108"/>
      <c r="O3250" s="220"/>
      <c r="P3250" s="108"/>
      <c r="Q3250" s="225"/>
    </row>
    <row r="3251" spans="2:17" x14ac:dyDescent="0.25">
      <c r="B3251" s="108"/>
      <c r="C3251" s="220"/>
      <c r="D3251" s="108"/>
      <c r="E3251" s="220"/>
      <c r="F3251" s="108"/>
      <c r="G3251" s="220"/>
      <c r="H3251" s="108"/>
      <c r="I3251" s="220"/>
      <c r="J3251" s="108"/>
      <c r="K3251" s="220"/>
      <c r="L3251" s="108"/>
      <c r="M3251" s="220"/>
      <c r="N3251" s="108"/>
      <c r="O3251" s="220"/>
      <c r="P3251" s="108"/>
      <c r="Q3251" s="225"/>
    </row>
    <row r="3252" spans="2:17" x14ac:dyDescent="0.25">
      <c r="B3252" s="108"/>
      <c r="C3252" s="220"/>
      <c r="D3252" s="108"/>
      <c r="E3252" s="220"/>
      <c r="F3252" s="108"/>
      <c r="G3252" s="220"/>
      <c r="H3252" s="108"/>
      <c r="I3252" s="220"/>
      <c r="J3252" s="108"/>
      <c r="K3252" s="220"/>
      <c r="L3252" s="108"/>
      <c r="M3252" s="220"/>
      <c r="N3252" s="108"/>
      <c r="O3252" s="220"/>
      <c r="P3252" s="108"/>
      <c r="Q3252" s="225"/>
    </row>
    <row r="3253" spans="2:17" x14ac:dyDescent="0.25">
      <c r="B3253" s="108"/>
      <c r="C3253" s="220"/>
      <c r="D3253" s="108"/>
      <c r="E3253" s="220"/>
      <c r="F3253" s="108"/>
      <c r="G3253" s="220"/>
      <c r="H3253" s="108"/>
      <c r="I3253" s="220"/>
      <c r="J3253" s="108"/>
      <c r="K3253" s="220"/>
      <c r="L3253" s="108"/>
      <c r="M3253" s="220"/>
      <c r="N3253" s="108"/>
      <c r="O3253" s="220"/>
      <c r="P3253" s="108"/>
      <c r="Q3253" s="225"/>
    </row>
    <row r="3254" spans="2:17" x14ac:dyDescent="0.25">
      <c r="B3254" s="108"/>
      <c r="C3254" s="220"/>
      <c r="D3254" s="108"/>
      <c r="E3254" s="220"/>
      <c r="F3254" s="108"/>
      <c r="G3254" s="220"/>
      <c r="H3254" s="108"/>
      <c r="I3254" s="220"/>
      <c r="J3254" s="108"/>
      <c r="K3254" s="220"/>
      <c r="L3254" s="108"/>
      <c r="M3254" s="220"/>
      <c r="N3254" s="108"/>
      <c r="O3254" s="220"/>
      <c r="P3254" s="108"/>
      <c r="Q3254" s="225"/>
    </row>
    <row r="3255" spans="2:17" x14ac:dyDescent="0.25">
      <c r="B3255" s="108"/>
      <c r="C3255" s="220"/>
      <c r="D3255" s="108"/>
      <c r="E3255" s="220"/>
      <c r="F3255" s="108"/>
      <c r="G3255" s="220"/>
      <c r="H3255" s="108"/>
      <c r="I3255" s="220"/>
      <c r="J3255" s="108"/>
      <c r="K3255" s="220"/>
      <c r="L3255" s="108"/>
      <c r="M3255" s="220"/>
      <c r="N3255" s="108"/>
      <c r="O3255" s="220"/>
      <c r="P3255" s="108"/>
      <c r="Q3255" s="225"/>
    </row>
    <row r="3256" spans="2:17" x14ac:dyDescent="0.25">
      <c r="B3256" s="108"/>
      <c r="C3256" s="220"/>
      <c r="D3256" s="108"/>
      <c r="E3256" s="220"/>
      <c r="F3256" s="108"/>
      <c r="G3256" s="220"/>
      <c r="H3256" s="108"/>
      <c r="I3256" s="220"/>
      <c r="J3256" s="108"/>
      <c r="K3256" s="220"/>
      <c r="L3256" s="108"/>
      <c r="M3256" s="220"/>
      <c r="N3256" s="108"/>
      <c r="O3256" s="220"/>
      <c r="P3256" s="108"/>
      <c r="Q3256" s="225"/>
    </row>
    <row r="3257" spans="2:17" x14ac:dyDescent="0.25">
      <c r="B3257" s="108"/>
      <c r="C3257" s="220"/>
      <c r="D3257" s="108"/>
      <c r="E3257" s="220"/>
      <c r="F3257" s="108"/>
      <c r="G3257" s="220"/>
      <c r="H3257" s="108"/>
      <c r="I3257" s="220"/>
      <c r="J3257" s="108"/>
      <c r="K3257" s="220"/>
      <c r="L3257" s="108"/>
      <c r="M3257" s="220"/>
      <c r="N3257" s="108"/>
      <c r="O3257" s="220"/>
      <c r="P3257" s="108"/>
      <c r="Q3257" s="225"/>
    </row>
    <row r="3258" spans="2:17" x14ac:dyDescent="0.25">
      <c r="B3258" s="108"/>
      <c r="C3258" s="220"/>
      <c r="D3258" s="108"/>
      <c r="E3258" s="220"/>
      <c r="F3258" s="108"/>
      <c r="G3258" s="220"/>
      <c r="H3258" s="108"/>
      <c r="I3258" s="220"/>
      <c r="J3258" s="108"/>
      <c r="K3258" s="220"/>
      <c r="L3258" s="108"/>
      <c r="M3258" s="220"/>
      <c r="N3258" s="108"/>
      <c r="O3258" s="220"/>
      <c r="P3258" s="108"/>
      <c r="Q3258" s="225"/>
    </row>
    <row r="3259" spans="2:17" x14ac:dyDescent="0.25">
      <c r="B3259" s="108"/>
      <c r="C3259" s="220"/>
      <c r="D3259" s="108"/>
      <c r="E3259" s="220"/>
      <c r="F3259" s="108"/>
      <c r="G3259" s="220"/>
      <c r="H3259" s="108"/>
      <c r="I3259" s="220"/>
      <c r="J3259" s="108"/>
      <c r="K3259" s="220"/>
      <c r="L3259" s="108"/>
      <c r="M3259" s="220"/>
      <c r="N3259" s="108"/>
      <c r="O3259" s="220"/>
      <c r="P3259" s="108"/>
      <c r="Q3259" s="225"/>
    </row>
    <row r="3260" spans="2:17" x14ac:dyDescent="0.25">
      <c r="B3260" s="108"/>
      <c r="C3260" s="220"/>
      <c r="D3260" s="108"/>
      <c r="E3260" s="220"/>
      <c r="F3260" s="108"/>
      <c r="G3260" s="220"/>
      <c r="H3260" s="108"/>
      <c r="I3260" s="220"/>
      <c r="J3260" s="108"/>
      <c r="K3260" s="220"/>
      <c r="L3260" s="108"/>
      <c r="M3260" s="220"/>
      <c r="N3260" s="108"/>
      <c r="O3260" s="220"/>
      <c r="P3260" s="108"/>
      <c r="Q3260" s="225"/>
    </row>
    <row r="3261" spans="2:17" x14ac:dyDescent="0.25">
      <c r="B3261" s="108"/>
      <c r="C3261" s="220"/>
      <c r="D3261" s="108"/>
      <c r="E3261" s="220"/>
      <c r="F3261" s="108"/>
      <c r="G3261" s="220"/>
      <c r="H3261" s="108"/>
      <c r="I3261" s="220"/>
      <c r="J3261" s="108"/>
      <c r="K3261" s="220"/>
      <c r="L3261" s="108"/>
      <c r="M3261" s="220"/>
      <c r="N3261" s="108"/>
      <c r="O3261" s="220"/>
      <c r="P3261" s="108"/>
      <c r="Q3261" s="225"/>
    </row>
    <row r="3262" spans="2:17" x14ac:dyDescent="0.25">
      <c r="B3262" s="108"/>
      <c r="C3262" s="220"/>
      <c r="D3262" s="108"/>
      <c r="E3262" s="220"/>
      <c r="F3262" s="108"/>
      <c r="G3262" s="220"/>
      <c r="H3262" s="108"/>
      <c r="I3262" s="220"/>
      <c r="J3262" s="108"/>
      <c r="K3262" s="220"/>
      <c r="L3262" s="108"/>
      <c r="M3262" s="220"/>
      <c r="N3262" s="108"/>
      <c r="O3262" s="220"/>
      <c r="P3262" s="108"/>
      <c r="Q3262" s="225"/>
    </row>
    <row r="3263" spans="2:17" x14ac:dyDescent="0.25">
      <c r="B3263" s="108"/>
      <c r="C3263" s="220"/>
      <c r="D3263" s="108"/>
      <c r="E3263" s="220"/>
      <c r="F3263" s="108"/>
      <c r="G3263" s="220"/>
      <c r="H3263" s="108"/>
      <c r="I3263" s="220"/>
      <c r="J3263" s="108"/>
      <c r="K3263" s="220"/>
      <c r="L3263" s="108"/>
      <c r="M3263" s="220"/>
      <c r="N3263" s="108"/>
      <c r="O3263" s="220"/>
      <c r="P3263" s="108"/>
      <c r="Q3263" s="225"/>
    </row>
    <row r="3264" spans="2:17" x14ac:dyDescent="0.25">
      <c r="B3264" s="108"/>
      <c r="C3264" s="220"/>
      <c r="D3264" s="108"/>
      <c r="E3264" s="220"/>
      <c r="F3264" s="108"/>
      <c r="G3264" s="220"/>
      <c r="H3264" s="108"/>
      <c r="I3264" s="220"/>
      <c r="J3264" s="108"/>
      <c r="K3264" s="220"/>
      <c r="L3264" s="108"/>
      <c r="M3264" s="220"/>
      <c r="N3264" s="108"/>
      <c r="O3264" s="220"/>
      <c r="P3264" s="108"/>
      <c r="Q3264" s="225"/>
    </row>
    <row r="3265" spans="2:17" x14ac:dyDescent="0.25">
      <c r="B3265" s="108"/>
      <c r="C3265" s="220"/>
      <c r="D3265" s="108"/>
      <c r="E3265" s="220"/>
      <c r="F3265" s="108"/>
      <c r="G3265" s="220"/>
      <c r="H3265" s="108"/>
      <c r="I3265" s="220"/>
      <c r="J3265" s="108"/>
      <c r="K3265" s="220"/>
      <c r="L3265" s="108"/>
      <c r="M3265" s="220"/>
      <c r="N3265" s="108"/>
      <c r="O3265" s="220"/>
      <c r="P3265" s="108"/>
      <c r="Q3265" s="225"/>
    </row>
    <row r="3266" spans="2:17" x14ac:dyDescent="0.25">
      <c r="B3266" s="108"/>
      <c r="C3266" s="220"/>
      <c r="D3266" s="108"/>
      <c r="E3266" s="220"/>
      <c r="F3266" s="108"/>
      <c r="G3266" s="220"/>
      <c r="H3266" s="108"/>
      <c r="I3266" s="220"/>
      <c r="J3266" s="108"/>
      <c r="K3266" s="220"/>
      <c r="L3266" s="108"/>
      <c r="M3266" s="220"/>
      <c r="N3266" s="108"/>
      <c r="O3266" s="220"/>
      <c r="P3266" s="108"/>
      <c r="Q3266" s="225"/>
    </row>
    <row r="3267" spans="2:17" x14ac:dyDescent="0.25">
      <c r="B3267" s="108"/>
      <c r="C3267" s="220"/>
      <c r="D3267" s="108"/>
      <c r="E3267" s="220"/>
      <c r="F3267" s="108"/>
      <c r="G3267" s="220"/>
      <c r="H3267" s="108"/>
      <c r="I3267" s="220"/>
      <c r="J3267" s="108"/>
      <c r="K3267" s="220"/>
      <c r="L3267" s="108"/>
      <c r="M3267" s="220"/>
      <c r="N3267" s="108"/>
      <c r="O3267" s="220"/>
      <c r="P3267" s="108"/>
      <c r="Q3267" s="225"/>
    </row>
    <row r="3268" spans="2:17" x14ac:dyDescent="0.25">
      <c r="B3268" s="108"/>
      <c r="C3268" s="220"/>
      <c r="D3268" s="108"/>
      <c r="E3268" s="220"/>
      <c r="F3268" s="108"/>
      <c r="G3268" s="220"/>
      <c r="H3268" s="108"/>
      <c r="I3268" s="220"/>
      <c r="J3268" s="108"/>
      <c r="K3268" s="220"/>
      <c r="L3268" s="108"/>
      <c r="M3268" s="220"/>
      <c r="N3268" s="108"/>
      <c r="O3268" s="220"/>
      <c r="P3268" s="108"/>
      <c r="Q3268" s="225"/>
    </row>
    <row r="3269" spans="2:17" x14ac:dyDescent="0.25">
      <c r="B3269" s="108"/>
      <c r="C3269" s="220"/>
      <c r="D3269" s="108"/>
      <c r="E3269" s="220"/>
      <c r="F3269" s="108"/>
      <c r="G3269" s="220"/>
      <c r="H3269" s="108"/>
      <c r="I3269" s="220"/>
      <c r="J3269" s="108"/>
      <c r="K3269" s="220"/>
      <c r="L3269" s="108"/>
      <c r="M3269" s="220"/>
      <c r="N3269" s="108"/>
      <c r="O3269" s="220"/>
      <c r="P3269" s="108"/>
      <c r="Q3269" s="225"/>
    </row>
    <row r="3270" spans="2:17" x14ac:dyDescent="0.25">
      <c r="B3270" s="108"/>
      <c r="C3270" s="220"/>
      <c r="D3270" s="108"/>
      <c r="E3270" s="220"/>
      <c r="F3270" s="108"/>
      <c r="G3270" s="220"/>
      <c r="H3270" s="108"/>
      <c r="I3270" s="220"/>
      <c r="J3270" s="108"/>
      <c r="K3270" s="220"/>
      <c r="L3270" s="108"/>
      <c r="M3270" s="220"/>
      <c r="N3270" s="108"/>
      <c r="O3270" s="220"/>
      <c r="P3270" s="108"/>
      <c r="Q3270" s="225"/>
    </row>
    <row r="3271" spans="2:17" x14ac:dyDescent="0.25">
      <c r="B3271" s="108"/>
      <c r="C3271" s="220"/>
      <c r="D3271" s="108"/>
      <c r="E3271" s="220"/>
      <c r="F3271" s="108"/>
      <c r="G3271" s="220"/>
      <c r="H3271" s="108"/>
      <c r="I3271" s="220"/>
      <c r="J3271" s="108"/>
      <c r="K3271" s="220"/>
      <c r="L3271" s="108"/>
      <c r="M3271" s="220"/>
      <c r="N3271" s="108"/>
      <c r="O3271" s="220"/>
      <c r="P3271" s="108"/>
      <c r="Q3271" s="225"/>
    </row>
    <row r="3272" spans="2:17" x14ac:dyDescent="0.25">
      <c r="B3272" s="108"/>
      <c r="C3272" s="220"/>
      <c r="D3272" s="108"/>
      <c r="E3272" s="220"/>
      <c r="F3272" s="108"/>
      <c r="G3272" s="220"/>
      <c r="H3272" s="108"/>
      <c r="I3272" s="220"/>
      <c r="J3272" s="108"/>
      <c r="K3272" s="220"/>
      <c r="L3272" s="108"/>
      <c r="M3272" s="220"/>
      <c r="N3272" s="108"/>
      <c r="O3272" s="220"/>
      <c r="P3272" s="108"/>
      <c r="Q3272" s="225"/>
    </row>
    <row r="3273" spans="2:17" x14ac:dyDescent="0.25">
      <c r="B3273" s="108"/>
      <c r="C3273" s="220"/>
      <c r="D3273" s="108"/>
      <c r="E3273" s="220"/>
      <c r="F3273" s="108"/>
      <c r="G3273" s="220"/>
      <c r="H3273" s="108"/>
      <c r="I3273" s="220"/>
      <c r="J3273" s="108"/>
      <c r="K3273" s="220"/>
      <c r="L3273" s="108"/>
      <c r="M3273" s="220"/>
      <c r="N3273" s="108"/>
      <c r="O3273" s="220"/>
      <c r="P3273" s="108"/>
      <c r="Q3273" s="225"/>
    </row>
    <row r="3274" spans="2:17" x14ac:dyDescent="0.25">
      <c r="B3274" s="108"/>
      <c r="C3274" s="220"/>
      <c r="D3274" s="108"/>
      <c r="E3274" s="220"/>
      <c r="F3274" s="108"/>
      <c r="G3274" s="220"/>
      <c r="H3274" s="108"/>
      <c r="I3274" s="220"/>
      <c r="J3274" s="108"/>
      <c r="K3274" s="220"/>
      <c r="L3274" s="108"/>
      <c r="M3274" s="220"/>
      <c r="N3274" s="108"/>
      <c r="O3274" s="220"/>
      <c r="P3274" s="108"/>
      <c r="Q3274" s="225"/>
    </row>
    <row r="3275" spans="2:17" x14ac:dyDescent="0.25">
      <c r="B3275" s="108"/>
      <c r="C3275" s="220"/>
      <c r="D3275" s="108"/>
      <c r="E3275" s="220"/>
      <c r="F3275" s="108"/>
      <c r="G3275" s="220"/>
      <c r="H3275" s="108"/>
      <c r="I3275" s="220"/>
      <c r="J3275" s="108"/>
      <c r="K3275" s="220"/>
      <c r="L3275" s="108"/>
      <c r="M3275" s="220"/>
      <c r="N3275" s="108"/>
      <c r="O3275" s="220"/>
      <c r="P3275" s="108"/>
      <c r="Q3275" s="225"/>
    </row>
    <row r="3276" spans="2:17" x14ac:dyDescent="0.25">
      <c r="B3276" s="108"/>
      <c r="C3276" s="220"/>
      <c r="D3276" s="108"/>
      <c r="E3276" s="220"/>
      <c r="F3276" s="108"/>
      <c r="G3276" s="220"/>
      <c r="H3276" s="108"/>
      <c r="I3276" s="220"/>
      <c r="J3276" s="108"/>
      <c r="K3276" s="220"/>
      <c r="L3276" s="108"/>
      <c r="M3276" s="220"/>
      <c r="N3276" s="108"/>
      <c r="O3276" s="220"/>
      <c r="P3276" s="108"/>
      <c r="Q3276" s="225"/>
    </row>
    <row r="3277" spans="2:17" x14ac:dyDescent="0.25">
      <c r="B3277" s="108"/>
      <c r="C3277" s="220"/>
      <c r="D3277" s="108"/>
      <c r="E3277" s="220"/>
      <c r="F3277" s="108"/>
      <c r="G3277" s="220"/>
      <c r="H3277" s="108"/>
      <c r="I3277" s="220"/>
      <c r="J3277" s="108"/>
      <c r="K3277" s="220"/>
      <c r="L3277" s="108"/>
      <c r="M3277" s="220"/>
      <c r="N3277" s="108"/>
      <c r="O3277" s="220"/>
      <c r="P3277" s="108"/>
      <c r="Q3277" s="225"/>
    </row>
    <row r="3278" spans="2:17" x14ac:dyDescent="0.25">
      <c r="B3278" s="108"/>
      <c r="C3278" s="220"/>
      <c r="D3278" s="108"/>
      <c r="E3278" s="220"/>
      <c r="F3278" s="108"/>
      <c r="G3278" s="220"/>
      <c r="H3278" s="108"/>
      <c r="I3278" s="220"/>
      <c r="J3278" s="108"/>
      <c r="K3278" s="220"/>
      <c r="L3278" s="108"/>
      <c r="M3278" s="220"/>
      <c r="N3278" s="108"/>
      <c r="O3278" s="220"/>
      <c r="P3278" s="108"/>
      <c r="Q3278" s="225"/>
    </row>
    <row r="3279" spans="2:17" x14ac:dyDescent="0.25">
      <c r="B3279" s="108"/>
      <c r="C3279" s="220"/>
      <c r="D3279" s="108"/>
      <c r="E3279" s="220"/>
      <c r="F3279" s="108"/>
      <c r="G3279" s="220"/>
      <c r="H3279" s="108"/>
      <c r="I3279" s="220"/>
      <c r="J3279" s="108"/>
      <c r="K3279" s="220"/>
      <c r="L3279" s="108"/>
      <c r="M3279" s="220"/>
      <c r="N3279" s="108"/>
      <c r="O3279" s="220"/>
      <c r="P3279" s="108"/>
      <c r="Q3279" s="225"/>
    </row>
    <row r="3280" spans="2:17" x14ac:dyDescent="0.25">
      <c r="B3280" s="108"/>
      <c r="C3280" s="220"/>
      <c r="D3280" s="108"/>
      <c r="E3280" s="220"/>
      <c r="F3280" s="108"/>
      <c r="G3280" s="220"/>
      <c r="H3280" s="108"/>
      <c r="I3280" s="220"/>
      <c r="J3280" s="108"/>
      <c r="K3280" s="220"/>
      <c r="L3280" s="108"/>
      <c r="M3280" s="220"/>
      <c r="N3280" s="108"/>
      <c r="O3280" s="220"/>
      <c r="P3280" s="108"/>
      <c r="Q3280" s="225"/>
    </row>
    <row r="3281" spans="2:17" x14ac:dyDescent="0.25">
      <c r="B3281" s="108"/>
      <c r="C3281" s="220"/>
      <c r="D3281" s="108"/>
      <c r="E3281" s="220"/>
      <c r="F3281" s="108"/>
      <c r="G3281" s="220"/>
      <c r="H3281" s="108"/>
      <c r="I3281" s="220"/>
      <c r="J3281" s="108"/>
      <c r="K3281" s="220"/>
      <c r="L3281" s="108"/>
      <c r="M3281" s="220"/>
      <c r="N3281" s="108"/>
      <c r="O3281" s="220"/>
      <c r="P3281" s="108"/>
      <c r="Q3281" s="225"/>
    </row>
    <row r="3282" spans="2:17" x14ac:dyDescent="0.25">
      <c r="B3282" s="108"/>
      <c r="C3282" s="220"/>
      <c r="D3282" s="108"/>
      <c r="E3282" s="220"/>
      <c r="F3282" s="108"/>
      <c r="G3282" s="220"/>
      <c r="H3282" s="108"/>
      <c r="I3282" s="220"/>
      <c r="J3282" s="108"/>
      <c r="K3282" s="220"/>
      <c r="L3282" s="108"/>
      <c r="M3282" s="220"/>
      <c r="N3282" s="108"/>
      <c r="O3282" s="220"/>
      <c r="P3282" s="108"/>
      <c r="Q3282" s="225"/>
    </row>
    <row r="3283" spans="2:17" x14ac:dyDescent="0.25">
      <c r="B3283" s="108"/>
      <c r="C3283" s="220"/>
      <c r="D3283" s="108"/>
      <c r="E3283" s="220"/>
      <c r="F3283" s="108"/>
      <c r="G3283" s="220"/>
      <c r="H3283" s="108"/>
      <c r="I3283" s="220"/>
      <c r="J3283" s="108"/>
      <c r="K3283" s="220"/>
      <c r="L3283" s="108"/>
      <c r="M3283" s="220"/>
      <c r="N3283" s="108"/>
      <c r="O3283" s="220"/>
      <c r="P3283" s="108"/>
      <c r="Q3283" s="225"/>
    </row>
    <row r="3284" spans="2:17" x14ac:dyDescent="0.25">
      <c r="B3284" s="108"/>
      <c r="C3284" s="220"/>
      <c r="D3284" s="108"/>
      <c r="E3284" s="220"/>
      <c r="F3284" s="108"/>
      <c r="G3284" s="220"/>
      <c r="H3284" s="108"/>
      <c r="I3284" s="220"/>
      <c r="J3284" s="108"/>
      <c r="K3284" s="220"/>
      <c r="L3284" s="108"/>
      <c r="M3284" s="220"/>
      <c r="N3284" s="108"/>
      <c r="O3284" s="220"/>
      <c r="P3284" s="108"/>
      <c r="Q3284" s="225"/>
    </row>
    <row r="3285" spans="2:17" x14ac:dyDescent="0.25">
      <c r="B3285" s="108"/>
      <c r="C3285" s="220"/>
      <c r="D3285" s="108"/>
      <c r="E3285" s="220"/>
      <c r="F3285" s="108"/>
      <c r="G3285" s="220"/>
      <c r="H3285" s="108"/>
      <c r="I3285" s="220"/>
      <c r="J3285" s="108"/>
      <c r="K3285" s="220"/>
      <c r="L3285" s="108"/>
      <c r="M3285" s="220"/>
      <c r="N3285" s="108"/>
      <c r="O3285" s="220"/>
      <c r="P3285" s="108"/>
      <c r="Q3285" s="225"/>
    </row>
    <row r="3286" spans="2:17" x14ac:dyDescent="0.25">
      <c r="B3286" s="108"/>
      <c r="C3286" s="220"/>
      <c r="D3286" s="108"/>
      <c r="E3286" s="220"/>
      <c r="F3286" s="108"/>
      <c r="G3286" s="220"/>
      <c r="H3286" s="108"/>
      <c r="I3286" s="220"/>
      <c r="J3286" s="108"/>
      <c r="K3286" s="220"/>
      <c r="L3286" s="108"/>
      <c r="M3286" s="220"/>
      <c r="N3286" s="108"/>
      <c r="O3286" s="220"/>
      <c r="P3286" s="108"/>
      <c r="Q3286" s="225"/>
    </row>
    <row r="3287" spans="2:17" x14ac:dyDescent="0.25">
      <c r="B3287" s="108"/>
      <c r="C3287" s="220"/>
      <c r="D3287" s="108"/>
      <c r="E3287" s="220"/>
      <c r="F3287" s="108"/>
      <c r="G3287" s="220"/>
      <c r="H3287" s="108"/>
      <c r="I3287" s="220"/>
      <c r="J3287" s="108"/>
      <c r="K3287" s="220"/>
      <c r="L3287" s="108"/>
      <c r="M3287" s="220"/>
      <c r="N3287" s="108"/>
      <c r="O3287" s="220"/>
      <c r="P3287" s="108"/>
      <c r="Q3287" s="225"/>
    </row>
    <row r="3288" spans="2:17" x14ac:dyDescent="0.25">
      <c r="B3288" s="108"/>
      <c r="C3288" s="220"/>
      <c r="D3288" s="108"/>
      <c r="E3288" s="220"/>
      <c r="F3288" s="108"/>
      <c r="G3288" s="220"/>
      <c r="H3288" s="108"/>
      <c r="I3288" s="220"/>
      <c r="J3288" s="108"/>
      <c r="K3288" s="220"/>
      <c r="L3288" s="108"/>
      <c r="M3288" s="220"/>
      <c r="N3288" s="108"/>
      <c r="O3288" s="220"/>
      <c r="P3288" s="108"/>
      <c r="Q3288" s="225"/>
    </row>
    <row r="3289" spans="2:17" x14ac:dyDescent="0.25">
      <c r="B3289" s="108"/>
      <c r="C3289" s="220"/>
      <c r="D3289" s="108"/>
      <c r="E3289" s="220"/>
      <c r="F3289" s="108"/>
      <c r="G3289" s="220"/>
      <c r="H3289" s="108"/>
      <c r="I3289" s="220"/>
      <c r="J3289" s="108"/>
      <c r="K3289" s="220"/>
      <c r="L3289" s="108"/>
      <c r="M3289" s="220"/>
      <c r="N3289" s="108"/>
      <c r="O3289" s="220"/>
      <c r="P3289" s="108"/>
      <c r="Q3289" s="225"/>
    </row>
    <row r="3290" spans="2:17" x14ac:dyDescent="0.25">
      <c r="B3290" s="108"/>
      <c r="C3290" s="220"/>
      <c r="D3290" s="108"/>
      <c r="E3290" s="220"/>
      <c r="F3290" s="108"/>
      <c r="G3290" s="220"/>
      <c r="H3290" s="108"/>
      <c r="I3290" s="220"/>
      <c r="J3290" s="108"/>
      <c r="K3290" s="220"/>
      <c r="L3290" s="108"/>
      <c r="M3290" s="220"/>
      <c r="N3290" s="108"/>
      <c r="O3290" s="220"/>
      <c r="P3290" s="108"/>
      <c r="Q3290" s="225"/>
    </row>
    <row r="3291" spans="2:17" x14ac:dyDescent="0.25">
      <c r="B3291" s="108"/>
      <c r="C3291" s="220"/>
      <c r="D3291" s="108"/>
      <c r="E3291" s="220"/>
      <c r="F3291" s="108"/>
      <c r="G3291" s="220"/>
      <c r="H3291" s="108"/>
      <c r="I3291" s="220"/>
      <c r="J3291" s="108"/>
      <c r="K3291" s="220"/>
      <c r="L3291" s="108"/>
      <c r="M3291" s="220"/>
      <c r="N3291" s="108"/>
      <c r="O3291" s="220"/>
      <c r="P3291" s="108"/>
      <c r="Q3291" s="225"/>
    </row>
    <row r="3292" spans="2:17" x14ac:dyDescent="0.25">
      <c r="B3292" s="108"/>
      <c r="C3292" s="220"/>
      <c r="D3292" s="108"/>
      <c r="E3292" s="220"/>
      <c r="F3292" s="108"/>
      <c r="G3292" s="220"/>
      <c r="H3292" s="108"/>
      <c r="I3292" s="220"/>
      <c r="J3292" s="108"/>
      <c r="K3292" s="220"/>
      <c r="L3292" s="108"/>
      <c r="M3292" s="220"/>
      <c r="N3292" s="108"/>
      <c r="O3292" s="220"/>
      <c r="P3292" s="108"/>
      <c r="Q3292" s="225"/>
    </row>
    <row r="3293" spans="2:17" x14ac:dyDescent="0.25">
      <c r="B3293" s="108"/>
      <c r="C3293" s="220"/>
      <c r="D3293" s="108"/>
      <c r="E3293" s="220"/>
      <c r="F3293" s="108"/>
      <c r="G3293" s="220"/>
      <c r="H3293" s="108"/>
      <c r="I3293" s="220"/>
      <c r="J3293" s="108"/>
      <c r="K3293" s="220"/>
      <c r="L3293" s="108"/>
      <c r="M3293" s="220"/>
      <c r="N3293" s="108"/>
      <c r="O3293" s="220"/>
      <c r="P3293" s="108"/>
      <c r="Q3293" s="225"/>
    </row>
    <row r="3294" spans="2:17" x14ac:dyDescent="0.25">
      <c r="B3294" s="108"/>
      <c r="C3294" s="220"/>
      <c r="D3294" s="108"/>
      <c r="E3294" s="220"/>
      <c r="F3294" s="108"/>
      <c r="G3294" s="220"/>
      <c r="H3294" s="108"/>
      <c r="I3294" s="220"/>
      <c r="J3294" s="108"/>
      <c r="K3294" s="220"/>
      <c r="L3294" s="108"/>
      <c r="M3294" s="220"/>
      <c r="N3294" s="108"/>
      <c r="O3294" s="220"/>
      <c r="P3294" s="108"/>
      <c r="Q3294" s="225"/>
    </row>
    <row r="3295" spans="2:17" x14ac:dyDescent="0.25">
      <c r="B3295" s="108"/>
      <c r="C3295" s="220"/>
      <c r="D3295" s="108"/>
      <c r="E3295" s="220"/>
      <c r="F3295" s="108"/>
      <c r="G3295" s="220"/>
      <c r="H3295" s="108"/>
      <c r="I3295" s="220"/>
      <c r="J3295" s="108"/>
      <c r="K3295" s="220"/>
      <c r="L3295" s="108"/>
      <c r="M3295" s="220"/>
      <c r="N3295" s="108"/>
      <c r="O3295" s="220"/>
      <c r="P3295" s="108"/>
      <c r="Q3295" s="225"/>
    </row>
    <row r="3296" spans="2:17" x14ac:dyDescent="0.25">
      <c r="B3296" s="108"/>
      <c r="C3296" s="220"/>
      <c r="D3296" s="108"/>
      <c r="E3296" s="220"/>
      <c r="F3296" s="108"/>
      <c r="G3296" s="220"/>
      <c r="H3296" s="108"/>
      <c r="I3296" s="220"/>
      <c r="J3296" s="108"/>
      <c r="K3296" s="220"/>
      <c r="L3296" s="108"/>
      <c r="M3296" s="220"/>
      <c r="N3296" s="108"/>
      <c r="O3296" s="220"/>
      <c r="P3296" s="108"/>
      <c r="Q3296" s="225"/>
    </row>
    <row r="3297" spans="2:17" x14ac:dyDescent="0.25">
      <c r="B3297" s="108"/>
      <c r="C3297" s="220"/>
      <c r="D3297" s="108"/>
      <c r="E3297" s="220"/>
      <c r="F3297" s="108"/>
      <c r="G3297" s="220"/>
      <c r="H3297" s="108"/>
      <c r="I3297" s="220"/>
      <c r="J3297" s="108"/>
      <c r="K3297" s="220"/>
      <c r="L3297" s="108"/>
      <c r="M3297" s="220"/>
      <c r="N3297" s="108"/>
      <c r="O3297" s="220"/>
      <c r="P3297" s="108"/>
      <c r="Q3297" s="225"/>
    </row>
    <row r="3298" spans="2:17" x14ac:dyDescent="0.25">
      <c r="B3298" s="108"/>
      <c r="C3298" s="220"/>
      <c r="D3298" s="108"/>
      <c r="E3298" s="220"/>
      <c r="F3298" s="108"/>
      <c r="G3298" s="220"/>
      <c r="H3298" s="108"/>
      <c r="I3298" s="220"/>
      <c r="J3298" s="108"/>
      <c r="K3298" s="220"/>
      <c r="L3298" s="108"/>
      <c r="M3298" s="220"/>
      <c r="N3298" s="108"/>
      <c r="O3298" s="220"/>
      <c r="P3298" s="108"/>
      <c r="Q3298" s="225"/>
    </row>
    <row r="3299" spans="2:17" x14ac:dyDescent="0.25">
      <c r="B3299" s="108"/>
      <c r="C3299" s="220"/>
      <c r="D3299" s="108"/>
      <c r="E3299" s="220"/>
      <c r="F3299" s="108"/>
      <c r="G3299" s="220"/>
      <c r="H3299" s="108"/>
      <c r="I3299" s="220"/>
      <c r="J3299" s="108"/>
      <c r="K3299" s="220"/>
      <c r="L3299" s="108"/>
      <c r="M3299" s="220"/>
      <c r="N3299" s="108"/>
      <c r="O3299" s="220"/>
      <c r="P3299" s="108"/>
      <c r="Q3299" s="225"/>
    </row>
    <row r="3300" spans="2:17" x14ac:dyDescent="0.25">
      <c r="B3300" s="108"/>
      <c r="C3300" s="220"/>
      <c r="D3300" s="108"/>
      <c r="E3300" s="220"/>
      <c r="F3300" s="108"/>
      <c r="G3300" s="220"/>
      <c r="H3300" s="108"/>
      <c r="I3300" s="220"/>
      <c r="J3300" s="108"/>
      <c r="K3300" s="220"/>
      <c r="L3300" s="108"/>
      <c r="M3300" s="220"/>
      <c r="N3300" s="108"/>
      <c r="O3300" s="220"/>
      <c r="P3300" s="108"/>
      <c r="Q3300" s="225"/>
    </row>
    <row r="3301" spans="2:17" x14ac:dyDescent="0.25">
      <c r="B3301" s="108"/>
      <c r="C3301" s="220"/>
      <c r="D3301" s="108"/>
      <c r="E3301" s="220"/>
      <c r="F3301" s="108"/>
      <c r="G3301" s="220"/>
      <c r="H3301" s="108"/>
      <c r="I3301" s="220"/>
      <c r="J3301" s="108"/>
      <c r="K3301" s="220"/>
      <c r="L3301" s="108"/>
      <c r="M3301" s="220"/>
      <c r="N3301" s="108"/>
      <c r="O3301" s="220"/>
      <c r="P3301" s="108"/>
      <c r="Q3301" s="225"/>
    </row>
    <row r="3302" spans="2:17" x14ac:dyDescent="0.25">
      <c r="B3302" s="108"/>
      <c r="C3302" s="220"/>
      <c r="D3302" s="108"/>
      <c r="E3302" s="220"/>
      <c r="F3302" s="108"/>
      <c r="G3302" s="220"/>
      <c r="H3302" s="108"/>
      <c r="I3302" s="220"/>
      <c r="J3302" s="108"/>
      <c r="K3302" s="220"/>
      <c r="L3302" s="108"/>
      <c r="M3302" s="220"/>
      <c r="N3302" s="108"/>
      <c r="O3302" s="220"/>
      <c r="P3302" s="108"/>
      <c r="Q3302" s="225"/>
    </row>
    <row r="3303" spans="2:17" x14ac:dyDescent="0.25">
      <c r="B3303" s="108"/>
      <c r="C3303" s="220"/>
      <c r="D3303" s="108"/>
      <c r="E3303" s="220"/>
      <c r="F3303" s="108"/>
      <c r="G3303" s="220"/>
      <c r="H3303" s="108"/>
      <c r="I3303" s="220"/>
      <c r="J3303" s="108"/>
      <c r="K3303" s="220"/>
      <c r="L3303" s="108"/>
      <c r="M3303" s="220"/>
      <c r="N3303" s="108"/>
      <c r="O3303" s="220"/>
      <c r="P3303" s="108"/>
      <c r="Q3303" s="225"/>
    </row>
    <row r="3304" spans="2:17" x14ac:dyDescent="0.25">
      <c r="B3304" s="108"/>
      <c r="C3304" s="220"/>
      <c r="D3304" s="108"/>
      <c r="E3304" s="220"/>
      <c r="F3304" s="108"/>
      <c r="G3304" s="220"/>
      <c r="H3304" s="108"/>
      <c r="I3304" s="220"/>
      <c r="J3304" s="108"/>
      <c r="K3304" s="220"/>
      <c r="L3304" s="108"/>
      <c r="M3304" s="220"/>
      <c r="N3304" s="108"/>
      <c r="O3304" s="220"/>
      <c r="P3304" s="108"/>
      <c r="Q3304" s="225"/>
    </row>
    <row r="3305" spans="2:17" x14ac:dyDescent="0.25">
      <c r="B3305" s="108"/>
      <c r="C3305" s="220"/>
      <c r="D3305" s="108"/>
      <c r="E3305" s="220"/>
      <c r="F3305" s="108"/>
      <c r="G3305" s="220"/>
      <c r="H3305" s="108"/>
      <c r="I3305" s="220"/>
      <c r="J3305" s="108"/>
      <c r="K3305" s="220"/>
      <c r="L3305" s="108"/>
      <c r="M3305" s="220"/>
      <c r="N3305" s="108"/>
      <c r="O3305" s="220"/>
      <c r="P3305" s="108"/>
      <c r="Q3305" s="225"/>
    </row>
    <row r="3306" spans="2:17" x14ac:dyDescent="0.25">
      <c r="B3306" s="108"/>
      <c r="C3306" s="220"/>
      <c r="D3306" s="108"/>
      <c r="E3306" s="220"/>
      <c r="F3306" s="108"/>
      <c r="G3306" s="220"/>
      <c r="H3306" s="108"/>
      <c r="I3306" s="220"/>
      <c r="J3306" s="108"/>
      <c r="K3306" s="220"/>
      <c r="L3306" s="108"/>
      <c r="M3306" s="220"/>
      <c r="N3306" s="108"/>
      <c r="O3306" s="220"/>
      <c r="P3306" s="108"/>
      <c r="Q3306" s="225"/>
    </row>
    <row r="3307" spans="2:17" x14ac:dyDescent="0.25">
      <c r="B3307" s="108"/>
      <c r="C3307" s="220"/>
      <c r="D3307" s="108"/>
      <c r="E3307" s="220"/>
      <c r="F3307" s="108"/>
      <c r="G3307" s="220"/>
      <c r="H3307" s="108"/>
      <c r="I3307" s="220"/>
      <c r="J3307" s="108"/>
      <c r="K3307" s="220"/>
      <c r="L3307" s="108"/>
      <c r="M3307" s="220"/>
      <c r="N3307" s="108"/>
      <c r="O3307" s="220"/>
      <c r="P3307" s="108"/>
      <c r="Q3307" s="225"/>
    </row>
    <row r="3308" spans="2:17" x14ac:dyDescent="0.25">
      <c r="B3308" s="108"/>
      <c r="C3308" s="220"/>
      <c r="D3308" s="108"/>
      <c r="E3308" s="220"/>
      <c r="F3308" s="108"/>
      <c r="G3308" s="220"/>
      <c r="H3308" s="108"/>
      <c r="I3308" s="220"/>
      <c r="J3308" s="108"/>
      <c r="K3308" s="220"/>
      <c r="L3308" s="108"/>
      <c r="M3308" s="220"/>
      <c r="N3308" s="108"/>
      <c r="O3308" s="220"/>
      <c r="P3308" s="108"/>
      <c r="Q3308" s="225"/>
    </row>
    <row r="3309" spans="2:17" x14ac:dyDescent="0.25">
      <c r="B3309" s="108"/>
      <c r="C3309" s="220"/>
      <c r="D3309" s="108"/>
      <c r="E3309" s="220"/>
      <c r="F3309" s="108"/>
      <c r="G3309" s="220"/>
      <c r="H3309" s="108"/>
      <c r="I3309" s="220"/>
      <c r="J3309" s="108"/>
      <c r="K3309" s="220"/>
      <c r="L3309" s="108"/>
      <c r="M3309" s="220"/>
      <c r="N3309" s="108"/>
      <c r="O3309" s="220"/>
      <c r="P3309" s="108"/>
      <c r="Q3309" s="225"/>
    </row>
    <row r="3310" spans="2:17" x14ac:dyDescent="0.25">
      <c r="B3310" s="108"/>
      <c r="C3310" s="220"/>
      <c r="D3310" s="108"/>
      <c r="E3310" s="220"/>
      <c r="F3310" s="108"/>
      <c r="G3310" s="220"/>
      <c r="H3310" s="108"/>
      <c r="I3310" s="220"/>
      <c r="J3310" s="108"/>
      <c r="K3310" s="220"/>
      <c r="L3310" s="108"/>
      <c r="M3310" s="220"/>
      <c r="N3310" s="108"/>
      <c r="O3310" s="220"/>
      <c r="P3310" s="108"/>
      <c r="Q3310" s="225"/>
    </row>
    <row r="3311" spans="2:17" x14ac:dyDescent="0.25">
      <c r="B3311" s="108"/>
      <c r="C3311" s="220"/>
      <c r="D3311" s="108"/>
      <c r="E3311" s="220"/>
      <c r="F3311" s="108"/>
      <c r="G3311" s="220"/>
      <c r="H3311" s="108"/>
      <c r="I3311" s="220"/>
      <c r="J3311" s="108"/>
      <c r="K3311" s="220"/>
      <c r="L3311" s="108"/>
      <c r="M3311" s="220"/>
      <c r="N3311" s="108"/>
      <c r="O3311" s="220"/>
      <c r="P3311" s="108"/>
      <c r="Q3311" s="225"/>
    </row>
    <row r="3312" spans="2:17" x14ac:dyDescent="0.25">
      <c r="B3312" s="108"/>
      <c r="C3312" s="220"/>
      <c r="D3312" s="108"/>
      <c r="E3312" s="220"/>
      <c r="F3312" s="108"/>
      <c r="G3312" s="220"/>
      <c r="H3312" s="108"/>
      <c r="I3312" s="220"/>
      <c r="J3312" s="108"/>
      <c r="K3312" s="220"/>
      <c r="L3312" s="108"/>
      <c r="M3312" s="220"/>
      <c r="N3312" s="108"/>
      <c r="O3312" s="220"/>
      <c r="P3312" s="108"/>
      <c r="Q3312" s="225"/>
    </row>
    <row r="3313" spans="2:17" x14ac:dyDescent="0.25">
      <c r="B3313" s="108"/>
      <c r="C3313" s="220"/>
      <c r="D3313" s="108"/>
      <c r="E3313" s="220"/>
      <c r="F3313" s="108"/>
      <c r="G3313" s="220"/>
      <c r="H3313" s="108"/>
      <c r="I3313" s="220"/>
      <c r="J3313" s="108"/>
      <c r="K3313" s="220"/>
      <c r="L3313" s="108"/>
      <c r="M3313" s="220"/>
      <c r="N3313" s="108"/>
      <c r="O3313" s="220"/>
      <c r="P3313" s="108"/>
      <c r="Q3313" s="225"/>
    </row>
    <row r="3314" spans="2:17" x14ac:dyDescent="0.25">
      <c r="B3314" s="108"/>
      <c r="C3314" s="220"/>
      <c r="D3314" s="108"/>
      <c r="E3314" s="220"/>
      <c r="F3314" s="108"/>
      <c r="G3314" s="220"/>
      <c r="H3314" s="108"/>
      <c r="I3314" s="220"/>
      <c r="J3314" s="108"/>
      <c r="K3314" s="220"/>
      <c r="L3314" s="108"/>
      <c r="M3314" s="220"/>
      <c r="N3314" s="108"/>
      <c r="O3314" s="220"/>
      <c r="P3314" s="108"/>
      <c r="Q3314" s="225"/>
    </row>
    <row r="3315" spans="2:17" x14ac:dyDescent="0.25">
      <c r="B3315" s="108"/>
      <c r="C3315" s="220"/>
      <c r="D3315" s="108"/>
      <c r="E3315" s="220"/>
      <c r="F3315" s="108"/>
      <c r="G3315" s="220"/>
      <c r="H3315" s="108"/>
      <c r="I3315" s="220"/>
      <c r="J3315" s="108"/>
      <c r="K3315" s="220"/>
      <c r="L3315" s="108"/>
      <c r="M3315" s="220"/>
      <c r="N3315" s="108"/>
      <c r="O3315" s="220"/>
      <c r="P3315" s="108"/>
      <c r="Q3315" s="225"/>
    </row>
    <row r="3316" spans="2:17" x14ac:dyDescent="0.25">
      <c r="B3316" s="108"/>
      <c r="C3316" s="220"/>
      <c r="D3316" s="108"/>
      <c r="E3316" s="220"/>
      <c r="F3316" s="108"/>
      <c r="G3316" s="220"/>
      <c r="H3316" s="108"/>
      <c r="I3316" s="220"/>
      <c r="J3316" s="108"/>
      <c r="K3316" s="220"/>
      <c r="L3316" s="108"/>
      <c r="M3316" s="220"/>
      <c r="N3316" s="108"/>
      <c r="O3316" s="220"/>
      <c r="P3316" s="108"/>
      <c r="Q3316" s="225"/>
    </row>
    <row r="3317" spans="2:17" x14ac:dyDescent="0.25">
      <c r="B3317" s="108"/>
      <c r="C3317" s="220"/>
      <c r="D3317" s="108"/>
      <c r="E3317" s="220"/>
      <c r="F3317" s="108"/>
      <c r="G3317" s="220"/>
      <c r="H3317" s="108"/>
      <c r="I3317" s="220"/>
      <c r="J3317" s="108"/>
      <c r="K3317" s="220"/>
      <c r="L3317" s="108"/>
      <c r="M3317" s="220"/>
      <c r="N3317" s="108"/>
      <c r="O3317" s="220"/>
      <c r="P3317" s="108"/>
      <c r="Q3317" s="225"/>
    </row>
    <row r="3318" spans="2:17" x14ac:dyDescent="0.25">
      <c r="B3318" s="108"/>
      <c r="C3318" s="220"/>
      <c r="D3318" s="108"/>
      <c r="E3318" s="220"/>
      <c r="F3318" s="108"/>
      <c r="G3318" s="220"/>
      <c r="H3318" s="108"/>
      <c r="I3318" s="220"/>
      <c r="J3318" s="108"/>
      <c r="K3318" s="220"/>
      <c r="L3318" s="108"/>
      <c r="M3318" s="220"/>
      <c r="N3318" s="108"/>
      <c r="O3318" s="220"/>
      <c r="P3318" s="108"/>
      <c r="Q3318" s="225"/>
    </row>
    <row r="3319" spans="2:17" x14ac:dyDescent="0.25">
      <c r="B3319" s="108"/>
      <c r="C3319" s="220"/>
      <c r="D3319" s="108"/>
      <c r="E3319" s="220"/>
      <c r="F3319" s="108"/>
      <c r="G3319" s="220"/>
      <c r="H3319" s="108"/>
      <c r="I3319" s="220"/>
      <c r="J3319" s="108"/>
      <c r="K3319" s="220"/>
      <c r="L3319" s="108"/>
      <c r="M3319" s="220"/>
      <c r="N3319" s="108"/>
      <c r="O3319" s="220"/>
      <c r="P3319" s="108"/>
      <c r="Q3319" s="225"/>
    </row>
    <row r="3320" spans="2:17" x14ac:dyDescent="0.25">
      <c r="B3320" s="108"/>
      <c r="C3320" s="220"/>
      <c r="D3320" s="108"/>
      <c r="E3320" s="220"/>
      <c r="F3320" s="108"/>
      <c r="G3320" s="220"/>
      <c r="H3320" s="108"/>
      <c r="I3320" s="220"/>
      <c r="J3320" s="108"/>
      <c r="K3320" s="220"/>
      <c r="L3320" s="108"/>
      <c r="M3320" s="220"/>
      <c r="N3320" s="108"/>
      <c r="O3320" s="220"/>
      <c r="P3320" s="108"/>
      <c r="Q3320" s="225"/>
    </row>
    <row r="3321" spans="2:17" x14ac:dyDescent="0.25">
      <c r="B3321" s="108"/>
      <c r="C3321" s="220"/>
      <c r="D3321" s="108"/>
      <c r="E3321" s="220"/>
      <c r="F3321" s="108"/>
      <c r="G3321" s="220"/>
      <c r="H3321" s="108"/>
      <c r="I3321" s="220"/>
      <c r="J3321" s="108"/>
      <c r="K3321" s="220"/>
      <c r="L3321" s="108"/>
      <c r="M3321" s="220"/>
      <c r="N3321" s="108"/>
      <c r="O3321" s="220"/>
      <c r="P3321" s="108"/>
      <c r="Q3321" s="225"/>
    </row>
    <row r="3322" spans="2:17" x14ac:dyDescent="0.25">
      <c r="B3322" s="108"/>
      <c r="C3322" s="220"/>
      <c r="D3322" s="108"/>
      <c r="E3322" s="220"/>
      <c r="F3322" s="108"/>
      <c r="G3322" s="220"/>
      <c r="H3322" s="108"/>
      <c r="I3322" s="220"/>
      <c r="J3322" s="108"/>
      <c r="K3322" s="220"/>
      <c r="L3322" s="108"/>
      <c r="M3322" s="220"/>
      <c r="N3322" s="108"/>
      <c r="O3322" s="220"/>
      <c r="P3322" s="108"/>
      <c r="Q3322" s="225"/>
    </row>
    <row r="3323" spans="2:17" x14ac:dyDescent="0.25">
      <c r="B3323" s="108"/>
      <c r="C3323" s="220"/>
      <c r="D3323" s="108"/>
      <c r="E3323" s="220"/>
      <c r="F3323" s="108"/>
      <c r="G3323" s="220"/>
      <c r="H3323" s="108"/>
      <c r="I3323" s="220"/>
      <c r="J3323" s="108"/>
      <c r="K3323" s="220"/>
      <c r="L3323" s="108"/>
      <c r="M3323" s="220"/>
      <c r="N3323" s="108"/>
      <c r="O3323" s="220"/>
      <c r="P3323" s="108"/>
      <c r="Q3323" s="225"/>
    </row>
    <row r="3324" spans="2:17" x14ac:dyDescent="0.25">
      <c r="B3324" s="108"/>
      <c r="C3324" s="220"/>
      <c r="D3324" s="108"/>
      <c r="E3324" s="220"/>
      <c r="F3324" s="108"/>
      <c r="G3324" s="220"/>
      <c r="H3324" s="108"/>
      <c r="I3324" s="220"/>
      <c r="J3324" s="108"/>
      <c r="K3324" s="220"/>
      <c r="L3324" s="108"/>
      <c r="M3324" s="220"/>
      <c r="N3324" s="108"/>
      <c r="O3324" s="220"/>
      <c r="P3324" s="108"/>
      <c r="Q3324" s="225"/>
    </row>
    <row r="3325" spans="2:17" x14ac:dyDescent="0.25">
      <c r="B3325" s="108"/>
      <c r="C3325" s="220"/>
      <c r="D3325" s="108"/>
      <c r="E3325" s="220"/>
      <c r="F3325" s="108"/>
      <c r="G3325" s="220"/>
      <c r="H3325" s="108"/>
      <c r="I3325" s="220"/>
      <c r="J3325" s="108"/>
      <c r="K3325" s="220"/>
      <c r="L3325" s="108"/>
      <c r="M3325" s="220"/>
      <c r="N3325" s="108"/>
      <c r="O3325" s="220"/>
      <c r="P3325" s="108"/>
      <c r="Q3325" s="225"/>
    </row>
    <row r="3326" spans="2:17" x14ac:dyDescent="0.25">
      <c r="B3326" s="108"/>
      <c r="C3326" s="220"/>
      <c r="D3326" s="108"/>
      <c r="E3326" s="220"/>
      <c r="F3326" s="108"/>
      <c r="G3326" s="220"/>
      <c r="H3326" s="108"/>
      <c r="I3326" s="220"/>
      <c r="J3326" s="108"/>
      <c r="K3326" s="220"/>
      <c r="L3326" s="108"/>
      <c r="M3326" s="220"/>
      <c r="N3326" s="108"/>
      <c r="O3326" s="220"/>
      <c r="P3326" s="108"/>
      <c r="Q3326" s="225"/>
    </row>
    <row r="3327" spans="2:17" x14ac:dyDescent="0.25">
      <c r="B3327" s="108"/>
      <c r="C3327" s="220"/>
      <c r="D3327" s="108"/>
      <c r="E3327" s="220"/>
      <c r="F3327" s="108"/>
      <c r="G3327" s="220"/>
      <c r="H3327" s="108"/>
      <c r="I3327" s="220"/>
      <c r="J3327" s="108"/>
      <c r="K3327" s="220"/>
      <c r="L3327" s="108"/>
      <c r="M3327" s="220"/>
      <c r="N3327" s="108"/>
      <c r="O3327" s="220"/>
      <c r="P3327" s="108"/>
      <c r="Q3327" s="225"/>
    </row>
    <row r="3328" spans="2:17" x14ac:dyDescent="0.25">
      <c r="B3328" s="108"/>
      <c r="C3328" s="220"/>
      <c r="D3328" s="108"/>
      <c r="E3328" s="220"/>
      <c r="F3328" s="108"/>
      <c r="G3328" s="220"/>
      <c r="H3328" s="108"/>
      <c r="I3328" s="220"/>
      <c r="J3328" s="108"/>
      <c r="K3328" s="220"/>
      <c r="L3328" s="108"/>
      <c r="M3328" s="220"/>
      <c r="N3328" s="108"/>
      <c r="O3328" s="220"/>
      <c r="P3328" s="108"/>
      <c r="Q3328" s="225"/>
    </row>
    <row r="3329" spans="2:17" x14ac:dyDescent="0.25">
      <c r="B3329" s="108"/>
      <c r="C3329" s="220"/>
      <c r="D3329" s="108"/>
      <c r="E3329" s="220"/>
      <c r="F3329" s="108"/>
      <c r="G3329" s="220"/>
      <c r="H3329" s="108"/>
      <c r="I3329" s="220"/>
      <c r="J3329" s="108"/>
      <c r="K3329" s="220"/>
      <c r="L3329" s="108"/>
      <c r="M3329" s="220"/>
      <c r="N3329" s="108"/>
      <c r="O3329" s="220"/>
      <c r="P3329" s="108"/>
      <c r="Q3329" s="225"/>
    </row>
    <row r="3330" spans="2:17" x14ac:dyDescent="0.25">
      <c r="B3330" s="108"/>
      <c r="C3330" s="220"/>
      <c r="D3330" s="108"/>
      <c r="E3330" s="220"/>
      <c r="F3330" s="108"/>
      <c r="G3330" s="220"/>
      <c r="H3330" s="108"/>
      <c r="I3330" s="220"/>
      <c r="J3330" s="108"/>
      <c r="K3330" s="220"/>
      <c r="L3330" s="108"/>
      <c r="M3330" s="220"/>
      <c r="N3330" s="108"/>
      <c r="O3330" s="220"/>
      <c r="P3330" s="108"/>
      <c r="Q3330" s="225"/>
    </row>
    <row r="3331" spans="2:17" x14ac:dyDescent="0.25">
      <c r="B3331" s="108"/>
      <c r="C3331" s="220"/>
      <c r="D3331" s="108"/>
      <c r="E3331" s="220"/>
      <c r="F3331" s="108"/>
      <c r="G3331" s="220"/>
      <c r="H3331" s="108"/>
      <c r="I3331" s="220"/>
      <c r="J3331" s="108"/>
      <c r="K3331" s="220"/>
      <c r="L3331" s="108"/>
      <c r="M3331" s="220"/>
      <c r="N3331" s="108"/>
      <c r="O3331" s="220"/>
      <c r="P3331" s="108"/>
      <c r="Q3331" s="225"/>
    </row>
    <row r="3332" spans="2:17" x14ac:dyDescent="0.25">
      <c r="B3332" s="108"/>
      <c r="C3332" s="220"/>
      <c r="D3332" s="108"/>
      <c r="E3332" s="220"/>
      <c r="F3332" s="108"/>
      <c r="G3332" s="220"/>
      <c r="H3332" s="108"/>
      <c r="I3332" s="220"/>
      <c r="J3332" s="108"/>
      <c r="K3332" s="220"/>
      <c r="L3332" s="108"/>
      <c r="M3332" s="220"/>
      <c r="N3332" s="108"/>
      <c r="O3332" s="220"/>
      <c r="P3332" s="108"/>
      <c r="Q3332" s="225"/>
    </row>
    <row r="3333" spans="2:17" x14ac:dyDescent="0.25">
      <c r="B3333" s="108"/>
      <c r="C3333" s="220"/>
      <c r="D3333" s="108"/>
      <c r="E3333" s="220"/>
      <c r="F3333" s="108"/>
      <c r="G3333" s="220"/>
      <c r="H3333" s="108"/>
      <c r="I3333" s="220"/>
      <c r="J3333" s="108"/>
      <c r="K3333" s="220"/>
      <c r="L3333" s="108"/>
      <c r="M3333" s="220"/>
      <c r="N3333" s="108"/>
      <c r="O3333" s="220"/>
      <c r="P3333" s="108"/>
      <c r="Q3333" s="225"/>
    </row>
    <row r="3334" spans="2:17" x14ac:dyDescent="0.25">
      <c r="B3334" s="108"/>
      <c r="C3334" s="220"/>
      <c r="D3334" s="108"/>
      <c r="E3334" s="220"/>
      <c r="F3334" s="108"/>
      <c r="G3334" s="220"/>
      <c r="H3334" s="108"/>
      <c r="I3334" s="220"/>
      <c r="J3334" s="108"/>
      <c r="K3334" s="220"/>
      <c r="L3334" s="108"/>
      <c r="M3334" s="220"/>
      <c r="N3334" s="108"/>
      <c r="O3334" s="220"/>
      <c r="P3334" s="108"/>
      <c r="Q3334" s="225"/>
    </row>
    <row r="3335" spans="2:17" x14ac:dyDescent="0.25">
      <c r="B3335" s="108"/>
      <c r="C3335" s="220"/>
      <c r="D3335" s="108"/>
      <c r="E3335" s="220"/>
      <c r="F3335" s="108"/>
      <c r="G3335" s="220"/>
      <c r="H3335" s="108"/>
      <c r="I3335" s="220"/>
      <c r="J3335" s="108"/>
      <c r="K3335" s="220"/>
      <c r="L3335" s="108"/>
      <c r="M3335" s="220"/>
      <c r="N3335" s="108"/>
      <c r="O3335" s="220"/>
      <c r="P3335" s="108"/>
      <c r="Q3335" s="225"/>
    </row>
    <row r="3336" spans="2:17" x14ac:dyDescent="0.25">
      <c r="B3336" s="108"/>
      <c r="C3336" s="220"/>
      <c r="D3336" s="108"/>
      <c r="E3336" s="220"/>
      <c r="F3336" s="108"/>
      <c r="G3336" s="220"/>
      <c r="H3336" s="108"/>
      <c r="I3336" s="220"/>
      <c r="J3336" s="108"/>
      <c r="K3336" s="220"/>
      <c r="L3336" s="108"/>
      <c r="M3336" s="220"/>
      <c r="N3336" s="108"/>
      <c r="O3336" s="220"/>
      <c r="P3336" s="108"/>
      <c r="Q3336" s="225"/>
    </row>
    <row r="3337" spans="2:17" x14ac:dyDescent="0.25">
      <c r="B3337" s="108"/>
      <c r="C3337" s="220"/>
      <c r="D3337" s="108"/>
      <c r="E3337" s="220"/>
      <c r="F3337" s="108"/>
      <c r="G3337" s="220"/>
      <c r="H3337" s="108"/>
      <c r="I3337" s="220"/>
      <c r="J3337" s="108"/>
      <c r="K3337" s="220"/>
      <c r="L3337" s="108"/>
      <c r="M3337" s="220"/>
      <c r="N3337" s="108"/>
      <c r="O3337" s="220"/>
      <c r="P3337" s="108"/>
      <c r="Q3337" s="225"/>
    </row>
    <row r="3338" spans="2:17" x14ac:dyDescent="0.25">
      <c r="B3338" s="108"/>
      <c r="C3338" s="220"/>
      <c r="D3338" s="108"/>
      <c r="E3338" s="220"/>
      <c r="F3338" s="108"/>
      <c r="G3338" s="220"/>
      <c r="H3338" s="108"/>
      <c r="I3338" s="220"/>
      <c r="J3338" s="108"/>
      <c r="K3338" s="220"/>
      <c r="L3338" s="108"/>
      <c r="M3338" s="220"/>
      <c r="N3338" s="108"/>
      <c r="O3338" s="220"/>
      <c r="P3338" s="108"/>
      <c r="Q3338" s="225"/>
    </row>
    <row r="3339" spans="2:17" x14ac:dyDescent="0.25">
      <c r="B3339" s="108"/>
      <c r="C3339" s="220"/>
      <c r="D3339" s="108"/>
      <c r="E3339" s="220"/>
      <c r="F3339" s="108"/>
      <c r="G3339" s="220"/>
      <c r="H3339" s="108"/>
      <c r="I3339" s="220"/>
      <c r="J3339" s="108"/>
      <c r="K3339" s="220"/>
      <c r="L3339" s="108"/>
      <c r="M3339" s="220"/>
      <c r="N3339" s="108"/>
      <c r="O3339" s="220"/>
      <c r="P3339" s="108"/>
      <c r="Q3339" s="225"/>
    </row>
    <row r="3340" spans="2:17" x14ac:dyDescent="0.25">
      <c r="B3340" s="108"/>
      <c r="C3340" s="220"/>
      <c r="D3340" s="108"/>
      <c r="E3340" s="220"/>
      <c r="F3340" s="108"/>
      <c r="G3340" s="220"/>
      <c r="H3340" s="108"/>
      <c r="I3340" s="220"/>
      <c r="J3340" s="108"/>
      <c r="K3340" s="220"/>
      <c r="L3340" s="108"/>
      <c r="M3340" s="220"/>
      <c r="N3340" s="108"/>
      <c r="O3340" s="220"/>
      <c r="P3340" s="108"/>
      <c r="Q3340" s="225"/>
    </row>
    <row r="3341" spans="2:17" x14ac:dyDescent="0.25">
      <c r="B3341" s="108"/>
      <c r="C3341" s="220"/>
      <c r="D3341" s="108"/>
      <c r="E3341" s="220"/>
      <c r="F3341" s="108"/>
      <c r="G3341" s="220"/>
      <c r="H3341" s="108"/>
      <c r="I3341" s="220"/>
      <c r="J3341" s="108"/>
      <c r="K3341" s="220"/>
      <c r="L3341" s="108"/>
      <c r="M3341" s="220"/>
      <c r="N3341" s="108"/>
      <c r="O3341" s="220"/>
      <c r="P3341" s="108"/>
      <c r="Q3341" s="225"/>
    </row>
    <row r="3342" spans="2:17" x14ac:dyDescent="0.25">
      <c r="B3342" s="108"/>
      <c r="C3342" s="220"/>
      <c r="D3342" s="108"/>
      <c r="E3342" s="220"/>
      <c r="F3342" s="108"/>
      <c r="G3342" s="220"/>
      <c r="H3342" s="108"/>
      <c r="I3342" s="220"/>
      <c r="J3342" s="108"/>
      <c r="K3342" s="220"/>
      <c r="L3342" s="108"/>
      <c r="M3342" s="220"/>
      <c r="N3342" s="108"/>
      <c r="O3342" s="220"/>
      <c r="P3342" s="108"/>
      <c r="Q3342" s="225"/>
    </row>
    <row r="3343" spans="2:17" x14ac:dyDescent="0.25">
      <c r="B3343" s="108"/>
      <c r="C3343" s="220"/>
      <c r="D3343" s="108"/>
      <c r="E3343" s="220"/>
      <c r="F3343" s="108"/>
      <c r="G3343" s="220"/>
      <c r="H3343" s="108"/>
      <c r="I3343" s="220"/>
      <c r="J3343" s="108"/>
      <c r="K3343" s="220"/>
      <c r="L3343" s="108"/>
      <c r="M3343" s="220"/>
      <c r="N3343" s="108"/>
      <c r="O3343" s="220"/>
      <c r="P3343" s="108"/>
      <c r="Q3343" s="225"/>
    </row>
    <row r="3344" spans="2:17" x14ac:dyDescent="0.25">
      <c r="B3344" s="108"/>
      <c r="C3344" s="220"/>
      <c r="D3344" s="108"/>
      <c r="E3344" s="220"/>
      <c r="F3344" s="108"/>
      <c r="G3344" s="220"/>
      <c r="H3344" s="108"/>
      <c r="I3344" s="220"/>
      <c r="J3344" s="108"/>
      <c r="K3344" s="220"/>
      <c r="L3344" s="108"/>
      <c r="M3344" s="220"/>
      <c r="N3344" s="108"/>
      <c r="O3344" s="220"/>
      <c r="P3344" s="108"/>
      <c r="Q3344" s="225"/>
    </row>
    <row r="3345" spans="2:17" x14ac:dyDescent="0.25">
      <c r="B3345" s="108"/>
      <c r="C3345" s="220"/>
      <c r="D3345" s="108"/>
      <c r="E3345" s="220"/>
      <c r="F3345" s="108"/>
      <c r="G3345" s="220"/>
      <c r="H3345" s="108"/>
      <c r="I3345" s="220"/>
      <c r="J3345" s="108"/>
      <c r="K3345" s="220"/>
      <c r="L3345" s="108"/>
      <c r="M3345" s="220"/>
      <c r="N3345" s="108"/>
      <c r="O3345" s="220"/>
      <c r="P3345" s="108"/>
      <c r="Q3345" s="225"/>
    </row>
    <row r="3346" spans="2:17" x14ac:dyDescent="0.25">
      <c r="B3346" s="108"/>
      <c r="C3346" s="220"/>
      <c r="D3346" s="108"/>
      <c r="E3346" s="220"/>
      <c r="F3346" s="108"/>
      <c r="G3346" s="220"/>
      <c r="H3346" s="108"/>
      <c r="I3346" s="220"/>
      <c r="J3346" s="108"/>
      <c r="K3346" s="220"/>
      <c r="L3346" s="108"/>
      <c r="M3346" s="220"/>
      <c r="N3346" s="108"/>
      <c r="O3346" s="220"/>
      <c r="P3346" s="108"/>
      <c r="Q3346" s="225"/>
    </row>
    <row r="3347" spans="2:17" x14ac:dyDescent="0.25">
      <c r="B3347" s="108"/>
      <c r="C3347" s="220"/>
      <c r="D3347" s="108"/>
      <c r="E3347" s="220"/>
      <c r="F3347" s="108"/>
      <c r="G3347" s="220"/>
      <c r="H3347" s="108"/>
      <c r="I3347" s="220"/>
      <c r="J3347" s="108"/>
      <c r="K3347" s="220"/>
      <c r="L3347" s="108"/>
      <c r="M3347" s="220"/>
      <c r="N3347" s="108"/>
      <c r="O3347" s="220"/>
      <c r="P3347" s="108"/>
      <c r="Q3347" s="225"/>
    </row>
    <row r="3348" spans="2:17" x14ac:dyDescent="0.25">
      <c r="B3348" s="108"/>
      <c r="C3348" s="220"/>
      <c r="D3348" s="108"/>
      <c r="E3348" s="220"/>
      <c r="F3348" s="108"/>
      <c r="G3348" s="220"/>
      <c r="H3348" s="108"/>
      <c r="I3348" s="220"/>
      <c r="J3348" s="108"/>
      <c r="K3348" s="220"/>
      <c r="L3348" s="108"/>
      <c r="M3348" s="220"/>
      <c r="N3348" s="108"/>
      <c r="O3348" s="220"/>
      <c r="P3348" s="108"/>
      <c r="Q3348" s="225"/>
    </row>
    <row r="3349" spans="2:17" x14ac:dyDescent="0.25">
      <c r="B3349" s="108"/>
      <c r="C3349" s="220"/>
      <c r="D3349" s="108"/>
      <c r="E3349" s="220"/>
      <c r="F3349" s="108"/>
      <c r="G3349" s="220"/>
      <c r="H3349" s="108"/>
      <c r="I3349" s="220"/>
      <c r="J3349" s="108"/>
      <c r="K3349" s="220"/>
      <c r="L3349" s="108"/>
      <c r="M3349" s="220"/>
      <c r="N3349" s="108"/>
      <c r="O3349" s="220"/>
      <c r="P3349" s="108"/>
      <c r="Q3349" s="225"/>
    </row>
    <row r="3350" spans="2:17" x14ac:dyDescent="0.25">
      <c r="B3350" s="108"/>
      <c r="C3350" s="220"/>
      <c r="D3350" s="108"/>
      <c r="E3350" s="220"/>
      <c r="F3350" s="108"/>
      <c r="G3350" s="220"/>
      <c r="H3350" s="108"/>
      <c r="I3350" s="220"/>
      <c r="J3350" s="108"/>
      <c r="K3350" s="220"/>
      <c r="L3350" s="108"/>
      <c r="M3350" s="220"/>
      <c r="N3350" s="108"/>
      <c r="O3350" s="220"/>
      <c r="P3350" s="108"/>
      <c r="Q3350" s="225"/>
    </row>
    <row r="3351" spans="2:17" x14ac:dyDescent="0.25">
      <c r="B3351" s="108"/>
      <c r="C3351" s="220"/>
      <c r="D3351" s="108"/>
      <c r="E3351" s="220"/>
      <c r="F3351" s="108"/>
      <c r="G3351" s="220"/>
      <c r="H3351" s="108"/>
      <c r="I3351" s="220"/>
      <c r="J3351" s="108"/>
      <c r="K3351" s="220"/>
      <c r="L3351" s="108"/>
      <c r="M3351" s="220"/>
      <c r="N3351" s="108"/>
      <c r="O3351" s="220"/>
      <c r="P3351" s="108"/>
      <c r="Q3351" s="225"/>
    </row>
    <row r="3352" spans="2:17" x14ac:dyDescent="0.25">
      <c r="B3352" s="108"/>
      <c r="C3352" s="220"/>
      <c r="D3352" s="108"/>
      <c r="E3352" s="220"/>
      <c r="F3352" s="108"/>
      <c r="G3352" s="220"/>
      <c r="H3352" s="108"/>
      <c r="I3352" s="220"/>
      <c r="J3352" s="108"/>
      <c r="K3352" s="220"/>
      <c r="L3352" s="108"/>
      <c r="M3352" s="220"/>
      <c r="N3352" s="108"/>
      <c r="O3352" s="220"/>
      <c r="P3352" s="108"/>
      <c r="Q3352" s="225"/>
    </row>
    <row r="3353" spans="2:17" x14ac:dyDescent="0.25">
      <c r="B3353" s="108"/>
      <c r="C3353" s="220"/>
      <c r="D3353" s="108"/>
      <c r="E3353" s="220"/>
      <c r="F3353" s="108"/>
      <c r="G3353" s="220"/>
      <c r="H3353" s="108"/>
      <c r="I3353" s="220"/>
      <c r="J3353" s="108"/>
      <c r="K3353" s="220"/>
      <c r="L3353" s="108"/>
      <c r="M3353" s="220"/>
      <c r="N3353" s="108"/>
      <c r="O3353" s="220"/>
      <c r="P3353" s="108"/>
      <c r="Q3353" s="225"/>
    </row>
    <row r="3354" spans="2:17" x14ac:dyDescent="0.25">
      <c r="B3354" s="108"/>
      <c r="C3354" s="220"/>
      <c r="D3354" s="108"/>
      <c r="E3354" s="220"/>
      <c r="F3354" s="108"/>
      <c r="G3354" s="220"/>
      <c r="H3354" s="108"/>
      <c r="I3354" s="220"/>
      <c r="J3354" s="108"/>
      <c r="K3354" s="220"/>
      <c r="L3354" s="108"/>
      <c r="M3354" s="220"/>
      <c r="N3354" s="108"/>
      <c r="O3354" s="220"/>
      <c r="P3354" s="108"/>
      <c r="Q3354" s="225"/>
    </row>
    <row r="3355" spans="2:17" x14ac:dyDescent="0.25">
      <c r="B3355" s="108"/>
      <c r="C3355" s="220"/>
      <c r="D3355" s="108"/>
      <c r="E3355" s="220"/>
      <c r="F3355" s="108"/>
      <c r="G3355" s="220"/>
      <c r="H3355" s="108"/>
      <c r="I3355" s="220"/>
      <c r="J3355" s="108"/>
      <c r="K3355" s="220"/>
      <c r="L3355" s="108"/>
      <c r="M3355" s="220"/>
      <c r="N3355" s="108"/>
      <c r="O3355" s="220"/>
      <c r="P3355" s="108"/>
      <c r="Q3355" s="225"/>
    </row>
    <row r="3356" spans="2:17" x14ac:dyDescent="0.25">
      <c r="B3356" s="108"/>
      <c r="C3356" s="220"/>
      <c r="D3356" s="108"/>
      <c r="E3356" s="220"/>
      <c r="F3356" s="108"/>
      <c r="G3356" s="220"/>
      <c r="H3356" s="108"/>
      <c r="I3356" s="220"/>
      <c r="J3356" s="108"/>
      <c r="K3356" s="220"/>
      <c r="L3356" s="108"/>
      <c r="M3356" s="220"/>
      <c r="N3356" s="108"/>
      <c r="O3356" s="220"/>
      <c r="P3356" s="108"/>
      <c r="Q3356" s="225"/>
    </row>
    <row r="3357" spans="2:17" x14ac:dyDescent="0.25">
      <c r="B3357" s="108"/>
      <c r="C3357" s="220"/>
      <c r="D3357" s="108"/>
      <c r="E3357" s="220"/>
      <c r="F3357" s="108"/>
      <c r="G3357" s="220"/>
      <c r="H3357" s="108"/>
      <c r="I3357" s="220"/>
      <c r="J3357" s="108"/>
      <c r="K3357" s="220"/>
      <c r="L3357" s="108"/>
      <c r="M3357" s="220"/>
      <c r="N3357" s="108"/>
      <c r="O3357" s="220"/>
      <c r="P3357" s="108"/>
      <c r="Q3357" s="225"/>
    </row>
    <row r="3358" spans="2:17" x14ac:dyDescent="0.25">
      <c r="B3358" s="108"/>
      <c r="C3358" s="220"/>
      <c r="D3358" s="108"/>
      <c r="E3358" s="220"/>
      <c r="F3358" s="108"/>
      <c r="G3358" s="220"/>
      <c r="H3358" s="108"/>
      <c r="I3358" s="220"/>
      <c r="J3358" s="108"/>
      <c r="K3358" s="220"/>
      <c r="L3358" s="108"/>
      <c r="M3358" s="220"/>
      <c r="N3358" s="108"/>
      <c r="O3358" s="220"/>
      <c r="P3358" s="108"/>
      <c r="Q3358" s="225"/>
    </row>
    <row r="3359" spans="2:17" x14ac:dyDescent="0.25">
      <c r="B3359" s="108"/>
      <c r="C3359" s="220"/>
      <c r="D3359" s="108"/>
      <c r="E3359" s="220"/>
      <c r="F3359" s="108"/>
      <c r="G3359" s="220"/>
      <c r="H3359" s="108"/>
      <c r="I3359" s="220"/>
      <c r="J3359" s="108"/>
      <c r="K3359" s="220"/>
      <c r="L3359" s="108"/>
      <c r="M3359" s="220"/>
      <c r="N3359" s="108"/>
      <c r="O3359" s="220"/>
      <c r="P3359" s="108"/>
      <c r="Q3359" s="225"/>
    </row>
    <row r="3360" spans="2:17" x14ac:dyDescent="0.25">
      <c r="B3360" s="108"/>
      <c r="C3360" s="220"/>
      <c r="D3360" s="108"/>
      <c r="E3360" s="220"/>
      <c r="F3360" s="108"/>
      <c r="G3360" s="220"/>
      <c r="H3360" s="108"/>
      <c r="I3360" s="220"/>
      <c r="J3360" s="108"/>
      <c r="K3360" s="220"/>
      <c r="L3360" s="108"/>
      <c r="M3360" s="220"/>
      <c r="N3360" s="108"/>
      <c r="O3360" s="220"/>
      <c r="P3360" s="108"/>
      <c r="Q3360" s="225"/>
    </row>
    <row r="3361" spans="2:17" x14ac:dyDescent="0.25">
      <c r="B3361" s="108"/>
      <c r="C3361" s="220"/>
      <c r="D3361" s="108"/>
      <c r="E3361" s="220"/>
      <c r="F3361" s="108"/>
      <c r="G3361" s="220"/>
      <c r="H3361" s="108"/>
      <c r="I3361" s="220"/>
      <c r="J3361" s="108"/>
      <c r="K3361" s="220"/>
      <c r="L3361" s="108"/>
      <c r="M3361" s="220"/>
      <c r="N3361" s="108"/>
      <c r="O3361" s="220"/>
      <c r="P3361" s="108"/>
      <c r="Q3361" s="225"/>
    </row>
    <row r="3362" spans="2:17" x14ac:dyDescent="0.25">
      <c r="B3362" s="108"/>
      <c r="C3362" s="220"/>
      <c r="D3362" s="108"/>
      <c r="E3362" s="220"/>
      <c r="F3362" s="108"/>
      <c r="G3362" s="220"/>
      <c r="H3362" s="108"/>
      <c r="I3362" s="220"/>
      <c r="J3362" s="108"/>
      <c r="K3362" s="220"/>
      <c r="L3362" s="108"/>
      <c r="M3362" s="220"/>
      <c r="N3362" s="108"/>
      <c r="O3362" s="220"/>
      <c r="P3362" s="108"/>
      <c r="Q3362" s="225"/>
    </row>
    <row r="3363" spans="2:17" x14ac:dyDescent="0.25">
      <c r="B3363" s="108"/>
      <c r="C3363" s="220"/>
      <c r="D3363" s="108"/>
      <c r="E3363" s="220"/>
      <c r="F3363" s="108"/>
      <c r="G3363" s="220"/>
      <c r="H3363" s="108"/>
      <c r="I3363" s="220"/>
      <c r="J3363" s="108"/>
      <c r="K3363" s="220"/>
      <c r="L3363" s="108"/>
      <c r="M3363" s="220"/>
      <c r="N3363" s="108"/>
      <c r="O3363" s="220"/>
      <c r="P3363" s="108"/>
      <c r="Q3363" s="225"/>
    </row>
    <row r="3364" spans="2:17" x14ac:dyDescent="0.25">
      <c r="B3364" s="108"/>
      <c r="C3364" s="220"/>
      <c r="D3364" s="108"/>
      <c r="E3364" s="220"/>
      <c r="F3364" s="108"/>
      <c r="G3364" s="220"/>
      <c r="H3364" s="108"/>
      <c r="I3364" s="220"/>
      <c r="J3364" s="108"/>
      <c r="K3364" s="220"/>
      <c r="L3364" s="108"/>
      <c r="M3364" s="220"/>
      <c r="N3364" s="108"/>
      <c r="O3364" s="220"/>
      <c r="P3364" s="108"/>
      <c r="Q3364" s="225"/>
    </row>
    <row r="3365" spans="2:17" x14ac:dyDescent="0.25">
      <c r="B3365" s="108"/>
      <c r="C3365" s="220"/>
      <c r="D3365" s="108"/>
      <c r="E3365" s="220"/>
      <c r="F3365" s="108"/>
      <c r="G3365" s="220"/>
      <c r="H3365" s="108"/>
      <c r="I3365" s="220"/>
      <c r="J3365" s="108"/>
      <c r="K3365" s="220"/>
      <c r="L3365" s="108"/>
      <c r="M3365" s="220"/>
      <c r="N3365" s="108"/>
      <c r="O3365" s="220"/>
      <c r="P3365" s="108"/>
      <c r="Q3365" s="225"/>
    </row>
    <row r="3366" spans="2:17" x14ac:dyDescent="0.25">
      <c r="B3366" s="108"/>
      <c r="C3366" s="220"/>
      <c r="D3366" s="108"/>
      <c r="E3366" s="220"/>
      <c r="F3366" s="108"/>
      <c r="G3366" s="220"/>
      <c r="H3366" s="108"/>
      <c r="I3366" s="220"/>
      <c r="J3366" s="108"/>
      <c r="K3366" s="220"/>
      <c r="L3366" s="108"/>
      <c r="M3366" s="220"/>
      <c r="N3366" s="108"/>
      <c r="O3366" s="220"/>
      <c r="P3366" s="108"/>
      <c r="Q3366" s="225"/>
    </row>
    <row r="3367" spans="2:17" x14ac:dyDescent="0.25">
      <c r="B3367" s="108"/>
      <c r="C3367" s="220"/>
      <c r="D3367" s="108"/>
      <c r="E3367" s="220"/>
      <c r="F3367" s="108"/>
      <c r="G3367" s="220"/>
      <c r="H3367" s="108"/>
      <c r="I3367" s="220"/>
      <c r="J3367" s="108"/>
      <c r="K3367" s="220"/>
      <c r="L3367" s="108"/>
      <c r="M3367" s="220"/>
      <c r="N3367" s="108"/>
      <c r="O3367" s="220"/>
      <c r="P3367" s="108"/>
      <c r="Q3367" s="225"/>
    </row>
    <row r="3368" spans="2:17" x14ac:dyDescent="0.25">
      <c r="B3368" s="108"/>
      <c r="C3368" s="220"/>
      <c r="D3368" s="108"/>
      <c r="E3368" s="220"/>
      <c r="F3368" s="108"/>
      <c r="G3368" s="220"/>
      <c r="H3368" s="108"/>
      <c r="I3368" s="220"/>
      <c r="J3368" s="108"/>
      <c r="K3368" s="220"/>
      <c r="L3368" s="108"/>
      <c r="M3368" s="220"/>
      <c r="N3368" s="108"/>
      <c r="O3368" s="220"/>
      <c r="P3368" s="108"/>
      <c r="Q3368" s="225"/>
    </row>
    <row r="3369" spans="2:17" x14ac:dyDescent="0.25">
      <c r="B3369" s="108"/>
      <c r="C3369" s="220"/>
      <c r="D3369" s="108"/>
      <c r="E3369" s="220"/>
      <c r="F3369" s="108"/>
      <c r="G3369" s="220"/>
      <c r="H3369" s="108"/>
      <c r="I3369" s="220"/>
      <c r="J3369" s="108"/>
      <c r="K3369" s="220"/>
      <c r="L3369" s="108"/>
      <c r="M3369" s="220"/>
      <c r="N3369" s="108"/>
      <c r="O3369" s="220"/>
      <c r="P3369" s="108"/>
      <c r="Q3369" s="225"/>
    </row>
    <row r="3370" spans="2:17" x14ac:dyDescent="0.25">
      <c r="B3370" s="108"/>
      <c r="C3370" s="220"/>
      <c r="D3370" s="108"/>
      <c r="E3370" s="220"/>
      <c r="F3370" s="108"/>
      <c r="G3370" s="220"/>
      <c r="H3370" s="108"/>
      <c r="I3370" s="220"/>
      <c r="J3370" s="108"/>
      <c r="K3370" s="220"/>
      <c r="L3370" s="108"/>
      <c r="M3370" s="220"/>
      <c r="N3370" s="108"/>
      <c r="O3370" s="220"/>
      <c r="P3370" s="108"/>
      <c r="Q3370" s="225"/>
    </row>
    <row r="3371" spans="2:17" x14ac:dyDescent="0.25">
      <c r="B3371" s="108"/>
      <c r="C3371" s="220"/>
      <c r="D3371" s="108"/>
      <c r="E3371" s="220"/>
      <c r="F3371" s="108"/>
      <c r="G3371" s="220"/>
      <c r="H3371" s="108"/>
      <c r="I3371" s="220"/>
      <c r="J3371" s="108"/>
      <c r="K3371" s="220"/>
      <c r="L3371" s="108"/>
      <c r="M3371" s="220"/>
      <c r="N3371" s="108"/>
      <c r="O3371" s="220"/>
      <c r="P3371" s="108"/>
      <c r="Q3371" s="225"/>
    </row>
    <row r="3372" spans="2:17" x14ac:dyDescent="0.25">
      <c r="B3372" s="108"/>
      <c r="C3372" s="220"/>
      <c r="D3372" s="108"/>
      <c r="E3372" s="220"/>
      <c r="F3372" s="108"/>
      <c r="G3372" s="220"/>
      <c r="H3372" s="108"/>
      <c r="I3372" s="220"/>
      <c r="J3372" s="108"/>
      <c r="K3372" s="220"/>
      <c r="L3372" s="108"/>
      <c r="M3372" s="220"/>
      <c r="N3372" s="108"/>
      <c r="O3372" s="220"/>
      <c r="P3372" s="108"/>
      <c r="Q3372" s="225"/>
    </row>
    <row r="3373" spans="2:17" x14ac:dyDescent="0.25">
      <c r="B3373" s="108"/>
      <c r="C3373" s="220"/>
      <c r="D3373" s="108"/>
      <c r="E3373" s="220"/>
      <c r="F3373" s="108"/>
      <c r="G3373" s="220"/>
      <c r="H3373" s="108"/>
      <c r="I3373" s="220"/>
      <c r="J3373" s="108"/>
      <c r="K3373" s="220"/>
      <c r="L3373" s="108"/>
      <c r="M3373" s="220"/>
      <c r="N3373" s="108"/>
      <c r="O3373" s="220"/>
      <c r="P3373" s="108"/>
      <c r="Q3373" s="225"/>
    </row>
    <row r="3374" spans="2:17" x14ac:dyDescent="0.25">
      <c r="B3374" s="108"/>
      <c r="C3374" s="220"/>
      <c r="D3374" s="108"/>
      <c r="E3374" s="220"/>
      <c r="F3374" s="108"/>
      <c r="G3374" s="220"/>
      <c r="H3374" s="108"/>
      <c r="I3374" s="220"/>
      <c r="J3374" s="108"/>
      <c r="K3374" s="220"/>
      <c r="L3374" s="108"/>
      <c r="M3374" s="220"/>
      <c r="N3374" s="108"/>
      <c r="O3374" s="220"/>
      <c r="P3374" s="108"/>
      <c r="Q3374" s="225"/>
    </row>
    <row r="3375" spans="2:17" x14ac:dyDescent="0.25">
      <c r="B3375" s="108"/>
      <c r="C3375" s="220"/>
      <c r="D3375" s="108"/>
      <c r="E3375" s="220"/>
      <c r="F3375" s="108"/>
      <c r="G3375" s="220"/>
      <c r="H3375" s="108"/>
      <c r="I3375" s="220"/>
      <c r="J3375" s="108"/>
      <c r="K3375" s="220"/>
      <c r="L3375" s="108"/>
      <c r="M3375" s="220"/>
      <c r="N3375" s="108"/>
      <c r="O3375" s="220"/>
      <c r="P3375" s="108"/>
      <c r="Q3375" s="225"/>
    </row>
    <row r="3376" spans="2:17" x14ac:dyDescent="0.25">
      <c r="B3376" s="108"/>
      <c r="C3376" s="220"/>
      <c r="D3376" s="108"/>
      <c r="E3376" s="220"/>
      <c r="F3376" s="108"/>
      <c r="G3376" s="220"/>
      <c r="H3376" s="108"/>
      <c r="I3376" s="220"/>
      <c r="J3376" s="108"/>
      <c r="K3376" s="220"/>
      <c r="L3376" s="108"/>
      <c r="M3376" s="220"/>
      <c r="N3376" s="108"/>
      <c r="O3376" s="220"/>
      <c r="P3376" s="108"/>
      <c r="Q3376" s="225"/>
    </row>
    <row r="3377" spans="2:17" x14ac:dyDescent="0.25">
      <c r="B3377" s="108"/>
      <c r="C3377" s="220"/>
      <c r="D3377" s="108"/>
      <c r="E3377" s="220"/>
      <c r="F3377" s="108"/>
      <c r="G3377" s="220"/>
      <c r="H3377" s="108"/>
      <c r="I3377" s="220"/>
      <c r="J3377" s="108"/>
      <c r="K3377" s="220"/>
      <c r="L3377" s="108"/>
      <c r="M3377" s="220"/>
      <c r="N3377" s="108"/>
      <c r="O3377" s="220"/>
      <c r="P3377" s="108"/>
      <c r="Q3377" s="225"/>
    </row>
    <row r="3378" spans="2:17" x14ac:dyDescent="0.25">
      <c r="B3378" s="108"/>
      <c r="C3378" s="220"/>
      <c r="D3378" s="108"/>
      <c r="E3378" s="220"/>
      <c r="F3378" s="108"/>
      <c r="G3378" s="220"/>
      <c r="H3378" s="108"/>
      <c r="I3378" s="220"/>
      <c r="J3378" s="108"/>
      <c r="K3378" s="220"/>
      <c r="L3378" s="108"/>
      <c r="M3378" s="220"/>
      <c r="N3378" s="108"/>
      <c r="O3378" s="220"/>
      <c r="P3378" s="108"/>
      <c r="Q3378" s="225"/>
    </row>
    <row r="3379" spans="2:17" x14ac:dyDescent="0.25">
      <c r="B3379" s="108"/>
      <c r="C3379" s="220"/>
      <c r="D3379" s="108"/>
      <c r="E3379" s="220"/>
      <c r="F3379" s="108"/>
      <c r="G3379" s="220"/>
      <c r="H3379" s="108"/>
      <c r="I3379" s="220"/>
      <c r="J3379" s="108"/>
      <c r="K3379" s="220"/>
      <c r="L3379" s="108"/>
      <c r="M3379" s="220"/>
      <c r="N3379" s="108"/>
      <c r="O3379" s="220"/>
      <c r="P3379" s="108"/>
      <c r="Q3379" s="225"/>
    </row>
    <row r="3380" spans="2:17" x14ac:dyDescent="0.25">
      <c r="B3380" s="108"/>
      <c r="C3380" s="220"/>
      <c r="D3380" s="108"/>
      <c r="E3380" s="220"/>
      <c r="F3380" s="108"/>
      <c r="G3380" s="220"/>
      <c r="H3380" s="108"/>
      <c r="I3380" s="220"/>
      <c r="J3380" s="108"/>
      <c r="K3380" s="220"/>
      <c r="L3380" s="108"/>
      <c r="M3380" s="220"/>
      <c r="N3380" s="108"/>
      <c r="O3380" s="220"/>
      <c r="P3380" s="108"/>
      <c r="Q3380" s="225"/>
    </row>
    <row r="3381" spans="2:17" x14ac:dyDescent="0.25">
      <c r="B3381" s="108"/>
      <c r="C3381" s="220"/>
      <c r="D3381" s="108"/>
      <c r="E3381" s="220"/>
      <c r="F3381" s="108"/>
      <c r="G3381" s="220"/>
      <c r="H3381" s="108"/>
      <c r="I3381" s="220"/>
      <c r="J3381" s="108"/>
      <c r="K3381" s="220"/>
      <c r="L3381" s="108"/>
      <c r="M3381" s="220"/>
      <c r="N3381" s="108"/>
      <c r="O3381" s="220"/>
      <c r="P3381" s="108"/>
      <c r="Q3381" s="225"/>
    </row>
    <row r="3382" spans="2:17" x14ac:dyDescent="0.25">
      <c r="B3382" s="108"/>
      <c r="C3382" s="220"/>
      <c r="D3382" s="108"/>
      <c r="E3382" s="220"/>
      <c r="F3382" s="108"/>
      <c r="G3382" s="220"/>
      <c r="H3382" s="108"/>
      <c r="I3382" s="220"/>
      <c r="J3382" s="108"/>
      <c r="K3382" s="220"/>
      <c r="L3382" s="108"/>
      <c r="M3382" s="220"/>
      <c r="N3382" s="108"/>
      <c r="O3382" s="220"/>
      <c r="P3382" s="108"/>
      <c r="Q3382" s="225"/>
    </row>
    <row r="3383" spans="2:17" x14ac:dyDescent="0.25">
      <c r="B3383" s="108"/>
      <c r="C3383" s="220"/>
      <c r="D3383" s="108"/>
      <c r="E3383" s="220"/>
      <c r="F3383" s="108"/>
      <c r="G3383" s="220"/>
      <c r="H3383" s="108"/>
      <c r="I3383" s="220"/>
      <c r="J3383" s="108"/>
      <c r="K3383" s="220"/>
      <c r="L3383" s="108"/>
      <c r="M3383" s="220"/>
      <c r="N3383" s="108"/>
      <c r="O3383" s="220"/>
      <c r="P3383" s="108"/>
      <c r="Q3383" s="225"/>
    </row>
    <row r="3384" spans="2:17" x14ac:dyDescent="0.25">
      <c r="B3384" s="108"/>
      <c r="C3384" s="220"/>
      <c r="D3384" s="108"/>
      <c r="E3384" s="220"/>
      <c r="F3384" s="108"/>
      <c r="G3384" s="220"/>
      <c r="H3384" s="108"/>
      <c r="I3384" s="220"/>
      <c r="J3384" s="108"/>
      <c r="K3384" s="220"/>
      <c r="L3384" s="108"/>
      <c r="M3384" s="220"/>
      <c r="N3384" s="108"/>
      <c r="O3384" s="220"/>
      <c r="P3384" s="108"/>
      <c r="Q3384" s="225"/>
    </row>
    <row r="3385" spans="2:17" x14ac:dyDescent="0.25">
      <c r="B3385" s="108"/>
      <c r="C3385" s="220"/>
      <c r="D3385" s="108"/>
      <c r="E3385" s="220"/>
      <c r="F3385" s="108"/>
      <c r="G3385" s="220"/>
      <c r="H3385" s="108"/>
      <c r="I3385" s="220"/>
      <c r="J3385" s="108"/>
      <c r="K3385" s="220"/>
      <c r="L3385" s="108"/>
      <c r="M3385" s="220"/>
      <c r="N3385" s="108"/>
      <c r="O3385" s="220"/>
      <c r="P3385" s="108"/>
      <c r="Q3385" s="225"/>
    </row>
    <row r="3386" spans="2:17" x14ac:dyDescent="0.25">
      <c r="B3386" s="108"/>
      <c r="C3386" s="220"/>
      <c r="D3386" s="108"/>
      <c r="E3386" s="220"/>
      <c r="F3386" s="108"/>
      <c r="G3386" s="220"/>
      <c r="H3386" s="108"/>
      <c r="I3386" s="220"/>
      <c r="J3386" s="108"/>
      <c r="K3386" s="220"/>
      <c r="L3386" s="108"/>
      <c r="M3386" s="220"/>
      <c r="N3386" s="108"/>
      <c r="O3386" s="220"/>
      <c r="P3386" s="108"/>
      <c r="Q3386" s="225"/>
    </row>
    <row r="3387" spans="2:17" x14ac:dyDescent="0.25">
      <c r="B3387" s="108"/>
      <c r="C3387" s="220"/>
      <c r="D3387" s="108"/>
      <c r="E3387" s="220"/>
      <c r="F3387" s="108"/>
      <c r="G3387" s="220"/>
      <c r="H3387" s="108"/>
      <c r="I3387" s="220"/>
      <c r="J3387" s="108"/>
      <c r="K3387" s="220"/>
      <c r="L3387" s="108"/>
      <c r="M3387" s="220"/>
      <c r="N3387" s="108"/>
      <c r="O3387" s="220"/>
      <c r="P3387" s="108"/>
      <c r="Q3387" s="225"/>
    </row>
    <row r="3388" spans="2:17" x14ac:dyDescent="0.25">
      <c r="B3388" s="108"/>
      <c r="C3388" s="220"/>
      <c r="D3388" s="108"/>
      <c r="E3388" s="220"/>
      <c r="F3388" s="108"/>
      <c r="G3388" s="220"/>
      <c r="H3388" s="108"/>
      <c r="I3388" s="220"/>
      <c r="J3388" s="108"/>
      <c r="K3388" s="220"/>
      <c r="L3388" s="108"/>
      <c r="M3388" s="220"/>
      <c r="N3388" s="108"/>
      <c r="O3388" s="220"/>
      <c r="P3388" s="108"/>
      <c r="Q3388" s="225"/>
    </row>
    <row r="3389" spans="2:17" x14ac:dyDescent="0.25">
      <c r="B3389" s="108"/>
      <c r="C3389" s="220"/>
      <c r="D3389" s="108"/>
      <c r="E3389" s="220"/>
      <c r="F3389" s="108"/>
      <c r="G3389" s="220"/>
      <c r="H3389" s="108"/>
      <c r="I3389" s="220"/>
      <c r="J3389" s="108"/>
      <c r="K3389" s="220"/>
      <c r="L3389" s="108"/>
      <c r="M3389" s="220"/>
      <c r="N3389" s="108"/>
      <c r="O3389" s="220"/>
      <c r="P3389" s="108"/>
      <c r="Q3389" s="225"/>
    </row>
    <row r="3390" spans="2:17" x14ac:dyDescent="0.25">
      <c r="B3390" s="108"/>
      <c r="C3390" s="220"/>
      <c r="D3390" s="108"/>
      <c r="E3390" s="220"/>
      <c r="F3390" s="108"/>
      <c r="G3390" s="220"/>
      <c r="H3390" s="108"/>
      <c r="I3390" s="220"/>
      <c r="J3390" s="108"/>
      <c r="K3390" s="220"/>
      <c r="L3390" s="108"/>
      <c r="M3390" s="220"/>
      <c r="N3390" s="108"/>
      <c r="O3390" s="220"/>
      <c r="P3390" s="108"/>
      <c r="Q3390" s="225"/>
    </row>
    <row r="3391" spans="2:17" x14ac:dyDescent="0.25">
      <c r="B3391" s="108"/>
      <c r="C3391" s="220"/>
      <c r="D3391" s="108"/>
      <c r="E3391" s="220"/>
      <c r="F3391" s="108"/>
      <c r="G3391" s="220"/>
      <c r="H3391" s="108"/>
      <c r="I3391" s="220"/>
      <c r="J3391" s="108"/>
      <c r="K3391" s="220"/>
      <c r="L3391" s="108"/>
      <c r="M3391" s="220"/>
      <c r="N3391" s="108"/>
      <c r="O3391" s="220"/>
      <c r="P3391" s="108"/>
      <c r="Q3391" s="225"/>
    </row>
    <row r="3392" spans="2:17" x14ac:dyDescent="0.25">
      <c r="B3392" s="108"/>
      <c r="C3392" s="220"/>
      <c r="D3392" s="108"/>
      <c r="E3392" s="220"/>
      <c r="F3392" s="108"/>
      <c r="G3392" s="220"/>
      <c r="H3392" s="108"/>
      <c r="I3392" s="220"/>
      <c r="J3392" s="108"/>
      <c r="K3392" s="220"/>
      <c r="L3392" s="108"/>
      <c r="M3392" s="220"/>
      <c r="N3392" s="108"/>
      <c r="O3392" s="220"/>
      <c r="P3392" s="108"/>
      <c r="Q3392" s="225"/>
    </row>
    <row r="3393" spans="2:17" x14ac:dyDescent="0.25">
      <c r="B3393" s="108"/>
      <c r="C3393" s="220"/>
      <c r="D3393" s="108"/>
      <c r="E3393" s="220"/>
      <c r="F3393" s="108"/>
      <c r="G3393" s="220"/>
      <c r="H3393" s="108"/>
      <c r="I3393" s="220"/>
      <c r="J3393" s="108"/>
      <c r="K3393" s="220"/>
      <c r="L3393" s="108"/>
      <c r="M3393" s="220"/>
      <c r="N3393" s="108"/>
      <c r="O3393" s="220"/>
      <c r="P3393" s="108"/>
      <c r="Q3393" s="225"/>
    </row>
    <row r="3394" spans="2:17" x14ac:dyDescent="0.25">
      <c r="B3394" s="108"/>
      <c r="C3394" s="220"/>
      <c r="D3394" s="108"/>
      <c r="E3394" s="220"/>
      <c r="F3394" s="108"/>
      <c r="G3394" s="220"/>
      <c r="H3394" s="108"/>
      <c r="I3394" s="220"/>
      <c r="J3394" s="108"/>
      <c r="K3394" s="220"/>
      <c r="L3394" s="108"/>
      <c r="M3394" s="220"/>
      <c r="N3394" s="108"/>
      <c r="O3394" s="220"/>
      <c r="P3394" s="108"/>
      <c r="Q3394" s="225"/>
    </row>
    <row r="3395" spans="2:17" x14ac:dyDescent="0.25">
      <c r="B3395" s="108"/>
      <c r="C3395" s="220"/>
      <c r="D3395" s="108"/>
      <c r="E3395" s="220"/>
      <c r="F3395" s="108"/>
      <c r="G3395" s="220"/>
      <c r="H3395" s="108"/>
      <c r="I3395" s="220"/>
      <c r="J3395" s="108"/>
      <c r="K3395" s="220"/>
      <c r="L3395" s="108"/>
      <c r="M3395" s="220"/>
      <c r="N3395" s="108"/>
      <c r="O3395" s="220"/>
      <c r="P3395" s="108"/>
      <c r="Q3395" s="225"/>
    </row>
    <row r="3396" spans="2:17" x14ac:dyDescent="0.25">
      <c r="B3396" s="108"/>
      <c r="C3396" s="220"/>
      <c r="D3396" s="108"/>
      <c r="E3396" s="220"/>
      <c r="F3396" s="108"/>
      <c r="G3396" s="220"/>
      <c r="H3396" s="108"/>
      <c r="I3396" s="220"/>
      <c r="J3396" s="108"/>
      <c r="K3396" s="220"/>
      <c r="L3396" s="108"/>
      <c r="M3396" s="220"/>
      <c r="N3396" s="108"/>
      <c r="O3396" s="220"/>
      <c r="P3396" s="108"/>
      <c r="Q3396" s="225"/>
    </row>
    <row r="3397" spans="2:17" x14ac:dyDescent="0.25">
      <c r="B3397" s="108"/>
      <c r="C3397" s="220"/>
      <c r="D3397" s="108"/>
      <c r="E3397" s="220"/>
      <c r="F3397" s="108"/>
      <c r="G3397" s="220"/>
      <c r="H3397" s="108"/>
      <c r="I3397" s="220"/>
      <c r="J3397" s="108"/>
      <c r="K3397" s="220"/>
      <c r="L3397" s="108"/>
      <c r="M3397" s="220"/>
      <c r="N3397" s="108"/>
      <c r="O3397" s="220"/>
      <c r="P3397" s="108"/>
      <c r="Q3397" s="225"/>
    </row>
    <row r="3398" spans="2:17" x14ac:dyDescent="0.25">
      <c r="B3398" s="108"/>
      <c r="C3398" s="220"/>
      <c r="D3398" s="108"/>
      <c r="E3398" s="220"/>
      <c r="F3398" s="108"/>
      <c r="G3398" s="220"/>
      <c r="H3398" s="108"/>
      <c r="I3398" s="220"/>
      <c r="J3398" s="108"/>
      <c r="K3398" s="220"/>
      <c r="L3398" s="108"/>
      <c r="M3398" s="220"/>
      <c r="N3398" s="108"/>
      <c r="O3398" s="220"/>
      <c r="P3398" s="108"/>
      <c r="Q3398" s="225"/>
    </row>
    <row r="3399" spans="2:17" x14ac:dyDescent="0.25">
      <c r="B3399" s="108"/>
      <c r="C3399" s="220"/>
      <c r="D3399" s="108"/>
      <c r="E3399" s="220"/>
      <c r="F3399" s="108"/>
      <c r="G3399" s="220"/>
      <c r="H3399" s="108"/>
      <c r="I3399" s="220"/>
      <c r="J3399" s="108"/>
      <c r="K3399" s="220"/>
      <c r="L3399" s="108"/>
      <c r="M3399" s="220"/>
      <c r="N3399" s="108"/>
      <c r="O3399" s="220"/>
      <c r="P3399" s="108"/>
      <c r="Q3399" s="225"/>
    </row>
    <row r="3400" spans="2:17" x14ac:dyDescent="0.25">
      <c r="B3400" s="108"/>
      <c r="C3400" s="220"/>
      <c r="D3400" s="108"/>
      <c r="E3400" s="220"/>
      <c r="F3400" s="108"/>
      <c r="G3400" s="220"/>
      <c r="H3400" s="108"/>
      <c r="I3400" s="220"/>
      <c r="J3400" s="108"/>
      <c r="K3400" s="220"/>
      <c r="L3400" s="108"/>
      <c r="M3400" s="220"/>
      <c r="N3400" s="108"/>
      <c r="O3400" s="220"/>
      <c r="P3400" s="108"/>
      <c r="Q3400" s="225"/>
    </row>
    <row r="3401" spans="2:17" x14ac:dyDescent="0.25">
      <c r="B3401" s="108"/>
      <c r="C3401" s="220"/>
      <c r="D3401" s="108"/>
      <c r="E3401" s="220"/>
      <c r="F3401" s="108"/>
      <c r="G3401" s="220"/>
      <c r="H3401" s="108"/>
      <c r="I3401" s="220"/>
      <c r="J3401" s="108"/>
      <c r="K3401" s="220"/>
      <c r="L3401" s="108"/>
      <c r="M3401" s="220"/>
      <c r="N3401" s="108"/>
      <c r="O3401" s="220"/>
      <c r="P3401" s="108"/>
      <c r="Q3401" s="225"/>
    </row>
    <row r="3402" spans="2:17" x14ac:dyDescent="0.25">
      <c r="B3402" s="108"/>
      <c r="C3402" s="220"/>
      <c r="D3402" s="108"/>
      <c r="E3402" s="220"/>
      <c r="F3402" s="108"/>
      <c r="G3402" s="220"/>
      <c r="H3402" s="108"/>
      <c r="I3402" s="220"/>
      <c r="J3402" s="108"/>
      <c r="K3402" s="220"/>
      <c r="L3402" s="108"/>
      <c r="M3402" s="220"/>
      <c r="N3402" s="108"/>
      <c r="O3402" s="220"/>
      <c r="P3402" s="108"/>
      <c r="Q3402" s="225"/>
    </row>
    <row r="3403" spans="2:17" x14ac:dyDescent="0.25">
      <c r="B3403" s="108"/>
      <c r="C3403" s="220"/>
      <c r="D3403" s="108"/>
      <c r="E3403" s="220"/>
      <c r="F3403" s="108"/>
      <c r="G3403" s="220"/>
      <c r="H3403" s="108"/>
      <c r="I3403" s="220"/>
      <c r="J3403" s="108"/>
      <c r="K3403" s="220"/>
      <c r="L3403" s="108"/>
      <c r="M3403" s="220"/>
      <c r="N3403" s="108"/>
      <c r="O3403" s="220"/>
      <c r="P3403" s="108"/>
      <c r="Q3403" s="225"/>
    </row>
    <row r="3404" spans="2:17" x14ac:dyDescent="0.25">
      <c r="B3404" s="108"/>
      <c r="C3404" s="220"/>
      <c r="D3404" s="108"/>
      <c r="E3404" s="220"/>
      <c r="F3404" s="108"/>
      <c r="G3404" s="220"/>
      <c r="H3404" s="108"/>
      <c r="I3404" s="220"/>
      <c r="J3404" s="108"/>
      <c r="K3404" s="220"/>
      <c r="L3404" s="108"/>
      <c r="M3404" s="220"/>
      <c r="N3404" s="108"/>
      <c r="O3404" s="220"/>
      <c r="P3404" s="108"/>
      <c r="Q3404" s="225"/>
    </row>
    <row r="3405" spans="2:17" x14ac:dyDescent="0.25">
      <c r="B3405" s="108"/>
      <c r="C3405" s="220"/>
      <c r="D3405" s="108"/>
      <c r="E3405" s="220"/>
      <c r="F3405" s="108"/>
      <c r="G3405" s="220"/>
      <c r="H3405" s="108"/>
      <c r="I3405" s="220"/>
      <c r="J3405" s="108"/>
      <c r="K3405" s="220"/>
      <c r="L3405" s="108"/>
      <c r="M3405" s="220"/>
      <c r="N3405" s="108"/>
      <c r="O3405" s="220"/>
      <c r="P3405" s="108"/>
      <c r="Q3405" s="225"/>
    </row>
    <row r="3406" spans="2:17" x14ac:dyDescent="0.25">
      <c r="B3406" s="108"/>
      <c r="C3406" s="220"/>
      <c r="D3406" s="108"/>
      <c r="E3406" s="220"/>
      <c r="F3406" s="108"/>
      <c r="G3406" s="220"/>
      <c r="H3406" s="108"/>
      <c r="I3406" s="220"/>
      <c r="J3406" s="108"/>
      <c r="K3406" s="220"/>
      <c r="L3406" s="108"/>
      <c r="M3406" s="220"/>
      <c r="N3406" s="108"/>
      <c r="O3406" s="220"/>
      <c r="P3406" s="108"/>
      <c r="Q3406" s="225"/>
    </row>
    <row r="3407" spans="2:17" x14ac:dyDescent="0.25">
      <c r="B3407" s="108"/>
      <c r="C3407" s="220"/>
      <c r="D3407" s="108"/>
      <c r="E3407" s="220"/>
      <c r="F3407" s="108"/>
      <c r="G3407" s="220"/>
      <c r="H3407" s="108"/>
      <c r="I3407" s="220"/>
      <c r="J3407" s="108"/>
      <c r="K3407" s="220"/>
      <c r="L3407" s="108"/>
      <c r="M3407" s="220"/>
      <c r="N3407" s="108"/>
      <c r="O3407" s="220"/>
      <c r="P3407" s="108"/>
      <c r="Q3407" s="225"/>
    </row>
    <row r="3408" spans="2:17" x14ac:dyDescent="0.25">
      <c r="B3408" s="108"/>
      <c r="C3408" s="220"/>
      <c r="D3408" s="108"/>
      <c r="E3408" s="220"/>
      <c r="F3408" s="108"/>
      <c r="G3408" s="220"/>
      <c r="H3408" s="108"/>
      <c r="I3408" s="220"/>
      <c r="J3408" s="108"/>
      <c r="K3408" s="220"/>
      <c r="L3408" s="108"/>
      <c r="M3408" s="220"/>
      <c r="N3408" s="108"/>
      <c r="O3408" s="220"/>
      <c r="P3408" s="108"/>
      <c r="Q3408" s="225"/>
    </row>
    <row r="3409" spans="2:17" x14ac:dyDescent="0.25">
      <c r="B3409" s="108"/>
      <c r="C3409" s="220"/>
      <c r="D3409" s="108"/>
      <c r="E3409" s="220"/>
      <c r="F3409" s="108"/>
      <c r="G3409" s="220"/>
      <c r="H3409" s="108"/>
      <c r="I3409" s="220"/>
      <c r="J3409" s="108"/>
      <c r="K3409" s="220"/>
      <c r="L3409" s="108"/>
      <c r="M3409" s="220"/>
      <c r="N3409" s="108"/>
      <c r="O3409" s="220"/>
      <c r="P3409" s="108"/>
      <c r="Q3409" s="225"/>
    </row>
    <row r="3410" spans="2:17" x14ac:dyDescent="0.25">
      <c r="B3410" s="108"/>
      <c r="C3410" s="220"/>
      <c r="D3410" s="108"/>
      <c r="E3410" s="220"/>
      <c r="F3410" s="108"/>
      <c r="G3410" s="220"/>
      <c r="H3410" s="108"/>
      <c r="I3410" s="220"/>
      <c r="J3410" s="108"/>
      <c r="K3410" s="220"/>
      <c r="L3410" s="108"/>
      <c r="M3410" s="220"/>
      <c r="N3410" s="108"/>
      <c r="O3410" s="220"/>
      <c r="P3410" s="108"/>
      <c r="Q3410" s="225"/>
    </row>
    <row r="3411" spans="2:17" x14ac:dyDescent="0.25">
      <c r="B3411" s="108"/>
      <c r="C3411" s="220"/>
      <c r="D3411" s="108"/>
      <c r="E3411" s="220"/>
      <c r="F3411" s="108"/>
      <c r="G3411" s="220"/>
      <c r="H3411" s="108"/>
      <c r="I3411" s="220"/>
      <c r="J3411" s="108"/>
      <c r="K3411" s="220"/>
      <c r="L3411" s="108"/>
      <c r="M3411" s="220"/>
      <c r="N3411" s="108"/>
      <c r="O3411" s="220"/>
      <c r="P3411" s="108"/>
      <c r="Q3411" s="225"/>
    </row>
    <row r="3412" spans="2:17" x14ac:dyDescent="0.25">
      <c r="B3412" s="108"/>
      <c r="C3412" s="220"/>
      <c r="D3412" s="108"/>
      <c r="E3412" s="220"/>
      <c r="F3412" s="108"/>
      <c r="G3412" s="220"/>
      <c r="H3412" s="108"/>
      <c r="I3412" s="220"/>
      <c r="J3412" s="108"/>
      <c r="K3412" s="220"/>
      <c r="L3412" s="108"/>
      <c r="M3412" s="220"/>
      <c r="N3412" s="108"/>
      <c r="O3412" s="220"/>
      <c r="P3412" s="108"/>
      <c r="Q3412" s="225"/>
    </row>
    <row r="3413" spans="2:17" x14ac:dyDescent="0.25">
      <c r="B3413" s="108"/>
      <c r="C3413" s="220"/>
      <c r="D3413" s="108"/>
      <c r="E3413" s="220"/>
      <c r="F3413" s="108"/>
      <c r="G3413" s="220"/>
      <c r="H3413" s="108"/>
      <c r="I3413" s="220"/>
      <c r="J3413" s="108"/>
      <c r="K3413" s="220"/>
      <c r="L3413" s="108"/>
      <c r="M3413" s="220"/>
      <c r="N3413" s="108"/>
      <c r="O3413" s="220"/>
      <c r="P3413" s="108"/>
      <c r="Q3413" s="225"/>
    </row>
    <row r="3414" spans="2:17" x14ac:dyDescent="0.25">
      <c r="B3414" s="108"/>
      <c r="C3414" s="220"/>
      <c r="D3414" s="108"/>
      <c r="E3414" s="220"/>
      <c r="F3414" s="108"/>
      <c r="G3414" s="220"/>
      <c r="H3414" s="108"/>
      <c r="I3414" s="220"/>
      <c r="J3414" s="108"/>
      <c r="K3414" s="220"/>
      <c r="L3414" s="108"/>
      <c r="M3414" s="220"/>
      <c r="N3414" s="108"/>
      <c r="O3414" s="220"/>
      <c r="P3414" s="108"/>
      <c r="Q3414" s="225"/>
    </row>
    <row r="3415" spans="2:17" x14ac:dyDescent="0.25">
      <c r="B3415" s="108"/>
      <c r="C3415" s="220"/>
      <c r="D3415" s="108"/>
      <c r="E3415" s="220"/>
      <c r="F3415" s="108"/>
      <c r="G3415" s="220"/>
      <c r="H3415" s="108"/>
      <c r="I3415" s="220"/>
      <c r="J3415" s="108"/>
      <c r="K3415" s="220"/>
      <c r="L3415" s="108"/>
      <c r="M3415" s="220"/>
      <c r="N3415" s="108"/>
      <c r="O3415" s="220"/>
      <c r="P3415" s="108"/>
      <c r="Q3415" s="225"/>
    </row>
    <row r="3416" spans="2:17" x14ac:dyDescent="0.25">
      <c r="B3416" s="108"/>
      <c r="C3416" s="220"/>
      <c r="D3416" s="108"/>
      <c r="E3416" s="220"/>
      <c r="F3416" s="108"/>
      <c r="G3416" s="220"/>
      <c r="H3416" s="108"/>
      <c r="I3416" s="220"/>
      <c r="J3416" s="108"/>
      <c r="K3416" s="220"/>
      <c r="L3416" s="108"/>
      <c r="M3416" s="220"/>
      <c r="N3416" s="108"/>
      <c r="O3416" s="220"/>
      <c r="P3416" s="108"/>
      <c r="Q3416" s="225"/>
    </row>
    <row r="3417" spans="2:17" x14ac:dyDescent="0.25">
      <c r="B3417" s="108"/>
      <c r="C3417" s="220"/>
      <c r="D3417" s="108"/>
      <c r="E3417" s="220"/>
      <c r="F3417" s="108"/>
      <c r="G3417" s="220"/>
      <c r="H3417" s="108"/>
      <c r="I3417" s="220"/>
      <c r="J3417" s="108"/>
      <c r="K3417" s="220"/>
      <c r="L3417" s="108"/>
      <c r="M3417" s="220"/>
      <c r="N3417" s="108"/>
      <c r="O3417" s="220"/>
      <c r="P3417" s="108"/>
      <c r="Q3417" s="225"/>
    </row>
    <row r="3418" spans="2:17" x14ac:dyDescent="0.25">
      <c r="B3418" s="108"/>
      <c r="C3418" s="220"/>
      <c r="D3418" s="108"/>
      <c r="E3418" s="220"/>
      <c r="F3418" s="108"/>
      <c r="G3418" s="220"/>
      <c r="H3418" s="108"/>
      <c r="I3418" s="220"/>
      <c r="J3418" s="108"/>
      <c r="K3418" s="220"/>
      <c r="L3418" s="108"/>
      <c r="M3418" s="220"/>
      <c r="N3418" s="108"/>
      <c r="O3418" s="220"/>
      <c r="P3418" s="108"/>
      <c r="Q3418" s="225"/>
    </row>
    <row r="3419" spans="2:17" x14ac:dyDescent="0.25">
      <c r="B3419" s="108"/>
      <c r="C3419" s="220"/>
      <c r="D3419" s="108"/>
      <c r="E3419" s="220"/>
      <c r="F3419" s="108"/>
      <c r="G3419" s="220"/>
      <c r="H3419" s="108"/>
      <c r="I3419" s="220"/>
      <c r="J3419" s="108"/>
      <c r="K3419" s="220"/>
      <c r="L3419" s="108"/>
      <c r="M3419" s="220"/>
      <c r="N3419" s="108"/>
      <c r="O3419" s="220"/>
      <c r="P3419" s="108"/>
      <c r="Q3419" s="225"/>
    </row>
    <row r="3420" spans="2:17" x14ac:dyDescent="0.25">
      <c r="B3420" s="108"/>
      <c r="C3420" s="220"/>
      <c r="D3420" s="108"/>
      <c r="E3420" s="220"/>
      <c r="F3420" s="108"/>
      <c r="G3420" s="220"/>
      <c r="H3420" s="108"/>
      <c r="I3420" s="220"/>
      <c r="J3420" s="108"/>
      <c r="K3420" s="220"/>
      <c r="L3420" s="108"/>
      <c r="M3420" s="220"/>
      <c r="N3420" s="108"/>
      <c r="O3420" s="220"/>
      <c r="P3420" s="108"/>
      <c r="Q3420" s="225"/>
    </row>
    <row r="3421" spans="2:17" x14ac:dyDescent="0.25">
      <c r="B3421" s="108"/>
      <c r="C3421" s="220"/>
      <c r="D3421" s="108"/>
      <c r="E3421" s="220"/>
      <c r="F3421" s="108"/>
      <c r="G3421" s="220"/>
      <c r="H3421" s="108"/>
      <c r="I3421" s="220"/>
      <c r="J3421" s="108"/>
      <c r="K3421" s="220"/>
      <c r="L3421" s="108"/>
      <c r="M3421" s="220"/>
      <c r="N3421" s="108"/>
      <c r="O3421" s="220"/>
      <c r="P3421" s="108"/>
      <c r="Q3421" s="225"/>
    </row>
    <row r="3422" spans="2:17" x14ac:dyDescent="0.25">
      <c r="B3422" s="108"/>
      <c r="C3422" s="220"/>
      <c r="D3422" s="108"/>
      <c r="E3422" s="220"/>
      <c r="F3422" s="108"/>
      <c r="G3422" s="220"/>
      <c r="H3422" s="108"/>
      <c r="I3422" s="220"/>
      <c r="J3422" s="108"/>
      <c r="K3422" s="220"/>
      <c r="L3422" s="108"/>
      <c r="M3422" s="220"/>
      <c r="N3422" s="108"/>
      <c r="O3422" s="220"/>
      <c r="P3422" s="108"/>
      <c r="Q3422" s="225"/>
    </row>
    <row r="3423" spans="2:17" x14ac:dyDescent="0.25">
      <c r="B3423" s="108"/>
      <c r="C3423" s="220"/>
      <c r="D3423" s="108"/>
      <c r="E3423" s="220"/>
      <c r="F3423" s="108"/>
      <c r="G3423" s="220"/>
      <c r="H3423" s="108"/>
      <c r="I3423" s="220"/>
      <c r="J3423" s="108"/>
      <c r="K3423" s="220"/>
      <c r="L3423" s="108"/>
      <c r="M3423" s="220"/>
      <c r="N3423" s="108"/>
      <c r="O3423" s="220"/>
      <c r="P3423" s="108"/>
      <c r="Q3423" s="225"/>
    </row>
    <row r="3424" spans="2:17" x14ac:dyDescent="0.25">
      <c r="B3424" s="108"/>
      <c r="C3424" s="220"/>
      <c r="D3424" s="108"/>
      <c r="E3424" s="220"/>
      <c r="F3424" s="108"/>
      <c r="G3424" s="220"/>
      <c r="H3424" s="108"/>
      <c r="I3424" s="220"/>
      <c r="J3424" s="108"/>
      <c r="K3424" s="220"/>
      <c r="L3424" s="108"/>
      <c r="M3424" s="220"/>
      <c r="N3424" s="108"/>
      <c r="O3424" s="220"/>
      <c r="P3424" s="108"/>
      <c r="Q3424" s="225"/>
    </row>
    <row r="3425" spans="2:17" x14ac:dyDescent="0.25">
      <c r="B3425" s="108"/>
      <c r="C3425" s="220"/>
      <c r="D3425" s="108"/>
      <c r="E3425" s="220"/>
      <c r="F3425" s="108"/>
      <c r="G3425" s="220"/>
      <c r="H3425" s="108"/>
      <c r="I3425" s="220"/>
      <c r="J3425" s="108"/>
      <c r="K3425" s="220"/>
      <c r="L3425" s="108"/>
      <c r="M3425" s="220"/>
      <c r="N3425" s="108"/>
      <c r="O3425" s="220"/>
      <c r="P3425" s="108"/>
      <c r="Q3425" s="225"/>
    </row>
    <row r="3426" spans="2:17" x14ac:dyDescent="0.25">
      <c r="B3426" s="108"/>
      <c r="C3426" s="220"/>
      <c r="D3426" s="108"/>
      <c r="E3426" s="220"/>
      <c r="F3426" s="108"/>
      <c r="G3426" s="220"/>
      <c r="H3426" s="108"/>
      <c r="I3426" s="220"/>
      <c r="J3426" s="108"/>
      <c r="K3426" s="220"/>
      <c r="L3426" s="108"/>
      <c r="M3426" s="220"/>
      <c r="N3426" s="108"/>
      <c r="O3426" s="220"/>
      <c r="P3426" s="108"/>
      <c r="Q3426" s="225"/>
    </row>
    <row r="3427" spans="2:17" x14ac:dyDescent="0.25">
      <c r="B3427" s="108"/>
      <c r="C3427" s="220"/>
      <c r="D3427" s="108"/>
      <c r="E3427" s="220"/>
      <c r="F3427" s="108"/>
      <c r="G3427" s="220"/>
      <c r="H3427" s="108"/>
      <c r="I3427" s="220"/>
      <c r="J3427" s="108"/>
      <c r="K3427" s="220"/>
      <c r="L3427" s="108"/>
      <c r="M3427" s="220"/>
      <c r="N3427" s="108"/>
      <c r="O3427" s="220"/>
      <c r="P3427" s="108"/>
      <c r="Q3427" s="225"/>
    </row>
    <row r="3428" spans="2:17" x14ac:dyDescent="0.25">
      <c r="B3428" s="108"/>
      <c r="C3428" s="220"/>
      <c r="D3428" s="108"/>
      <c r="E3428" s="220"/>
      <c r="F3428" s="108"/>
      <c r="G3428" s="220"/>
      <c r="H3428" s="108"/>
      <c r="I3428" s="220"/>
      <c r="J3428" s="108"/>
      <c r="K3428" s="220"/>
      <c r="L3428" s="108"/>
      <c r="M3428" s="220"/>
      <c r="N3428" s="108"/>
      <c r="O3428" s="220"/>
      <c r="P3428" s="108"/>
      <c r="Q3428" s="225"/>
    </row>
    <row r="3429" spans="2:17" x14ac:dyDescent="0.25">
      <c r="B3429" s="108"/>
      <c r="C3429" s="220"/>
      <c r="D3429" s="108"/>
      <c r="E3429" s="220"/>
      <c r="F3429" s="108"/>
      <c r="G3429" s="220"/>
      <c r="H3429" s="108"/>
      <c r="I3429" s="220"/>
      <c r="J3429" s="108"/>
      <c r="K3429" s="220"/>
      <c r="L3429" s="108"/>
      <c r="M3429" s="220"/>
      <c r="N3429" s="108"/>
      <c r="O3429" s="220"/>
      <c r="P3429" s="108"/>
      <c r="Q3429" s="225"/>
    </row>
    <row r="3430" spans="2:17" x14ac:dyDescent="0.25">
      <c r="B3430" s="108"/>
      <c r="C3430" s="220"/>
      <c r="D3430" s="108"/>
      <c r="E3430" s="220"/>
      <c r="F3430" s="108"/>
      <c r="G3430" s="220"/>
      <c r="H3430" s="108"/>
      <c r="I3430" s="220"/>
      <c r="J3430" s="108"/>
      <c r="K3430" s="220"/>
      <c r="L3430" s="108"/>
      <c r="M3430" s="220"/>
      <c r="N3430" s="108"/>
      <c r="O3430" s="220"/>
      <c r="P3430" s="108"/>
      <c r="Q3430" s="225"/>
    </row>
    <row r="3431" spans="2:17" x14ac:dyDescent="0.25">
      <c r="B3431" s="108"/>
      <c r="C3431" s="220"/>
      <c r="D3431" s="108"/>
      <c r="E3431" s="220"/>
      <c r="F3431" s="108"/>
      <c r="G3431" s="220"/>
      <c r="H3431" s="108"/>
      <c r="I3431" s="220"/>
      <c r="J3431" s="108"/>
      <c r="K3431" s="220"/>
      <c r="L3431" s="108"/>
      <c r="M3431" s="220"/>
      <c r="N3431" s="108"/>
      <c r="O3431" s="220"/>
      <c r="P3431" s="108"/>
      <c r="Q3431" s="225"/>
    </row>
    <row r="3432" spans="2:17" x14ac:dyDescent="0.25">
      <c r="B3432" s="108"/>
      <c r="C3432" s="220"/>
      <c r="D3432" s="108"/>
      <c r="E3432" s="220"/>
      <c r="F3432" s="108"/>
      <c r="G3432" s="220"/>
      <c r="H3432" s="108"/>
      <c r="I3432" s="220"/>
      <c r="J3432" s="108"/>
      <c r="K3432" s="220"/>
      <c r="L3432" s="108"/>
      <c r="M3432" s="220"/>
      <c r="N3432" s="108"/>
      <c r="O3432" s="220"/>
      <c r="P3432" s="108"/>
      <c r="Q3432" s="225"/>
    </row>
    <row r="3433" spans="2:17" x14ac:dyDescent="0.25">
      <c r="B3433" s="108"/>
      <c r="C3433" s="220"/>
      <c r="D3433" s="108"/>
      <c r="E3433" s="220"/>
      <c r="F3433" s="108"/>
      <c r="G3433" s="220"/>
      <c r="H3433" s="108"/>
      <c r="I3433" s="220"/>
      <c r="J3433" s="108"/>
      <c r="K3433" s="220"/>
      <c r="L3433" s="108"/>
      <c r="M3433" s="220"/>
      <c r="N3433" s="108"/>
      <c r="O3433" s="220"/>
      <c r="P3433" s="108"/>
      <c r="Q3433" s="225"/>
    </row>
    <row r="3434" spans="2:17" x14ac:dyDescent="0.25">
      <c r="B3434" s="108"/>
      <c r="C3434" s="220"/>
      <c r="D3434" s="108"/>
      <c r="E3434" s="220"/>
      <c r="F3434" s="108"/>
      <c r="G3434" s="220"/>
      <c r="H3434" s="108"/>
      <c r="I3434" s="220"/>
      <c r="J3434" s="108"/>
      <c r="K3434" s="220"/>
      <c r="L3434" s="108"/>
      <c r="M3434" s="220"/>
      <c r="N3434" s="108"/>
      <c r="O3434" s="220"/>
      <c r="P3434" s="108"/>
      <c r="Q3434" s="225"/>
    </row>
    <row r="3435" spans="2:17" x14ac:dyDescent="0.25">
      <c r="B3435" s="108"/>
      <c r="C3435" s="220"/>
      <c r="D3435" s="108"/>
      <c r="E3435" s="220"/>
      <c r="F3435" s="108"/>
      <c r="G3435" s="220"/>
      <c r="H3435" s="108"/>
      <c r="I3435" s="220"/>
      <c r="J3435" s="108"/>
      <c r="K3435" s="220"/>
      <c r="L3435" s="108"/>
      <c r="M3435" s="220"/>
      <c r="N3435" s="108"/>
      <c r="O3435" s="220"/>
      <c r="P3435" s="108"/>
      <c r="Q3435" s="225"/>
    </row>
    <row r="3436" spans="2:17" x14ac:dyDescent="0.25">
      <c r="B3436" s="108"/>
      <c r="C3436" s="220"/>
      <c r="D3436" s="108"/>
      <c r="E3436" s="220"/>
      <c r="F3436" s="108"/>
      <c r="G3436" s="220"/>
      <c r="H3436" s="108"/>
      <c r="I3436" s="220"/>
      <c r="J3436" s="108"/>
      <c r="K3436" s="220"/>
      <c r="L3436" s="108"/>
      <c r="M3436" s="220"/>
      <c r="N3436" s="108"/>
      <c r="O3436" s="220"/>
      <c r="P3436" s="108"/>
      <c r="Q3436" s="225"/>
    </row>
    <row r="3437" spans="2:17" x14ac:dyDescent="0.25">
      <c r="B3437" s="108"/>
      <c r="C3437" s="220"/>
      <c r="D3437" s="108"/>
      <c r="E3437" s="220"/>
      <c r="F3437" s="108"/>
      <c r="G3437" s="220"/>
      <c r="H3437" s="108"/>
      <c r="I3437" s="220"/>
      <c r="J3437" s="108"/>
      <c r="K3437" s="220"/>
      <c r="L3437" s="108"/>
      <c r="M3437" s="220"/>
      <c r="N3437" s="108"/>
      <c r="O3437" s="220"/>
      <c r="P3437" s="108"/>
      <c r="Q3437" s="225"/>
    </row>
    <row r="3438" spans="2:17" x14ac:dyDescent="0.25">
      <c r="B3438" s="108"/>
      <c r="C3438" s="220"/>
      <c r="D3438" s="108"/>
      <c r="E3438" s="220"/>
      <c r="F3438" s="108"/>
      <c r="G3438" s="220"/>
      <c r="H3438" s="108"/>
      <c r="I3438" s="220"/>
      <c r="J3438" s="108"/>
      <c r="K3438" s="220"/>
      <c r="L3438" s="108"/>
      <c r="M3438" s="220"/>
      <c r="N3438" s="108"/>
      <c r="O3438" s="220"/>
      <c r="P3438" s="108"/>
      <c r="Q3438" s="225"/>
    </row>
    <row r="3439" spans="2:17" x14ac:dyDescent="0.25">
      <c r="B3439" s="108"/>
      <c r="C3439" s="220"/>
      <c r="D3439" s="108"/>
      <c r="E3439" s="220"/>
      <c r="F3439" s="108"/>
      <c r="G3439" s="220"/>
      <c r="H3439" s="108"/>
      <c r="I3439" s="220"/>
      <c r="J3439" s="108"/>
      <c r="K3439" s="220"/>
      <c r="L3439" s="108"/>
      <c r="M3439" s="220"/>
      <c r="N3439" s="108"/>
      <c r="O3439" s="220"/>
      <c r="P3439" s="108"/>
      <c r="Q3439" s="225"/>
    </row>
    <row r="3440" spans="2:17" x14ac:dyDescent="0.25">
      <c r="B3440" s="108"/>
      <c r="C3440" s="220"/>
      <c r="D3440" s="108"/>
      <c r="E3440" s="220"/>
      <c r="F3440" s="108"/>
      <c r="G3440" s="220"/>
      <c r="H3440" s="108"/>
      <c r="I3440" s="220"/>
      <c r="J3440" s="108"/>
      <c r="K3440" s="220"/>
      <c r="L3440" s="108"/>
      <c r="M3440" s="220"/>
      <c r="N3440" s="108"/>
      <c r="O3440" s="220"/>
      <c r="P3440" s="108"/>
      <c r="Q3440" s="225"/>
    </row>
    <row r="3441" spans="2:17" x14ac:dyDescent="0.25">
      <c r="B3441" s="108"/>
      <c r="C3441" s="220"/>
      <c r="D3441" s="108"/>
      <c r="E3441" s="220"/>
      <c r="F3441" s="108"/>
      <c r="G3441" s="220"/>
      <c r="H3441" s="108"/>
      <c r="I3441" s="220"/>
      <c r="J3441" s="108"/>
      <c r="K3441" s="220"/>
      <c r="L3441" s="108"/>
      <c r="M3441" s="220"/>
      <c r="N3441" s="108"/>
      <c r="O3441" s="220"/>
      <c r="P3441" s="108"/>
      <c r="Q3441" s="225"/>
    </row>
    <row r="3442" spans="2:17" x14ac:dyDescent="0.25">
      <c r="B3442" s="108"/>
      <c r="C3442" s="220"/>
      <c r="D3442" s="108"/>
      <c r="E3442" s="220"/>
      <c r="F3442" s="108"/>
      <c r="G3442" s="220"/>
      <c r="H3442" s="108"/>
      <c r="I3442" s="220"/>
      <c r="J3442" s="108"/>
      <c r="K3442" s="220"/>
      <c r="L3442" s="108"/>
      <c r="M3442" s="220"/>
      <c r="N3442" s="108"/>
      <c r="O3442" s="220"/>
      <c r="P3442" s="108"/>
      <c r="Q3442" s="225"/>
    </row>
    <row r="3443" spans="2:17" x14ac:dyDescent="0.25">
      <c r="B3443" s="108"/>
      <c r="C3443" s="220"/>
      <c r="D3443" s="108"/>
      <c r="E3443" s="220"/>
      <c r="F3443" s="108"/>
      <c r="G3443" s="220"/>
      <c r="H3443" s="108"/>
      <c r="I3443" s="220"/>
      <c r="J3443" s="108"/>
      <c r="K3443" s="220"/>
      <c r="L3443" s="108"/>
      <c r="M3443" s="220"/>
      <c r="N3443" s="108"/>
      <c r="O3443" s="220"/>
      <c r="P3443" s="108"/>
      <c r="Q3443" s="225"/>
    </row>
    <row r="3444" spans="2:17" x14ac:dyDescent="0.25">
      <c r="B3444" s="108"/>
      <c r="C3444" s="220"/>
      <c r="D3444" s="108"/>
      <c r="E3444" s="220"/>
      <c r="F3444" s="108"/>
      <c r="G3444" s="220"/>
      <c r="H3444" s="108"/>
      <c r="I3444" s="220"/>
      <c r="J3444" s="108"/>
      <c r="K3444" s="220"/>
      <c r="L3444" s="108"/>
      <c r="M3444" s="220"/>
      <c r="N3444" s="108"/>
      <c r="O3444" s="220"/>
      <c r="P3444" s="108"/>
      <c r="Q3444" s="225"/>
    </row>
    <row r="3445" spans="2:17" x14ac:dyDescent="0.25">
      <c r="B3445" s="108"/>
      <c r="C3445" s="220"/>
      <c r="D3445" s="108"/>
      <c r="E3445" s="220"/>
      <c r="F3445" s="108"/>
      <c r="G3445" s="220"/>
      <c r="H3445" s="108"/>
      <c r="I3445" s="220"/>
      <c r="J3445" s="108"/>
      <c r="K3445" s="220"/>
      <c r="L3445" s="108"/>
      <c r="M3445" s="220"/>
      <c r="N3445" s="108"/>
      <c r="O3445" s="220"/>
      <c r="P3445" s="108"/>
      <c r="Q3445" s="225"/>
    </row>
    <row r="3446" spans="2:17" x14ac:dyDescent="0.25">
      <c r="B3446" s="108"/>
      <c r="C3446" s="220"/>
      <c r="D3446" s="108"/>
      <c r="E3446" s="220"/>
      <c r="F3446" s="108"/>
      <c r="G3446" s="220"/>
      <c r="H3446" s="108"/>
      <c r="I3446" s="220"/>
      <c r="J3446" s="108"/>
      <c r="K3446" s="220"/>
      <c r="L3446" s="108"/>
      <c r="M3446" s="220"/>
      <c r="N3446" s="108"/>
      <c r="O3446" s="220"/>
      <c r="P3446" s="108"/>
      <c r="Q3446" s="225"/>
    </row>
    <row r="3447" spans="2:17" x14ac:dyDescent="0.25">
      <c r="B3447" s="108"/>
      <c r="C3447" s="220"/>
      <c r="D3447" s="108"/>
      <c r="E3447" s="220"/>
      <c r="F3447" s="108"/>
      <c r="G3447" s="220"/>
      <c r="H3447" s="108"/>
      <c r="I3447" s="220"/>
      <c r="J3447" s="108"/>
      <c r="K3447" s="220"/>
      <c r="L3447" s="108"/>
      <c r="M3447" s="220"/>
      <c r="N3447" s="108"/>
      <c r="O3447" s="220"/>
      <c r="P3447" s="108"/>
      <c r="Q3447" s="225"/>
    </row>
    <row r="3448" spans="2:17" x14ac:dyDescent="0.25">
      <c r="B3448" s="108"/>
      <c r="C3448" s="220"/>
      <c r="D3448" s="108"/>
      <c r="E3448" s="220"/>
      <c r="F3448" s="108"/>
      <c r="G3448" s="220"/>
      <c r="H3448" s="108"/>
      <c r="I3448" s="220"/>
      <c r="J3448" s="108"/>
      <c r="K3448" s="220"/>
      <c r="L3448" s="108"/>
      <c r="M3448" s="220"/>
      <c r="N3448" s="108"/>
      <c r="O3448" s="220"/>
      <c r="P3448" s="108"/>
      <c r="Q3448" s="225"/>
    </row>
    <row r="3449" spans="2:17" x14ac:dyDescent="0.25">
      <c r="B3449" s="108"/>
      <c r="C3449" s="220"/>
      <c r="D3449" s="108"/>
      <c r="E3449" s="220"/>
      <c r="F3449" s="108"/>
      <c r="G3449" s="220"/>
      <c r="H3449" s="108"/>
      <c r="I3449" s="220"/>
      <c r="J3449" s="108"/>
      <c r="K3449" s="220"/>
      <c r="L3449" s="108"/>
      <c r="M3449" s="220"/>
      <c r="N3449" s="108"/>
      <c r="O3449" s="220"/>
      <c r="P3449" s="108"/>
      <c r="Q3449" s="225"/>
    </row>
    <row r="3450" spans="2:17" x14ac:dyDescent="0.25">
      <c r="B3450" s="108"/>
      <c r="C3450" s="220"/>
      <c r="D3450" s="108"/>
      <c r="E3450" s="220"/>
      <c r="F3450" s="108"/>
      <c r="G3450" s="220"/>
      <c r="H3450" s="108"/>
      <c r="I3450" s="220"/>
      <c r="J3450" s="108"/>
      <c r="K3450" s="220"/>
      <c r="L3450" s="108"/>
      <c r="M3450" s="220"/>
      <c r="N3450" s="108"/>
      <c r="O3450" s="220"/>
      <c r="P3450" s="108"/>
      <c r="Q3450" s="225"/>
    </row>
    <row r="3451" spans="2:17" x14ac:dyDescent="0.25">
      <c r="B3451" s="108"/>
      <c r="C3451" s="220"/>
      <c r="D3451" s="108"/>
      <c r="E3451" s="220"/>
      <c r="F3451" s="108"/>
      <c r="G3451" s="220"/>
      <c r="H3451" s="108"/>
      <c r="I3451" s="220"/>
      <c r="J3451" s="108"/>
      <c r="K3451" s="220"/>
      <c r="L3451" s="108"/>
      <c r="M3451" s="220"/>
      <c r="N3451" s="108"/>
      <c r="O3451" s="220"/>
      <c r="P3451" s="108"/>
      <c r="Q3451" s="225"/>
    </row>
    <row r="3452" spans="2:17" x14ac:dyDescent="0.25">
      <c r="B3452" s="108"/>
      <c r="C3452" s="220"/>
      <c r="D3452" s="108"/>
      <c r="E3452" s="220"/>
      <c r="F3452" s="108"/>
      <c r="G3452" s="220"/>
      <c r="H3452" s="108"/>
      <c r="I3452" s="220"/>
      <c r="J3452" s="108"/>
      <c r="K3452" s="220"/>
      <c r="L3452" s="108"/>
      <c r="M3452" s="220"/>
      <c r="N3452" s="108"/>
      <c r="O3452" s="220"/>
      <c r="P3452" s="108"/>
      <c r="Q3452" s="225"/>
    </row>
    <row r="3453" spans="2:17" x14ac:dyDescent="0.25">
      <c r="B3453" s="108"/>
      <c r="C3453" s="220"/>
      <c r="D3453" s="108"/>
      <c r="E3453" s="220"/>
      <c r="F3453" s="108"/>
      <c r="G3453" s="220"/>
      <c r="H3453" s="108"/>
      <c r="I3453" s="220"/>
      <c r="J3453" s="108"/>
      <c r="K3453" s="220"/>
      <c r="L3453" s="108"/>
      <c r="M3453" s="220"/>
      <c r="N3453" s="108"/>
      <c r="O3453" s="220"/>
      <c r="P3453" s="108"/>
      <c r="Q3453" s="225"/>
    </row>
    <row r="3454" spans="2:17" x14ac:dyDescent="0.25">
      <c r="B3454" s="108"/>
      <c r="C3454" s="220"/>
      <c r="D3454" s="108"/>
      <c r="E3454" s="220"/>
      <c r="F3454" s="108"/>
      <c r="G3454" s="220"/>
      <c r="H3454" s="108"/>
      <c r="I3454" s="220"/>
      <c r="J3454" s="108"/>
      <c r="K3454" s="220"/>
      <c r="L3454" s="108"/>
      <c r="M3454" s="220"/>
      <c r="N3454" s="108"/>
      <c r="O3454" s="220"/>
      <c r="P3454" s="108"/>
      <c r="Q3454" s="225"/>
    </row>
    <row r="3455" spans="2:17" x14ac:dyDescent="0.25">
      <c r="B3455" s="108"/>
      <c r="C3455" s="220"/>
      <c r="D3455" s="108"/>
      <c r="E3455" s="220"/>
      <c r="F3455" s="108"/>
      <c r="G3455" s="220"/>
      <c r="H3455" s="108"/>
      <c r="I3455" s="220"/>
      <c r="J3455" s="108"/>
      <c r="K3455" s="220"/>
      <c r="L3455" s="108"/>
      <c r="M3455" s="220"/>
      <c r="N3455" s="108"/>
      <c r="O3455" s="220"/>
      <c r="P3455" s="108"/>
      <c r="Q3455" s="225"/>
    </row>
    <row r="3456" spans="2:17" x14ac:dyDescent="0.25">
      <c r="B3456" s="108"/>
      <c r="C3456" s="220"/>
      <c r="D3456" s="108"/>
      <c r="E3456" s="220"/>
      <c r="F3456" s="108"/>
      <c r="G3456" s="220"/>
      <c r="H3456" s="108"/>
      <c r="I3456" s="220"/>
      <c r="J3456" s="108"/>
      <c r="K3456" s="220"/>
      <c r="L3456" s="108"/>
      <c r="M3456" s="220"/>
      <c r="N3456" s="108"/>
      <c r="O3456" s="220"/>
      <c r="P3456" s="108"/>
      <c r="Q3456" s="225"/>
    </row>
    <row r="3457" spans="2:17" x14ac:dyDescent="0.25">
      <c r="B3457" s="108"/>
      <c r="C3457" s="220"/>
      <c r="D3457" s="108"/>
      <c r="E3457" s="220"/>
      <c r="F3457" s="108"/>
      <c r="G3457" s="220"/>
      <c r="H3457" s="108"/>
      <c r="I3457" s="220"/>
      <c r="J3457" s="108"/>
      <c r="K3457" s="220"/>
      <c r="L3457" s="108"/>
      <c r="M3457" s="220"/>
      <c r="N3457" s="108"/>
      <c r="O3457" s="220"/>
      <c r="P3457" s="108"/>
      <c r="Q3457" s="225"/>
    </row>
    <row r="3458" spans="2:17" x14ac:dyDescent="0.25">
      <c r="B3458" s="108"/>
      <c r="C3458" s="220"/>
      <c r="D3458" s="108"/>
      <c r="E3458" s="220"/>
      <c r="F3458" s="108"/>
      <c r="G3458" s="220"/>
      <c r="H3458" s="108"/>
      <c r="I3458" s="220"/>
      <c r="J3458" s="108"/>
      <c r="K3458" s="220"/>
      <c r="L3458" s="108"/>
      <c r="M3458" s="220"/>
      <c r="N3458" s="108"/>
      <c r="O3458" s="220"/>
      <c r="P3458" s="108"/>
      <c r="Q3458" s="225"/>
    </row>
    <row r="3459" spans="2:17" x14ac:dyDescent="0.25">
      <c r="B3459" s="108"/>
      <c r="C3459" s="220"/>
      <c r="D3459" s="108"/>
      <c r="E3459" s="220"/>
      <c r="F3459" s="108"/>
      <c r="G3459" s="220"/>
      <c r="H3459" s="108"/>
      <c r="I3459" s="220"/>
      <c r="J3459" s="108"/>
      <c r="K3459" s="220"/>
      <c r="L3459" s="108"/>
      <c r="M3459" s="220"/>
      <c r="N3459" s="108"/>
      <c r="O3459" s="220"/>
      <c r="P3459" s="108"/>
      <c r="Q3459" s="225"/>
    </row>
    <row r="3460" spans="2:17" x14ac:dyDescent="0.25">
      <c r="B3460" s="108"/>
      <c r="C3460" s="220"/>
      <c r="D3460" s="108"/>
      <c r="E3460" s="220"/>
      <c r="F3460" s="108"/>
      <c r="G3460" s="220"/>
      <c r="H3460" s="108"/>
      <c r="I3460" s="220"/>
      <c r="J3460" s="108"/>
      <c r="K3460" s="220"/>
      <c r="L3460" s="108"/>
      <c r="M3460" s="220"/>
      <c r="N3460" s="108"/>
      <c r="O3460" s="220"/>
      <c r="P3460" s="108"/>
      <c r="Q3460" s="225"/>
    </row>
    <row r="3461" spans="2:17" x14ac:dyDescent="0.25">
      <c r="B3461" s="108"/>
      <c r="C3461" s="220"/>
      <c r="D3461" s="108"/>
      <c r="E3461" s="220"/>
      <c r="F3461" s="108"/>
      <c r="G3461" s="220"/>
      <c r="H3461" s="108"/>
      <c r="I3461" s="220"/>
      <c r="J3461" s="108"/>
      <c r="K3461" s="220"/>
      <c r="L3461" s="108"/>
      <c r="M3461" s="220"/>
      <c r="N3461" s="108"/>
      <c r="O3461" s="220"/>
      <c r="P3461" s="108"/>
      <c r="Q3461" s="225"/>
    </row>
    <row r="3462" spans="2:17" x14ac:dyDescent="0.25">
      <c r="B3462" s="108"/>
      <c r="C3462" s="220"/>
      <c r="D3462" s="108"/>
      <c r="E3462" s="220"/>
      <c r="F3462" s="108"/>
      <c r="G3462" s="220"/>
      <c r="H3462" s="108"/>
      <c r="I3462" s="220"/>
      <c r="J3462" s="108"/>
      <c r="K3462" s="220"/>
      <c r="L3462" s="108"/>
      <c r="M3462" s="220"/>
      <c r="N3462" s="108"/>
      <c r="O3462" s="220"/>
      <c r="P3462" s="108"/>
      <c r="Q3462" s="225"/>
    </row>
    <row r="3463" spans="2:17" x14ac:dyDescent="0.25">
      <c r="B3463" s="108"/>
      <c r="C3463" s="220"/>
      <c r="D3463" s="108"/>
      <c r="E3463" s="220"/>
      <c r="F3463" s="108"/>
      <c r="G3463" s="220"/>
      <c r="H3463" s="108"/>
      <c r="I3463" s="220"/>
      <c r="J3463" s="108"/>
      <c r="K3463" s="220"/>
      <c r="L3463" s="108"/>
      <c r="M3463" s="220"/>
      <c r="N3463" s="108"/>
      <c r="O3463" s="220"/>
      <c r="P3463" s="108"/>
      <c r="Q3463" s="225"/>
    </row>
    <row r="3464" spans="2:17" x14ac:dyDescent="0.25">
      <c r="B3464" s="108"/>
      <c r="C3464" s="220"/>
      <c r="D3464" s="108"/>
      <c r="E3464" s="220"/>
      <c r="F3464" s="108"/>
      <c r="G3464" s="220"/>
      <c r="H3464" s="108"/>
      <c r="I3464" s="220"/>
      <c r="J3464" s="108"/>
      <c r="K3464" s="220"/>
      <c r="L3464" s="108"/>
      <c r="M3464" s="220"/>
      <c r="N3464" s="108"/>
      <c r="O3464" s="220"/>
      <c r="P3464" s="108"/>
      <c r="Q3464" s="225"/>
    </row>
    <row r="3465" spans="2:17" x14ac:dyDescent="0.25">
      <c r="B3465" s="108"/>
      <c r="C3465" s="220"/>
      <c r="D3465" s="108"/>
      <c r="E3465" s="220"/>
      <c r="F3465" s="108"/>
      <c r="G3465" s="220"/>
      <c r="H3465" s="108"/>
      <c r="I3465" s="220"/>
      <c r="J3465" s="108"/>
      <c r="K3465" s="220"/>
      <c r="L3465" s="108"/>
      <c r="M3465" s="220"/>
      <c r="N3465" s="108"/>
      <c r="O3465" s="220"/>
      <c r="P3465" s="108"/>
      <c r="Q3465" s="225"/>
    </row>
    <row r="3466" spans="2:17" x14ac:dyDescent="0.25">
      <c r="B3466" s="108"/>
      <c r="C3466" s="220"/>
      <c r="D3466" s="108"/>
      <c r="E3466" s="220"/>
      <c r="F3466" s="108"/>
      <c r="G3466" s="220"/>
      <c r="H3466" s="108"/>
      <c r="I3466" s="220"/>
      <c r="J3466" s="108"/>
      <c r="K3466" s="220"/>
      <c r="L3466" s="108"/>
      <c r="M3466" s="220"/>
      <c r="N3466" s="108"/>
      <c r="O3466" s="220"/>
      <c r="P3466" s="108"/>
      <c r="Q3466" s="225"/>
    </row>
    <row r="3467" spans="2:17" x14ac:dyDescent="0.25">
      <c r="B3467" s="108"/>
      <c r="C3467" s="220"/>
      <c r="D3467" s="108"/>
      <c r="E3467" s="220"/>
      <c r="F3467" s="108"/>
      <c r="G3467" s="220"/>
      <c r="H3467" s="108"/>
      <c r="I3467" s="220"/>
      <c r="J3467" s="108"/>
      <c r="K3467" s="220"/>
      <c r="L3467" s="108"/>
      <c r="M3467" s="220"/>
      <c r="N3467" s="108"/>
      <c r="O3467" s="220"/>
      <c r="P3467" s="108"/>
      <c r="Q3467" s="225"/>
    </row>
    <row r="3468" spans="2:17" x14ac:dyDescent="0.25">
      <c r="B3468" s="108"/>
      <c r="C3468" s="220"/>
      <c r="D3468" s="108"/>
      <c r="E3468" s="220"/>
      <c r="F3468" s="108"/>
      <c r="G3468" s="220"/>
      <c r="H3468" s="108"/>
      <c r="I3468" s="220"/>
      <c r="J3468" s="108"/>
      <c r="K3468" s="220"/>
      <c r="L3468" s="108"/>
      <c r="M3468" s="220"/>
      <c r="N3468" s="108"/>
      <c r="O3468" s="220"/>
      <c r="P3468" s="108"/>
      <c r="Q3468" s="225"/>
    </row>
    <row r="3469" spans="2:17" x14ac:dyDescent="0.25">
      <c r="B3469" s="108"/>
      <c r="C3469" s="220"/>
      <c r="D3469" s="108"/>
      <c r="E3469" s="220"/>
      <c r="F3469" s="108"/>
      <c r="G3469" s="220"/>
      <c r="H3469" s="108"/>
      <c r="I3469" s="220"/>
      <c r="J3469" s="108"/>
      <c r="K3469" s="220"/>
      <c r="L3469" s="108"/>
      <c r="M3469" s="220"/>
      <c r="N3469" s="108"/>
      <c r="O3469" s="220"/>
      <c r="P3469" s="108"/>
      <c r="Q3469" s="225"/>
    </row>
    <row r="3470" spans="2:17" x14ac:dyDescent="0.25">
      <c r="B3470" s="108"/>
      <c r="C3470" s="220"/>
      <c r="D3470" s="108"/>
      <c r="E3470" s="220"/>
      <c r="F3470" s="108"/>
      <c r="G3470" s="220"/>
      <c r="H3470" s="108"/>
      <c r="I3470" s="220"/>
      <c r="J3470" s="108"/>
      <c r="K3470" s="220"/>
      <c r="L3470" s="108"/>
      <c r="M3470" s="220"/>
      <c r="N3470" s="108"/>
      <c r="O3470" s="220"/>
      <c r="P3470" s="108"/>
      <c r="Q3470" s="225"/>
    </row>
    <row r="3471" spans="2:17" x14ac:dyDescent="0.25">
      <c r="B3471" s="108"/>
      <c r="C3471" s="220"/>
      <c r="D3471" s="108"/>
      <c r="E3471" s="220"/>
      <c r="F3471" s="108"/>
      <c r="G3471" s="220"/>
      <c r="H3471" s="108"/>
      <c r="I3471" s="220"/>
      <c r="J3471" s="108"/>
      <c r="K3471" s="220"/>
      <c r="L3471" s="108"/>
      <c r="M3471" s="220"/>
      <c r="N3471" s="108"/>
      <c r="O3471" s="220"/>
      <c r="P3471" s="108"/>
      <c r="Q3471" s="225"/>
    </row>
    <row r="3472" spans="2:17" x14ac:dyDescent="0.25">
      <c r="B3472" s="108"/>
      <c r="C3472" s="220"/>
      <c r="D3472" s="108"/>
      <c r="E3472" s="220"/>
      <c r="F3472" s="108"/>
      <c r="G3472" s="220"/>
      <c r="H3472" s="108"/>
      <c r="I3472" s="220"/>
      <c r="J3472" s="108"/>
      <c r="K3472" s="220"/>
      <c r="L3472" s="108"/>
      <c r="M3472" s="220"/>
      <c r="N3472" s="108"/>
      <c r="O3472" s="220"/>
      <c r="P3472" s="108"/>
      <c r="Q3472" s="225"/>
    </row>
    <row r="3473" spans="2:17" x14ac:dyDescent="0.25">
      <c r="B3473" s="108"/>
      <c r="C3473" s="220"/>
      <c r="D3473" s="108"/>
      <c r="E3473" s="220"/>
      <c r="F3473" s="108"/>
      <c r="G3473" s="220"/>
      <c r="H3473" s="108"/>
      <c r="I3473" s="220"/>
      <c r="J3473" s="108"/>
      <c r="K3473" s="220"/>
      <c r="L3473" s="108"/>
      <c r="M3473" s="220"/>
      <c r="N3473" s="108"/>
      <c r="O3473" s="220"/>
      <c r="P3473" s="108"/>
      <c r="Q3473" s="225"/>
    </row>
    <row r="3474" spans="2:17" x14ac:dyDescent="0.25">
      <c r="B3474" s="108"/>
      <c r="C3474" s="220"/>
      <c r="D3474" s="108"/>
      <c r="E3474" s="220"/>
      <c r="F3474" s="108"/>
      <c r="G3474" s="220"/>
      <c r="H3474" s="108"/>
      <c r="I3474" s="220"/>
      <c r="J3474" s="108"/>
      <c r="K3474" s="220"/>
      <c r="L3474" s="108"/>
      <c r="M3474" s="220"/>
      <c r="N3474" s="108"/>
      <c r="O3474" s="220"/>
      <c r="P3474" s="108"/>
      <c r="Q3474" s="225"/>
    </row>
    <row r="3475" spans="2:17" x14ac:dyDescent="0.25">
      <c r="B3475" s="108"/>
      <c r="C3475" s="220"/>
      <c r="D3475" s="108"/>
      <c r="E3475" s="220"/>
      <c r="F3475" s="108"/>
      <c r="G3475" s="220"/>
      <c r="H3475" s="108"/>
      <c r="I3475" s="220"/>
      <c r="J3475" s="108"/>
      <c r="K3475" s="220"/>
      <c r="L3475" s="108"/>
      <c r="M3475" s="220"/>
      <c r="N3475" s="108"/>
      <c r="O3475" s="220"/>
      <c r="P3475" s="108"/>
      <c r="Q3475" s="225"/>
    </row>
    <row r="3476" spans="2:17" x14ac:dyDescent="0.25">
      <c r="B3476" s="108"/>
      <c r="C3476" s="220"/>
      <c r="D3476" s="108"/>
      <c r="E3476" s="220"/>
      <c r="F3476" s="108"/>
      <c r="G3476" s="220"/>
      <c r="H3476" s="108"/>
      <c r="I3476" s="220"/>
      <c r="J3476" s="108"/>
      <c r="K3476" s="220"/>
      <c r="L3476" s="108"/>
      <c r="M3476" s="220"/>
      <c r="N3476" s="108"/>
      <c r="O3476" s="220"/>
      <c r="P3476" s="108"/>
      <c r="Q3476" s="225"/>
    </row>
    <row r="3477" spans="2:17" x14ac:dyDescent="0.25">
      <c r="B3477" s="108"/>
      <c r="C3477" s="220"/>
      <c r="D3477" s="108"/>
      <c r="E3477" s="220"/>
      <c r="F3477" s="108"/>
      <c r="G3477" s="220"/>
      <c r="H3477" s="108"/>
      <c r="I3477" s="220"/>
      <c r="J3477" s="108"/>
      <c r="K3477" s="220"/>
      <c r="L3477" s="108"/>
      <c r="M3477" s="220"/>
      <c r="N3477" s="108"/>
      <c r="O3477" s="220"/>
      <c r="P3477" s="108"/>
      <c r="Q3477" s="225"/>
    </row>
    <row r="3478" spans="2:17" x14ac:dyDescent="0.25">
      <c r="B3478" s="108"/>
      <c r="C3478" s="220"/>
      <c r="D3478" s="108"/>
      <c r="E3478" s="220"/>
      <c r="F3478" s="108"/>
      <c r="G3478" s="220"/>
      <c r="H3478" s="108"/>
      <c r="I3478" s="220"/>
      <c r="J3478" s="108"/>
      <c r="K3478" s="220"/>
      <c r="L3478" s="108"/>
      <c r="M3478" s="220"/>
      <c r="N3478" s="108"/>
      <c r="O3478" s="220"/>
      <c r="P3478" s="108"/>
      <c r="Q3478" s="225"/>
    </row>
    <row r="3479" spans="2:17" x14ac:dyDescent="0.25">
      <c r="B3479" s="108"/>
      <c r="C3479" s="220"/>
      <c r="D3479" s="108"/>
      <c r="E3479" s="220"/>
      <c r="F3479" s="108"/>
      <c r="G3479" s="220"/>
      <c r="H3479" s="108"/>
      <c r="I3479" s="220"/>
      <c r="J3479" s="108"/>
      <c r="K3479" s="220"/>
      <c r="L3479" s="108"/>
      <c r="M3479" s="220"/>
      <c r="N3479" s="108"/>
      <c r="O3479" s="220"/>
      <c r="P3479" s="108"/>
      <c r="Q3479" s="225"/>
    </row>
    <row r="3480" spans="2:17" x14ac:dyDescent="0.25">
      <c r="B3480" s="108"/>
      <c r="C3480" s="220"/>
      <c r="D3480" s="108"/>
      <c r="E3480" s="220"/>
      <c r="F3480" s="108"/>
      <c r="G3480" s="220"/>
      <c r="H3480" s="108"/>
      <c r="I3480" s="220"/>
      <c r="J3480" s="108"/>
      <c r="K3480" s="220"/>
      <c r="L3480" s="108"/>
      <c r="M3480" s="220"/>
      <c r="N3480" s="108"/>
      <c r="O3480" s="220"/>
      <c r="P3480" s="108"/>
      <c r="Q3480" s="225"/>
    </row>
    <row r="3481" spans="2:17" x14ac:dyDescent="0.25">
      <c r="B3481" s="108"/>
      <c r="C3481" s="220"/>
      <c r="D3481" s="108"/>
      <c r="E3481" s="220"/>
      <c r="F3481" s="108"/>
      <c r="G3481" s="220"/>
      <c r="H3481" s="108"/>
      <c r="I3481" s="220"/>
      <c r="J3481" s="108"/>
      <c r="K3481" s="220"/>
      <c r="L3481" s="108"/>
      <c r="M3481" s="220"/>
      <c r="N3481" s="108"/>
      <c r="O3481" s="220"/>
      <c r="P3481" s="108"/>
      <c r="Q3481" s="225"/>
    </row>
    <row r="3482" spans="2:17" x14ac:dyDescent="0.25">
      <c r="B3482" s="108"/>
      <c r="C3482" s="220"/>
      <c r="D3482" s="108"/>
      <c r="E3482" s="220"/>
      <c r="F3482" s="108"/>
      <c r="G3482" s="220"/>
      <c r="H3482" s="108"/>
      <c r="I3482" s="220"/>
      <c r="J3482" s="108"/>
      <c r="K3482" s="220"/>
      <c r="L3482" s="108"/>
      <c r="M3482" s="220"/>
      <c r="N3482" s="108"/>
      <c r="O3482" s="220"/>
      <c r="P3482" s="108"/>
      <c r="Q3482" s="225"/>
    </row>
    <row r="3483" spans="2:17" x14ac:dyDescent="0.25">
      <c r="B3483" s="108"/>
      <c r="C3483" s="220"/>
      <c r="D3483" s="108"/>
      <c r="E3483" s="220"/>
      <c r="F3483" s="108"/>
      <c r="G3483" s="220"/>
      <c r="H3483" s="108"/>
      <c r="I3483" s="220"/>
      <c r="J3483" s="108"/>
      <c r="K3483" s="220"/>
      <c r="L3483" s="108"/>
      <c r="M3483" s="220"/>
      <c r="N3483" s="108"/>
      <c r="O3483" s="220"/>
      <c r="P3483" s="108"/>
      <c r="Q3483" s="225"/>
    </row>
    <row r="3484" spans="2:17" x14ac:dyDescent="0.25">
      <c r="B3484" s="108"/>
      <c r="C3484" s="220"/>
      <c r="D3484" s="108"/>
      <c r="E3484" s="220"/>
      <c r="F3484" s="108"/>
      <c r="G3484" s="220"/>
      <c r="H3484" s="108"/>
      <c r="I3484" s="220"/>
      <c r="J3484" s="108"/>
      <c r="K3484" s="220"/>
      <c r="L3484" s="108"/>
      <c r="M3484" s="220"/>
      <c r="N3484" s="108"/>
      <c r="O3484" s="220"/>
      <c r="P3484" s="108"/>
      <c r="Q3484" s="225"/>
    </row>
    <row r="3485" spans="2:17" x14ac:dyDescent="0.25">
      <c r="B3485" s="108"/>
      <c r="C3485" s="220"/>
      <c r="D3485" s="108"/>
      <c r="E3485" s="220"/>
      <c r="F3485" s="108"/>
      <c r="G3485" s="220"/>
      <c r="H3485" s="108"/>
      <c r="I3485" s="220"/>
      <c r="J3485" s="108"/>
      <c r="K3485" s="220"/>
      <c r="L3485" s="108"/>
      <c r="M3485" s="220"/>
      <c r="N3485" s="108"/>
      <c r="O3485" s="220"/>
      <c r="P3485" s="108"/>
      <c r="Q3485" s="225"/>
    </row>
    <row r="3486" spans="2:17" x14ac:dyDescent="0.25">
      <c r="B3486" s="108"/>
      <c r="C3486" s="220"/>
      <c r="D3486" s="108"/>
      <c r="E3486" s="220"/>
      <c r="F3486" s="108"/>
      <c r="G3486" s="220"/>
      <c r="H3486" s="108"/>
      <c r="I3486" s="220"/>
      <c r="J3486" s="108"/>
      <c r="K3486" s="220"/>
      <c r="L3486" s="108"/>
      <c r="M3486" s="220"/>
      <c r="N3486" s="108"/>
      <c r="O3486" s="220"/>
      <c r="P3486" s="108"/>
      <c r="Q3486" s="225"/>
    </row>
    <row r="3487" spans="2:17" x14ac:dyDescent="0.25">
      <c r="B3487" s="108"/>
      <c r="C3487" s="220"/>
      <c r="D3487" s="108"/>
      <c r="E3487" s="220"/>
      <c r="F3487" s="108"/>
      <c r="G3487" s="220"/>
      <c r="H3487" s="108"/>
      <c r="I3487" s="220"/>
      <c r="J3487" s="108"/>
      <c r="K3487" s="220"/>
      <c r="L3487" s="108"/>
      <c r="M3487" s="220"/>
      <c r="N3487" s="108"/>
      <c r="O3487" s="220"/>
      <c r="P3487" s="108"/>
      <c r="Q3487" s="225"/>
    </row>
    <row r="3488" spans="2:17" x14ac:dyDescent="0.25">
      <c r="B3488" s="108"/>
      <c r="C3488" s="220"/>
      <c r="D3488" s="108"/>
      <c r="E3488" s="220"/>
      <c r="F3488" s="108"/>
      <c r="G3488" s="220"/>
      <c r="H3488" s="108"/>
      <c r="I3488" s="220"/>
      <c r="J3488" s="108"/>
      <c r="K3488" s="220"/>
      <c r="L3488" s="108"/>
      <c r="M3488" s="220"/>
      <c r="N3488" s="108"/>
      <c r="O3488" s="220"/>
      <c r="P3488" s="108"/>
      <c r="Q3488" s="225"/>
    </row>
    <row r="3489" spans="2:17" x14ac:dyDescent="0.25">
      <c r="B3489" s="108"/>
      <c r="C3489" s="220"/>
      <c r="D3489" s="108"/>
      <c r="E3489" s="220"/>
      <c r="F3489" s="108"/>
      <c r="G3489" s="220"/>
      <c r="H3489" s="108"/>
      <c r="I3489" s="220"/>
      <c r="J3489" s="108"/>
      <c r="K3489" s="220"/>
      <c r="L3489" s="108"/>
      <c r="M3489" s="220"/>
      <c r="N3489" s="108"/>
      <c r="O3489" s="220"/>
      <c r="P3489" s="108"/>
      <c r="Q3489" s="225"/>
    </row>
    <row r="3490" spans="2:17" x14ac:dyDescent="0.25">
      <c r="B3490" s="108"/>
      <c r="C3490" s="220"/>
      <c r="D3490" s="108"/>
      <c r="E3490" s="220"/>
      <c r="F3490" s="108"/>
      <c r="G3490" s="220"/>
      <c r="H3490" s="108"/>
      <c r="I3490" s="220"/>
      <c r="J3490" s="108"/>
      <c r="K3490" s="220"/>
      <c r="L3490" s="108"/>
      <c r="M3490" s="220"/>
      <c r="N3490" s="108"/>
      <c r="O3490" s="220"/>
      <c r="P3490" s="108"/>
      <c r="Q3490" s="225"/>
    </row>
    <row r="3491" spans="2:17" x14ac:dyDescent="0.25">
      <c r="B3491" s="108"/>
      <c r="C3491" s="220"/>
      <c r="D3491" s="108"/>
      <c r="E3491" s="220"/>
      <c r="F3491" s="108"/>
      <c r="G3491" s="220"/>
      <c r="H3491" s="108"/>
      <c r="I3491" s="220"/>
      <c r="J3491" s="108"/>
      <c r="K3491" s="220"/>
      <c r="L3491" s="108"/>
      <c r="M3491" s="220"/>
      <c r="N3491" s="108"/>
      <c r="O3491" s="220"/>
      <c r="P3491" s="108"/>
      <c r="Q3491" s="225"/>
    </row>
    <row r="3492" spans="2:17" x14ac:dyDescent="0.25">
      <c r="B3492" s="108"/>
      <c r="C3492" s="220"/>
      <c r="D3492" s="108"/>
      <c r="E3492" s="220"/>
      <c r="F3492" s="108"/>
      <c r="G3492" s="220"/>
      <c r="H3492" s="108"/>
      <c r="I3492" s="220"/>
      <c r="J3492" s="108"/>
      <c r="K3492" s="220"/>
      <c r="L3492" s="108"/>
      <c r="M3492" s="220"/>
      <c r="N3492" s="108"/>
      <c r="O3492" s="220"/>
      <c r="P3492" s="108"/>
      <c r="Q3492" s="225"/>
    </row>
    <row r="3493" spans="2:17" x14ac:dyDescent="0.25">
      <c r="B3493" s="108"/>
      <c r="C3493" s="220"/>
      <c r="D3493" s="108"/>
      <c r="E3493" s="220"/>
      <c r="F3493" s="108"/>
      <c r="G3493" s="220"/>
      <c r="H3493" s="108"/>
      <c r="I3493" s="220"/>
      <c r="J3493" s="108"/>
      <c r="K3493" s="220"/>
      <c r="L3493" s="108"/>
      <c r="M3493" s="220"/>
      <c r="N3493" s="108"/>
      <c r="O3493" s="220"/>
      <c r="P3493" s="108"/>
      <c r="Q3493" s="225"/>
    </row>
    <row r="3494" spans="2:17" x14ac:dyDescent="0.25">
      <c r="B3494" s="108"/>
      <c r="C3494" s="220"/>
      <c r="D3494" s="108"/>
      <c r="E3494" s="220"/>
      <c r="F3494" s="108"/>
      <c r="G3494" s="220"/>
      <c r="H3494" s="108"/>
      <c r="I3494" s="220"/>
      <c r="J3494" s="108"/>
      <c r="K3494" s="220"/>
      <c r="L3494" s="108"/>
      <c r="M3494" s="220"/>
      <c r="N3494" s="108"/>
      <c r="O3494" s="220"/>
      <c r="P3494" s="108"/>
      <c r="Q3494" s="225"/>
    </row>
    <row r="3495" spans="2:17" x14ac:dyDescent="0.25">
      <c r="B3495" s="108"/>
      <c r="C3495" s="220"/>
      <c r="D3495" s="108"/>
      <c r="E3495" s="220"/>
      <c r="F3495" s="108"/>
      <c r="G3495" s="220"/>
      <c r="H3495" s="108"/>
      <c r="I3495" s="220"/>
      <c r="J3495" s="108"/>
      <c r="K3495" s="220"/>
      <c r="L3495" s="108"/>
      <c r="M3495" s="220"/>
      <c r="N3495" s="108"/>
      <c r="O3495" s="220"/>
      <c r="P3495" s="108"/>
      <c r="Q3495" s="225"/>
    </row>
    <row r="3496" spans="2:17" x14ac:dyDescent="0.25">
      <c r="B3496" s="108"/>
      <c r="C3496" s="220"/>
      <c r="D3496" s="108"/>
      <c r="E3496" s="220"/>
      <c r="F3496" s="108"/>
      <c r="G3496" s="220"/>
      <c r="H3496" s="108"/>
      <c r="I3496" s="220"/>
      <c r="J3496" s="108"/>
      <c r="K3496" s="220"/>
      <c r="L3496" s="108"/>
      <c r="M3496" s="220"/>
      <c r="N3496" s="108"/>
      <c r="O3496" s="220"/>
      <c r="P3496" s="108"/>
      <c r="Q3496" s="225"/>
    </row>
    <row r="3497" spans="2:17" x14ac:dyDescent="0.25">
      <c r="B3497" s="108"/>
      <c r="C3497" s="220"/>
      <c r="D3497" s="108"/>
      <c r="E3497" s="220"/>
      <c r="F3497" s="108"/>
      <c r="G3497" s="220"/>
      <c r="H3497" s="108"/>
      <c r="I3497" s="220"/>
      <c r="J3497" s="108"/>
      <c r="K3497" s="220"/>
      <c r="L3497" s="108"/>
      <c r="M3497" s="220"/>
      <c r="N3497" s="108"/>
      <c r="O3497" s="220"/>
      <c r="P3497" s="108"/>
      <c r="Q3497" s="225"/>
    </row>
    <row r="3498" spans="2:17" x14ac:dyDescent="0.25">
      <c r="B3498" s="108"/>
      <c r="C3498" s="220"/>
      <c r="D3498" s="108"/>
      <c r="E3498" s="220"/>
      <c r="F3498" s="108"/>
      <c r="G3498" s="220"/>
      <c r="H3498" s="108"/>
      <c r="I3498" s="220"/>
      <c r="J3498" s="108"/>
      <c r="K3498" s="220"/>
      <c r="L3498" s="108"/>
      <c r="M3498" s="220"/>
      <c r="N3498" s="108"/>
      <c r="O3498" s="220"/>
      <c r="P3498" s="108"/>
      <c r="Q3498" s="225"/>
    </row>
    <row r="3499" spans="2:17" x14ac:dyDescent="0.25">
      <c r="B3499" s="108"/>
      <c r="C3499" s="220"/>
      <c r="D3499" s="108"/>
      <c r="E3499" s="220"/>
      <c r="F3499" s="108"/>
      <c r="G3499" s="220"/>
      <c r="H3499" s="108"/>
      <c r="I3499" s="220"/>
      <c r="J3499" s="108"/>
      <c r="K3499" s="220"/>
      <c r="L3499" s="108"/>
      <c r="M3499" s="220"/>
      <c r="N3499" s="108"/>
      <c r="O3499" s="220"/>
      <c r="P3499" s="108"/>
      <c r="Q3499" s="225"/>
    </row>
    <row r="3500" spans="2:17" x14ac:dyDescent="0.25">
      <c r="B3500" s="108"/>
      <c r="C3500" s="220"/>
      <c r="D3500" s="108"/>
      <c r="E3500" s="220"/>
      <c r="F3500" s="108"/>
      <c r="G3500" s="220"/>
      <c r="H3500" s="108"/>
      <c r="I3500" s="220"/>
      <c r="J3500" s="108"/>
      <c r="K3500" s="220"/>
      <c r="L3500" s="108"/>
      <c r="M3500" s="220"/>
      <c r="N3500" s="108"/>
      <c r="O3500" s="220"/>
      <c r="P3500" s="108"/>
      <c r="Q3500" s="225"/>
    </row>
    <row r="3501" spans="2:17" x14ac:dyDescent="0.25">
      <c r="B3501" s="108"/>
      <c r="C3501" s="220"/>
      <c r="D3501" s="108"/>
      <c r="E3501" s="220"/>
      <c r="F3501" s="108"/>
      <c r="G3501" s="220"/>
      <c r="H3501" s="108"/>
      <c r="I3501" s="220"/>
      <c r="J3501" s="108"/>
      <c r="K3501" s="220"/>
      <c r="L3501" s="108"/>
      <c r="M3501" s="220"/>
      <c r="N3501" s="108"/>
      <c r="O3501" s="220"/>
      <c r="P3501" s="108"/>
      <c r="Q3501" s="225"/>
    </row>
    <row r="3502" spans="2:17" x14ac:dyDescent="0.25">
      <c r="B3502" s="108"/>
      <c r="C3502" s="220"/>
      <c r="D3502" s="108"/>
      <c r="E3502" s="220"/>
      <c r="F3502" s="108"/>
      <c r="G3502" s="220"/>
      <c r="H3502" s="108"/>
      <c r="I3502" s="220"/>
      <c r="J3502" s="108"/>
      <c r="K3502" s="220"/>
      <c r="L3502" s="108"/>
      <c r="M3502" s="220"/>
      <c r="N3502" s="108"/>
      <c r="O3502" s="220"/>
      <c r="P3502" s="108"/>
      <c r="Q3502" s="225"/>
    </row>
    <row r="3503" spans="2:17" x14ac:dyDescent="0.25">
      <c r="B3503" s="108"/>
      <c r="C3503" s="220"/>
      <c r="D3503" s="108"/>
      <c r="E3503" s="220"/>
      <c r="F3503" s="108"/>
      <c r="G3503" s="220"/>
      <c r="H3503" s="108"/>
      <c r="I3503" s="220"/>
      <c r="J3503" s="108"/>
      <c r="K3503" s="220"/>
      <c r="L3503" s="108"/>
      <c r="M3503" s="220"/>
      <c r="N3503" s="108"/>
      <c r="O3503" s="220"/>
      <c r="P3503" s="108"/>
      <c r="Q3503" s="225"/>
    </row>
    <row r="3504" spans="2:17" x14ac:dyDescent="0.25">
      <c r="B3504" s="108"/>
      <c r="C3504" s="220"/>
      <c r="D3504" s="108"/>
      <c r="E3504" s="220"/>
      <c r="F3504" s="108"/>
      <c r="G3504" s="220"/>
      <c r="H3504" s="108"/>
      <c r="I3504" s="220"/>
      <c r="J3504" s="108"/>
      <c r="K3504" s="220"/>
      <c r="L3504" s="108"/>
      <c r="M3504" s="220"/>
      <c r="N3504" s="108"/>
      <c r="O3504" s="220"/>
      <c r="P3504" s="108"/>
      <c r="Q3504" s="225"/>
    </row>
    <row r="3505" spans="2:17" x14ac:dyDescent="0.25">
      <c r="B3505" s="108"/>
      <c r="C3505" s="220"/>
      <c r="D3505" s="108"/>
      <c r="E3505" s="220"/>
      <c r="F3505" s="108"/>
      <c r="G3505" s="220"/>
      <c r="H3505" s="108"/>
      <c r="I3505" s="220"/>
      <c r="J3505" s="108"/>
      <c r="K3505" s="220"/>
      <c r="L3505" s="108"/>
      <c r="M3505" s="220"/>
      <c r="N3505" s="108"/>
      <c r="O3505" s="220"/>
      <c r="P3505" s="108"/>
      <c r="Q3505" s="225"/>
    </row>
    <row r="3506" spans="2:17" x14ac:dyDescent="0.25">
      <c r="B3506" s="108"/>
      <c r="C3506" s="220"/>
      <c r="D3506" s="108"/>
      <c r="E3506" s="220"/>
      <c r="F3506" s="108"/>
      <c r="G3506" s="220"/>
      <c r="H3506" s="108"/>
      <c r="I3506" s="220"/>
      <c r="J3506" s="108"/>
      <c r="K3506" s="220"/>
      <c r="L3506" s="108"/>
      <c r="M3506" s="220"/>
      <c r="N3506" s="108"/>
      <c r="O3506" s="220"/>
      <c r="P3506" s="108"/>
      <c r="Q3506" s="225"/>
    </row>
    <row r="3507" spans="2:17" x14ac:dyDescent="0.25">
      <c r="B3507" s="108"/>
      <c r="C3507" s="220"/>
      <c r="D3507" s="108"/>
      <c r="E3507" s="220"/>
      <c r="F3507" s="108"/>
      <c r="G3507" s="220"/>
      <c r="H3507" s="108"/>
      <c r="I3507" s="220"/>
      <c r="J3507" s="108"/>
      <c r="K3507" s="220"/>
      <c r="L3507" s="108"/>
      <c r="M3507" s="220"/>
      <c r="N3507" s="108"/>
      <c r="O3507" s="220"/>
      <c r="P3507" s="108"/>
      <c r="Q3507" s="225"/>
    </row>
    <row r="3508" spans="2:17" x14ac:dyDescent="0.25">
      <c r="B3508" s="108"/>
      <c r="C3508" s="220"/>
      <c r="D3508" s="108"/>
      <c r="E3508" s="220"/>
      <c r="F3508" s="108"/>
      <c r="G3508" s="220"/>
      <c r="H3508" s="108"/>
      <c r="I3508" s="220"/>
      <c r="J3508" s="108"/>
      <c r="K3508" s="220"/>
      <c r="L3508" s="108"/>
      <c r="M3508" s="220"/>
      <c r="N3508" s="108"/>
      <c r="O3508" s="220"/>
      <c r="P3508" s="108"/>
      <c r="Q3508" s="225"/>
    </row>
    <row r="3509" spans="2:17" x14ac:dyDescent="0.25">
      <c r="B3509" s="108"/>
      <c r="C3509" s="220"/>
      <c r="D3509" s="108"/>
      <c r="E3509" s="220"/>
      <c r="F3509" s="108"/>
      <c r="G3509" s="220"/>
      <c r="H3509" s="108"/>
      <c r="I3509" s="220"/>
      <c r="J3509" s="108"/>
      <c r="K3509" s="220"/>
      <c r="L3509" s="108"/>
      <c r="M3509" s="220"/>
      <c r="N3509" s="108"/>
      <c r="O3509" s="220"/>
      <c r="P3509" s="108"/>
      <c r="Q3509" s="225"/>
    </row>
    <row r="3510" spans="2:17" x14ac:dyDescent="0.25">
      <c r="B3510" s="108"/>
      <c r="C3510" s="220"/>
      <c r="D3510" s="108"/>
      <c r="E3510" s="220"/>
      <c r="F3510" s="108"/>
      <c r="G3510" s="220"/>
      <c r="H3510" s="108"/>
      <c r="I3510" s="220"/>
      <c r="J3510" s="108"/>
      <c r="K3510" s="220"/>
      <c r="L3510" s="108"/>
      <c r="M3510" s="220"/>
      <c r="N3510" s="108"/>
      <c r="O3510" s="220"/>
      <c r="P3510" s="108"/>
      <c r="Q3510" s="225"/>
    </row>
    <row r="3511" spans="2:17" x14ac:dyDescent="0.25">
      <c r="B3511" s="108"/>
      <c r="C3511" s="220"/>
      <c r="D3511" s="108"/>
      <c r="E3511" s="220"/>
      <c r="F3511" s="108"/>
      <c r="G3511" s="220"/>
      <c r="H3511" s="108"/>
      <c r="I3511" s="220"/>
      <c r="J3511" s="108"/>
      <c r="K3511" s="220"/>
      <c r="L3511" s="108"/>
      <c r="M3511" s="220"/>
      <c r="N3511" s="108"/>
      <c r="O3511" s="220"/>
      <c r="P3511" s="108"/>
      <c r="Q3511" s="225"/>
    </row>
    <row r="3512" spans="2:17" x14ac:dyDescent="0.25">
      <c r="B3512" s="108"/>
      <c r="C3512" s="220"/>
      <c r="D3512" s="108"/>
      <c r="E3512" s="220"/>
      <c r="F3512" s="108"/>
      <c r="G3512" s="220"/>
      <c r="H3512" s="108"/>
      <c r="I3512" s="220"/>
      <c r="J3512" s="108"/>
      <c r="K3512" s="220"/>
      <c r="L3512" s="108"/>
      <c r="M3512" s="220"/>
      <c r="N3512" s="108"/>
      <c r="O3512" s="220"/>
      <c r="P3512" s="108"/>
      <c r="Q3512" s="225"/>
    </row>
    <row r="3513" spans="2:17" x14ac:dyDescent="0.25">
      <c r="B3513" s="108"/>
      <c r="C3513" s="220"/>
      <c r="D3513" s="108"/>
      <c r="E3513" s="220"/>
      <c r="F3513" s="108"/>
      <c r="G3513" s="220"/>
      <c r="H3513" s="108"/>
      <c r="I3513" s="220"/>
      <c r="J3513" s="108"/>
      <c r="K3513" s="220"/>
      <c r="L3513" s="108"/>
      <c r="M3513" s="220"/>
      <c r="N3513" s="108"/>
      <c r="O3513" s="220"/>
      <c r="P3513" s="108"/>
      <c r="Q3513" s="225"/>
    </row>
    <row r="3514" spans="2:17" x14ac:dyDescent="0.25">
      <c r="B3514" s="108"/>
      <c r="C3514" s="220"/>
      <c r="D3514" s="108"/>
      <c r="E3514" s="220"/>
      <c r="F3514" s="108"/>
      <c r="G3514" s="220"/>
      <c r="H3514" s="108"/>
      <c r="I3514" s="220"/>
      <c r="J3514" s="108"/>
      <c r="K3514" s="220"/>
      <c r="L3514" s="108"/>
      <c r="M3514" s="220"/>
      <c r="N3514" s="108"/>
      <c r="O3514" s="220"/>
      <c r="P3514" s="108"/>
      <c r="Q3514" s="225"/>
    </row>
    <row r="3515" spans="2:17" x14ac:dyDescent="0.25">
      <c r="B3515" s="108"/>
      <c r="C3515" s="220"/>
      <c r="D3515" s="108"/>
      <c r="E3515" s="220"/>
      <c r="F3515" s="108"/>
      <c r="G3515" s="220"/>
      <c r="H3515" s="108"/>
      <c r="I3515" s="220"/>
      <c r="J3515" s="108"/>
      <c r="K3515" s="220"/>
      <c r="L3515" s="108"/>
      <c r="M3515" s="220"/>
      <c r="N3515" s="108"/>
      <c r="O3515" s="220"/>
      <c r="P3515" s="108"/>
      <c r="Q3515" s="225"/>
    </row>
    <row r="3516" spans="2:17" x14ac:dyDescent="0.25">
      <c r="B3516" s="108"/>
      <c r="C3516" s="220"/>
      <c r="D3516" s="108"/>
      <c r="E3516" s="220"/>
      <c r="F3516" s="108"/>
      <c r="G3516" s="220"/>
      <c r="H3516" s="108"/>
      <c r="I3516" s="220"/>
      <c r="J3516" s="108"/>
      <c r="K3516" s="220"/>
      <c r="L3516" s="108"/>
      <c r="M3516" s="220"/>
      <c r="N3516" s="108"/>
      <c r="O3516" s="220"/>
      <c r="P3516" s="108"/>
      <c r="Q3516" s="225"/>
    </row>
    <row r="3517" spans="2:17" x14ac:dyDescent="0.25">
      <c r="B3517" s="108"/>
      <c r="C3517" s="220"/>
      <c r="D3517" s="108"/>
      <c r="E3517" s="220"/>
      <c r="F3517" s="108"/>
      <c r="G3517" s="220"/>
      <c r="H3517" s="108"/>
      <c r="I3517" s="220"/>
      <c r="J3517" s="108"/>
      <c r="K3517" s="220"/>
      <c r="L3517" s="108"/>
      <c r="M3517" s="220"/>
      <c r="N3517" s="108"/>
      <c r="O3517" s="220"/>
      <c r="P3517" s="108"/>
      <c r="Q3517" s="225"/>
    </row>
    <row r="3518" spans="2:17" x14ac:dyDescent="0.25">
      <c r="B3518" s="108"/>
      <c r="C3518" s="220"/>
      <c r="D3518" s="108"/>
      <c r="E3518" s="220"/>
      <c r="F3518" s="108"/>
      <c r="G3518" s="220"/>
      <c r="H3518" s="108"/>
      <c r="I3518" s="220"/>
      <c r="J3518" s="108"/>
      <c r="K3518" s="220"/>
      <c r="L3518" s="108"/>
      <c r="M3518" s="220"/>
      <c r="N3518" s="108"/>
      <c r="O3518" s="220"/>
      <c r="P3518" s="108"/>
      <c r="Q3518" s="225"/>
    </row>
    <row r="3519" spans="2:17" x14ac:dyDescent="0.25">
      <c r="B3519" s="108"/>
      <c r="C3519" s="220"/>
      <c r="D3519" s="108"/>
      <c r="E3519" s="220"/>
      <c r="F3519" s="108"/>
      <c r="G3519" s="220"/>
      <c r="H3519" s="108"/>
      <c r="I3519" s="220"/>
      <c r="J3519" s="108"/>
      <c r="K3519" s="220"/>
      <c r="L3519" s="108"/>
      <c r="M3519" s="220"/>
      <c r="N3519" s="108"/>
      <c r="O3519" s="220"/>
      <c r="P3519" s="108"/>
      <c r="Q3519" s="225"/>
    </row>
    <row r="3520" spans="2:17" x14ac:dyDescent="0.25">
      <c r="B3520" s="108"/>
      <c r="C3520" s="220"/>
      <c r="D3520" s="108"/>
      <c r="E3520" s="220"/>
      <c r="F3520" s="108"/>
      <c r="G3520" s="220"/>
      <c r="H3520" s="108"/>
      <c r="I3520" s="220"/>
      <c r="J3520" s="108"/>
      <c r="K3520" s="220"/>
      <c r="L3520" s="108"/>
      <c r="M3520" s="220"/>
      <c r="N3520" s="108"/>
      <c r="O3520" s="220"/>
      <c r="P3520" s="108"/>
      <c r="Q3520" s="225"/>
    </row>
    <row r="3521" spans="2:17" x14ac:dyDescent="0.25">
      <c r="B3521" s="108"/>
      <c r="C3521" s="220"/>
      <c r="D3521" s="108"/>
      <c r="E3521" s="220"/>
      <c r="F3521" s="108"/>
      <c r="G3521" s="220"/>
      <c r="H3521" s="108"/>
      <c r="I3521" s="220"/>
      <c r="J3521" s="108"/>
      <c r="K3521" s="220"/>
      <c r="L3521" s="108"/>
      <c r="M3521" s="220"/>
      <c r="N3521" s="108"/>
      <c r="O3521" s="220"/>
      <c r="P3521" s="108"/>
      <c r="Q3521" s="225"/>
    </row>
    <row r="3522" spans="2:17" x14ac:dyDescent="0.25">
      <c r="B3522" s="108"/>
      <c r="C3522" s="220"/>
      <c r="D3522" s="108"/>
      <c r="E3522" s="220"/>
      <c r="F3522" s="108"/>
      <c r="G3522" s="220"/>
      <c r="H3522" s="108"/>
      <c r="I3522" s="220"/>
      <c r="J3522" s="108"/>
      <c r="K3522" s="220"/>
      <c r="L3522" s="108"/>
      <c r="M3522" s="220"/>
      <c r="N3522" s="108"/>
      <c r="O3522" s="220"/>
      <c r="P3522" s="108"/>
      <c r="Q3522" s="225"/>
    </row>
    <row r="3523" spans="2:17" x14ac:dyDescent="0.25">
      <c r="B3523" s="108"/>
      <c r="C3523" s="220"/>
      <c r="D3523" s="108"/>
      <c r="E3523" s="220"/>
      <c r="F3523" s="108"/>
      <c r="G3523" s="220"/>
      <c r="H3523" s="108"/>
      <c r="I3523" s="220"/>
      <c r="J3523" s="108"/>
      <c r="K3523" s="220"/>
      <c r="L3523" s="108"/>
      <c r="M3523" s="220"/>
      <c r="N3523" s="108"/>
      <c r="O3523" s="220"/>
      <c r="P3523" s="108"/>
      <c r="Q3523" s="225"/>
    </row>
    <row r="3524" spans="2:17" x14ac:dyDescent="0.25">
      <c r="B3524" s="108"/>
      <c r="C3524" s="220"/>
      <c r="D3524" s="108"/>
      <c r="E3524" s="220"/>
      <c r="F3524" s="108"/>
      <c r="G3524" s="220"/>
      <c r="H3524" s="108"/>
      <c r="I3524" s="220"/>
      <c r="J3524" s="108"/>
      <c r="K3524" s="220"/>
      <c r="L3524" s="108"/>
      <c r="M3524" s="220"/>
      <c r="N3524" s="108"/>
      <c r="O3524" s="220"/>
      <c r="P3524" s="108"/>
      <c r="Q3524" s="225"/>
    </row>
    <row r="3525" spans="2:17" x14ac:dyDescent="0.25">
      <c r="B3525" s="108"/>
      <c r="C3525" s="220"/>
      <c r="D3525" s="108"/>
      <c r="E3525" s="220"/>
      <c r="F3525" s="108"/>
      <c r="G3525" s="220"/>
      <c r="H3525" s="108"/>
      <c r="I3525" s="220"/>
      <c r="J3525" s="108"/>
      <c r="K3525" s="220"/>
      <c r="L3525" s="108"/>
      <c r="M3525" s="220"/>
      <c r="N3525" s="108"/>
      <c r="O3525" s="220"/>
      <c r="P3525" s="108"/>
      <c r="Q3525" s="225"/>
    </row>
    <row r="3526" spans="2:17" x14ac:dyDescent="0.25">
      <c r="B3526" s="108"/>
      <c r="C3526" s="220"/>
      <c r="D3526" s="108"/>
      <c r="E3526" s="220"/>
      <c r="F3526" s="108"/>
      <c r="G3526" s="220"/>
      <c r="H3526" s="108"/>
      <c r="I3526" s="220"/>
      <c r="J3526" s="108"/>
      <c r="K3526" s="220"/>
      <c r="L3526" s="108"/>
      <c r="M3526" s="220"/>
      <c r="N3526" s="108"/>
      <c r="O3526" s="220"/>
      <c r="P3526" s="108"/>
      <c r="Q3526" s="225"/>
    </row>
    <row r="3527" spans="2:17" x14ac:dyDescent="0.25">
      <c r="B3527" s="108"/>
      <c r="C3527" s="220"/>
      <c r="D3527" s="108"/>
      <c r="E3527" s="220"/>
      <c r="F3527" s="108"/>
      <c r="G3527" s="220"/>
      <c r="H3527" s="108"/>
      <c r="I3527" s="220"/>
      <c r="J3527" s="108"/>
      <c r="K3527" s="220"/>
      <c r="L3527" s="108"/>
      <c r="M3527" s="220"/>
      <c r="N3527" s="108"/>
      <c r="O3527" s="220"/>
      <c r="P3527" s="108"/>
      <c r="Q3527" s="225"/>
    </row>
    <row r="3528" spans="2:17" x14ac:dyDescent="0.25">
      <c r="B3528" s="108"/>
      <c r="C3528" s="220"/>
      <c r="D3528" s="108"/>
      <c r="E3528" s="220"/>
      <c r="F3528" s="108"/>
      <c r="G3528" s="220"/>
      <c r="H3528" s="108"/>
      <c r="I3528" s="220"/>
      <c r="J3528" s="108"/>
      <c r="K3528" s="220"/>
      <c r="L3528" s="108"/>
      <c r="M3528" s="220"/>
      <c r="N3528" s="108"/>
      <c r="O3528" s="220"/>
      <c r="P3528" s="108"/>
      <c r="Q3528" s="225"/>
    </row>
    <row r="3529" spans="2:17" x14ac:dyDescent="0.25">
      <c r="B3529" s="108"/>
      <c r="C3529" s="220"/>
      <c r="D3529" s="108"/>
      <c r="E3529" s="220"/>
      <c r="F3529" s="108"/>
      <c r="G3529" s="220"/>
      <c r="H3529" s="108"/>
      <c r="I3529" s="220"/>
      <c r="J3529" s="108"/>
      <c r="K3529" s="220"/>
      <c r="L3529" s="108"/>
      <c r="M3529" s="220"/>
      <c r="N3529" s="108"/>
      <c r="O3529" s="220"/>
      <c r="P3529" s="108"/>
      <c r="Q3529" s="225"/>
    </row>
    <row r="3530" spans="2:17" x14ac:dyDescent="0.25">
      <c r="B3530" s="108"/>
      <c r="C3530" s="220"/>
      <c r="D3530" s="108"/>
      <c r="E3530" s="220"/>
      <c r="F3530" s="108"/>
      <c r="G3530" s="220"/>
      <c r="H3530" s="108"/>
      <c r="I3530" s="220"/>
      <c r="J3530" s="108"/>
      <c r="K3530" s="220"/>
      <c r="L3530" s="108"/>
      <c r="M3530" s="220"/>
      <c r="N3530" s="108"/>
      <c r="O3530" s="220"/>
      <c r="P3530" s="108"/>
      <c r="Q3530" s="225"/>
    </row>
    <row r="3531" spans="2:17" x14ac:dyDescent="0.25">
      <c r="B3531" s="108"/>
      <c r="C3531" s="220"/>
      <c r="D3531" s="108"/>
      <c r="E3531" s="220"/>
      <c r="F3531" s="108"/>
      <c r="G3531" s="220"/>
      <c r="H3531" s="108"/>
      <c r="I3531" s="220"/>
      <c r="J3531" s="108"/>
      <c r="K3531" s="220"/>
      <c r="L3531" s="108"/>
      <c r="M3531" s="220"/>
      <c r="N3531" s="108"/>
      <c r="O3531" s="220"/>
      <c r="P3531" s="108"/>
      <c r="Q3531" s="225"/>
    </row>
    <row r="3532" spans="2:17" x14ac:dyDescent="0.25">
      <c r="B3532" s="108"/>
      <c r="C3532" s="220"/>
      <c r="D3532" s="108"/>
      <c r="E3532" s="220"/>
      <c r="F3532" s="108"/>
      <c r="G3532" s="220"/>
      <c r="H3532" s="108"/>
      <c r="I3532" s="220"/>
      <c r="J3532" s="108"/>
      <c r="K3532" s="220"/>
      <c r="L3532" s="108"/>
      <c r="M3532" s="220"/>
      <c r="N3532" s="108"/>
      <c r="O3532" s="220"/>
      <c r="P3532" s="108"/>
      <c r="Q3532" s="225"/>
    </row>
    <row r="3533" spans="2:17" x14ac:dyDescent="0.25">
      <c r="B3533" s="108"/>
      <c r="C3533" s="220"/>
      <c r="D3533" s="108"/>
      <c r="E3533" s="220"/>
      <c r="F3533" s="108"/>
      <c r="G3533" s="220"/>
      <c r="H3533" s="108"/>
      <c r="I3533" s="220"/>
      <c r="J3533" s="108"/>
      <c r="K3533" s="220"/>
      <c r="L3533" s="108"/>
      <c r="M3533" s="220"/>
      <c r="N3533" s="108"/>
      <c r="O3533" s="220"/>
      <c r="P3533" s="108"/>
      <c r="Q3533" s="225"/>
    </row>
    <row r="3534" spans="2:17" x14ac:dyDescent="0.25">
      <c r="B3534" s="108"/>
      <c r="C3534" s="220"/>
      <c r="D3534" s="108"/>
      <c r="E3534" s="220"/>
      <c r="F3534" s="108"/>
      <c r="G3534" s="220"/>
      <c r="H3534" s="108"/>
      <c r="I3534" s="220"/>
      <c r="J3534" s="108"/>
      <c r="K3534" s="220"/>
      <c r="L3534" s="108"/>
      <c r="M3534" s="220"/>
      <c r="N3534" s="108"/>
      <c r="O3534" s="220"/>
      <c r="P3534" s="108"/>
      <c r="Q3534" s="225"/>
    </row>
    <row r="3535" spans="2:17" x14ac:dyDescent="0.25">
      <c r="B3535" s="108"/>
      <c r="C3535" s="220"/>
      <c r="D3535" s="108"/>
      <c r="E3535" s="220"/>
      <c r="F3535" s="108"/>
      <c r="G3535" s="220"/>
      <c r="H3535" s="108"/>
      <c r="I3535" s="220"/>
      <c r="J3535" s="108"/>
      <c r="K3535" s="220"/>
      <c r="L3535" s="108"/>
      <c r="M3535" s="220"/>
      <c r="N3535" s="108"/>
      <c r="O3535" s="220"/>
      <c r="P3535" s="108"/>
      <c r="Q3535" s="225"/>
    </row>
    <row r="3536" spans="2:17" x14ac:dyDescent="0.25">
      <c r="B3536" s="108"/>
      <c r="C3536" s="220"/>
      <c r="D3536" s="108"/>
      <c r="E3536" s="220"/>
      <c r="F3536" s="108"/>
      <c r="G3536" s="220"/>
      <c r="H3536" s="108"/>
      <c r="I3536" s="220"/>
      <c r="J3536" s="108"/>
      <c r="K3536" s="220"/>
      <c r="L3536" s="108"/>
      <c r="M3536" s="220"/>
      <c r="N3536" s="108"/>
      <c r="O3536" s="220"/>
      <c r="P3536" s="108"/>
      <c r="Q3536" s="225"/>
    </row>
    <row r="3537" spans="2:17" x14ac:dyDescent="0.25">
      <c r="B3537" s="108"/>
      <c r="C3537" s="220"/>
      <c r="D3537" s="108"/>
      <c r="E3537" s="220"/>
      <c r="F3537" s="108"/>
      <c r="G3537" s="220"/>
      <c r="H3537" s="108"/>
      <c r="I3537" s="220"/>
      <c r="J3537" s="108"/>
      <c r="K3537" s="220"/>
      <c r="L3537" s="108"/>
      <c r="M3537" s="220"/>
      <c r="N3537" s="108"/>
      <c r="O3537" s="220"/>
      <c r="P3537" s="108"/>
      <c r="Q3537" s="225"/>
    </row>
    <row r="3538" spans="2:17" x14ac:dyDescent="0.25">
      <c r="B3538" s="108"/>
      <c r="C3538" s="220"/>
      <c r="D3538" s="108"/>
      <c r="E3538" s="220"/>
      <c r="F3538" s="108"/>
      <c r="G3538" s="220"/>
      <c r="H3538" s="108"/>
      <c r="I3538" s="220"/>
      <c r="J3538" s="108"/>
      <c r="K3538" s="220"/>
      <c r="L3538" s="108"/>
      <c r="M3538" s="220"/>
      <c r="N3538" s="108"/>
      <c r="O3538" s="220"/>
      <c r="P3538" s="108"/>
      <c r="Q3538" s="225"/>
    </row>
    <row r="3539" spans="2:17" x14ac:dyDescent="0.25">
      <c r="B3539" s="108"/>
      <c r="C3539" s="220"/>
      <c r="D3539" s="108"/>
      <c r="E3539" s="220"/>
      <c r="F3539" s="108"/>
      <c r="G3539" s="220"/>
      <c r="H3539" s="108"/>
      <c r="I3539" s="220"/>
      <c r="J3539" s="108"/>
      <c r="K3539" s="220"/>
      <c r="L3539" s="108"/>
      <c r="M3539" s="220"/>
      <c r="N3539" s="108"/>
      <c r="O3539" s="220"/>
      <c r="P3539" s="108"/>
      <c r="Q3539" s="225"/>
    </row>
    <row r="3540" spans="2:17" x14ac:dyDescent="0.25">
      <c r="B3540" s="108"/>
      <c r="C3540" s="220"/>
      <c r="D3540" s="108"/>
      <c r="E3540" s="220"/>
      <c r="F3540" s="108"/>
      <c r="G3540" s="220"/>
      <c r="H3540" s="108"/>
      <c r="I3540" s="220"/>
      <c r="J3540" s="108"/>
      <c r="K3540" s="220"/>
      <c r="L3540" s="108"/>
      <c r="M3540" s="220"/>
      <c r="N3540" s="108"/>
      <c r="O3540" s="220"/>
      <c r="P3540" s="108"/>
      <c r="Q3540" s="225"/>
    </row>
    <row r="3541" spans="2:17" x14ac:dyDescent="0.25">
      <c r="B3541" s="108"/>
      <c r="C3541" s="220"/>
      <c r="D3541" s="108"/>
      <c r="E3541" s="220"/>
      <c r="F3541" s="108"/>
      <c r="G3541" s="220"/>
      <c r="H3541" s="108"/>
      <c r="I3541" s="220"/>
      <c r="J3541" s="108"/>
      <c r="K3541" s="220"/>
      <c r="L3541" s="108"/>
      <c r="M3541" s="220"/>
      <c r="N3541" s="108"/>
      <c r="O3541" s="220"/>
      <c r="P3541" s="108"/>
      <c r="Q3541" s="225"/>
    </row>
    <row r="3542" spans="2:17" x14ac:dyDescent="0.25">
      <c r="B3542" s="108"/>
      <c r="C3542" s="220"/>
      <c r="D3542" s="108"/>
      <c r="E3542" s="220"/>
      <c r="F3542" s="108"/>
      <c r="G3542" s="220"/>
      <c r="H3542" s="108"/>
      <c r="I3542" s="220"/>
      <c r="J3542" s="108"/>
      <c r="K3542" s="220"/>
      <c r="L3542" s="108"/>
      <c r="M3542" s="220"/>
      <c r="N3542" s="108"/>
      <c r="O3542" s="220"/>
      <c r="P3542" s="108"/>
      <c r="Q3542" s="225"/>
    </row>
    <row r="3543" spans="2:17" x14ac:dyDescent="0.25">
      <c r="B3543" s="108"/>
      <c r="C3543" s="220"/>
      <c r="D3543" s="108"/>
      <c r="E3543" s="220"/>
      <c r="F3543" s="108"/>
      <c r="G3543" s="220"/>
      <c r="H3543" s="108"/>
      <c r="I3543" s="220"/>
      <c r="J3543" s="108"/>
      <c r="K3543" s="220"/>
      <c r="L3543" s="108"/>
      <c r="M3543" s="220"/>
      <c r="N3543" s="108"/>
      <c r="O3543" s="220"/>
      <c r="P3543" s="108"/>
      <c r="Q3543" s="225"/>
    </row>
    <row r="3544" spans="2:17" x14ac:dyDescent="0.25">
      <c r="B3544" s="108"/>
      <c r="C3544" s="220"/>
      <c r="D3544" s="108"/>
      <c r="E3544" s="220"/>
      <c r="F3544" s="108"/>
      <c r="G3544" s="220"/>
      <c r="H3544" s="108"/>
      <c r="I3544" s="220"/>
      <c r="J3544" s="108"/>
      <c r="K3544" s="220"/>
      <c r="L3544" s="108"/>
      <c r="M3544" s="220"/>
      <c r="N3544" s="108"/>
      <c r="O3544" s="220"/>
      <c r="P3544" s="108"/>
      <c r="Q3544" s="225"/>
    </row>
    <row r="3545" spans="2:17" x14ac:dyDescent="0.25">
      <c r="B3545" s="108"/>
      <c r="C3545" s="220"/>
      <c r="D3545" s="108"/>
      <c r="E3545" s="220"/>
      <c r="F3545" s="108"/>
      <c r="G3545" s="220"/>
      <c r="H3545" s="108"/>
      <c r="I3545" s="220"/>
      <c r="J3545" s="108"/>
      <c r="K3545" s="220"/>
      <c r="L3545" s="108"/>
      <c r="M3545" s="220"/>
      <c r="N3545" s="108"/>
      <c r="O3545" s="220"/>
      <c r="P3545" s="108"/>
      <c r="Q3545" s="225"/>
    </row>
    <row r="3546" spans="2:17" x14ac:dyDescent="0.25">
      <c r="B3546" s="108"/>
      <c r="C3546" s="220"/>
      <c r="D3546" s="108"/>
      <c r="E3546" s="220"/>
      <c r="F3546" s="108"/>
      <c r="G3546" s="220"/>
      <c r="H3546" s="108"/>
      <c r="I3546" s="220"/>
      <c r="J3546" s="108"/>
      <c r="K3546" s="220"/>
      <c r="L3546" s="108"/>
      <c r="M3546" s="220"/>
      <c r="N3546" s="108"/>
      <c r="O3546" s="220"/>
      <c r="P3546" s="108"/>
      <c r="Q3546" s="225"/>
    </row>
    <row r="3547" spans="2:17" x14ac:dyDescent="0.25">
      <c r="B3547" s="108"/>
      <c r="C3547" s="220"/>
      <c r="D3547" s="108"/>
      <c r="E3547" s="220"/>
      <c r="F3547" s="108"/>
      <c r="G3547" s="220"/>
      <c r="H3547" s="108"/>
      <c r="I3547" s="220"/>
      <c r="J3547" s="108"/>
      <c r="K3547" s="220"/>
      <c r="L3547" s="108"/>
      <c r="M3547" s="220"/>
      <c r="N3547" s="108"/>
      <c r="O3547" s="220"/>
      <c r="P3547" s="108"/>
      <c r="Q3547" s="225"/>
    </row>
    <row r="3548" spans="2:17" x14ac:dyDescent="0.25">
      <c r="B3548" s="108"/>
      <c r="C3548" s="220"/>
      <c r="D3548" s="108"/>
      <c r="E3548" s="220"/>
      <c r="F3548" s="108"/>
      <c r="G3548" s="220"/>
      <c r="H3548" s="108"/>
      <c r="I3548" s="220"/>
      <c r="J3548" s="108"/>
      <c r="K3548" s="220"/>
      <c r="L3548" s="108"/>
      <c r="M3548" s="220"/>
      <c r="N3548" s="108"/>
      <c r="O3548" s="220"/>
      <c r="P3548" s="108"/>
      <c r="Q3548" s="225"/>
    </row>
    <row r="3549" spans="2:17" x14ac:dyDescent="0.25">
      <c r="B3549" s="108"/>
      <c r="C3549" s="220"/>
      <c r="D3549" s="108"/>
      <c r="E3549" s="220"/>
      <c r="F3549" s="108"/>
      <c r="G3549" s="220"/>
      <c r="H3549" s="108"/>
      <c r="I3549" s="220"/>
      <c r="J3549" s="108"/>
      <c r="K3549" s="220"/>
      <c r="L3549" s="108"/>
      <c r="M3549" s="220"/>
      <c r="N3549" s="108"/>
      <c r="O3549" s="220"/>
      <c r="P3549" s="108"/>
      <c r="Q3549" s="225"/>
    </row>
    <row r="3550" spans="2:17" x14ac:dyDescent="0.25">
      <c r="B3550" s="108"/>
      <c r="C3550" s="220"/>
      <c r="D3550" s="108"/>
      <c r="E3550" s="220"/>
      <c r="F3550" s="108"/>
      <c r="G3550" s="220"/>
      <c r="H3550" s="108"/>
      <c r="I3550" s="220"/>
      <c r="J3550" s="108"/>
      <c r="K3550" s="220"/>
      <c r="L3550" s="108"/>
      <c r="M3550" s="220"/>
      <c r="N3550" s="108"/>
      <c r="O3550" s="220"/>
      <c r="P3550" s="108"/>
      <c r="Q3550" s="225"/>
    </row>
    <row r="3551" spans="2:17" x14ac:dyDescent="0.25">
      <c r="B3551" s="108"/>
      <c r="C3551" s="220"/>
      <c r="D3551" s="108"/>
      <c r="E3551" s="220"/>
      <c r="F3551" s="108"/>
      <c r="G3551" s="220"/>
      <c r="H3551" s="108"/>
      <c r="I3551" s="220"/>
      <c r="J3551" s="108"/>
      <c r="K3551" s="220"/>
      <c r="L3551" s="108"/>
      <c r="M3551" s="220"/>
      <c r="N3551" s="108"/>
      <c r="O3551" s="220"/>
      <c r="P3551" s="108"/>
      <c r="Q3551" s="225"/>
    </row>
    <row r="3552" spans="2:17" x14ac:dyDescent="0.25">
      <c r="B3552" s="108"/>
      <c r="C3552" s="220"/>
      <c r="D3552" s="108"/>
      <c r="E3552" s="220"/>
      <c r="F3552" s="108"/>
      <c r="G3552" s="220"/>
      <c r="H3552" s="108"/>
      <c r="I3552" s="220"/>
      <c r="J3552" s="108"/>
      <c r="K3552" s="220"/>
      <c r="L3552" s="108"/>
      <c r="M3552" s="220"/>
      <c r="N3552" s="108"/>
      <c r="O3552" s="220"/>
      <c r="P3552" s="108"/>
      <c r="Q3552" s="225"/>
    </row>
    <row r="3553" spans="2:17" x14ac:dyDescent="0.25">
      <c r="B3553" s="108"/>
      <c r="C3553" s="220"/>
      <c r="D3553" s="108"/>
      <c r="E3553" s="220"/>
      <c r="F3553" s="108"/>
      <c r="G3553" s="220"/>
      <c r="H3553" s="108"/>
      <c r="I3553" s="220"/>
      <c r="J3553" s="108"/>
      <c r="K3553" s="220"/>
      <c r="L3553" s="108"/>
      <c r="M3553" s="220"/>
      <c r="N3553" s="108"/>
      <c r="O3553" s="220"/>
      <c r="P3553" s="108"/>
      <c r="Q3553" s="225"/>
    </row>
    <row r="3554" spans="2:17" x14ac:dyDescent="0.25">
      <c r="B3554" s="108"/>
      <c r="C3554" s="220"/>
      <c r="D3554" s="108"/>
      <c r="E3554" s="220"/>
      <c r="F3554" s="108"/>
      <c r="G3554" s="220"/>
      <c r="H3554" s="108"/>
      <c r="I3554" s="220"/>
      <c r="J3554" s="108"/>
      <c r="K3554" s="220"/>
      <c r="L3554" s="108"/>
      <c r="M3554" s="220"/>
      <c r="N3554" s="108"/>
      <c r="O3554" s="220"/>
      <c r="P3554" s="108"/>
      <c r="Q3554" s="225"/>
    </row>
    <row r="3555" spans="2:17" x14ac:dyDescent="0.25">
      <c r="B3555" s="108"/>
      <c r="C3555" s="220"/>
      <c r="D3555" s="108"/>
      <c r="E3555" s="220"/>
      <c r="F3555" s="108"/>
      <c r="G3555" s="220"/>
      <c r="H3555" s="108"/>
      <c r="I3555" s="220"/>
      <c r="J3555" s="108"/>
      <c r="K3555" s="220"/>
      <c r="L3555" s="108"/>
      <c r="M3555" s="220"/>
      <c r="N3555" s="108"/>
      <c r="O3555" s="220"/>
      <c r="P3555" s="108"/>
      <c r="Q3555" s="225"/>
    </row>
    <row r="3556" spans="2:17" x14ac:dyDescent="0.25">
      <c r="B3556" s="108"/>
      <c r="C3556" s="220"/>
      <c r="D3556" s="108"/>
      <c r="E3556" s="220"/>
      <c r="F3556" s="108"/>
      <c r="G3556" s="220"/>
      <c r="H3556" s="108"/>
      <c r="I3556" s="220"/>
      <c r="J3556" s="108"/>
      <c r="K3556" s="220"/>
      <c r="L3556" s="108"/>
      <c r="M3556" s="220"/>
      <c r="N3556" s="108"/>
      <c r="O3556" s="220"/>
      <c r="P3556" s="108"/>
      <c r="Q3556" s="225"/>
    </row>
    <row r="3557" spans="2:17" x14ac:dyDescent="0.25">
      <c r="B3557" s="108"/>
      <c r="C3557" s="220"/>
      <c r="D3557" s="108"/>
      <c r="E3557" s="220"/>
      <c r="F3557" s="108"/>
      <c r="G3557" s="220"/>
      <c r="H3557" s="108"/>
      <c r="I3557" s="220"/>
      <c r="J3557" s="108"/>
      <c r="K3557" s="220"/>
      <c r="L3557" s="108"/>
      <c r="M3557" s="220"/>
      <c r="N3557" s="108"/>
      <c r="O3557" s="220"/>
      <c r="P3557" s="108"/>
      <c r="Q3557" s="225"/>
    </row>
    <row r="3558" spans="2:17" x14ac:dyDescent="0.25">
      <c r="B3558" s="108"/>
      <c r="C3558" s="220"/>
      <c r="D3558" s="108"/>
      <c r="E3558" s="220"/>
      <c r="F3558" s="108"/>
      <c r="G3558" s="220"/>
      <c r="H3558" s="108"/>
      <c r="I3558" s="220"/>
      <c r="J3558" s="108"/>
      <c r="K3558" s="220"/>
      <c r="L3558" s="108"/>
      <c r="M3558" s="220"/>
      <c r="N3558" s="108"/>
      <c r="O3558" s="220"/>
      <c r="P3558" s="108"/>
      <c r="Q3558" s="225"/>
    </row>
    <row r="3559" spans="2:17" x14ac:dyDescent="0.25">
      <c r="B3559" s="108"/>
      <c r="C3559" s="220"/>
      <c r="D3559" s="108"/>
      <c r="E3559" s="220"/>
      <c r="F3559" s="108"/>
      <c r="G3559" s="220"/>
      <c r="H3559" s="108"/>
      <c r="I3559" s="220"/>
      <c r="J3559" s="108"/>
      <c r="K3559" s="220"/>
      <c r="L3559" s="108"/>
      <c r="M3559" s="220"/>
      <c r="N3559" s="108"/>
      <c r="O3559" s="220"/>
      <c r="P3559" s="108"/>
      <c r="Q3559" s="225"/>
    </row>
    <row r="3560" spans="2:17" x14ac:dyDescent="0.25">
      <c r="B3560" s="108"/>
      <c r="C3560" s="220"/>
      <c r="D3560" s="108"/>
      <c r="E3560" s="220"/>
      <c r="F3560" s="108"/>
      <c r="G3560" s="220"/>
      <c r="H3560" s="108"/>
      <c r="I3560" s="220"/>
      <c r="J3560" s="108"/>
      <c r="K3560" s="220"/>
      <c r="L3560" s="108"/>
      <c r="M3560" s="220"/>
      <c r="N3560" s="108"/>
      <c r="O3560" s="220"/>
      <c r="P3560" s="108"/>
      <c r="Q3560" s="225"/>
    </row>
    <row r="3561" spans="2:17" x14ac:dyDescent="0.25">
      <c r="B3561" s="108"/>
      <c r="C3561" s="220"/>
      <c r="D3561" s="108"/>
      <c r="E3561" s="220"/>
      <c r="F3561" s="108"/>
      <c r="G3561" s="220"/>
      <c r="H3561" s="108"/>
      <c r="I3561" s="220"/>
      <c r="J3561" s="108"/>
      <c r="K3561" s="220"/>
      <c r="L3561" s="108"/>
      <c r="M3561" s="220"/>
      <c r="N3561" s="108"/>
      <c r="O3561" s="220"/>
      <c r="P3561" s="108"/>
      <c r="Q3561" s="225"/>
    </row>
    <row r="3562" spans="2:17" x14ac:dyDescent="0.25">
      <c r="B3562" s="108"/>
      <c r="C3562" s="220"/>
      <c r="D3562" s="108"/>
      <c r="E3562" s="220"/>
      <c r="F3562" s="108"/>
      <c r="G3562" s="220"/>
      <c r="H3562" s="108"/>
      <c r="I3562" s="220"/>
      <c r="J3562" s="108"/>
      <c r="K3562" s="220"/>
      <c r="L3562" s="108"/>
      <c r="M3562" s="220"/>
      <c r="N3562" s="108"/>
      <c r="O3562" s="220"/>
      <c r="P3562" s="108"/>
      <c r="Q3562" s="225"/>
    </row>
    <row r="3563" spans="2:17" x14ac:dyDescent="0.25">
      <c r="B3563" s="108"/>
      <c r="C3563" s="220"/>
      <c r="D3563" s="108"/>
      <c r="E3563" s="220"/>
      <c r="F3563" s="108"/>
      <c r="G3563" s="220"/>
      <c r="H3563" s="108"/>
      <c r="I3563" s="220"/>
      <c r="J3563" s="108"/>
      <c r="K3563" s="220"/>
      <c r="L3563" s="108"/>
      <c r="M3563" s="220"/>
      <c r="N3563" s="108"/>
      <c r="O3563" s="220"/>
      <c r="P3563" s="108"/>
      <c r="Q3563" s="225"/>
    </row>
    <row r="3564" spans="2:17" x14ac:dyDescent="0.25">
      <c r="B3564" s="108"/>
      <c r="C3564" s="220"/>
      <c r="D3564" s="108"/>
      <c r="E3564" s="220"/>
      <c r="F3564" s="108"/>
      <c r="G3564" s="220"/>
      <c r="H3564" s="108"/>
      <c r="I3564" s="220"/>
      <c r="J3564" s="108"/>
      <c r="K3564" s="220"/>
      <c r="L3564" s="108"/>
      <c r="M3564" s="220"/>
      <c r="N3564" s="108"/>
      <c r="O3564" s="220"/>
      <c r="P3564" s="108"/>
      <c r="Q3564" s="225"/>
    </row>
    <row r="3565" spans="2:17" x14ac:dyDescent="0.25">
      <c r="B3565" s="108"/>
      <c r="C3565" s="220"/>
      <c r="D3565" s="108"/>
      <c r="E3565" s="220"/>
      <c r="F3565" s="108"/>
      <c r="G3565" s="220"/>
      <c r="H3565" s="108"/>
      <c r="I3565" s="220"/>
      <c r="J3565" s="108"/>
      <c r="K3565" s="220"/>
      <c r="L3565" s="108"/>
      <c r="M3565" s="220"/>
      <c r="N3565" s="108"/>
      <c r="O3565" s="220"/>
      <c r="P3565" s="108"/>
      <c r="Q3565" s="225"/>
    </row>
    <row r="3566" spans="2:17" x14ac:dyDescent="0.25">
      <c r="B3566" s="108"/>
      <c r="C3566" s="220"/>
      <c r="D3566" s="108"/>
      <c r="E3566" s="220"/>
      <c r="F3566" s="108"/>
      <c r="G3566" s="220"/>
      <c r="H3566" s="108"/>
      <c r="I3566" s="220"/>
      <c r="J3566" s="108"/>
      <c r="K3566" s="220"/>
      <c r="L3566" s="108"/>
      <c r="M3566" s="220"/>
      <c r="N3566" s="108"/>
      <c r="O3566" s="220"/>
      <c r="P3566" s="108"/>
      <c r="Q3566" s="225"/>
    </row>
    <row r="3567" spans="2:17" x14ac:dyDescent="0.25">
      <c r="B3567" s="108"/>
      <c r="C3567" s="220"/>
      <c r="D3567" s="108"/>
      <c r="E3567" s="220"/>
      <c r="F3567" s="108"/>
      <c r="G3567" s="220"/>
      <c r="H3567" s="108"/>
      <c r="I3567" s="220"/>
      <c r="J3567" s="108"/>
      <c r="K3567" s="220"/>
      <c r="L3567" s="108"/>
      <c r="M3567" s="220"/>
      <c r="N3567" s="108"/>
      <c r="O3567" s="220"/>
      <c r="P3567" s="108"/>
      <c r="Q3567" s="225"/>
    </row>
    <row r="3568" spans="2:17" x14ac:dyDescent="0.25">
      <c r="B3568" s="108"/>
      <c r="C3568" s="220"/>
      <c r="D3568" s="108"/>
      <c r="E3568" s="220"/>
      <c r="F3568" s="108"/>
      <c r="G3568" s="220"/>
      <c r="H3568" s="108"/>
      <c r="I3568" s="220"/>
      <c r="J3568" s="108"/>
      <c r="K3568" s="220"/>
      <c r="L3568" s="108"/>
      <c r="M3568" s="220"/>
      <c r="N3568" s="108"/>
      <c r="O3568" s="220"/>
      <c r="P3568" s="108"/>
      <c r="Q3568" s="225"/>
    </row>
    <row r="3569" spans="2:17" x14ac:dyDescent="0.25">
      <c r="B3569" s="108"/>
      <c r="C3569" s="220"/>
      <c r="D3569" s="108"/>
      <c r="E3569" s="220"/>
      <c r="F3569" s="108"/>
      <c r="G3569" s="220"/>
      <c r="H3569" s="108"/>
      <c r="I3569" s="220"/>
      <c r="J3569" s="108"/>
      <c r="K3569" s="220"/>
      <c r="L3569" s="108"/>
      <c r="M3569" s="220"/>
      <c r="N3569" s="108"/>
      <c r="O3569" s="220"/>
      <c r="P3569" s="108"/>
      <c r="Q3569" s="225"/>
    </row>
    <row r="3570" spans="2:17" x14ac:dyDescent="0.25">
      <c r="B3570" s="108"/>
      <c r="C3570" s="220"/>
      <c r="D3570" s="108"/>
      <c r="E3570" s="220"/>
      <c r="F3570" s="108"/>
      <c r="G3570" s="220"/>
      <c r="H3570" s="108"/>
      <c r="I3570" s="220"/>
      <c r="J3570" s="108"/>
      <c r="K3570" s="220"/>
      <c r="L3570" s="108"/>
      <c r="M3570" s="220"/>
      <c r="N3570" s="108"/>
      <c r="O3570" s="220"/>
      <c r="P3570" s="108"/>
      <c r="Q3570" s="225"/>
    </row>
    <row r="3571" spans="2:17" x14ac:dyDescent="0.25">
      <c r="B3571" s="108"/>
      <c r="C3571" s="220"/>
      <c r="D3571" s="108"/>
      <c r="E3571" s="220"/>
      <c r="F3571" s="108"/>
      <c r="G3571" s="220"/>
      <c r="H3571" s="108"/>
      <c r="I3571" s="220"/>
      <c r="J3571" s="108"/>
      <c r="K3571" s="220"/>
      <c r="L3571" s="108"/>
      <c r="M3571" s="220"/>
      <c r="N3571" s="108"/>
      <c r="O3571" s="220"/>
      <c r="P3571" s="108"/>
      <c r="Q3571" s="225"/>
    </row>
    <row r="3572" spans="2:17" x14ac:dyDescent="0.25">
      <c r="B3572" s="108"/>
      <c r="C3572" s="220"/>
      <c r="D3572" s="108"/>
      <c r="E3572" s="220"/>
      <c r="F3572" s="108"/>
      <c r="G3572" s="220"/>
      <c r="H3572" s="108"/>
      <c r="I3572" s="220"/>
      <c r="J3572" s="108"/>
      <c r="K3572" s="220"/>
      <c r="L3572" s="108"/>
      <c r="M3572" s="220"/>
      <c r="N3572" s="108"/>
      <c r="O3572" s="220"/>
      <c r="P3572" s="108"/>
      <c r="Q3572" s="225"/>
    </row>
    <row r="3573" spans="2:17" x14ac:dyDescent="0.25">
      <c r="B3573" s="108"/>
      <c r="C3573" s="220"/>
      <c r="D3573" s="108"/>
      <c r="E3573" s="220"/>
      <c r="F3573" s="108"/>
      <c r="G3573" s="220"/>
      <c r="H3573" s="108"/>
      <c r="I3573" s="220"/>
      <c r="J3573" s="108"/>
      <c r="K3573" s="220"/>
      <c r="L3573" s="108"/>
      <c r="M3573" s="220"/>
      <c r="N3573" s="108"/>
      <c r="O3573" s="220"/>
      <c r="P3573" s="108"/>
      <c r="Q3573" s="225"/>
    </row>
    <row r="3574" spans="2:17" x14ac:dyDescent="0.25">
      <c r="B3574" s="108"/>
      <c r="C3574" s="220"/>
      <c r="D3574" s="108"/>
      <c r="E3574" s="220"/>
      <c r="F3574" s="108"/>
      <c r="G3574" s="220"/>
      <c r="H3574" s="108"/>
      <c r="I3574" s="220"/>
      <c r="J3574" s="108"/>
      <c r="K3574" s="220"/>
      <c r="L3574" s="108"/>
      <c r="M3574" s="220"/>
      <c r="N3574" s="108"/>
      <c r="O3574" s="220"/>
      <c r="P3574" s="108"/>
      <c r="Q3574" s="225"/>
    </row>
    <row r="3575" spans="2:17" x14ac:dyDescent="0.25">
      <c r="B3575" s="108"/>
      <c r="C3575" s="220"/>
      <c r="D3575" s="108"/>
      <c r="E3575" s="220"/>
      <c r="F3575" s="108"/>
      <c r="G3575" s="220"/>
      <c r="H3575" s="108"/>
      <c r="I3575" s="220"/>
      <c r="J3575" s="108"/>
      <c r="K3575" s="220"/>
      <c r="L3575" s="108"/>
      <c r="M3575" s="220"/>
      <c r="N3575" s="108"/>
      <c r="O3575" s="220"/>
      <c r="P3575" s="108"/>
      <c r="Q3575" s="225"/>
    </row>
    <row r="3576" spans="2:17" x14ac:dyDescent="0.25">
      <c r="B3576" s="108"/>
      <c r="C3576" s="220"/>
      <c r="D3576" s="108"/>
      <c r="E3576" s="220"/>
      <c r="F3576" s="108"/>
      <c r="G3576" s="220"/>
      <c r="H3576" s="108"/>
      <c r="I3576" s="220"/>
      <c r="J3576" s="108"/>
      <c r="K3576" s="220"/>
      <c r="L3576" s="108"/>
      <c r="M3576" s="220"/>
      <c r="N3576" s="108"/>
      <c r="O3576" s="220"/>
      <c r="P3576" s="108"/>
      <c r="Q3576" s="225"/>
    </row>
    <row r="3577" spans="2:17" x14ac:dyDescent="0.25">
      <c r="B3577" s="108"/>
      <c r="C3577" s="220"/>
      <c r="D3577" s="108"/>
      <c r="E3577" s="220"/>
      <c r="F3577" s="108"/>
      <c r="G3577" s="220"/>
      <c r="H3577" s="108"/>
      <c r="I3577" s="220"/>
      <c r="J3577" s="108"/>
      <c r="K3577" s="220"/>
      <c r="L3577" s="108"/>
      <c r="M3577" s="220"/>
      <c r="N3577" s="108"/>
      <c r="O3577" s="220"/>
      <c r="P3577" s="108"/>
      <c r="Q3577" s="225"/>
    </row>
    <row r="3578" spans="2:17" x14ac:dyDescent="0.25">
      <c r="B3578" s="108"/>
      <c r="C3578" s="220"/>
      <c r="D3578" s="108"/>
      <c r="E3578" s="220"/>
      <c r="F3578" s="108"/>
      <c r="G3578" s="220"/>
      <c r="H3578" s="108"/>
      <c r="I3578" s="220"/>
      <c r="J3578" s="108"/>
      <c r="K3578" s="220"/>
      <c r="L3578" s="108"/>
      <c r="M3578" s="220"/>
      <c r="N3578" s="108"/>
      <c r="O3578" s="220"/>
      <c r="P3578" s="108"/>
      <c r="Q3578" s="225"/>
    </row>
    <row r="3579" spans="2:17" x14ac:dyDescent="0.25">
      <c r="B3579" s="108"/>
      <c r="C3579" s="220"/>
      <c r="D3579" s="108"/>
      <c r="E3579" s="220"/>
      <c r="F3579" s="108"/>
      <c r="G3579" s="220"/>
      <c r="H3579" s="108"/>
      <c r="I3579" s="220"/>
      <c r="J3579" s="108"/>
      <c r="K3579" s="220"/>
      <c r="L3579" s="108"/>
      <c r="M3579" s="220"/>
      <c r="N3579" s="108"/>
      <c r="O3579" s="220"/>
      <c r="P3579" s="108"/>
      <c r="Q3579" s="225"/>
    </row>
    <row r="3580" spans="2:17" x14ac:dyDescent="0.25">
      <c r="B3580" s="108"/>
      <c r="C3580" s="220"/>
      <c r="D3580" s="108"/>
      <c r="E3580" s="220"/>
      <c r="F3580" s="108"/>
      <c r="G3580" s="220"/>
      <c r="H3580" s="108"/>
      <c r="I3580" s="220"/>
      <c r="J3580" s="108"/>
      <c r="K3580" s="220"/>
      <c r="L3580" s="108"/>
      <c r="M3580" s="220"/>
      <c r="N3580" s="108"/>
      <c r="O3580" s="220"/>
      <c r="P3580" s="108"/>
      <c r="Q3580" s="225"/>
    </row>
    <row r="3581" spans="2:17" x14ac:dyDescent="0.25">
      <c r="B3581" s="108"/>
      <c r="C3581" s="220"/>
      <c r="D3581" s="108"/>
      <c r="E3581" s="220"/>
      <c r="F3581" s="108"/>
      <c r="G3581" s="220"/>
      <c r="H3581" s="108"/>
      <c r="I3581" s="220"/>
      <c r="J3581" s="108"/>
      <c r="K3581" s="220"/>
      <c r="L3581" s="108"/>
      <c r="M3581" s="220"/>
      <c r="N3581" s="108"/>
      <c r="O3581" s="220"/>
      <c r="P3581" s="108"/>
      <c r="Q3581" s="225"/>
    </row>
    <row r="3582" spans="2:17" x14ac:dyDescent="0.25">
      <c r="B3582" s="108"/>
      <c r="C3582" s="220"/>
      <c r="D3582" s="108"/>
      <c r="E3582" s="220"/>
      <c r="F3582" s="108"/>
      <c r="G3582" s="220"/>
      <c r="H3582" s="108"/>
      <c r="I3582" s="220"/>
      <c r="J3582" s="108"/>
      <c r="K3582" s="220"/>
      <c r="L3582" s="108"/>
      <c r="M3582" s="220"/>
      <c r="N3582" s="108"/>
      <c r="O3582" s="220"/>
      <c r="P3582" s="108"/>
      <c r="Q3582" s="225"/>
    </row>
    <row r="3583" spans="2:17" x14ac:dyDescent="0.25">
      <c r="B3583" s="108"/>
      <c r="C3583" s="220"/>
      <c r="D3583" s="108"/>
      <c r="E3583" s="220"/>
      <c r="F3583" s="108"/>
      <c r="G3583" s="220"/>
      <c r="H3583" s="108"/>
      <c r="I3583" s="220"/>
      <c r="J3583" s="108"/>
      <c r="K3583" s="220"/>
      <c r="L3583" s="108"/>
      <c r="M3583" s="220"/>
      <c r="N3583" s="108"/>
      <c r="O3583" s="220"/>
      <c r="P3583" s="108"/>
      <c r="Q3583" s="225"/>
    </row>
    <row r="3584" spans="2:17" x14ac:dyDescent="0.25">
      <c r="B3584" s="108"/>
      <c r="C3584" s="220"/>
      <c r="D3584" s="108"/>
      <c r="E3584" s="220"/>
      <c r="F3584" s="108"/>
      <c r="G3584" s="220"/>
      <c r="H3584" s="108"/>
      <c r="I3584" s="220"/>
      <c r="J3584" s="108"/>
      <c r="K3584" s="220"/>
      <c r="L3584" s="108"/>
      <c r="M3584" s="220"/>
      <c r="N3584" s="108"/>
      <c r="O3584" s="220"/>
      <c r="P3584" s="108"/>
      <c r="Q3584" s="225"/>
    </row>
    <row r="3585" spans="2:17" x14ac:dyDescent="0.25">
      <c r="B3585" s="108"/>
      <c r="C3585" s="220"/>
      <c r="D3585" s="108"/>
      <c r="E3585" s="220"/>
      <c r="F3585" s="108"/>
      <c r="G3585" s="220"/>
      <c r="H3585" s="108"/>
      <c r="I3585" s="220"/>
      <c r="J3585" s="108"/>
      <c r="K3585" s="220"/>
      <c r="L3585" s="108"/>
      <c r="M3585" s="220"/>
      <c r="N3585" s="108"/>
      <c r="O3585" s="220"/>
      <c r="P3585" s="108"/>
      <c r="Q3585" s="225"/>
    </row>
    <row r="3586" spans="2:17" x14ac:dyDescent="0.25">
      <c r="B3586" s="108"/>
      <c r="C3586" s="220"/>
      <c r="D3586" s="108"/>
      <c r="E3586" s="220"/>
      <c r="F3586" s="108"/>
      <c r="G3586" s="220"/>
      <c r="H3586" s="108"/>
      <c r="I3586" s="220"/>
      <c r="J3586" s="108"/>
      <c r="K3586" s="220"/>
      <c r="L3586" s="108"/>
      <c r="M3586" s="220"/>
      <c r="N3586" s="108"/>
      <c r="O3586" s="220"/>
      <c r="P3586" s="108"/>
      <c r="Q3586" s="225"/>
    </row>
    <row r="3587" spans="2:17" x14ac:dyDescent="0.25">
      <c r="B3587" s="108"/>
      <c r="C3587" s="220"/>
      <c r="D3587" s="108"/>
      <c r="E3587" s="220"/>
      <c r="F3587" s="108"/>
      <c r="G3587" s="220"/>
      <c r="H3587" s="108"/>
      <c r="I3587" s="220"/>
      <c r="J3587" s="108"/>
      <c r="K3587" s="220"/>
      <c r="L3587" s="108"/>
      <c r="M3587" s="220"/>
      <c r="N3587" s="108"/>
      <c r="O3587" s="220"/>
      <c r="P3587" s="108"/>
      <c r="Q3587" s="225"/>
    </row>
    <row r="3588" spans="2:17" x14ac:dyDescent="0.25">
      <c r="B3588" s="108"/>
      <c r="C3588" s="220"/>
      <c r="D3588" s="108"/>
      <c r="E3588" s="220"/>
      <c r="F3588" s="108"/>
      <c r="G3588" s="220"/>
      <c r="H3588" s="108"/>
      <c r="I3588" s="220"/>
      <c r="J3588" s="108"/>
      <c r="K3588" s="220"/>
      <c r="L3588" s="108"/>
      <c r="M3588" s="220"/>
      <c r="N3588" s="108"/>
      <c r="O3588" s="220"/>
      <c r="P3588" s="108"/>
      <c r="Q3588" s="225"/>
    </row>
    <row r="3589" spans="2:17" x14ac:dyDescent="0.25">
      <c r="B3589" s="108"/>
      <c r="C3589" s="220"/>
      <c r="D3589" s="108"/>
      <c r="E3589" s="220"/>
      <c r="F3589" s="108"/>
      <c r="G3589" s="220"/>
      <c r="H3589" s="108"/>
      <c r="I3589" s="220"/>
      <c r="J3589" s="108"/>
      <c r="K3589" s="220"/>
      <c r="L3589" s="108"/>
      <c r="M3589" s="220"/>
      <c r="N3589" s="108"/>
      <c r="O3589" s="220"/>
      <c r="P3589" s="108"/>
      <c r="Q3589" s="225"/>
    </row>
    <row r="3590" spans="2:17" x14ac:dyDescent="0.25">
      <c r="B3590" s="108"/>
      <c r="C3590" s="220"/>
      <c r="D3590" s="108"/>
      <c r="E3590" s="220"/>
      <c r="F3590" s="108"/>
      <c r="G3590" s="220"/>
      <c r="H3590" s="108"/>
      <c r="I3590" s="220"/>
      <c r="J3590" s="108"/>
      <c r="K3590" s="220"/>
      <c r="L3590" s="108"/>
      <c r="M3590" s="220"/>
      <c r="N3590" s="108"/>
      <c r="O3590" s="220"/>
      <c r="P3590" s="108"/>
      <c r="Q3590" s="225"/>
    </row>
    <row r="3591" spans="2:17" x14ac:dyDescent="0.25">
      <c r="B3591" s="108"/>
      <c r="C3591" s="220"/>
      <c r="D3591" s="108"/>
      <c r="E3591" s="220"/>
      <c r="F3591" s="108"/>
      <c r="G3591" s="220"/>
      <c r="H3591" s="108"/>
      <c r="I3591" s="220"/>
      <c r="J3591" s="108"/>
      <c r="K3591" s="220"/>
      <c r="L3591" s="108"/>
      <c r="M3591" s="220"/>
      <c r="N3591" s="108"/>
      <c r="O3591" s="220"/>
      <c r="P3591" s="108"/>
      <c r="Q3591" s="225"/>
    </row>
    <row r="3592" spans="2:17" x14ac:dyDescent="0.25">
      <c r="B3592" s="108"/>
      <c r="C3592" s="220"/>
      <c r="D3592" s="108"/>
      <c r="E3592" s="220"/>
      <c r="F3592" s="108"/>
      <c r="G3592" s="220"/>
      <c r="H3592" s="108"/>
      <c r="I3592" s="220"/>
      <c r="J3592" s="108"/>
      <c r="K3592" s="220"/>
      <c r="L3592" s="108"/>
      <c r="M3592" s="220"/>
      <c r="N3592" s="108"/>
      <c r="O3592" s="220"/>
      <c r="P3592" s="108"/>
      <c r="Q3592" s="225"/>
    </row>
    <row r="3593" spans="2:17" x14ac:dyDescent="0.25">
      <c r="B3593" s="108"/>
      <c r="C3593" s="220"/>
      <c r="D3593" s="108"/>
      <c r="E3593" s="220"/>
      <c r="F3593" s="108"/>
      <c r="G3593" s="220"/>
      <c r="H3593" s="108"/>
      <c r="I3593" s="220"/>
      <c r="J3593" s="108"/>
      <c r="K3593" s="220"/>
      <c r="L3593" s="108"/>
      <c r="M3593" s="220"/>
      <c r="N3593" s="108"/>
      <c r="O3593" s="220"/>
      <c r="P3593" s="108"/>
      <c r="Q3593" s="225"/>
    </row>
    <row r="3594" spans="2:17" x14ac:dyDescent="0.25">
      <c r="B3594" s="108"/>
      <c r="C3594" s="220"/>
      <c r="D3594" s="108"/>
      <c r="E3594" s="220"/>
      <c r="F3594" s="108"/>
      <c r="G3594" s="220"/>
      <c r="H3594" s="108"/>
      <c r="I3594" s="220"/>
      <c r="J3594" s="108"/>
      <c r="K3594" s="220"/>
      <c r="L3594" s="108"/>
      <c r="M3594" s="220"/>
      <c r="N3594" s="108"/>
      <c r="O3594" s="220"/>
      <c r="P3594" s="108"/>
      <c r="Q3594" s="225"/>
    </row>
    <row r="3595" spans="2:17" x14ac:dyDescent="0.25">
      <c r="B3595" s="108"/>
      <c r="C3595" s="220"/>
      <c r="D3595" s="108"/>
      <c r="E3595" s="220"/>
      <c r="F3595" s="108"/>
      <c r="G3595" s="220"/>
      <c r="H3595" s="108"/>
      <c r="I3595" s="220"/>
      <c r="J3595" s="108"/>
      <c r="K3595" s="220"/>
      <c r="L3595" s="108"/>
      <c r="M3595" s="220"/>
      <c r="N3595" s="108"/>
      <c r="O3595" s="220"/>
      <c r="P3595" s="108"/>
      <c r="Q3595" s="225"/>
    </row>
    <row r="3596" spans="2:17" x14ac:dyDescent="0.25">
      <c r="B3596" s="108"/>
      <c r="C3596" s="220"/>
      <c r="D3596" s="108"/>
      <c r="E3596" s="220"/>
      <c r="F3596" s="108"/>
      <c r="G3596" s="220"/>
      <c r="H3596" s="108"/>
      <c r="I3596" s="220"/>
      <c r="J3596" s="108"/>
      <c r="K3596" s="220"/>
      <c r="L3596" s="108"/>
      <c r="M3596" s="220"/>
      <c r="N3596" s="108"/>
      <c r="O3596" s="220"/>
      <c r="P3596" s="108"/>
      <c r="Q3596" s="225"/>
    </row>
    <row r="3597" spans="2:17" x14ac:dyDescent="0.25">
      <c r="B3597" s="108"/>
      <c r="C3597" s="220"/>
      <c r="D3597" s="108"/>
      <c r="E3597" s="220"/>
      <c r="F3597" s="108"/>
      <c r="G3597" s="220"/>
      <c r="H3597" s="108"/>
      <c r="I3597" s="220"/>
      <c r="J3597" s="108"/>
      <c r="K3597" s="220"/>
      <c r="L3597" s="108"/>
      <c r="M3597" s="220"/>
      <c r="N3597" s="108"/>
      <c r="O3597" s="220"/>
      <c r="P3597" s="108"/>
      <c r="Q3597" s="225"/>
    </row>
    <row r="3598" spans="2:17" x14ac:dyDescent="0.25">
      <c r="B3598" s="108"/>
      <c r="C3598" s="220"/>
      <c r="D3598" s="108"/>
      <c r="E3598" s="220"/>
      <c r="F3598" s="108"/>
      <c r="G3598" s="220"/>
      <c r="H3598" s="108"/>
      <c r="I3598" s="220"/>
      <c r="J3598" s="108"/>
      <c r="K3598" s="220"/>
      <c r="L3598" s="108"/>
      <c r="M3598" s="220"/>
      <c r="N3598" s="108"/>
      <c r="O3598" s="220"/>
      <c r="P3598" s="108"/>
      <c r="Q3598" s="225"/>
    </row>
    <row r="3599" spans="2:17" x14ac:dyDescent="0.25">
      <c r="B3599" s="108"/>
      <c r="C3599" s="220"/>
      <c r="D3599" s="108"/>
      <c r="E3599" s="220"/>
      <c r="F3599" s="108"/>
      <c r="G3599" s="220"/>
      <c r="H3599" s="108"/>
      <c r="I3599" s="220"/>
      <c r="J3599" s="108"/>
      <c r="K3599" s="220"/>
      <c r="L3599" s="108"/>
      <c r="M3599" s="220"/>
      <c r="N3599" s="108"/>
      <c r="O3599" s="220"/>
      <c r="P3599" s="108"/>
      <c r="Q3599" s="225"/>
    </row>
    <row r="3600" spans="2:17" x14ac:dyDescent="0.25">
      <c r="B3600" s="108"/>
      <c r="C3600" s="220"/>
      <c r="D3600" s="108"/>
      <c r="E3600" s="220"/>
      <c r="F3600" s="108"/>
      <c r="G3600" s="220"/>
      <c r="H3600" s="108"/>
      <c r="I3600" s="220"/>
      <c r="J3600" s="108"/>
      <c r="K3600" s="220"/>
      <c r="L3600" s="108"/>
      <c r="M3600" s="220"/>
      <c r="N3600" s="108"/>
      <c r="O3600" s="220"/>
      <c r="P3600" s="108"/>
      <c r="Q3600" s="225"/>
    </row>
    <row r="3601" spans="2:17" x14ac:dyDescent="0.25">
      <c r="B3601" s="108"/>
      <c r="C3601" s="220"/>
      <c r="D3601" s="108"/>
      <c r="E3601" s="220"/>
      <c r="F3601" s="108"/>
      <c r="G3601" s="220"/>
      <c r="H3601" s="108"/>
      <c r="I3601" s="220"/>
      <c r="J3601" s="108"/>
      <c r="K3601" s="220"/>
      <c r="L3601" s="108"/>
      <c r="M3601" s="220"/>
      <c r="N3601" s="108"/>
      <c r="O3601" s="220"/>
      <c r="P3601" s="108"/>
      <c r="Q3601" s="225"/>
    </row>
    <row r="3602" spans="2:17" x14ac:dyDescent="0.25">
      <c r="B3602" s="108"/>
      <c r="C3602" s="220"/>
      <c r="D3602" s="108"/>
      <c r="E3602" s="220"/>
      <c r="F3602" s="108"/>
      <c r="G3602" s="220"/>
      <c r="H3602" s="108"/>
      <c r="I3602" s="220"/>
      <c r="J3602" s="108"/>
      <c r="K3602" s="220"/>
      <c r="L3602" s="108"/>
      <c r="M3602" s="220"/>
      <c r="N3602" s="108"/>
      <c r="O3602" s="220"/>
      <c r="P3602" s="108"/>
      <c r="Q3602" s="225"/>
    </row>
    <row r="3603" spans="2:17" x14ac:dyDescent="0.25">
      <c r="B3603" s="108"/>
      <c r="C3603" s="220"/>
      <c r="D3603" s="108"/>
      <c r="E3603" s="220"/>
      <c r="F3603" s="108"/>
      <c r="G3603" s="220"/>
      <c r="H3603" s="108"/>
      <c r="I3603" s="220"/>
      <c r="J3603" s="108"/>
      <c r="K3603" s="220"/>
      <c r="L3603" s="108"/>
      <c r="M3603" s="220"/>
      <c r="N3603" s="108"/>
      <c r="O3603" s="220"/>
      <c r="P3603" s="108"/>
      <c r="Q3603" s="225"/>
    </row>
    <row r="3604" spans="2:17" x14ac:dyDescent="0.25">
      <c r="B3604" s="108"/>
      <c r="C3604" s="220"/>
      <c r="D3604" s="108"/>
      <c r="E3604" s="220"/>
      <c r="F3604" s="108"/>
      <c r="G3604" s="220"/>
      <c r="H3604" s="108"/>
      <c r="I3604" s="220"/>
      <c r="J3604" s="108"/>
      <c r="K3604" s="220"/>
      <c r="L3604" s="108"/>
      <c r="M3604" s="220"/>
      <c r="N3604" s="108"/>
      <c r="O3604" s="220"/>
      <c r="P3604" s="108"/>
      <c r="Q3604" s="225"/>
    </row>
    <row r="3605" spans="2:17" x14ac:dyDescent="0.25">
      <c r="B3605" s="108"/>
      <c r="C3605" s="220"/>
      <c r="D3605" s="108"/>
      <c r="E3605" s="220"/>
      <c r="F3605" s="108"/>
      <c r="G3605" s="220"/>
      <c r="H3605" s="108"/>
      <c r="I3605" s="220"/>
      <c r="J3605" s="108"/>
      <c r="K3605" s="220"/>
      <c r="L3605" s="108"/>
      <c r="M3605" s="220"/>
      <c r="N3605" s="108"/>
      <c r="O3605" s="220"/>
      <c r="P3605" s="108"/>
      <c r="Q3605" s="225"/>
    </row>
    <row r="3606" spans="2:17" x14ac:dyDescent="0.25">
      <c r="B3606" s="108"/>
      <c r="C3606" s="220"/>
      <c r="D3606" s="108"/>
      <c r="E3606" s="220"/>
      <c r="F3606" s="108"/>
      <c r="G3606" s="220"/>
      <c r="H3606" s="108"/>
      <c r="I3606" s="220"/>
      <c r="J3606" s="108"/>
      <c r="K3606" s="220"/>
      <c r="L3606" s="108"/>
      <c r="M3606" s="220"/>
      <c r="N3606" s="108"/>
      <c r="O3606" s="220"/>
      <c r="P3606" s="108"/>
      <c r="Q3606" s="225"/>
    </row>
    <row r="3607" spans="2:17" x14ac:dyDescent="0.25">
      <c r="B3607" s="108"/>
      <c r="C3607" s="220"/>
      <c r="D3607" s="108"/>
      <c r="E3607" s="220"/>
      <c r="F3607" s="108"/>
      <c r="G3607" s="220"/>
      <c r="H3607" s="108"/>
      <c r="I3607" s="220"/>
      <c r="J3607" s="108"/>
      <c r="K3607" s="220"/>
      <c r="L3607" s="108"/>
      <c r="M3607" s="220"/>
      <c r="N3607" s="108"/>
      <c r="O3607" s="220"/>
      <c r="P3607" s="108"/>
      <c r="Q3607" s="225"/>
    </row>
    <row r="3608" spans="2:17" x14ac:dyDescent="0.25">
      <c r="B3608" s="108"/>
      <c r="C3608" s="220"/>
      <c r="D3608" s="108"/>
      <c r="E3608" s="220"/>
      <c r="F3608" s="108"/>
      <c r="G3608" s="220"/>
      <c r="H3608" s="108"/>
      <c r="I3608" s="220"/>
      <c r="J3608" s="108"/>
      <c r="K3608" s="220"/>
      <c r="L3608" s="108"/>
      <c r="M3608" s="220"/>
      <c r="N3608" s="108"/>
      <c r="O3608" s="220"/>
      <c r="P3608" s="108"/>
      <c r="Q3608" s="225"/>
    </row>
    <row r="3609" spans="2:17" x14ac:dyDescent="0.25">
      <c r="B3609" s="108"/>
      <c r="C3609" s="220"/>
      <c r="D3609" s="108"/>
      <c r="E3609" s="220"/>
      <c r="F3609" s="108"/>
      <c r="G3609" s="220"/>
      <c r="H3609" s="108"/>
      <c r="I3609" s="220"/>
      <c r="J3609" s="108"/>
      <c r="K3609" s="220"/>
      <c r="L3609" s="108"/>
      <c r="M3609" s="220"/>
      <c r="N3609" s="108"/>
      <c r="O3609" s="220"/>
      <c r="P3609" s="108"/>
      <c r="Q3609" s="225"/>
    </row>
    <row r="3610" spans="2:17" x14ac:dyDescent="0.25">
      <c r="B3610" s="108"/>
      <c r="C3610" s="220"/>
      <c r="D3610" s="108"/>
      <c r="E3610" s="220"/>
      <c r="F3610" s="108"/>
      <c r="G3610" s="220"/>
      <c r="H3610" s="108"/>
      <c r="I3610" s="220"/>
      <c r="J3610" s="108"/>
      <c r="K3610" s="220"/>
      <c r="L3610" s="108"/>
      <c r="M3610" s="220"/>
      <c r="N3610" s="108"/>
      <c r="O3610" s="220"/>
      <c r="P3610" s="108"/>
      <c r="Q3610" s="225"/>
    </row>
    <row r="3611" spans="2:17" x14ac:dyDescent="0.25">
      <c r="B3611" s="108"/>
      <c r="C3611" s="220"/>
      <c r="D3611" s="108"/>
      <c r="E3611" s="220"/>
      <c r="F3611" s="108"/>
      <c r="G3611" s="220"/>
      <c r="H3611" s="108"/>
      <c r="I3611" s="220"/>
      <c r="J3611" s="108"/>
      <c r="K3611" s="220"/>
      <c r="L3611" s="108"/>
      <c r="M3611" s="220"/>
      <c r="N3611" s="108"/>
      <c r="O3611" s="220"/>
      <c r="P3611" s="108"/>
      <c r="Q3611" s="225"/>
    </row>
    <row r="3612" spans="2:17" x14ac:dyDescent="0.25">
      <c r="B3612" s="108"/>
      <c r="C3612" s="220"/>
      <c r="D3612" s="108"/>
      <c r="E3612" s="220"/>
      <c r="F3612" s="108"/>
      <c r="G3612" s="220"/>
      <c r="H3612" s="108"/>
      <c r="I3612" s="220"/>
      <c r="J3612" s="108"/>
      <c r="K3612" s="220"/>
      <c r="L3612" s="108"/>
      <c r="M3612" s="220"/>
      <c r="N3612" s="108"/>
      <c r="O3612" s="220"/>
      <c r="P3612" s="108"/>
      <c r="Q3612" s="225"/>
    </row>
    <row r="3613" spans="2:17" x14ac:dyDescent="0.25">
      <c r="B3613" s="108"/>
      <c r="C3613" s="220"/>
      <c r="D3613" s="108"/>
      <c r="E3613" s="220"/>
      <c r="F3613" s="108"/>
      <c r="G3613" s="220"/>
      <c r="H3613" s="108"/>
      <c r="I3613" s="220"/>
      <c r="J3613" s="108"/>
      <c r="K3613" s="220"/>
      <c r="L3613" s="108"/>
      <c r="M3613" s="220"/>
      <c r="N3613" s="108"/>
      <c r="O3613" s="220"/>
      <c r="P3613" s="108"/>
      <c r="Q3613" s="225"/>
    </row>
    <row r="3614" spans="2:17" x14ac:dyDescent="0.25">
      <c r="B3614" s="108"/>
      <c r="C3614" s="220"/>
      <c r="D3614" s="108"/>
      <c r="E3614" s="220"/>
      <c r="F3614" s="108"/>
      <c r="G3614" s="220"/>
      <c r="H3614" s="108"/>
      <c r="I3614" s="220"/>
      <c r="J3614" s="108"/>
      <c r="K3614" s="220"/>
      <c r="L3614" s="108"/>
      <c r="M3614" s="220"/>
      <c r="N3614" s="108"/>
      <c r="O3614" s="220"/>
      <c r="P3614" s="108"/>
      <c r="Q3614" s="225"/>
    </row>
    <row r="3615" spans="2:17" x14ac:dyDescent="0.25">
      <c r="B3615" s="108"/>
      <c r="C3615" s="220"/>
      <c r="D3615" s="108"/>
      <c r="E3615" s="220"/>
      <c r="F3615" s="108"/>
      <c r="G3615" s="220"/>
      <c r="H3615" s="108"/>
      <c r="I3615" s="220"/>
      <c r="J3615" s="108"/>
      <c r="K3615" s="220"/>
      <c r="L3615" s="108"/>
      <c r="M3615" s="220"/>
      <c r="N3615" s="108"/>
      <c r="O3615" s="220"/>
      <c r="P3615" s="108"/>
      <c r="Q3615" s="225"/>
    </row>
    <row r="3616" spans="2:17" x14ac:dyDescent="0.25">
      <c r="B3616" s="108"/>
      <c r="C3616" s="220"/>
      <c r="D3616" s="108"/>
      <c r="E3616" s="220"/>
      <c r="F3616" s="108"/>
      <c r="G3616" s="220"/>
      <c r="H3616" s="108"/>
      <c r="I3616" s="220"/>
      <c r="J3616" s="108"/>
      <c r="K3616" s="220"/>
      <c r="L3616" s="108"/>
      <c r="M3616" s="220"/>
      <c r="N3616" s="108"/>
      <c r="O3616" s="220"/>
      <c r="P3616" s="108"/>
      <c r="Q3616" s="225"/>
    </row>
    <row r="3617" spans="2:17" x14ac:dyDescent="0.25">
      <c r="B3617" s="108"/>
      <c r="C3617" s="220"/>
      <c r="D3617" s="108"/>
      <c r="E3617" s="220"/>
      <c r="F3617" s="108"/>
      <c r="G3617" s="220"/>
      <c r="H3617" s="108"/>
      <c r="I3617" s="220"/>
      <c r="J3617" s="108"/>
      <c r="K3617" s="220"/>
      <c r="L3617" s="108"/>
      <c r="M3617" s="220"/>
      <c r="N3617" s="108"/>
      <c r="O3617" s="220"/>
      <c r="P3617" s="108"/>
      <c r="Q3617" s="225"/>
    </row>
    <row r="3618" spans="2:17" x14ac:dyDescent="0.25">
      <c r="B3618" s="108"/>
      <c r="C3618" s="220"/>
      <c r="D3618" s="108"/>
      <c r="E3618" s="220"/>
      <c r="F3618" s="108"/>
      <c r="G3618" s="220"/>
      <c r="H3618" s="108"/>
      <c r="I3618" s="220"/>
      <c r="J3618" s="108"/>
      <c r="K3618" s="220"/>
      <c r="L3618" s="108"/>
      <c r="M3618" s="220"/>
      <c r="N3618" s="108"/>
      <c r="O3618" s="220"/>
      <c r="P3618" s="108"/>
      <c r="Q3618" s="225"/>
    </row>
    <row r="3619" spans="2:17" x14ac:dyDescent="0.25">
      <c r="B3619" s="108"/>
      <c r="C3619" s="220"/>
      <c r="D3619" s="108"/>
      <c r="E3619" s="220"/>
      <c r="F3619" s="108"/>
      <c r="G3619" s="220"/>
      <c r="H3619" s="108"/>
      <c r="I3619" s="220"/>
      <c r="J3619" s="108"/>
      <c r="K3619" s="220"/>
      <c r="L3619" s="108"/>
      <c r="M3619" s="220"/>
      <c r="N3619" s="108"/>
      <c r="O3619" s="220"/>
      <c r="P3619" s="108"/>
      <c r="Q3619" s="225"/>
    </row>
    <row r="3620" spans="2:17" x14ac:dyDescent="0.25">
      <c r="B3620" s="108"/>
      <c r="C3620" s="220"/>
      <c r="D3620" s="108"/>
      <c r="E3620" s="220"/>
      <c r="F3620" s="108"/>
      <c r="G3620" s="220"/>
      <c r="H3620" s="108"/>
      <c r="I3620" s="220"/>
      <c r="J3620" s="108"/>
      <c r="K3620" s="220"/>
      <c r="L3620" s="108"/>
      <c r="M3620" s="220"/>
      <c r="N3620" s="108"/>
      <c r="O3620" s="220"/>
      <c r="P3620" s="108"/>
      <c r="Q3620" s="225"/>
    </row>
    <row r="3621" spans="2:17" x14ac:dyDescent="0.25">
      <c r="B3621" s="108"/>
      <c r="C3621" s="220"/>
      <c r="D3621" s="108"/>
      <c r="E3621" s="220"/>
      <c r="F3621" s="108"/>
      <c r="G3621" s="220"/>
      <c r="H3621" s="108"/>
      <c r="I3621" s="220"/>
      <c r="J3621" s="108"/>
      <c r="K3621" s="220"/>
      <c r="L3621" s="108"/>
      <c r="M3621" s="220"/>
      <c r="N3621" s="108"/>
      <c r="O3621" s="220"/>
      <c r="P3621" s="108"/>
      <c r="Q3621" s="225"/>
    </row>
    <row r="3622" spans="2:17" x14ac:dyDescent="0.25">
      <c r="B3622" s="108"/>
      <c r="C3622" s="220"/>
      <c r="D3622" s="108"/>
      <c r="E3622" s="220"/>
      <c r="F3622" s="108"/>
      <c r="G3622" s="220"/>
      <c r="H3622" s="108"/>
      <c r="I3622" s="220"/>
      <c r="J3622" s="108"/>
      <c r="K3622" s="220"/>
      <c r="L3622" s="108"/>
      <c r="M3622" s="220"/>
      <c r="N3622" s="108"/>
      <c r="O3622" s="220"/>
      <c r="P3622" s="108"/>
      <c r="Q3622" s="225"/>
    </row>
    <row r="3623" spans="2:17" x14ac:dyDescent="0.25">
      <c r="B3623" s="108"/>
      <c r="C3623" s="220"/>
      <c r="D3623" s="108"/>
      <c r="E3623" s="220"/>
      <c r="F3623" s="108"/>
      <c r="G3623" s="220"/>
      <c r="H3623" s="108"/>
      <c r="I3623" s="220"/>
      <c r="J3623" s="108"/>
      <c r="K3623" s="220"/>
      <c r="L3623" s="108"/>
      <c r="M3623" s="220"/>
      <c r="N3623" s="108"/>
      <c r="O3623" s="220"/>
      <c r="P3623" s="108"/>
      <c r="Q3623" s="225"/>
    </row>
    <row r="3624" spans="2:17" x14ac:dyDescent="0.25">
      <c r="B3624" s="108"/>
      <c r="C3624" s="220"/>
      <c r="D3624" s="108"/>
      <c r="E3624" s="220"/>
      <c r="F3624" s="108"/>
      <c r="G3624" s="220"/>
      <c r="H3624" s="108"/>
      <c r="I3624" s="220"/>
      <c r="J3624" s="108"/>
      <c r="K3624" s="220"/>
      <c r="L3624" s="108"/>
      <c r="M3624" s="220"/>
      <c r="N3624" s="108"/>
      <c r="O3624" s="220"/>
      <c r="P3624" s="108"/>
      <c r="Q3624" s="225"/>
    </row>
    <row r="3625" spans="2:17" x14ac:dyDescent="0.25">
      <c r="B3625" s="108"/>
      <c r="C3625" s="220"/>
      <c r="D3625" s="108"/>
      <c r="E3625" s="220"/>
      <c r="F3625" s="108"/>
      <c r="G3625" s="220"/>
      <c r="H3625" s="108"/>
      <c r="I3625" s="220"/>
      <c r="J3625" s="108"/>
      <c r="K3625" s="220"/>
      <c r="L3625" s="108"/>
      <c r="M3625" s="220"/>
      <c r="N3625" s="108"/>
      <c r="O3625" s="220"/>
      <c r="P3625" s="108"/>
      <c r="Q3625" s="225"/>
    </row>
    <row r="3626" spans="2:17" x14ac:dyDescent="0.25">
      <c r="B3626" s="108"/>
      <c r="C3626" s="220"/>
      <c r="D3626" s="108"/>
      <c r="E3626" s="220"/>
      <c r="F3626" s="108"/>
      <c r="G3626" s="220"/>
      <c r="H3626" s="108"/>
      <c r="I3626" s="220"/>
      <c r="J3626" s="108"/>
      <c r="K3626" s="220"/>
      <c r="L3626" s="108"/>
      <c r="M3626" s="220"/>
      <c r="N3626" s="108"/>
      <c r="O3626" s="220"/>
      <c r="P3626" s="108"/>
      <c r="Q3626" s="225"/>
    </row>
    <row r="3627" spans="2:17" x14ac:dyDescent="0.25">
      <c r="B3627" s="108"/>
      <c r="C3627" s="220"/>
      <c r="D3627" s="108"/>
      <c r="E3627" s="220"/>
      <c r="F3627" s="108"/>
      <c r="G3627" s="220"/>
      <c r="H3627" s="108"/>
      <c r="I3627" s="220"/>
      <c r="J3627" s="108"/>
      <c r="K3627" s="220"/>
      <c r="L3627" s="108"/>
      <c r="M3627" s="220"/>
      <c r="N3627" s="108"/>
      <c r="O3627" s="220"/>
      <c r="P3627" s="108"/>
      <c r="Q3627" s="225"/>
    </row>
    <row r="3628" spans="2:17" x14ac:dyDescent="0.25">
      <c r="B3628" s="108"/>
      <c r="C3628" s="220"/>
      <c r="D3628" s="108"/>
      <c r="E3628" s="220"/>
      <c r="F3628" s="108"/>
      <c r="G3628" s="220"/>
      <c r="H3628" s="108"/>
      <c r="I3628" s="220"/>
      <c r="J3628" s="108"/>
      <c r="K3628" s="220"/>
      <c r="L3628" s="108"/>
      <c r="M3628" s="220"/>
      <c r="N3628" s="108"/>
      <c r="O3628" s="220"/>
      <c r="P3628" s="108"/>
      <c r="Q3628" s="225"/>
    </row>
    <row r="3629" spans="2:17" x14ac:dyDescent="0.25">
      <c r="B3629" s="108"/>
      <c r="C3629" s="220"/>
      <c r="D3629" s="108"/>
      <c r="E3629" s="220"/>
      <c r="F3629" s="108"/>
      <c r="G3629" s="220"/>
      <c r="H3629" s="108"/>
      <c r="I3629" s="220"/>
      <c r="J3629" s="108"/>
      <c r="K3629" s="220"/>
      <c r="L3629" s="108"/>
      <c r="M3629" s="220"/>
      <c r="N3629" s="108"/>
      <c r="O3629" s="220"/>
      <c r="P3629" s="108"/>
      <c r="Q3629" s="225"/>
    </row>
    <row r="3630" spans="2:17" x14ac:dyDescent="0.25">
      <c r="B3630" s="108"/>
      <c r="C3630" s="220"/>
      <c r="D3630" s="108"/>
      <c r="E3630" s="220"/>
      <c r="F3630" s="108"/>
      <c r="G3630" s="220"/>
      <c r="H3630" s="108"/>
      <c r="I3630" s="220"/>
      <c r="J3630" s="108"/>
      <c r="K3630" s="220"/>
      <c r="L3630" s="108"/>
      <c r="M3630" s="220"/>
      <c r="N3630" s="108"/>
      <c r="O3630" s="220"/>
      <c r="P3630" s="108"/>
      <c r="Q3630" s="225"/>
    </row>
    <row r="3631" spans="2:17" x14ac:dyDescent="0.25">
      <c r="B3631" s="108"/>
      <c r="C3631" s="220"/>
      <c r="D3631" s="108"/>
      <c r="E3631" s="220"/>
      <c r="F3631" s="108"/>
      <c r="G3631" s="220"/>
      <c r="H3631" s="108"/>
      <c r="I3631" s="220"/>
      <c r="J3631" s="108"/>
      <c r="K3631" s="220"/>
      <c r="L3631" s="108"/>
      <c r="M3631" s="220"/>
      <c r="N3631" s="108"/>
      <c r="O3631" s="220"/>
      <c r="P3631" s="108"/>
      <c r="Q3631" s="225"/>
    </row>
    <row r="3632" spans="2:17" x14ac:dyDescent="0.25">
      <c r="B3632" s="108"/>
      <c r="C3632" s="220"/>
      <c r="D3632" s="108"/>
      <c r="E3632" s="220"/>
      <c r="F3632" s="108"/>
      <c r="G3632" s="220"/>
      <c r="H3632" s="108"/>
      <c r="I3632" s="220"/>
      <c r="J3632" s="108"/>
      <c r="K3632" s="220"/>
      <c r="L3632" s="108"/>
      <c r="M3632" s="220"/>
      <c r="N3632" s="108"/>
      <c r="O3632" s="220"/>
      <c r="P3632" s="108"/>
      <c r="Q3632" s="225"/>
    </row>
    <row r="3633" spans="2:17" x14ac:dyDescent="0.25">
      <c r="B3633" s="108"/>
      <c r="C3633" s="220"/>
      <c r="D3633" s="108"/>
      <c r="E3633" s="220"/>
      <c r="F3633" s="108"/>
      <c r="G3633" s="220"/>
      <c r="H3633" s="108"/>
      <c r="I3633" s="220"/>
      <c r="J3633" s="108"/>
      <c r="K3633" s="220"/>
      <c r="L3633" s="108"/>
      <c r="M3633" s="220"/>
      <c r="N3633" s="108"/>
      <c r="O3633" s="220"/>
      <c r="P3633" s="108"/>
      <c r="Q3633" s="225"/>
    </row>
    <row r="3634" spans="2:17" x14ac:dyDescent="0.25">
      <c r="B3634" s="108"/>
      <c r="C3634" s="220"/>
      <c r="D3634" s="108"/>
      <c r="E3634" s="220"/>
      <c r="F3634" s="108"/>
      <c r="G3634" s="220"/>
      <c r="H3634" s="108"/>
      <c r="I3634" s="220"/>
      <c r="J3634" s="108"/>
      <c r="K3634" s="220"/>
      <c r="L3634" s="108"/>
      <c r="M3634" s="220"/>
      <c r="N3634" s="108"/>
      <c r="O3634" s="220"/>
      <c r="P3634" s="108"/>
      <c r="Q3634" s="225"/>
    </row>
    <row r="3635" spans="2:17" x14ac:dyDescent="0.25">
      <c r="B3635" s="108"/>
      <c r="C3635" s="220"/>
      <c r="D3635" s="108"/>
      <c r="E3635" s="220"/>
      <c r="F3635" s="108"/>
      <c r="G3635" s="220"/>
      <c r="H3635" s="108"/>
      <c r="I3635" s="220"/>
      <c r="J3635" s="108"/>
      <c r="K3635" s="220"/>
      <c r="L3635" s="108"/>
      <c r="M3635" s="220"/>
      <c r="N3635" s="108"/>
      <c r="O3635" s="220"/>
      <c r="P3635" s="108"/>
      <c r="Q3635" s="225"/>
    </row>
    <row r="3636" spans="2:17" x14ac:dyDescent="0.25">
      <c r="B3636" s="108"/>
      <c r="C3636" s="220"/>
      <c r="D3636" s="108"/>
      <c r="E3636" s="220"/>
      <c r="F3636" s="108"/>
      <c r="G3636" s="220"/>
      <c r="H3636" s="108"/>
      <c r="I3636" s="220"/>
      <c r="J3636" s="108"/>
      <c r="K3636" s="220"/>
      <c r="L3636" s="108"/>
      <c r="M3636" s="220"/>
      <c r="N3636" s="108"/>
      <c r="O3636" s="220"/>
      <c r="P3636" s="108"/>
      <c r="Q3636" s="225"/>
    </row>
    <row r="3637" spans="2:17" x14ac:dyDescent="0.25">
      <c r="B3637" s="108"/>
      <c r="C3637" s="220"/>
      <c r="D3637" s="108"/>
      <c r="E3637" s="220"/>
      <c r="F3637" s="108"/>
      <c r="G3637" s="220"/>
      <c r="H3637" s="108"/>
      <c r="I3637" s="220"/>
      <c r="J3637" s="108"/>
      <c r="K3637" s="220"/>
      <c r="L3637" s="108"/>
      <c r="M3637" s="220"/>
      <c r="N3637" s="108"/>
      <c r="O3637" s="220"/>
      <c r="P3637" s="108"/>
      <c r="Q3637" s="225"/>
    </row>
    <row r="3638" spans="2:17" x14ac:dyDescent="0.25">
      <c r="B3638" s="108"/>
      <c r="C3638" s="220"/>
      <c r="D3638" s="108"/>
      <c r="E3638" s="220"/>
      <c r="F3638" s="108"/>
      <c r="G3638" s="220"/>
      <c r="H3638" s="108"/>
      <c r="I3638" s="220"/>
      <c r="J3638" s="108"/>
      <c r="K3638" s="220"/>
      <c r="L3638" s="108"/>
      <c r="M3638" s="220"/>
      <c r="N3638" s="108"/>
      <c r="O3638" s="220"/>
      <c r="P3638" s="108"/>
      <c r="Q3638" s="225"/>
    </row>
    <row r="3639" spans="2:17" x14ac:dyDescent="0.25">
      <c r="B3639" s="108"/>
      <c r="C3639" s="220"/>
      <c r="D3639" s="108"/>
      <c r="E3639" s="220"/>
      <c r="F3639" s="108"/>
      <c r="G3639" s="220"/>
      <c r="H3639" s="108"/>
      <c r="I3639" s="220"/>
      <c r="J3639" s="108"/>
      <c r="K3639" s="220"/>
      <c r="L3639" s="108"/>
      <c r="M3639" s="220"/>
      <c r="N3639" s="108"/>
      <c r="O3639" s="220"/>
      <c r="P3639" s="108"/>
      <c r="Q3639" s="225"/>
    </row>
    <row r="3640" spans="2:17" x14ac:dyDescent="0.25">
      <c r="B3640" s="108"/>
      <c r="C3640" s="220"/>
      <c r="D3640" s="108"/>
      <c r="E3640" s="220"/>
      <c r="F3640" s="108"/>
      <c r="G3640" s="220"/>
      <c r="H3640" s="108"/>
      <c r="I3640" s="220"/>
      <c r="J3640" s="108"/>
      <c r="K3640" s="220"/>
      <c r="L3640" s="108"/>
      <c r="M3640" s="220"/>
      <c r="N3640" s="108"/>
      <c r="O3640" s="220"/>
      <c r="P3640" s="108"/>
      <c r="Q3640" s="225"/>
    </row>
    <row r="3641" spans="2:17" x14ac:dyDescent="0.25">
      <c r="B3641" s="108"/>
      <c r="C3641" s="220"/>
      <c r="D3641" s="108"/>
      <c r="E3641" s="220"/>
      <c r="F3641" s="108"/>
      <c r="G3641" s="220"/>
      <c r="H3641" s="108"/>
      <c r="I3641" s="220"/>
      <c r="J3641" s="108"/>
      <c r="K3641" s="220"/>
      <c r="L3641" s="108"/>
      <c r="M3641" s="220"/>
      <c r="N3641" s="108"/>
      <c r="O3641" s="220"/>
      <c r="P3641" s="108"/>
      <c r="Q3641" s="225"/>
    </row>
    <row r="3642" spans="2:17" x14ac:dyDescent="0.25">
      <c r="B3642" s="108"/>
      <c r="C3642" s="220"/>
      <c r="D3642" s="108"/>
      <c r="E3642" s="220"/>
      <c r="F3642" s="108"/>
      <c r="G3642" s="220"/>
      <c r="H3642" s="108"/>
      <c r="I3642" s="220"/>
      <c r="J3642" s="108"/>
      <c r="K3642" s="220"/>
      <c r="L3642" s="108"/>
      <c r="M3642" s="220"/>
      <c r="N3642" s="108"/>
      <c r="O3642" s="220"/>
      <c r="P3642" s="108"/>
      <c r="Q3642" s="225"/>
    </row>
    <row r="3643" spans="2:17" x14ac:dyDescent="0.25">
      <c r="B3643" s="108"/>
      <c r="C3643" s="220"/>
      <c r="D3643" s="108"/>
      <c r="E3643" s="220"/>
      <c r="F3643" s="108"/>
      <c r="G3643" s="220"/>
      <c r="H3643" s="108"/>
      <c r="I3643" s="220"/>
      <c r="J3643" s="108"/>
      <c r="K3643" s="220"/>
      <c r="L3643" s="108"/>
      <c r="M3643" s="220"/>
      <c r="N3643" s="108"/>
      <c r="O3643" s="220"/>
      <c r="P3643" s="108"/>
      <c r="Q3643" s="225"/>
    </row>
    <row r="3644" spans="2:17" x14ac:dyDescent="0.25">
      <c r="B3644" s="108"/>
      <c r="C3644" s="220"/>
      <c r="D3644" s="108"/>
      <c r="E3644" s="220"/>
      <c r="F3644" s="108"/>
      <c r="G3644" s="220"/>
      <c r="H3644" s="108"/>
      <c r="I3644" s="220"/>
      <c r="J3644" s="108"/>
      <c r="K3644" s="220"/>
      <c r="L3644" s="108"/>
      <c r="M3644" s="220"/>
      <c r="N3644" s="108"/>
      <c r="O3644" s="220"/>
      <c r="P3644" s="108"/>
      <c r="Q3644" s="225"/>
    </row>
    <row r="3645" spans="2:17" x14ac:dyDescent="0.25">
      <c r="B3645" s="108"/>
      <c r="C3645" s="220"/>
      <c r="D3645" s="108"/>
      <c r="E3645" s="220"/>
      <c r="F3645" s="108"/>
      <c r="G3645" s="220"/>
      <c r="H3645" s="108"/>
      <c r="I3645" s="220"/>
      <c r="J3645" s="108"/>
      <c r="K3645" s="220"/>
      <c r="L3645" s="108"/>
      <c r="M3645" s="220"/>
      <c r="N3645" s="108"/>
      <c r="O3645" s="220"/>
      <c r="P3645" s="108"/>
      <c r="Q3645" s="225"/>
    </row>
    <row r="3646" spans="2:17" x14ac:dyDescent="0.25">
      <c r="B3646" s="108"/>
      <c r="C3646" s="220"/>
      <c r="D3646" s="108"/>
      <c r="E3646" s="220"/>
      <c r="F3646" s="108"/>
      <c r="G3646" s="220"/>
      <c r="H3646" s="108"/>
      <c r="I3646" s="220"/>
      <c r="J3646" s="108"/>
      <c r="K3646" s="220"/>
      <c r="L3646" s="108"/>
      <c r="M3646" s="220"/>
      <c r="N3646" s="108"/>
      <c r="O3646" s="220"/>
      <c r="P3646" s="108"/>
      <c r="Q3646" s="225"/>
    </row>
    <row r="3647" spans="2:17" x14ac:dyDescent="0.25">
      <c r="B3647" s="108"/>
      <c r="C3647" s="220"/>
      <c r="D3647" s="108"/>
      <c r="E3647" s="220"/>
      <c r="F3647" s="108"/>
      <c r="G3647" s="220"/>
      <c r="H3647" s="108"/>
      <c r="I3647" s="220"/>
      <c r="J3647" s="108"/>
      <c r="K3647" s="220"/>
      <c r="L3647" s="108"/>
      <c r="M3647" s="220"/>
      <c r="N3647" s="108"/>
      <c r="O3647" s="220"/>
      <c r="P3647" s="108"/>
      <c r="Q3647" s="225"/>
    </row>
    <row r="3648" spans="2:17" x14ac:dyDescent="0.25">
      <c r="B3648" s="108"/>
      <c r="C3648" s="220"/>
      <c r="D3648" s="108"/>
      <c r="E3648" s="220"/>
      <c r="F3648" s="108"/>
      <c r="G3648" s="220"/>
      <c r="H3648" s="108"/>
      <c r="I3648" s="220"/>
      <c r="J3648" s="108"/>
      <c r="K3648" s="220"/>
      <c r="L3648" s="108"/>
      <c r="M3648" s="220"/>
      <c r="N3648" s="108"/>
      <c r="O3648" s="220"/>
      <c r="P3648" s="108"/>
      <c r="Q3648" s="225"/>
    </row>
    <row r="3649" spans="2:17" x14ac:dyDescent="0.25">
      <c r="B3649" s="108"/>
      <c r="C3649" s="220"/>
      <c r="D3649" s="108"/>
      <c r="E3649" s="220"/>
      <c r="F3649" s="108"/>
      <c r="G3649" s="220"/>
      <c r="H3649" s="108"/>
      <c r="I3649" s="220"/>
      <c r="J3649" s="108"/>
      <c r="K3649" s="220"/>
      <c r="L3649" s="108"/>
      <c r="M3649" s="220"/>
      <c r="N3649" s="108"/>
      <c r="O3649" s="220"/>
      <c r="P3649" s="108"/>
      <c r="Q3649" s="225"/>
    </row>
    <row r="3650" spans="2:17" x14ac:dyDescent="0.25">
      <c r="B3650" s="108"/>
      <c r="C3650" s="220"/>
      <c r="D3650" s="108"/>
      <c r="E3650" s="220"/>
      <c r="F3650" s="108"/>
      <c r="G3650" s="220"/>
      <c r="H3650" s="108"/>
      <c r="I3650" s="220"/>
      <c r="J3650" s="108"/>
      <c r="K3650" s="220"/>
      <c r="L3650" s="108"/>
      <c r="M3650" s="220"/>
      <c r="N3650" s="108"/>
      <c r="O3650" s="220"/>
      <c r="P3650" s="108"/>
      <c r="Q3650" s="225"/>
    </row>
    <row r="3651" spans="2:17" x14ac:dyDescent="0.25">
      <c r="B3651" s="108"/>
      <c r="C3651" s="220"/>
      <c r="D3651" s="108"/>
      <c r="E3651" s="220"/>
      <c r="F3651" s="108"/>
      <c r="G3651" s="220"/>
      <c r="H3651" s="108"/>
      <c r="I3651" s="220"/>
      <c r="J3651" s="108"/>
      <c r="K3651" s="220"/>
      <c r="L3651" s="108"/>
      <c r="M3651" s="220"/>
      <c r="N3651" s="108"/>
      <c r="O3651" s="220"/>
      <c r="P3651" s="108"/>
      <c r="Q3651" s="225"/>
    </row>
    <row r="3652" spans="2:17" x14ac:dyDescent="0.25">
      <c r="B3652" s="108"/>
      <c r="C3652" s="220"/>
      <c r="D3652" s="108"/>
      <c r="E3652" s="220"/>
      <c r="F3652" s="108"/>
      <c r="G3652" s="220"/>
      <c r="H3652" s="108"/>
      <c r="I3652" s="220"/>
      <c r="J3652" s="108"/>
      <c r="K3652" s="220"/>
      <c r="L3652" s="108"/>
      <c r="M3652" s="220"/>
      <c r="N3652" s="108"/>
      <c r="O3652" s="220"/>
      <c r="P3652" s="108"/>
      <c r="Q3652" s="225"/>
    </row>
    <row r="3653" spans="2:17" x14ac:dyDescent="0.25">
      <c r="B3653" s="108"/>
      <c r="C3653" s="220"/>
      <c r="D3653" s="108"/>
      <c r="E3653" s="220"/>
      <c r="F3653" s="108"/>
      <c r="G3653" s="220"/>
      <c r="H3653" s="108"/>
      <c r="I3653" s="220"/>
      <c r="J3653" s="108"/>
      <c r="K3653" s="220"/>
      <c r="L3653" s="108"/>
      <c r="M3653" s="220"/>
      <c r="N3653" s="108"/>
      <c r="O3653" s="220"/>
      <c r="P3653" s="108"/>
      <c r="Q3653" s="225"/>
    </row>
    <row r="3654" spans="2:17" x14ac:dyDescent="0.25">
      <c r="B3654" s="108"/>
      <c r="C3654" s="220"/>
      <c r="D3654" s="108"/>
      <c r="E3654" s="220"/>
      <c r="F3654" s="108"/>
      <c r="G3654" s="220"/>
      <c r="H3654" s="108"/>
      <c r="I3654" s="220"/>
      <c r="J3654" s="108"/>
      <c r="K3654" s="220"/>
      <c r="L3654" s="108"/>
      <c r="M3654" s="220"/>
      <c r="N3654" s="108"/>
      <c r="O3654" s="220"/>
      <c r="P3654" s="108"/>
      <c r="Q3654" s="225"/>
    </row>
    <row r="3655" spans="2:17" x14ac:dyDescent="0.25">
      <c r="B3655" s="108"/>
      <c r="C3655" s="220"/>
      <c r="D3655" s="108"/>
      <c r="E3655" s="220"/>
      <c r="F3655" s="108"/>
      <c r="G3655" s="220"/>
      <c r="H3655" s="108"/>
      <c r="I3655" s="220"/>
      <c r="J3655" s="108"/>
      <c r="K3655" s="220"/>
      <c r="L3655" s="108"/>
      <c r="M3655" s="220"/>
      <c r="N3655" s="108"/>
      <c r="O3655" s="220"/>
      <c r="P3655" s="108"/>
      <c r="Q3655" s="225"/>
    </row>
    <row r="3656" spans="2:17" x14ac:dyDescent="0.25">
      <c r="B3656" s="108"/>
      <c r="C3656" s="220"/>
      <c r="D3656" s="108"/>
      <c r="E3656" s="220"/>
      <c r="F3656" s="108"/>
      <c r="G3656" s="220"/>
      <c r="H3656" s="108"/>
      <c r="I3656" s="220"/>
      <c r="J3656" s="108"/>
      <c r="K3656" s="220"/>
      <c r="L3656" s="108"/>
      <c r="M3656" s="220"/>
      <c r="N3656" s="108"/>
      <c r="O3656" s="220"/>
      <c r="P3656" s="108"/>
      <c r="Q3656" s="225"/>
    </row>
    <row r="3657" spans="2:17" x14ac:dyDescent="0.25">
      <c r="B3657" s="108"/>
      <c r="C3657" s="220"/>
      <c r="D3657" s="108"/>
      <c r="E3657" s="220"/>
      <c r="F3657" s="108"/>
      <c r="G3657" s="220"/>
      <c r="H3657" s="108"/>
      <c r="I3657" s="220"/>
      <c r="J3657" s="108"/>
      <c r="K3657" s="220"/>
      <c r="L3657" s="108"/>
      <c r="M3657" s="220"/>
      <c r="N3657" s="108"/>
      <c r="O3657" s="220"/>
      <c r="P3657" s="108"/>
      <c r="Q3657" s="225"/>
    </row>
    <row r="3658" spans="2:17" x14ac:dyDescent="0.25">
      <c r="B3658" s="108"/>
      <c r="C3658" s="220"/>
      <c r="D3658" s="108"/>
      <c r="E3658" s="220"/>
      <c r="F3658" s="108"/>
      <c r="G3658" s="220"/>
      <c r="H3658" s="108"/>
      <c r="I3658" s="220"/>
      <c r="J3658" s="108"/>
      <c r="K3658" s="220"/>
      <c r="L3658" s="108"/>
      <c r="M3658" s="220"/>
      <c r="N3658" s="108"/>
      <c r="O3658" s="220"/>
      <c r="P3658" s="108"/>
      <c r="Q3658" s="225"/>
    </row>
    <row r="3659" spans="2:17" x14ac:dyDescent="0.25">
      <c r="B3659" s="108"/>
      <c r="C3659" s="220"/>
      <c r="D3659" s="108"/>
      <c r="E3659" s="220"/>
      <c r="F3659" s="108"/>
      <c r="G3659" s="220"/>
      <c r="H3659" s="108"/>
      <c r="I3659" s="220"/>
      <c r="J3659" s="108"/>
      <c r="K3659" s="220"/>
      <c r="L3659" s="108"/>
      <c r="M3659" s="220"/>
      <c r="N3659" s="108"/>
      <c r="O3659" s="220"/>
      <c r="P3659" s="108"/>
      <c r="Q3659" s="225"/>
    </row>
    <row r="3660" spans="2:17" x14ac:dyDescent="0.25">
      <c r="B3660" s="108"/>
      <c r="C3660" s="220"/>
      <c r="D3660" s="108"/>
      <c r="E3660" s="220"/>
      <c r="F3660" s="108"/>
      <c r="G3660" s="220"/>
      <c r="H3660" s="108"/>
      <c r="I3660" s="220"/>
      <c r="J3660" s="108"/>
      <c r="K3660" s="220"/>
      <c r="L3660" s="108"/>
      <c r="M3660" s="220"/>
      <c r="N3660" s="108"/>
      <c r="O3660" s="220"/>
      <c r="P3660" s="108"/>
      <c r="Q3660" s="225"/>
    </row>
    <row r="3661" spans="2:17" x14ac:dyDescent="0.25">
      <c r="B3661" s="108"/>
      <c r="C3661" s="220"/>
      <c r="D3661" s="108"/>
      <c r="E3661" s="220"/>
      <c r="F3661" s="108"/>
      <c r="G3661" s="220"/>
      <c r="H3661" s="108"/>
      <c r="I3661" s="220"/>
      <c r="J3661" s="108"/>
      <c r="K3661" s="220"/>
      <c r="L3661" s="108"/>
      <c r="M3661" s="220"/>
      <c r="N3661" s="108"/>
      <c r="O3661" s="220"/>
      <c r="P3661" s="108"/>
      <c r="Q3661" s="225"/>
    </row>
    <row r="3662" spans="2:17" x14ac:dyDescent="0.25">
      <c r="B3662" s="108"/>
      <c r="C3662" s="220"/>
      <c r="D3662" s="108"/>
      <c r="E3662" s="220"/>
      <c r="F3662" s="108"/>
      <c r="G3662" s="220"/>
      <c r="H3662" s="108"/>
      <c r="I3662" s="220"/>
      <c r="J3662" s="108"/>
      <c r="K3662" s="220"/>
      <c r="L3662" s="108"/>
      <c r="M3662" s="220"/>
      <c r="N3662" s="108"/>
      <c r="O3662" s="220"/>
      <c r="P3662" s="108"/>
      <c r="Q3662" s="225"/>
    </row>
    <row r="3663" spans="2:17" x14ac:dyDescent="0.25">
      <c r="B3663" s="108"/>
      <c r="C3663" s="220"/>
      <c r="D3663" s="108"/>
      <c r="E3663" s="220"/>
      <c r="F3663" s="108"/>
      <c r="G3663" s="220"/>
      <c r="H3663" s="108"/>
      <c r="I3663" s="220"/>
      <c r="J3663" s="108"/>
      <c r="K3663" s="220"/>
      <c r="L3663" s="108"/>
      <c r="M3663" s="220"/>
      <c r="N3663" s="108"/>
      <c r="O3663" s="220"/>
      <c r="P3663" s="108"/>
      <c r="Q3663" s="225"/>
    </row>
    <row r="3664" spans="2:17" x14ac:dyDescent="0.25">
      <c r="B3664" s="108"/>
      <c r="C3664" s="220"/>
      <c r="D3664" s="108"/>
      <c r="E3664" s="220"/>
      <c r="F3664" s="108"/>
      <c r="G3664" s="220"/>
      <c r="H3664" s="108"/>
      <c r="I3664" s="220"/>
      <c r="J3664" s="108"/>
      <c r="K3664" s="220"/>
      <c r="L3664" s="108"/>
      <c r="M3664" s="220"/>
      <c r="N3664" s="108"/>
      <c r="O3664" s="220"/>
      <c r="P3664" s="108"/>
      <c r="Q3664" s="225"/>
    </row>
    <row r="3665" spans="2:17" x14ac:dyDescent="0.25">
      <c r="B3665" s="108"/>
      <c r="C3665" s="220"/>
      <c r="D3665" s="108"/>
      <c r="E3665" s="220"/>
      <c r="F3665" s="108"/>
      <c r="G3665" s="220"/>
      <c r="H3665" s="108"/>
      <c r="I3665" s="220"/>
      <c r="J3665" s="108"/>
      <c r="K3665" s="220"/>
      <c r="L3665" s="108"/>
      <c r="M3665" s="220"/>
      <c r="N3665" s="108"/>
      <c r="O3665" s="220"/>
      <c r="P3665" s="108"/>
      <c r="Q3665" s="225"/>
    </row>
    <row r="3666" spans="2:17" x14ac:dyDescent="0.25">
      <c r="B3666" s="108"/>
      <c r="C3666" s="220"/>
      <c r="D3666" s="108"/>
      <c r="E3666" s="220"/>
      <c r="F3666" s="108"/>
      <c r="G3666" s="220"/>
      <c r="H3666" s="108"/>
      <c r="I3666" s="220"/>
      <c r="J3666" s="108"/>
      <c r="K3666" s="220"/>
      <c r="L3666" s="108"/>
      <c r="M3666" s="220"/>
      <c r="N3666" s="108"/>
      <c r="O3666" s="220"/>
      <c r="P3666" s="108"/>
      <c r="Q3666" s="225"/>
    </row>
    <row r="3667" spans="2:17" x14ac:dyDescent="0.25">
      <c r="B3667" s="108"/>
      <c r="C3667" s="220"/>
      <c r="D3667" s="108"/>
      <c r="E3667" s="220"/>
      <c r="F3667" s="108"/>
      <c r="G3667" s="220"/>
      <c r="H3667" s="108"/>
      <c r="I3667" s="220"/>
      <c r="J3667" s="108"/>
      <c r="K3667" s="220"/>
      <c r="L3667" s="108"/>
      <c r="M3667" s="220"/>
      <c r="N3667" s="108"/>
      <c r="O3667" s="220"/>
      <c r="P3667" s="108"/>
      <c r="Q3667" s="225"/>
    </row>
    <row r="3668" spans="2:17" x14ac:dyDescent="0.25">
      <c r="B3668" s="108"/>
      <c r="C3668" s="220"/>
      <c r="D3668" s="108"/>
      <c r="E3668" s="220"/>
      <c r="F3668" s="108"/>
      <c r="G3668" s="220"/>
      <c r="H3668" s="108"/>
      <c r="I3668" s="220"/>
      <c r="J3668" s="108"/>
      <c r="K3668" s="220"/>
      <c r="L3668" s="108"/>
      <c r="M3668" s="220"/>
      <c r="N3668" s="108"/>
      <c r="O3668" s="220"/>
      <c r="P3668" s="108"/>
      <c r="Q3668" s="225"/>
    </row>
    <row r="3669" spans="2:17" x14ac:dyDescent="0.25">
      <c r="B3669" s="108"/>
      <c r="C3669" s="220"/>
      <c r="D3669" s="108"/>
      <c r="E3669" s="220"/>
      <c r="F3669" s="108"/>
      <c r="G3669" s="220"/>
      <c r="H3669" s="108"/>
      <c r="I3669" s="220"/>
      <c r="J3669" s="108"/>
      <c r="K3669" s="220"/>
      <c r="L3669" s="108"/>
      <c r="M3669" s="220"/>
      <c r="N3669" s="108"/>
      <c r="O3669" s="220"/>
      <c r="P3669" s="108"/>
      <c r="Q3669" s="225"/>
    </row>
    <row r="3670" spans="2:17" x14ac:dyDescent="0.25">
      <c r="B3670" s="108"/>
      <c r="C3670" s="220"/>
      <c r="D3670" s="108"/>
      <c r="E3670" s="220"/>
      <c r="F3670" s="108"/>
      <c r="G3670" s="220"/>
      <c r="H3670" s="108"/>
      <c r="I3670" s="220"/>
      <c r="J3670" s="108"/>
      <c r="K3670" s="220"/>
      <c r="L3670" s="108"/>
      <c r="M3670" s="220"/>
      <c r="N3670" s="108"/>
      <c r="O3670" s="220"/>
      <c r="P3670" s="108"/>
      <c r="Q3670" s="225"/>
    </row>
    <row r="3671" spans="2:17" x14ac:dyDescent="0.25">
      <c r="B3671" s="108"/>
      <c r="C3671" s="220"/>
      <c r="D3671" s="108"/>
      <c r="E3671" s="220"/>
      <c r="F3671" s="108"/>
      <c r="G3671" s="220"/>
      <c r="H3671" s="108"/>
      <c r="I3671" s="220"/>
      <c r="J3671" s="108"/>
      <c r="K3671" s="220"/>
      <c r="L3671" s="108"/>
      <c r="M3671" s="220"/>
      <c r="N3671" s="108"/>
      <c r="O3671" s="220"/>
      <c r="P3671" s="108"/>
      <c r="Q3671" s="225"/>
    </row>
    <row r="3672" spans="2:17" x14ac:dyDescent="0.25">
      <c r="B3672" s="108"/>
      <c r="C3672" s="220"/>
      <c r="D3672" s="108"/>
      <c r="E3672" s="220"/>
      <c r="F3672" s="108"/>
      <c r="G3672" s="220"/>
      <c r="H3672" s="108"/>
      <c r="I3672" s="220"/>
      <c r="J3672" s="108"/>
      <c r="K3672" s="220"/>
      <c r="L3672" s="108"/>
      <c r="M3672" s="220"/>
      <c r="N3672" s="108"/>
      <c r="O3672" s="220"/>
      <c r="P3672" s="108"/>
      <c r="Q3672" s="225"/>
    </row>
    <row r="3673" spans="2:17" x14ac:dyDescent="0.25">
      <c r="B3673" s="108"/>
      <c r="C3673" s="220"/>
      <c r="D3673" s="108"/>
      <c r="E3673" s="220"/>
      <c r="F3673" s="108"/>
      <c r="G3673" s="220"/>
      <c r="H3673" s="108"/>
      <c r="I3673" s="220"/>
      <c r="J3673" s="108"/>
      <c r="K3673" s="220"/>
      <c r="L3673" s="108"/>
      <c r="M3673" s="220"/>
      <c r="N3673" s="108"/>
      <c r="O3673" s="220"/>
      <c r="P3673" s="108"/>
      <c r="Q3673" s="225"/>
    </row>
    <row r="3674" spans="2:17" x14ac:dyDescent="0.25">
      <c r="B3674" s="108"/>
      <c r="C3674" s="220"/>
      <c r="D3674" s="108"/>
      <c r="E3674" s="220"/>
      <c r="F3674" s="108"/>
      <c r="G3674" s="220"/>
      <c r="H3674" s="108"/>
      <c r="I3674" s="220"/>
      <c r="J3674" s="108"/>
      <c r="K3674" s="220"/>
      <c r="L3674" s="108"/>
      <c r="M3674" s="220"/>
      <c r="N3674" s="108"/>
      <c r="O3674" s="220"/>
      <c r="P3674" s="108"/>
      <c r="Q3674" s="225"/>
    </row>
    <row r="3675" spans="2:17" x14ac:dyDescent="0.25">
      <c r="B3675" s="108"/>
      <c r="C3675" s="220"/>
      <c r="D3675" s="108"/>
      <c r="E3675" s="220"/>
      <c r="F3675" s="108"/>
      <c r="G3675" s="220"/>
      <c r="H3675" s="108"/>
      <c r="I3675" s="220"/>
      <c r="J3675" s="108"/>
      <c r="K3675" s="220"/>
      <c r="L3675" s="108"/>
      <c r="M3675" s="220"/>
      <c r="N3675" s="108"/>
      <c r="O3675" s="220"/>
      <c r="P3675" s="108"/>
      <c r="Q3675" s="225"/>
    </row>
    <row r="3676" spans="2:17" x14ac:dyDescent="0.25">
      <c r="B3676" s="108"/>
      <c r="C3676" s="220"/>
      <c r="D3676" s="108"/>
      <c r="E3676" s="220"/>
      <c r="F3676" s="108"/>
      <c r="G3676" s="220"/>
      <c r="H3676" s="108"/>
      <c r="I3676" s="220"/>
      <c r="J3676" s="108"/>
      <c r="K3676" s="220"/>
      <c r="L3676" s="108"/>
      <c r="M3676" s="220"/>
      <c r="N3676" s="108"/>
      <c r="O3676" s="220"/>
      <c r="P3676" s="108"/>
      <c r="Q3676" s="225"/>
    </row>
    <row r="3677" spans="2:17" x14ac:dyDescent="0.25">
      <c r="B3677" s="108"/>
      <c r="C3677" s="220"/>
      <c r="D3677" s="108"/>
      <c r="E3677" s="220"/>
      <c r="F3677" s="108"/>
      <c r="G3677" s="220"/>
      <c r="H3677" s="108"/>
      <c r="I3677" s="220"/>
      <c r="J3677" s="108"/>
      <c r="K3677" s="220"/>
      <c r="L3677" s="108"/>
      <c r="M3677" s="220"/>
      <c r="N3677" s="108"/>
      <c r="O3677" s="220"/>
      <c r="P3677" s="108"/>
      <c r="Q3677" s="225"/>
    </row>
    <row r="3678" spans="2:17" x14ac:dyDescent="0.25">
      <c r="B3678" s="108"/>
      <c r="C3678" s="220"/>
      <c r="D3678" s="108"/>
      <c r="E3678" s="220"/>
      <c r="F3678" s="108"/>
      <c r="G3678" s="220"/>
      <c r="H3678" s="108"/>
      <c r="I3678" s="220"/>
      <c r="J3678" s="108"/>
      <c r="K3678" s="220"/>
      <c r="L3678" s="108"/>
      <c r="M3678" s="220"/>
      <c r="N3678" s="108"/>
      <c r="O3678" s="220"/>
      <c r="P3678" s="108"/>
      <c r="Q3678" s="225"/>
    </row>
    <row r="3679" spans="2:17" x14ac:dyDescent="0.25">
      <c r="B3679" s="108"/>
      <c r="C3679" s="220"/>
      <c r="D3679" s="108"/>
      <c r="E3679" s="220"/>
      <c r="F3679" s="108"/>
      <c r="G3679" s="220"/>
      <c r="H3679" s="108"/>
      <c r="I3679" s="220"/>
      <c r="J3679" s="108"/>
      <c r="K3679" s="220"/>
      <c r="L3679" s="108"/>
      <c r="M3679" s="220"/>
      <c r="N3679" s="108"/>
      <c r="O3679" s="220"/>
      <c r="P3679" s="108"/>
      <c r="Q3679" s="225"/>
    </row>
    <row r="3680" spans="2:17" x14ac:dyDescent="0.25">
      <c r="B3680" s="108"/>
      <c r="C3680" s="220"/>
      <c r="D3680" s="108"/>
      <c r="E3680" s="220"/>
      <c r="F3680" s="108"/>
      <c r="G3680" s="220"/>
      <c r="H3680" s="108"/>
      <c r="I3680" s="220"/>
      <c r="J3680" s="108"/>
      <c r="K3680" s="220"/>
      <c r="L3680" s="108"/>
      <c r="M3680" s="220"/>
      <c r="N3680" s="108"/>
      <c r="O3680" s="220"/>
      <c r="P3680" s="108"/>
      <c r="Q3680" s="225"/>
    </row>
    <row r="3681" spans="2:17" x14ac:dyDescent="0.25">
      <c r="B3681" s="108"/>
      <c r="C3681" s="220"/>
      <c r="D3681" s="108"/>
      <c r="E3681" s="220"/>
      <c r="F3681" s="108"/>
      <c r="G3681" s="220"/>
      <c r="H3681" s="108"/>
      <c r="I3681" s="220"/>
      <c r="J3681" s="108"/>
      <c r="K3681" s="220"/>
      <c r="L3681" s="108"/>
      <c r="M3681" s="220"/>
      <c r="N3681" s="108"/>
      <c r="O3681" s="220"/>
      <c r="P3681" s="108"/>
      <c r="Q3681" s="225"/>
    </row>
    <row r="3682" spans="2:17" x14ac:dyDescent="0.25">
      <c r="B3682" s="108"/>
      <c r="C3682" s="220"/>
      <c r="D3682" s="108"/>
      <c r="E3682" s="220"/>
      <c r="F3682" s="108"/>
      <c r="G3682" s="220"/>
      <c r="H3682" s="108"/>
      <c r="I3682" s="220"/>
      <c r="J3682" s="108"/>
      <c r="K3682" s="220"/>
      <c r="L3682" s="108"/>
      <c r="M3682" s="220"/>
      <c r="N3682" s="108"/>
      <c r="O3682" s="220"/>
      <c r="P3682" s="108"/>
      <c r="Q3682" s="225"/>
    </row>
    <row r="3683" spans="2:17" x14ac:dyDescent="0.25">
      <c r="B3683" s="108"/>
      <c r="C3683" s="220"/>
      <c r="D3683" s="108"/>
      <c r="E3683" s="220"/>
      <c r="F3683" s="108"/>
      <c r="G3683" s="220"/>
      <c r="H3683" s="108"/>
      <c r="I3683" s="220"/>
      <c r="J3683" s="108"/>
      <c r="K3683" s="220"/>
      <c r="L3683" s="108"/>
      <c r="M3683" s="220"/>
      <c r="N3683" s="108"/>
      <c r="O3683" s="220"/>
      <c r="P3683" s="108"/>
      <c r="Q3683" s="225"/>
    </row>
    <row r="3684" spans="2:17" x14ac:dyDescent="0.25">
      <c r="B3684" s="108"/>
      <c r="C3684" s="220"/>
      <c r="D3684" s="108"/>
      <c r="E3684" s="220"/>
      <c r="F3684" s="108"/>
      <c r="G3684" s="220"/>
      <c r="H3684" s="108"/>
      <c r="I3684" s="220"/>
      <c r="J3684" s="108"/>
      <c r="K3684" s="220"/>
      <c r="L3684" s="108"/>
      <c r="M3684" s="220"/>
      <c r="N3684" s="108"/>
      <c r="O3684" s="220"/>
      <c r="P3684" s="108"/>
      <c r="Q3684" s="225"/>
    </row>
    <row r="3685" spans="2:17" x14ac:dyDescent="0.25">
      <c r="B3685" s="108"/>
      <c r="C3685" s="220"/>
      <c r="D3685" s="108"/>
      <c r="E3685" s="220"/>
      <c r="F3685" s="108"/>
      <c r="G3685" s="220"/>
      <c r="H3685" s="108"/>
      <c r="I3685" s="220"/>
      <c r="J3685" s="108"/>
      <c r="K3685" s="220"/>
      <c r="L3685" s="108"/>
      <c r="M3685" s="220"/>
      <c r="N3685" s="108"/>
      <c r="O3685" s="220"/>
      <c r="P3685" s="108"/>
      <c r="Q3685" s="225"/>
    </row>
    <row r="3686" spans="2:17" x14ac:dyDescent="0.25">
      <c r="B3686" s="108"/>
      <c r="C3686" s="220"/>
      <c r="D3686" s="108"/>
      <c r="E3686" s="220"/>
      <c r="F3686" s="108"/>
      <c r="G3686" s="220"/>
      <c r="H3686" s="108"/>
      <c r="I3686" s="220"/>
      <c r="J3686" s="108"/>
      <c r="K3686" s="220"/>
      <c r="L3686" s="108"/>
      <c r="M3686" s="220"/>
      <c r="N3686" s="108"/>
      <c r="O3686" s="220"/>
      <c r="P3686" s="108"/>
      <c r="Q3686" s="225"/>
    </row>
    <row r="3687" spans="2:17" x14ac:dyDescent="0.25">
      <c r="B3687" s="108"/>
      <c r="C3687" s="220"/>
      <c r="D3687" s="108"/>
      <c r="E3687" s="220"/>
      <c r="F3687" s="108"/>
      <c r="G3687" s="220"/>
      <c r="H3687" s="108"/>
      <c r="I3687" s="220"/>
      <c r="J3687" s="108"/>
      <c r="K3687" s="220"/>
      <c r="L3687" s="108"/>
      <c r="M3687" s="220"/>
      <c r="N3687" s="108"/>
      <c r="O3687" s="220"/>
      <c r="P3687" s="108"/>
      <c r="Q3687" s="225"/>
    </row>
    <row r="3688" spans="2:17" x14ac:dyDescent="0.25">
      <c r="B3688" s="108"/>
      <c r="C3688" s="220"/>
      <c r="D3688" s="108"/>
      <c r="E3688" s="220"/>
      <c r="F3688" s="108"/>
      <c r="G3688" s="220"/>
      <c r="H3688" s="108"/>
      <c r="I3688" s="220"/>
      <c r="J3688" s="108"/>
      <c r="K3688" s="220"/>
      <c r="L3688" s="108"/>
      <c r="M3688" s="220"/>
      <c r="N3688" s="108"/>
      <c r="O3688" s="220"/>
      <c r="P3688" s="108"/>
      <c r="Q3688" s="225"/>
    </row>
    <row r="3689" spans="2:17" x14ac:dyDescent="0.25">
      <c r="B3689" s="108"/>
      <c r="C3689" s="220"/>
      <c r="D3689" s="108"/>
      <c r="E3689" s="220"/>
      <c r="F3689" s="108"/>
      <c r="G3689" s="220"/>
      <c r="H3689" s="108"/>
      <c r="I3689" s="220"/>
      <c r="J3689" s="108"/>
      <c r="K3689" s="220"/>
      <c r="L3689" s="108"/>
      <c r="M3689" s="220"/>
      <c r="N3689" s="108"/>
      <c r="O3689" s="220"/>
      <c r="P3689" s="108"/>
      <c r="Q3689" s="225"/>
    </row>
    <row r="3690" spans="2:17" x14ac:dyDescent="0.25">
      <c r="B3690" s="108"/>
      <c r="C3690" s="220"/>
      <c r="D3690" s="108"/>
      <c r="E3690" s="220"/>
      <c r="F3690" s="108"/>
      <c r="G3690" s="220"/>
      <c r="H3690" s="108"/>
      <c r="I3690" s="220"/>
      <c r="J3690" s="108"/>
      <c r="K3690" s="220"/>
      <c r="L3690" s="108"/>
      <c r="M3690" s="220"/>
      <c r="N3690" s="108"/>
      <c r="O3690" s="220"/>
      <c r="P3690" s="108"/>
      <c r="Q3690" s="225"/>
    </row>
    <row r="3691" spans="2:17" x14ac:dyDescent="0.25">
      <c r="B3691" s="108"/>
      <c r="C3691" s="220"/>
      <c r="D3691" s="108"/>
      <c r="E3691" s="220"/>
      <c r="F3691" s="108"/>
      <c r="G3691" s="220"/>
      <c r="H3691" s="108"/>
      <c r="I3691" s="220"/>
      <c r="J3691" s="108"/>
      <c r="K3691" s="220"/>
      <c r="L3691" s="108"/>
      <c r="M3691" s="220"/>
      <c r="N3691" s="108"/>
      <c r="O3691" s="220"/>
      <c r="P3691" s="108"/>
      <c r="Q3691" s="225"/>
    </row>
    <row r="3692" spans="2:17" x14ac:dyDescent="0.25">
      <c r="B3692" s="108"/>
      <c r="C3692" s="220"/>
      <c r="D3692" s="108"/>
      <c r="E3692" s="220"/>
      <c r="F3692" s="108"/>
      <c r="G3692" s="220"/>
      <c r="H3692" s="108"/>
      <c r="I3692" s="220"/>
      <c r="J3692" s="108"/>
      <c r="K3692" s="220"/>
      <c r="L3692" s="108"/>
      <c r="M3692" s="220"/>
      <c r="N3692" s="108"/>
      <c r="O3692" s="220"/>
      <c r="P3692" s="108"/>
      <c r="Q3692" s="225"/>
    </row>
    <row r="3693" spans="2:17" x14ac:dyDescent="0.25">
      <c r="B3693" s="108"/>
      <c r="C3693" s="220"/>
      <c r="D3693" s="108"/>
      <c r="E3693" s="220"/>
      <c r="F3693" s="108"/>
      <c r="G3693" s="220"/>
      <c r="H3693" s="108"/>
      <c r="I3693" s="220"/>
      <c r="J3693" s="108"/>
      <c r="K3693" s="220"/>
      <c r="L3693" s="108"/>
      <c r="M3693" s="220"/>
      <c r="N3693" s="108"/>
      <c r="O3693" s="220"/>
      <c r="P3693" s="108"/>
      <c r="Q3693" s="225"/>
    </row>
    <row r="3694" spans="2:17" x14ac:dyDescent="0.25">
      <c r="B3694" s="108"/>
      <c r="C3694" s="220"/>
      <c r="D3694" s="108"/>
      <c r="E3694" s="220"/>
      <c r="F3694" s="108"/>
      <c r="G3694" s="220"/>
      <c r="H3694" s="108"/>
      <c r="I3694" s="220"/>
      <c r="J3694" s="108"/>
      <c r="K3694" s="220"/>
      <c r="L3694" s="108"/>
      <c r="M3694" s="220"/>
      <c r="N3694" s="108"/>
      <c r="O3694" s="220"/>
      <c r="P3694" s="108"/>
      <c r="Q3694" s="225"/>
    </row>
    <row r="3695" spans="2:17" x14ac:dyDescent="0.25">
      <c r="B3695" s="108"/>
      <c r="C3695" s="220"/>
      <c r="D3695" s="108"/>
      <c r="E3695" s="220"/>
      <c r="F3695" s="108"/>
      <c r="G3695" s="220"/>
      <c r="H3695" s="108"/>
      <c r="I3695" s="220"/>
      <c r="J3695" s="108"/>
      <c r="K3695" s="220"/>
      <c r="L3695" s="108"/>
      <c r="M3695" s="220"/>
      <c r="N3695" s="108"/>
      <c r="O3695" s="220"/>
      <c r="P3695" s="108"/>
      <c r="Q3695" s="225"/>
    </row>
    <row r="3696" spans="2:17" x14ac:dyDescent="0.25">
      <c r="B3696" s="108"/>
      <c r="C3696" s="220"/>
      <c r="D3696" s="108"/>
      <c r="E3696" s="220"/>
      <c r="F3696" s="108"/>
      <c r="G3696" s="220"/>
      <c r="H3696" s="108"/>
      <c r="I3696" s="220"/>
      <c r="J3696" s="108"/>
      <c r="K3696" s="220"/>
      <c r="L3696" s="108"/>
      <c r="M3696" s="220"/>
      <c r="N3696" s="108"/>
      <c r="O3696" s="220"/>
      <c r="P3696" s="108"/>
      <c r="Q3696" s="225"/>
    </row>
    <row r="3697" spans="2:17" x14ac:dyDescent="0.25">
      <c r="B3697" s="108"/>
      <c r="C3697" s="220"/>
      <c r="D3697" s="108"/>
      <c r="E3697" s="220"/>
      <c r="F3697" s="108"/>
      <c r="G3697" s="220"/>
      <c r="H3697" s="108"/>
      <c r="I3697" s="220"/>
      <c r="J3697" s="108"/>
      <c r="K3697" s="220"/>
      <c r="L3697" s="108"/>
      <c r="M3697" s="220"/>
      <c r="N3697" s="108"/>
      <c r="O3697" s="220"/>
      <c r="P3697" s="108"/>
      <c r="Q3697" s="225"/>
    </row>
    <row r="3698" spans="2:17" x14ac:dyDescent="0.25">
      <c r="B3698" s="108"/>
      <c r="C3698" s="220"/>
      <c r="D3698" s="108"/>
      <c r="E3698" s="220"/>
      <c r="F3698" s="108"/>
      <c r="G3698" s="220"/>
      <c r="H3698" s="108"/>
      <c r="I3698" s="220"/>
      <c r="J3698" s="108"/>
      <c r="K3698" s="220"/>
      <c r="L3698" s="108"/>
      <c r="M3698" s="220"/>
      <c r="N3698" s="108"/>
      <c r="O3698" s="220"/>
      <c r="P3698" s="108"/>
      <c r="Q3698" s="225"/>
    </row>
    <row r="3699" spans="2:17" x14ac:dyDescent="0.25">
      <c r="B3699" s="108"/>
      <c r="C3699" s="220"/>
      <c r="D3699" s="108"/>
      <c r="E3699" s="220"/>
      <c r="F3699" s="108"/>
      <c r="G3699" s="220"/>
      <c r="H3699" s="108"/>
      <c r="I3699" s="220"/>
      <c r="J3699" s="108"/>
      <c r="K3699" s="220"/>
      <c r="L3699" s="108"/>
      <c r="M3699" s="220"/>
      <c r="N3699" s="108"/>
      <c r="O3699" s="220"/>
      <c r="P3699" s="108"/>
      <c r="Q3699" s="225"/>
    </row>
    <row r="3700" spans="2:17" x14ac:dyDescent="0.25">
      <c r="B3700" s="108"/>
      <c r="C3700" s="220"/>
      <c r="D3700" s="108"/>
      <c r="E3700" s="220"/>
      <c r="F3700" s="108"/>
      <c r="G3700" s="220"/>
      <c r="H3700" s="108"/>
      <c r="I3700" s="220"/>
      <c r="J3700" s="108"/>
      <c r="K3700" s="220"/>
      <c r="L3700" s="108"/>
      <c r="M3700" s="220"/>
      <c r="N3700" s="108"/>
      <c r="O3700" s="220"/>
      <c r="P3700" s="108"/>
      <c r="Q3700" s="225"/>
    </row>
    <row r="3701" spans="2:17" x14ac:dyDescent="0.25">
      <c r="B3701" s="108"/>
      <c r="C3701" s="220"/>
      <c r="D3701" s="108"/>
      <c r="E3701" s="220"/>
      <c r="F3701" s="108"/>
      <c r="G3701" s="220"/>
      <c r="H3701" s="108"/>
      <c r="I3701" s="220"/>
      <c r="J3701" s="108"/>
      <c r="K3701" s="220"/>
      <c r="L3701" s="108"/>
      <c r="M3701" s="220"/>
      <c r="N3701" s="108"/>
      <c r="O3701" s="220"/>
      <c r="P3701" s="108"/>
      <c r="Q3701" s="225"/>
    </row>
    <row r="3702" spans="2:17" x14ac:dyDescent="0.25">
      <c r="B3702" s="108"/>
      <c r="C3702" s="220"/>
      <c r="D3702" s="108"/>
      <c r="E3702" s="220"/>
      <c r="F3702" s="108"/>
      <c r="G3702" s="220"/>
      <c r="H3702" s="108"/>
      <c r="I3702" s="220"/>
      <c r="J3702" s="108"/>
      <c r="K3702" s="220"/>
      <c r="L3702" s="108"/>
      <c r="M3702" s="220"/>
      <c r="N3702" s="108"/>
      <c r="O3702" s="220"/>
      <c r="P3702" s="108"/>
      <c r="Q3702" s="225"/>
    </row>
    <row r="3703" spans="2:17" x14ac:dyDescent="0.25">
      <c r="B3703" s="108"/>
      <c r="C3703" s="220"/>
      <c r="D3703" s="108"/>
      <c r="E3703" s="220"/>
      <c r="F3703" s="108"/>
      <c r="G3703" s="220"/>
      <c r="H3703" s="108"/>
      <c r="I3703" s="220"/>
      <c r="J3703" s="108"/>
      <c r="K3703" s="220"/>
      <c r="L3703" s="108"/>
      <c r="M3703" s="220"/>
      <c r="N3703" s="108"/>
      <c r="O3703" s="220"/>
      <c r="P3703" s="108"/>
      <c r="Q3703" s="225"/>
    </row>
    <row r="3704" spans="2:17" x14ac:dyDescent="0.25">
      <c r="B3704" s="108"/>
      <c r="C3704" s="220"/>
      <c r="D3704" s="108"/>
      <c r="E3704" s="220"/>
      <c r="F3704" s="108"/>
      <c r="G3704" s="220"/>
      <c r="H3704" s="108"/>
      <c r="I3704" s="220"/>
      <c r="J3704" s="108"/>
      <c r="K3704" s="220"/>
      <c r="L3704" s="108"/>
      <c r="M3704" s="220"/>
      <c r="N3704" s="108"/>
      <c r="O3704" s="220"/>
      <c r="P3704" s="108"/>
      <c r="Q3704" s="225"/>
    </row>
    <row r="3705" spans="2:17" x14ac:dyDescent="0.25">
      <c r="B3705" s="108"/>
      <c r="C3705" s="220"/>
      <c r="D3705" s="108"/>
      <c r="E3705" s="220"/>
      <c r="F3705" s="108"/>
      <c r="G3705" s="220"/>
      <c r="H3705" s="108"/>
      <c r="I3705" s="220"/>
      <c r="J3705" s="108"/>
      <c r="K3705" s="220"/>
      <c r="L3705" s="108"/>
      <c r="M3705" s="220"/>
      <c r="N3705" s="108"/>
      <c r="O3705" s="220"/>
      <c r="P3705" s="108"/>
      <c r="Q3705" s="225"/>
    </row>
    <row r="3706" spans="2:17" x14ac:dyDescent="0.25">
      <c r="B3706" s="108"/>
      <c r="C3706" s="220"/>
      <c r="D3706" s="108"/>
      <c r="E3706" s="220"/>
      <c r="F3706" s="108"/>
      <c r="G3706" s="220"/>
      <c r="H3706" s="108"/>
      <c r="I3706" s="220"/>
      <c r="J3706" s="108"/>
      <c r="K3706" s="220"/>
      <c r="L3706" s="108"/>
      <c r="M3706" s="220"/>
      <c r="N3706" s="108"/>
      <c r="O3706" s="220"/>
      <c r="P3706" s="108"/>
      <c r="Q3706" s="225"/>
    </row>
    <row r="3707" spans="2:17" x14ac:dyDescent="0.25">
      <c r="B3707" s="108"/>
      <c r="C3707" s="220"/>
      <c r="D3707" s="108"/>
      <c r="E3707" s="220"/>
      <c r="F3707" s="108"/>
      <c r="G3707" s="220"/>
      <c r="H3707" s="108"/>
      <c r="I3707" s="220"/>
      <c r="J3707" s="108"/>
      <c r="K3707" s="220"/>
      <c r="L3707" s="108"/>
      <c r="M3707" s="220"/>
      <c r="N3707" s="108"/>
      <c r="O3707" s="220"/>
      <c r="P3707" s="108"/>
      <c r="Q3707" s="225"/>
    </row>
    <row r="3708" spans="2:17" x14ac:dyDescent="0.25">
      <c r="B3708" s="108"/>
      <c r="C3708" s="220"/>
      <c r="D3708" s="108"/>
      <c r="E3708" s="220"/>
      <c r="F3708" s="108"/>
      <c r="G3708" s="220"/>
      <c r="H3708" s="108"/>
      <c r="I3708" s="220"/>
      <c r="J3708" s="108"/>
      <c r="K3708" s="220"/>
      <c r="L3708" s="108"/>
      <c r="M3708" s="220"/>
      <c r="N3708" s="108"/>
      <c r="O3708" s="220"/>
      <c r="P3708" s="108"/>
      <c r="Q3708" s="225"/>
    </row>
    <row r="3709" spans="2:17" x14ac:dyDescent="0.25">
      <c r="B3709" s="108"/>
      <c r="C3709" s="220"/>
      <c r="D3709" s="108"/>
      <c r="E3709" s="220"/>
      <c r="F3709" s="108"/>
      <c r="G3709" s="220"/>
      <c r="H3709" s="108"/>
      <c r="I3709" s="220"/>
      <c r="J3709" s="108"/>
      <c r="K3709" s="220"/>
      <c r="L3709" s="108"/>
      <c r="M3709" s="220"/>
      <c r="N3709" s="108"/>
      <c r="O3709" s="220"/>
      <c r="P3709" s="108"/>
      <c r="Q3709" s="225"/>
    </row>
    <row r="3710" spans="2:17" x14ac:dyDescent="0.25">
      <c r="B3710" s="108"/>
      <c r="C3710" s="220"/>
      <c r="D3710" s="108"/>
      <c r="E3710" s="220"/>
      <c r="F3710" s="108"/>
      <c r="G3710" s="220"/>
      <c r="H3710" s="108"/>
      <c r="I3710" s="220"/>
      <c r="J3710" s="108"/>
      <c r="K3710" s="220"/>
      <c r="L3710" s="108"/>
      <c r="M3710" s="220"/>
      <c r="N3710" s="108"/>
      <c r="O3710" s="220"/>
      <c r="P3710" s="108"/>
      <c r="Q3710" s="225"/>
    </row>
    <row r="3711" spans="2:17" x14ac:dyDescent="0.25">
      <c r="B3711" s="108"/>
      <c r="C3711" s="220"/>
      <c r="D3711" s="108"/>
      <c r="E3711" s="220"/>
      <c r="F3711" s="108"/>
      <c r="G3711" s="220"/>
      <c r="H3711" s="108"/>
      <c r="I3711" s="220"/>
      <c r="J3711" s="108"/>
      <c r="K3711" s="220"/>
      <c r="L3711" s="108"/>
      <c r="M3711" s="220"/>
      <c r="N3711" s="108"/>
      <c r="O3711" s="220"/>
      <c r="P3711" s="108"/>
      <c r="Q3711" s="225"/>
    </row>
    <row r="3712" spans="2:17" x14ac:dyDescent="0.25">
      <c r="B3712" s="108"/>
      <c r="C3712" s="220"/>
      <c r="D3712" s="108"/>
      <c r="E3712" s="220"/>
      <c r="F3712" s="108"/>
      <c r="G3712" s="220"/>
      <c r="H3712" s="108"/>
      <c r="I3712" s="220"/>
      <c r="J3712" s="108"/>
      <c r="K3712" s="220"/>
      <c r="L3712" s="108"/>
      <c r="M3712" s="220"/>
      <c r="N3712" s="108"/>
      <c r="O3712" s="220"/>
      <c r="P3712" s="108"/>
      <c r="Q3712" s="225"/>
    </row>
    <row r="3713" spans="2:17" x14ac:dyDescent="0.25">
      <c r="B3713" s="108"/>
      <c r="C3713" s="220"/>
      <c r="D3713" s="108"/>
      <c r="E3713" s="220"/>
      <c r="F3713" s="108"/>
      <c r="G3713" s="220"/>
      <c r="H3713" s="108"/>
      <c r="I3713" s="220"/>
      <c r="J3713" s="108"/>
      <c r="K3713" s="220"/>
      <c r="L3713" s="108"/>
      <c r="M3713" s="220"/>
      <c r="N3713" s="108"/>
      <c r="O3713" s="220"/>
      <c r="P3713" s="108"/>
      <c r="Q3713" s="225"/>
    </row>
    <row r="3714" spans="2:17" x14ac:dyDescent="0.25">
      <c r="B3714" s="108"/>
      <c r="C3714" s="220"/>
      <c r="D3714" s="108"/>
      <c r="E3714" s="220"/>
      <c r="F3714" s="108"/>
      <c r="G3714" s="220"/>
      <c r="H3714" s="108"/>
      <c r="I3714" s="220"/>
      <c r="J3714" s="108"/>
      <c r="K3714" s="220"/>
      <c r="L3714" s="108"/>
      <c r="M3714" s="220"/>
      <c r="N3714" s="108"/>
      <c r="O3714" s="220"/>
      <c r="P3714" s="108"/>
      <c r="Q3714" s="225"/>
    </row>
    <row r="3715" spans="2:17" x14ac:dyDescent="0.25">
      <c r="B3715" s="108"/>
      <c r="C3715" s="220"/>
      <c r="D3715" s="108"/>
      <c r="E3715" s="220"/>
      <c r="F3715" s="108"/>
      <c r="G3715" s="220"/>
      <c r="H3715" s="108"/>
      <c r="I3715" s="220"/>
      <c r="J3715" s="108"/>
      <c r="K3715" s="220"/>
      <c r="L3715" s="108"/>
      <c r="M3715" s="220"/>
      <c r="N3715" s="108"/>
      <c r="O3715" s="220"/>
      <c r="P3715" s="108"/>
      <c r="Q3715" s="225"/>
    </row>
    <row r="3716" spans="2:17" x14ac:dyDescent="0.25">
      <c r="B3716" s="108"/>
      <c r="C3716" s="220"/>
      <c r="D3716" s="108"/>
      <c r="E3716" s="220"/>
      <c r="F3716" s="108"/>
      <c r="G3716" s="220"/>
      <c r="H3716" s="108"/>
      <c r="I3716" s="220"/>
      <c r="J3716" s="108"/>
      <c r="K3716" s="220"/>
      <c r="L3716" s="108"/>
      <c r="M3716" s="220"/>
      <c r="N3716" s="108"/>
      <c r="O3716" s="220"/>
      <c r="P3716" s="108"/>
      <c r="Q3716" s="225"/>
    </row>
    <row r="3717" spans="2:17" x14ac:dyDescent="0.25">
      <c r="B3717" s="108"/>
      <c r="C3717" s="220"/>
      <c r="D3717" s="108"/>
      <c r="E3717" s="220"/>
      <c r="F3717" s="108"/>
      <c r="G3717" s="220"/>
      <c r="H3717" s="108"/>
      <c r="I3717" s="220"/>
      <c r="J3717" s="108"/>
      <c r="K3717" s="220"/>
      <c r="L3717" s="108"/>
      <c r="M3717" s="220"/>
      <c r="N3717" s="108"/>
      <c r="O3717" s="220"/>
      <c r="P3717" s="108"/>
      <c r="Q3717" s="225"/>
    </row>
    <row r="3718" spans="2:17" x14ac:dyDescent="0.25">
      <c r="B3718" s="108"/>
      <c r="C3718" s="220"/>
      <c r="D3718" s="108"/>
      <c r="E3718" s="220"/>
      <c r="F3718" s="108"/>
      <c r="G3718" s="220"/>
      <c r="H3718" s="108"/>
      <c r="I3718" s="220"/>
      <c r="J3718" s="108"/>
      <c r="K3718" s="220"/>
      <c r="L3718" s="108"/>
      <c r="M3718" s="220"/>
      <c r="N3718" s="108"/>
      <c r="O3718" s="220"/>
      <c r="P3718" s="108"/>
      <c r="Q3718" s="225"/>
    </row>
    <row r="3719" spans="2:17" x14ac:dyDescent="0.25">
      <c r="B3719" s="108"/>
      <c r="C3719" s="220"/>
      <c r="D3719" s="108"/>
      <c r="E3719" s="220"/>
      <c r="F3719" s="108"/>
      <c r="G3719" s="220"/>
      <c r="H3719" s="108"/>
      <c r="I3719" s="220"/>
      <c r="J3719" s="108"/>
      <c r="K3719" s="220"/>
      <c r="L3719" s="108"/>
      <c r="M3719" s="220"/>
      <c r="N3719" s="108"/>
      <c r="O3719" s="220"/>
      <c r="P3719" s="108"/>
      <c r="Q3719" s="225"/>
    </row>
    <row r="3720" spans="2:17" x14ac:dyDescent="0.25">
      <c r="B3720" s="108"/>
      <c r="C3720" s="220"/>
      <c r="D3720" s="108"/>
      <c r="E3720" s="220"/>
      <c r="F3720" s="108"/>
      <c r="G3720" s="220"/>
      <c r="H3720" s="108"/>
      <c r="I3720" s="220"/>
      <c r="J3720" s="108"/>
      <c r="K3720" s="220"/>
      <c r="L3720" s="108"/>
      <c r="M3720" s="220"/>
      <c r="N3720" s="108"/>
      <c r="O3720" s="220"/>
      <c r="P3720" s="108"/>
      <c r="Q3720" s="225"/>
    </row>
    <row r="3721" spans="2:17" x14ac:dyDescent="0.25">
      <c r="B3721" s="108"/>
      <c r="C3721" s="220"/>
      <c r="D3721" s="108"/>
      <c r="E3721" s="220"/>
      <c r="F3721" s="108"/>
      <c r="G3721" s="220"/>
      <c r="H3721" s="108"/>
      <c r="I3721" s="220"/>
      <c r="J3721" s="108"/>
      <c r="K3721" s="220"/>
      <c r="L3721" s="108"/>
      <c r="M3721" s="220"/>
      <c r="N3721" s="108"/>
      <c r="O3721" s="220"/>
      <c r="P3721" s="108"/>
      <c r="Q3721" s="225"/>
    </row>
    <row r="3722" spans="2:17" x14ac:dyDescent="0.25">
      <c r="B3722" s="108"/>
      <c r="C3722" s="220"/>
      <c r="D3722" s="108"/>
      <c r="E3722" s="220"/>
      <c r="F3722" s="108"/>
      <c r="G3722" s="220"/>
      <c r="H3722" s="108"/>
      <c r="I3722" s="220"/>
      <c r="J3722" s="108"/>
      <c r="K3722" s="220"/>
      <c r="L3722" s="108"/>
      <c r="M3722" s="220"/>
      <c r="N3722" s="108"/>
      <c r="O3722" s="220"/>
      <c r="P3722" s="108"/>
      <c r="Q3722" s="225"/>
    </row>
    <row r="3723" spans="2:17" x14ac:dyDescent="0.25">
      <c r="B3723" s="108"/>
      <c r="C3723" s="220"/>
      <c r="D3723" s="108"/>
      <c r="E3723" s="220"/>
      <c r="F3723" s="108"/>
      <c r="G3723" s="220"/>
      <c r="H3723" s="108"/>
      <c r="I3723" s="220"/>
      <c r="J3723" s="108"/>
      <c r="K3723" s="220"/>
      <c r="L3723" s="108"/>
      <c r="M3723" s="220"/>
      <c r="N3723" s="108"/>
      <c r="O3723" s="220"/>
      <c r="P3723" s="108"/>
      <c r="Q3723" s="225"/>
    </row>
    <row r="3724" spans="2:17" x14ac:dyDescent="0.25">
      <c r="B3724" s="108"/>
      <c r="C3724" s="220"/>
      <c r="D3724" s="108"/>
      <c r="E3724" s="220"/>
      <c r="F3724" s="108"/>
      <c r="G3724" s="220"/>
      <c r="H3724" s="108"/>
      <c r="I3724" s="220"/>
      <c r="J3724" s="108"/>
      <c r="K3724" s="220"/>
      <c r="L3724" s="108"/>
      <c r="M3724" s="220"/>
      <c r="N3724" s="108"/>
      <c r="O3724" s="220"/>
      <c r="P3724" s="108"/>
      <c r="Q3724" s="225"/>
    </row>
    <row r="3725" spans="2:17" x14ac:dyDescent="0.25">
      <c r="B3725" s="108"/>
      <c r="C3725" s="220"/>
      <c r="D3725" s="108"/>
      <c r="E3725" s="220"/>
      <c r="F3725" s="108"/>
      <c r="G3725" s="220"/>
      <c r="H3725" s="108"/>
      <c r="I3725" s="220"/>
      <c r="J3725" s="108"/>
      <c r="K3725" s="220"/>
      <c r="L3725" s="108"/>
      <c r="M3725" s="220"/>
      <c r="N3725" s="108"/>
      <c r="O3725" s="220"/>
      <c r="P3725" s="108"/>
      <c r="Q3725" s="225"/>
    </row>
    <row r="3726" spans="2:17" x14ac:dyDescent="0.25">
      <c r="B3726" s="108"/>
      <c r="C3726" s="220"/>
      <c r="D3726" s="108"/>
      <c r="E3726" s="220"/>
      <c r="F3726" s="108"/>
      <c r="G3726" s="220"/>
      <c r="H3726" s="108"/>
      <c r="I3726" s="220"/>
      <c r="J3726" s="108"/>
      <c r="K3726" s="220"/>
      <c r="L3726" s="108"/>
      <c r="M3726" s="220"/>
      <c r="N3726" s="108"/>
      <c r="O3726" s="220"/>
      <c r="P3726" s="108"/>
      <c r="Q3726" s="225"/>
    </row>
    <row r="3727" spans="2:17" x14ac:dyDescent="0.25">
      <c r="B3727" s="108"/>
      <c r="C3727" s="220"/>
      <c r="D3727" s="108"/>
      <c r="E3727" s="220"/>
      <c r="F3727" s="108"/>
      <c r="G3727" s="220"/>
      <c r="H3727" s="108"/>
      <c r="I3727" s="220"/>
      <c r="J3727" s="108"/>
      <c r="K3727" s="220"/>
      <c r="L3727" s="108"/>
      <c r="M3727" s="220"/>
      <c r="N3727" s="108"/>
      <c r="O3727" s="220"/>
      <c r="P3727" s="108"/>
      <c r="Q3727" s="225"/>
    </row>
    <row r="3728" spans="2:17" x14ac:dyDescent="0.25">
      <c r="B3728" s="108"/>
      <c r="C3728" s="220"/>
      <c r="D3728" s="108"/>
      <c r="E3728" s="220"/>
      <c r="F3728" s="108"/>
      <c r="G3728" s="220"/>
      <c r="H3728" s="108"/>
      <c r="I3728" s="220"/>
      <c r="J3728" s="108"/>
      <c r="K3728" s="220"/>
      <c r="L3728" s="108"/>
      <c r="M3728" s="220"/>
      <c r="N3728" s="108"/>
      <c r="O3728" s="220"/>
      <c r="P3728" s="108"/>
      <c r="Q3728" s="225"/>
    </row>
    <row r="3729" spans="2:17" x14ac:dyDescent="0.25">
      <c r="B3729" s="108"/>
      <c r="C3729" s="220"/>
      <c r="D3729" s="108"/>
      <c r="E3729" s="220"/>
      <c r="F3729" s="108"/>
      <c r="G3729" s="220"/>
      <c r="H3729" s="108"/>
      <c r="I3729" s="220"/>
      <c r="J3729" s="108"/>
      <c r="K3729" s="220"/>
      <c r="L3729" s="108"/>
      <c r="M3729" s="220"/>
      <c r="N3729" s="108"/>
      <c r="O3729" s="220"/>
      <c r="P3729" s="108"/>
      <c r="Q3729" s="225"/>
    </row>
    <row r="3730" spans="2:17" x14ac:dyDescent="0.25">
      <c r="B3730" s="108"/>
      <c r="C3730" s="220"/>
      <c r="D3730" s="108"/>
      <c r="E3730" s="220"/>
      <c r="F3730" s="108"/>
      <c r="G3730" s="220"/>
      <c r="H3730" s="108"/>
      <c r="I3730" s="220"/>
      <c r="J3730" s="108"/>
      <c r="K3730" s="220"/>
      <c r="L3730" s="108"/>
      <c r="M3730" s="220"/>
      <c r="N3730" s="108"/>
      <c r="O3730" s="220"/>
      <c r="P3730" s="108"/>
      <c r="Q3730" s="225"/>
    </row>
    <row r="3731" spans="2:17" x14ac:dyDescent="0.25">
      <c r="B3731" s="108"/>
      <c r="C3731" s="220"/>
      <c r="D3731" s="108"/>
      <c r="E3731" s="220"/>
      <c r="F3731" s="108"/>
      <c r="G3731" s="220"/>
      <c r="H3731" s="108"/>
      <c r="I3731" s="220"/>
      <c r="J3731" s="108"/>
      <c r="K3731" s="220"/>
      <c r="L3731" s="108"/>
      <c r="M3731" s="220"/>
      <c r="N3731" s="108"/>
      <c r="O3731" s="220"/>
      <c r="P3731" s="108"/>
      <c r="Q3731" s="225"/>
    </row>
    <row r="3732" spans="2:17" x14ac:dyDescent="0.25">
      <c r="B3732" s="108"/>
      <c r="C3732" s="220"/>
      <c r="D3732" s="108"/>
      <c r="E3732" s="220"/>
      <c r="F3732" s="108"/>
      <c r="G3732" s="220"/>
      <c r="H3732" s="108"/>
      <c r="I3732" s="220"/>
      <c r="J3732" s="108"/>
      <c r="K3732" s="220"/>
      <c r="L3732" s="108"/>
      <c r="M3732" s="220"/>
      <c r="N3732" s="108"/>
      <c r="O3732" s="220"/>
      <c r="P3732" s="108"/>
      <c r="Q3732" s="225"/>
    </row>
    <row r="3733" spans="2:17" x14ac:dyDescent="0.25">
      <c r="B3733" s="108"/>
      <c r="C3733" s="220"/>
      <c r="D3733" s="108"/>
      <c r="E3733" s="220"/>
      <c r="F3733" s="108"/>
      <c r="G3733" s="220"/>
      <c r="H3733" s="108"/>
      <c r="I3733" s="220"/>
      <c r="J3733" s="108"/>
      <c r="K3733" s="220"/>
      <c r="L3733" s="108"/>
      <c r="M3733" s="220"/>
      <c r="N3733" s="108"/>
      <c r="O3733" s="220"/>
      <c r="P3733" s="108"/>
      <c r="Q3733" s="225"/>
    </row>
    <row r="3734" spans="2:17" x14ac:dyDescent="0.25">
      <c r="B3734" s="108"/>
      <c r="C3734" s="220"/>
      <c r="D3734" s="108"/>
      <c r="E3734" s="220"/>
      <c r="F3734" s="108"/>
      <c r="G3734" s="220"/>
      <c r="H3734" s="108"/>
      <c r="I3734" s="220"/>
      <c r="J3734" s="108"/>
      <c r="K3734" s="220"/>
      <c r="L3734" s="108"/>
      <c r="M3734" s="220"/>
      <c r="N3734" s="108"/>
      <c r="O3734" s="220"/>
      <c r="P3734" s="108"/>
      <c r="Q3734" s="225"/>
    </row>
    <row r="3735" spans="2:17" x14ac:dyDescent="0.25">
      <c r="B3735" s="108"/>
      <c r="C3735" s="220"/>
      <c r="D3735" s="108"/>
      <c r="E3735" s="220"/>
      <c r="F3735" s="108"/>
      <c r="G3735" s="220"/>
      <c r="H3735" s="108"/>
      <c r="I3735" s="220"/>
      <c r="J3735" s="108"/>
      <c r="K3735" s="220"/>
      <c r="L3735" s="108"/>
      <c r="M3735" s="220"/>
      <c r="N3735" s="108"/>
      <c r="O3735" s="220"/>
      <c r="P3735" s="108"/>
      <c r="Q3735" s="225"/>
    </row>
    <row r="3736" spans="2:17" x14ac:dyDescent="0.25">
      <c r="B3736" s="108"/>
      <c r="C3736" s="220"/>
      <c r="D3736" s="108"/>
      <c r="E3736" s="220"/>
      <c r="F3736" s="108"/>
      <c r="G3736" s="220"/>
      <c r="H3736" s="108"/>
      <c r="I3736" s="220"/>
      <c r="J3736" s="108"/>
      <c r="K3736" s="220"/>
      <c r="L3736" s="108"/>
      <c r="M3736" s="220"/>
      <c r="N3736" s="108"/>
      <c r="O3736" s="220"/>
      <c r="P3736" s="108"/>
      <c r="Q3736" s="225"/>
    </row>
    <row r="3737" spans="2:17" x14ac:dyDescent="0.25">
      <c r="B3737" s="108"/>
      <c r="C3737" s="220"/>
      <c r="D3737" s="108"/>
      <c r="E3737" s="220"/>
      <c r="F3737" s="108"/>
      <c r="G3737" s="220"/>
      <c r="H3737" s="108"/>
      <c r="I3737" s="220"/>
      <c r="J3737" s="108"/>
      <c r="K3737" s="220"/>
      <c r="L3737" s="108"/>
      <c r="M3737" s="220"/>
      <c r="N3737" s="108"/>
      <c r="O3737" s="220"/>
      <c r="P3737" s="108"/>
      <c r="Q3737" s="225"/>
    </row>
    <row r="3738" spans="2:17" x14ac:dyDescent="0.25">
      <c r="B3738" s="108"/>
      <c r="C3738" s="220"/>
      <c r="D3738" s="108"/>
      <c r="E3738" s="220"/>
      <c r="F3738" s="108"/>
      <c r="G3738" s="220"/>
      <c r="H3738" s="108"/>
      <c r="I3738" s="220"/>
      <c r="J3738" s="108"/>
      <c r="K3738" s="220"/>
      <c r="L3738" s="108"/>
      <c r="M3738" s="220"/>
      <c r="N3738" s="108"/>
      <c r="O3738" s="220"/>
      <c r="P3738" s="108"/>
      <c r="Q3738" s="225"/>
    </row>
    <row r="3739" spans="2:17" x14ac:dyDescent="0.25">
      <c r="B3739" s="108"/>
      <c r="C3739" s="220"/>
      <c r="D3739" s="108"/>
      <c r="E3739" s="220"/>
      <c r="F3739" s="108"/>
      <c r="G3739" s="220"/>
      <c r="H3739" s="108"/>
      <c r="I3739" s="220"/>
      <c r="J3739" s="108"/>
      <c r="K3739" s="220"/>
      <c r="L3739" s="108"/>
      <c r="M3739" s="220"/>
      <c r="N3739" s="108"/>
      <c r="O3739" s="220"/>
      <c r="P3739" s="108"/>
      <c r="Q3739" s="225"/>
    </row>
    <row r="3740" spans="2:17" x14ac:dyDescent="0.25">
      <c r="B3740" s="108"/>
      <c r="C3740" s="220"/>
      <c r="D3740" s="108"/>
      <c r="E3740" s="220"/>
      <c r="F3740" s="108"/>
      <c r="G3740" s="220"/>
      <c r="H3740" s="108"/>
      <c r="I3740" s="220"/>
      <c r="J3740" s="108"/>
      <c r="K3740" s="220"/>
      <c r="L3740" s="108"/>
      <c r="M3740" s="220"/>
      <c r="N3740" s="108"/>
      <c r="O3740" s="220"/>
      <c r="P3740" s="108"/>
      <c r="Q3740" s="225"/>
    </row>
    <row r="3741" spans="2:17" x14ac:dyDescent="0.25">
      <c r="B3741" s="108"/>
      <c r="C3741" s="220"/>
      <c r="D3741" s="108"/>
      <c r="E3741" s="220"/>
      <c r="F3741" s="108"/>
      <c r="G3741" s="220"/>
      <c r="H3741" s="108"/>
      <c r="I3741" s="220"/>
      <c r="J3741" s="108"/>
      <c r="K3741" s="220"/>
      <c r="L3741" s="108"/>
      <c r="M3741" s="220"/>
      <c r="N3741" s="108"/>
      <c r="O3741" s="220"/>
      <c r="P3741" s="108"/>
      <c r="Q3741" s="225"/>
    </row>
    <row r="3742" spans="2:17" x14ac:dyDescent="0.25">
      <c r="B3742" s="108"/>
      <c r="C3742" s="220"/>
      <c r="D3742" s="108"/>
      <c r="E3742" s="220"/>
      <c r="F3742" s="108"/>
      <c r="G3742" s="220"/>
      <c r="H3742" s="108"/>
      <c r="I3742" s="220"/>
      <c r="J3742" s="108"/>
      <c r="K3742" s="220"/>
      <c r="L3742" s="108"/>
      <c r="M3742" s="220"/>
      <c r="N3742" s="108"/>
      <c r="O3742" s="220"/>
      <c r="P3742" s="108"/>
      <c r="Q3742" s="225"/>
    </row>
    <row r="3743" spans="2:17" x14ac:dyDescent="0.25">
      <c r="B3743" s="108"/>
      <c r="C3743" s="220"/>
      <c r="D3743" s="108"/>
      <c r="E3743" s="220"/>
      <c r="F3743" s="108"/>
      <c r="G3743" s="220"/>
      <c r="H3743" s="108"/>
      <c r="I3743" s="220"/>
      <c r="J3743" s="108"/>
      <c r="K3743" s="220"/>
      <c r="L3743" s="108"/>
      <c r="M3743" s="220"/>
      <c r="N3743" s="108"/>
      <c r="O3743" s="220"/>
      <c r="P3743" s="108"/>
      <c r="Q3743" s="225"/>
    </row>
    <row r="3744" spans="2:17" x14ac:dyDescent="0.25">
      <c r="B3744" s="108"/>
      <c r="C3744" s="220"/>
      <c r="D3744" s="108"/>
      <c r="E3744" s="220"/>
      <c r="F3744" s="108"/>
      <c r="G3744" s="220"/>
      <c r="H3744" s="108"/>
      <c r="I3744" s="220"/>
      <c r="J3744" s="108"/>
      <c r="K3744" s="220"/>
      <c r="L3744" s="108"/>
      <c r="M3744" s="220"/>
      <c r="N3744" s="108"/>
      <c r="O3744" s="220"/>
      <c r="P3744" s="108"/>
      <c r="Q3744" s="225"/>
    </row>
    <row r="3745" spans="2:17" x14ac:dyDescent="0.25">
      <c r="B3745" s="108"/>
      <c r="C3745" s="220"/>
      <c r="D3745" s="108"/>
      <c r="E3745" s="220"/>
      <c r="F3745" s="108"/>
      <c r="G3745" s="220"/>
      <c r="H3745" s="108"/>
      <c r="I3745" s="220"/>
      <c r="J3745" s="108"/>
      <c r="K3745" s="220"/>
      <c r="L3745" s="108"/>
      <c r="M3745" s="220"/>
      <c r="N3745" s="108"/>
      <c r="O3745" s="220"/>
      <c r="P3745" s="108"/>
      <c r="Q3745" s="225"/>
    </row>
    <row r="3746" spans="2:17" x14ac:dyDescent="0.25">
      <c r="B3746" s="108"/>
      <c r="C3746" s="220"/>
      <c r="D3746" s="108"/>
      <c r="E3746" s="220"/>
      <c r="F3746" s="108"/>
      <c r="G3746" s="220"/>
      <c r="H3746" s="108"/>
      <c r="I3746" s="220"/>
      <c r="J3746" s="108"/>
      <c r="K3746" s="220"/>
      <c r="L3746" s="108"/>
      <c r="M3746" s="220"/>
      <c r="N3746" s="108"/>
      <c r="O3746" s="220"/>
      <c r="P3746" s="108"/>
      <c r="Q3746" s="225"/>
    </row>
    <row r="3747" spans="2:17" x14ac:dyDescent="0.25">
      <c r="B3747" s="108"/>
      <c r="C3747" s="220"/>
      <c r="D3747" s="108"/>
      <c r="E3747" s="220"/>
      <c r="F3747" s="108"/>
      <c r="G3747" s="220"/>
      <c r="H3747" s="108"/>
      <c r="I3747" s="220"/>
      <c r="J3747" s="108"/>
      <c r="K3747" s="220"/>
      <c r="L3747" s="108"/>
      <c r="M3747" s="220"/>
      <c r="N3747" s="108"/>
      <c r="O3747" s="220"/>
      <c r="P3747" s="108"/>
      <c r="Q3747" s="225"/>
    </row>
    <row r="3748" spans="2:17" x14ac:dyDescent="0.25">
      <c r="B3748" s="108"/>
      <c r="C3748" s="220"/>
      <c r="D3748" s="108"/>
      <c r="E3748" s="220"/>
      <c r="F3748" s="108"/>
      <c r="G3748" s="220"/>
      <c r="H3748" s="108"/>
      <c r="I3748" s="220"/>
      <c r="J3748" s="108"/>
      <c r="K3748" s="220"/>
      <c r="L3748" s="108"/>
      <c r="M3748" s="220"/>
      <c r="N3748" s="108"/>
      <c r="O3748" s="220"/>
      <c r="P3748" s="108"/>
      <c r="Q3748" s="225"/>
    </row>
    <row r="3749" spans="2:17" x14ac:dyDescent="0.25">
      <c r="B3749" s="108"/>
      <c r="C3749" s="220"/>
      <c r="D3749" s="108"/>
      <c r="E3749" s="220"/>
      <c r="F3749" s="108"/>
      <c r="G3749" s="220"/>
      <c r="H3749" s="108"/>
      <c r="I3749" s="220"/>
      <c r="J3749" s="108"/>
      <c r="K3749" s="220"/>
      <c r="L3749" s="108"/>
      <c r="M3749" s="220"/>
      <c r="N3749" s="108"/>
      <c r="O3749" s="220"/>
      <c r="P3749" s="108"/>
      <c r="Q3749" s="225"/>
    </row>
    <row r="3750" spans="2:17" x14ac:dyDescent="0.25">
      <c r="B3750" s="108"/>
      <c r="C3750" s="220"/>
      <c r="D3750" s="108"/>
      <c r="E3750" s="220"/>
      <c r="F3750" s="108"/>
      <c r="G3750" s="220"/>
      <c r="H3750" s="108"/>
      <c r="I3750" s="220"/>
      <c r="J3750" s="108"/>
      <c r="K3750" s="220"/>
      <c r="L3750" s="108"/>
      <c r="M3750" s="220"/>
      <c r="N3750" s="108"/>
      <c r="O3750" s="220"/>
      <c r="P3750" s="108"/>
      <c r="Q3750" s="225"/>
    </row>
    <row r="3751" spans="2:17" x14ac:dyDescent="0.25">
      <c r="B3751" s="108"/>
      <c r="C3751" s="220"/>
      <c r="D3751" s="108"/>
      <c r="E3751" s="220"/>
      <c r="F3751" s="108"/>
      <c r="G3751" s="220"/>
      <c r="H3751" s="108"/>
      <c r="I3751" s="220"/>
      <c r="J3751" s="108"/>
      <c r="K3751" s="220"/>
      <c r="L3751" s="108"/>
      <c r="M3751" s="220"/>
      <c r="N3751" s="108"/>
      <c r="O3751" s="220"/>
      <c r="P3751" s="108"/>
      <c r="Q3751" s="225"/>
    </row>
    <row r="3752" spans="2:17" x14ac:dyDescent="0.25">
      <c r="B3752" s="108"/>
      <c r="C3752" s="220"/>
      <c r="D3752" s="108"/>
      <c r="E3752" s="220"/>
      <c r="F3752" s="108"/>
      <c r="G3752" s="220"/>
      <c r="H3752" s="108"/>
      <c r="I3752" s="220"/>
      <c r="J3752" s="108"/>
      <c r="K3752" s="220"/>
      <c r="L3752" s="108"/>
      <c r="M3752" s="220"/>
      <c r="N3752" s="108"/>
      <c r="O3752" s="220"/>
      <c r="P3752" s="108"/>
      <c r="Q3752" s="225"/>
    </row>
    <row r="3753" spans="2:17" x14ac:dyDescent="0.25">
      <c r="B3753" s="108"/>
      <c r="C3753" s="220"/>
      <c r="D3753" s="108"/>
      <c r="E3753" s="220"/>
      <c r="F3753" s="108"/>
      <c r="G3753" s="220"/>
      <c r="H3753" s="108"/>
      <c r="I3753" s="220"/>
      <c r="J3753" s="108"/>
      <c r="K3753" s="220"/>
      <c r="L3753" s="108"/>
      <c r="M3753" s="220"/>
      <c r="N3753" s="108"/>
      <c r="O3753" s="220"/>
      <c r="P3753" s="108"/>
      <c r="Q3753" s="225"/>
    </row>
    <row r="3754" spans="2:17" x14ac:dyDescent="0.25">
      <c r="B3754" s="108"/>
      <c r="C3754" s="220"/>
      <c r="D3754" s="108"/>
      <c r="E3754" s="220"/>
      <c r="F3754" s="108"/>
      <c r="G3754" s="220"/>
      <c r="H3754" s="108"/>
      <c r="I3754" s="220"/>
      <c r="J3754" s="108"/>
      <c r="K3754" s="220"/>
      <c r="L3754" s="108"/>
      <c r="M3754" s="220"/>
      <c r="N3754" s="108"/>
      <c r="O3754" s="220"/>
      <c r="P3754" s="108"/>
      <c r="Q3754" s="225"/>
    </row>
    <row r="3755" spans="2:17" x14ac:dyDescent="0.25">
      <c r="B3755" s="108"/>
      <c r="C3755" s="220"/>
      <c r="D3755" s="108"/>
      <c r="E3755" s="220"/>
      <c r="F3755" s="108"/>
      <c r="G3755" s="220"/>
      <c r="H3755" s="108"/>
      <c r="I3755" s="220"/>
      <c r="J3755" s="108"/>
      <c r="K3755" s="220"/>
      <c r="L3755" s="108"/>
      <c r="M3755" s="220"/>
      <c r="N3755" s="108"/>
      <c r="O3755" s="220"/>
      <c r="P3755" s="108"/>
      <c r="Q3755" s="225"/>
    </row>
    <row r="3756" spans="2:17" x14ac:dyDescent="0.25">
      <c r="B3756" s="108"/>
      <c r="C3756" s="220"/>
      <c r="D3756" s="108"/>
      <c r="E3756" s="220"/>
      <c r="F3756" s="108"/>
      <c r="G3756" s="220"/>
      <c r="H3756" s="108"/>
      <c r="I3756" s="220"/>
      <c r="J3756" s="108"/>
      <c r="K3756" s="220"/>
      <c r="L3756" s="108"/>
      <c r="M3756" s="220"/>
      <c r="N3756" s="108"/>
      <c r="O3756" s="220"/>
      <c r="P3756" s="108"/>
      <c r="Q3756" s="225"/>
    </row>
    <row r="3757" spans="2:17" x14ac:dyDescent="0.25">
      <c r="B3757" s="108"/>
      <c r="C3757" s="220"/>
      <c r="D3757" s="108"/>
      <c r="E3757" s="220"/>
      <c r="F3757" s="108"/>
      <c r="G3757" s="220"/>
      <c r="H3757" s="108"/>
      <c r="I3757" s="220"/>
      <c r="J3757" s="108"/>
      <c r="K3757" s="220"/>
      <c r="L3757" s="108"/>
      <c r="M3757" s="220"/>
      <c r="N3757" s="108"/>
      <c r="O3757" s="220"/>
      <c r="P3757" s="108"/>
      <c r="Q3757" s="225"/>
    </row>
    <row r="3758" spans="2:17" x14ac:dyDescent="0.25">
      <c r="B3758" s="108"/>
      <c r="C3758" s="220"/>
      <c r="D3758" s="108"/>
      <c r="E3758" s="220"/>
      <c r="F3758" s="108"/>
      <c r="G3758" s="220"/>
      <c r="H3758" s="108"/>
      <c r="I3758" s="220"/>
      <c r="J3758" s="108"/>
      <c r="K3758" s="220"/>
      <c r="L3758" s="108"/>
      <c r="M3758" s="220"/>
      <c r="N3758" s="108"/>
      <c r="O3758" s="220"/>
      <c r="P3758" s="108"/>
      <c r="Q3758" s="225"/>
    </row>
    <row r="3759" spans="2:17" x14ac:dyDescent="0.25">
      <c r="B3759" s="108"/>
      <c r="C3759" s="220"/>
      <c r="D3759" s="108"/>
      <c r="E3759" s="220"/>
      <c r="F3759" s="108"/>
      <c r="G3759" s="220"/>
      <c r="H3759" s="108"/>
      <c r="I3759" s="220"/>
      <c r="J3759" s="108"/>
      <c r="K3759" s="220"/>
      <c r="L3759" s="108"/>
      <c r="M3759" s="220"/>
      <c r="N3759" s="108"/>
      <c r="O3759" s="220"/>
      <c r="P3759" s="108"/>
      <c r="Q3759" s="225"/>
    </row>
    <row r="3760" spans="2:17" x14ac:dyDescent="0.25">
      <c r="B3760" s="108"/>
      <c r="C3760" s="220"/>
      <c r="D3760" s="108"/>
      <c r="E3760" s="220"/>
      <c r="F3760" s="108"/>
      <c r="G3760" s="220"/>
      <c r="H3760" s="108"/>
      <c r="I3760" s="220"/>
      <c r="J3760" s="108"/>
      <c r="K3760" s="220"/>
      <c r="L3760" s="108"/>
      <c r="M3760" s="220"/>
      <c r="N3760" s="108"/>
      <c r="O3760" s="220"/>
      <c r="P3760" s="108"/>
      <c r="Q3760" s="225"/>
    </row>
    <row r="3761" spans="2:17" x14ac:dyDescent="0.25">
      <c r="B3761" s="108"/>
      <c r="C3761" s="220"/>
      <c r="D3761" s="108"/>
      <c r="E3761" s="220"/>
      <c r="F3761" s="108"/>
      <c r="G3761" s="220"/>
      <c r="H3761" s="108"/>
      <c r="I3761" s="220"/>
      <c r="J3761" s="108"/>
      <c r="K3761" s="220"/>
      <c r="L3761" s="108"/>
      <c r="M3761" s="220"/>
      <c r="N3761" s="108"/>
      <c r="O3761" s="220"/>
      <c r="P3761" s="108"/>
      <c r="Q3761" s="225"/>
    </row>
    <row r="3762" spans="2:17" x14ac:dyDescent="0.25">
      <c r="B3762" s="108"/>
      <c r="C3762" s="220"/>
      <c r="D3762" s="108"/>
      <c r="E3762" s="220"/>
      <c r="F3762" s="108"/>
      <c r="G3762" s="220"/>
      <c r="H3762" s="108"/>
      <c r="I3762" s="220"/>
      <c r="J3762" s="108"/>
      <c r="K3762" s="220"/>
      <c r="L3762" s="108"/>
      <c r="M3762" s="220"/>
      <c r="N3762" s="108"/>
      <c r="O3762" s="220"/>
      <c r="P3762" s="108"/>
      <c r="Q3762" s="225"/>
    </row>
    <row r="3763" spans="2:17" x14ac:dyDescent="0.25">
      <c r="B3763" s="108"/>
      <c r="C3763" s="220"/>
      <c r="D3763" s="108"/>
      <c r="E3763" s="220"/>
      <c r="F3763" s="108"/>
      <c r="G3763" s="220"/>
      <c r="H3763" s="108"/>
      <c r="I3763" s="220"/>
      <c r="J3763" s="108"/>
      <c r="K3763" s="220"/>
      <c r="L3763" s="108"/>
      <c r="M3763" s="220"/>
      <c r="N3763" s="108"/>
      <c r="O3763" s="220"/>
      <c r="P3763" s="108"/>
      <c r="Q3763" s="225"/>
    </row>
    <row r="3764" spans="2:17" x14ac:dyDescent="0.25">
      <c r="B3764" s="108"/>
      <c r="C3764" s="220"/>
      <c r="D3764" s="108"/>
      <c r="E3764" s="220"/>
      <c r="F3764" s="108"/>
      <c r="G3764" s="220"/>
      <c r="H3764" s="108"/>
      <c r="I3764" s="220"/>
      <c r="J3764" s="108"/>
      <c r="K3764" s="220"/>
      <c r="L3764" s="108"/>
      <c r="M3764" s="220"/>
      <c r="N3764" s="108"/>
      <c r="O3764" s="220"/>
      <c r="P3764" s="108"/>
      <c r="Q3764" s="225"/>
    </row>
    <row r="3765" spans="2:17" x14ac:dyDescent="0.25">
      <c r="B3765" s="108"/>
      <c r="C3765" s="220"/>
      <c r="D3765" s="108"/>
      <c r="E3765" s="220"/>
      <c r="F3765" s="108"/>
      <c r="G3765" s="220"/>
      <c r="H3765" s="108"/>
      <c r="I3765" s="220"/>
      <c r="J3765" s="108"/>
      <c r="K3765" s="220"/>
      <c r="L3765" s="108"/>
      <c r="M3765" s="220"/>
      <c r="N3765" s="108"/>
      <c r="O3765" s="220"/>
      <c r="P3765" s="108"/>
      <c r="Q3765" s="225"/>
    </row>
    <row r="3766" spans="2:17" x14ac:dyDescent="0.25">
      <c r="B3766" s="108"/>
      <c r="C3766" s="220"/>
      <c r="D3766" s="108"/>
      <c r="E3766" s="220"/>
      <c r="F3766" s="108"/>
      <c r="G3766" s="220"/>
      <c r="H3766" s="108"/>
      <c r="I3766" s="220"/>
      <c r="J3766" s="108"/>
      <c r="K3766" s="220"/>
      <c r="L3766" s="108"/>
      <c r="M3766" s="220"/>
      <c r="N3766" s="108"/>
      <c r="O3766" s="220"/>
      <c r="P3766" s="108"/>
      <c r="Q3766" s="225"/>
    </row>
    <row r="3767" spans="2:17" x14ac:dyDescent="0.25">
      <c r="B3767" s="108"/>
      <c r="C3767" s="220"/>
      <c r="D3767" s="108"/>
      <c r="E3767" s="220"/>
      <c r="F3767" s="108"/>
      <c r="G3767" s="220"/>
      <c r="H3767" s="108"/>
      <c r="I3767" s="220"/>
      <c r="J3767" s="108"/>
      <c r="K3767" s="220"/>
      <c r="L3767" s="108"/>
      <c r="M3767" s="220"/>
      <c r="N3767" s="108"/>
      <c r="O3767" s="220"/>
      <c r="P3767" s="108"/>
      <c r="Q3767" s="225"/>
    </row>
    <row r="3768" spans="2:17" x14ac:dyDescent="0.25">
      <c r="B3768" s="108"/>
      <c r="C3768" s="220"/>
      <c r="D3768" s="108"/>
      <c r="E3768" s="220"/>
      <c r="F3768" s="108"/>
      <c r="G3768" s="220"/>
      <c r="H3768" s="108"/>
      <c r="I3768" s="220"/>
      <c r="J3768" s="108"/>
      <c r="K3768" s="220"/>
      <c r="L3768" s="108"/>
      <c r="M3768" s="220"/>
      <c r="N3768" s="108"/>
      <c r="O3768" s="220"/>
      <c r="P3768" s="108"/>
      <c r="Q3768" s="225"/>
    </row>
    <row r="3769" spans="2:17" x14ac:dyDescent="0.25">
      <c r="B3769" s="108"/>
      <c r="C3769" s="220"/>
      <c r="D3769" s="108"/>
      <c r="E3769" s="220"/>
      <c r="F3769" s="108"/>
      <c r="G3769" s="220"/>
      <c r="H3769" s="108"/>
      <c r="I3769" s="220"/>
      <c r="J3769" s="108"/>
      <c r="K3769" s="220"/>
      <c r="L3769" s="108"/>
      <c r="M3769" s="220"/>
      <c r="N3769" s="108"/>
      <c r="O3769" s="220"/>
      <c r="P3769" s="108"/>
      <c r="Q3769" s="225"/>
    </row>
    <row r="3770" spans="2:17" x14ac:dyDescent="0.25">
      <c r="B3770" s="108"/>
      <c r="C3770" s="220"/>
      <c r="D3770" s="108"/>
      <c r="E3770" s="220"/>
      <c r="F3770" s="108"/>
      <c r="G3770" s="220"/>
      <c r="H3770" s="108"/>
      <c r="I3770" s="220"/>
      <c r="J3770" s="108"/>
      <c r="K3770" s="220"/>
      <c r="L3770" s="108"/>
      <c r="M3770" s="220"/>
      <c r="N3770" s="108"/>
      <c r="O3770" s="220"/>
      <c r="P3770" s="108"/>
      <c r="Q3770" s="225"/>
    </row>
    <row r="3771" spans="2:17" x14ac:dyDescent="0.25">
      <c r="B3771" s="108"/>
      <c r="C3771" s="220"/>
      <c r="D3771" s="108"/>
      <c r="E3771" s="220"/>
      <c r="F3771" s="108"/>
      <c r="G3771" s="220"/>
      <c r="H3771" s="108"/>
      <c r="I3771" s="220"/>
      <c r="J3771" s="108"/>
      <c r="K3771" s="220"/>
      <c r="L3771" s="108"/>
      <c r="M3771" s="220"/>
      <c r="N3771" s="108"/>
      <c r="O3771" s="220"/>
      <c r="P3771" s="108"/>
      <c r="Q3771" s="225"/>
    </row>
    <row r="3772" spans="2:17" x14ac:dyDescent="0.25">
      <c r="B3772" s="108"/>
      <c r="C3772" s="220"/>
      <c r="D3772" s="108"/>
      <c r="E3772" s="220"/>
      <c r="F3772" s="108"/>
      <c r="G3772" s="220"/>
      <c r="H3772" s="108"/>
      <c r="I3772" s="220"/>
      <c r="J3772" s="108"/>
      <c r="K3772" s="220"/>
      <c r="L3772" s="108"/>
      <c r="M3772" s="220"/>
      <c r="N3772" s="108"/>
      <c r="O3772" s="220"/>
      <c r="P3772" s="108"/>
      <c r="Q3772" s="225"/>
    </row>
    <row r="3773" spans="2:17" x14ac:dyDescent="0.25">
      <c r="B3773" s="108"/>
      <c r="C3773" s="220"/>
      <c r="D3773" s="108"/>
      <c r="E3773" s="220"/>
      <c r="F3773" s="108"/>
      <c r="G3773" s="220"/>
      <c r="H3773" s="108"/>
      <c r="I3773" s="220"/>
      <c r="J3773" s="108"/>
      <c r="K3773" s="220"/>
      <c r="L3773" s="108"/>
      <c r="M3773" s="220"/>
      <c r="N3773" s="108"/>
      <c r="O3773" s="220"/>
      <c r="P3773" s="108"/>
      <c r="Q3773" s="225"/>
    </row>
    <row r="3774" spans="2:17" x14ac:dyDescent="0.25">
      <c r="B3774" s="108"/>
      <c r="C3774" s="220"/>
      <c r="D3774" s="108"/>
      <c r="E3774" s="220"/>
      <c r="F3774" s="108"/>
      <c r="G3774" s="220"/>
      <c r="H3774" s="108"/>
      <c r="I3774" s="220"/>
      <c r="J3774" s="108"/>
      <c r="K3774" s="220"/>
      <c r="L3774" s="108"/>
      <c r="M3774" s="220"/>
      <c r="N3774" s="108"/>
      <c r="O3774" s="220"/>
      <c r="P3774" s="108"/>
      <c r="Q3774" s="225"/>
    </row>
    <row r="3775" spans="2:17" x14ac:dyDescent="0.25">
      <c r="B3775" s="108"/>
      <c r="C3775" s="220"/>
      <c r="D3775" s="108"/>
      <c r="E3775" s="220"/>
      <c r="F3775" s="108"/>
      <c r="G3775" s="220"/>
      <c r="H3775" s="108"/>
      <c r="I3775" s="220"/>
      <c r="J3775" s="108"/>
      <c r="K3775" s="220"/>
      <c r="L3775" s="108"/>
      <c r="M3775" s="220"/>
      <c r="N3775" s="108"/>
      <c r="O3775" s="220"/>
      <c r="P3775" s="108"/>
      <c r="Q3775" s="225"/>
    </row>
    <row r="3776" spans="2:17" x14ac:dyDescent="0.25">
      <c r="B3776" s="108"/>
      <c r="C3776" s="220"/>
      <c r="D3776" s="108"/>
      <c r="E3776" s="220"/>
      <c r="F3776" s="108"/>
      <c r="G3776" s="220"/>
      <c r="H3776" s="108"/>
      <c r="I3776" s="220"/>
      <c r="J3776" s="108"/>
      <c r="K3776" s="220"/>
      <c r="L3776" s="108"/>
      <c r="M3776" s="220"/>
      <c r="N3776" s="108"/>
      <c r="O3776" s="220"/>
      <c r="P3776" s="108"/>
      <c r="Q3776" s="225"/>
    </row>
    <row r="3777" spans="2:17" x14ac:dyDescent="0.25">
      <c r="B3777" s="108"/>
      <c r="C3777" s="220"/>
      <c r="D3777" s="108"/>
      <c r="E3777" s="220"/>
      <c r="F3777" s="108"/>
      <c r="G3777" s="220"/>
      <c r="H3777" s="108"/>
      <c r="I3777" s="220"/>
      <c r="J3777" s="108"/>
      <c r="K3777" s="220"/>
      <c r="L3777" s="108"/>
      <c r="M3777" s="220"/>
      <c r="N3777" s="108"/>
      <c r="O3777" s="220"/>
      <c r="P3777" s="108"/>
      <c r="Q3777" s="225"/>
    </row>
    <row r="3778" spans="2:17" x14ac:dyDescent="0.25">
      <c r="B3778" s="108"/>
      <c r="C3778" s="220"/>
      <c r="D3778" s="108"/>
      <c r="E3778" s="220"/>
      <c r="F3778" s="108"/>
      <c r="G3778" s="220"/>
      <c r="H3778" s="108"/>
      <c r="I3778" s="220"/>
      <c r="J3778" s="108"/>
      <c r="K3778" s="220"/>
      <c r="L3778" s="108"/>
      <c r="M3778" s="220"/>
      <c r="N3778" s="108"/>
      <c r="O3778" s="220"/>
      <c r="P3778" s="108"/>
      <c r="Q3778" s="225"/>
    </row>
    <row r="3779" spans="2:17" x14ac:dyDescent="0.25">
      <c r="B3779" s="108"/>
      <c r="C3779" s="220"/>
      <c r="D3779" s="108"/>
      <c r="E3779" s="220"/>
      <c r="F3779" s="108"/>
      <c r="G3779" s="220"/>
      <c r="H3779" s="108"/>
      <c r="I3779" s="220"/>
      <c r="J3779" s="108"/>
      <c r="K3779" s="220"/>
      <c r="L3779" s="108"/>
      <c r="M3779" s="220"/>
      <c r="N3779" s="108"/>
      <c r="O3779" s="220"/>
      <c r="P3779" s="108"/>
      <c r="Q3779" s="225"/>
    </row>
    <row r="3780" spans="2:17" x14ac:dyDescent="0.25">
      <c r="B3780" s="108"/>
      <c r="C3780" s="220"/>
      <c r="D3780" s="108"/>
      <c r="E3780" s="220"/>
      <c r="F3780" s="108"/>
      <c r="G3780" s="220"/>
      <c r="H3780" s="108"/>
      <c r="I3780" s="220"/>
      <c r="J3780" s="108"/>
      <c r="K3780" s="220"/>
      <c r="L3780" s="108"/>
      <c r="M3780" s="220"/>
      <c r="N3780" s="108"/>
      <c r="O3780" s="220"/>
      <c r="P3780" s="108"/>
      <c r="Q3780" s="225"/>
    </row>
    <row r="3781" spans="2:17" x14ac:dyDescent="0.25">
      <c r="B3781" s="108"/>
      <c r="C3781" s="220"/>
      <c r="D3781" s="108"/>
      <c r="E3781" s="220"/>
      <c r="F3781" s="108"/>
      <c r="G3781" s="220"/>
      <c r="H3781" s="108"/>
      <c r="I3781" s="220"/>
      <c r="J3781" s="108"/>
      <c r="K3781" s="220"/>
      <c r="L3781" s="108"/>
      <c r="M3781" s="220"/>
      <c r="N3781" s="108"/>
      <c r="O3781" s="220"/>
      <c r="P3781" s="108"/>
      <c r="Q3781" s="225"/>
    </row>
    <row r="3782" spans="2:17" x14ac:dyDescent="0.25">
      <c r="B3782" s="108"/>
      <c r="C3782" s="220"/>
      <c r="D3782" s="108"/>
      <c r="E3782" s="220"/>
      <c r="F3782" s="108"/>
      <c r="G3782" s="220"/>
      <c r="H3782" s="108"/>
      <c r="I3782" s="220"/>
      <c r="J3782" s="108"/>
      <c r="K3782" s="220"/>
      <c r="L3782" s="108"/>
      <c r="M3782" s="220"/>
      <c r="N3782" s="108"/>
      <c r="O3782" s="220"/>
      <c r="P3782" s="108"/>
      <c r="Q3782" s="225"/>
    </row>
    <row r="3783" spans="2:17" x14ac:dyDescent="0.25">
      <c r="B3783" s="108"/>
      <c r="C3783" s="220"/>
      <c r="D3783" s="108"/>
      <c r="E3783" s="220"/>
      <c r="F3783" s="108"/>
      <c r="G3783" s="220"/>
      <c r="H3783" s="108"/>
      <c r="I3783" s="220"/>
      <c r="J3783" s="108"/>
      <c r="K3783" s="220"/>
      <c r="L3783" s="108"/>
      <c r="M3783" s="220"/>
      <c r="N3783" s="108"/>
      <c r="O3783" s="220"/>
      <c r="P3783" s="108"/>
      <c r="Q3783" s="225"/>
    </row>
    <row r="3784" spans="2:17" x14ac:dyDescent="0.25">
      <c r="B3784" s="108"/>
      <c r="C3784" s="220"/>
      <c r="D3784" s="108"/>
      <c r="E3784" s="220"/>
      <c r="F3784" s="108"/>
      <c r="G3784" s="220"/>
      <c r="H3784" s="108"/>
      <c r="I3784" s="220"/>
      <c r="J3784" s="108"/>
      <c r="K3784" s="220"/>
      <c r="L3784" s="108"/>
      <c r="M3784" s="220"/>
      <c r="N3784" s="108"/>
      <c r="O3784" s="220"/>
      <c r="P3784" s="108"/>
      <c r="Q3784" s="225"/>
    </row>
    <row r="3785" spans="2:17" x14ac:dyDescent="0.25">
      <c r="B3785" s="108"/>
      <c r="C3785" s="220"/>
      <c r="D3785" s="108"/>
      <c r="E3785" s="220"/>
      <c r="F3785" s="108"/>
      <c r="G3785" s="220"/>
      <c r="H3785" s="108"/>
      <c r="I3785" s="220"/>
      <c r="J3785" s="108"/>
      <c r="K3785" s="220"/>
      <c r="L3785" s="108"/>
      <c r="M3785" s="220"/>
      <c r="N3785" s="108"/>
      <c r="O3785" s="220"/>
      <c r="P3785" s="108"/>
      <c r="Q3785" s="225"/>
    </row>
    <row r="3786" spans="2:17" x14ac:dyDescent="0.25">
      <c r="B3786" s="108"/>
      <c r="C3786" s="220"/>
      <c r="D3786" s="108"/>
      <c r="E3786" s="220"/>
      <c r="F3786" s="108"/>
      <c r="G3786" s="220"/>
      <c r="H3786" s="108"/>
      <c r="I3786" s="220"/>
      <c r="J3786" s="108"/>
      <c r="K3786" s="220"/>
      <c r="L3786" s="108"/>
      <c r="M3786" s="220"/>
      <c r="N3786" s="108"/>
      <c r="O3786" s="220"/>
      <c r="P3786" s="108"/>
      <c r="Q3786" s="225"/>
    </row>
    <row r="3787" spans="2:17" x14ac:dyDescent="0.25">
      <c r="B3787" s="108"/>
      <c r="C3787" s="220"/>
      <c r="D3787" s="108"/>
      <c r="E3787" s="220"/>
      <c r="F3787" s="108"/>
      <c r="G3787" s="220"/>
      <c r="H3787" s="108"/>
      <c r="I3787" s="220"/>
      <c r="J3787" s="108"/>
      <c r="K3787" s="220"/>
      <c r="L3787" s="108"/>
      <c r="M3787" s="220"/>
      <c r="N3787" s="108"/>
      <c r="O3787" s="220"/>
      <c r="P3787" s="108"/>
      <c r="Q3787" s="225"/>
    </row>
    <row r="3788" spans="2:17" x14ac:dyDescent="0.25">
      <c r="B3788" s="108"/>
      <c r="C3788" s="220"/>
      <c r="D3788" s="108"/>
      <c r="E3788" s="220"/>
      <c r="F3788" s="108"/>
      <c r="G3788" s="220"/>
      <c r="H3788" s="108"/>
      <c r="I3788" s="220"/>
      <c r="J3788" s="108"/>
      <c r="K3788" s="220"/>
      <c r="L3788" s="108"/>
      <c r="M3788" s="220"/>
      <c r="N3788" s="108"/>
      <c r="O3788" s="220"/>
      <c r="P3788" s="108"/>
      <c r="Q3788" s="225"/>
    </row>
    <row r="3789" spans="2:17" x14ac:dyDescent="0.25">
      <c r="B3789" s="108"/>
      <c r="C3789" s="220"/>
      <c r="D3789" s="108"/>
      <c r="E3789" s="220"/>
      <c r="F3789" s="108"/>
      <c r="G3789" s="220"/>
      <c r="H3789" s="108"/>
      <c r="I3789" s="220"/>
      <c r="J3789" s="108"/>
      <c r="K3789" s="220"/>
      <c r="L3789" s="108"/>
      <c r="M3789" s="220"/>
      <c r="N3789" s="108"/>
      <c r="O3789" s="220"/>
      <c r="P3789" s="108"/>
      <c r="Q3789" s="225"/>
    </row>
    <row r="3790" spans="2:17" x14ac:dyDescent="0.25">
      <c r="B3790" s="108"/>
      <c r="C3790" s="220"/>
      <c r="D3790" s="108"/>
      <c r="E3790" s="220"/>
      <c r="F3790" s="108"/>
      <c r="G3790" s="220"/>
      <c r="H3790" s="108"/>
      <c r="I3790" s="220"/>
      <c r="J3790" s="108"/>
      <c r="K3790" s="220"/>
      <c r="L3790" s="108"/>
      <c r="M3790" s="220"/>
      <c r="N3790" s="108"/>
      <c r="O3790" s="220"/>
      <c r="P3790" s="108"/>
      <c r="Q3790" s="225"/>
    </row>
    <row r="3791" spans="2:17" x14ac:dyDescent="0.25">
      <c r="B3791" s="108"/>
      <c r="C3791" s="220"/>
      <c r="D3791" s="108"/>
      <c r="E3791" s="220"/>
      <c r="F3791" s="108"/>
      <c r="G3791" s="220"/>
      <c r="H3791" s="108"/>
      <c r="I3791" s="220"/>
      <c r="J3791" s="108"/>
      <c r="K3791" s="220"/>
      <c r="L3791" s="108"/>
      <c r="M3791" s="220"/>
      <c r="N3791" s="108"/>
      <c r="O3791" s="220"/>
      <c r="P3791" s="108"/>
      <c r="Q3791" s="225"/>
    </row>
    <row r="3792" spans="2:17" x14ac:dyDescent="0.25">
      <c r="B3792" s="108"/>
      <c r="C3792" s="220"/>
      <c r="D3792" s="108"/>
      <c r="E3792" s="220"/>
      <c r="F3792" s="108"/>
      <c r="G3792" s="220"/>
      <c r="H3792" s="108"/>
      <c r="I3792" s="220"/>
      <c r="J3792" s="108"/>
      <c r="K3792" s="220"/>
      <c r="L3792" s="108"/>
      <c r="M3792" s="220"/>
      <c r="N3792" s="108"/>
      <c r="O3792" s="220"/>
      <c r="P3792" s="108"/>
      <c r="Q3792" s="225"/>
    </row>
    <row r="3793" spans="2:17" x14ac:dyDescent="0.25">
      <c r="B3793" s="108"/>
      <c r="C3793" s="220"/>
      <c r="D3793" s="108"/>
      <c r="E3793" s="220"/>
      <c r="F3793" s="108"/>
      <c r="G3793" s="220"/>
      <c r="H3793" s="108"/>
      <c r="I3793" s="220"/>
      <c r="J3793" s="108"/>
      <c r="K3793" s="220"/>
      <c r="L3793" s="108"/>
      <c r="M3793" s="220"/>
      <c r="N3793" s="108"/>
      <c r="O3793" s="220"/>
      <c r="P3793" s="108"/>
      <c r="Q3793" s="225"/>
    </row>
    <row r="3794" spans="2:17" x14ac:dyDescent="0.25">
      <c r="B3794" s="108"/>
      <c r="C3794" s="220"/>
      <c r="D3794" s="108"/>
      <c r="E3794" s="220"/>
      <c r="F3794" s="108"/>
      <c r="G3794" s="220"/>
      <c r="H3794" s="108"/>
      <c r="I3794" s="220"/>
      <c r="J3794" s="108"/>
      <c r="K3794" s="220"/>
      <c r="L3794" s="108"/>
      <c r="M3794" s="220"/>
      <c r="N3794" s="108"/>
      <c r="O3794" s="220"/>
      <c r="P3794" s="108"/>
      <c r="Q3794" s="225"/>
    </row>
    <row r="3795" spans="2:17" x14ac:dyDescent="0.25">
      <c r="B3795" s="108"/>
      <c r="C3795" s="220"/>
      <c r="D3795" s="108"/>
      <c r="E3795" s="220"/>
      <c r="F3795" s="108"/>
      <c r="G3795" s="220"/>
      <c r="H3795" s="108"/>
      <c r="I3795" s="220"/>
      <c r="J3795" s="108"/>
      <c r="K3795" s="220"/>
      <c r="L3795" s="108"/>
      <c r="M3795" s="220"/>
      <c r="N3795" s="108"/>
      <c r="O3795" s="220"/>
      <c r="P3795" s="108"/>
      <c r="Q3795" s="225"/>
    </row>
    <row r="3796" spans="2:17" x14ac:dyDescent="0.25">
      <c r="B3796" s="108"/>
      <c r="C3796" s="220"/>
      <c r="D3796" s="108"/>
      <c r="E3796" s="220"/>
      <c r="F3796" s="108"/>
      <c r="G3796" s="220"/>
      <c r="H3796" s="108"/>
      <c r="I3796" s="220"/>
      <c r="J3796" s="108"/>
      <c r="K3796" s="220"/>
      <c r="L3796" s="108"/>
      <c r="M3796" s="220"/>
      <c r="N3796" s="108"/>
      <c r="O3796" s="220"/>
      <c r="P3796" s="108"/>
      <c r="Q3796" s="225"/>
    </row>
    <row r="3797" spans="2:17" x14ac:dyDescent="0.25">
      <c r="B3797" s="108"/>
      <c r="C3797" s="220"/>
      <c r="D3797" s="108"/>
      <c r="E3797" s="220"/>
      <c r="F3797" s="108"/>
      <c r="G3797" s="220"/>
      <c r="H3797" s="108"/>
      <c r="I3797" s="220"/>
      <c r="J3797" s="108"/>
      <c r="K3797" s="220"/>
      <c r="L3797" s="108"/>
      <c r="M3797" s="220"/>
      <c r="N3797" s="108"/>
      <c r="O3797" s="220"/>
      <c r="P3797" s="108"/>
      <c r="Q3797" s="225"/>
    </row>
    <row r="3798" spans="2:17" x14ac:dyDescent="0.25">
      <c r="B3798" s="108"/>
      <c r="C3798" s="220"/>
      <c r="D3798" s="108"/>
      <c r="E3798" s="220"/>
      <c r="F3798" s="108"/>
      <c r="G3798" s="220"/>
      <c r="H3798" s="108"/>
      <c r="I3798" s="220"/>
      <c r="J3798" s="108"/>
      <c r="K3798" s="220"/>
      <c r="L3798" s="108"/>
      <c r="M3798" s="220"/>
      <c r="N3798" s="108"/>
      <c r="O3798" s="220"/>
      <c r="P3798" s="108"/>
      <c r="Q3798" s="225"/>
    </row>
    <row r="3799" spans="2:17" x14ac:dyDescent="0.25">
      <c r="B3799" s="108"/>
      <c r="C3799" s="220"/>
      <c r="D3799" s="108"/>
      <c r="E3799" s="220"/>
      <c r="F3799" s="108"/>
      <c r="G3799" s="220"/>
      <c r="H3799" s="108"/>
      <c r="I3799" s="220"/>
      <c r="J3799" s="108"/>
      <c r="K3799" s="220"/>
      <c r="L3799" s="108"/>
      <c r="M3799" s="220"/>
      <c r="N3799" s="108"/>
      <c r="O3799" s="220"/>
      <c r="P3799" s="108"/>
      <c r="Q3799" s="225"/>
    </row>
    <row r="3800" spans="2:17" x14ac:dyDescent="0.25">
      <c r="B3800" s="108"/>
      <c r="C3800" s="220"/>
      <c r="D3800" s="108"/>
      <c r="E3800" s="220"/>
      <c r="F3800" s="108"/>
      <c r="G3800" s="220"/>
      <c r="H3800" s="108"/>
      <c r="I3800" s="220"/>
      <c r="J3800" s="108"/>
      <c r="K3800" s="220"/>
      <c r="L3800" s="108"/>
      <c r="M3800" s="220"/>
      <c r="N3800" s="108"/>
      <c r="O3800" s="220"/>
      <c r="P3800" s="108"/>
      <c r="Q3800" s="225"/>
    </row>
    <row r="3801" spans="2:17" x14ac:dyDescent="0.25">
      <c r="B3801" s="108"/>
      <c r="C3801" s="220"/>
      <c r="D3801" s="108"/>
      <c r="E3801" s="220"/>
      <c r="F3801" s="108"/>
      <c r="G3801" s="220"/>
      <c r="H3801" s="108"/>
      <c r="I3801" s="220"/>
      <c r="J3801" s="108"/>
      <c r="K3801" s="220"/>
      <c r="L3801" s="108"/>
      <c r="M3801" s="220"/>
      <c r="N3801" s="108"/>
      <c r="O3801" s="220"/>
      <c r="P3801" s="108"/>
      <c r="Q3801" s="225"/>
    </row>
    <row r="3802" spans="2:17" x14ac:dyDescent="0.25">
      <c r="B3802" s="108"/>
      <c r="C3802" s="220"/>
      <c r="D3802" s="108"/>
      <c r="E3802" s="220"/>
      <c r="F3802" s="108"/>
      <c r="G3802" s="220"/>
      <c r="H3802" s="108"/>
      <c r="I3802" s="220"/>
      <c r="J3802" s="108"/>
      <c r="K3802" s="220"/>
      <c r="L3802" s="108"/>
      <c r="M3802" s="220"/>
      <c r="N3802" s="108"/>
      <c r="O3802" s="220"/>
      <c r="P3802" s="108"/>
      <c r="Q3802" s="225"/>
    </row>
    <row r="3803" spans="2:17" x14ac:dyDescent="0.25">
      <c r="B3803" s="108"/>
      <c r="C3803" s="220"/>
      <c r="D3803" s="108"/>
      <c r="E3803" s="220"/>
      <c r="F3803" s="108"/>
      <c r="G3803" s="220"/>
      <c r="H3803" s="108"/>
      <c r="I3803" s="220"/>
      <c r="J3803" s="108"/>
      <c r="K3803" s="220"/>
      <c r="L3803" s="108"/>
      <c r="M3803" s="220"/>
      <c r="N3803" s="108"/>
      <c r="O3803" s="220"/>
      <c r="P3803" s="108"/>
      <c r="Q3803" s="225"/>
    </row>
    <row r="3804" spans="2:17" x14ac:dyDescent="0.25">
      <c r="B3804" s="108"/>
      <c r="C3804" s="220"/>
      <c r="D3804" s="108"/>
      <c r="E3804" s="220"/>
      <c r="F3804" s="108"/>
      <c r="G3804" s="220"/>
      <c r="H3804" s="108"/>
      <c r="I3804" s="220"/>
      <c r="J3804" s="108"/>
      <c r="K3804" s="220"/>
      <c r="L3804" s="108"/>
      <c r="M3804" s="220"/>
      <c r="N3804" s="108"/>
      <c r="O3804" s="220"/>
      <c r="P3804" s="108"/>
      <c r="Q3804" s="225"/>
    </row>
    <row r="3805" spans="2:17" x14ac:dyDescent="0.25">
      <c r="B3805" s="108"/>
      <c r="C3805" s="220"/>
      <c r="D3805" s="108"/>
      <c r="E3805" s="220"/>
      <c r="F3805" s="108"/>
      <c r="G3805" s="220"/>
      <c r="H3805" s="108"/>
      <c r="I3805" s="220"/>
      <c r="J3805" s="108"/>
      <c r="K3805" s="220"/>
      <c r="L3805" s="108"/>
      <c r="M3805" s="220"/>
      <c r="N3805" s="108"/>
      <c r="O3805" s="220"/>
      <c r="P3805" s="108"/>
      <c r="Q3805" s="225"/>
    </row>
    <row r="3806" spans="2:17" x14ac:dyDescent="0.25">
      <c r="B3806" s="108"/>
      <c r="C3806" s="220"/>
      <c r="D3806" s="108"/>
      <c r="E3806" s="220"/>
      <c r="F3806" s="108"/>
      <c r="G3806" s="220"/>
      <c r="H3806" s="108"/>
      <c r="I3806" s="220"/>
      <c r="J3806" s="108"/>
      <c r="K3806" s="220"/>
      <c r="L3806" s="108"/>
      <c r="M3806" s="220"/>
      <c r="N3806" s="108"/>
      <c r="O3806" s="220"/>
      <c r="P3806" s="108"/>
      <c r="Q3806" s="225"/>
    </row>
    <row r="3807" spans="2:17" x14ac:dyDescent="0.25">
      <c r="B3807" s="108"/>
      <c r="C3807" s="220"/>
      <c r="D3807" s="108"/>
      <c r="E3807" s="220"/>
      <c r="F3807" s="108"/>
      <c r="G3807" s="220"/>
      <c r="H3807" s="108"/>
      <c r="I3807" s="220"/>
      <c r="J3807" s="108"/>
      <c r="K3807" s="220"/>
      <c r="L3807" s="108"/>
      <c r="M3807" s="220"/>
      <c r="N3807" s="108"/>
      <c r="O3807" s="220"/>
      <c r="P3807" s="108"/>
      <c r="Q3807" s="225"/>
    </row>
    <row r="3808" spans="2:17" x14ac:dyDescent="0.25">
      <c r="B3808" s="108"/>
      <c r="C3808" s="220"/>
      <c r="D3808" s="108"/>
      <c r="E3808" s="220"/>
      <c r="F3808" s="108"/>
      <c r="G3808" s="220"/>
      <c r="H3808" s="108"/>
      <c r="I3808" s="220"/>
      <c r="J3808" s="108"/>
      <c r="K3808" s="220"/>
      <c r="L3808" s="108"/>
      <c r="M3808" s="220"/>
      <c r="N3808" s="108"/>
      <c r="O3808" s="220"/>
      <c r="P3808" s="108"/>
      <c r="Q3808" s="225"/>
    </row>
    <row r="3809" spans="2:17" x14ac:dyDescent="0.25">
      <c r="B3809" s="108"/>
      <c r="C3809" s="220"/>
      <c r="D3809" s="108"/>
      <c r="E3809" s="220"/>
      <c r="F3809" s="108"/>
      <c r="G3809" s="220"/>
      <c r="H3809" s="108"/>
      <c r="I3809" s="220"/>
      <c r="J3809" s="108"/>
      <c r="K3809" s="220"/>
      <c r="L3809" s="108"/>
      <c r="M3809" s="220"/>
      <c r="N3809" s="108"/>
      <c r="O3809" s="220"/>
      <c r="P3809" s="108"/>
      <c r="Q3809" s="225"/>
    </row>
    <row r="3810" spans="2:17" x14ac:dyDescent="0.25">
      <c r="B3810" s="108"/>
      <c r="C3810" s="220"/>
      <c r="D3810" s="108"/>
      <c r="E3810" s="220"/>
      <c r="F3810" s="108"/>
      <c r="G3810" s="220"/>
      <c r="H3810" s="108"/>
      <c r="I3810" s="220"/>
      <c r="J3810" s="108"/>
      <c r="K3810" s="220"/>
      <c r="L3810" s="108"/>
      <c r="M3810" s="220"/>
      <c r="N3810" s="108"/>
      <c r="O3810" s="220"/>
      <c r="P3810" s="108"/>
      <c r="Q3810" s="225"/>
    </row>
    <row r="3811" spans="2:17" x14ac:dyDescent="0.25">
      <c r="B3811" s="108"/>
      <c r="C3811" s="220"/>
      <c r="D3811" s="108"/>
      <c r="E3811" s="220"/>
      <c r="F3811" s="108"/>
      <c r="G3811" s="220"/>
      <c r="H3811" s="108"/>
      <c r="I3811" s="220"/>
      <c r="J3811" s="108"/>
      <c r="K3811" s="220"/>
      <c r="L3811" s="108"/>
      <c r="M3811" s="220"/>
      <c r="N3811" s="108"/>
      <c r="O3811" s="220"/>
      <c r="P3811" s="108"/>
      <c r="Q3811" s="225"/>
    </row>
    <row r="3812" spans="2:17" x14ac:dyDescent="0.25">
      <c r="B3812" s="108"/>
      <c r="C3812" s="220"/>
      <c r="D3812" s="108"/>
      <c r="E3812" s="220"/>
      <c r="F3812" s="108"/>
      <c r="G3812" s="220"/>
      <c r="H3812" s="108"/>
      <c r="I3812" s="220"/>
      <c r="J3812" s="108"/>
      <c r="K3812" s="220"/>
      <c r="L3812" s="108"/>
      <c r="M3812" s="220"/>
      <c r="N3812" s="108"/>
      <c r="O3812" s="220"/>
      <c r="P3812" s="108"/>
      <c r="Q3812" s="225"/>
    </row>
    <row r="3813" spans="2:17" x14ac:dyDescent="0.25">
      <c r="B3813" s="108"/>
      <c r="C3813" s="220"/>
      <c r="D3813" s="108"/>
      <c r="E3813" s="220"/>
      <c r="F3813" s="108"/>
      <c r="G3813" s="220"/>
      <c r="H3813" s="108"/>
      <c r="I3813" s="220"/>
      <c r="J3813" s="108"/>
      <c r="K3813" s="220"/>
      <c r="L3813" s="108"/>
      <c r="M3813" s="220"/>
      <c r="N3813" s="108"/>
      <c r="O3813" s="220"/>
      <c r="P3813" s="108"/>
      <c r="Q3813" s="225"/>
    </row>
    <row r="3814" spans="2:17" x14ac:dyDescent="0.25">
      <c r="B3814" s="108"/>
      <c r="C3814" s="220"/>
      <c r="D3814" s="108"/>
      <c r="E3814" s="220"/>
      <c r="F3814" s="108"/>
      <c r="G3814" s="220"/>
      <c r="H3814" s="108"/>
      <c r="I3814" s="220"/>
      <c r="J3814" s="108"/>
      <c r="K3814" s="220"/>
      <c r="L3814" s="108"/>
      <c r="M3814" s="220"/>
      <c r="N3814" s="108"/>
      <c r="O3814" s="220"/>
      <c r="P3814" s="108"/>
      <c r="Q3814" s="225"/>
    </row>
    <row r="3815" spans="2:17" x14ac:dyDescent="0.25">
      <c r="B3815" s="108"/>
      <c r="C3815" s="220"/>
      <c r="D3815" s="108"/>
      <c r="E3815" s="220"/>
      <c r="F3815" s="108"/>
      <c r="G3815" s="220"/>
      <c r="H3815" s="108"/>
      <c r="I3815" s="220"/>
      <c r="J3815" s="108"/>
      <c r="K3815" s="220"/>
      <c r="L3815" s="108"/>
      <c r="M3815" s="220"/>
      <c r="N3815" s="108"/>
      <c r="O3815" s="220"/>
      <c r="P3815" s="108"/>
      <c r="Q3815" s="225"/>
    </row>
    <row r="3816" spans="2:17" x14ac:dyDescent="0.25">
      <c r="B3816" s="108"/>
      <c r="C3816" s="220"/>
      <c r="D3816" s="108"/>
      <c r="E3816" s="220"/>
      <c r="F3816" s="108"/>
      <c r="G3816" s="220"/>
      <c r="H3816" s="108"/>
      <c r="I3816" s="220"/>
      <c r="J3816" s="108"/>
      <c r="K3816" s="220"/>
      <c r="L3816" s="108"/>
      <c r="M3816" s="220"/>
      <c r="N3816" s="108"/>
      <c r="O3816" s="220"/>
      <c r="P3816" s="108"/>
      <c r="Q3816" s="225"/>
    </row>
    <row r="3817" spans="2:17" x14ac:dyDescent="0.25">
      <c r="B3817" s="108"/>
      <c r="C3817" s="220"/>
      <c r="D3817" s="108"/>
      <c r="E3817" s="220"/>
      <c r="F3817" s="108"/>
      <c r="G3817" s="220"/>
      <c r="H3817" s="108"/>
      <c r="I3817" s="220"/>
      <c r="J3817" s="108"/>
      <c r="K3817" s="220"/>
      <c r="L3817" s="108"/>
      <c r="M3817" s="220"/>
      <c r="N3817" s="108"/>
      <c r="O3817" s="220"/>
      <c r="P3817" s="108"/>
      <c r="Q3817" s="225"/>
    </row>
    <row r="3818" spans="2:17" x14ac:dyDescent="0.25">
      <c r="B3818" s="108"/>
      <c r="C3818" s="220"/>
      <c r="D3818" s="108"/>
      <c r="E3818" s="220"/>
      <c r="F3818" s="108"/>
      <c r="G3818" s="220"/>
      <c r="H3818" s="108"/>
      <c r="I3818" s="220"/>
      <c r="J3818" s="108"/>
      <c r="K3818" s="220"/>
      <c r="L3818" s="108"/>
      <c r="M3818" s="220"/>
      <c r="N3818" s="108"/>
      <c r="O3818" s="220"/>
      <c r="P3818" s="108"/>
      <c r="Q3818" s="225"/>
    </row>
    <row r="3819" spans="2:17" x14ac:dyDescent="0.25">
      <c r="B3819" s="108"/>
      <c r="C3819" s="220"/>
      <c r="D3819" s="108"/>
      <c r="E3819" s="220"/>
      <c r="F3819" s="108"/>
      <c r="G3819" s="220"/>
      <c r="H3819" s="108"/>
      <c r="I3819" s="220"/>
      <c r="J3819" s="108"/>
      <c r="K3819" s="220"/>
      <c r="L3819" s="108"/>
      <c r="M3819" s="220"/>
      <c r="N3819" s="108"/>
      <c r="O3819" s="220"/>
      <c r="P3819" s="108"/>
      <c r="Q3819" s="225"/>
    </row>
    <row r="3820" spans="2:17" x14ac:dyDescent="0.25">
      <c r="B3820" s="108"/>
      <c r="C3820" s="220"/>
      <c r="D3820" s="108"/>
      <c r="E3820" s="220"/>
      <c r="F3820" s="108"/>
      <c r="G3820" s="220"/>
      <c r="H3820" s="108"/>
      <c r="I3820" s="220"/>
      <c r="J3820" s="108"/>
      <c r="K3820" s="220"/>
      <c r="L3820" s="108"/>
      <c r="M3820" s="220"/>
      <c r="N3820" s="108"/>
      <c r="O3820" s="220"/>
      <c r="P3820" s="108"/>
      <c r="Q3820" s="225"/>
    </row>
    <row r="3821" spans="2:17" x14ac:dyDescent="0.25">
      <c r="B3821" s="108"/>
      <c r="C3821" s="220"/>
      <c r="D3821" s="108"/>
      <c r="E3821" s="220"/>
      <c r="F3821" s="108"/>
      <c r="G3821" s="220"/>
      <c r="H3821" s="108"/>
      <c r="I3821" s="220"/>
      <c r="J3821" s="108"/>
      <c r="K3821" s="220"/>
      <c r="L3821" s="108"/>
      <c r="M3821" s="220"/>
      <c r="N3821" s="108"/>
      <c r="O3821" s="220"/>
      <c r="P3821" s="108"/>
      <c r="Q3821" s="225"/>
    </row>
    <row r="3822" spans="2:17" x14ac:dyDescent="0.25">
      <c r="B3822" s="108"/>
      <c r="C3822" s="220"/>
      <c r="D3822" s="108"/>
      <c r="E3822" s="220"/>
      <c r="F3822" s="108"/>
      <c r="G3822" s="220"/>
      <c r="H3822" s="108"/>
      <c r="I3822" s="220"/>
      <c r="J3822" s="108"/>
      <c r="K3822" s="220"/>
      <c r="L3822" s="108"/>
      <c r="M3822" s="220"/>
      <c r="N3822" s="108"/>
      <c r="O3822" s="220"/>
      <c r="P3822" s="108"/>
      <c r="Q3822" s="225"/>
    </row>
    <row r="3823" spans="2:17" x14ac:dyDescent="0.25">
      <c r="B3823" s="108"/>
      <c r="C3823" s="220"/>
      <c r="D3823" s="108"/>
      <c r="E3823" s="220"/>
      <c r="F3823" s="108"/>
      <c r="G3823" s="220"/>
      <c r="H3823" s="108"/>
      <c r="I3823" s="220"/>
      <c r="J3823" s="108"/>
      <c r="K3823" s="220"/>
      <c r="L3823" s="108"/>
      <c r="M3823" s="220"/>
      <c r="N3823" s="108"/>
      <c r="O3823" s="220"/>
      <c r="P3823" s="108"/>
      <c r="Q3823" s="225"/>
    </row>
    <row r="3824" spans="2:17" x14ac:dyDescent="0.25">
      <c r="B3824" s="108"/>
      <c r="C3824" s="220"/>
      <c r="D3824" s="108"/>
      <c r="E3824" s="220"/>
      <c r="F3824" s="108"/>
      <c r="G3824" s="220"/>
      <c r="H3824" s="108"/>
      <c r="I3824" s="220"/>
      <c r="J3824" s="108"/>
      <c r="K3824" s="220"/>
      <c r="L3824" s="108"/>
      <c r="M3824" s="220"/>
      <c r="N3824" s="108"/>
      <c r="O3824" s="220"/>
      <c r="P3824" s="108"/>
      <c r="Q3824" s="225"/>
    </row>
    <row r="3825" spans="2:17" x14ac:dyDescent="0.25">
      <c r="B3825" s="108"/>
      <c r="C3825" s="220"/>
      <c r="D3825" s="108"/>
      <c r="E3825" s="220"/>
      <c r="F3825" s="108"/>
      <c r="G3825" s="220"/>
      <c r="H3825" s="108"/>
      <c r="I3825" s="220"/>
      <c r="J3825" s="108"/>
      <c r="K3825" s="220"/>
      <c r="L3825" s="108"/>
      <c r="M3825" s="220"/>
      <c r="N3825" s="108"/>
      <c r="O3825" s="220"/>
      <c r="P3825" s="108"/>
      <c r="Q3825" s="225"/>
    </row>
    <row r="3826" spans="2:17" x14ac:dyDescent="0.25">
      <c r="B3826" s="108"/>
      <c r="C3826" s="220"/>
      <c r="D3826" s="108"/>
      <c r="E3826" s="220"/>
      <c r="F3826" s="108"/>
      <c r="G3826" s="220"/>
      <c r="H3826" s="108"/>
      <c r="I3826" s="220"/>
      <c r="J3826" s="108"/>
      <c r="K3826" s="220"/>
      <c r="L3826" s="108"/>
      <c r="M3826" s="220"/>
      <c r="N3826" s="108"/>
      <c r="O3826" s="220"/>
      <c r="P3826" s="108"/>
      <c r="Q3826" s="225"/>
    </row>
    <row r="3827" spans="2:17" x14ac:dyDescent="0.25">
      <c r="B3827" s="108"/>
      <c r="C3827" s="220"/>
      <c r="D3827" s="108"/>
      <c r="E3827" s="220"/>
      <c r="F3827" s="108"/>
      <c r="G3827" s="220"/>
      <c r="H3827" s="108"/>
      <c r="I3827" s="220"/>
      <c r="J3827" s="108"/>
      <c r="K3827" s="220"/>
      <c r="L3827" s="108"/>
      <c r="M3827" s="220"/>
      <c r="N3827" s="108"/>
      <c r="O3827" s="220"/>
      <c r="P3827" s="108"/>
      <c r="Q3827" s="225"/>
    </row>
    <row r="3828" spans="2:17" x14ac:dyDescent="0.25">
      <c r="B3828" s="108"/>
      <c r="C3828" s="220"/>
      <c r="D3828" s="108"/>
      <c r="E3828" s="220"/>
      <c r="F3828" s="108"/>
      <c r="G3828" s="220"/>
      <c r="H3828" s="108"/>
      <c r="I3828" s="220"/>
      <c r="J3828" s="108"/>
      <c r="K3828" s="220"/>
      <c r="L3828" s="108"/>
      <c r="M3828" s="220"/>
      <c r="N3828" s="108"/>
      <c r="O3828" s="220"/>
      <c r="P3828" s="108"/>
      <c r="Q3828" s="225"/>
    </row>
    <row r="3829" spans="2:17" x14ac:dyDescent="0.25">
      <c r="B3829" s="108"/>
      <c r="C3829" s="220"/>
      <c r="D3829" s="108"/>
      <c r="E3829" s="220"/>
      <c r="F3829" s="108"/>
      <c r="G3829" s="220"/>
      <c r="H3829" s="108"/>
      <c r="I3829" s="220"/>
      <c r="J3829" s="108"/>
      <c r="K3829" s="220"/>
      <c r="L3829" s="108"/>
      <c r="M3829" s="220"/>
      <c r="N3829" s="108"/>
      <c r="O3829" s="220"/>
      <c r="P3829" s="108"/>
      <c r="Q3829" s="225"/>
    </row>
    <row r="3830" spans="2:17" x14ac:dyDescent="0.25">
      <c r="B3830" s="108"/>
      <c r="C3830" s="220"/>
      <c r="D3830" s="108"/>
      <c r="E3830" s="220"/>
      <c r="F3830" s="108"/>
      <c r="G3830" s="220"/>
      <c r="H3830" s="108"/>
      <c r="I3830" s="220"/>
      <c r="J3830" s="108"/>
      <c r="K3830" s="220"/>
      <c r="L3830" s="108"/>
      <c r="M3830" s="220"/>
      <c r="N3830" s="108"/>
      <c r="O3830" s="220"/>
      <c r="P3830" s="108"/>
      <c r="Q3830" s="225"/>
    </row>
    <row r="3831" spans="2:17" x14ac:dyDescent="0.25">
      <c r="B3831" s="108"/>
      <c r="C3831" s="220"/>
      <c r="D3831" s="108"/>
      <c r="E3831" s="220"/>
      <c r="F3831" s="108"/>
      <c r="G3831" s="220"/>
      <c r="H3831" s="108"/>
      <c r="I3831" s="220"/>
      <c r="J3831" s="108"/>
      <c r="K3831" s="220"/>
      <c r="L3831" s="108"/>
      <c r="M3831" s="220"/>
      <c r="N3831" s="108"/>
      <c r="O3831" s="220"/>
      <c r="P3831" s="108"/>
      <c r="Q3831" s="225"/>
    </row>
    <row r="3832" spans="2:17" x14ac:dyDescent="0.25">
      <c r="B3832" s="108"/>
      <c r="C3832" s="220"/>
      <c r="D3832" s="108"/>
      <c r="E3832" s="220"/>
      <c r="F3832" s="108"/>
      <c r="G3832" s="220"/>
      <c r="H3832" s="108"/>
      <c r="I3832" s="220"/>
      <c r="J3832" s="108"/>
      <c r="K3832" s="220"/>
      <c r="L3832" s="108"/>
      <c r="M3832" s="220"/>
      <c r="N3832" s="108"/>
      <c r="O3832" s="220"/>
      <c r="P3832" s="108"/>
      <c r="Q3832" s="225"/>
    </row>
    <row r="3833" spans="2:17" x14ac:dyDescent="0.25">
      <c r="B3833" s="108"/>
      <c r="C3833" s="220"/>
      <c r="D3833" s="108"/>
      <c r="E3833" s="220"/>
      <c r="F3833" s="108"/>
      <c r="G3833" s="220"/>
      <c r="H3833" s="108"/>
      <c r="I3833" s="220"/>
      <c r="J3833" s="108"/>
      <c r="K3833" s="220"/>
      <c r="L3833" s="108"/>
      <c r="M3833" s="220"/>
      <c r="N3833" s="108"/>
      <c r="O3833" s="220"/>
      <c r="P3833" s="108"/>
      <c r="Q3833" s="225"/>
    </row>
    <row r="3834" spans="2:17" x14ac:dyDescent="0.25">
      <c r="B3834" s="108"/>
      <c r="C3834" s="220"/>
      <c r="D3834" s="108"/>
      <c r="E3834" s="220"/>
      <c r="F3834" s="108"/>
      <c r="G3834" s="220"/>
      <c r="H3834" s="108"/>
      <c r="I3834" s="220"/>
      <c r="J3834" s="108"/>
      <c r="K3834" s="220"/>
      <c r="L3834" s="108"/>
      <c r="M3834" s="220"/>
      <c r="N3834" s="108"/>
      <c r="O3834" s="220"/>
      <c r="P3834" s="108"/>
      <c r="Q3834" s="225"/>
    </row>
    <row r="3835" spans="2:17" x14ac:dyDescent="0.25">
      <c r="B3835" s="108"/>
      <c r="C3835" s="220"/>
      <c r="D3835" s="108"/>
      <c r="E3835" s="220"/>
      <c r="F3835" s="108"/>
      <c r="G3835" s="220"/>
      <c r="H3835" s="108"/>
      <c r="I3835" s="220"/>
      <c r="J3835" s="108"/>
      <c r="K3835" s="220"/>
      <c r="L3835" s="108"/>
      <c r="M3835" s="220"/>
      <c r="N3835" s="108"/>
      <c r="O3835" s="220"/>
      <c r="P3835" s="108"/>
      <c r="Q3835" s="225"/>
    </row>
    <row r="3836" spans="2:17" x14ac:dyDescent="0.25">
      <c r="B3836" s="108"/>
      <c r="C3836" s="220"/>
      <c r="D3836" s="108"/>
      <c r="E3836" s="220"/>
      <c r="F3836" s="108"/>
      <c r="G3836" s="220"/>
      <c r="H3836" s="108"/>
      <c r="I3836" s="220"/>
      <c r="J3836" s="108"/>
      <c r="K3836" s="220"/>
      <c r="L3836" s="108"/>
      <c r="M3836" s="220"/>
      <c r="N3836" s="108"/>
      <c r="O3836" s="220"/>
      <c r="P3836" s="108"/>
      <c r="Q3836" s="225"/>
    </row>
    <row r="3837" spans="2:17" x14ac:dyDescent="0.25">
      <c r="B3837" s="108"/>
      <c r="C3837" s="220"/>
      <c r="D3837" s="108"/>
      <c r="E3837" s="220"/>
      <c r="F3837" s="108"/>
      <c r="G3837" s="220"/>
      <c r="H3837" s="108"/>
      <c r="I3837" s="220"/>
      <c r="J3837" s="108"/>
      <c r="K3837" s="220"/>
      <c r="L3837" s="108"/>
      <c r="M3837" s="220"/>
      <c r="N3837" s="108"/>
      <c r="O3837" s="220"/>
      <c r="P3837" s="108"/>
      <c r="Q3837" s="225"/>
    </row>
    <row r="3838" spans="2:17" x14ac:dyDescent="0.25">
      <c r="B3838" s="108"/>
      <c r="C3838" s="220"/>
      <c r="D3838" s="108"/>
      <c r="E3838" s="220"/>
      <c r="F3838" s="108"/>
      <c r="G3838" s="220"/>
      <c r="H3838" s="108"/>
      <c r="I3838" s="220"/>
      <c r="J3838" s="108"/>
      <c r="K3838" s="220"/>
      <c r="L3838" s="108"/>
      <c r="M3838" s="220"/>
      <c r="N3838" s="108"/>
      <c r="O3838" s="220"/>
      <c r="P3838" s="108"/>
      <c r="Q3838" s="225"/>
    </row>
    <row r="3839" spans="2:17" x14ac:dyDescent="0.25">
      <c r="B3839" s="108"/>
      <c r="C3839" s="220"/>
      <c r="D3839" s="108"/>
      <c r="E3839" s="220"/>
      <c r="F3839" s="108"/>
      <c r="G3839" s="220"/>
      <c r="H3839" s="108"/>
      <c r="I3839" s="220"/>
      <c r="J3839" s="108"/>
      <c r="K3839" s="220"/>
      <c r="L3839" s="108"/>
      <c r="M3839" s="220"/>
      <c r="N3839" s="108"/>
      <c r="O3839" s="220"/>
      <c r="P3839" s="108"/>
      <c r="Q3839" s="225"/>
    </row>
    <row r="3840" spans="2:17" x14ac:dyDescent="0.25">
      <c r="B3840" s="108"/>
      <c r="C3840" s="220"/>
      <c r="D3840" s="108"/>
      <c r="E3840" s="220"/>
      <c r="F3840" s="108"/>
      <c r="G3840" s="220"/>
      <c r="H3840" s="108"/>
      <c r="I3840" s="220"/>
      <c r="J3840" s="108"/>
      <c r="K3840" s="220"/>
      <c r="L3840" s="108"/>
      <c r="M3840" s="220"/>
      <c r="N3840" s="108"/>
      <c r="O3840" s="220"/>
      <c r="P3840" s="108"/>
      <c r="Q3840" s="225"/>
    </row>
    <row r="3841" spans="2:17" x14ac:dyDescent="0.25">
      <c r="B3841" s="108"/>
      <c r="C3841" s="220"/>
      <c r="D3841" s="108"/>
      <c r="E3841" s="220"/>
      <c r="F3841" s="108"/>
      <c r="G3841" s="220"/>
      <c r="H3841" s="108"/>
      <c r="I3841" s="220"/>
      <c r="J3841" s="108"/>
      <c r="K3841" s="220"/>
      <c r="L3841" s="108"/>
      <c r="M3841" s="220"/>
      <c r="N3841" s="108"/>
      <c r="O3841" s="220"/>
      <c r="P3841" s="108"/>
      <c r="Q3841" s="225"/>
    </row>
    <row r="3842" spans="2:17" x14ac:dyDescent="0.25">
      <c r="B3842" s="108"/>
      <c r="C3842" s="220"/>
      <c r="D3842" s="108"/>
      <c r="E3842" s="220"/>
      <c r="F3842" s="108"/>
      <c r="G3842" s="220"/>
      <c r="H3842" s="108"/>
      <c r="I3842" s="220"/>
      <c r="J3842" s="108"/>
      <c r="K3842" s="220"/>
      <c r="L3842" s="108"/>
      <c r="M3842" s="220"/>
      <c r="N3842" s="108"/>
      <c r="O3842" s="220"/>
      <c r="P3842" s="108"/>
      <c r="Q3842" s="225"/>
    </row>
    <row r="3843" spans="2:17" x14ac:dyDescent="0.25">
      <c r="B3843" s="108"/>
      <c r="C3843" s="220"/>
      <c r="D3843" s="108"/>
      <c r="E3843" s="220"/>
      <c r="F3843" s="108"/>
      <c r="G3843" s="220"/>
      <c r="H3843" s="108"/>
      <c r="I3843" s="220"/>
      <c r="J3843" s="108"/>
      <c r="K3843" s="220"/>
      <c r="L3843" s="108"/>
      <c r="M3843" s="220"/>
      <c r="N3843" s="108"/>
      <c r="O3843" s="220"/>
      <c r="P3843" s="108"/>
      <c r="Q3843" s="225"/>
    </row>
    <row r="3844" spans="2:17" x14ac:dyDescent="0.25">
      <c r="B3844" s="108"/>
      <c r="C3844" s="220"/>
      <c r="D3844" s="108"/>
      <c r="E3844" s="220"/>
      <c r="F3844" s="108"/>
      <c r="G3844" s="220"/>
      <c r="H3844" s="108"/>
      <c r="I3844" s="220"/>
      <c r="J3844" s="108"/>
      <c r="K3844" s="220"/>
      <c r="L3844" s="108"/>
      <c r="M3844" s="220"/>
      <c r="N3844" s="108"/>
      <c r="O3844" s="220"/>
      <c r="P3844" s="108"/>
      <c r="Q3844" s="225"/>
    </row>
    <row r="3845" spans="2:17" x14ac:dyDescent="0.25">
      <c r="B3845" s="108"/>
      <c r="C3845" s="220"/>
      <c r="D3845" s="108"/>
      <c r="E3845" s="220"/>
      <c r="F3845" s="108"/>
      <c r="G3845" s="220"/>
      <c r="H3845" s="108"/>
      <c r="I3845" s="220"/>
      <c r="J3845" s="108"/>
      <c r="K3845" s="220"/>
      <c r="L3845" s="108"/>
      <c r="M3845" s="220"/>
      <c r="N3845" s="108"/>
      <c r="O3845" s="220"/>
      <c r="P3845" s="108"/>
      <c r="Q3845" s="225"/>
    </row>
    <row r="3846" spans="2:17" x14ac:dyDescent="0.25">
      <c r="B3846" s="108"/>
      <c r="C3846" s="220"/>
      <c r="D3846" s="108"/>
      <c r="E3846" s="220"/>
      <c r="F3846" s="108"/>
      <c r="G3846" s="220"/>
      <c r="H3846" s="108"/>
      <c r="I3846" s="220"/>
      <c r="J3846" s="108"/>
      <c r="K3846" s="220"/>
      <c r="L3846" s="108"/>
      <c r="M3846" s="220"/>
      <c r="N3846" s="108"/>
      <c r="O3846" s="220"/>
      <c r="P3846" s="108"/>
      <c r="Q3846" s="225"/>
    </row>
    <row r="3847" spans="2:17" x14ac:dyDescent="0.25">
      <c r="B3847" s="108"/>
      <c r="C3847" s="220"/>
      <c r="D3847" s="108"/>
      <c r="E3847" s="220"/>
      <c r="F3847" s="108"/>
      <c r="G3847" s="220"/>
      <c r="H3847" s="108"/>
      <c r="I3847" s="220"/>
      <c r="J3847" s="108"/>
      <c r="K3847" s="220"/>
      <c r="L3847" s="108"/>
      <c r="M3847" s="220"/>
      <c r="N3847" s="108"/>
      <c r="O3847" s="220"/>
      <c r="P3847" s="108"/>
      <c r="Q3847" s="225"/>
    </row>
    <row r="3848" spans="2:17" x14ac:dyDescent="0.25">
      <c r="B3848" s="108"/>
      <c r="C3848" s="220"/>
      <c r="D3848" s="108"/>
      <c r="E3848" s="220"/>
      <c r="F3848" s="108"/>
      <c r="G3848" s="220"/>
      <c r="H3848" s="108"/>
      <c r="I3848" s="220"/>
      <c r="J3848" s="108"/>
      <c r="K3848" s="220"/>
      <c r="L3848" s="108"/>
      <c r="M3848" s="220"/>
      <c r="N3848" s="108"/>
      <c r="O3848" s="220"/>
      <c r="P3848" s="108"/>
      <c r="Q3848" s="225"/>
    </row>
    <row r="3849" spans="2:17" x14ac:dyDescent="0.25">
      <c r="B3849" s="108"/>
      <c r="C3849" s="220"/>
      <c r="D3849" s="108"/>
      <c r="E3849" s="220"/>
      <c r="F3849" s="108"/>
      <c r="G3849" s="220"/>
      <c r="H3849" s="108"/>
      <c r="I3849" s="220"/>
      <c r="J3849" s="108"/>
      <c r="K3849" s="220"/>
      <c r="L3849" s="108"/>
      <c r="M3849" s="220"/>
      <c r="N3849" s="108"/>
      <c r="O3849" s="220"/>
      <c r="P3849" s="108"/>
      <c r="Q3849" s="225"/>
    </row>
    <row r="3850" spans="2:17" x14ac:dyDescent="0.25">
      <c r="B3850" s="108"/>
      <c r="C3850" s="220"/>
      <c r="D3850" s="108"/>
      <c r="E3850" s="220"/>
      <c r="F3850" s="108"/>
      <c r="G3850" s="220"/>
      <c r="H3850" s="108"/>
      <c r="I3850" s="220"/>
      <c r="J3850" s="108"/>
      <c r="K3850" s="220"/>
      <c r="L3850" s="108"/>
      <c r="M3850" s="220"/>
      <c r="N3850" s="108"/>
      <c r="O3850" s="220"/>
      <c r="P3850" s="108"/>
      <c r="Q3850" s="225"/>
    </row>
    <row r="3851" spans="2:17" x14ac:dyDescent="0.25">
      <c r="B3851" s="108"/>
      <c r="C3851" s="220"/>
      <c r="D3851" s="108"/>
      <c r="E3851" s="220"/>
      <c r="F3851" s="108"/>
      <c r="G3851" s="220"/>
      <c r="H3851" s="108"/>
      <c r="I3851" s="220"/>
      <c r="J3851" s="108"/>
      <c r="K3851" s="220"/>
      <c r="L3851" s="108"/>
      <c r="M3851" s="220"/>
      <c r="N3851" s="108"/>
      <c r="O3851" s="220"/>
      <c r="P3851" s="108"/>
      <c r="Q3851" s="225"/>
    </row>
    <row r="3852" spans="2:17" x14ac:dyDescent="0.25">
      <c r="B3852" s="108"/>
      <c r="C3852" s="220"/>
      <c r="D3852" s="108"/>
      <c r="E3852" s="220"/>
      <c r="F3852" s="108"/>
      <c r="G3852" s="220"/>
      <c r="H3852" s="108"/>
      <c r="I3852" s="220"/>
      <c r="J3852" s="108"/>
      <c r="K3852" s="220"/>
      <c r="L3852" s="108"/>
      <c r="M3852" s="220"/>
      <c r="N3852" s="108"/>
      <c r="O3852" s="220"/>
      <c r="P3852" s="108"/>
      <c r="Q3852" s="225"/>
    </row>
    <row r="3853" spans="2:17" x14ac:dyDescent="0.25">
      <c r="B3853" s="108"/>
      <c r="C3853" s="220"/>
      <c r="D3853" s="108"/>
      <c r="E3853" s="220"/>
      <c r="F3853" s="108"/>
      <c r="G3853" s="220"/>
      <c r="H3853" s="108"/>
      <c r="I3853" s="220"/>
      <c r="J3853" s="108"/>
      <c r="K3853" s="220"/>
      <c r="L3853" s="108"/>
      <c r="M3853" s="220"/>
      <c r="N3853" s="108"/>
      <c r="O3853" s="220"/>
      <c r="P3853" s="108"/>
      <c r="Q3853" s="225"/>
    </row>
    <row r="3854" spans="2:17" x14ac:dyDescent="0.25">
      <c r="B3854" s="108"/>
      <c r="C3854" s="220"/>
      <c r="D3854" s="108"/>
      <c r="E3854" s="220"/>
      <c r="F3854" s="108"/>
      <c r="G3854" s="220"/>
      <c r="H3854" s="108"/>
      <c r="I3854" s="220"/>
      <c r="J3854" s="108"/>
      <c r="K3854" s="220"/>
      <c r="L3854" s="108"/>
      <c r="M3854" s="220"/>
      <c r="N3854" s="108"/>
      <c r="O3854" s="220"/>
      <c r="P3854" s="108"/>
      <c r="Q3854" s="225"/>
    </row>
    <row r="3855" spans="2:17" x14ac:dyDescent="0.25">
      <c r="B3855" s="108"/>
      <c r="C3855" s="220"/>
      <c r="D3855" s="108"/>
      <c r="E3855" s="220"/>
      <c r="F3855" s="108"/>
      <c r="G3855" s="220"/>
      <c r="H3855" s="108"/>
      <c r="I3855" s="220"/>
      <c r="J3855" s="108"/>
      <c r="K3855" s="220"/>
      <c r="L3855" s="108"/>
      <c r="M3855" s="220"/>
      <c r="N3855" s="108"/>
      <c r="O3855" s="220"/>
      <c r="P3855" s="108"/>
      <c r="Q3855" s="225"/>
    </row>
    <row r="3856" spans="2:17" x14ac:dyDescent="0.25">
      <c r="B3856" s="108"/>
      <c r="C3856" s="220"/>
      <c r="D3856" s="108"/>
      <c r="E3856" s="220"/>
      <c r="F3856" s="108"/>
      <c r="G3856" s="220"/>
      <c r="H3856" s="108"/>
      <c r="I3856" s="220"/>
      <c r="J3856" s="108"/>
      <c r="K3856" s="220"/>
      <c r="L3856" s="108"/>
      <c r="M3856" s="220"/>
      <c r="N3856" s="108"/>
      <c r="O3856" s="220"/>
      <c r="P3856" s="108"/>
      <c r="Q3856" s="225"/>
    </row>
    <row r="3857" spans="2:17" x14ac:dyDescent="0.25">
      <c r="B3857" s="108"/>
      <c r="C3857" s="220"/>
      <c r="D3857" s="108"/>
      <c r="E3857" s="220"/>
      <c r="F3857" s="108"/>
      <c r="G3857" s="220"/>
      <c r="H3857" s="108"/>
      <c r="I3857" s="220"/>
      <c r="J3857" s="108"/>
      <c r="K3857" s="220"/>
      <c r="L3857" s="108"/>
      <c r="M3857" s="220"/>
      <c r="N3857" s="108"/>
      <c r="O3857" s="220"/>
      <c r="P3857" s="108"/>
      <c r="Q3857" s="225"/>
    </row>
    <row r="3858" spans="2:17" x14ac:dyDescent="0.25">
      <c r="B3858" s="108"/>
      <c r="C3858" s="220"/>
      <c r="D3858" s="108"/>
      <c r="E3858" s="220"/>
      <c r="F3858" s="108"/>
      <c r="G3858" s="220"/>
      <c r="H3858" s="108"/>
      <c r="I3858" s="220"/>
      <c r="J3858" s="108"/>
      <c r="K3858" s="220"/>
      <c r="L3858" s="108"/>
      <c r="M3858" s="220"/>
      <c r="N3858" s="108"/>
      <c r="O3858" s="220"/>
      <c r="P3858" s="108"/>
      <c r="Q3858" s="225"/>
    </row>
    <row r="3859" spans="2:17" x14ac:dyDescent="0.25">
      <c r="B3859" s="108"/>
      <c r="C3859" s="220"/>
      <c r="D3859" s="108"/>
      <c r="E3859" s="220"/>
      <c r="F3859" s="108"/>
      <c r="G3859" s="220"/>
      <c r="H3859" s="108"/>
      <c r="I3859" s="220"/>
      <c r="J3859" s="108"/>
      <c r="K3859" s="220"/>
      <c r="L3859" s="108"/>
      <c r="M3859" s="220"/>
      <c r="N3859" s="108"/>
      <c r="O3859" s="220"/>
      <c r="P3859" s="108"/>
      <c r="Q3859" s="225"/>
    </row>
    <row r="3860" spans="2:17" x14ac:dyDescent="0.25">
      <c r="B3860" s="108"/>
      <c r="C3860" s="220"/>
      <c r="D3860" s="108"/>
      <c r="E3860" s="220"/>
      <c r="F3860" s="108"/>
      <c r="G3860" s="220"/>
      <c r="H3860" s="108"/>
      <c r="I3860" s="220"/>
      <c r="J3860" s="108"/>
      <c r="K3860" s="220"/>
      <c r="L3860" s="108"/>
      <c r="M3860" s="220"/>
      <c r="N3860" s="108"/>
      <c r="O3860" s="220"/>
      <c r="P3860" s="108"/>
      <c r="Q3860" s="225"/>
    </row>
    <row r="3861" spans="2:17" x14ac:dyDescent="0.25">
      <c r="B3861" s="108"/>
      <c r="C3861" s="220"/>
      <c r="D3861" s="108"/>
      <c r="E3861" s="220"/>
      <c r="F3861" s="108"/>
      <c r="G3861" s="220"/>
      <c r="H3861" s="108"/>
      <c r="I3861" s="220"/>
      <c r="J3861" s="108"/>
      <c r="K3861" s="220"/>
      <c r="L3861" s="108"/>
      <c r="M3861" s="220"/>
      <c r="N3861" s="108"/>
      <c r="O3861" s="220"/>
      <c r="P3861" s="108"/>
      <c r="Q3861" s="225"/>
    </row>
    <row r="3862" spans="2:17" x14ac:dyDescent="0.25">
      <c r="B3862" s="108"/>
      <c r="C3862" s="220"/>
      <c r="D3862" s="108"/>
      <c r="E3862" s="220"/>
      <c r="F3862" s="108"/>
      <c r="G3862" s="220"/>
      <c r="H3862" s="108"/>
      <c r="I3862" s="220"/>
      <c r="J3862" s="108"/>
      <c r="K3862" s="220"/>
      <c r="L3862" s="108"/>
      <c r="M3862" s="220"/>
      <c r="N3862" s="108"/>
      <c r="O3862" s="220"/>
      <c r="P3862" s="108"/>
      <c r="Q3862" s="225"/>
    </row>
    <row r="3863" spans="2:17" x14ac:dyDescent="0.25">
      <c r="B3863" s="108"/>
      <c r="C3863" s="220"/>
      <c r="D3863" s="108"/>
      <c r="E3863" s="220"/>
      <c r="F3863" s="108"/>
      <c r="G3863" s="220"/>
      <c r="H3863" s="108"/>
      <c r="I3863" s="220"/>
      <c r="J3863" s="108"/>
      <c r="K3863" s="220"/>
      <c r="L3863" s="108"/>
      <c r="M3863" s="220"/>
      <c r="N3863" s="108"/>
      <c r="O3863" s="220"/>
      <c r="P3863" s="108"/>
      <c r="Q3863" s="225"/>
    </row>
    <row r="3864" spans="2:17" x14ac:dyDescent="0.25">
      <c r="B3864" s="108"/>
      <c r="C3864" s="220"/>
      <c r="D3864" s="108"/>
      <c r="E3864" s="220"/>
      <c r="F3864" s="108"/>
      <c r="G3864" s="220"/>
      <c r="H3864" s="108"/>
      <c r="I3864" s="220"/>
      <c r="J3864" s="108"/>
      <c r="K3864" s="220"/>
      <c r="L3864" s="108"/>
      <c r="M3864" s="220"/>
      <c r="N3864" s="108"/>
      <c r="O3864" s="220"/>
      <c r="P3864" s="108"/>
      <c r="Q3864" s="225"/>
    </row>
    <row r="3865" spans="2:17" x14ac:dyDescent="0.25">
      <c r="B3865" s="108"/>
      <c r="C3865" s="220"/>
      <c r="D3865" s="108"/>
      <c r="E3865" s="220"/>
      <c r="F3865" s="108"/>
      <c r="G3865" s="220"/>
      <c r="H3865" s="108"/>
      <c r="I3865" s="220"/>
      <c r="J3865" s="108"/>
      <c r="K3865" s="220"/>
      <c r="L3865" s="108"/>
      <c r="M3865" s="220"/>
      <c r="N3865" s="108"/>
      <c r="O3865" s="220"/>
      <c r="P3865" s="108"/>
      <c r="Q3865" s="225"/>
    </row>
    <row r="3866" spans="2:17" x14ac:dyDescent="0.25">
      <c r="B3866" s="108"/>
      <c r="C3866" s="220"/>
      <c r="D3866" s="108"/>
      <c r="E3866" s="220"/>
      <c r="F3866" s="108"/>
      <c r="G3866" s="220"/>
      <c r="H3866" s="108"/>
      <c r="I3866" s="220"/>
      <c r="J3866" s="108"/>
      <c r="K3866" s="220"/>
      <c r="L3866" s="108"/>
      <c r="M3866" s="220"/>
      <c r="N3866" s="108"/>
      <c r="O3866" s="220"/>
      <c r="P3866" s="108"/>
      <c r="Q3866" s="225"/>
    </row>
    <row r="3867" spans="2:17" x14ac:dyDescent="0.25">
      <c r="B3867" s="108"/>
      <c r="C3867" s="220"/>
      <c r="D3867" s="108"/>
      <c r="E3867" s="220"/>
      <c r="F3867" s="108"/>
      <c r="G3867" s="220"/>
      <c r="H3867" s="108"/>
      <c r="I3867" s="220"/>
      <c r="J3867" s="108"/>
      <c r="K3867" s="220"/>
      <c r="L3867" s="108"/>
      <c r="M3867" s="220"/>
      <c r="N3867" s="108"/>
      <c r="O3867" s="220"/>
      <c r="P3867" s="108"/>
      <c r="Q3867" s="225"/>
    </row>
    <row r="3868" spans="2:17" x14ac:dyDescent="0.25">
      <c r="B3868" s="108"/>
      <c r="C3868" s="220"/>
      <c r="D3868" s="108"/>
      <c r="E3868" s="220"/>
      <c r="F3868" s="108"/>
      <c r="G3868" s="220"/>
      <c r="H3868" s="108"/>
      <c r="I3868" s="220"/>
      <c r="J3868" s="108"/>
      <c r="K3868" s="220"/>
      <c r="L3868" s="108"/>
      <c r="M3868" s="220"/>
      <c r="N3868" s="108"/>
      <c r="O3868" s="220"/>
      <c r="P3868" s="108"/>
      <c r="Q3868" s="225"/>
    </row>
    <row r="3869" spans="2:17" x14ac:dyDescent="0.25">
      <c r="B3869" s="108"/>
      <c r="C3869" s="220"/>
      <c r="D3869" s="108"/>
      <c r="E3869" s="220"/>
      <c r="F3869" s="108"/>
      <c r="G3869" s="220"/>
      <c r="H3869" s="108"/>
      <c r="I3869" s="220"/>
      <c r="J3869" s="108"/>
      <c r="K3869" s="220"/>
      <c r="L3869" s="108"/>
      <c r="M3869" s="220"/>
      <c r="N3869" s="108"/>
      <c r="O3869" s="220"/>
      <c r="P3869" s="108"/>
      <c r="Q3869" s="225"/>
    </row>
    <row r="3870" spans="2:17" x14ac:dyDescent="0.25">
      <c r="B3870" s="108"/>
      <c r="C3870" s="220"/>
      <c r="D3870" s="108"/>
      <c r="E3870" s="220"/>
      <c r="F3870" s="108"/>
      <c r="G3870" s="220"/>
      <c r="H3870" s="108"/>
      <c r="I3870" s="220"/>
      <c r="J3870" s="108"/>
      <c r="K3870" s="220"/>
      <c r="L3870" s="108"/>
      <c r="M3870" s="220"/>
      <c r="N3870" s="108"/>
      <c r="O3870" s="220"/>
      <c r="P3870" s="108"/>
      <c r="Q3870" s="225"/>
    </row>
    <row r="3871" spans="2:17" x14ac:dyDescent="0.25">
      <c r="B3871" s="108"/>
      <c r="C3871" s="220"/>
      <c r="D3871" s="108"/>
      <c r="E3871" s="220"/>
      <c r="F3871" s="108"/>
      <c r="G3871" s="220"/>
      <c r="H3871" s="108"/>
      <c r="I3871" s="220"/>
      <c r="J3871" s="108"/>
      <c r="K3871" s="220"/>
      <c r="L3871" s="108"/>
      <c r="M3871" s="220"/>
      <c r="N3871" s="108"/>
      <c r="O3871" s="220"/>
      <c r="P3871" s="108"/>
      <c r="Q3871" s="225"/>
    </row>
    <row r="3872" spans="2:17" x14ac:dyDescent="0.25">
      <c r="B3872" s="108"/>
      <c r="C3872" s="220"/>
      <c r="D3872" s="108"/>
      <c r="E3872" s="220"/>
      <c r="F3872" s="108"/>
      <c r="G3872" s="220"/>
      <c r="H3872" s="108"/>
      <c r="I3872" s="220"/>
      <c r="J3872" s="108"/>
      <c r="K3872" s="220"/>
      <c r="L3872" s="108"/>
      <c r="M3872" s="220"/>
      <c r="N3872" s="108"/>
      <c r="O3872" s="220"/>
      <c r="P3872" s="108"/>
      <c r="Q3872" s="225"/>
    </row>
    <row r="3873" spans="2:17" x14ac:dyDescent="0.25">
      <c r="B3873" s="108"/>
      <c r="C3873" s="220"/>
      <c r="D3873" s="108"/>
      <c r="E3873" s="220"/>
      <c r="F3873" s="108"/>
      <c r="G3873" s="220"/>
      <c r="H3873" s="108"/>
      <c r="I3873" s="220"/>
      <c r="J3873" s="108"/>
      <c r="K3873" s="220"/>
      <c r="L3873" s="108"/>
      <c r="M3873" s="220"/>
      <c r="N3873" s="108"/>
      <c r="O3873" s="220"/>
      <c r="P3873" s="108"/>
      <c r="Q3873" s="225"/>
    </row>
    <row r="3874" spans="2:17" x14ac:dyDescent="0.25">
      <c r="B3874" s="108"/>
      <c r="C3874" s="220"/>
      <c r="D3874" s="108"/>
      <c r="E3874" s="220"/>
      <c r="F3874" s="108"/>
      <c r="G3874" s="220"/>
      <c r="H3874" s="108"/>
      <c r="I3874" s="220"/>
      <c r="J3874" s="108"/>
      <c r="K3874" s="220"/>
      <c r="L3874" s="108"/>
      <c r="M3874" s="220"/>
      <c r="N3874" s="108"/>
      <c r="O3874" s="220"/>
      <c r="P3874" s="108"/>
      <c r="Q3874" s="225"/>
    </row>
    <row r="3875" spans="2:17" x14ac:dyDescent="0.25">
      <c r="B3875" s="108"/>
      <c r="C3875" s="220"/>
      <c r="D3875" s="108"/>
      <c r="E3875" s="220"/>
      <c r="F3875" s="108"/>
      <c r="G3875" s="220"/>
      <c r="H3875" s="108"/>
      <c r="I3875" s="220"/>
      <c r="J3875" s="108"/>
      <c r="K3875" s="220"/>
      <c r="L3875" s="108"/>
      <c r="M3875" s="220"/>
      <c r="N3875" s="108"/>
      <c r="O3875" s="220"/>
      <c r="P3875" s="108"/>
      <c r="Q3875" s="225"/>
    </row>
    <row r="3876" spans="2:17" x14ac:dyDescent="0.25">
      <c r="B3876" s="108"/>
      <c r="C3876" s="220"/>
      <c r="D3876" s="108"/>
      <c r="E3876" s="220"/>
      <c r="F3876" s="108"/>
      <c r="G3876" s="220"/>
      <c r="H3876" s="108"/>
      <c r="I3876" s="220"/>
      <c r="J3876" s="108"/>
      <c r="K3876" s="220"/>
      <c r="L3876" s="108"/>
      <c r="M3876" s="220"/>
      <c r="N3876" s="108"/>
      <c r="O3876" s="220"/>
      <c r="P3876" s="108"/>
      <c r="Q3876" s="225"/>
    </row>
    <row r="3877" spans="2:17" x14ac:dyDescent="0.25">
      <c r="B3877" s="108"/>
      <c r="C3877" s="220"/>
      <c r="D3877" s="108"/>
      <c r="E3877" s="220"/>
      <c r="F3877" s="108"/>
      <c r="G3877" s="220"/>
      <c r="H3877" s="108"/>
      <c r="I3877" s="220"/>
      <c r="J3877" s="108"/>
      <c r="K3877" s="220"/>
      <c r="L3877" s="108"/>
      <c r="M3877" s="220"/>
      <c r="N3877" s="108"/>
      <c r="O3877" s="220"/>
      <c r="P3877" s="108"/>
      <c r="Q3877" s="225"/>
    </row>
    <row r="3878" spans="2:17" x14ac:dyDescent="0.25">
      <c r="B3878" s="108"/>
      <c r="C3878" s="220"/>
      <c r="D3878" s="108"/>
      <c r="E3878" s="220"/>
      <c r="F3878" s="108"/>
      <c r="G3878" s="220"/>
      <c r="H3878" s="108"/>
      <c r="I3878" s="220"/>
      <c r="J3878" s="108"/>
      <c r="K3878" s="220"/>
      <c r="L3878" s="108"/>
      <c r="M3878" s="220"/>
      <c r="N3878" s="108"/>
      <c r="O3878" s="220"/>
      <c r="P3878" s="108"/>
      <c r="Q3878" s="225"/>
    </row>
    <row r="3879" spans="2:17" x14ac:dyDescent="0.25">
      <c r="B3879" s="108"/>
      <c r="C3879" s="220"/>
      <c r="D3879" s="108"/>
      <c r="E3879" s="220"/>
      <c r="F3879" s="108"/>
      <c r="G3879" s="220"/>
      <c r="H3879" s="108"/>
      <c r="I3879" s="220"/>
      <c r="J3879" s="108"/>
      <c r="K3879" s="220"/>
      <c r="L3879" s="108"/>
      <c r="M3879" s="220"/>
      <c r="N3879" s="108"/>
      <c r="O3879" s="220"/>
      <c r="P3879" s="108"/>
      <c r="Q3879" s="225"/>
    </row>
    <row r="3880" spans="2:17" x14ac:dyDescent="0.25">
      <c r="B3880" s="108"/>
      <c r="C3880" s="220"/>
      <c r="D3880" s="108"/>
      <c r="E3880" s="220"/>
      <c r="F3880" s="108"/>
      <c r="G3880" s="220"/>
      <c r="H3880" s="108"/>
      <c r="I3880" s="220"/>
      <c r="J3880" s="108"/>
      <c r="K3880" s="220"/>
      <c r="L3880" s="108"/>
      <c r="M3880" s="220"/>
      <c r="N3880" s="108"/>
      <c r="O3880" s="220"/>
      <c r="P3880" s="108"/>
      <c r="Q3880" s="225"/>
    </row>
    <row r="3881" spans="2:17" x14ac:dyDescent="0.25">
      <c r="B3881" s="108"/>
      <c r="C3881" s="220"/>
      <c r="D3881" s="108"/>
      <c r="E3881" s="220"/>
      <c r="F3881" s="108"/>
      <c r="G3881" s="220"/>
      <c r="H3881" s="108"/>
      <c r="I3881" s="220"/>
      <c r="J3881" s="108"/>
      <c r="K3881" s="220"/>
      <c r="L3881" s="108"/>
      <c r="M3881" s="220"/>
      <c r="N3881" s="108"/>
      <c r="O3881" s="220"/>
      <c r="P3881" s="108"/>
      <c r="Q3881" s="225"/>
    </row>
    <row r="3882" spans="2:17" x14ac:dyDescent="0.25">
      <c r="B3882" s="108"/>
      <c r="C3882" s="220"/>
      <c r="D3882" s="108"/>
      <c r="E3882" s="220"/>
      <c r="F3882" s="108"/>
      <c r="G3882" s="220"/>
      <c r="H3882" s="108"/>
      <c r="I3882" s="220"/>
      <c r="J3882" s="108"/>
      <c r="K3882" s="220"/>
      <c r="L3882" s="108"/>
      <c r="M3882" s="220"/>
      <c r="N3882" s="108"/>
      <c r="O3882" s="220"/>
      <c r="P3882" s="108"/>
      <c r="Q3882" s="225"/>
    </row>
    <row r="3883" spans="2:17" x14ac:dyDescent="0.25">
      <c r="B3883" s="108"/>
      <c r="C3883" s="220"/>
      <c r="D3883" s="108"/>
      <c r="E3883" s="220"/>
      <c r="F3883" s="108"/>
      <c r="G3883" s="220"/>
      <c r="H3883" s="108"/>
      <c r="I3883" s="220"/>
      <c r="J3883" s="108"/>
      <c r="K3883" s="220"/>
      <c r="L3883" s="108"/>
      <c r="M3883" s="220"/>
      <c r="N3883" s="108"/>
      <c r="O3883" s="220"/>
      <c r="P3883" s="108"/>
      <c r="Q3883" s="225"/>
    </row>
    <row r="3884" spans="2:17" x14ac:dyDescent="0.25">
      <c r="B3884" s="108"/>
      <c r="C3884" s="220"/>
      <c r="D3884" s="108"/>
      <c r="E3884" s="220"/>
      <c r="F3884" s="108"/>
      <c r="G3884" s="220"/>
      <c r="H3884" s="108"/>
      <c r="I3884" s="220"/>
      <c r="J3884" s="108"/>
      <c r="K3884" s="220"/>
      <c r="L3884" s="108"/>
      <c r="M3884" s="220"/>
      <c r="N3884" s="108"/>
      <c r="O3884" s="220"/>
      <c r="P3884" s="108"/>
      <c r="Q3884" s="225"/>
    </row>
    <row r="3885" spans="2:17" x14ac:dyDescent="0.25">
      <c r="B3885" s="108"/>
      <c r="C3885" s="220"/>
      <c r="D3885" s="108"/>
      <c r="E3885" s="220"/>
      <c r="F3885" s="108"/>
      <c r="G3885" s="220"/>
      <c r="H3885" s="108"/>
      <c r="I3885" s="220"/>
      <c r="J3885" s="108"/>
      <c r="K3885" s="220"/>
      <c r="L3885" s="108"/>
      <c r="M3885" s="220"/>
      <c r="N3885" s="108"/>
      <c r="O3885" s="220"/>
      <c r="P3885" s="108"/>
      <c r="Q3885" s="225"/>
    </row>
    <row r="3886" spans="2:17" x14ac:dyDescent="0.25">
      <c r="B3886" s="108"/>
      <c r="C3886" s="220"/>
      <c r="D3886" s="108"/>
      <c r="E3886" s="220"/>
      <c r="F3886" s="108"/>
      <c r="G3886" s="220"/>
      <c r="H3886" s="108"/>
      <c r="I3886" s="220"/>
      <c r="J3886" s="108"/>
      <c r="K3886" s="220"/>
      <c r="L3886" s="108"/>
      <c r="M3886" s="220"/>
      <c r="N3886" s="108"/>
      <c r="O3886" s="220"/>
      <c r="P3886" s="108"/>
      <c r="Q3886" s="225"/>
    </row>
    <row r="3887" spans="2:17" x14ac:dyDescent="0.25">
      <c r="B3887" s="108"/>
      <c r="C3887" s="220"/>
      <c r="D3887" s="108"/>
      <c r="E3887" s="220"/>
      <c r="F3887" s="108"/>
      <c r="G3887" s="220"/>
      <c r="H3887" s="108"/>
      <c r="I3887" s="220"/>
      <c r="J3887" s="108"/>
      <c r="K3887" s="220"/>
      <c r="L3887" s="108"/>
      <c r="M3887" s="220"/>
      <c r="N3887" s="108"/>
      <c r="O3887" s="220"/>
      <c r="P3887" s="108"/>
      <c r="Q3887" s="225"/>
    </row>
    <row r="3888" spans="2:17" x14ac:dyDescent="0.25">
      <c r="B3888" s="108"/>
      <c r="C3888" s="220"/>
      <c r="D3888" s="108"/>
      <c r="E3888" s="220"/>
      <c r="F3888" s="108"/>
      <c r="G3888" s="220"/>
      <c r="H3888" s="108"/>
      <c r="I3888" s="220"/>
      <c r="J3888" s="108"/>
      <c r="K3888" s="220"/>
      <c r="L3888" s="108"/>
      <c r="M3888" s="220"/>
      <c r="N3888" s="108"/>
      <c r="O3888" s="220"/>
      <c r="P3888" s="108"/>
      <c r="Q3888" s="225"/>
    </row>
    <row r="3889" spans="2:17" x14ac:dyDescent="0.25">
      <c r="B3889" s="108"/>
      <c r="C3889" s="220"/>
      <c r="D3889" s="108"/>
      <c r="E3889" s="220"/>
      <c r="F3889" s="108"/>
      <c r="G3889" s="220"/>
      <c r="H3889" s="108"/>
      <c r="I3889" s="220"/>
      <c r="J3889" s="108"/>
      <c r="K3889" s="220"/>
      <c r="L3889" s="108"/>
      <c r="M3889" s="220"/>
      <c r="N3889" s="108"/>
      <c r="O3889" s="220"/>
      <c r="P3889" s="108"/>
      <c r="Q3889" s="225"/>
    </row>
    <row r="3890" spans="2:17" x14ac:dyDescent="0.25">
      <c r="B3890" s="108"/>
      <c r="C3890" s="220"/>
      <c r="D3890" s="108"/>
      <c r="E3890" s="220"/>
      <c r="F3890" s="108"/>
      <c r="G3890" s="220"/>
      <c r="H3890" s="108"/>
      <c r="I3890" s="220"/>
      <c r="J3890" s="108"/>
      <c r="K3890" s="220"/>
      <c r="L3890" s="108"/>
      <c r="M3890" s="220"/>
      <c r="N3890" s="108"/>
      <c r="O3890" s="220"/>
      <c r="P3890" s="108"/>
      <c r="Q3890" s="225"/>
    </row>
    <row r="3891" spans="2:17" x14ac:dyDescent="0.25">
      <c r="B3891" s="108"/>
      <c r="C3891" s="220"/>
      <c r="D3891" s="108"/>
      <c r="E3891" s="220"/>
      <c r="F3891" s="108"/>
      <c r="G3891" s="220"/>
      <c r="H3891" s="108"/>
      <c r="I3891" s="220"/>
      <c r="J3891" s="108"/>
      <c r="K3891" s="220"/>
      <c r="L3891" s="108"/>
      <c r="M3891" s="220"/>
      <c r="N3891" s="108"/>
      <c r="O3891" s="220"/>
      <c r="P3891" s="108"/>
      <c r="Q3891" s="225"/>
    </row>
    <row r="3892" spans="2:17" x14ac:dyDescent="0.25">
      <c r="B3892" s="108"/>
      <c r="C3892" s="220"/>
      <c r="D3892" s="108"/>
      <c r="E3892" s="220"/>
      <c r="F3892" s="108"/>
      <c r="G3892" s="220"/>
      <c r="H3892" s="108"/>
      <c r="I3892" s="220"/>
      <c r="J3892" s="108"/>
      <c r="K3892" s="220"/>
      <c r="L3892" s="108"/>
      <c r="M3892" s="220"/>
      <c r="N3892" s="108"/>
      <c r="O3892" s="220"/>
      <c r="P3892" s="108"/>
      <c r="Q3892" s="225"/>
    </row>
    <row r="3893" spans="2:17" x14ac:dyDescent="0.25">
      <c r="B3893" s="108"/>
      <c r="C3893" s="220"/>
      <c r="D3893" s="108"/>
      <c r="E3893" s="220"/>
      <c r="F3893" s="108"/>
      <c r="G3893" s="220"/>
      <c r="H3893" s="108"/>
      <c r="I3893" s="220"/>
      <c r="J3893" s="108"/>
      <c r="K3893" s="220"/>
      <c r="L3893" s="108"/>
      <c r="M3893" s="220"/>
      <c r="N3893" s="108"/>
      <c r="O3893" s="220"/>
      <c r="P3893" s="108"/>
      <c r="Q3893" s="225"/>
    </row>
    <row r="3894" spans="2:17" x14ac:dyDescent="0.25">
      <c r="B3894" s="108"/>
      <c r="C3894" s="220"/>
      <c r="D3894" s="108"/>
      <c r="E3894" s="220"/>
      <c r="F3894" s="108"/>
      <c r="G3894" s="220"/>
      <c r="H3894" s="108"/>
      <c r="I3894" s="220"/>
      <c r="J3894" s="108"/>
      <c r="K3894" s="220"/>
      <c r="L3894" s="108"/>
      <c r="M3894" s="220"/>
      <c r="N3894" s="108"/>
      <c r="O3894" s="220"/>
      <c r="P3894" s="108"/>
      <c r="Q3894" s="225"/>
    </row>
    <row r="3895" spans="2:17" x14ac:dyDescent="0.25">
      <c r="B3895" s="108"/>
      <c r="C3895" s="220"/>
      <c r="D3895" s="108"/>
      <c r="E3895" s="220"/>
      <c r="F3895" s="108"/>
      <c r="G3895" s="220"/>
      <c r="H3895" s="108"/>
      <c r="I3895" s="220"/>
      <c r="J3895" s="108"/>
      <c r="K3895" s="220"/>
      <c r="L3895" s="108"/>
      <c r="M3895" s="220"/>
      <c r="N3895" s="108"/>
      <c r="O3895" s="220"/>
      <c r="P3895" s="108"/>
      <c r="Q3895" s="225"/>
    </row>
    <row r="3896" spans="2:17" x14ac:dyDescent="0.25">
      <c r="B3896" s="108"/>
      <c r="C3896" s="220"/>
      <c r="D3896" s="108"/>
      <c r="E3896" s="220"/>
      <c r="F3896" s="108"/>
      <c r="G3896" s="220"/>
      <c r="H3896" s="108"/>
      <c r="I3896" s="220"/>
      <c r="J3896" s="108"/>
      <c r="K3896" s="220"/>
      <c r="L3896" s="108"/>
      <c r="M3896" s="220"/>
      <c r="N3896" s="108"/>
      <c r="O3896" s="220"/>
      <c r="P3896" s="108"/>
      <c r="Q3896" s="225"/>
    </row>
    <row r="3897" spans="2:17" x14ac:dyDescent="0.25">
      <c r="B3897" s="108"/>
      <c r="C3897" s="220"/>
      <c r="D3897" s="108"/>
      <c r="E3897" s="220"/>
      <c r="F3897" s="108"/>
      <c r="G3897" s="220"/>
      <c r="H3897" s="108"/>
      <c r="I3897" s="220"/>
      <c r="J3897" s="108"/>
      <c r="K3897" s="220"/>
      <c r="L3897" s="108"/>
      <c r="M3897" s="220"/>
      <c r="N3897" s="108"/>
      <c r="O3897" s="220"/>
      <c r="P3897" s="108"/>
      <c r="Q3897" s="225"/>
    </row>
    <row r="3898" spans="2:17" x14ac:dyDescent="0.25">
      <c r="B3898" s="108"/>
      <c r="C3898" s="220"/>
      <c r="D3898" s="108"/>
      <c r="E3898" s="220"/>
      <c r="F3898" s="108"/>
      <c r="G3898" s="220"/>
      <c r="H3898" s="108"/>
      <c r="I3898" s="220"/>
      <c r="J3898" s="108"/>
      <c r="K3898" s="220"/>
      <c r="L3898" s="108"/>
      <c r="M3898" s="220"/>
      <c r="N3898" s="108"/>
      <c r="O3898" s="220"/>
      <c r="P3898" s="108"/>
      <c r="Q3898" s="225"/>
    </row>
    <row r="3899" spans="2:17" x14ac:dyDescent="0.25">
      <c r="B3899" s="108"/>
      <c r="C3899" s="220"/>
      <c r="D3899" s="108"/>
      <c r="E3899" s="220"/>
      <c r="F3899" s="108"/>
      <c r="G3899" s="220"/>
      <c r="H3899" s="108"/>
      <c r="I3899" s="220"/>
      <c r="J3899" s="108"/>
      <c r="K3899" s="220"/>
      <c r="L3899" s="108"/>
      <c r="M3899" s="220"/>
      <c r="N3899" s="108"/>
      <c r="O3899" s="220"/>
      <c r="P3899" s="108"/>
      <c r="Q3899" s="225"/>
    </row>
    <row r="3900" spans="2:17" x14ac:dyDescent="0.25">
      <c r="B3900" s="108"/>
      <c r="C3900" s="220"/>
      <c r="D3900" s="108"/>
      <c r="E3900" s="220"/>
      <c r="F3900" s="108"/>
      <c r="G3900" s="220"/>
      <c r="H3900" s="108"/>
      <c r="I3900" s="220"/>
      <c r="J3900" s="108"/>
      <c r="K3900" s="220"/>
      <c r="L3900" s="108"/>
      <c r="M3900" s="220"/>
      <c r="N3900" s="108"/>
      <c r="O3900" s="220"/>
      <c r="P3900" s="108"/>
      <c r="Q3900" s="225"/>
    </row>
    <row r="3901" spans="2:17" x14ac:dyDescent="0.25">
      <c r="B3901" s="108"/>
      <c r="C3901" s="220"/>
      <c r="D3901" s="108"/>
      <c r="E3901" s="220"/>
      <c r="F3901" s="108"/>
      <c r="G3901" s="220"/>
      <c r="H3901" s="108"/>
      <c r="I3901" s="220"/>
      <c r="J3901" s="108"/>
      <c r="K3901" s="220"/>
      <c r="L3901" s="108"/>
      <c r="M3901" s="220"/>
      <c r="N3901" s="108"/>
      <c r="O3901" s="220"/>
      <c r="P3901" s="108"/>
      <c r="Q3901" s="225"/>
    </row>
    <row r="3902" spans="2:17" x14ac:dyDescent="0.25">
      <c r="B3902" s="108"/>
      <c r="C3902" s="220"/>
      <c r="D3902" s="108"/>
      <c r="E3902" s="220"/>
      <c r="F3902" s="108"/>
      <c r="G3902" s="220"/>
      <c r="H3902" s="108"/>
      <c r="I3902" s="220"/>
      <c r="J3902" s="108"/>
      <c r="K3902" s="220"/>
      <c r="L3902" s="108"/>
      <c r="M3902" s="220"/>
      <c r="N3902" s="108"/>
      <c r="O3902" s="220"/>
      <c r="P3902" s="108"/>
      <c r="Q3902" s="225"/>
    </row>
    <row r="3903" spans="2:17" x14ac:dyDescent="0.25">
      <c r="B3903" s="108"/>
      <c r="C3903" s="220"/>
      <c r="D3903" s="108"/>
      <c r="E3903" s="220"/>
      <c r="F3903" s="108"/>
      <c r="G3903" s="220"/>
      <c r="H3903" s="108"/>
      <c r="I3903" s="220"/>
      <c r="J3903" s="108"/>
      <c r="K3903" s="220"/>
      <c r="L3903" s="108"/>
      <c r="M3903" s="220"/>
      <c r="N3903" s="108"/>
      <c r="O3903" s="220"/>
      <c r="P3903" s="108"/>
      <c r="Q3903" s="225"/>
    </row>
    <row r="3904" spans="2:17" x14ac:dyDescent="0.25">
      <c r="B3904" s="108"/>
      <c r="C3904" s="220"/>
      <c r="D3904" s="108"/>
      <c r="E3904" s="220"/>
      <c r="F3904" s="108"/>
      <c r="G3904" s="220"/>
      <c r="H3904" s="108"/>
      <c r="I3904" s="220"/>
      <c r="J3904" s="108"/>
      <c r="K3904" s="220"/>
      <c r="L3904" s="108"/>
      <c r="M3904" s="220"/>
      <c r="N3904" s="108"/>
      <c r="O3904" s="220"/>
      <c r="P3904" s="108"/>
      <c r="Q3904" s="225"/>
    </row>
    <row r="3905" spans="2:17" x14ac:dyDescent="0.25">
      <c r="B3905" s="108"/>
      <c r="C3905" s="220"/>
      <c r="D3905" s="108"/>
      <c r="E3905" s="220"/>
      <c r="F3905" s="108"/>
      <c r="G3905" s="220"/>
      <c r="H3905" s="108"/>
      <c r="I3905" s="220"/>
      <c r="J3905" s="108"/>
      <c r="K3905" s="220"/>
      <c r="L3905" s="108"/>
      <c r="M3905" s="220"/>
      <c r="N3905" s="108"/>
      <c r="O3905" s="220"/>
      <c r="P3905" s="108"/>
      <c r="Q3905" s="225"/>
    </row>
    <row r="3906" spans="2:17" x14ac:dyDescent="0.25">
      <c r="B3906" s="108"/>
      <c r="C3906" s="220"/>
      <c r="D3906" s="108"/>
      <c r="E3906" s="220"/>
      <c r="F3906" s="108"/>
      <c r="G3906" s="220"/>
      <c r="H3906" s="108"/>
      <c r="I3906" s="220"/>
      <c r="J3906" s="108"/>
      <c r="K3906" s="220"/>
      <c r="L3906" s="108"/>
      <c r="M3906" s="220"/>
      <c r="N3906" s="108"/>
      <c r="O3906" s="220"/>
      <c r="P3906" s="108"/>
      <c r="Q3906" s="225"/>
    </row>
    <row r="3907" spans="2:17" x14ac:dyDescent="0.25">
      <c r="B3907" s="108"/>
      <c r="C3907" s="220"/>
      <c r="D3907" s="108"/>
      <c r="E3907" s="220"/>
      <c r="F3907" s="108"/>
      <c r="G3907" s="220"/>
      <c r="H3907" s="108"/>
      <c r="I3907" s="220"/>
      <c r="J3907" s="108"/>
      <c r="K3907" s="220"/>
      <c r="L3907" s="108"/>
      <c r="M3907" s="220"/>
      <c r="N3907" s="108"/>
      <c r="O3907" s="220"/>
      <c r="P3907" s="108"/>
      <c r="Q3907" s="225"/>
    </row>
    <row r="3908" spans="2:17" x14ac:dyDescent="0.25">
      <c r="B3908" s="108"/>
      <c r="C3908" s="220"/>
      <c r="D3908" s="108"/>
      <c r="E3908" s="220"/>
      <c r="F3908" s="108"/>
      <c r="G3908" s="220"/>
      <c r="H3908" s="108"/>
      <c r="I3908" s="220"/>
      <c r="J3908" s="108"/>
      <c r="K3908" s="220"/>
      <c r="L3908" s="108"/>
      <c r="M3908" s="220"/>
      <c r="N3908" s="108"/>
      <c r="O3908" s="220"/>
      <c r="P3908" s="108"/>
      <c r="Q3908" s="225"/>
    </row>
    <row r="3909" spans="2:17" x14ac:dyDescent="0.25">
      <c r="B3909" s="108"/>
      <c r="C3909" s="220"/>
      <c r="D3909" s="108"/>
      <c r="E3909" s="220"/>
      <c r="F3909" s="108"/>
      <c r="G3909" s="220"/>
      <c r="H3909" s="108"/>
      <c r="I3909" s="220"/>
      <c r="J3909" s="108"/>
      <c r="K3909" s="220"/>
      <c r="L3909" s="108"/>
      <c r="M3909" s="220"/>
      <c r="N3909" s="108"/>
      <c r="O3909" s="220"/>
      <c r="P3909" s="108"/>
      <c r="Q3909" s="225"/>
    </row>
    <row r="3910" spans="2:17" x14ac:dyDescent="0.25">
      <c r="B3910" s="108"/>
      <c r="C3910" s="220"/>
      <c r="D3910" s="108"/>
      <c r="E3910" s="220"/>
      <c r="F3910" s="108"/>
      <c r="G3910" s="220"/>
      <c r="H3910" s="108"/>
      <c r="I3910" s="220"/>
      <c r="J3910" s="108"/>
      <c r="K3910" s="220"/>
      <c r="L3910" s="108"/>
      <c r="M3910" s="220"/>
      <c r="N3910" s="108"/>
      <c r="O3910" s="220"/>
      <c r="P3910" s="108"/>
      <c r="Q3910" s="225"/>
    </row>
    <row r="3911" spans="2:17" x14ac:dyDescent="0.25">
      <c r="B3911" s="108"/>
      <c r="C3911" s="220"/>
      <c r="D3911" s="108"/>
      <c r="E3911" s="220"/>
      <c r="F3911" s="108"/>
      <c r="G3911" s="220"/>
      <c r="H3911" s="108"/>
      <c r="I3911" s="220"/>
      <c r="J3911" s="108"/>
      <c r="K3911" s="220"/>
      <c r="L3911" s="108"/>
      <c r="M3911" s="220"/>
      <c r="N3911" s="108"/>
      <c r="O3911" s="220"/>
      <c r="P3911" s="108"/>
      <c r="Q3911" s="225"/>
    </row>
    <row r="3912" spans="2:17" x14ac:dyDescent="0.25">
      <c r="B3912" s="108"/>
      <c r="C3912" s="220"/>
      <c r="D3912" s="108"/>
      <c r="E3912" s="220"/>
      <c r="F3912" s="108"/>
      <c r="G3912" s="220"/>
      <c r="H3912" s="108"/>
      <c r="I3912" s="220"/>
      <c r="J3912" s="108"/>
      <c r="K3912" s="220"/>
      <c r="L3912" s="108"/>
      <c r="M3912" s="220"/>
      <c r="N3912" s="108"/>
      <c r="O3912" s="220"/>
      <c r="P3912" s="108"/>
      <c r="Q3912" s="225"/>
    </row>
    <row r="3913" spans="2:17" x14ac:dyDescent="0.25">
      <c r="B3913" s="108"/>
      <c r="C3913" s="220"/>
      <c r="D3913" s="108"/>
      <c r="E3913" s="220"/>
      <c r="F3913" s="108"/>
      <c r="G3913" s="220"/>
      <c r="H3913" s="108"/>
      <c r="I3913" s="220"/>
      <c r="J3913" s="108"/>
      <c r="K3913" s="220"/>
      <c r="L3913" s="108"/>
      <c r="M3913" s="220"/>
      <c r="N3913" s="108"/>
      <c r="O3913" s="220"/>
      <c r="P3913" s="108"/>
      <c r="Q3913" s="225"/>
    </row>
    <row r="3914" spans="2:17" x14ac:dyDescent="0.25">
      <c r="B3914" s="108"/>
      <c r="C3914" s="220"/>
      <c r="D3914" s="108"/>
      <c r="E3914" s="220"/>
      <c r="F3914" s="108"/>
      <c r="G3914" s="220"/>
      <c r="H3914" s="108"/>
      <c r="I3914" s="220"/>
      <c r="J3914" s="108"/>
      <c r="K3914" s="220"/>
      <c r="L3914" s="108"/>
      <c r="M3914" s="220"/>
      <c r="N3914" s="108"/>
      <c r="O3914" s="220"/>
      <c r="P3914" s="108"/>
      <c r="Q3914" s="225"/>
    </row>
    <row r="3915" spans="2:17" x14ac:dyDescent="0.25">
      <c r="B3915" s="108"/>
      <c r="C3915" s="220"/>
      <c r="D3915" s="108"/>
      <c r="E3915" s="220"/>
      <c r="F3915" s="108"/>
      <c r="G3915" s="220"/>
      <c r="H3915" s="108"/>
      <c r="I3915" s="220"/>
      <c r="J3915" s="108"/>
      <c r="K3915" s="220"/>
      <c r="L3915" s="108"/>
      <c r="M3915" s="220"/>
      <c r="N3915" s="108"/>
      <c r="O3915" s="220"/>
      <c r="P3915" s="108"/>
      <c r="Q3915" s="225"/>
    </row>
    <row r="3916" spans="2:17" x14ac:dyDescent="0.25">
      <c r="B3916" s="108"/>
      <c r="C3916" s="220"/>
      <c r="D3916" s="108"/>
      <c r="E3916" s="220"/>
      <c r="F3916" s="108"/>
      <c r="G3916" s="220"/>
      <c r="H3916" s="108"/>
      <c r="I3916" s="220"/>
      <c r="J3916" s="108"/>
      <c r="K3916" s="220"/>
      <c r="L3916" s="108"/>
      <c r="M3916" s="220"/>
      <c r="N3916" s="108"/>
      <c r="O3916" s="220"/>
      <c r="P3916" s="108"/>
      <c r="Q3916" s="225"/>
    </row>
    <row r="3917" spans="2:17" x14ac:dyDescent="0.25">
      <c r="B3917" s="108"/>
      <c r="C3917" s="220"/>
      <c r="D3917" s="108"/>
      <c r="E3917" s="220"/>
      <c r="F3917" s="108"/>
      <c r="G3917" s="220"/>
      <c r="H3917" s="108"/>
      <c r="I3917" s="220"/>
      <c r="J3917" s="108"/>
      <c r="K3917" s="220"/>
      <c r="L3917" s="108"/>
      <c r="M3917" s="220"/>
      <c r="N3917" s="108"/>
      <c r="O3917" s="220"/>
      <c r="P3917" s="108"/>
      <c r="Q3917" s="225"/>
    </row>
    <row r="3918" spans="2:17" x14ac:dyDescent="0.25">
      <c r="B3918" s="108"/>
      <c r="C3918" s="220"/>
      <c r="D3918" s="108"/>
      <c r="E3918" s="220"/>
      <c r="F3918" s="108"/>
      <c r="G3918" s="220"/>
      <c r="H3918" s="108"/>
      <c r="I3918" s="220"/>
      <c r="J3918" s="108"/>
      <c r="K3918" s="220"/>
      <c r="L3918" s="108"/>
      <c r="M3918" s="220"/>
      <c r="N3918" s="108"/>
      <c r="O3918" s="220"/>
      <c r="P3918" s="108"/>
      <c r="Q3918" s="225"/>
    </row>
    <row r="3919" spans="2:17" x14ac:dyDescent="0.25">
      <c r="B3919" s="108"/>
      <c r="C3919" s="220"/>
      <c r="D3919" s="108"/>
      <c r="E3919" s="220"/>
      <c r="F3919" s="108"/>
      <c r="G3919" s="220"/>
      <c r="H3919" s="108"/>
      <c r="I3919" s="220"/>
      <c r="J3919" s="108"/>
      <c r="K3919" s="220"/>
      <c r="L3919" s="108"/>
      <c r="M3919" s="220"/>
      <c r="N3919" s="108"/>
      <c r="O3919" s="220"/>
      <c r="P3919" s="108"/>
      <c r="Q3919" s="225"/>
    </row>
    <row r="3920" spans="2:17" x14ac:dyDescent="0.25">
      <c r="B3920" s="108"/>
      <c r="C3920" s="220"/>
      <c r="D3920" s="108"/>
      <c r="E3920" s="220"/>
      <c r="F3920" s="108"/>
      <c r="G3920" s="220"/>
      <c r="H3920" s="108"/>
      <c r="I3920" s="220"/>
      <c r="J3920" s="108"/>
      <c r="K3920" s="220"/>
      <c r="L3920" s="108"/>
      <c r="M3920" s="220"/>
      <c r="N3920" s="108"/>
      <c r="O3920" s="220"/>
      <c r="P3920" s="108"/>
      <c r="Q3920" s="225"/>
    </row>
    <row r="3921" spans="2:17" x14ac:dyDescent="0.25">
      <c r="B3921" s="108"/>
      <c r="C3921" s="220"/>
      <c r="D3921" s="108"/>
      <c r="E3921" s="220"/>
      <c r="F3921" s="108"/>
      <c r="G3921" s="220"/>
      <c r="H3921" s="108"/>
      <c r="I3921" s="220"/>
      <c r="J3921" s="108"/>
      <c r="K3921" s="220"/>
      <c r="L3921" s="108"/>
      <c r="M3921" s="220"/>
      <c r="N3921" s="108"/>
      <c r="O3921" s="220"/>
      <c r="P3921" s="108"/>
      <c r="Q3921" s="225"/>
    </row>
    <row r="3922" spans="2:17" x14ac:dyDescent="0.25">
      <c r="B3922" s="108"/>
      <c r="C3922" s="220"/>
      <c r="D3922" s="108"/>
      <c r="E3922" s="220"/>
      <c r="F3922" s="108"/>
      <c r="G3922" s="220"/>
      <c r="H3922" s="108"/>
      <c r="I3922" s="220"/>
      <c r="J3922" s="108"/>
      <c r="K3922" s="220"/>
      <c r="L3922" s="108"/>
      <c r="M3922" s="220"/>
      <c r="N3922" s="108"/>
      <c r="O3922" s="220"/>
      <c r="P3922" s="108"/>
      <c r="Q3922" s="225"/>
    </row>
    <row r="3923" spans="2:17" x14ac:dyDescent="0.25">
      <c r="B3923" s="108"/>
      <c r="C3923" s="220"/>
      <c r="D3923" s="108"/>
      <c r="E3923" s="220"/>
      <c r="F3923" s="108"/>
      <c r="G3923" s="220"/>
      <c r="H3923" s="108"/>
      <c r="I3923" s="220"/>
      <c r="J3923" s="108"/>
      <c r="K3923" s="220"/>
      <c r="L3923" s="108"/>
      <c r="M3923" s="220"/>
      <c r="N3923" s="108"/>
      <c r="O3923" s="220"/>
      <c r="P3923" s="108"/>
      <c r="Q3923" s="225"/>
    </row>
    <row r="3924" spans="2:17" x14ac:dyDescent="0.25">
      <c r="B3924" s="108"/>
      <c r="C3924" s="220"/>
      <c r="D3924" s="108"/>
      <c r="E3924" s="220"/>
      <c r="F3924" s="108"/>
      <c r="G3924" s="220"/>
      <c r="H3924" s="108"/>
      <c r="I3924" s="220"/>
      <c r="J3924" s="108"/>
      <c r="K3924" s="220"/>
      <c r="L3924" s="108"/>
      <c r="M3924" s="220"/>
      <c r="N3924" s="108"/>
      <c r="O3924" s="220"/>
      <c r="P3924" s="108"/>
      <c r="Q3924" s="225"/>
    </row>
    <row r="3925" spans="2:17" x14ac:dyDescent="0.25">
      <c r="B3925" s="108"/>
      <c r="C3925" s="220"/>
      <c r="D3925" s="108"/>
      <c r="E3925" s="220"/>
      <c r="F3925" s="108"/>
      <c r="G3925" s="220"/>
      <c r="H3925" s="108"/>
      <c r="I3925" s="220"/>
      <c r="J3925" s="108"/>
      <c r="K3925" s="220"/>
      <c r="L3925" s="108"/>
      <c r="M3925" s="220"/>
      <c r="N3925" s="108"/>
      <c r="O3925" s="220"/>
      <c r="P3925" s="108"/>
      <c r="Q3925" s="225"/>
    </row>
    <row r="3926" spans="2:17" x14ac:dyDescent="0.25">
      <c r="B3926" s="108"/>
      <c r="C3926" s="220"/>
      <c r="D3926" s="108"/>
      <c r="E3926" s="220"/>
      <c r="F3926" s="108"/>
      <c r="G3926" s="220"/>
      <c r="H3926" s="108"/>
      <c r="I3926" s="220"/>
      <c r="J3926" s="108"/>
      <c r="K3926" s="220"/>
      <c r="L3926" s="108"/>
      <c r="M3926" s="220"/>
      <c r="N3926" s="108"/>
      <c r="O3926" s="220"/>
      <c r="P3926" s="108"/>
      <c r="Q3926" s="225"/>
    </row>
    <row r="3927" spans="2:17" x14ac:dyDescent="0.25">
      <c r="B3927" s="108"/>
      <c r="C3927" s="220"/>
      <c r="D3927" s="108"/>
      <c r="E3927" s="220"/>
      <c r="F3927" s="108"/>
      <c r="G3927" s="220"/>
      <c r="H3927" s="108"/>
      <c r="I3927" s="220"/>
      <c r="J3927" s="108"/>
      <c r="K3927" s="220"/>
      <c r="L3927" s="108"/>
      <c r="M3927" s="220"/>
      <c r="N3927" s="108"/>
      <c r="O3927" s="220"/>
      <c r="P3927" s="108"/>
      <c r="Q3927" s="225"/>
    </row>
    <row r="3928" spans="2:17" x14ac:dyDescent="0.25">
      <c r="B3928" s="108"/>
      <c r="C3928" s="220"/>
      <c r="D3928" s="108"/>
      <c r="E3928" s="220"/>
      <c r="F3928" s="108"/>
      <c r="G3928" s="220"/>
      <c r="H3928" s="108"/>
      <c r="I3928" s="220"/>
      <c r="J3928" s="108"/>
      <c r="K3928" s="220"/>
      <c r="L3928" s="108"/>
      <c r="M3928" s="220"/>
      <c r="N3928" s="108"/>
      <c r="O3928" s="220"/>
      <c r="P3928" s="108"/>
      <c r="Q3928" s="225"/>
    </row>
    <row r="3929" spans="2:17" x14ac:dyDescent="0.25">
      <c r="B3929" s="108"/>
      <c r="C3929" s="220"/>
      <c r="D3929" s="108"/>
      <c r="E3929" s="220"/>
      <c r="F3929" s="108"/>
      <c r="G3929" s="220"/>
      <c r="H3929" s="108"/>
      <c r="I3929" s="220"/>
      <c r="J3929" s="108"/>
      <c r="K3929" s="220"/>
      <c r="L3929" s="108"/>
      <c r="M3929" s="220"/>
      <c r="N3929" s="108"/>
      <c r="O3929" s="220"/>
      <c r="P3929" s="108"/>
      <c r="Q3929" s="225"/>
    </row>
    <row r="3930" spans="2:17" x14ac:dyDescent="0.25">
      <c r="B3930" s="108"/>
      <c r="C3930" s="220"/>
      <c r="D3930" s="108"/>
      <c r="E3930" s="220"/>
      <c r="F3930" s="108"/>
      <c r="G3930" s="220"/>
      <c r="H3930" s="108"/>
      <c r="I3930" s="220"/>
      <c r="J3930" s="108"/>
      <c r="K3930" s="220"/>
      <c r="L3930" s="108"/>
      <c r="M3930" s="220"/>
      <c r="N3930" s="108"/>
      <c r="O3930" s="220"/>
      <c r="P3930" s="108"/>
      <c r="Q3930" s="225"/>
    </row>
    <row r="3931" spans="2:17" x14ac:dyDescent="0.25">
      <c r="B3931" s="108"/>
      <c r="C3931" s="220"/>
      <c r="D3931" s="108"/>
      <c r="E3931" s="220"/>
      <c r="F3931" s="108"/>
      <c r="G3931" s="220"/>
      <c r="H3931" s="108"/>
      <c r="I3931" s="220"/>
      <c r="J3931" s="108"/>
      <c r="K3931" s="220"/>
      <c r="L3931" s="108"/>
      <c r="M3931" s="220"/>
      <c r="N3931" s="108"/>
      <c r="O3931" s="220"/>
      <c r="P3931" s="108"/>
      <c r="Q3931" s="225"/>
    </row>
    <row r="3932" spans="2:17" x14ac:dyDescent="0.25">
      <c r="B3932" s="108"/>
      <c r="C3932" s="220"/>
      <c r="D3932" s="108"/>
      <c r="E3932" s="220"/>
      <c r="F3932" s="108"/>
      <c r="G3932" s="220"/>
      <c r="H3932" s="108"/>
      <c r="I3932" s="220"/>
      <c r="J3932" s="108"/>
      <c r="K3932" s="220"/>
      <c r="L3932" s="108"/>
      <c r="M3932" s="220"/>
      <c r="N3932" s="108"/>
      <c r="O3932" s="220"/>
      <c r="P3932" s="108"/>
      <c r="Q3932" s="225"/>
    </row>
    <row r="3933" spans="2:17" x14ac:dyDescent="0.25">
      <c r="B3933" s="108"/>
      <c r="C3933" s="220"/>
      <c r="D3933" s="108"/>
      <c r="E3933" s="220"/>
      <c r="F3933" s="108"/>
      <c r="G3933" s="220"/>
      <c r="H3933" s="108"/>
      <c r="I3933" s="220"/>
      <c r="J3933" s="108"/>
      <c r="K3933" s="220"/>
      <c r="L3933" s="108"/>
      <c r="M3933" s="220"/>
      <c r="N3933" s="108"/>
      <c r="O3933" s="220"/>
      <c r="P3933" s="108"/>
      <c r="Q3933" s="225"/>
    </row>
    <row r="3934" spans="2:17" x14ac:dyDescent="0.25">
      <c r="B3934" s="108"/>
      <c r="C3934" s="220"/>
      <c r="D3934" s="108"/>
      <c r="E3934" s="220"/>
      <c r="F3934" s="108"/>
      <c r="G3934" s="220"/>
      <c r="H3934" s="108"/>
      <c r="I3934" s="220"/>
      <c r="J3934" s="108"/>
      <c r="K3934" s="220"/>
      <c r="L3934" s="108"/>
      <c r="M3934" s="220"/>
      <c r="N3934" s="108"/>
      <c r="O3934" s="220"/>
      <c r="P3934" s="108"/>
      <c r="Q3934" s="225"/>
    </row>
    <row r="3935" spans="2:17" x14ac:dyDescent="0.25">
      <c r="B3935" s="108"/>
      <c r="C3935" s="220"/>
      <c r="D3935" s="108"/>
      <c r="E3935" s="220"/>
      <c r="F3935" s="108"/>
      <c r="G3935" s="220"/>
      <c r="H3935" s="108"/>
      <c r="I3935" s="220"/>
      <c r="J3935" s="108"/>
      <c r="K3935" s="220"/>
      <c r="L3935" s="108"/>
      <c r="M3935" s="220"/>
      <c r="N3935" s="108"/>
      <c r="O3935" s="220"/>
      <c r="P3935" s="108"/>
      <c r="Q3935" s="225"/>
    </row>
    <row r="3936" spans="2:17" x14ac:dyDescent="0.25">
      <c r="B3936" s="108"/>
      <c r="C3936" s="220"/>
      <c r="D3936" s="108"/>
      <c r="E3936" s="220"/>
      <c r="F3936" s="108"/>
      <c r="G3936" s="220"/>
      <c r="H3936" s="108"/>
      <c r="I3936" s="220"/>
      <c r="J3936" s="108"/>
      <c r="K3936" s="220"/>
      <c r="L3936" s="108"/>
      <c r="M3936" s="220"/>
      <c r="N3936" s="108"/>
      <c r="O3936" s="220"/>
      <c r="P3936" s="108"/>
      <c r="Q3936" s="225"/>
    </row>
    <row r="3937" spans="2:17" x14ac:dyDescent="0.25">
      <c r="B3937" s="108"/>
      <c r="C3937" s="220"/>
      <c r="D3937" s="108"/>
      <c r="E3937" s="220"/>
      <c r="F3937" s="108"/>
      <c r="G3937" s="220"/>
      <c r="H3937" s="108"/>
      <c r="I3937" s="220"/>
      <c r="J3937" s="108"/>
      <c r="K3937" s="220"/>
      <c r="L3937" s="108"/>
      <c r="M3937" s="220"/>
      <c r="N3937" s="108"/>
      <c r="O3937" s="220"/>
      <c r="P3937" s="108"/>
      <c r="Q3937" s="225"/>
    </row>
    <row r="3938" spans="2:17" x14ac:dyDescent="0.25">
      <c r="B3938" s="108"/>
      <c r="C3938" s="220"/>
      <c r="D3938" s="108"/>
      <c r="E3938" s="220"/>
      <c r="F3938" s="108"/>
      <c r="G3938" s="220"/>
      <c r="H3938" s="108"/>
      <c r="I3938" s="220"/>
      <c r="J3938" s="108"/>
      <c r="K3938" s="220"/>
      <c r="L3938" s="108"/>
      <c r="M3938" s="220"/>
      <c r="N3938" s="108"/>
      <c r="O3938" s="220"/>
      <c r="P3938" s="108"/>
      <c r="Q3938" s="225"/>
    </row>
    <row r="3939" spans="2:17" x14ac:dyDescent="0.25">
      <c r="B3939" s="108"/>
      <c r="C3939" s="220"/>
      <c r="D3939" s="108"/>
      <c r="E3939" s="220"/>
      <c r="F3939" s="108"/>
      <c r="G3939" s="220"/>
      <c r="H3939" s="108"/>
      <c r="I3939" s="220"/>
      <c r="J3939" s="108"/>
      <c r="K3939" s="220"/>
      <c r="L3939" s="108"/>
      <c r="M3939" s="220"/>
      <c r="N3939" s="108"/>
      <c r="O3939" s="220"/>
      <c r="P3939" s="108"/>
      <c r="Q3939" s="225"/>
    </row>
    <row r="3940" spans="2:17" x14ac:dyDescent="0.25">
      <c r="B3940" s="108"/>
      <c r="C3940" s="220"/>
      <c r="D3940" s="108"/>
      <c r="E3940" s="220"/>
      <c r="F3940" s="108"/>
      <c r="G3940" s="220"/>
      <c r="H3940" s="108"/>
      <c r="I3940" s="220"/>
      <c r="J3940" s="108"/>
      <c r="K3940" s="220"/>
      <c r="L3940" s="108"/>
      <c r="M3940" s="220"/>
      <c r="N3940" s="108"/>
      <c r="O3940" s="220"/>
      <c r="P3940" s="108"/>
      <c r="Q3940" s="225"/>
    </row>
    <row r="3941" spans="2:17" x14ac:dyDescent="0.25">
      <c r="B3941" s="108"/>
      <c r="C3941" s="220"/>
      <c r="D3941" s="108"/>
      <c r="E3941" s="220"/>
      <c r="F3941" s="108"/>
      <c r="G3941" s="220"/>
      <c r="H3941" s="108"/>
      <c r="I3941" s="220"/>
      <c r="J3941" s="108"/>
      <c r="K3941" s="220"/>
      <c r="L3941" s="108"/>
      <c r="M3941" s="220"/>
      <c r="N3941" s="108"/>
      <c r="O3941" s="220"/>
      <c r="P3941" s="108"/>
      <c r="Q3941" s="225"/>
    </row>
    <row r="3942" spans="2:17" x14ac:dyDescent="0.25">
      <c r="B3942" s="108"/>
      <c r="C3942" s="220"/>
      <c r="D3942" s="108"/>
      <c r="E3942" s="220"/>
      <c r="F3942" s="108"/>
      <c r="G3942" s="220"/>
      <c r="H3942" s="108"/>
      <c r="I3942" s="220"/>
      <c r="J3942" s="108"/>
      <c r="K3942" s="220"/>
      <c r="L3942" s="108"/>
      <c r="M3942" s="220"/>
      <c r="N3942" s="108"/>
      <c r="O3942" s="220"/>
      <c r="P3942" s="108"/>
      <c r="Q3942" s="225"/>
    </row>
    <row r="3943" spans="2:17" x14ac:dyDescent="0.25">
      <c r="B3943" s="108"/>
      <c r="C3943" s="220"/>
      <c r="D3943" s="108"/>
      <c r="E3943" s="220"/>
      <c r="F3943" s="108"/>
      <c r="G3943" s="220"/>
      <c r="H3943" s="108"/>
      <c r="I3943" s="220"/>
      <c r="J3943" s="108"/>
      <c r="K3943" s="220"/>
      <c r="L3943" s="108"/>
      <c r="M3943" s="220"/>
      <c r="N3943" s="108"/>
      <c r="O3943" s="220"/>
      <c r="P3943" s="108"/>
      <c r="Q3943" s="225"/>
    </row>
    <row r="3944" spans="2:17" x14ac:dyDescent="0.25">
      <c r="B3944" s="108"/>
      <c r="C3944" s="220"/>
      <c r="D3944" s="108"/>
      <c r="E3944" s="220"/>
      <c r="F3944" s="108"/>
      <c r="G3944" s="220"/>
      <c r="H3944" s="108"/>
      <c r="I3944" s="220"/>
      <c r="J3944" s="108"/>
      <c r="K3944" s="220"/>
      <c r="L3944" s="108"/>
      <c r="M3944" s="220"/>
      <c r="N3944" s="108"/>
      <c r="O3944" s="220"/>
      <c r="P3944" s="108"/>
      <c r="Q3944" s="225"/>
    </row>
    <row r="3945" spans="2:17" x14ac:dyDescent="0.25">
      <c r="B3945" s="108"/>
      <c r="C3945" s="220"/>
      <c r="D3945" s="108"/>
      <c r="E3945" s="220"/>
      <c r="F3945" s="108"/>
      <c r="G3945" s="220"/>
      <c r="H3945" s="108"/>
      <c r="I3945" s="220"/>
      <c r="J3945" s="108"/>
      <c r="K3945" s="220"/>
      <c r="L3945" s="108"/>
      <c r="M3945" s="220"/>
      <c r="N3945" s="108"/>
      <c r="O3945" s="220"/>
      <c r="P3945" s="108"/>
      <c r="Q3945" s="225"/>
    </row>
    <row r="3946" spans="2:17" x14ac:dyDescent="0.25">
      <c r="B3946" s="108"/>
      <c r="C3946" s="220"/>
      <c r="D3946" s="108"/>
      <c r="E3946" s="220"/>
      <c r="F3946" s="108"/>
      <c r="G3946" s="220"/>
      <c r="H3946" s="108"/>
      <c r="I3946" s="220"/>
      <c r="J3946" s="108"/>
      <c r="K3946" s="220"/>
      <c r="L3946" s="108"/>
      <c r="M3946" s="220"/>
      <c r="N3946" s="108"/>
      <c r="O3946" s="220"/>
      <c r="P3946" s="108"/>
      <c r="Q3946" s="225"/>
    </row>
    <row r="3947" spans="2:17" x14ac:dyDescent="0.25">
      <c r="B3947" s="108"/>
      <c r="C3947" s="220"/>
      <c r="D3947" s="108"/>
      <c r="E3947" s="220"/>
      <c r="F3947" s="108"/>
      <c r="G3947" s="220"/>
      <c r="H3947" s="108"/>
      <c r="I3947" s="220"/>
      <c r="J3947" s="108"/>
      <c r="K3947" s="220"/>
      <c r="L3947" s="108"/>
      <c r="M3947" s="220"/>
      <c r="N3947" s="108"/>
      <c r="O3947" s="220"/>
      <c r="P3947" s="108"/>
      <c r="Q3947" s="225"/>
    </row>
    <row r="3948" spans="2:17" x14ac:dyDescent="0.25">
      <c r="B3948" s="108"/>
      <c r="C3948" s="220"/>
      <c r="D3948" s="108"/>
      <c r="E3948" s="220"/>
      <c r="F3948" s="108"/>
      <c r="G3948" s="220"/>
      <c r="H3948" s="108"/>
      <c r="I3948" s="220"/>
      <c r="J3948" s="108"/>
      <c r="K3948" s="220"/>
      <c r="L3948" s="108"/>
      <c r="M3948" s="220"/>
      <c r="N3948" s="108"/>
      <c r="O3948" s="220"/>
      <c r="P3948" s="108"/>
      <c r="Q3948" s="225"/>
    </row>
    <row r="3949" spans="2:17" x14ac:dyDescent="0.25">
      <c r="B3949" s="108"/>
      <c r="C3949" s="220"/>
      <c r="D3949" s="108"/>
      <c r="E3949" s="220"/>
      <c r="F3949" s="108"/>
      <c r="G3949" s="220"/>
      <c r="H3949" s="108"/>
      <c r="I3949" s="220"/>
      <c r="J3949" s="108"/>
      <c r="K3949" s="220"/>
      <c r="L3949" s="108"/>
      <c r="M3949" s="220"/>
      <c r="N3949" s="108"/>
      <c r="O3949" s="220"/>
      <c r="P3949" s="108"/>
      <c r="Q3949" s="225"/>
    </row>
    <row r="3950" spans="2:17" x14ac:dyDescent="0.25">
      <c r="B3950" s="108"/>
      <c r="C3950" s="220"/>
      <c r="D3950" s="108"/>
      <c r="E3950" s="220"/>
      <c r="F3950" s="108"/>
      <c r="G3950" s="220"/>
      <c r="H3950" s="108"/>
      <c r="I3950" s="220"/>
      <c r="J3950" s="108"/>
      <c r="K3950" s="220"/>
      <c r="L3950" s="108"/>
      <c r="M3950" s="220"/>
      <c r="N3950" s="108"/>
      <c r="O3950" s="220"/>
      <c r="P3950" s="108"/>
      <c r="Q3950" s="225"/>
    </row>
    <row r="3951" spans="2:17" x14ac:dyDescent="0.25">
      <c r="B3951" s="108"/>
      <c r="C3951" s="220"/>
      <c r="D3951" s="108"/>
      <c r="E3951" s="220"/>
      <c r="F3951" s="108"/>
      <c r="G3951" s="220"/>
      <c r="H3951" s="108"/>
      <c r="I3951" s="220"/>
      <c r="J3951" s="108"/>
      <c r="K3951" s="220"/>
      <c r="L3951" s="108"/>
      <c r="M3951" s="220"/>
      <c r="N3951" s="108"/>
      <c r="O3951" s="220"/>
      <c r="P3951" s="108"/>
      <c r="Q3951" s="225"/>
    </row>
    <row r="3952" spans="2:17" x14ac:dyDescent="0.25">
      <c r="B3952" s="108"/>
      <c r="C3952" s="220"/>
      <c r="D3952" s="108"/>
      <c r="E3952" s="220"/>
      <c r="F3952" s="108"/>
      <c r="G3952" s="220"/>
      <c r="H3952" s="108"/>
      <c r="I3952" s="220"/>
      <c r="J3952" s="108"/>
      <c r="K3952" s="220"/>
      <c r="L3952" s="108"/>
      <c r="M3952" s="220"/>
      <c r="N3952" s="108"/>
      <c r="O3952" s="220"/>
      <c r="P3952" s="108"/>
      <c r="Q3952" s="225"/>
    </row>
    <row r="3953" spans="2:17" x14ac:dyDescent="0.25">
      <c r="B3953" s="108"/>
      <c r="C3953" s="220"/>
      <c r="D3953" s="108"/>
      <c r="E3953" s="220"/>
      <c r="F3953" s="108"/>
      <c r="G3953" s="220"/>
      <c r="H3953" s="108"/>
      <c r="I3953" s="220"/>
      <c r="J3953" s="108"/>
      <c r="K3953" s="220"/>
      <c r="L3953" s="108"/>
      <c r="M3953" s="220"/>
      <c r="N3953" s="108"/>
      <c r="O3953" s="220"/>
      <c r="P3953" s="108"/>
      <c r="Q3953" s="225"/>
    </row>
    <row r="3954" spans="2:17" x14ac:dyDescent="0.25">
      <c r="B3954" s="108"/>
      <c r="C3954" s="220"/>
      <c r="D3954" s="108"/>
      <c r="E3954" s="220"/>
      <c r="F3954" s="108"/>
      <c r="G3954" s="220"/>
      <c r="H3954" s="108"/>
      <c r="I3954" s="220"/>
      <c r="J3954" s="108"/>
      <c r="K3954" s="220"/>
      <c r="L3954" s="108"/>
      <c r="M3954" s="220"/>
      <c r="N3954" s="108"/>
      <c r="O3954" s="220"/>
      <c r="P3954" s="108"/>
      <c r="Q3954" s="225"/>
    </row>
    <row r="3955" spans="2:17" x14ac:dyDescent="0.25">
      <c r="B3955" s="108"/>
      <c r="C3955" s="220"/>
      <c r="D3955" s="108"/>
      <c r="E3955" s="220"/>
      <c r="F3955" s="108"/>
      <c r="G3955" s="220"/>
      <c r="H3955" s="108"/>
      <c r="I3955" s="220"/>
      <c r="J3955" s="108"/>
      <c r="K3955" s="220"/>
      <c r="L3955" s="108"/>
      <c r="M3955" s="220"/>
      <c r="N3955" s="108"/>
      <c r="O3955" s="220"/>
      <c r="P3955" s="108"/>
      <c r="Q3955" s="225"/>
    </row>
    <row r="3956" spans="2:17" x14ac:dyDescent="0.25">
      <c r="B3956" s="108"/>
      <c r="C3956" s="220"/>
      <c r="D3956" s="108"/>
      <c r="E3956" s="220"/>
      <c r="F3956" s="108"/>
      <c r="G3956" s="220"/>
      <c r="H3956" s="108"/>
      <c r="I3956" s="220"/>
      <c r="J3956" s="108"/>
      <c r="K3956" s="220"/>
      <c r="L3956" s="108"/>
      <c r="M3956" s="220"/>
      <c r="N3956" s="108"/>
      <c r="O3956" s="220"/>
      <c r="P3956" s="108"/>
      <c r="Q3956" s="225"/>
    </row>
    <row r="3957" spans="2:17" x14ac:dyDescent="0.25">
      <c r="B3957" s="108"/>
      <c r="C3957" s="220"/>
      <c r="D3957" s="108"/>
      <c r="E3957" s="220"/>
      <c r="F3957" s="108"/>
      <c r="G3957" s="220"/>
      <c r="H3957" s="108"/>
      <c r="I3957" s="220"/>
      <c r="J3957" s="108"/>
      <c r="K3957" s="220"/>
      <c r="L3957" s="108"/>
      <c r="M3957" s="220"/>
      <c r="N3957" s="108"/>
      <c r="O3957" s="220"/>
      <c r="P3957" s="108"/>
      <c r="Q3957" s="225"/>
    </row>
    <row r="3958" spans="2:17" x14ac:dyDescent="0.25">
      <c r="B3958" s="108"/>
      <c r="C3958" s="220"/>
      <c r="D3958" s="108"/>
      <c r="E3958" s="220"/>
      <c r="F3958" s="108"/>
      <c r="G3958" s="220"/>
      <c r="H3958" s="108"/>
      <c r="I3958" s="220"/>
      <c r="J3958" s="108"/>
      <c r="K3958" s="220"/>
      <c r="L3958" s="108"/>
      <c r="M3958" s="220"/>
      <c r="N3958" s="108"/>
      <c r="O3958" s="220"/>
      <c r="P3958" s="108"/>
      <c r="Q3958" s="225"/>
    </row>
    <row r="3959" spans="2:17" x14ac:dyDescent="0.25">
      <c r="B3959" s="108"/>
      <c r="C3959" s="220"/>
      <c r="D3959" s="108"/>
      <c r="E3959" s="220"/>
      <c r="F3959" s="108"/>
      <c r="G3959" s="220"/>
      <c r="H3959" s="108"/>
      <c r="I3959" s="220"/>
      <c r="J3959" s="108"/>
      <c r="K3959" s="220"/>
      <c r="L3959" s="108"/>
      <c r="M3959" s="220"/>
      <c r="N3959" s="108"/>
      <c r="O3959" s="220"/>
      <c r="P3959" s="108"/>
      <c r="Q3959" s="225"/>
    </row>
    <row r="3960" spans="2:17" x14ac:dyDescent="0.25">
      <c r="B3960" s="108"/>
      <c r="C3960" s="220"/>
      <c r="D3960" s="108"/>
      <c r="E3960" s="220"/>
      <c r="F3960" s="108"/>
      <c r="G3960" s="220"/>
      <c r="H3960" s="108"/>
      <c r="I3960" s="220"/>
      <c r="J3960" s="108"/>
      <c r="K3960" s="220"/>
      <c r="L3960" s="108"/>
      <c r="M3960" s="220"/>
      <c r="N3960" s="108"/>
      <c r="O3960" s="220"/>
      <c r="P3960" s="108"/>
      <c r="Q3960" s="225"/>
    </row>
    <row r="3961" spans="2:17" x14ac:dyDescent="0.25">
      <c r="B3961" s="108"/>
      <c r="C3961" s="220"/>
      <c r="D3961" s="108"/>
      <c r="E3961" s="220"/>
      <c r="F3961" s="108"/>
      <c r="G3961" s="220"/>
      <c r="H3961" s="108"/>
      <c r="I3961" s="220"/>
      <c r="J3961" s="108"/>
      <c r="K3961" s="220"/>
      <c r="L3961" s="108"/>
      <c r="M3961" s="220"/>
      <c r="N3961" s="108"/>
      <c r="O3961" s="220"/>
      <c r="P3961" s="108"/>
      <c r="Q3961" s="225"/>
    </row>
    <row r="3962" spans="2:17" x14ac:dyDescent="0.25">
      <c r="B3962" s="108"/>
      <c r="C3962" s="220"/>
      <c r="D3962" s="108"/>
      <c r="E3962" s="220"/>
      <c r="F3962" s="108"/>
      <c r="G3962" s="220"/>
      <c r="H3962" s="108"/>
      <c r="I3962" s="220"/>
      <c r="J3962" s="108"/>
      <c r="K3962" s="220"/>
      <c r="L3962" s="108"/>
      <c r="M3962" s="220"/>
      <c r="N3962" s="108"/>
      <c r="O3962" s="220"/>
      <c r="P3962" s="108"/>
      <c r="Q3962" s="225"/>
    </row>
    <row r="3963" spans="2:17" x14ac:dyDescent="0.25">
      <c r="B3963" s="108"/>
      <c r="C3963" s="220"/>
      <c r="D3963" s="108"/>
      <c r="E3963" s="220"/>
      <c r="F3963" s="108"/>
      <c r="G3963" s="220"/>
      <c r="H3963" s="108"/>
      <c r="I3963" s="220"/>
      <c r="J3963" s="108"/>
      <c r="K3963" s="220"/>
      <c r="L3963" s="108"/>
      <c r="M3963" s="220"/>
      <c r="N3963" s="108"/>
      <c r="O3963" s="220"/>
      <c r="P3963" s="108"/>
      <c r="Q3963" s="225"/>
    </row>
    <row r="3964" spans="2:17" x14ac:dyDescent="0.25">
      <c r="B3964" s="108"/>
      <c r="C3964" s="220"/>
      <c r="D3964" s="108"/>
      <c r="E3964" s="220"/>
      <c r="F3964" s="108"/>
      <c r="G3964" s="220"/>
      <c r="H3964" s="108"/>
      <c r="I3964" s="220"/>
      <c r="J3964" s="108"/>
      <c r="K3964" s="220"/>
      <c r="L3964" s="108"/>
      <c r="M3964" s="220"/>
      <c r="N3964" s="108"/>
      <c r="O3964" s="220"/>
      <c r="P3964" s="108"/>
      <c r="Q3964" s="225"/>
    </row>
    <row r="3965" spans="2:17" x14ac:dyDescent="0.25">
      <c r="B3965" s="108"/>
      <c r="C3965" s="220"/>
      <c r="D3965" s="108"/>
      <c r="E3965" s="220"/>
      <c r="F3965" s="108"/>
      <c r="G3965" s="220"/>
      <c r="H3965" s="108"/>
      <c r="I3965" s="220"/>
      <c r="J3965" s="108"/>
      <c r="K3965" s="220"/>
      <c r="L3965" s="108"/>
      <c r="M3965" s="220"/>
      <c r="N3965" s="108"/>
      <c r="O3965" s="220"/>
      <c r="P3965" s="108"/>
      <c r="Q3965" s="225"/>
    </row>
    <row r="3966" spans="2:17" x14ac:dyDescent="0.25">
      <c r="B3966" s="108"/>
      <c r="C3966" s="220"/>
      <c r="D3966" s="108"/>
      <c r="E3966" s="220"/>
      <c r="F3966" s="108"/>
      <c r="G3966" s="220"/>
      <c r="H3966" s="108"/>
      <c r="I3966" s="220"/>
      <c r="J3966" s="108"/>
      <c r="K3966" s="220"/>
      <c r="L3966" s="108"/>
      <c r="M3966" s="220"/>
      <c r="N3966" s="108"/>
      <c r="O3966" s="220"/>
      <c r="P3966" s="108"/>
      <c r="Q3966" s="225"/>
    </row>
    <row r="3967" spans="2:17" x14ac:dyDescent="0.25">
      <c r="B3967" s="108"/>
      <c r="C3967" s="220"/>
      <c r="D3967" s="108"/>
      <c r="E3967" s="220"/>
      <c r="F3967" s="108"/>
      <c r="G3967" s="220"/>
      <c r="H3967" s="108"/>
      <c r="I3967" s="220"/>
      <c r="J3967" s="108"/>
      <c r="K3967" s="220"/>
      <c r="L3967" s="108"/>
      <c r="M3967" s="220"/>
      <c r="N3967" s="108"/>
      <c r="O3967" s="220"/>
      <c r="P3967" s="108"/>
      <c r="Q3967" s="225"/>
    </row>
    <row r="3968" spans="2:17" x14ac:dyDescent="0.25">
      <c r="B3968" s="108"/>
      <c r="C3968" s="220"/>
      <c r="D3968" s="108"/>
      <c r="E3968" s="220"/>
      <c r="F3968" s="108"/>
      <c r="G3968" s="220"/>
      <c r="H3968" s="108"/>
      <c r="I3968" s="220"/>
      <c r="J3968" s="108"/>
      <c r="K3968" s="220"/>
      <c r="L3968" s="108"/>
      <c r="M3968" s="220"/>
      <c r="N3968" s="108"/>
      <c r="O3968" s="220"/>
      <c r="P3968" s="108"/>
      <c r="Q3968" s="225"/>
    </row>
    <row r="3969" spans="2:17" x14ac:dyDescent="0.25">
      <c r="B3969" s="108"/>
      <c r="C3969" s="220"/>
      <c r="D3969" s="108"/>
      <c r="E3969" s="220"/>
      <c r="F3969" s="108"/>
      <c r="G3969" s="220"/>
      <c r="H3969" s="108"/>
      <c r="I3969" s="220"/>
      <c r="J3969" s="108"/>
      <c r="K3969" s="220"/>
      <c r="L3969" s="108"/>
      <c r="M3969" s="220"/>
      <c r="N3969" s="108"/>
      <c r="O3969" s="220"/>
      <c r="P3969" s="108"/>
      <c r="Q3969" s="225"/>
    </row>
    <row r="3970" spans="2:17" x14ac:dyDescent="0.25">
      <c r="B3970" s="108"/>
      <c r="C3970" s="220"/>
      <c r="D3970" s="108"/>
      <c r="E3970" s="220"/>
      <c r="F3970" s="108"/>
      <c r="G3970" s="220"/>
      <c r="H3970" s="108"/>
      <c r="I3970" s="220"/>
      <c r="J3970" s="108"/>
      <c r="K3970" s="220"/>
      <c r="L3970" s="108"/>
      <c r="M3970" s="220"/>
      <c r="N3970" s="108"/>
      <c r="O3970" s="220"/>
      <c r="P3970" s="108"/>
      <c r="Q3970" s="225"/>
    </row>
    <row r="3971" spans="2:17" x14ac:dyDescent="0.25">
      <c r="B3971" s="108"/>
      <c r="C3971" s="220"/>
      <c r="D3971" s="108"/>
      <c r="E3971" s="220"/>
      <c r="F3971" s="108"/>
      <c r="G3971" s="220"/>
      <c r="H3971" s="108"/>
      <c r="I3971" s="220"/>
      <c r="J3971" s="108"/>
      <c r="K3971" s="220"/>
      <c r="L3971" s="108"/>
      <c r="M3971" s="220"/>
      <c r="N3971" s="108"/>
      <c r="O3971" s="220"/>
      <c r="P3971" s="108"/>
      <c r="Q3971" s="225"/>
    </row>
    <row r="3972" spans="2:17" x14ac:dyDescent="0.25">
      <c r="B3972" s="108"/>
      <c r="C3972" s="220"/>
      <c r="D3972" s="108"/>
      <c r="E3972" s="220"/>
      <c r="F3972" s="108"/>
      <c r="G3972" s="220"/>
      <c r="H3972" s="108"/>
      <c r="I3972" s="220"/>
      <c r="J3972" s="108"/>
      <c r="K3972" s="220"/>
      <c r="L3972" s="108"/>
      <c r="M3972" s="220"/>
      <c r="N3972" s="108"/>
      <c r="O3972" s="220"/>
      <c r="P3972" s="108"/>
      <c r="Q3972" s="225"/>
    </row>
    <row r="3973" spans="2:17" x14ac:dyDescent="0.25">
      <c r="B3973" s="108"/>
      <c r="C3973" s="220"/>
      <c r="D3973" s="108"/>
      <c r="E3973" s="220"/>
      <c r="F3973" s="108"/>
      <c r="G3973" s="220"/>
      <c r="H3973" s="108"/>
      <c r="I3973" s="220"/>
      <c r="J3973" s="108"/>
      <c r="K3973" s="220"/>
      <c r="L3973" s="108"/>
      <c r="M3973" s="220"/>
      <c r="N3973" s="108"/>
      <c r="O3973" s="220"/>
      <c r="P3973" s="108"/>
      <c r="Q3973" s="225"/>
    </row>
    <row r="3974" spans="2:17" x14ac:dyDescent="0.25">
      <c r="B3974" s="108"/>
      <c r="C3974" s="220"/>
      <c r="D3974" s="108"/>
      <c r="E3974" s="220"/>
      <c r="F3974" s="108"/>
      <c r="G3974" s="220"/>
      <c r="H3974" s="108"/>
      <c r="I3974" s="220"/>
      <c r="J3974" s="108"/>
      <c r="K3974" s="220"/>
      <c r="L3974" s="108"/>
      <c r="M3974" s="220"/>
      <c r="N3974" s="108"/>
      <c r="O3974" s="220"/>
      <c r="P3974" s="108"/>
      <c r="Q3974" s="225"/>
    </row>
    <row r="3975" spans="2:17" x14ac:dyDescent="0.25">
      <c r="B3975" s="108"/>
      <c r="C3975" s="220"/>
      <c r="D3975" s="108"/>
      <c r="E3975" s="220"/>
      <c r="F3975" s="108"/>
      <c r="G3975" s="220"/>
      <c r="H3975" s="108"/>
      <c r="I3975" s="220"/>
      <c r="J3975" s="108"/>
      <c r="K3975" s="220"/>
      <c r="L3975" s="108"/>
      <c r="M3975" s="220"/>
      <c r="N3975" s="108"/>
      <c r="O3975" s="220"/>
      <c r="P3975" s="108"/>
      <c r="Q3975" s="225"/>
    </row>
    <row r="3976" spans="2:17" x14ac:dyDescent="0.25">
      <c r="B3976" s="108"/>
      <c r="C3976" s="220"/>
      <c r="D3976" s="108"/>
      <c r="E3976" s="220"/>
      <c r="F3976" s="108"/>
      <c r="G3976" s="220"/>
      <c r="H3976" s="108"/>
      <c r="I3976" s="220"/>
      <c r="J3976" s="108"/>
      <c r="K3976" s="220"/>
      <c r="L3976" s="108"/>
      <c r="M3976" s="220"/>
      <c r="N3976" s="108"/>
      <c r="O3976" s="220"/>
      <c r="P3976" s="108"/>
      <c r="Q3976" s="225"/>
    </row>
    <row r="3977" spans="2:17" x14ac:dyDescent="0.25">
      <c r="B3977" s="108"/>
      <c r="C3977" s="220"/>
      <c r="D3977" s="108"/>
      <c r="E3977" s="220"/>
      <c r="F3977" s="108"/>
      <c r="G3977" s="220"/>
      <c r="H3977" s="108"/>
      <c r="I3977" s="220"/>
      <c r="J3977" s="108"/>
      <c r="K3977" s="220"/>
      <c r="L3977" s="108"/>
      <c r="M3977" s="220"/>
      <c r="N3977" s="108"/>
      <c r="O3977" s="220"/>
      <c r="P3977" s="108"/>
      <c r="Q3977" s="225"/>
    </row>
    <row r="3978" spans="2:17" x14ac:dyDescent="0.25">
      <c r="B3978" s="108"/>
      <c r="C3978" s="220"/>
      <c r="D3978" s="108"/>
      <c r="E3978" s="220"/>
      <c r="F3978" s="108"/>
      <c r="G3978" s="220"/>
      <c r="H3978" s="108"/>
      <c r="I3978" s="220"/>
      <c r="J3978" s="108"/>
      <c r="K3978" s="220"/>
      <c r="L3978" s="108"/>
      <c r="M3978" s="220"/>
      <c r="N3978" s="108"/>
      <c r="O3978" s="220"/>
      <c r="P3978" s="108"/>
      <c r="Q3978" s="225"/>
    </row>
    <row r="3979" spans="2:17" x14ac:dyDescent="0.25">
      <c r="B3979" s="108"/>
      <c r="C3979" s="220"/>
      <c r="D3979" s="108"/>
      <c r="E3979" s="220"/>
      <c r="F3979" s="108"/>
      <c r="G3979" s="220"/>
      <c r="H3979" s="108"/>
      <c r="I3979" s="220"/>
      <c r="J3979" s="108"/>
      <c r="K3979" s="220"/>
      <c r="L3979" s="108"/>
      <c r="M3979" s="220"/>
      <c r="N3979" s="108"/>
      <c r="O3979" s="220"/>
      <c r="P3979" s="108"/>
      <c r="Q3979" s="225"/>
    </row>
    <row r="3980" spans="2:17" x14ac:dyDescent="0.25">
      <c r="B3980" s="108"/>
      <c r="C3980" s="220"/>
      <c r="D3980" s="108"/>
      <c r="E3980" s="220"/>
      <c r="F3980" s="108"/>
      <c r="G3980" s="220"/>
      <c r="H3980" s="108"/>
      <c r="I3980" s="220"/>
      <c r="J3980" s="108"/>
      <c r="K3980" s="220"/>
      <c r="L3980" s="108"/>
      <c r="M3980" s="220"/>
      <c r="N3980" s="108"/>
      <c r="O3980" s="220"/>
      <c r="P3980" s="108"/>
      <c r="Q3980" s="225"/>
    </row>
    <row r="3981" spans="2:17" x14ac:dyDescent="0.25">
      <c r="B3981" s="108"/>
      <c r="C3981" s="220"/>
      <c r="D3981" s="108"/>
      <c r="E3981" s="220"/>
      <c r="F3981" s="108"/>
      <c r="G3981" s="220"/>
      <c r="H3981" s="108"/>
      <c r="I3981" s="220"/>
      <c r="J3981" s="108"/>
      <c r="K3981" s="220"/>
      <c r="L3981" s="108"/>
      <c r="M3981" s="220"/>
      <c r="N3981" s="108"/>
      <c r="O3981" s="220"/>
      <c r="P3981" s="108"/>
      <c r="Q3981" s="225"/>
    </row>
    <row r="3982" spans="2:17" x14ac:dyDescent="0.25">
      <c r="B3982" s="108"/>
      <c r="C3982" s="220"/>
      <c r="D3982" s="108"/>
      <c r="E3982" s="220"/>
      <c r="F3982" s="108"/>
      <c r="G3982" s="220"/>
      <c r="H3982" s="108"/>
      <c r="I3982" s="220"/>
      <c r="J3982" s="108"/>
      <c r="K3982" s="220"/>
      <c r="L3982" s="108"/>
      <c r="M3982" s="220"/>
      <c r="N3982" s="108"/>
      <c r="O3982" s="220"/>
      <c r="P3982" s="108"/>
      <c r="Q3982" s="225"/>
    </row>
    <row r="3983" spans="2:17" x14ac:dyDescent="0.25">
      <c r="B3983" s="108"/>
      <c r="C3983" s="220"/>
      <c r="D3983" s="108"/>
      <c r="E3983" s="220"/>
      <c r="F3983" s="108"/>
      <c r="G3983" s="220"/>
      <c r="H3983" s="108"/>
      <c r="I3983" s="220"/>
      <c r="J3983" s="108"/>
      <c r="K3983" s="220"/>
      <c r="L3983" s="108"/>
      <c r="M3983" s="220"/>
      <c r="N3983" s="108"/>
      <c r="O3983" s="220"/>
      <c r="P3983" s="108"/>
      <c r="Q3983" s="225"/>
    </row>
    <row r="3984" spans="2:17" x14ac:dyDescent="0.25">
      <c r="B3984" s="108"/>
      <c r="C3984" s="220"/>
      <c r="D3984" s="108"/>
      <c r="E3984" s="220"/>
      <c r="F3984" s="108"/>
      <c r="G3984" s="220"/>
      <c r="H3984" s="108"/>
      <c r="I3984" s="220"/>
      <c r="J3984" s="108"/>
      <c r="K3984" s="220"/>
      <c r="L3984" s="108"/>
      <c r="M3984" s="220"/>
      <c r="N3984" s="108"/>
      <c r="O3984" s="220"/>
      <c r="P3984" s="108"/>
      <c r="Q3984" s="225"/>
    </row>
    <row r="3985" spans="2:17" x14ac:dyDescent="0.25">
      <c r="B3985" s="108"/>
      <c r="C3985" s="220"/>
      <c r="D3985" s="108"/>
      <c r="E3985" s="220"/>
      <c r="F3985" s="108"/>
      <c r="G3985" s="220"/>
      <c r="H3985" s="108"/>
      <c r="I3985" s="220"/>
      <c r="J3985" s="108"/>
      <c r="K3985" s="220"/>
      <c r="L3985" s="108"/>
      <c r="M3985" s="220"/>
      <c r="N3985" s="108"/>
      <c r="O3985" s="220"/>
      <c r="P3985" s="108"/>
      <c r="Q3985" s="225"/>
    </row>
    <row r="3986" spans="2:17" x14ac:dyDescent="0.25">
      <c r="B3986" s="108"/>
      <c r="C3986" s="220"/>
      <c r="D3986" s="108"/>
      <c r="E3986" s="220"/>
      <c r="F3986" s="108"/>
      <c r="G3986" s="220"/>
      <c r="H3986" s="108"/>
      <c r="I3986" s="220"/>
      <c r="J3986" s="108"/>
      <c r="K3986" s="220"/>
      <c r="L3986" s="108"/>
      <c r="M3986" s="220"/>
      <c r="N3986" s="108"/>
      <c r="O3986" s="220"/>
      <c r="P3986" s="108"/>
      <c r="Q3986" s="225"/>
    </row>
    <row r="3987" spans="2:17" x14ac:dyDescent="0.25">
      <c r="B3987" s="108"/>
      <c r="C3987" s="220"/>
      <c r="D3987" s="108"/>
      <c r="E3987" s="220"/>
      <c r="F3987" s="108"/>
      <c r="G3987" s="220"/>
      <c r="H3987" s="108"/>
      <c r="I3987" s="220"/>
      <c r="J3987" s="108"/>
      <c r="K3987" s="220"/>
      <c r="L3987" s="108"/>
      <c r="M3987" s="220"/>
      <c r="N3987" s="108"/>
      <c r="O3987" s="220"/>
      <c r="P3987" s="108"/>
      <c r="Q3987" s="225"/>
    </row>
    <row r="3988" spans="2:17" x14ac:dyDescent="0.25">
      <c r="B3988" s="108"/>
      <c r="C3988" s="220"/>
      <c r="D3988" s="108"/>
      <c r="E3988" s="220"/>
      <c r="F3988" s="108"/>
      <c r="G3988" s="220"/>
      <c r="H3988" s="108"/>
      <c r="I3988" s="220"/>
      <c r="J3988" s="108"/>
      <c r="K3988" s="220"/>
      <c r="L3988" s="108"/>
      <c r="M3988" s="220"/>
      <c r="N3988" s="108"/>
      <c r="O3988" s="220"/>
      <c r="P3988" s="108"/>
      <c r="Q3988" s="225"/>
    </row>
    <row r="3989" spans="2:17" x14ac:dyDescent="0.25">
      <c r="B3989" s="108"/>
      <c r="C3989" s="220"/>
      <c r="D3989" s="108"/>
      <c r="E3989" s="220"/>
      <c r="F3989" s="108"/>
      <c r="G3989" s="220"/>
      <c r="H3989" s="108"/>
      <c r="I3989" s="220"/>
      <c r="J3989" s="108"/>
      <c r="K3989" s="220"/>
      <c r="L3989" s="108"/>
      <c r="M3989" s="220"/>
      <c r="N3989" s="108"/>
      <c r="O3989" s="220"/>
      <c r="P3989" s="108"/>
      <c r="Q3989" s="225"/>
    </row>
    <row r="3990" spans="2:17" x14ac:dyDescent="0.25">
      <c r="B3990" s="108"/>
      <c r="C3990" s="220"/>
      <c r="D3990" s="108"/>
      <c r="E3990" s="220"/>
      <c r="F3990" s="108"/>
      <c r="G3990" s="220"/>
      <c r="H3990" s="108"/>
      <c r="I3990" s="220"/>
      <c r="J3990" s="108"/>
      <c r="K3990" s="220"/>
      <c r="L3990" s="108"/>
      <c r="M3990" s="220"/>
      <c r="N3990" s="108"/>
      <c r="O3990" s="220"/>
      <c r="P3990" s="108"/>
      <c r="Q3990" s="225"/>
    </row>
    <row r="3991" spans="2:17" x14ac:dyDescent="0.25">
      <c r="B3991" s="108"/>
      <c r="C3991" s="220"/>
      <c r="D3991" s="108"/>
      <c r="E3991" s="220"/>
      <c r="F3991" s="108"/>
      <c r="G3991" s="220"/>
      <c r="H3991" s="108"/>
      <c r="I3991" s="220"/>
      <c r="J3991" s="108"/>
      <c r="K3991" s="220"/>
      <c r="L3991" s="108"/>
      <c r="M3991" s="220"/>
      <c r="N3991" s="108"/>
      <c r="O3991" s="220"/>
      <c r="P3991" s="108"/>
      <c r="Q3991" s="225"/>
    </row>
    <row r="3992" spans="2:17" x14ac:dyDescent="0.25">
      <c r="B3992" s="108"/>
      <c r="C3992" s="220"/>
      <c r="D3992" s="108"/>
      <c r="E3992" s="220"/>
      <c r="F3992" s="108"/>
      <c r="G3992" s="220"/>
      <c r="H3992" s="108"/>
      <c r="I3992" s="220"/>
      <c r="J3992" s="108"/>
      <c r="K3992" s="220"/>
      <c r="L3992" s="108"/>
      <c r="M3992" s="220"/>
      <c r="N3992" s="108"/>
      <c r="O3992" s="220"/>
      <c r="P3992" s="108"/>
      <c r="Q3992" s="225"/>
    </row>
    <row r="3993" spans="2:17" x14ac:dyDescent="0.25">
      <c r="B3993" s="108"/>
      <c r="C3993" s="220"/>
      <c r="D3993" s="108"/>
      <c r="E3993" s="220"/>
      <c r="F3993" s="108"/>
      <c r="G3993" s="220"/>
      <c r="H3993" s="108"/>
      <c r="I3993" s="220"/>
      <c r="J3993" s="108"/>
      <c r="K3993" s="220"/>
      <c r="L3993" s="108"/>
      <c r="M3993" s="220"/>
      <c r="N3993" s="108"/>
      <c r="O3993" s="220"/>
      <c r="P3993" s="108"/>
      <c r="Q3993" s="225"/>
    </row>
    <row r="3994" spans="2:17" x14ac:dyDescent="0.25">
      <c r="B3994" s="108"/>
      <c r="C3994" s="220"/>
      <c r="D3994" s="108"/>
      <c r="E3994" s="220"/>
      <c r="F3994" s="108"/>
      <c r="G3994" s="220"/>
      <c r="H3994" s="108"/>
      <c r="I3994" s="220"/>
      <c r="J3994" s="108"/>
      <c r="K3994" s="220"/>
      <c r="L3994" s="108"/>
      <c r="M3994" s="220"/>
      <c r="N3994" s="108"/>
      <c r="O3994" s="220"/>
      <c r="P3994" s="108"/>
      <c r="Q3994" s="225"/>
    </row>
    <row r="3995" spans="2:17" x14ac:dyDescent="0.25">
      <c r="B3995" s="108"/>
      <c r="C3995" s="220"/>
      <c r="D3995" s="108"/>
      <c r="E3995" s="220"/>
      <c r="F3995" s="108"/>
      <c r="G3995" s="220"/>
      <c r="H3995" s="108"/>
      <c r="I3995" s="220"/>
      <c r="J3995" s="108"/>
      <c r="K3995" s="220"/>
      <c r="L3995" s="108"/>
      <c r="M3995" s="220"/>
      <c r="N3995" s="108"/>
      <c r="O3995" s="220"/>
      <c r="P3995" s="108"/>
      <c r="Q3995" s="225"/>
    </row>
    <row r="3996" spans="2:17" x14ac:dyDescent="0.25">
      <c r="B3996" s="108"/>
      <c r="C3996" s="220"/>
      <c r="D3996" s="108"/>
      <c r="E3996" s="220"/>
      <c r="F3996" s="108"/>
      <c r="G3996" s="220"/>
      <c r="H3996" s="108"/>
      <c r="I3996" s="220"/>
      <c r="J3996" s="108"/>
      <c r="K3996" s="220"/>
      <c r="L3996" s="108"/>
      <c r="M3996" s="220"/>
      <c r="N3996" s="108"/>
      <c r="O3996" s="220"/>
      <c r="P3996" s="108"/>
      <c r="Q3996" s="225"/>
    </row>
    <row r="3997" spans="2:17" x14ac:dyDescent="0.25">
      <c r="B3997" s="108"/>
      <c r="C3997" s="220"/>
      <c r="D3997" s="108"/>
      <c r="E3997" s="220"/>
      <c r="F3997" s="108"/>
      <c r="G3997" s="220"/>
      <c r="H3997" s="108"/>
      <c r="I3997" s="220"/>
      <c r="J3997" s="108"/>
      <c r="K3997" s="220"/>
      <c r="L3997" s="108"/>
      <c r="M3997" s="220"/>
      <c r="N3997" s="108"/>
      <c r="O3997" s="220"/>
      <c r="P3997" s="108"/>
      <c r="Q3997" s="225"/>
    </row>
    <row r="3998" spans="2:17" x14ac:dyDescent="0.25">
      <c r="B3998" s="108"/>
      <c r="C3998" s="220"/>
      <c r="D3998" s="108"/>
      <c r="E3998" s="220"/>
      <c r="F3998" s="108"/>
      <c r="G3998" s="220"/>
      <c r="H3998" s="108"/>
      <c r="I3998" s="220"/>
      <c r="J3998" s="108"/>
      <c r="K3998" s="220"/>
      <c r="L3998" s="108"/>
      <c r="M3998" s="220"/>
      <c r="N3998" s="108"/>
      <c r="O3998" s="220"/>
      <c r="P3998" s="108"/>
      <c r="Q3998" s="225"/>
    </row>
    <row r="3999" spans="2:17" x14ac:dyDescent="0.25">
      <c r="B3999" s="108"/>
      <c r="C3999" s="220"/>
      <c r="D3999" s="108"/>
      <c r="E3999" s="220"/>
      <c r="F3999" s="108"/>
      <c r="G3999" s="220"/>
      <c r="H3999" s="108"/>
      <c r="I3999" s="220"/>
      <c r="J3999" s="108"/>
      <c r="K3999" s="220"/>
      <c r="L3999" s="108"/>
      <c r="M3999" s="220"/>
      <c r="N3999" s="108"/>
      <c r="O3999" s="220"/>
      <c r="P3999" s="108"/>
      <c r="Q3999" s="225"/>
    </row>
    <row r="4000" spans="2:17" x14ac:dyDescent="0.25">
      <c r="B4000" s="108"/>
      <c r="C4000" s="220"/>
      <c r="D4000" s="108"/>
      <c r="E4000" s="220"/>
      <c r="F4000" s="108"/>
      <c r="G4000" s="220"/>
      <c r="H4000" s="108"/>
      <c r="I4000" s="220"/>
      <c r="J4000" s="108"/>
      <c r="K4000" s="220"/>
      <c r="L4000" s="108"/>
      <c r="M4000" s="220"/>
      <c r="N4000" s="108"/>
      <c r="O4000" s="220"/>
      <c r="P4000" s="108"/>
      <c r="Q4000" s="225"/>
    </row>
    <row r="4001" spans="2:17" x14ac:dyDescent="0.25">
      <c r="B4001" s="108"/>
      <c r="C4001" s="220"/>
      <c r="D4001" s="108"/>
      <c r="E4001" s="220"/>
      <c r="F4001" s="108"/>
      <c r="G4001" s="220"/>
      <c r="H4001" s="108"/>
      <c r="I4001" s="220"/>
      <c r="J4001" s="108"/>
      <c r="K4001" s="220"/>
      <c r="L4001" s="108"/>
      <c r="M4001" s="220"/>
      <c r="N4001" s="108"/>
      <c r="O4001" s="220"/>
      <c r="P4001" s="108"/>
      <c r="Q4001" s="225"/>
    </row>
    <row r="4002" spans="2:17" x14ac:dyDescent="0.25">
      <c r="B4002" s="108"/>
      <c r="C4002" s="220"/>
      <c r="D4002" s="108"/>
      <c r="E4002" s="220"/>
      <c r="F4002" s="108"/>
      <c r="G4002" s="220"/>
      <c r="H4002" s="108"/>
      <c r="I4002" s="220"/>
      <c r="J4002" s="108"/>
      <c r="K4002" s="220"/>
      <c r="L4002" s="108"/>
      <c r="M4002" s="220"/>
      <c r="N4002" s="108"/>
      <c r="O4002" s="220"/>
      <c r="P4002" s="108"/>
      <c r="Q4002" s="225"/>
    </row>
    <row r="4003" spans="2:17" x14ac:dyDescent="0.25">
      <c r="B4003" s="108"/>
      <c r="C4003" s="220"/>
      <c r="D4003" s="108"/>
      <c r="E4003" s="220"/>
      <c r="F4003" s="108"/>
      <c r="G4003" s="220"/>
      <c r="H4003" s="108"/>
      <c r="I4003" s="220"/>
      <c r="J4003" s="108"/>
      <c r="K4003" s="220"/>
      <c r="L4003" s="108"/>
      <c r="M4003" s="220"/>
      <c r="N4003" s="108"/>
      <c r="O4003" s="220"/>
      <c r="P4003" s="108"/>
      <c r="Q4003" s="225"/>
    </row>
    <row r="4004" spans="2:17" x14ac:dyDescent="0.25">
      <c r="B4004" s="108"/>
      <c r="C4004" s="220"/>
      <c r="D4004" s="108"/>
      <c r="E4004" s="220"/>
      <c r="F4004" s="108"/>
      <c r="G4004" s="220"/>
      <c r="H4004" s="108"/>
      <c r="I4004" s="220"/>
      <c r="J4004" s="108"/>
      <c r="K4004" s="220"/>
      <c r="L4004" s="108"/>
      <c r="M4004" s="220"/>
      <c r="N4004" s="108"/>
      <c r="O4004" s="220"/>
      <c r="P4004" s="108"/>
      <c r="Q4004" s="225"/>
    </row>
    <row r="4005" spans="2:17" x14ac:dyDescent="0.25">
      <c r="B4005" s="108"/>
      <c r="C4005" s="220"/>
      <c r="D4005" s="108"/>
      <c r="E4005" s="220"/>
      <c r="F4005" s="108"/>
      <c r="G4005" s="220"/>
      <c r="H4005" s="108"/>
      <c r="I4005" s="220"/>
      <c r="J4005" s="108"/>
      <c r="K4005" s="220"/>
      <c r="L4005" s="108"/>
      <c r="M4005" s="220"/>
      <c r="N4005" s="108"/>
      <c r="O4005" s="220"/>
      <c r="P4005" s="108"/>
      <c r="Q4005" s="225"/>
    </row>
    <row r="4006" spans="2:17" x14ac:dyDescent="0.25">
      <c r="B4006" s="108"/>
      <c r="C4006" s="220"/>
      <c r="D4006" s="108"/>
      <c r="E4006" s="220"/>
      <c r="F4006" s="108"/>
      <c r="G4006" s="220"/>
      <c r="H4006" s="108"/>
      <c r="I4006" s="220"/>
      <c r="J4006" s="108"/>
      <c r="K4006" s="220"/>
      <c r="L4006" s="108"/>
      <c r="M4006" s="220"/>
      <c r="N4006" s="108"/>
      <c r="O4006" s="220"/>
      <c r="P4006" s="108"/>
      <c r="Q4006" s="225"/>
    </row>
    <row r="4007" spans="2:17" x14ac:dyDescent="0.25">
      <c r="B4007" s="108"/>
      <c r="C4007" s="220"/>
      <c r="D4007" s="108"/>
      <c r="E4007" s="220"/>
      <c r="F4007" s="108"/>
      <c r="G4007" s="220"/>
      <c r="H4007" s="108"/>
      <c r="I4007" s="220"/>
      <c r="J4007" s="108"/>
      <c r="K4007" s="220"/>
      <c r="L4007" s="108"/>
      <c r="M4007" s="220"/>
      <c r="N4007" s="108"/>
      <c r="O4007" s="220"/>
      <c r="P4007" s="108"/>
      <c r="Q4007" s="225"/>
    </row>
    <row r="4008" spans="2:17" x14ac:dyDescent="0.25">
      <c r="B4008" s="108"/>
      <c r="C4008" s="220"/>
      <c r="D4008" s="108"/>
      <c r="E4008" s="220"/>
      <c r="F4008" s="108"/>
      <c r="G4008" s="220"/>
      <c r="H4008" s="108"/>
      <c r="I4008" s="220"/>
      <c r="J4008" s="108"/>
      <c r="K4008" s="220"/>
      <c r="L4008" s="108"/>
      <c r="M4008" s="220"/>
      <c r="N4008" s="108"/>
      <c r="O4008" s="220"/>
      <c r="P4008" s="108"/>
      <c r="Q4008" s="225"/>
    </row>
    <row r="4009" spans="2:17" x14ac:dyDescent="0.25">
      <c r="B4009" s="108"/>
      <c r="C4009" s="220"/>
      <c r="D4009" s="108"/>
      <c r="E4009" s="220"/>
      <c r="F4009" s="108"/>
      <c r="G4009" s="220"/>
      <c r="H4009" s="108"/>
      <c r="I4009" s="220"/>
      <c r="J4009" s="108"/>
      <c r="K4009" s="220"/>
      <c r="L4009" s="108"/>
      <c r="M4009" s="220"/>
      <c r="N4009" s="108"/>
      <c r="O4009" s="220"/>
      <c r="P4009" s="108"/>
      <c r="Q4009" s="225"/>
    </row>
    <row r="4010" spans="2:17" x14ac:dyDescent="0.25">
      <c r="B4010" s="108"/>
      <c r="C4010" s="220"/>
      <c r="D4010" s="108"/>
      <c r="E4010" s="220"/>
      <c r="F4010" s="108"/>
      <c r="G4010" s="220"/>
      <c r="H4010" s="108"/>
      <c r="I4010" s="220"/>
      <c r="J4010" s="108"/>
      <c r="K4010" s="220"/>
      <c r="L4010" s="108"/>
      <c r="M4010" s="220"/>
      <c r="N4010" s="108"/>
      <c r="O4010" s="220"/>
      <c r="P4010" s="108"/>
      <c r="Q4010" s="225"/>
    </row>
    <row r="4011" spans="2:17" x14ac:dyDescent="0.25">
      <c r="B4011" s="108"/>
      <c r="C4011" s="220"/>
      <c r="D4011" s="108"/>
      <c r="E4011" s="220"/>
      <c r="F4011" s="108"/>
      <c r="G4011" s="220"/>
      <c r="H4011" s="108"/>
      <c r="I4011" s="220"/>
      <c r="J4011" s="108"/>
      <c r="K4011" s="220"/>
      <c r="L4011" s="108"/>
      <c r="M4011" s="220"/>
      <c r="N4011" s="108"/>
      <c r="O4011" s="220"/>
      <c r="P4011" s="108"/>
      <c r="Q4011" s="225"/>
    </row>
    <row r="4012" spans="2:17" x14ac:dyDescent="0.25">
      <c r="B4012" s="108"/>
      <c r="C4012" s="220"/>
      <c r="D4012" s="108"/>
      <c r="E4012" s="220"/>
      <c r="F4012" s="108"/>
      <c r="G4012" s="220"/>
      <c r="H4012" s="108"/>
      <c r="I4012" s="220"/>
      <c r="J4012" s="108"/>
      <c r="K4012" s="220"/>
      <c r="L4012" s="108"/>
      <c r="M4012" s="220"/>
      <c r="N4012" s="108"/>
      <c r="O4012" s="220"/>
      <c r="P4012" s="108"/>
      <c r="Q4012" s="225"/>
    </row>
    <row r="4013" spans="2:17" x14ac:dyDescent="0.25">
      <c r="B4013" s="108"/>
      <c r="C4013" s="220"/>
      <c r="D4013" s="108"/>
      <c r="E4013" s="220"/>
      <c r="F4013" s="108"/>
      <c r="G4013" s="220"/>
      <c r="H4013" s="108"/>
      <c r="I4013" s="220"/>
      <c r="J4013" s="108"/>
      <c r="K4013" s="220"/>
      <c r="L4013" s="108"/>
      <c r="M4013" s="220"/>
      <c r="N4013" s="108"/>
      <c r="O4013" s="220"/>
      <c r="P4013" s="108"/>
      <c r="Q4013" s="225"/>
    </row>
    <row r="4014" spans="2:17" x14ac:dyDescent="0.25">
      <c r="B4014" s="108"/>
      <c r="C4014" s="220"/>
      <c r="D4014" s="108"/>
      <c r="E4014" s="220"/>
      <c r="F4014" s="108"/>
      <c r="G4014" s="220"/>
      <c r="H4014" s="108"/>
      <c r="I4014" s="220"/>
      <c r="J4014" s="108"/>
      <c r="K4014" s="220"/>
      <c r="L4014" s="108"/>
      <c r="M4014" s="220"/>
      <c r="N4014" s="108"/>
      <c r="O4014" s="220"/>
      <c r="P4014" s="108"/>
      <c r="Q4014" s="225"/>
    </row>
    <row r="4015" spans="2:17" x14ac:dyDescent="0.25">
      <c r="B4015" s="108"/>
      <c r="C4015" s="220"/>
      <c r="D4015" s="108"/>
      <c r="E4015" s="220"/>
      <c r="F4015" s="108"/>
      <c r="G4015" s="220"/>
      <c r="H4015" s="108"/>
      <c r="I4015" s="220"/>
      <c r="J4015" s="108"/>
      <c r="K4015" s="220"/>
      <c r="L4015" s="108"/>
      <c r="M4015" s="220"/>
      <c r="N4015" s="108"/>
      <c r="O4015" s="220"/>
      <c r="P4015" s="108"/>
      <c r="Q4015" s="225"/>
    </row>
    <row r="4016" spans="2:17" x14ac:dyDescent="0.25">
      <c r="B4016" s="108"/>
      <c r="C4016" s="220"/>
      <c r="D4016" s="108"/>
      <c r="E4016" s="220"/>
      <c r="F4016" s="108"/>
      <c r="G4016" s="220"/>
      <c r="H4016" s="108"/>
      <c r="I4016" s="220"/>
      <c r="J4016" s="108"/>
      <c r="K4016" s="220"/>
      <c r="L4016" s="108"/>
      <c r="M4016" s="220"/>
      <c r="N4016" s="108"/>
      <c r="O4016" s="220"/>
      <c r="P4016" s="108"/>
      <c r="Q4016" s="225"/>
    </row>
    <row r="4017" spans="2:17" x14ac:dyDescent="0.25">
      <c r="B4017" s="108"/>
      <c r="C4017" s="220"/>
      <c r="D4017" s="108"/>
      <c r="E4017" s="220"/>
      <c r="F4017" s="108"/>
      <c r="G4017" s="220"/>
      <c r="H4017" s="108"/>
      <c r="I4017" s="220"/>
      <c r="J4017" s="108"/>
      <c r="K4017" s="220"/>
      <c r="L4017" s="108"/>
      <c r="M4017" s="220"/>
      <c r="N4017" s="108"/>
      <c r="O4017" s="220"/>
      <c r="P4017" s="108"/>
      <c r="Q4017" s="225"/>
    </row>
    <row r="4018" spans="2:17" x14ac:dyDescent="0.25">
      <c r="B4018" s="108"/>
      <c r="C4018" s="220"/>
      <c r="D4018" s="108"/>
      <c r="E4018" s="220"/>
      <c r="F4018" s="108"/>
      <c r="G4018" s="220"/>
      <c r="H4018" s="108"/>
      <c r="I4018" s="220"/>
      <c r="J4018" s="108"/>
      <c r="K4018" s="220"/>
      <c r="L4018" s="108"/>
      <c r="M4018" s="220"/>
      <c r="N4018" s="108"/>
      <c r="O4018" s="220"/>
      <c r="P4018" s="108"/>
      <c r="Q4018" s="225"/>
    </row>
    <row r="4019" spans="2:17" x14ac:dyDescent="0.25">
      <c r="B4019" s="108"/>
      <c r="C4019" s="220"/>
      <c r="D4019" s="108"/>
      <c r="E4019" s="220"/>
      <c r="F4019" s="108"/>
      <c r="G4019" s="220"/>
      <c r="H4019" s="108"/>
      <c r="I4019" s="220"/>
      <c r="J4019" s="108"/>
      <c r="K4019" s="220"/>
      <c r="L4019" s="108"/>
      <c r="M4019" s="220"/>
      <c r="N4019" s="108"/>
      <c r="O4019" s="220"/>
      <c r="P4019" s="108"/>
      <c r="Q4019" s="225"/>
    </row>
    <row r="4020" spans="2:17" x14ac:dyDescent="0.25">
      <c r="B4020" s="108"/>
      <c r="C4020" s="220"/>
      <c r="D4020" s="108"/>
      <c r="E4020" s="220"/>
      <c r="F4020" s="108"/>
      <c r="G4020" s="220"/>
      <c r="H4020" s="108"/>
      <c r="I4020" s="220"/>
      <c r="J4020" s="108"/>
      <c r="K4020" s="220"/>
      <c r="L4020" s="108"/>
      <c r="M4020" s="220"/>
      <c r="N4020" s="108"/>
      <c r="O4020" s="220"/>
      <c r="P4020" s="108"/>
      <c r="Q4020" s="225"/>
    </row>
    <row r="4021" spans="2:17" x14ac:dyDescent="0.25">
      <c r="B4021" s="108"/>
      <c r="C4021" s="220"/>
      <c r="D4021" s="108"/>
      <c r="E4021" s="220"/>
      <c r="F4021" s="108"/>
      <c r="G4021" s="220"/>
      <c r="H4021" s="108"/>
      <c r="I4021" s="220"/>
      <c r="J4021" s="108"/>
      <c r="K4021" s="220"/>
      <c r="L4021" s="108"/>
      <c r="M4021" s="220"/>
      <c r="N4021" s="108"/>
      <c r="O4021" s="220"/>
      <c r="P4021" s="108"/>
      <c r="Q4021" s="225"/>
    </row>
    <row r="4022" spans="2:17" x14ac:dyDescent="0.25">
      <c r="B4022" s="108"/>
      <c r="C4022" s="220"/>
      <c r="D4022" s="108"/>
      <c r="E4022" s="220"/>
      <c r="F4022" s="108"/>
      <c r="G4022" s="220"/>
      <c r="H4022" s="108"/>
      <c r="I4022" s="220"/>
      <c r="J4022" s="108"/>
      <c r="K4022" s="220"/>
      <c r="L4022" s="108"/>
      <c r="M4022" s="220"/>
      <c r="N4022" s="108"/>
      <c r="O4022" s="220"/>
      <c r="P4022" s="108"/>
      <c r="Q4022" s="225"/>
    </row>
    <row r="4023" spans="2:17" x14ac:dyDescent="0.25">
      <c r="B4023" s="108"/>
      <c r="C4023" s="220"/>
      <c r="D4023" s="108"/>
      <c r="E4023" s="220"/>
      <c r="F4023" s="108"/>
      <c r="G4023" s="220"/>
      <c r="H4023" s="108"/>
      <c r="I4023" s="220"/>
      <c r="J4023" s="108"/>
      <c r="K4023" s="220"/>
      <c r="L4023" s="108"/>
      <c r="M4023" s="220"/>
      <c r="N4023" s="108"/>
      <c r="O4023" s="220"/>
      <c r="P4023" s="108"/>
      <c r="Q4023" s="225"/>
    </row>
    <row r="4024" spans="2:17" x14ac:dyDescent="0.25">
      <c r="B4024" s="108"/>
      <c r="C4024" s="220"/>
      <c r="D4024" s="108"/>
      <c r="E4024" s="220"/>
      <c r="F4024" s="108"/>
      <c r="G4024" s="220"/>
      <c r="H4024" s="108"/>
      <c r="I4024" s="220"/>
      <c r="J4024" s="108"/>
      <c r="K4024" s="220"/>
      <c r="L4024" s="108"/>
      <c r="M4024" s="220"/>
      <c r="N4024" s="108"/>
      <c r="O4024" s="220"/>
      <c r="P4024" s="108"/>
      <c r="Q4024" s="225"/>
    </row>
    <row r="4025" spans="2:17" x14ac:dyDescent="0.25">
      <c r="B4025" s="108"/>
      <c r="C4025" s="220"/>
      <c r="D4025" s="108"/>
      <c r="E4025" s="220"/>
      <c r="F4025" s="108"/>
      <c r="G4025" s="220"/>
      <c r="H4025" s="108"/>
      <c r="I4025" s="220"/>
      <c r="J4025" s="108"/>
      <c r="K4025" s="220"/>
      <c r="L4025" s="108"/>
      <c r="M4025" s="220"/>
      <c r="N4025" s="108"/>
      <c r="O4025" s="220"/>
      <c r="P4025" s="108"/>
      <c r="Q4025" s="225"/>
    </row>
    <row r="4026" spans="2:17" x14ac:dyDescent="0.25">
      <c r="B4026" s="108"/>
      <c r="C4026" s="220"/>
      <c r="D4026" s="108"/>
      <c r="E4026" s="220"/>
      <c r="F4026" s="108"/>
      <c r="G4026" s="220"/>
      <c r="H4026" s="108"/>
      <c r="I4026" s="220"/>
      <c r="J4026" s="108"/>
      <c r="K4026" s="220"/>
      <c r="L4026" s="108"/>
      <c r="M4026" s="220"/>
      <c r="N4026" s="108"/>
      <c r="O4026" s="220"/>
      <c r="P4026" s="108"/>
      <c r="Q4026" s="225"/>
    </row>
    <row r="4027" spans="2:17" x14ac:dyDescent="0.25">
      <c r="B4027" s="108"/>
      <c r="C4027" s="220"/>
      <c r="D4027" s="108"/>
      <c r="E4027" s="220"/>
      <c r="F4027" s="108"/>
      <c r="G4027" s="220"/>
      <c r="H4027" s="108"/>
      <c r="I4027" s="220"/>
      <c r="J4027" s="108"/>
      <c r="K4027" s="220"/>
      <c r="L4027" s="108"/>
      <c r="M4027" s="220"/>
      <c r="N4027" s="108"/>
      <c r="O4027" s="220"/>
      <c r="P4027" s="108"/>
      <c r="Q4027" s="225"/>
    </row>
    <row r="4028" spans="2:17" x14ac:dyDescent="0.25">
      <c r="B4028" s="108"/>
      <c r="C4028" s="220"/>
      <c r="D4028" s="108"/>
      <c r="E4028" s="220"/>
      <c r="F4028" s="108"/>
      <c r="G4028" s="220"/>
      <c r="H4028" s="108"/>
      <c r="I4028" s="220"/>
      <c r="J4028" s="108"/>
      <c r="K4028" s="220"/>
      <c r="L4028" s="108"/>
      <c r="M4028" s="220"/>
      <c r="N4028" s="108"/>
      <c r="O4028" s="220"/>
      <c r="P4028" s="108"/>
      <c r="Q4028" s="225"/>
    </row>
    <row r="4029" spans="2:17" x14ac:dyDescent="0.25">
      <c r="B4029" s="108"/>
      <c r="C4029" s="220"/>
      <c r="D4029" s="108"/>
      <c r="E4029" s="220"/>
      <c r="F4029" s="108"/>
      <c r="G4029" s="220"/>
      <c r="H4029" s="108"/>
      <c r="I4029" s="220"/>
      <c r="J4029" s="108"/>
      <c r="K4029" s="220"/>
      <c r="L4029" s="108"/>
      <c r="M4029" s="220"/>
      <c r="N4029" s="108"/>
      <c r="O4029" s="220"/>
      <c r="P4029" s="108"/>
      <c r="Q4029" s="225"/>
    </row>
    <row r="4030" spans="2:17" x14ac:dyDescent="0.25">
      <c r="B4030" s="108"/>
      <c r="C4030" s="220"/>
      <c r="D4030" s="108"/>
      <c r="E4030" s="220"/>
      <c r="F4030" s="108"/>
      <c r="G4030" s="220"/>
      <c r="H4030" s="108"/>
      <c r="I4030" s="220"/>
      <c r="J4030" s="108"/>
      <c r="K4030" s="220"/>
      <c r="L4030" s="108"/>
      <c r="M4030" s="220"/>
      <c r="N4030" s="108"/>
      <c r="O4030" s="220"/>
      <c r="P4030" s="108"/>
      <c r="Q4030" s="225"/>
    </row>
    <row r="4031" spans="2:17" x14ac:dyDescent="0.25">
      <c r="B4031" s="108"/>
      <c r="C4031" s="220"/>
      <c r="D4031" s="108"/>
      <c r="E4031" s="220"/>
      <c r="F4031" s="108"/>
      <c r="G4031" s="220"/>
      <c r="H4031" s="108"/>
      <c r="I4031" s="220"/>
      <c r="J4031" s="108"/>
      <c r="K4031" s="220"/>
      <c r="L4031" s="108"/>
      <c r="M4031" s="220"/>
      <c r="N4031" s="108"/>
      <c r="O4031" s="220"/>
      <c r="P4031" s="108"/>
      <c r="Q4031" s="225"/>
    </row>
    <row r="4032" spans="2:17" x14ac:dyDescent="0.25">
      <c r="B4032" s="108"/>
      <c r="C4032" s="220"/>
      <c r="D4032" s="108"/>
      <c r="E4032" s="220"/>
      <c r="F4032" s="108"/>
      <c r="G4032" s="220"/>
      <c r="H4032" s="108"/>
      <c r="I4032" s="220"/>
      <c r="J4032" s="108"/>
      <c r="K4032" s="220"/>
      <c r="L4032" s="108"/>
      <c r="M4032" s="220"/>
      <c r="N4032" s="108"/>
      <c r="O4032" s="220"/>
      <c r="P4032" s="108"/>
      <c r="Q4032" s="225"/>
    </row>
    <row r="4033" spans="2:17" x14ac:dyDescent="0.25">
      <c r="B4033" s="108"/>
      <c r="C4033" s="220"/>
      <c r="D4033" s="108"/>
      <c r="E4033" s="220"/>
      <c r="F4033" s="108"/>
      <c r="G4033" s="220"/>
      <c r="H4033" s="108"/>
      <c r="I4033" s="220"/>
      <c r="J4033" s="108"/>
      <c r="K4033" s="220"/>
      <c r="L4033" s="108"/>
      <c r="M4033" s="220"/>
      <c r="N4033" s="108"/>
      <c r="O4033" s="220"/>
      <c r="P4033" s="108"/>
      <c r="Q4033" s="225"/>
    </row>
    <row r="4034" spans="2:17" x14ac:dyDescent="0.25">
      <c r="B4034" s="108"/>
      <c r="C4034" s="220"/>
      <c r="D4034" s="108"/>
      <c r="E4034" s="220"/>
      <c r="F4034" s="108"/>
      <c r="G4034" s="220"/>
      <c r="H4034" s="108"/>
      <c r="I4034" s="220"/>
      <c r="J4034" s="108"/>
      <c r="K4034" s="220"/>
      <c r="L4034" s="108"/>
      <c r="M4034" s="220"/>
      <c r="N4034" s="108"/>
      <c r="O4034" s="220"/>
      <c r="P4034" s="108"/>
      <c r="Q4034" s="225"/>
    </row>
    <row r="4035" spans="2:17" x14ac:dyDescent="0.25">
      <c r="B4035" s="108"/>
      <c r="C4035" s="220"/>
      <c r="D4035" s="108"/>
      <c r="E4035" s="220"/>
      <c r="F4035" s="108"/>
      <c r="G4035" s="220"/>
      <c r="H4035" s="108"/>
      <c r="I4035" s="220"/>
      <c r="J4035" s="108"/>
      <c r="K4035" s="220"/>
      <c r="L4035" s="108"/>
      <c r="M4035" s="220"/>
      <c r="N4035" s="108"/>
      <c r="O4035" s="220"/>
      <c r="P4035" s="108"/>
      <c r="Q4035" s="225"/>
    </row>
    <row r="4036" spans="2:17" x14ac:dyDescent="0.25">
      <c r="B4036" s="108"/>
      <c r="C4036" s="220"/>
      <c r="D4036" s="108"/>
      <c r="E4036" s="220"/>
      <c r="F4036" s="108"/>
      <c r="G4036" s="220"/>
      <c r="H4036" s="108"/>
      <c r="I4036" s="220"/>
      <c r="J4036" s="108"/>
      <c r="K4036" s="220"/>
      <c r="L4036" s="108"/>
      <c r="M4036" s="220"/>
      <c r="N4036" s="108"/>
      <c r="O4036" s="220"/>
      <c r="P4036" s="108"/>
      <c r="Q4036" s="225"/>
    </row>
    <row r="4037" spans="2:17" x14ac:dyDescent="0.25">
      <c r="B4037" s="108"/>
      <c r="C4037" s="220"/>
      <c r="D4037" s="108"/>
      <c r="E4037" s="220"/>
      <c r="F4037" s="108"/>
      <c r="G4037" s="220"/>
      <c r="H4037" s="108"/>
      <c r="I4037" s="220"/>
      <c r="J4037" s="108"/>
      <c r="K4037" s="220"/>
      <c r="L4037" s="108"/>
      <c r="M4037" s="220"/>
      <c r="N4037" s="108"/>
      <c r="O4037" s="220"/>
      <c r="P4037" s="108"/>
      <c r="Q4037" s="225"/>
    </row>
    <row r="4038" spans="2:17" x14ac:dyDescent="0.25">
      <c r="B4038" s="108"/>
      <c r="C4038" s="220"/>
      <c r="D4038" s="108"/>
      <c r="E4038" s="220"/>
      <c r="F4038" s="108"/>
      <c r="G4038" s="220"/>
      <c r="H4038" s="108"/>
      <c r="I4038" s="220"/>
      <c r="J4038" s="108"/>
      <c r="K4038" s="220"/>
      <c r="L4038" s="108"/>
      <c r="M4038" s="220"/>
      <c r="N4038" s="108"/>
      <c r="O4038" s="220"/>
      <c r="P4038" s="108"/>
      <c r="Q4038" s="225"/>
    </row>
    <row r="4039" spans="2:17" x14ac:dyDescent="0.25">
      <c r="B4039" s="108"/>
      <c r="C4039" s="220"/>
      <c r="D4039" s="108"/>
      <c r="E4039" s="220"/>
      <c r="F4039" s="108"/>
      <c r="G4039" s="220"/>
      <c r="H4039" s="108"/>
      <c r="I4039" s="220"/>
      <c r="J4039" s="108"/>
      <c r="K4039" s="220"/>
      <c r="L4039" s="108"/>
      <c r="M4039" s="220"/>
      <c r="N4039" s="108"/>
      <c r="O4039" s="220"/>
      <c r="P4039" s="108"/>
      <c r="Q4039" s="225"/>
    </row>
    <row r="4040" spans="2:17" x14ac:dyDescent="0.25">
      <c r="B4040" s="108"/>
      <c r="C4040" s="220"/>
      <c r="D4040" s="108"/>
      <c r="E4040" s="220"/>
      <c r="F4040" s="108"/>
      <c r="G4040" s="220"/>
      <c r="H4040" s="108"/>
      <c r="I4040" s="220"/>
      <c r="J4040" s="108"/>
      <c r="K4040" s="220"/>
      <c r="L4040" s="108"/>
      <c r="M4040" s="220"/>
      <c r="N4040" s="108"/>
      <c r="O4040" s="220"/>
      <c r="P4040" s="108"/>
      <c r="Q4040" s="225"/>
    </row>
    <row r="4041" spans="2:17" x14ac:dyDescent="0.25">
      <c r="B4041" s="108"/>
      <c r="C4041" s="220"/>
      <c r="D4041" s="108"/>
      <c r="E4041" s="220"/>
      <c r="F4041" s="108"/>
      <c r="G4041" s="220"/>
      <c r="H4041" s="108"/>
      <c r="I4041" s="220"/>
      <c r="J4041" s="108"/>
      <c r="K4041" s="220"/>
      <c r="L4041" s="108"/>
      <c r="M4041" s="220"/>
      <c r="N4041" s="108"/>
      <c r="O4041" s="220"/>
      <c r="P4041" s="108"/>
      <c r="Q4041" s="225"/>
    </row>
    <row r="4042" spans="2:17" x14ac:dyDescent="0.25">
      <c r="B4042" s="108"/>
      <c r="C4042" s="220"/>
      <c r="D4042" s="108"/>
      <c r="E4042" s="220"/>
      <c r="F4042" s="108"/>
      <c r="G4042" s="220"/>
      <c r="H4042" s="108"/>
      <c r="I4042" s="220"/>
      <c r="J4042" s="108"/>
      <c r="K4042" s="220"/>
      <c r="L4042" s="108"/>
      <c r="M4042" s="220"/>
      <c r="N4042" s="108"/>
      <c r="O4042" s="220"/>
      <c r="P4042" s="108"/>
      <c r="Q4042" s="225"/>
    </row>
    <row r="4043" spans="2:17" x14ac:dyDescent="0.25">
      <c r="B4043" s="108"/>
      <c r="C4043" s="220"/>
      <c r="D4043" s="108"/>
      <c r="E4043" s="220"/>
      <c r="F4043" s="108"/>
      <c r="G4043" s="220"/>
      <c r="H4043" s="108"/>
      <c r="I4043" s="220"/>
      <c r="J4043" s="108"/>
      <c r="K4043" s="220"/>
      <c r="L4043" s="108"/>
      <c r="M4043" s="220"/>
      <c r="N4043" s="108"/>
      <c r="O4043" s="220"/>
      <c r="P4043" s="108"/>
      <c r="Q4043" s="225"/>
    </row>
    <row r="4044" spans="2:17" x14ac:dyDescent="0.25">
      <c r="B4044" s="108"/>
      <c r="C4044" s="220"/>
      <c r="D4044" s="108"/>
      <c r="E4044" s="220"/>
      <c r="F4044" s="108"/>
      <c r="G4044" s="220"/>
      <c r="H4044" s="108"/>
      <c r="I4044" s="220"/>
      <c r="J4044" s="108"/>
      <c r="K4044" s="220"/>
      <c r="L4044" s="108"/>
      <c r="M4044" s="220"/>
      <c r="N4044" s="108"/>
      <c r="O4044" s="220"/>
      <c r="P4044" s="108"/>
      <c r="Q4044" s="225"/>
    </row>
    <row r="4045" spans="2:17" x14ac:dyDescent="0.25">
      <c r="B4045" s="108"/>
      <c r="C4045" s="220"/>
      <c r="D4045" s="108"/>
      <c r="E4045" s="220"/>
      <c r="F4045" s="108"/>
      <c r="G4045" s="220"/>
      <c r="H4045" s="108"/>
      <c r="I4045" s="220"/>
      <c r="J4045" s="108"/>
      <c r="K4045" s="220"/>
      <c r="L4045" s="108"/>
      <c r="M4045" s="220"/>
      <c r="N4045" s="108"/>
      <c r="O4045" s="220"/>
      <c r="P4045" s="108"/>
      <c r="Q4045" s="225"/>
    </row>
    <row r="4046" spans="2:17" x14ac:dyDescent="0.25">
      <c r="B4046" s="108"/>
      <c r="C4046" s="220"/>
      <c r="D4046" s="108"/>
      <c r="E4046" s="220"/>
      <c r="F4046" s="108"/>
      <c r="G4046" s="220"/>
      <c r="H4046" s="108"/>
      <c r="I4046" s="220"/>
      <c r="J4046" s="108"/>
      <c r="K4046" s="220"/>
      <c r="L4046" s="108"/>
      <c r="M4046" s="220"/>
      <c r="N4046" s="108"/>
      <c r="O4046" s="220"/>
      <c r="P4046" s="108"/>
      <c r="Q4046" s="225"/>
    </row>
    <row r="4047" spans="2:17" x14ac:dyDescent="0.25">
      <c r="B4047" s="108"/>
      <c r="C4047" s="220"/>
      <c r="D4047" s="108"/>
      <c r="E4047" s="220"/>
      <c r="F4047" s="108"/>
      <c r="G4047" s="220"/>
      <c r="H4047" s="108"/>
      <c r="I4047" s="220"/>
      <c r="J4047" s="108"/>
      <c r="K4047" s="220"/>
      <c r="L4047" s="108"/>
      <c r="M4047" s="220"/>
      <c r="N4047" s="108"/>
      <c r="O4047" s="220"/>
      <c r="P4047" s="108"/>
      <c r="Q4047" s="225"/>
    </row>
    <row r="4048" spans="2:17" x14ac:dyDescent="0.25">
      <c r="B4048" s="108"/>
      <c r="C4048" s="220"/>
      <c r="D4048" s="108"/>
      <c r="E4048" s="220"/>
      <c r="F4048" s="108"/>
      <c r="G4048" s="220"/>
      <c r="H4048" s="108"/>
      <c r="I4048" s="220"/>
      <c r="J4048" s="108"/>
      <c r="K4048" s="220"/>
      <c r="L4048" s="108"/>
      <c r="M4048" s="220"/>
      <c r="N4048" s="108"/>
      <c r="O4048" s="220"/>
      <c r="P4048" s="108"/>
      <c r="Q4048" s="225"/>
    </row>
    <row r="4049" spans="2:17" x14ac:dyDescent="0.25">
      <c r="B4049" s="108"/>
      <c r="C4049" s="220"/>
      <c r="D4049" s="108"/>
      <c r="E4049" s="220"/>
      <c r="F4049" s="108"/>
      <c r="G4049" s="220"/>
      <c r="H4049" s="108"/>
      <c r="I4049" s="220"/>
      <c r="J4049" s="108"/>
      <c r="K4049" s="220"/>
      <c r="L4049" s="108"/>
      <c r="M4049" s="220"/>
      <c r="N4049" s="108"/>
      <c r="O4049" s="220"/>
      <c r="P4049" s="108"/>
      <c r="Q4049" s="225"/>
    </row>
    <row r="4050" spans="2:17" x14ac:dyDescent="0.25">
      <c r="B4050" s="108"/>
      <c r="C4050" s="220"/>
      <c r="D4050" s="108"/>
      <c r="E4050" s="220"/>
      <c r="F4050" s="108"/>
      <c r="G4050" s="220"/>
      <c r="H4050" s="108"/>
      <c r="I4050" s="220"/>
      <c r="J4050" s="108"/>
      <c r="K4050" s="220"/>
      <c r="L4050" s="108"/>
      <c r="M4050" s="220"/>
      <c r="N4050" s="108"/>
      <c r="O4050" s="220"/>
      <c r="P4050" s="108"/>
      <c r="Q4050" s="225"/>
    </row>
    <row r="4051" spans="2:17" x14ac:dyDescent="0.25">
      <c r="B4051" s="108"/>
      <c r="C4051" s="220"/>
      <c r="D4051" s="108"/>
      <c r="E4051" s="220"/>
      <c r="F4051" s="108"/>
      <c r="G4051" s="220"/>
      <c r="H4051" s="108"/>
      <c r="I4051" s="220"/>
      <c r="J4051" s="108"/>
      <c r="K4051" s="220"/>
      <c r="L4051" s="108"/>
      <c r="M4051" s="220"/>
      <c r="N4051" s="108"/>
      <c r="O4051" s="220"/>
      <c r="P4051" s="108"/>
      <c r="Q4051" s="225"/>
    </row>
    <row r="4052" spans="2:17" x14ac:dyDescent="0.25">
      <c r="B4052" s="108"/>
      <c r="C4052" s="220"/>
      <c r="D4052" s="108"/>
      <c r="E4052" s="220"/>
      <c r="F4052" s="108"/>
      <c r="G4052" s="220"/>
      <c r="H4052" s="108"/>
      <c r="I4052" s="220"/>
      <c r="J4052" s="108"/>
      <c r="K4052" s="220"/>
      <c r="L4052" s="108"/>
      <c r="M4052" s="220"/>
      <c r="N4052" s="108"/>
      <c r="O4052" s="220"/>
      <c r="P4052" s="108"/>
      <c r="Q4052" s="225"/>
    </row>
    <row r="4053" spans="2:17" x14ac:dyDescent="0.25">
      <c r="B4053" s="108"/>
      <c r="C4053" s="220"/>
      <c r="D4053" s="108"/>
      <c r="E4053" s="220"/>
      <c r="F4053" s="108"/>
      <c r="G4053" s="220"/>
      <c r="H4053" s="108"/>
      <c r="I4053" s="220"/>
      <c r="J4053" s="108"/>
      <c r="K4053" s="220"/>
      <c r="L4053" s="108"/>
      <c r="M4053" s="220"/>
      <c r="N4053" s="108"/>
      <c r="O4053" s="220"/>
      <c r="P4053" s="108"/>
      <c r="Q4053" s="225"/>
    </row>
    <row r="4054" spans="2:17" x14ac:dyDescent="0.25">
      <c r="B4054" s="108"/>
      <c r="C4054" s="220"/>
      <c r="D4054" s="108"/>
      <c r="E4054" s="220"/>
      <c r="F4054" s="108"/>
      <c r="G4054" s="220"/>
      <c r="H4054" s="108"/>
      <c r="I4054" s="220"/>
      <c r="J4054" s="108"/>
      <c r="K4054" s="220"/>
      <c r="L4054" s="108"/>
      <c r="M4054" s="220"/>
      <c r="N4054" s="108"/>
      <c r="O4054" s="220"/>
      <c r="P4054" s="108"/>
      <c r="Q4054" s="225"/>
    </row>
    <row r="4055" spans="2:17" x14ac:dyDescent="0.25">
      <c r="B4055" s="108"/>
      <c r="C4055" s="220"/>
      <c r="D4055" s="108"/>
      <c r="E4055" s="220"/>
      <c r="F4055" s="108"/>
      <c r="G4055" s="220"/>
      <c r="H4055" s="108"/>
      <c r="I4055" s="220"/>
      <c r="J4055" s="108"/>
      <c r="K4055" s="220"/>
      <c r="L4055" s="108"/>
      <c r="M4055" s="220"/>
      <c r="N4055" s="108"/>
      <c r="O4055" s="220"/>
      <c r="P4055" s="108"/>
      <c r="Q4055" s="225"/>
    </row>
    <row r="4056" spans="2:17" x14ac:dyDescent="0.25">
      <c r="B4056" s="108"/>
      <c r="C4056" s="220"/>
      <c r="D4056" s="108"/>
      <c r="E4056" s="220"/>
      <c r="F4056" s="108"/>
      <c r="G4056" s="220"/>
      <c r="H4056" s="108"/>
      <c r="I4056" s="220"/>
      <c r="J4056" s="108"/>
      <c r="K4056" s="220"/>
      <c r="L4056" s="108"/>
      <c r="M4056" s="220"/>
      <c r="N4056" s="108"/>
      <c r="O4056" s="220"/>
      <c r="P4056" s="108"/>
      <c r="Q4056" s="225"/>
    </row>
    <row r="4057" spans="2:17" x14ac:dyDescent="0.25">
      <c r="B4057" s="108"/>
      <c r="C4057" s="220"/>
      <c r="D4057" s="108"/>
      <c r="E4057" s="220"/>
      <c r="F4057" s="108"/>
      <c r="G4057" s="220"/>
      <c r="H4057" s="108"/>
      <c r="I4057" s="220"/>
      <c r="J4057" s="108"/>
      <c r="K4057" s="220"/>
      <c r="L4057" s="108"/>
      <c r="M4057" s="220"/>
      <c r="N4057" s="108"/>
      <c r="O4057" s="220"/>
      <c r="P4057" s="108"/>
      <c r="Q4057" s="225"/>
    </row>
    <row r="4058" spans="2:17" x14ac:dyDescent="0.25">
      <c r="B4058" s="108"/>
      <c r="C4058" s="220"/>
      <c r="D4058" s="108"/>
      <c r="E4058" s="220"/>
      <c r="F4058" s="108"/>
      <c r="G4058" s="220"/>
      <c r="H4058" s="108"/>
      <c r="I4058" s="220"/>
      <c r="J4058" s="108"/>
      <c r="K4058" s="220"/>
      <c r="L4058" s="108"/>
      <c r="M4058" s="220"/>
      <c r="N4058" s="108"/>
      <c r="O4058" s="220"/>
      <c r="P4058" s="108"/>
      <c r="Q4058" s="225"/>
    </row>
    <row r="4059" spans="2:17" x14ac:dyDescent="0.25">
      <c r="B4059" s="108"/>
      <c r="C4059" s="220"/>
      <c r="D4059" s="108"/>
      <c r="E4059" s="220"/>
      <c r="F4059" s="108"/>
      <c r="G4059" s="220"/>
      <c r="H4059" s="108"/>
      <c r="I4059" s="220"/>
      <c r="J4059" s="108"/>
      <c r="K4059" s="220"/>
      <c r="L4059" s="108"/>
      <c r="M4059" s="220"/>
      <c r="N4059" s="108"/>
      <c r="O4059" s="220"/>
      <c r="P4059" s="108"/>
      <c r="Q4059" s="225"/>
    </row>
    <row r="4060" spans="2:17" x14ac:dyDescent="0.25">
      <c r="B4060" s="108"/>
      <c r="C4060" s="220"/>
      <c r="D4060" s="108"/>
      <c r="E4060" s="220"/>
      <c r="F4060" s="108"/>
      <c r="G4060" s="220"/>
      <c r="H4060" s="108"/>
      <c r="I4060" s="220"/>
      <c r="J4060" s="108"/>
      <c r="K4060" s="220"/>
      <c r="L4060" s="108"/>
      <c r="M4060" s="220"/>
      <c r="N4060" s="108"/>
      <c r="O4060" s="220"/>
      <c r="P4060" s="108"/>
      <c r="Q4060" s="225"/>
    </row>
    <row r="4061" spans="2:17" x14ac:dyDescent="0.25">
      <c r="B4061" s="108"/>
      <c r="C4061" s="220"/>
      <c r="D4061" s="108"/>
      <c r="E4061" s="220"/>
      <c r="F4061" s="108"/>
      <c r="G4061" s="220"/>
      <c r="H4061" s="108"/>
      <c r="I4061" s="220"/>
      <c r="J4061" s="108"/>
      <c r="K4061" s="220"/>
      <c r="L4061" s="108"/>
      <c r="M4061" s="220"/>
      <c r="N4061" s="108"/>
      <c r="O4061" s="220"/>
      <c r="P4061" s="108"/>
      <c r="Q4061" s="225"/>
    </row>
    <row r="4062" spans="2:17" x14ac:dyDescent="0.25">
      <c r="B4062" s="108"/>
      <c r="C4062" s="220"/>
      <c r="D4062" s="108"/>
      <c r="E4062" s="220"/>
      <c r="F4062" s="108"/>
      <c r="G4062" s="220"/>
      <c r="H4062" s="108"/>
      <c r="I4062" s="220"/>
      <c r="J4062" s="108"/>
      <c r="K4062" s="220"/>
      <c r="L4062" s="108"/>
      <c r="M4062" s="220"/>
      <c r="N4062" s="108"/>
      <c r="O4062" s="220"/>
      <c r="P4062" s="108"/>
      <c r="Q4062" s="225"/>
    </row>
    <row r="4063" spans="2:17" x14ac:dyDescent="0.25">
      <c r="B4063" s="108"/>
      <c r="C4063" s="220"/>
      <c r="D4063" s="108"/>
      <c r="E4063" s="220"/>
      <c r="F4063" s="108"/>
      <c r="G4063" s="220"/>
      <c r="H4063" s="108"/>
      <c r="I4063" s="220"/>
      <c r="J4063" s="108"/>
      <c r="K4063" s="220"/>
      <c r="L4063" s="108"/>
      <c r="M4063" s="220"/>
      <c r="N4063" s="108"/>
      <c r="O4063" s="220"/>
      <c r="P4063" s="108"/>
      <c r="Q4063" s="225"/>
    </row>
    <row r="4064" spans="2:17" x14ac:dyDescent="0.25">
      <c r="B4064" s="108"/>
      <c r="C4064" s="220"/>
      <c r="D4064" s="108"/>
      <c r="E4064" s="220"/>
      <c r="F4064" s="108"/>
      <c r="G4064" s="220"/>
      <c r="H4064" s="108"/>
      <c r="I4064" s="220"/>
      <c r="J4064" s="108"/>
      <c r="K4064" s="220"/>
      <c r="L4064" s="108"/>
      <c r="M4064" s="220"/>
      <c r="N4064" s="108"/>
      <c r="O4064" s="220"/>
      <c r="P4064" s="108"/>
      <c r="Q4064" s="225"/>
    </row>
    <row r="4065" spans="2:17" x14ac:dyDescent="0.25">
      <c r="B4065" s="108"/>
      <c r="C4065" s="220"/>
      <c r="D4065" s="108"/>
      <c r="E4065" s="220"/>
      <c r="F4065" s="108"/>
      <c r="G4065" s="220"/>
      <c r="H4065" s="108"/>
      <c r="I4065" s="220"/>
      <c r="J4065" s="108"/>
      <c r="K4065" s="220"/>
      <c r="L4065" s="108"/>
      <c r="M4065" s="220"/>
      <c r="N4065" s="108"/>
      <c r="O4065" s="220"/>
      <c r="P4065" s="108"/>
      <c r="Q4065" s="225"/>
    </row>
    <row r="4066" spans="2:17" x14ac:dyDescent="0.25">
      <c r="B4066" s="108"/>
      <c r="C4066" s="220"/>
      <c r="D4066" s="108"/>
      <c r="E4066" s="220"/>
      <c r="F4066" s="108"/>
      <c r="G4066" s="220"/>
      <c r="H4066" s="108"/>
      <c r="I4066" s="220"/>
      <c r="J4066" s="108"/>
      <c r="K4066" s="220"/>
      <c r="L4066" s="108"/>
      <c r="M4066" s="220"/>
      <c r="N4066" s="108"/>
      <c r="O4066" s="220"/>
      <c r="P4066" s="108"/>
      <c r="Q4066" s="225"/>
    </row>
    <row r="4067" spans="2:17" x14ac:dyDescent="0.25">
      <c r="B4067" s="108"/>
      <c r="C4067" s="220"/>
      <c r="D4067" s="108"/>
      <c r="E4067" s="220"/>
      <c r="F4067" s="108"/>
      <c r="G4067" s="220"/>
      <c r="H4067" s="108"/>
      <c r="I4067" s="220"/>
      <c r="J4067" s="108"/>
      <c r="K4067" s="220"/>
      <c r="L4067" s="108"/>
      <c r="M4067" s="220"/>
      <c r="N4067" s="108"/>
      <c r="O4067" s="220"/>
      <c r="P4067" s="108"/>
      <c r="Q4067" s="225"/>
    </row>
    <row r="4068" spans="2:17" x14ac:dyDescent="0.25">
      <c r="B4068" s="108"/>
      <c r="C4068" s="220"/>
      <c r="D4068" s="108"/>
      <c r="E4068" s="220"/>
      <c r="F4068" s="108"/>
      <c r="G4068" s="220"/>
      <c r="H4068" s="108"/>
      <c r="I4068" s="220"/>
      <c r="J4068" s="108"/>
      <c r="K4068" s="220"/>
      <c r="L4068" s="108"/>
      <c r="M4068" s="220"/>
      <c r="N4068" s="108"/>
      <c r="O4068" s="220"/>
      <c r="P4068" s="108"/>
      <c r="Q4068" s="225"/>
    </row>
    <row r="4069" spans="2:17" x14ac:dyDescent="0.25">
      <c r="B4069" s="108"/>
      <c r="C4069" s="220"/>
      <c r="D4069" s="108"/>
      <c r="E4069" s="220"/>
      <c r="F4069" s="108"/>
      <c r="G4069" s="220"/>
      <c r="H4069" s="108"/>
      <c r="I4069" s="220"/>
      <c r="J4069" s="108"/>
      <c r="K4069" s="220"/>
      <c r="L4069" s="108"/>
      <c r="M4069" s="220"/>
      <c r="N4069" s="108"/>
      <c r="O4069" s="220"/>
      <c r="P4069" s="108"/>
      <c r="Q4069" s="225"/>
    </row>
    <row r="4070" spans="2:17" x14ac:dyDescent="0.25">
      <c r="B4070" s="108"/>
      <c r="C4070" s="220"/>
      <c r="D4070" s="108"/>
      <c r="E4070" s="220"/>
      <c r="F4070" s="108"/>
      <c r="G4070" s="220"/>
      <c r="H4070" s="108"/>
      <c r="I4070" s="220"/>
      <c r="J4070" s="108"/>
      <c r="K4070" s="220"/>
      <c r="L4070" s="108"/>
      <c r="M4070" s="220"/>
      <c r="N4070" s="108"/>
      <c r="O4070" s="220"/>
      <c r="P4070" s="108"/>
      <c r="Q4070" s="225"/>
    </row>
    <row r="4071" spans="2:17" x14ac:dyDescent="0.25">
      <c r="B4071" s="108"/>
      <c r="C4071" s="220"/>
      <c r="D4071" s="108"/>
      <c r="E4071" s="220"/>
      <c r="F4071" s="108"/>
      <c r="G4071" s="220"/>
      <c r="H4071" s="108"/>
      <c r="I4071" s="220"/>
      <c r="J4071" s="108"/>
      <c r="K4071" s="220"/>
      <c r="L4071" s="108"/>
      <c r="M4071" s="220"/>
      <c r="N4071" s="108"/>
      <c r="O4071" s="220"/>
      <c r="P4071" s="108"/>
      <c r="Q4071" s="225"/>
    </row>
    <row r="4072" spans="2:17" x14ac:dyDescent="0.25">
      <c r="B4072" s="108"/>
      <c r="C4072" s="220"/>
      <c r="D4072" s="108"/>
      <c r="E4072" s="220"/>
      <c r="F4072" s="108"/>
      <c r="G4072" s="220"/>
      <c r="H4072" s="108"/>
      <c r="I4072" s="220"/>
      <c r="J4072" s="108"/>
      <c r="K4072" s="220"/>
      <c r="L4072" s="108"/>
      <c r="M4072" s="220"/>
      <c r="N4072" s="108"/>
      <c r="O4072" s="220"/>
      <c r="P4072" s="108"/>
      <c r="Q4072" s="225"/>
    </row>
    <row r="4073" spans="2:17" x14ac:dyDescent="0.25">
      <c r="B4073" s="108"/>
      <c r="C4073" s="220"/>
      <c r="D4073" s="108"/>
      <c r="E4073" s="220"/>
      <c r="F4073" s="108"/>
      <c r="G4073" s="220"/>
      <c r="H4073" s="108"/>
      <c r="I4073" s="220"/>
      <c r="J4073" s="108"/>
      <c r="K4073" s="220"/>
      <c r="L4073" s="108"/>
      <c r="M4073" s="220"/>
      <c r="N4073" s="108"/>
      <c r="O4073" s="220"/>
      <c r="P4073" s="108"/>
      <c r="Q4073" s="225"/>
    </row>
    <row r="4074" spans="2:17" x14ac:dyDescent="0.25">
      <c r="B4074" s="108"/>
      <c r="C4074" s="220"/>
      <c r="D4074" s="108"/>
      <c r="E4074" s="220"/>
      <c r="F4074" s="108"/>
      <c r="G4074" s="220"/>
      <c r="H4074" s="108"/>
      <c r="I4074" s="220"/>
      <c r="J4074" s="108"/>
      <c r="K4074" s="220"/>
      <c r="L4074" s="108"/>
      <c r="M4074" s="220"/>
      <c r="N4074" s="108"/>
      <c r="O4074" s="220"/>
      <c r="P4074" s="108"/>
      <c r="Q4074" s="225"/>
    </row>
    <row r="4075" spans="2:17" x14ac:dyDescent="0.25">
      <c r="B4075" s="108"/>
      <c r="C4075" s="220"/>
      <c r="D4075" s="108"/>
      <c r="E4075" s="220"/>
      <c r="F4075" s="108"/>
      <c r="G4075" s="220"/>
      <c r="H4075" s="108"/>
      <c r="I4075" s="220"/>
      <c r="J4075" s="108"/>
      <c r="K4075" s="220"/>
      <c r="L4075" s="108"/>
      <c r="M4075" s="220"/>
      <c r="N4075" s="108"/>
      <c r="O4075" s="220"/>
      <c r="P4075" s="108"/>
      <c r="Q4075" s="225"/>
    </row>
    <row r="4076" spans="2:17" x14ac:dyDescent="0.25">
      <c r="B4076" s="108"/>
      <c r="C4076" s="220"/>
      <c r="D4076" s="108"/>
      <c r="E4076" s="220"/>
      <c r="F4076" s="108"/>
      <c r="G4076" s="220"/>
      <c r="H4076" s="108"/>
      <c r="I4076" s="220"/>
      <c r="J4076" s="108"/>
      <c r="K4076" s="220"/>
      <c r="L4076" s="108"/>
      <c r="M4076" s="220"/>
      <c r="N4076" s="108"/>
      <c r="O4076" s="220"/>
      <c r="P4076" s="108"/>
      <c r="Q4076" s="225"/>
    </row>
    <row r="4077" spans="2:17" x14ac:dyDescent="0.25">
      <c r="B4077" s="108"/>
      <c r="C4077" s="220"/>
      <c r="D4077" s="108"/>
      <c r="E4077" s="220"/>
      <c r="F4077" s="108"/>
      <c r="G4077" s="220"/>
      <c r="H4077" s="108"/>
      <c r="I4077" s="220"/>
      <c r="J4077" s="108"/>
      <c r="K4077" s="220"/>
      <c r="L4077" s="108"/>
      <c r="M4077" s="220"/>
      <c r="N4077" s="108"/>
      <c r="O4077" s="220"/>
      <c r="P4077" s="108"/>
      <c r="Q4077" s="225"/>
    </row>
    <row r="4078" spans="2:17" x14ac:dyDescent="0.25">
      <c r="B4078" s="108"/>
      <c r="C4078" s="220"/>
      <c r="D4078" s="108"/>
      <c r="E4078" s="220"/>
      <c r="F4078" s="108"/>
      <c r="G4078" s="220"/>
      <c r="H4078" s="108"/>
      <c r="I4078" s="220"/>
      <c r="J4078" s="108"/>
      <c r="K4078" s="220"/>
      <c r="L4078" s="108"/>
      <c r="M4078" s="220"/>
      <c r="N4078" s="108"/>
      <c r="O4078" s="220"/>
      <c r="P4078" s="108"/>
      <c r="Q4078" s="225"/>
    </row>
    <row r="4079" spans="2:17" x14ac:dyDescent="0.25">
      <c r="B4079" s="108"/>
      <c r="C4079" s="220"/>
      <c r="D4079" s="108"/>
      <c r="E4079" s="220"/>
      <c r="F4079" s="108"/>
      <c r="G4079" s="220"/>
      <c r="H4079" s="108"/>
      <c r="I4079" s="220"/>
      <c r="J4079" s="108"/>
      <c r="K4079" s="220"/>
      <c r="L4079" s="108"/>
      <c r="M4079" s="220"/>
      <c r="N4079" s="108"/>
      <c r="O4079" s="220"/>
      <c r="P4079" s="108"/>
      <c r="Q4079" s="225"/>
    </row>
    <row r="4080" spans="2:17" x14ac:dyDescent="0.25">
      <c r="B4080" s="108"/>
      <c r="C4080" s="220"/>
      <c r="D4080" s="108"/>
      <c r="E4080" s="220"/>
      <c r="F4080" s="108"/>
      <c r="G4080" s="220"/>
      <c r="H4080" s="108"/>
      <c r="I4080" s="220"/>
      <c r="J4080" s="108"/>
      <c r="K4080" s="220"/>
      <c r="L4080" s="108"/>
      <c r="M4080" s="220"/>
      <c r="N4080" s="108"/>
      <c r="O4080" s="220"/>
      <c r="P4080" s="108"/>
      <c r="Q4080" s="225"/>
    </row>
    <row r="4081" spans="2:17" x14ac:dyDescent="0.25">
      <c r="B4081" s="108"/>
      <c r="C4081" s="220"/>
      <c r="D4081" s="108"/>
      <c r="E4081" s="220"/>
      <c r="F4081" s="108"/>
      <c r="G4081" s="220"/>
      <c r="H4081" s="108"/>
      <c r="I4081" s="220"/>
      <c r="J4081" s="108"/>
      <c r="K4081" s="220"/>
      <c r="L4081" s="108"/>
      <c r="M4081" s="220"/>
      <c r="N4081" s="108"/>
      <c r="O4081" s="220"/>
      <c r="P4081" s="108"/>
      <c r="Q4081" s="225"/>
    </row>
    <row r="4082" spans="2:17" x14ac:dyDescent="0.25">
      <c r="B4082" s="108"/>
      <c r="C4082" s="220"/>
      <c r="D4082" s="108"/>
      <c r="E4082" s="220"/>
      <c r="F4082" s="108"/>
      <c r="G4082" s="220"/>
      <c r="H4082" s="108"/>
      <c r="I4082" s="220"/>
      <c r="J4082" s="108"/>
      <c r="K4082" s="220"/>
      <c r="L4082" s="108"/>
      <c r="M4082" s="220"/>
      <c r="N4082" s="108"/>
      <c r="O4082" s="220"/>
      <c r="P4082" s="108"/>
      <c r="Q4082" s="225"/>
    </row>
    <row r="4083" spans="2:17" x14ac:dyDescent="0.25">
      <c r="B4083" s="108"/>
      <c r="C4083" s="220"/>
      <c r="D4083" s="108"/>
      <c r="E4083" s="220"/>
      <c r="F4083" s="108"/>
      <c r="G4083" s="220"/>
      <c r="H4083" s="108"/>
      <c r="I4083" s="220"/>
      <c r="J4083" s="108"/>
      <c r="K4083" s="220"/>
      <c r="L4083" s="108"/>
      <c r="M4083" s="220"/>
      <c r="N4083" s="108"/>
      <c r="O4083" s="220"/>
      <c r="P4083" s="108"/>
      <c r="Q4083" s="225"/>
    </row>
    <row r="4084" spans="2:17" x14ac:dyDescent="0.25">
      <c r="B4084" s="108"/>
      <c r="C4084" s="220"/>
      <c r="D4084" s="108"/>
      <c r="E4084" s="220"/>
      <c r="F4084" s="108"/>
      <c r="G4084" s="220"/>
      <c r="H4084" s="108"/>
      <c r="I4084" s="220"/>
      <c r="J4084" s="108"/>
      <c r="K4084" s="220"/>
      <c r="L4084" s="108"/>
      <c r="M4084" s="220"/>
      <c r="N4084" s="108"/>
      <c r="O4084" s="220"/>
      <c r="P4084" s="108"/>
      <c r="Q4084" s="225"/>
    </row>
    <row r="4085" spans="2:17" x14ac:dyDescent="0.25">
      <c r="B4085" s="108"/>
      <c r="C4085" s="220"/>
      <c r="D4085" s="108"/>
      <c r="E4085" s="220"/>
      <c r="F4085" s="108"/>
      <c r="G4085" s="220"/>
      <c r="H4085" s="108"/>
      <c r="I4085" s="220"/>
      <c r="J4085" s="108"/>
      <c r="K4085" s="220"/>
      <c r="L4085" s="108"/>
      <c r="M4085" s="220"/>
      <c r="N4085" s="108"/>
      <c r="O4085" s="220"/>
      <c r="P4085" s="108"/>
      <c r="Q4085" s="225"/>
    </row>
    <row r="4086" spans="2:17" x14ac:dyDescent="0.25">
      <c r="B4086" s="108"/>
      <c r="C4086" s="220"/>
      <c r="D4086" s="108"/>
      <c r="E4086" s="220"/>
      <c r="F4086" s="108"/>
      <c r="G4086" s="220"/>
      <c r="H4086" s="108"/>
      <c r="I4086" s="220"/>
      <c r="J4086" s="108"/>
      <c r="K4086" s="220"/>
      <c r="L4086" s="108"/>
      <c r="M4086" s="220"/>
      <c r="N4086" s="108"/>
      <c r="O4086" s="220"/>
      <c r="P4086" s="108"/>
      <c r="Q4086" s="225"/>
    </row>
    <row r="4087" spans="2:17" x14ac:dyDescent="0.25">
      <c r="B4087" s="108"/>
      <c r="C4087" s="220"/>
      <c r="D4087" s="108"/>
      <c r="E4087" s="220"/>
      <c r="F4087" s="108"/>
      <c r="G4087" s="220"/>
      <c r="H4087" s="108"/>
      <c r="I4087" s="220"/>
      <c r="J4087" s="108"/>
      <c r="K4087" s="220"/>
      <c r="L4087" s="108"/>
      <c r="M4087" s="220"/>
      <c r="N4087" s="108"/>
      <c r="O4087" s="220"/>
      <c r="P4087" s="108"/>
      <c r="Q4087" s="225"/>
    </row>
    <row r="4088" spans="2:17" x14ac:dyDescent="0.25">
      <c r="B4088" s="108"/>
      <c r="C4088" s="220"/>
      <c r="D4088" s="108"/>
      <c r="E4088" s="220"/>
      <c r="F4088" s="108"/>
      <c r="G4088" s="220"/>
      <c r="H4088" s="108"/>
      <c r="I4088" s="220"/>
      <c r="J4088" s="108"/>
      <c r="K4088" s="220"/>
      <c r="L4088" s="108"/>
      <c r="M4088" s="220"/>
      <c r="N4088" s="108"/>
      <c r="O4088" s="220"/>
      <c r="P4088" s="108"/>
      <c r="Q4088" s="225"/>
    </row>
    <row r="4089" spans="2:17" x14ac:dyDescent="0.25">
      <c r="B4089" s="108"/>
      <c r="C4089" s="220"/>
      <c r="D4089" s="108"/>
      <c r="E4089" s="220"/>
      <c r="F4089" s="108"/>
      <c r="G4089" s="220"/>
      <c r="H4089" s="108"/>
      <c r="I4089" s="220"/>
      <c r="J4089" s="108"/>
      <c r="K4089" s="220"/>
      <c r="L4089" s="108"/>
      <c r="M4089" s="220"/>
      <c r="N4089" s="108"/>
      <c r="O4089" s="220"/>
      <c r="P4089" s="108"/>
      <c r="Q4089" s="225"/>
    </row>
    <row r="4090" spans="2:17" x14ac:dyDescent="0.25">
      <c r="B4090" s="108"/>
      <c r="C4090" s="220"/>
      <c r="D4090" s="108"/>
      <c r="E4090" s="220"/>
      <c r="F4090" s="108"/>
      <c r="G4090" s="220"/>
      <c r="H4090" s="108"/>
      <c r="I4090" s="220"/>
      <c r="J4090" s="108"/>
      <c r="K4090" s="220"/>
      <c r="L4090" s="108"/>
      <c r="M4090" s="220"/>
      <c r="N4090" s="108"/>
      <c r="O4090" s="220"/>
      <c r="P4090" s="108"/>
      <c r="Q4090" s="225"/>
    </row>
    <row r="4091" spans="2:17" x14ac:dyDescent="0.25">
      <c r="B4091" s="108"/>
      <c r="C4091" s="220"/>
      <c r="D4091" s="108"/>
      <c r="E4091" s="220"/>
      <c r="F4091" s="108"/>
      <c r="G4091" s="220"/>
      <c r="H4091" s="108"/>
      <c r="I4091" s="220"/>
      <c r="J4091" s="108"/>
      <c r="K4091" s="220"/>
      <c r="L4091" s="108"/>
      <c r="M4091" s="220"/>
      <c r="N4091" s="108"/>
      <c r="O4091" s="220"/>
      <c r="P4091" s="108"/>
      <c r="Q4091" s="225"/>
    </row>
    <row r="4092" spans="2:17" x14ac:dyDescent="0.25">
      <c r="B4092" s="108"/>
      <c r="C4092" s="220"/>
      <c r="D4092" s="108"/>
      <c r="E4092" s="220"/>
      <c r="F4092" s="108"/>
      <c r="G4092" s="220"/>
      <c r="H4092" s="108"/>
      <c r="I4092" s="220"/>
      <c r="J4092" s="108"/>
      <c r="K4092" s="220"/>
      <c r="L4092" s="108"/>
      <c r="M4092" s="220"/>
      <c r="N4092" s="108"/>
      <c r="O4092" s="220"/>
      <c r="P4092" s="108"/>
      <c r="Q4092" s="225"/>
    </row>
    <row r="4093" spans="2:17" x14ac:dyDescent="0.25">
      <c r="B4093" s="108"/>
      <c r="C4093" s="220"/>
      <c r="D4093" s="108"/>
      <c r="E4093" s="220"/>
      <c r="F4093" s="108"/>
      <c r="G4093" s="220"/>
      <c r="H4093" s="108"/>
      <c r="I4093" s="220"/>
      <c r="J4093" s="108"/>
      <c r="K4093" s="220"/>
      <c r="L4093" s="108"/>
      <c r="M4093" s="220"/>
      <c r="N4093" s="108"/>
      <c r="O4093" s="220"/>
      <c r="P4093" s="108"/>
      <c r="Q4093" s="225"/>
    </row>
    <row r="4094" spans="2:17" x14ac:dyDescent="0.25">
      <c r="B4094" s="108"/>
      <c r="C4094" s="220"/>
      <c r="D4094" s="108"/>
      <c r="E4094" s="220"/>
      <c r="F4094" s="108"/>
      <c r="G4094" s="220"/>
      <c r="H4094" s="108"/>
      <c r="I4094" s="220"/>
      <c r="J4094" s="108"/>
      <c r="K4094" s="220"/>
      <c r="L4094" s="108"/>
      <c r="M4094" s="220"/>
      <c r="N4094" s="108"/>
      <c r="O4094" s="220"/>
      <c r="P4094" s="108"/>
      <c r="Q4094" s="225"/>
    </row>
    <row r="4095" spans="2:17" x14ac:dyDescent="0.25">
      <c r="B4095" s="108"/>
      <c r="C4095" s="220"/>
      <c r="D4095" s="108"/>
      <c r="E4095" s="220"/>
      <c r="F4095" s="108"/>
      <c r="G4095" s="220"/>
      <c r="H4095" s="108"/>
      <c r="I4095" s="220"/>
      <c r="J4095" s="108"/>
      <c r="K4095" s="220"/>
      <c r="L4095" s="108"/>
      <c r="M4095" s="220"/>
      <c r="N4095" s="108"/>
      <c r="O4095" s="220"/>
      <c r="P4095" s="108"/>
      <c r="Q4095" s="225"/>
    </row>
    <row r="4096" spans="2:17" x14ac:dyDescent="0.25">
      <c r="B4096" s="108"/>
      <c r="C4096" s="220"/>
      <c r="D4096" s="108"/>
      <c r="E4096" s="220"/>
      <c r="F4096" s="108"/>
      <c r="G4096" s="220"/>
      <c r="H4096" s="108"/>
      <c r="I4096" s="220"/>
      <c r="J4096" s="108"/>
      <c r="K4096" s="220"/>
      <c r="L4096" s="108"/>
      <c r="M4096" s="220"/>
      <c r="N4096" s="108"/>
      <c r="O4096" s="220"/>
      <c r="P4096" s="108"/>
      <c r="Q4096" s="225"/>
    </row>
    <row r="4097" spans="2:17" x14ac:dyDescent="0.25">
      <c r="B4097" s="108"/>
      <c r="C4097" s="220"/>
      <c r="D4097" s="108"/>
      <c r="E4097" s="220"/>
      <c r="F4097" s="108"/>
      <c r="G4097" s="220"/>
      <c r="H4097" s="108"/>
      <c r="I4097" s="220"/>
      <c r="J4097" s="108"/>
      <c r="K4097" s="220"/>
      <c r="L4097" s="108"/>
      <c r="M4097" s="220"/>
      <c r="N4097" s="108"/>
      <c r="O4097" s="220"/>
      <c r="P4097" s="108"/>
      <c r="Q4097" s="225"/>
    </row>
    <row r="4098" spans="2:17" x14ac:dyDescent="0.25">
      <c r="B4098" s="108"/>
      <c r="C4098" s="220"/>
      <c r="D4098" s="108"/>
      <c r="E4098" s="220"/>
      <c r="F4098" s="108"/>
      <c r="G4098" s="220"/>
      <c r="H4098" s="108"/>
      <c r="I4098" s="220"/>
      <c r="J4098" s="108"/>
      <c r="K4098" s="220"/>
      <c r="L4098" s="108"/>
      <c r="M4098" s="220"/>
      <c r="N4098" s="108"/>
      <c r="O4098" s="220"/>
      <c r="P4098" s="108"/>
      <c r="Q4098" s="225"/>
    </row>
    <row r="4099" spans="2:17" x14ac:dyDescent="0.25">
      <c r="B4099" s="108"/>
      <c r="C4099" s="220"/>
      <c r="D4099" s="108"/>
      <c r="E4099" s="220"/>
      <c r="F4099" s="108"/>
      <c r="G4099" s="220"/>
      <c r="H4099" s="108"/>
      <c r="I4099" s="220"/>
      <c r="J4099" s="108"/>
      <c r="K4099" s="220"/>
      <c r="L4099" s="108"/>
      <c r="M4099" s="220"/>
      <c r="N4099" s="108"/>
      <c r="O4099" s="220"/>
      <c r="P4099" s="108"/>
      <c r="Q4099" s="225"/>
    </row>
    <row r="4100" spans="2:17" x14ac:dyDescent="0.25">
      <c r="B4100" s="108"/>
      <c r="C4100" s="220"/>
      <c r="D4100" s="108"/>
      <c r="E4100" s="220"/>
      <c r="F4100" s="108"/>
      <c r="G4100" s="220"/>
      <c r="H4100" s="108"/>
      <c r="I4100" s="220"/>
      <c r="J4100" s="108"/>
      <c r="K4100" s="220"/>
      <c r="L4100" s="108"/>
      <c r="M4100" s="220"/>
      <c r="N4100" s="108"/>
      <c r="O4100" s="220"/>
      <c r="P4100" s="108"/>
      <c r="Q4100" s="225"/>
    </row>
    <row r="4101" spans="2:17" x14ac:dyDescent="0.25">
      <c r="B4101" s="108"/>
      <c r="C4101" s="220"/>
      <c r="D4101" s="108"/>
      <c r="E4101" s="220"/>
      <c r="F4101" s="108"/>
      <c r="G4101" s="220"/>
      <c r="H4101" s="108"/>
      <c r="I4101" s="220"/>
      <c r="J4101" s="108"/>
      <c r="K4101" s="220"/>
      <c r="L4101" s="108"/>
      <c r="M4101" s="220"/>
      <c r="N4101" s="108"/>
      <c r="O4101" s="220"/>
      <c r="P4101" s="108"/>
      <c r="Q4101" s="225"/>
    </row>
    <row r="4102" spans="2:17" x14ac:dyDescent="0.25">
      <c r="B4102" s="108"/>
      <c r="C4102" s="220"/>
      <c r="D4102" s="108"/>
      <c r="E4102" s="220"/>
      <c r="F4102" s="108"/>
      <c r="G4102" s="220"/>
      <c r="H4102" s="108"/>
      <c r="I4102" s="220"/>
      <c r="J4102" s="108"/>
      <c r="K4102" s="220"/>
      <c r="L4102" s="108"/>
      <c r="M4102" s="220"/>
      <c r="N4102" s="108"/>
      <c r="O4102" s="220"/>
      <c r="P4102" s="108"/>
      <c r="Q4102" s="225"/>
    </row>
    <row r="4103" spans="2:17" x14ac:dyDescent="0.25">
      <c r="B4103" s="108"/>
      <c r="C4103" s="220"/>
      <c r="D4103" s="108"/>
      <c r="E4103" s="220"/>
      <c r="F4103" s="108"/>
      <c r="G4103" s="220"/>
      <c r="H4103" s="108"/>
      <c r="I4103" s="220"/>
      <c r="J4103" s="108"/>
      <c r="K4103" s="220"/>
      <c r="L4103" s="108"/>
      <c r="M4103" s="220"/>
      <c r="N4103" s="108"/>
      <c r="O4103" s="220"/>
      <c r="P4103" s="108"/>
      <c r="Q4103" s="225"/>
    </row>
    <row r="4104" spans="2:17" x14ac:dyDescent="0.25">
      <c r="B4104" s="108"/>
      <c r="C4104" s="220"/>
      <c r="D4104" s="108"/>
      <c r="E4104" s="220"/>
      <c r="F4104" s="108"/>
      <c r="G4104" s="220"/>
      <c r="H4104" s="108"/>
      <c r="I4104" s="220"/>
      <c r="J4104" s="108"/>
      <c r="K4104" s="220"/>
      <c r="L4104" s="108"/>
      <c r="M4104" s="220"/>
      <c r="N4104" s="108"/>
      <c r="O4104" s="220"/>
      <c r="P4104" s="108"/>
      <c r="Q4104" s="225"/>
    </row>
    <row r="4105" spans="2:17" x14ac:dyDescent="0.25">
      <c r="B4105" s="108"/>
      <c r="C4105" s="220"/>
      <c r="D4105" s="108"/>
      <c r="E4105" s="220"/>
      <c r="F4105" s="108"/>
      <c r="G4105" s="220"/>
      <c r="H4105" s="108"/>
      <c r="I4105" s="220"/>
      <c r="J4105" s="108"/>
      <c r="K4105" s="220"/>
      <c r="L4105" s="108"/>
      <c r="M4105" s="220"/>
      <c r="N4105" s="108"/>
      <c r="O4105" s="220"/>
      <c r="P4105" s="108"/>
      <c r="Q4105" s="225"/>
    </row>
    <row r="4106" spans="2:17" x14ac:dyDescent="0.25">
      <c r="B4106" s="108"/>
      <c r="C4106" s="220"/>
      <c r="D4106" s="108"/>
      <c r="E4106" s="220"/>
      <c r="F4106" s="108"/>
      <c r="G4106" s="220"/>
      <c r="H4106" s="108"/>
      <c r="I4106" s="220"/>
      <c r="J4106" s="108"/>
      <c r="K4106" s="220"/>
      <c r="L4106" s="108"/>
      <c r="M4106" s="220"/>
      <c r="N4106" s="108"/>
      <c r="O4106" s="220"/>
      <c r="P4106" s="108"/>
      <c r="Q4106" s="225"/>
    </row>
    <row r="4107" spans="2:17" x14ac:dyDescent="0.25">
      <c r="B4107" s="108"/>
      <c r="C4107" s="220"/>
      <c r="D4107" s="108"/>
      <c r="E4107" s="220"/>
      <c r="F4107" s="108"/>
      <c r="G4107" s="220"/>
      <c r="H4107" s="108"/>
      <c r="I4107" s="220"/>
      <c r="J4107" s="108"/>
      <c r="K4107" s="220"/>
      <c r="L4107" s="108"/>
      <c r="M4107" s="220"/>
      <c r="N4107" s="108"/>
      <c r="O4107" s="220"/>
      <c r="P4107" s="108"/>
      <c r="Q4107" s="225"/>
    </row>
    <row r="4108" spans="2:17" x14ac:dyDescent="0.25">
      <c r="B4108" s="108"/>
      <c r="C4108" s="220"/>
      <c r="D4108" s="108"/>
      <c r="E4108" s="220"/>
      <c r="F4108" s="108"/>
      <c r="G4108" s="220"/>
      <c r="H4108" s="108"/>
      <c r="I4108" s="220"/>
      <c r="J4108" s="108"/>
      <c r="K4108" s="220"/>
      <c r="L4108" s="108"/>
      <c r="M4108" s="220"/>
      <c r="N4108" s="108"/>
      <c r="O4108" s="220"/>
      <c r="P4108" s="108"/>
      <c r="Q4108" s="225"/>
    </row>
    <row r="4109" spans="2:17" x14ac:dyDescent="0.25">
      <c r="B4109" s="108"/>
      <c r="C4109" s="220"/>
      <c r="D4109" s="108"/>
      <c r="E4109" s="220"/>
      <c r="F4109" s="108"/>
      <c r="G4109" s="220"/>
      <c r="H4109" s="108"/>
      <c r="I4109" s="220"/>
      <c r="J4109" s="108"/>
      <c r="K4109" s="220"/>
      <c r="L4109" s="108"/>
      <c r="M4109" s="220"/>
      <c r="N4109" s="108"/>
      <c r="O4109" s="220"/>
      <c r="P4109" s="108"/>
      <c r="Q4109" s="225"/>
    </row>
    <row r="4110" spans="2:17" x14ac:dyDescent="0.25">
      <c r="B4110" s="108"/>
      <c r="C4110" s="220"/>
      <c r="D4110" s="108"/>
      <c r="E4110" s="220"/>
      <c r="F4110" s="108"/>
      <c r="G4110" s="220"/>
      <c r="H4110" s="108"/>
      <c r="I4110" s="220"/>
      <c r="J4110" s="108"/>
      <c r="K4110" s="220"/>
      <c r="L4110" s="108"/>
      <c r="M4110" s="220"/>
      <c r="N4110" s="108"/>
      <c r="O4110" s="220"/>
      <c r="P4110" s="108"/>
      <c r="Q4110" s="225"/>
    </row>
    <row r="4111" spans="2:17" x14ac:dyDescent="0.25">
      <c r="B4111" s="108"/>
      <c r="C4111" s="220"/>
      <c r="D4111" s="108"/>
      <c r="E4111" s="220"/>
      <c r="F4111" s="108"/>
      <c r="G4111" s="220"/>
      <c r="H4111" s="108"/>
      <c r="I4111" s="220"/>
      <c r="J4111" s="108"/>
      <c r="K4111" s="220"/>
      <c r="L4111" s="108"/>
      <c r="M4111" s="220"/>
      <c r="N4111" s="108"/>
      <c r="O4111" s="220"/>
      <c r="P4111" s="108"/>
      <c r="Q4111" s="225"/>
    </row>
    <row r="4112" spans="2:17" x14ac:dyDescent="0.25">
      <c r="B4112" s="108"/>
      <c r="C4112" s="220"/>
      <c r="D4112" s="108"/>
      <c r="E4112" s="220"/>
      <c r="F4112" s="108"/>
      <c r="G4112" s="220"/>
      <c r="H4112" s="108"/>
      <c r="I4112" s="220"/>
      <c r="J4112" s="108"/>
      <c r="K4112" s="220"/>
      <c r="L4112" s="108"/>
      <c r="M4112" s="220"/>
      <c r="N4112" s="108"/>
      <c r="O4112" s="220"/>
      <c r="P4112" s="108"/>
      <c r="Q4112" s="225"/>
    </row>
    <row r="4113" spans="2:17" x14ac:dyDescent="0.25">
      <c r="B4113" s="108"/>
      <c r="C4113" s="220"/>
      <c r="D4113" s="108"/>
      <c r="E4113" s="220"/>
      <c r="F4113" s="108"/>
      <c r="G4113" s="220"/>
      <c r="H4113" s="108"/>
      <c r="I4113" s="220"/>
      <c r="J4113" s="108"/>
      <c r="K4113" s="220"/>
      <c r="L4113" s="108"/>
      <c r="M4113" s="220"/>
      <c r="N4113" s="108"/>
      <c r="O4113" s="220"/>
      <c r="P4113" s="108"/>
      <c r="Q4113" s="225"/>
    </row>
    <row r="4114" spans="2:17" x14ac:dyDescent="0.25">
      <c r="B4114" s="108"/>
      <c r="C4114" s="220"/>
      <c r="D4114" s="108"/>
      <c r="E4114" s="220"/>
      <c r="F4114" s="108"/>
      <c r="G4114" s="220"/>
      <c r="H4114" s="108"/>
      <c r="I4114" s="220"/>
      <c r="J4114" s="108"/>
      <c r="K4114" s="220"/>
      <c r="L4114" s="108"/>
      <c r="M4114" s="220"/>
      <c r="N4114" s="108"/>
      <c r="O4114" s="220"/>
      <c r="P4114" s="108"/>
      <c r="Q4114" s="225"/>
    </row>
    <row r="4115" spans="2:17" x14ac:dyDescent="0.25">
      <c r="B4115" s="108"/>
      <c r="C4115" s="220"/>
      <c r="D4115" s="108"/>
      <c r="E4115" s="220"/>
      <c r="F4115" s="108"/>
      <c r="G4115" s="220"/>
      <c r="H4115" s="108"/>
      <c r="I4115" s="220"/>
      <c r="J4115" s="108"/>
      <c r="K4115" s="220"/>
      <c r="L4115" s="108"/>
      <c r="M4115" s="220"/>
      <c r="N4115" s="108"/>
      <c r="O4115" s="220"/>
      <c r="P4115" s="108"/>
      <c r="Q4115" s="225"/>
    </row>
    <row r="4116" spans="2:17" x14ac:dyDescent="0.25">
      <c r="B4116" s="108"/>
      <c r="C4116" s="220"/>
      <c r="D4116" s="108"/>
      <c r="E4116" s="220"/>
      <c r="F4116" s="108"/>
      <c r="G4116" s="220"/>
      <c r="H4116" s="108"/>
      <c r="I4116" s="220"/>
      <c r="J4116" s="108"/>
      <c r="K4116" s="220"/>
      <c r="L4116" s="108"/>
      <c r="M4116" s="220"/>
      <c r="N4116" s="108"/>
      <c r="O4116" s="220"/>
      <c r="P4116" s="108"/>
      <c r="Q4116" s="225"/>
    </row>
    <row r="4117" spans="2:17" x14ac:dyDescent="0.25">
      <c r="B4117" s="108"/>
      <c r="C4117" s="220"/>
      <c r="D4117" s="108"/>
      <c r="E4117" s="220"/>
      <c r="F4117" s="108"/>
      <c r="G4117" s="220"/>
      <c r="H4117" s="108"/>
      <c r="I4117" s="220"/>
      <c r="J4117" s="108"/>
      <c r="K4117" s="220"/>
      <c r="L4117" s="108"/>
      <c r="M4117" s="220"/>
      <c r="N4117" s="108"/>
      <c r="O4117" s="220"/>
      <c r="P4117" s="108"/>
      <c r="Q4117" s="225"/>
    </row>
    <row r="4118" spans="2:17" x14ac:dyDescent="0.25">
      <c r="B4118" s="108"/>
      <c r="C4118" s="220"/>
      <c r="D4118" s="108"/>
      <c r="E4118" s="220"/>
      <c r="F4118" s="108"/>
      <c r="G4118" s="220"/>
      <c r="H4118" s="108"/>
      <c r="I4118" s="220"/>
      <c r="J4118" s="108"/>
      <c r="K4118" s="220"/>
      <c r="L4118" s="108"/>
      <c r="M4118" s="220"/>
      <c r="N4118" s="108"/>
      <c r="O4118" s="220"/>
      <c r="P4118" s="108"/>
      <c r="Q4118" s="225"/>
    </row>
    <row r="4119" spans="2:17" x14ac:dyDescent="0.25">
      <c r="B4119" s="108"/>
      <c r="C4119" s="220"/>
      <c r="D4119" s="108"/>
      <c r="E4119" s="220"/>
      <c r="F4119" s="108"/>
      <c r="G4119" s="220"/>
      <c r="H4119" s="108"/>
      <c r="I4119" s="220"/>
      <c r="J4119" s="108"/>
      <c r="K4119" s="220"/>
      <c r="L4119" s="108"/>
      <c r="M4119" s="220"/>
      <c r="N4119" s="108"/>
      <c r="O4119" s="220"/>
      <c r="P4119" s="108"/>
      <c r="Q4119" s="225"/>
    </row>
    <row r="4120" spans="2:17" x14ac:dyDescent="0.25">
      <c r="B4120" s="108"/>
      <c r="C4120" s="220"/>
      <c r="D4120" s="108"/>
      <c r="E4120" s="220"/>
      <c r="F4120" s="108"/>
      <c r="G4120" s="220"/>
      <c r="H4120" s="108"/>
      <c r="I4120" s="220"/>
      <c r="J4120" s="108"/>
      <c r="K4120" s="220"/>
      <c r="L4120" s="108"/>
      <c r="M4120" s="220"/>
      <c r="N4120" s="108"/>
      <c r="O4120" s="220"/>
      <c r="P4120" s="108"/>
      <c r="Q4120" s="225"/>
    </row>
    <row r="4121" spans="2:17" x14ac:dyDescent="0.25">
      <c r="B4121" s="108"/>
      <c r="C4121" s="220"/>
      <c r="D4121" s="108"/>
      <c r="E4121" s="220"/>
      <c r="F4121" s="108"/>
      <c r="G4121" s="220"/>
      <c r="H4121" s="108"/>
      <c r="I4121" s="220"/>
      <c r="J4121" s="108"/>
      <c r="K4121" s="220"/>
      <c r="L4121" s="108"/>
      <c r="M4121" s="220"/>
      <c r="N4121" s="108"/>
      <c r="O4121" s="220"/>
      <c r="P4121" s="108"/>
      <c r="Q4121" s="225"/>
    </row>
    <row r="4122" spans="2:17" x14ac:dyDescent="0.25">
      <c r="B4122" s="108"/>
      <c r="C4122" s="220"/>
      <c r="D4122" s="108"/>
      <c r="E4122" s="220"/>
      <c r="F4122" s="108"/>
      <c r="G4122" s="220"/>
      <c r="H4122" s="108"/>
      <c r="I4122" s="220"/>
      <c r="J4122" s="108"/>
      <c r="K4122" s="220"/>
      <c r="L4122" s="108"/>
      <c r="M4122" s="220"/>
      <c r="N4122" s="108"/>
      <c r="O4122" s="220"/>
      <c r="P4122" s="108"/>
      <c r="Q4122" s="225"/>
    </row>
    <row r="4123" spans="2:17" x14ac:dyDescent="0.25">
      <c r="B4123" s="108"/>
      <c r="C4123" s="220"/>
      <c r="D4123" s="108"/>
      <c r="E4123" s="220"/>
      <c r="F4123" s="108"/>
      <c r="G4123" s="220"/>
      <c r="H4123" s="108"/>
      <c r="I4123" s="220"/>
      <c r="J4123" s="108"/>
      <c r="K4123" s="220"/>
      <c r="L4123" s="108"/>
      <c r="M4123" s="220"/>
      <c r="N4123" s="108"/>
      <c r="O4123" s="220"/>
      <c r="P4123" s="108"/>
      <c r="Q4123" s="225"/>
    </row>
    <row r="4124" spans="2:17" x14ac:dyDescent="0.25">
      <c r="B4124" s="108"/>
      <c r="C4124" s="220"/>
      <c r="D4124" s="108"/>
      <c r="E4124" s="220"/>
      <c r="F4124" s="108"/>
      <c r="G4124" s="220"/>
      <c r="H4124" s="108"/>
      <c r="I4124" s="220"/>
      <c r="J4124" s="108"/>
      <c r="K4124" s="220"/>
      <c r="L4124" s="108"/>
      <c r="M4124" s="220"/>
      <c r="N4124" s="108"/>
      <c r="O4124" s="220"/>
      <c r="P4124" s="108"/>
      <c r="Q4124" s="225"/>
    </row>
    <row r="4125" spans="2:17" x14ac:dyDescent="0.25">
      <c r="B4125" s="108"/>
      <c r="C4125" s="220"/>
      <c r="D4125" s="108"/>
      <c r="E4125" s="220"/>
      <c r="F4125" s="108"/>
      <c r="G4125" s="220"/>
      <c r="H4125" s="108"/>
      <c r="I4125" s="220"/>
      <c r="J4125" s="108"/>
      <c r="K4125" s="220"/>
      <c r="L4125" s="108"/>
      <c r="M4125" s="220"/>
      <c r="N4125" s="108"/>
      <c r="O4125" s="220"/>
      <c r="P4125" s="108"/>
      <c r="Q4125" s="225"/>
    </row>
    <row r="4126" spans="2:17" x14ac:dyDescent="0.25">
      <c r="B4126" s="108"/>
      <c r="C4126" s="220"/>
      <c r="D4126" s="108"/>
      <c r="E4126" s="220"/>
      <c r="F4126" s="108"/>
      <c r="G4126" s="220"/>
      <c r="H4126" s="108"/>
      <c r="I4126" s="220"/>
      <c r="J4126" s="108"/>
      <c r="K4126" s="220"/>
      <c r="L4126" s="108"/>
      <c r="M4126" s="220"/>
      <c r="N4126" s="108"/>
      <c r="O4126" s="220"/>
      <c r="P4126" s="108"/>
      <c r="Q4126" s="225"/>
    </row>
    <row r="4127" spans="2:17" x14ac:dyDescent="0.25">
      <c r="B4127" s="108"/>
      <c r="C4127" s="220"/>
      <c r="D4127" s="108"/>
      <c r="E4127" s="220"/>
      <c r="F4127" s="108"/>
      <c r="G4127" s="220"/>
      <c r="H4127" s="108"/>
      <c r="I4127" s="220"/>
      <c r="J4127" s="108"/>
      <c r="K4127" s="220"/>
      <c r="L4127" s="108"/>
      <c r="M4127" s="220"/>
      <c r="N4127" s="108"/>
      <c r="O4127" s="220"/>
      <c r="P4127" s="108"/>
      <c r="Q4127" s="225"/>
    </row>
    <row r="4128" spans="2:17" x14ac:dyDescent="0.25">
      <c r="B4128" s="108"/>
      <c r="C4128" s="220"/>
      <c r="D4128" s="108"/>
      <c r="E4128" s="220"/>
      <c r="F4128" s="108"/>
      <c r="G4128" s="220"/>
      <c r="H4128" s="108"/>
      <c r="I4128" s="220"/>
      <c r="J4128" s="108"/>
      <c r="K4128" s="220"/>
      <c r="L4128" s="108"/>
      <c r="M4128" s="220"/>
      <c r="N4128" s="108"/>
      <c r="O4128" s="220"/>
      <c r="P4128" s="108"/>
      <c r="Q4128" s="225"/>
    </row>
    <row r="4129" spans="2:17" x14ac:dyDescent="0.25">
      <c r="B4129" s="108"/>
      <c r="C4129" s="220"/>
      <c r="D4129" s="108"/>
      <c r="E4129" s="220"/>
      <c r="F4129" s="108"/>
      <c r="G4129" s="220"/>
      <c r="H4129" s="108"/>
      <c r="I4129" s="220"/>
      <c r="J4129" s="108"/>
      <c r="K4129" s="220"/>
      <c r="L4129" s="108"/>
      <c r="M4129" s="220"/>
      <c r="N4129" s="108"/>
      <c r="O4129" s="220"/>
      <c r="P4129" s="108"/>
      <c r="Q4129" s="225"/>
    </row>
    <row r="4130" spans="2:17" x14ac:dyDescent="0.25">
      <c r="B4130" s="108"/>
      <c r="C4130" s="220"/>
      <c r="D4130" s="108"/>
      <c r="E4130" s="220"/>
      <c r="F4130" s="108"/>
      <c r="G4130" s="220"/>
      <c r="H4130" s="108"/>
      <c r="I4130" s="220"/>
      <c r="J4130" s="108"/>
      <c r="K4130" s="220"/>
      <c r="L4130" s="108"/>
      <c r="M4130" s="220"/>
      <c r="N4130" s="108"/>
      <c r="O4130" s="220"/>
      <c r="P4130" s="108"/>
      <c r="Q4130" s="225"/>
    </row>
    <row r="4131" spans="2:17" x14ac:dyDescent="0.25">
      <c r="B4131" s="108"/>
      <c r="C4131" s="220"/>
      <c r="D4131" s="108"/>
      <c r="E4131" s="220"/>
      <c r="F4131" s="108"/>
      <c r="G4131" s="220"/>
      <c r="H4131" s="108"/>
      <c r="I4131" s="220"/>
      <c r="J4131" s="108"/>
      <c r="K4131" s="220"/>
      <c r="L4131" s="108"/>
      <c r="M4131" s="220"/>
      <c r="N4131" s="108"/>
      <c r="O4131" s="220"/>
      <c r="P4131" s="108"/>
      <c r="Q4131" s="225"/>
    </row>
    <row r="4132" spans="2:17" x14ac:dyDescent="0.25">
      <c r="B4132" s="108"/>
      <c r="C4132" s="220"/>
      <c r="D4132" s="108"/>
      <c r="E4132" s="220"/>
      <c r="F4132" s="108"/>
      <c r="G4132" s="220"/>
      <c r="H4132" s="108"/>
      <c r="I4132" s="220"/>
      <c r="J4132" s="108"/>
      <c r="K4132" s="220"/>
      <c r="L4132" s="108"/>
      <c r="M4132" s="220"/>
      <c r="N4132" s="108"/>
      <c r="O4132" s="220"/>
      <c r="P4132" s="108"/>
      <c r="Q4132" s="225"/>
    </row>
    <row r="4133" spans="2:17" x14ac:dyDescent="0.25">
      <c r="B4133" s="108"/>
      <c r="C4133" s="220"/>
      <c r="D4133" s="108"/>
      <c r="E4133" s="220"/>
      <c r="F4133" s="108"/>
      <c r="G4133" s="220"/>
      <c r="H4133" s="108"/>
      <c r="I4133" s="220"/>
      <c r="J4133" s="108"/>
      <c r="K4133" s="220"/>
      <c r="L4133" s="108"/>
      <c r="M4133" s="220"/>
      <c r="N4133" s="108"/>
      <c r="O4133" s="220"/>
      <c r="P4133" s="108"/>
      <c r="Q4133" s="225"/>
    </row>
    <row r="4134" spans="2:17" x14ac:dyDescent="0.25">
      <c r="B4134" s="108"/>
      <c r="C4134" s="220"/>
      <c r="D4134" s="108"/>
      <c r="E4134" s="220"/>
      <c r="F4134" s="108"/>
      <c r="G4134" s="220"/>
      <c r="H4134" s="108"/>
      <c r="I4134" s="220"/>
      <c r="J4134" s="108"/>
      <c r="K4134" s="220"/>
      <c r="L4134" s="108"/>
      <c r="M4134" s="220"/>
      <c r="N4134" s="108"/>
      <c r="O4134" s="220"/>
      <c r="P4134" s="108"/>
      <c r="Q4134" s="225"/>
    </row>
    <row r="4135" spans="2:17" x14ac:dyDescent="0.25">
      <c r="B4135" s="108"/>
      <c r="C4135" s="220"/>
      <c r="D4135" s="108"/>
      <c r="E4135" s="220"/>
      <c r="F4135" s="108"/>
      <c r="G4135" s="220"/>
      <c r="H4135" s="108"/>
      <c r="I4135" s="220"/>
      <c r="J4135" s="108"/>
      <c r="K4135" s="220"/>
      <c r="L4135" s="108"/>
      <c r="M4135" s="220"/>
      <c r="N4135" s="108"/>
      <c r="O4135" s="220"/>
      <c r="P4135" s="108"/>
      <c r="Q4135" s="225"/>
    </row>
    <row r="4136" spans="2:17" x14ac:dyDescent="0.25">
      <c r="B4136" s="108"/>
      <c r="C4136" s="220"/>
      <c r="D4136" s="108"/>
      <c r="E4136" s="220"/>
      <c r="F4136" s="108"/>
      <c r="G4136" s="220"/>
      <c r="H4136" s="108"/>
      <c r="I4136" s="220"/>
      <c r="J4136" s="108"/>
      <c r="K4136" s="220"/>
      <c r="L4136" s="108"/>
      <c r="M4136" s="220"/>
      <c r="N4136" s="108"/>
      <c r="O4136" s="220"/>
      <c r="P4136" s="108"/>
      <c r="Q4136" s="225"/>
    </row>
    <row r="4137" spans="2:17" x14ac:dyDescent="0.25">
      <c r="B4137" s="108"/>
      <c r="C4137" s="220"/>
      <c r="D4137" s="108"/>
      <c r="E4137" s="220"/>
      <c r="F4137" s="108"/>
      <c r="G4137" s="220"/>
      <c r="H4137" s="108"/>
      <c r="I4137" s="220"/>
      <c r="J4137" s="108"/>
      <c r="K4137" s="220"/>
      <c r="L4137" s="108"/>
      <c r="M4137" s="220"/>
      <c r="N4137" s="108"/>
      <c r="O4137" s="220"/>
      <c r="P4137" s="108"/>
      <c r="Q4137" s="225"/>
    </row>
    <row r="4138" spans="2:17" x14ac:dyDescent="0.25">
      <c r="B4138" s="108"/>
      <c r="C4138" s="220"/>
      <c r="D4138" s="108"/>
      <c r="E4138" s="220"/>
      <c r="F4138" s="108"/>
      <c r="G4138" s="220"/>
      <c r="H4138" s="108"/>
      <c r="I4138" s="220"/>
      <c r="J4138" s="108"/>
      <c r="K4138" s="220"/>
      <c r="L4138" s="108"/>
      <c r="M4138" s="220"/>
      <c r="N4138" s="108"/>
      <c r="O4138" s="220"/>
      <c r="P4138" s="108"/>
      <c r="Q4138" s="225"/>
    </row>
    <row r="4139" spans="2:17" x14ac:dyDescent="0.25">
      <c r="B4139" s="108"/>
      <c r="C4139" s="220"/>
      <c r="D4139" s="108"/>
      <c r="E4139" s="220"/>
      <c r="F4139" s="108"/>
      <c r="G4139" s="220"/>
      <c r="H4139" s="108"/>
      <c r="I4139" s="220"/>
      <c r="J4139" s="108"/>
      <c r="K4139" s="220"/>
      <c r="L4139" s="108"/>
      <c r="M4139" s="220"/>
      <c r="N4139" s="108"/>
      <c r="O4139" s="220"/>
      <c r="P4139" s="108"/>
      <c r="Q4139" s="225"/>
    </row>
    <row r="4140" spans="2:17" x14ac:dyDescent="0.25">
      <c r="B4140" s="108"/>
      <c r="C4140" s="220"/>
      <c r="D4140" s="108"/>
      <c r="E4140" s="220"/>
      <c r="F4140" s="108"/>
      <c r="G4140" s="220"/>
      <c r="H4140" s="108"/>
      <c r="I4140" s="220"/>
      <c r="J4140" s="108"/>
      <c r="K4140" s="220"/>
      <c r="L4140" s="108"/>
      <c r="M4140" s="220"/>
      <c r="N4140" s="108"/>
      <c r="O4140" s="220"/>
      <c r="P4140" s="108"/>
      <c r="Q4140" s="225"/>
    </row>
    <row r="4141" spans="2:17" x14ac:dyDescent="0.25">
      <c r="B4141" s="108"/>
      <c r="C4141" s="220"/>
      <c r="D4141" s="108"/>
      <c r="E4141" s="220"/>
      <c r="F4141" s="108"/>
      <c r="G4141" s="220"/>
      <c r="H4141" s="108"/>
      <c r="I4141" s="220"/>
      <c r="J4141" s="108"/>
      <c r="K4141" s="220"/>
      <c r="L4141" s="108"/>
      <c r="M4141" s="220"/>
      <c r="N4141" s="108"/>
      <c r="O4141" s="220"/>
      <c r="P4141" s="108"/>
      <c r="Q4141" s="225"/>
    </row>
    <row r="4142" spans="2:17" x14ac:dyDescent="0.25">
      <c r="B4142" s="108"/>
      <c r="C4142" s="220"/>
      <c r="D4142" s="108"/>
      <c r="E4142" s="220"/>
      <c r="F4142" s="108"/>
      <c r="G4142" s="220"/>
      <c r="H4142" s="108"/>
      <c r="I4142" s="220"/>
      <c r="J4142" s="108"/>
      <c r="K4142" s="220"/>
      <c r="L4142" s="108"/>
      <c r="M4142" s="220"/>
      <c r="N4142" s="108"/>
      <c r="O4142" s="220"/>
      <c r="P4142" s="108"/>
      <c r="Q4142" s="225"/>
    </row>
    <row r="4143" spans="2:17" x14ac:dyDescent="0.25">
      <c r="B4143" s="108"/>
      <c r="C4143" s="220"/>
      <c r="D4143" s="108"/>
      <c r="E4143" s="220"/>
      <c r="F4143" s="108"/>
      <c r="G4143" s="220"/>
      <c r="H4143" s="108"/>
      <c r="I4143" s="220"/>
      <c r="J4143" s="108"/>
      <c r="K4143" s="220"/>
      <c r="L4143" s="108"/>
      <c r="M4143" s="220"/>
      <c r="N4143" s="108"/>
      <c r="O4143" s="220"/>
      <c r="P4143" s="108"/>
      <c r="Q4143" s="225"/>
    </row>
    <row r="4144" spans="2:17" x14ac:dyDescent="0.25">
      <c r="B4144" s="108"/>
      <c r="C4144" s="220"/>
      <c r="D4144" s="108"/>
      <c r="E4144" s="220"/>
      <c r="F4144" s="108"/>
      <c r="G4144" s="220"/>
      <c r="H4144" s="108"/>
      <c r="I4144" s="220"/>
      <c r="J4144" s="108"/>
      <c r="K4144" s="220"/>
      <c r="L4144" s="108"/>
      <c r="M4144" s="220"/>
      <c r="N4144" s="108"/>
      <c r="O4144" s="220"/>
      <c r="P4144" s="108"/>
      <c r="Q4144" s="225"/>
    </row>
    <row r="4145" spans="2:17" x14ac:dyDescent="0.25">
      <c r="B4145" s="108"/>
      <c r="C4145" s="220"/>
      <c r="D4145" s="108"/>
      <c r="E4145" s="220"/>
      <c r="F4145" s="108"/>
      <c r="G4145" s="220"/>
      <c r="H4145" s="108"/>
      <c r="I4145" s="220"/>
      <c r="J4145" s="108"/>
      <c r="K4145" s="220"/>
      <c r="L4145" s="108"/>
      <c r="M4145" s="220"/>
      <c r="N4145" s="108"/>
      <c r="O4145" s="220"/>
      <c r="P4145" s="108"/>
      <c r="Q4145" s="225"/>
    </row>
    <row r="4146" spans="2:17" x14ac:dyDescent="0.25">
      <c r="B4146" s="108"/>
      <c r="C4146" s="220"/>
      <c r="D4146" s="108"/>
      <c r="E4146" s="220"/>
      <c r="F4146" s="108"/>
      <c r="G4146" s="220"/>
      <c r="H4146" s="108"/>
      <c r="I4146" s="220"/>
      <c r="J4146" s="108"/>
      <c r="K4146" s="220"/>
      <c r="L4146" s="108"/>
      <c r="M4146" s="220"/>
      <c r="N4146" s="108"/>
      <c r="O4146" s="220"/>
      <c r="P4146" s="108"/>
      <c r="Q4146" s="225"/>
    </row>
    <row r="4147" spans="2:17" x14ac:dyDescent="0.25">
      <c r="B4147" s="108"/>
      <c r="C4147" s="220"/>
      <c r="D4147" s="108"/>
      <c r="E4147" s="220"/>
      <c r="F4147" s="108"/>
      <c r="G4147" s="220"/>
      <c r="H4147" s="108"/>
      <c r="I4147" s="220"/>
      <c r="J4147" s="108"/>
      <c r="K4147" s="220"/>
      <c r="L4147" s="108"/>
      <c r="M4147" s="220"/>
      <c r="N4147" s="108"/>
      <c r="O4147" s="220"/>
      <c r="P4147" s="108"/>
      <c r="Q4147" s="225"/>
    </row>
    <row r="4148" spans="2:17" x14ac:dyDescent="0.25">
      <c r="B4148" s="108"/>
      <c r="C4148" s="220"/>
      <c r="D4148" s="108"/>
      <c r="E4148" s="220"/>
      <c r="F4148" s="108"/>
      <c r="G4148" s="220"/>
      <c r="H4148" s="108"/>
      <c r="I4148" s="220"/>
      <c r="J4148" s="108"/>
      <c r="K4148" s="220"/>
      <c r="L4148" s="108"/>
      <c r="M4148" s="220"/>
      <c r="N4148" s="108"/>
      <c r="O4148" s="220"/>
      <c r="P4148" s="108"/>
      <c r="Q4148" s="225"/>
    </row>
    <row r="4149" spans="2:17" x14ac:dyDescent="0.25">
      <c r="B4149" s="108"/>
      <c r="C4149" s="220"/>
      <c r="D4149" s="108"/>
      <c r="E4149" s="220"/>
      <c r="F4149" s="108"/>
      <c r="G4149" s="220"/>
      <c r="H4149" s="108"/>
      <c r="I4149" s="220"/>
      <c r="J4149" s="108"/>
      <c r="K4149" s="220"/>
      <c r="L4149" s="108"/>
      <c r="M4149" s="220"/>
      <c r="N4149" s="108"/>
      <c r="O4149" s="220"/>
      <c r="P4149" s="108"/>
      <c r="Q4149" s="225"/>
    </row>
    <row r="4150" spans="2:17" x14ac:dyDescent="0.25">
      <c r="B4150" s="108"/>
      <c r="C4150" s="220"/>
      <c r="D4150" s="108"/>
      <c r="E4150" s="220"/>
      <c r="F4150" s="108"/>
      <c r="G4150" s="220"/>
      <c r="H4150" s="108"/>
      <c r="I4150" s="220"/>
      <c r="J4150" s="108"/>
      <c r="K4150" s="220"/>
      <c r="L4150" s="108"/>
      <c r="M4150" s="220"/>
      <c r="N4150" s="108"/>
      <c r="O4150" s="220"/>
      <c r="P4150" s="108"/>
      <c r="Q4150" s="225"/>
    </row>
    <row r="4151" spans="2:17" x14ac:dyDescent="0.25">
      <c r="B4151" s="108"/>
      <c r="C4151" s="220"/>
      <c r="D4151" s="108"/>
      <c r="E4151" s="220"/>
      <c r="F4151" s="108"/>
      <c r="G4151" s="220"/>
      <c r="H4151" s="108"/>
      <c r="I4151" s="220"/>
      <c r="J4151" s="108"/>
      <c r="K4151" s="220"/>
      <c r="L4151" s="108"/>
      <c r="M4151" s="220"/>
      <c r="N4151" s="108"/>
      <c r="O4151" s="220"/>
      <c r="P4151" s="108"/>
      <c r="Q4151" s="225"/>
    </row>
    <row r="4152" spans="2:17" x14ac:dyDescent="0.25">
      <c r="B4152" s="108"/>
      <c r="C4152" s="220"/>
      <c r="D4152" s="108"/>
      <c r="E4152" s="220"/>
      <c r="F4152" s="108"/>
      <c r="G4152" s="220"/>
      <c r="H4152" s="108"/>
      <c r="I4152" s="220"/>
      <c r="J4152" s="108"/>
      <c r="K4152" s="220"/>
      <c r="L4152" s="108"/>
      <c r="M4152" s="220"/>
      <c r="N4152" s="108"/>
      <c r="O4152" s="220"/>
      <c r="P4152" s="108"/>
      <c r="Q4152" s="225"/>
    </row>
    <row r="4153" spans="2:17" x14ac:dyDescent="0.25">
      <c r="B4153" s="108"/>
      <c r="C4153" s="220"/>
      <c r="D4153" s="108"/>
      <c r="E4153" s="220"/>
      <c r="F4153" s="108"/>
      <c r="G4153" s="220"/>
      <c r="H4153" s="108"/>
      <c r="I4153" s="220"/>
      <c r="J4153" s="108"/>
      <c r="K4153" s="220"/>
      <c r="L4153" s="108"/>
      <c r="M4153" s="220"/>
      <c r="N4153" s="108"/>
      <c r="O4153" s="220"/>
      <c r="P4153" s="108"/>
      <c r="Q4153" s="225"/>
    </row>
    <row r="4154" spans="2:17" x14ac:dyDescent="0.25">
      <c r="B4154" s="108"/>
      <c r="C4154" s="220"/>
      <c r="D4154" s="108"/>
      <c r="E4154" s="220"/>
      <c r="F4154" s="108"/>
      <c r="G4154" s="220"/>
      <c r="H4154" s="108"/>
      <c r="I4154" s="220"/>
      <c r="J4154" s="108"/>
      <c r="K4154" s="220"/>
      <c r="L4154" s="108"/>
      <c r="M4154" s="220"/>
      <c r="N4154" s="108"/>
      <c r="O4154" s="220"/>
      <c r="P4154" s="108"/>
      <c r="Q4154" s="225"/>
    </row>
    <row r="4155" spans="2:17" x14ac:dyDescent="0.25">
      <c r="B4155" s="108"/>
      <c r="C4155" s="220"/>
      <c r="D4155" s="108"/>
      <c r="E4155" s="220"/>
      <c r="F4155" s="108"/>
      <c r="G4155" s="220"/>
      <c r="H4155" s="108"/>
      <c r="I4155" s="220"/>
      <c r="J4155" s="108"/>
      <c r="K4155" s="220"/>
      <c r="L4155" s="108"/>
      <c r="M4155" s="220"/>
      <c r="N4155" s="108"/>
      <c r="O4155" s="220"/>
      <c r="P4155" s="108"/>
      <c r="Q4155" s="225"/>
    </row>
    <row r="4156" spans="2:17" x14ac:dyDescent="0.25">
      <c r="B4156" s="108"/>
      <c r="C4156" s="220"/>
      <c r="D4156" s="108"/>
      <c r="E4156" s="220"/>
      <c r="F4156" s="108"/>
      <c r="G4156" s="220"/>
      <c r="H4156" s="108"/>
      <c r="I4156" s="220"/>
      <c r="J4156" s="108"/>
      <c r="K4156" s="220"/>
      <c r="L4156" s="108"/>
      <c r="M4156" s="220"/>
      <c r="N4156" s="108"/>
      <c r="O4156" s="220"/>
      <c r="P4156" s="108"/>
      <c r="Q4156" s="225"/>
    </row>
    <row r="4157" spans="2:17" x14ac:dyDescent="0.25">
      <c r="B4157" s="108"/>
      <c r="C4157" s="220"/>
      <c r="D4157" s="108"/>
      <c r="E4157" s="220"/>
      <c r="F4157" s="108"/>
      <c r="G4157" s="220"/>
      <c r="H4157" s="108"/>
      <c r="I4157" s="220"/>
      <c r="J4157" s="108"/>
      <c r="K4157" s="220"/>
      <c r="L4157" s="108"/>
      <c r="M4157" s="220"/>
      <c r="N4157" s="108"/>
      <c r="O4157" s="220"/>
      <c r="P4157" s="108"/>
      <c r="Q4157" s="225"/>
    </row>
    <row r="4158" spans="2:17" x14ac:dyDescent="0.25">
      <c r="B4158" s="108"/>
      <c r="C4158" s="220"/>
      <c r="D4158" s="108"/>
      <c r="E4158" s="220"/>
      <c r="F4158" s="108"/>
      <c r="G4158" s="220"/>
      <c r="H4158" s="108"/>
      <c r="I4158" s="220"/>
      <c r="J4158" s="108"/>
      <c r="K4158" s="220"/>
      <c r="L4158" s="108"/>
      <c r="M4158" s="220"/>
      <c r="N4158" s="108"/>
      <c r="O4158" s="220"/>
      <c r="P4158" s="108"/>
      <c r="Q4158" s="225"/>
    </row>
    <row r="4159" spans="2:17" x14ac:dyDescent="0.25">
      <c r="B4159" s="108"/>
      <c r="C4159" s="220"/>
      <c r="D4159" s="108"/>
      <c r="E4159" s="220"/>
      <c r="F4159" s="108"/>
      <c r="G4159" s="220"/>
      <c r="H4159" s="108"/>
      <c r="I4159" s="220"/>
      <c r="J4159" s="108"/>
      <c r="K4159" s="220"/>
      <c r="L4159" s="108"/>
      <c r="M4159" s="220"/>
      <c r="N4159" s="108"/>
      <c r="O4159" s="220"/>
      <c r="P4159" s="108"/>
      <c r="Q4159" s="225"/>
    </row>
    <row r="4160" spans="2:17" x14ac:dyDescent="0.25">
      <c r="B4160" s="108"/>
      <c r="C4160" s="220"/>
      <c r="D4160" s="108"/>
      <c r="E4160" s="220"/>
      <c r="F4160" s="108"/>
      <c r="G4160" s="220"/>
      <c r="H4160" s="108"/>
      <c r="I4160" s="220"/>
      <c r="J4160" s="108"/>
      <c r="K4160" s="220"/>
      <c r="L4160" s="108"/>
      <c r="M4160" s="220"/>
      <c r="N4160" s="108"/>
      <c r="O4160" s="220"/>
      <c r="P4160" s="108"/>
      <c r="Q4160" s="225"/>
    </row>
    <row r="4161" spans="2:17" x14ac:dyDescent="0.25">
      <c r="B4161" s="108"/>
      <c r="C4161" s="220"/>
      <c r="D4161" s="108"/>
      <c r="E4161" s="220"/>
      <c r="F4161" s="108"/>
      <c r="G4161" s="220"/>
      <c r="H4161" s="108"/>
      <c r="I4161" s="220"/>
      <c r="J4161" s="108"/>
      <c r="K4161" s="220"/>
      <c r="L4161" s="108"/>
      <c r="M4161" s="220"/>
      <c r="N4161" s="108"/>
      <c r="O4161" s="220"/>
      <c r="P4161" s="108"/>
      <c r="Q4161" s="225"/>
    </row>
    <row r="4162" spans="2:17" x14ac:dyDescent="0.25">
      <c r="B4162" s="108"/>
      <c r="C4162" s="220"/>
      <c r="D4162" s="108"/>
      <c r="E4162" s="220"/>
      <c r="F4162" s="108"/>
      <c r="G4162" s="220"/>
      <c r="H4162" s="108"/>
      <c r="I4162" s="220"/>
      <c r="J4162" s="108"/>
      <c r="K4162" s="220"/>
      <c r="L4162" s="108"/>
      <c r="M4162" s="220"/>
      <c r="N4162" s="108"/>
      <c r="O4162" s="220"/>
      <c r="P4162" s="108"/>
      <c r="Q4162" s="225"/>
    </row>
    <row r="4163" spans="2:17" x14ac:dyDescent="0.25">
      <c r="B4163" s="108"/>
      <c r="C4163" s="220"/>
      <c r="D4163" s="108"/>
      <c r="E4163" s="220"/>
      <c r="F4163" s="108"/>
      <c r="G4163" s="220"/>
      <c r="H4163" s="108"/>
      <c r="I4163" s="220"/>
      <c r="J4163" s="108"/>
      <c r="K4163" s="220"/>
      <c r="L4163" s="108"/>
      <c r="M4163" s="220"/>
      <c r="N4163" s="108"/>
      <c r="O4163" s="220"/>
      <c r="P4163" s="108"/>
      <c r="Q4163" s="225"/>
    </row>
    <row r="4164" spans="2:17" x14ac:dyDescent="0.25">
      <c r="B4164" s="108"/>
      <c r="C4164" s="220"/>
      <c r="D4164" s="108"/>
      <c r="E4164" s="220"/>
      <c r="F4164" s="108"/>
      <c r="G4164" s="220"/>
      <c r="H4164" s="108"/>
      <c r="I4164" s="220"/>
      <c r="J4164" s="108"/>
      <c r="K4164" s="220"/>
      <c r="L4164" s="108"/>
      <c r="M4164" s="220"/>
      <c r="N4164" s="108"/>
      <c r="O4164" s="220"/>
      <c r="P4164" s="108"/>
      <c r="Q4164" s="225"/>
    </row>
    <row r="4165" spans="2:17" x14ac:dyDescent="0.25">
      <c r="B4165" s="108"/>
      <c r="C4165" s="220"/>
      <c r="D4165" s="108"/>
      <c r="E4165" s="220"/>
      <c r="F4165" s="108"/>
      <c r="G4165" s="220"/>
      <c r="H4165" s="108"/>
      <c r="I4165" s="220"/>
      <c r="J4165" s="108"/>
      <c r="K4165" s="220"/>
      <c r="L4165" s="108"/>
      <c r="M4165" s="220"/>
      <c r="N4165" s="108"/>
      <c r="O4165" s="220"/>
      <c r="P4165" s="108"/>
      <c r="Q4165" s="225"/>
    </row>
    <row r="4166" spans="2:17" x14ac:dyDescent="0.25">
      <c r="B4166" s="108"/>
      <c r="C4166" s="220"/>
      <c r="D4166" s="108"/>
      <c r="E4166" s="220"/>
      <c r="F4166" s="108"/>
      <c r="G4166" s="220"/>
      <c r="H4166" s="108"/>
      <c r="I4166" s="220"/>
      <c r="J4166" s="108"/>
      <c r="K4166" s="220"/>
      <c r="L4166" s="108"/>
      <c r="M4166" s="220"/>
      <c r="N4166" s="108"/>
      <c r="O4166" s="220"/>
      <c r="P4166" s="108"/>
      <c r="Q4166" s="225"/>
    </row>
    <row r="4167" spans="2:17" x14ac:dyDescent="0.25">
      <c r="B4167" s="108"/>
      <c r="C4167" s="220"/>
      <c r="D4167" s="108"/>
      <c r="E4167" s="220"/>
      <c r="F4167" s="108"/>
      <c r="G4167" s="220"/>
      <c r="H4167" s="108"/>
      <c r="I4167" s="220"/>
      <c r="J4167" s="108"/>
      <c r="K4167" s="220"/>
      <c r="L4167" s="108"/>
      <c r="M4167" s="220"/>
      <c r="N4167" s="108"/>
      <c r="O4167" s="220"/>
      <c r="P4167" s="108"/>
      <c r="Q4167" s="225"/>
    </row>
    <row r="4168" spans="2:17" x14ac:dyDescent="0.25">
      <c r="B4168" s="108"/>
      <c r="C4168" s="220"/>
      <c r="D4168" s="108"/>
      <c r="E4168" s="220"/>
      <c r="F4168" s="108"/>
      <c r="G4168" s="220"/>
      <c r="H4168" s="108"/>
      <c r="I4168" s="220"/>
      <c r="J4168" s="108"/>
      <c r="K4168" s="220"/>
      <c r="L4168" s="108"/>
      <c r="M4168" s="220"/>
      <c r="N4168" s="108"/>
      <c r="O4168" s="220"/>
      <c r="P4168" s="108"/>
      <c r="Q4168" s="225"/>
    </row>
    <row r="4169" spans="2:17" x14ac:dyDescent="0.25">
      <c r="B4169" s="108"/>
      <c r="C4169" s="220"/>
      <c r="D4169" s="108"/>
      <c r="E4169" s="220"/>
      <c r="F4169" s="108"/>
      <c r="G4169" s="220"/>
      <c r="H4169" s="108"/>
      <c r="I4169" s="220"/>
      <c r="J4169" s="108"/>
      <c r="K4169" s="220"/>
      <c r="L4169" s="108"/>
      <c r="M4169" s="220"/>
      <c r="N4169" s="108"/>
      <c r="O4169" s="220"/>
      <c r="P4169" s="108"/>
      <c r="Q4169" s="225"/>
    </row>
    <row r="4170" spans="2:17" x14ac:dyDescent="0.25">
      <c r="B4170" s="108"/>
      <c r="C4170" s="220"/>
      <c r="D4170" s="108"/>
      <c r="E4170" s="220"/>
      <c r="F4170" s="108"/>
      <c r="G4170" s="220"/>
      <c r="H4170" s="108"/>
      <c r="I4170" s="220"/>
      <c r="J4170" s="108"/>
      <c r="K4170" s="220"/>
      <c r="L4170" s="108"/>
      <c r="M4170" s="220"/>
      <c r="N4170" s="108"/>
      <c r="O4170" s="220"/>
      <c r="P4170" s="108"/>
      <c r="Q4170" s="225"/>
    </row>
    <row r="4171" spans="2:17" x14ac:dyDescent="0.25">
      <c r="B4171" s="108"/>
      <c r="C4171" s="220"/>
      <c r="D4171" s="108"/>
      <c r="E4171" s="220"/>
      <c r="F4171" s="108"/>
      <c r="G4171" s="220"/>
      <c r="H4171" s="108"/>
      <c r="I4171" s="220"/>
      <c r="J4171" s="108"/>
      <c r="K4171" s="220"/>
      <c r="L4171" s="108"/>
      <c r="M4171" s="220"/>
      <c r="N4171" s="108"/>
      <c r="O4171" s="220"/>
      <c r="P4171" s="108"/>
      <c r="Q4171" s="225"/>
    </row>
    <row r="4172" spans="2:17" x14ac:dyDescent="0.25">
      <c r="B4172" s="108"/>
      <c r="C4172" s="220"/>
      <c r="D4172" s="108"/>
      <c r="E4172" s="220"/>
      <c r="F4172" s="108"/>
      <c r="G4172" s="220"/>
      <c r="H4172" s="108"/>
      <c r="I4172" s="220"/>
      <c r="J4172" s="108"/>
      <c r="K4172" s="220"/>
      <c r="L4172" s="108"/>
      <c r="M4172" s="220"/>
      <c r="N4172" s="108"/>
      <c r="O4172" s="220"/>
      <c r="P4172" s="108"/>
      <c r="Q4172" s="225"/>
    </row>
    <row r="4173" spans="2:17" x14ac:dyDescent="0.25">
      <c r="B4173" s="108"/>
      <c r="C4173" s="220"/>
      <c r="D4173" s="108"/>
      <c r="E4173" s="220"/>
      <c r="F4173" s="108"/>
      <c r="G4173" s="220"/>
      <c r="H4173" s="108"/>
      <c r="I4173" s="220"/>
      <c r="J4173" s="108"/>
      <c r="K4173" s="220"/>
      <c r="L4173" s="108"/>
      <c r="M4173" s="220"/>
      <c r="N4173" s="108"/>
      <c r="O4173" s="220"/>
      <c r="P4173" s="108"/>
      <c r="Q4173" s="225"/>
    </row>
    <row r="4174" spans="2:17" x14ac:dyDescent="0.25">
      <c r="B4174" s="108"/>
      <c r="C4174" s="220"/>
      <c r="D4174" s="108"/>
      <c r="E4174" s="220"/>
      <c r="F4174" s="108"/>
      <c r="G4174" s="220"/>
      <c r="H4174" s="108"/>
      <c r="I4174" s="220"/>
      <c r="J4174" s="108"/>
      <c r="K4174" s="220"/>
      <c r="L4174" s="108"/>
      <c r="M4174" s="220"/>
      <c r="N4174" s="108"/>
      <c r="O4174" s="220"/>
      <c r="P4174" s="108"/>
      <c r="Q4174" s="225"/>
    </row>
    <row r="4175" spans="2:17" x14ac:dyDescent="0.25">
      <c r="B4175" s="108"/>
      <c r="C4175" s="220"/>
      <c r="D4175" s="108"/>
      <c r="E4175" s="220"/>
      <c r="F4175" s="108"/>
      <c r="G4175" s="220"/>
      <c r="H4175" s="108"/>
      <c r="I4175" s="220"/>
      <c r="J4175" s="108"/>
      <c r="K4175" s="220"/>
      <c r="L4175" s="108"/>
      <c r="M4175" s="220"/>
      <c r="N4175" s="108"/>
      <c r="O4175" s="220"/>
      <c r="P4175" s="108"/>
      <c r="Q4175" s="225"/>
    </row>
    <row r="4176" spans="2:17" x14ac:dyDescent="0.25">
      <c r="B4176" s="108"/>
      <c r="C4176" s="220"/>
      <c r="D4176" s="108"/>
      <c r="E4176" s="220"/>
      <c r="F4176" s="108"/>
      <c r="G4176" s="220"/>
      <c r="H4176" s="108"/>
      <c r="I4176" s="220"/>
      <c r="J4176" s="108"/>
      <c r="K4176" s="220"/>
      <c r="L4176" s="108"/>
      <c r="M4176" s="220"/>
      <c r="N4176" s="108"/>
      <c r="O4176" s="220"/>
      <c r="P4176" s="108"/>
      <c r="Q4176" s="225"/>
    </row>
    <row r="4177" spans="2:17" x14ac:dyDescent="0.25">
      <c r="B4177" s="108"/>
      <c r="C4177" s="220"/>
      <c r="D4177" s="108"/>
      <c r="E4177" s="220"/>
      <c r="F4177" s="108"/>
      <c r="G4177" s="220"/>
      <c r="H4177" s="108"/>
      <c r="I4177" s="220"/>
      <c r="J4177" s="108"/>
      <c r="K4177" s="220"/>
      <c r="L4177" s="108"/>
      <c r="M4177" s="220"/>
      <c r="N4177" s="108"/>
      <c r="O4177" s="220"/>
      <c r="P4177" s="108"/>
      <c r="Q4177" s="225"/>
    </row>
    <row r="4178" spans="2:17" x14ac:dyDescent="0.25">
      <c r="B4178" s="108"/>
      <c r="C4178" s="220"/>
      <c r="D4178" s="108"/>
      <c r="E4178" s="220"/>
      <c r="F4178" s="108"/>
      <c r="G4178" s="220"/>
      <c r="H4178" s="108"/>
      <c r="I4178" s="220"/>
      <c r="J4178" s="108"/>
      <c r="K4178" s="220"/>
      <c r="L4178" s="108"/>
      <c r="M4178" s="220"/>
      <c r="N4178" s="108"/>
      <c r="O4178" s="220"/>
      <c r="P4178" s="108"/>
      <c r="Q4178" s="225"/>
    </row>
    <row r="4179" spans="2:17" x14ac:dyDescent="0.25">
      <c r="B4179" s="108"/>
      <c r="C4179" s="220"/>
      <c r="D4179" s="108"/>
      <c r="E4179" s="220"/>
      <c r="F4179" s="108"/>
      <c r="G4179" s="220"/>
      <c r="H4179" s="108"/>
      <c r="I4179" s="220"/>
      <c r="J4179" s="108"/>
      <c r="K4179" s="220"/>
      <c r="L4179" s="108"/>
      <c r="M4179" s="220"/>
      <c r="N4179" s="108"/>
      <c r="O4179" s="220"/>
      <c r="P4179" s="108"/>
      <c r="Q4179" s="225"/>
    </row>
    <row r="4180" spans="2:17" x14ac:dyDescent="0.25">
      <c r="B4180" s="108"/>
      <c r="C4180" s="220"/>
      <c r="D4180" s="108"/>
      <c r="E4180" s="220"/>
      <c r="F4180" s="108"/>
      <c r="G4180" s="220"/>
      <c r="H4180" s="108"/>
      <c r="I4180" s="220"/>
      <c r="J4180" s="108"/>
      <c r="K4180" s="220"/>
      <c r="L4180" s="108"/>
      <c r="M4180" s="220"/>
      <c r="N4180" s="108"/>
      <c r="O4180" s="220"/>
      <c r="P4180" s="108"/>
      <c r="Q4180" s="225"/>
    </row>
    <row r="4181" spans="2:17" x14ac:dyDescent="0.25">
      <c r="B4181" s="108"/>
      <c r="C4181" s="220"/>
      <c r="D4181" s="108"/>
      <c r="E4181" s="220"/>
      <c r="F4181" s="108"/>
      <c r="G4181" s="220"/>
      <c r="H4181" s="108"/>
      <c r="I4181" s="220"/>
      <c r="J4181" s="108"/>
      <c r="K4181" s="220"/>
      <c r="L4181" s="108"/>
      <c r="M4181" s="220"/>
      <c r="N4181" s="108"/>
      <c r="O4181" s="220"/>
      <c r="P4181" s="108"/>
      <c r="Q4181" s="225"/>
    </row>
    <row r="4182" spans="2:17" x14ac:dyDescent="0.25">
      <c r="B4182" s="108"/>
      <c r="C4182" s="220"/>
      <c r="D4182" s="108"/>
      <c r="E4182" s="220"/>
      <c r="F4182" s="108"/>
      <c r="G4182" s="220"/>
      <c r="H4182" s="108"/>
      <c r="I4182" s="220"/>
      <c r="J4182" s="108"/>
      <c r="K4182" s="220"/>
      <c r="L4182" s="108"/>
      <c r="M4182" s="220"/>
      <c r="N4182" s="108"/>
      <c r="O4182" s="220"/>
      <c r="P4182" s="108"/>
      <c r="Q4182" s="225"/>
    </row>
    <row r="4183" spans="2:17" x14ac:dyDescent="0.25">
      <c r="B4183" s="108"/>
      <c r="C4183" s="220"/>
      <c r="D4183" s="108"/>
      <c r="E4183" s="220"/>
      <c r="F4183" s="108"/>
      <c r="G4183" s="220"/>
      <c r="H4183" s="108"/>
      <c r="I4183" s="220"/>
      <c r="J4183" s="108"/>
      <c r="K4183" s="220"/>
      <c r="L4183" s="108"/>
      <c r="M4183" s="220"/>
      <c r="N4183" s="108"/>
      <c r="O4183" s="220"/>
      <c r="P4183" s="108"/>
      <c r="Q4183" s="225"/>
    </row>
    <row r="4184" spans="2:17" x14ac:dyDescent="0.25">
      <c r="B4184" s="108"/>
      <c r="C4184" s="220"/>
      <c r="D4184" s="108"/>
      <c r="E4184" s="220"/>
      <c r="F4184" s="108"/>
      <c r="G4184" s="220"/>
      <c r="H4184" s="108"/>
      <c r="I4184" s="220"/>
      <c r="J4184" s="108"/>
      <c r="K4184" s="220"/>
      <c r="L4184" s="108"/>
      <c r="M4184" s="220"/>
      <c r="N4184" s="108"/>
      <c r="O4184" s="220"/>
      <c r="P4184" s="108"/>
      <c r="Q4184" s="225"/>
    </row>
    <row r="4185" spans="2:17" x14ac:dyDescent="0.25">
      <c r="B4185" s="108"/>
      <c r="C4185" s="220"/>
      <c r="D4185" s="108"/>
      <c r="E4185" s="220"/>
      <c r="F4185" s="108"/>
      <c r="G4185" s="220"/>
      <c r="H4185" s="108"/>
      <c r="I4185" s="220"/>
      <c r="J4185" s="108"/>
      <c r="K4185" s="220"/>
      <c r="L4185" s="108"/>
      <c r="M4185" s="220"/>
      <c r="N4185" s="108"/>
      <c r="O4185" s="220"/>
      <c r="P4185" s="108"/>
      <c r="Q4185" s="225"/>
    </row>
    <row r="4186" spans="2:17" x14ac:dyDescent="0.25">
      <c r="B4186" s="108"/>
      <c r="C4186" s="220"/>
      <c r="D4186" s="108"/>
      <c r="E4186" s="220"/>
      <c r="F4186" s="108"/>
      <c r="G4186" s="220"/>
      <c r="H4186" s="108"/>
      <c r="I4186" s="220"/>
      <c r="J4186" s="108"/>
      <c r="K4186" s="220"/>
      <c r="L4186" s="108"/>
      <c r="M4186" s="220"/>
      <c r="N4186" s="108"/>
      <c r="O4186" s="220"/>
      <c r="P4186" s="108"/>
      <c r="Q4186" s="225"/>
    </row>
    <row r="4187" spans="2:17" x14ac:dyDescent="0.25">
      <c r="B4187" s="108"/>
      <c r="C4187" s="220"/>
      <c r="D4187" s="108"/>
      <c r="E4187" s="220"/>
      <c r="F4187" s="108"/>
      <c r="G4187" s="220"/>
      <c r="H4187" s="108"/>
      <c r="I4187" s="220"/>
      <c r="J4187" s="108"/>
      <c r="K4187" s="220"/>
      <c r="L4187" s="108"/>
      <c r="M4187" s="220"/>
      <c r="N4187" s="108"/>
      <c r="O4187" s="220"/>
      <c r="P4187" s="108"/>
      <c r="Q4187" s="225"/>
    </row>
    <row r="4188" spans="2:17" x14ac:dyDescent="0.25">
      <c r="B4188" s="108"/>
      <c r="C4188" s="220"/>
      <c r="D4188" s="108"/>
      <c r="E4188" s="220"/>
      <c r="F4188" s="108"/>
      <c r="G4188" s="220"/>
      <c r="H4188" s="108"/>
      <c r="I4188" s="220"/>
      <c r="J4188" s="108"/>
      <c r="K4188" s="220"/>
      <c r="L4188" s="108"/>
      <c r="M4188" s="220"/>
      <c r="N4188" s="108"/>
      <c r="O4188" s="220"/>
      <c r="P4188" s="108"/>
      <c r="Q4188" s="225"/>
    </row>
    <row r="4189" spans="2:17" x14ac:dyDescent="0.25">
      <c r="B4189" s="108"/>
      <c r="C4189" s="220"/>
      <c r="D4189" s="108"/>
      <c r="E4189" s="220"/>
      <c r="F4189" s="108"/>
      <c r="G4189" s="220"/>
      <c r="H4189" s="108"/>
      <c r="I4189" s="220"/>
      <c r="J4189" s="108"/>
      <c r="K4189" s="220"/>
      <c r="L4189" s="108"/>
      <c r="M4189" s="220"/>
      <c r="N4189" s="108"/>
      <c r="O4189" s="220"/>
      <c r="P4189" s="108"/>
      <c r="Q4189" s="225"/>
    </row>
    <row r="4190" spans="2:17" x14ac:dyDescent="0.25">
      <c r="B4190" s="108"/>
      <c r="C4190" s="220"/>
      <c r="D4190" s="108"/>
      <c r="E4190" s="220"/>
      <c r="F4190" s="108"/>
      <c r="G4190" s="220"/>
      <c r="H4190" s="108"/>
      <c r="I4190" s="220"/>
      <c r="J4190" s="108"/>
      <c r="K4190" s="220"/>
      <c r="L4190" s="108"/>
      <c r="M4190" s="220"/>
      <c r="N4190" s="108"/>
      <c r="O4190" s="220"/>
      <c r="P4190" s="108"/>
      <c r="Q4190" s="225"/>
    </row>
    <row r="4191" spans="2:17" x14ac:dyDescent="0.25">
      <c r="B4191" s="108"/>
      <c r="C4191" s="220"/>
      <c r="D4191" s="108"/>
      <c r="E4191" s="220"/>
      <c r="F4191" s="108"/>
      <c r="G4191" s="220"/>
      <c r="H4191" s="108"/>
      <c r="I4191" s="220"/>
      <c r="J4191" s="108"/>
      <c r="K4191" s="220"/>
      <c r="L4191" s="108"/>
      <c r="M4191" s="220"/>
      <c r="N4191" s="108"/>
      <c r="O4191" s="220"/>
      <c r="P4191" s="108"/>
      <c r="Q4191" s="225"/>
    </row>
    <row r="4192" spans="2:17" x14ac:dyDescent="0.25">
      <c r="B4192" s="108"/>
      <c r="C4192" s="220"/>
      <c r="D4192" s="108"/>
      <c r="E4192" s="220"/>
      <c r="F4192" s="108"/>
      <c r="G4192" s="220"/>
      <c r="H4192" s="108"/>
      <c r="I4192" s="220"/>
      <c r="J4192" s="108"/>
      <c r="K4192" s="220"/>
      <c r="L4192" s="108"/>
      <c r="M4192" s="220"/>
      <c r="N4192" s="108"/>
      <c r="O4192" s="220"/>
      <c r="P4192" s="108"/>
      <c r="Q4192" s="225"/>
    </row>
    <row r="4193" spans="2:17" x14ac:dyDescent="0.25">
      <c r="B4193" s="108"/>
      <c r="C4193" s="220"/>
      <c r="D4193" s="108"/>
      <c r="E4193" s="220"/>
      <c r="F4193" s="108"/>
      <c r="G4193" s="220"/>
      <c r="H4193" s="108"/>
      <c r="I4193" s="220"/>
      <c r="J4193" s="108"/>
      <c r="K4193" s="220"/>
      <c r="L4193" s="108"/>
      <c r="M4193" s="220"/>
      <c r="N4193" s="108"/>
      <c r="O4193" s="220"/>
      <c r="P4193" s="108"/>
      <c r="Q4193" s="225"/>
    </row>
    <row r="4194" spans="2:17" x14ac:dyDescent="0.25">
      <c r="B4194" s="108"/>
      <c r="C4194" s="220"/>
      <c r="D4194" s="108"/>
      <c r="E4194" s="220"/>
      <c r="F4194" s="108"/>
      <c r="G4194" s="220"/>
      <c r="H4194" s="108"/>
      <c r="I4194" s="220"/>
      <c r="J4194" s="108"/>
      <c r="K4194" s="220"/>
      <c r="L4194" s="108"/>
      <c r="M4194" s="220"/>
      <c r="N4194" s="108"/>
      <c r="O4194" s="220"/>
      <c r="P4194" s="108"/>
      <c r="Q4194" s="225"/>
    </row>
    <row r="4195" spans="2:17" x14ac:dyDescent="0.25">
      <c r="B4195" s="108"/>
      <c r="C4195" s="220"/>
      <c r="D4195" s="108"/>
      <c r="E4195" s="220"/>
      <c r="F4195" s="108"/>
      <c r="G4195" s="220"/>
      <c r="H4195" s="108"/>
      <c r="I4195" s="220"/>
      <c r="J4195" s="108"/>
      <c r="K4195" s="220"/>
      <c r="L4195" s="108"/>
      <c r="M4195" s="220"/>
      <c r="N4195" s="108"/>
      <c r="O4195" s="220"/>
      <c r="P4195" s="108"/>
      <c r="Q4195" s="225"/>
    </row>
    <row r="4196" spans="2:17" x14ac:dyDescent="0.25">
      <c r="B4196" s="108"/>
      <c r="C4196" s="220"/>
      <c r="D4196" s="108"/>
      <c r="E4196" s="220"/>
      <c r="F4196" s="108"/>
      <c r="G4196" s="220"/>
      <c r="H4196" s="108"/>
      <c r="I4196" s="220"/>
      <c r="J4196" s="108"/>
      <c r="K4196" s="220"/>
      <c r="L4196" s="108"/>
      <c r="M4196" s="220"/>
      <c r="N4196" s="108"/>
      <c r="O4196" s="220"/>
      <c r="P4196" s="108"/>
      <c r="Q4196" s="225"/>
    </row>
    <row r="4197" spans="2:17" x14ac:dyDescent="0.25">
      <c r="B4197" s="108"/>
      <c r="C4197" s="220"/>
      <c r="D4197" s="108"/>
      <c r="E4197" s="220"/>
      <c r="F4197" s="108"/>
      <c r="G4197" s="220"/>
      <c r="H4197" s="108"/>
      <c r="I4197" s="220"/>
      <c r="J4197" s="108"/>
      <c r="K4197" s="220"/>
      <c r="L4197" s="108"/>
      <c r="M4197" s="220"/>
      <c r="N4197" s="108"/>
      <c r="O4197" s="220"/>
      <c r="P4197" s="108"/>
      <c r="Q4197" s="225"/>
    </row>
    <row r="4198" spans="2:17" x14ac:dyDescent="0.25">
      <c r="B4198" s="108"/>
      <c r="C4198" s="220"/>
      <c r="D4198" s="108"/>
      <c r="E4198" s="220"/>
      <c r="F4198" s="108"/>
      <c r="G4198" s="220"/>
      <c r="H4198" s="108"/>
      <c r="I4198" s="220"/>
      <c r="J4198" s="108"/>
      <c r="K4198" s="220"/>
      <c r="L4198" s="108"/>
      <c r="M4198" s="220"/>
      <c r="N4198" s="108"/>
      <c r="O4198" s="220"/>
      <c r="P4198" s="108"/>
      <c r="Q4198" s="225"/>
    </row>
    <row r="4199" spans="2:17" x14ac:dyDescent="0.25">
      <c r="B4199" s="108"/>
      <c r="C4199" s="220"/>
      <c r="D4199" s="108"/>
      <c r="E4199" s="220"/>
      <c r="F4199" s="108"/>
      <c r="G4199" s="220"/>
      <c r="H4199" s="108"/>
      <c r="I4199" s="220"/>
      <c r="J4199" s="108"/>
      <c r="K4199" s="220"/>
      <c r="L4199" s="108"/>
      <c r="M4199" s="220"/>
      <c r="N4199" s="108"/>
      <c r="O4199" s="220"/>
      <c r="P4199" s="108"/>
      <c r="Q4199" s="225"/>
    </row>
    <row r="4200" spans="2:17" x14ac:dyDescent="0.25">
      <c r="B4200" s="108"/>
      <c r="C4200" s="220"/>
      <c r="D4200" s="108"/>
      <c r="E4200" s="220"/>
      <c r="F4200" s="108"/>
      <c r="G4200" s="220"/>
      <c r="H4200" s="108"/>
      <c r="I4200" s="220"/>
      <c r="J4200" s="108"/>
      <c r="K4200" s="220"/>
      <c r="L4200" s="108"/>
      <c r="M4200" s="220"/>
      <c r="N4200" s="108"/>
      <c r="O4200" s="220"/>
      <c r="P4200" s="108"/>
      <c r="Q4200" s="225"/>
    </row>
    <row r="4201" spans="2:17" x14ac:dyDescent="0.25">
      <c r="B4201" s="108"/>
      <c r="C4201" s="220"/>
      <c r="D4201" s="108"/>
      <c r="E4201" s="220"/>
      <c r="F4201" s="108"/>
      <c r="G4201" s="220"/>
      <c r="H4201" s="108"/>
      <c r="I4201" s="220"/>
      <c r="J4201" s="108"/>
      <c r="K4201" s="220"/>
      <c r="L4201" s="108"/>
      <c r="M4201" s="220"/>
      <c r="N4201" s="108"/>
      <c r="O4201" s="220"/>
      <c r="P4201" s="108"/>
      <c r="Q4201" s="225"/>
    </row>
    <row r="4202" spans="2:17" x14ac:dyDescent="0.25">
      <c r="B4202" s="108"/>
      <c r="C4202" s="220"/>
      <c r="D4202" s="108"/>
      <c r="E4202" s="220"/>
      <c r="F4202" s="108"/>
      <c r="G4202" s="220"/>
      <c r="H4202" s="108"/>
      <c r="I4202" s="220"/>
      <c r="J4202" s="108"/>
      <c r="K4202" s="220"/>
      <c r="L4202" s="108"/>
      <c r="M4202" s="220"/>
      <c r="N4202" s="108"/>
      <c r="O4202" s="220"/>
      <c r="P4202" s="108"/>
      <c r="Q4202" s="225"/>
    </row>
    <row r="4203" spans="2:17" x14ac:dyDescent="0.25">
      <c r="B4203" s="108"/>
      <c r="C4203" s="220"/>
      <c r="D4203" s="108"/>
      <c r="E4203" s="220"/>
      <c r="F4203" s="108"/>
      <c r="G4203" s="220"/>
      <c r="H4203" s="108"/>
      <c r="I4203" s="220"/>
      <c r="J4203" s="108"/>
      <c r="K4203" s="220"/>
      <c r="L4203" s="108"/>
      <c r="M4203" s="220"/>
      <c r="N4203" s="108"/>
      <c r="O4203" s="220"/>
      <c r="P4203" s="108"/>
      <c r="Q4203" s="225"/>
    </row>
    <row r="4204" spans="2:17" x14ac:dyDescent="0.25">
      <c r="B4204" s="108"/>
      <c r="C4204" s="220"/>
      <c r="D4204" s="108"/>
      <c r="E4204" s="220"/>
      <c r="F4204" s="108"/>
      <c r="G4204" s="220"/>
      <c r="H4204" s="108"/>
      <c r="I4204" s="220"/>
      <c r="J4204" s="108"/>
      <c r="K4204" s="220"/>
      <c r="L4204" s="108"/>
      <c r="M4204" s="220"/>
      <c r="N4204" s="108"/>
      <c r="O4204" s="220"/>
      <c r="P4204" s="108"/>
      <c r="Q4204" s="225"/>
    </row>
    <row r="4205" spans="2:17" x14ac:dyDescent="0.25">
      <c r="B4205" s="108"/>
      <c r="C4205" s="220"/>
      <c r="D4205" s="108"/>
      <c r="E4205" s="220"/>
      <c r="F4205" s="108"/>
      <c r="G4205" s="220"/>
      <c r="H4205" s="108"/>
      <c r="I4205" s="220"/>
      <c r="J4205" s="108"/>
      <c r="K4205" s="220"/>
      <c r="L4205" s="108"/>
      <c r="M4205" s="220"/>
      <c r="N4205" s="108"/>
      <c r="O4205" s="220"/>
      <c r="P4205" s="108"/>
      <c r="Q4205" s="225"/>
    </row>
    <row r="4206" spans="2:17" x14ac:dyDescent="0.25">
      <c r="B4206" s="108"/>
      <c r="C4206" s="220"/>
      <c r="D4206" s="108"/>
      <c r="E4206" s="220"/>
      <c r="F4206" s="108"/>
      <c r="G4206" s="220"/>
      <c r="H4206" s="108"/>
      <c r="I4206" s="220"/>
      <c r="J4206" s="108"/>
      <c r="K4206" s="220"/>
      <c r="L4206" s="108"/>
      <c r="M4206" s="220"/>
      <c r="N4206" s="108"/>
      <c r="O4206" s="220"/>
      <c r="P4206" s="108"/>
      <c r="Q4206" s="225"/>
    </row>
    <row r="4207" spans="2:17" x14ac:dyDescent="0.25">
      <c r="B4207" s="108"/>
      <c r="C4207" s="220"/>
      <c r="D4207" s="108"/>
      <c r="E4207" s="220"/>
      <c r="F4207" s="108"/>
      <c r="G4207" s="220"/>
      <c r="H4207" s="108"/>
      <c r="I4207" s="220"/>
      <c r="J4207" s="108"/>
      <c r="K4207" s="220"/>
      <c r="L4207" s="108"/>
      <c r="M4207" s="220"/>
      <c r="N4207" s="108"/>
      <c r="O4207" s="220"/>
      <c r="P4207" s="108"/>
      <c r="Q4207" s="225"/>
    </row>
    <row r="4208" spans="2:17" x14ac:dyDescent="0.25">
      <c r="B4208" s="108"/>
      <c r="C4208" s="220"/>
      <c r="D4208" s="108"/>
      <c r="E4208" s="220"/>
      <c r="F4208" s="108"/>
      <c r="G4208" s="220"/>
      <c r="H4208" s="108"/>
      <c r="I4208" s="220"/>
      <c r="J4208" s="108"/>
      <c r="K4208" s="220"/>
      <c r="L4208" s="108"/>
      <c r="M4208" s="220"/>
      <c r="N4208" s="108"/>
      <c r="O4208" s="220"/>
      <c r="P4208" s="108"/>
      <c r="Q4208" s="225"/>
    </row>
    <row r="4209" spans="2:17" x14ac:dyDescent="0.25">
      <c r="B4209" s="108"/>
      <c r="C4209" s="220"/>
      <c r="D4209" s="108"/>
      <c r="E4209" s="220"/>
      <c r="F4209" s="108"/>
      <c r="G4209" s="220"/>
      <c r="H4209" s="108"/>
      <c r="I4209" s="220"/>
      <c r="J4209" s="108"/>
      <c r="K4209" s="220"/>
      <c r="L4209" s="108"/>
      <c r="M4209" s="220"/>
      <c r="N4209" s="108"/>
      <c r="O4209" s="220"/>
      <c r="P4209" s="108"/>
      <c r="Q4209" s="225"/>
    </row>
    <row r="4210" spans="2:17" x14ac:dyDescent="0.25">
      <c r="B4210" s="108"/>
      <c r="C4210" s="220"/>
      <c r="D4210" s="108"/>
      <c r="E4210" s="220"/>
      <c r="F4210" s="108"/>
      <c r="G4210" s="220"/>
      <c r="H4210" s="108"/>
      <c r="I4210" s="220"/>
      <c r="J4210" s="108"/>
      <c r="K4210" s="220"/>
      <c r="L4210" s="108"/>
      <c r="M4210" s="220"/>
      <c r="N4210" s="108"/>
      <c r="O4210" s="220"/>
      <c r="P4210" s="108"/>
      <c r="Q4210" s="225"/>
    </row>
    <row r="4211" spans="2:17" x14ac:dyDescent="0.25">
      <c r="B4211" s="108"/>
      <c r="C4211" s="220"/>
      <c r="D4211" s="108"/>
      <c r="E4211" s="220"/>
      <c r="F4211" s="108"/>
      <c r="G4211" s="220"/>
      <c r="H4211" s="108"/>
      <c r="I4211" s="220"/>
      <c r="J4211" s="108"/>
      <c r="K4211" s="220"/>
      <c r="L4211" s="108"/>
      <c r="M4211" s="220"/>
      <c r="N4211" s="108"/>
      <c r="O4211" s="220"/>
      <c r="P4211" s="108"/>
      <c r="Q4211" s="225"/>
    </row>
    <row r="4212" spans="2:17" x14ac:dyDescent="0.25">
      <c r="B4212" s="108"/>
      <c r="C4212" s="220"/>
      <c r="D4212" s="108"/>
      <c r="E4212" s="220"/>
      <c r="F4212" s="108"/>
      <c r="G4212" s="220"/>
      <c r="H4212" s="108"/>
      <c r="I4212" s="220"/>
      <c r="J4212" s="108"/>
      <c r="K4212" s="220"/>
      <c r="L4212" s="108"/>
      <c r="M4212" s="220"/>
      <c r="N4212" s="108"/>
      <c r="O4212" s="220"/>
      <c r="P4212" s="108"/>
      <c r="Q4212" s="225"/>
    </row>
    <row r="4213" spans="2:17" x14ac:dyDescent="0.25">
      <c r="B4213" s="108"/>
      <c r="C4213" s="220"/>
      <c r="D4213" s="108"/>
      <c r="E4213" s="220"/>
      <c r="F4213" s="108"/>
      <c r="G4213" s="220"/>
      <c r="H4213" s="108"/>
      <c r="I4213" s="220"/>
      <c r="J4213" s="108"/>
      <c r="K4213" s="220"/>
      <c r="L4213" s="108"/>
      <c r="M4213" s="220"/>
      <c r="N4213" s="108"/>
      <c r="O4213" s="220"/>
      <c r="P4213" s="108"/>
      <c r="Q4213" s="225"/>
    </row>
    <row r="4214" spans="2:17" x14ac:dyDescent="0.25">
      <c r="B4214" s="108"/>
      <c r="C4214" s="220"/>
      <c r="D4214" s="108"/>
      <c r="E4214" s="220"/>
      <c r="F4214" s="108"/>
      <c r="G4214" s="220"/>
      <c r="H4214" s="108"/>
      <c r="I4214" s="220"/>
      <c r="J4214" s="108"/>
      <c r="K4214" s="220"/>
      <c r="L4214" s="108"/>
      <c r="M4214" s="220"/>
      <c r="N4214" s="108"/>
      <c r="O4214" s="220"/>
      <c r="P4214" s="108"/>
      <c r="Q4214" s="225"/>
    </row>
    <row r="4215" spans="2:17" x14ac:dyDescent="0.25">
      <c r="B4215" s="108"/>
      <c r="C4215" s="220"/>
      <c r="D4215" s="108"/>
      <c r="E4215" s="220"/>
      <c r="F4215" s="108"/>
      <c r="G4215" s="220"/>
      <c r="H4215" s="108"/>
      <c r="I4215" s="220"/>
      <c r="J4215" s="108"/>
      <c r="K4215" s="220"/>
      <c r="L4215" s="108"/>
      <c r="M4215" s="220"/>
      <c r="N4215" s="108"/>
      <c r="O4215" s="220"/>
      <c r="P4215" s="108"/>
      <c r="Q4215" s="225"/>
    </row>
    <row r="4216" spans="2:17" x14ac:dyDescent="0.25">
      <c r="B4216" s="108"/>
      <c r="C4216" s="220"/>
      <c r="D4216" s="108"/>
      <c r="E4216" s="220"/>
      <c r="F4216" s="108"/>
      <c r="G4216" s="220"/>
      <c r="H4216" s="108"/>
      <c r="I4216" s="220"/>
      <c r="J4216" s="108"/>
      <c r="K4216" s="220"/>
      <c r="L4216" s="108"/>
      <c r="M4216" s="220"/>
      <c r="N4216" s="108"/>
      <c r="O4216" s="220"/>
      <c r="P4216" s="108"/>
      <c r="Q4216" s="225"/>
    </row>
    <row r="4217" spans="2:17" x14ac:dyDescent="0.25">
      <c r="B4217" s="108"/>
      <c r="C4217" s="220"/>
      <c r="D4217" s="108"/>
      <c r="E4217" s="220"/>
      <c r="F4217" s="108"/>
      <c r="G4217" s="220"/>
      <c r="H4217" s="108"/>
      <c r="I4217" s="220"/>
      <c r="J4217" s="108"/>
      <c r="K4217" s="220"/>
      <c r="L4217" s="108"/>
      <c r="M4217" s="220"/>
      <c r="N4217" s="108"/>
      <c r="O4217" s="220"/>
      <c r="P4217" s="108"/>
      <c r="Q4217" s="225"/>
    </row>
    <row r="4218" spans="2:17" x14ac:dyDescent="0.25">
      <c r="B4218" s="108"/>
      <c r="C4218" s="220"/>
      <c r="D4218" s="108"/>
      <c r="E4218" s="220"/>
      <c r="F4218" s="108"/>
      <c r="G4218" s="220"/>
      <c r="H4218" s="108"/>
      <c r="I4218" s="220"/>
      <c r="J4218" s="108"/>
      <c r="K4218" s="220"/>
      <c r="L4218" s="108"/>
      <c r="M4218" s="220"/>
      <c r="N4218" s="108"/>
      <c r="O4218" s="220"/>
      <c r="P4218" s="108"/>
      <c r="Q4218" s="225"/>
    </row>
    <row r="4219" spans="2:17" x14ac:dyDescent="0.25">
      <c r="B4219" s="108"/>
      <c r="C4219" s="220"/>
      <c r="D4219" s="108"/>
      <c r="E4219" s="220"/>
      <c r="F4219" s="108"/>
      <c r="G4219" s="220"/>
      <c r="H4219" s="108"/>
      <c r="I4219" s="220"/>
      <c r="J4219" s="108"/>
      <c r="K4219" s="220"/>
      <c r="L4219" s="108"/>
      <c r="M4219" s="220"/>
      <c r="N4219" s="108"/>
      <c r="O4219" s="220"/>
      <c r="P4219" s="108"/>
      <c r="Q4219" s="225"/>
    </row>
    <row r="4220" spans="2:17" x14ac:dyDescent="0.25">
      <c r="B4220" s="108"/>
      <c r="C4220" s="220"/>
      <c r="D4220" s="108"/>
      <c r="E4220" s="220"/>
      <c r="F4220" s="108"/>
      <c r="G4220" s="220"/>
      <c r="H4220" s="108"/>
      <c r="I4220" s="220"/>
      <c r="J4220" s="108"/>
      <c r="K4220" s="220"/>
      <c r="L4220" s="108"/>
      <c r="M4220" s="220"/>
      <c r="N4220" s="108"/>
      <c r="O4220" s="220"/>
      <c r="P4220" s="108"/>
      <c r="Q4220" s="225"/>
    </row>
    <row r="4221" spans="2:17" x14ac:dyDescent="0.25">
      <c r="B4221" s="108"/>
      <c r="C4221" s="220"/>
      <c r="D4221" s="108"/>
      <c r="E4221" s="220"/>
      <c r="F4221" s="108"/>
      <c r="G4221" s="220"/>
      <c r="H4221" s="108"/>
      <c r="I4221" s="220"/>
      <c r="J4221" s="108"/>
      <c r="K4221" s="220"/>
      <c r="L4221" s="108"/>
      <c r="M4221" s="220"/>
      <c r="N4221" s="108"/>
      <c r="O4221" s="220"/>
      <c r="P4221" s="108"/>
      <c r="Q4221" s="225"/>
    </row>
    <row r="4222" spans="2:17" x14ac:dyDescent="0.25">
      <c r="B4222" s="108"/>
      <c r="C4222" s="220"/>
      <c r="D4222" s="108"/>
      <c r="E4222" s="220"/>
      <c r="F4222" s="108"/>
      <c r="G4222" s="220"/>
      <c r="H4222" s="108"/>
      <c r="I4222" s="220"/>
      <c r="J4222" s="108"/>
      <c r="K4222" s="220"/>
      <c r="L4222" s="108"/>
      <c r="M4222" s="220"/>
      <c r="N4222" s="108"/>
      <c r="O4222" s="220"/>
      <c r="P4222" s="108"/>
      <c r="Q4222" s="225"/>
    </row>
    <row r="4223" spans="2:17" x14ac:dyDescent="0.25">
      <c r="B4223" s="108"/>
      <c r="C4223" s="220"/>
      <c r="D4223" s="108"/>
      <c r="E4223" s="220"/>
      <c r="F4223" s="108"/>
      <c r="G4223" s="220"/>
      <c r="H4223" s="108"/>
      <c r="I4223" s="220"/>
      <c r="J4223" s="108"/>
      <c r="K4223" s="220"/>
      <c r="L4223" s="108"/>
      <c r="M4223" s="220"/>
      <c r="N4223" s="108"/>
      <c r="O4223" s="220"/>
      <c r="P4223" s="108"/>
      <c r="Q4223" s="225"/>
    </row>
    <row r="4224" spans="2:17" x14ac:dyDescent="0.25">
      <c r="B4224" s="108"/>
      <c r="C4224" s="220"/>
      <c r="D4224" s="108"/>
      <c r="E4224" s="220"/>
      <c r="F4224" s="108"/>
      <c r="G4224" s="220"/>
      <c r="H4224" s="108"/>
      <c r="I4224" s="220"/>
      <c r="J4224" s="108"/>
      <c r="K4224" s="220"/>
      <c r="L4224" s="108"/>
      <c r="M4224" s="220"/>
      <c r="N4224" s="108"/>
      <c r="O4224" s="220"/>
      <c r="P4224" s="108"/>
      <c r="Q4224" s="225"/>
    </row>
    <row r="4225" spans="2:17" x14ac:dyDescent="0.25">
      <c r="B4225" s="108"/>
      <c r="C4225" s="220"/>
      <c r="D4225" s="108"/>
      <c r="E4225" s="220"/>
      <c r="F4225" s="108"/>
      <c r="G4225" s="220"/>
      <c r="H4225" s="108"/>
      <c r="I4225" s="220"/>
      <c r="J4225" s="108"/>
      <c r="K4225" s="220"/>
      <c r="L4225" s="108"/>
      <c r="M4225" s="220"/>
      <c r="N4225" s="108"/>
      <c r="O4225" s="220"/>
      <c r="P4225" s="108"/>
      <c r="Q4225" s="225"/>
    </row>
    <row r="4226" spans="2:17" x14ac:dyDescent="0.25">
      <c r="B4226" s="108"/>
      <c r="C4226" s="220"/>
      <c r="D4226" s="108"/>
      <c r="E4226" s="220"/>
      <c r="F4226" s="108"/>
      <c r="G4226" s="220"/>
      <c r="H4226" s="108"/>
      <c r="I4226" s="220"/>
      <c r="J4226" s="108"/>
      <c r="K4226" s="220"/>
      <c r="L4226" s="108"/>
      <c r="M4226" s="220"/>
      <c r="N4226" s="108"/>
      <c r="O4226" s="220"/>
      <c r="P4226" s="108"/>
      <c r="Q4226" s="225"/>
    </row>
    <row r="4227" spans="2:17" x14ac:dyDescent="0.25">
      <c r="B4227" s="108"/>
      <c r="C4227" s="220"/>
      <c r="D4227" s="108"/>
      <c r="E4227" s="220"/>
      <c r="F4227" s="108"/>
      <c r="G4227" s="220"/>
      <c r="H4227" s="108"/>
      <c r="I4227" s="220"/>
      <c r="J4227" s="108"/>
      <c r="K4227" s="220"/>
      <c r="L4227" s="108"/>
      <c r="M4227" s="220"/>
      <c r="N4227" s="108"/>
      <c r="O4227" s="220"/>
      <c r="P4227" s="108"/>
      <c r="Q4227" s="225"/>
    </row>
    <row r="4228" spans="2:17" x14ac:dyDescent="0.25">
      <c r="B4228" s="108"/>
      <c r="C4228" s="220"/>
      <c r="D4228" s="108"/>
      <c r="E4228" s="220"/>
      <c r="F4228" s="108"/>
      <c r="G4228" s="220"/>
      <c r="H4228" s="108"/>
      <c r="I4228" s="220"/>
      <c r="J4228" s="108"/>
      <c r="K4228" s="220"/>
      <c r="L4228" s="108"/>
      <c r="M4228" s="220"/>
      <c r="N4228" s="108"/>
      <c r="O4228" s="220"/>
      <c r="P4228" s="108"/>
      <c r="Q4228" s="225"/>
    </row>
    <row r="4229" spans="2:17" x14ac:dyDescent="0.25">
      <c r="B4229" s="108"/>
      <c r="C4229" s="220"/>
      <c r="D4229" s="108"/>
      <c r="E4229" s="220"/>
      <c r="F4229" s="108"/>
      <c r="G4229" s="220"/>
      <c r="H4229" s="108"/>
      <c r="I4229" s="220"/>
      <c r="J4229" s="108"/>
      <c r="K4229" s="220"/>
      <c r="L4229" s="108"/>
      <c r="M4229" s="220"/>
      <c r="N4229" s="108"/>
      <c r="O4229" s="220"/>
      <c r="P4229" s="108"/>
      <c r="Q4229" s="225"/>
    </row>
    <row r="4230" spans="2:17" x14ac:dyDescent="0.25">
      <c r="B4230" s="108"/>
      <c r="C4230" s="220"/>
      <c r="D4230" s="108"/>
      <c r="E4230" s="220"/>
      <c r="F4230" s="108"/>
      <c r="G4230" s="220"/>
      <c r="H4230" s="108"/>
      <c r="I4230" s="220"/>
      <c r="J4230" s="108"/>
      <c r="K4230" s="220"/>
      <c r="L4230" s="108"/>
      <c r="M4230" s="220"/>
      <c r="N4230" s="108"/>
      <c r="O4230" s="220"/>
      <c r="P4230" s="108"/>
      <c r="Q4230" s="225"/>
    </row>
    <row r="4231" spans="2:17" x14ac:dyDescent="0.25">
      <c r="B4231" s="108"/>
      <c r="C4231" s="220"/>
      <c r="D4231" s="108"/>
      <c r="E4231" s="220"/>
      <c r="F4231" s="108"/>
      <c r="G4231" s="220"/>
      <c r="H4231" s="108"/>
      <c r="I4231" s="220"/>
      <c r="J4231" s="108"/>
      <c r="K4231" s="220"/>
      <c r="L4231" s="108"/>
      <c r="M4231" s="220"/>
      <c r="N4231" s="108"/>
      <c r="O4231" s="220"/>
      <c r="P4231" s="108"/>
      <c r="Q4231" s="225"/>
    </row>
    <row r="4232" spans="2:17" x14ac:dyDescent="0.25">
      <c r="B4232" s="108"/>
      <c r="C4232" s="220"/>
      <c r="D4232" s="108"/>
      <c r="E4232" s="220"/>
      <c r="F4232" s="108"/>
      <c r="G4232" s="220"/>
      <c r="H4232" s="108"/>
      <c r="I4232" s="220"/>
      <c r="J4232" s="108"/>
      <c r="K4232" s="220"/>
      <c r="L4232" s="108"/>
      <c r="M4232" s="220"/>
      <c r="N4232" s="108"/>
      <c r="O4232" s="220"/>
      <c r="P4232" s="108"/>
      <c r="Q4232" s="225"/>
    </row>
    <row r="4233" spans="2:17" x14ac:dyDescent="0.25">
      <c r="B4233" s="108"/>
      <c r="C4233" s="220"/>
      <c r="D4233" s="108"/>
      <c r="E4233" s="220"/>
      <c r="F4233" s="108"/>
      <c r="G4233" s="220"/>
      <c r="H4233" s="108"/>
      <c r="I4233" s="220"/>
      <c r="J4233" s="108"/>
      <c r="K4233" s="220"/>
      <c r="L4233" s="108"/>
      <c r="M4233" s="220"/>
      <c r="N4233" s="108"/>
      <c r="O4233" s="220"/>
      <c r="P4233" s="108"/>
      <c r="Q4233" s="225"/>
    </row>
    <row r="4234" spans="2:17" x14ac:dyDescent="0.25">
      <c r="B4234" s="108"/>
      <c r="C4234" s="220"/>
      <c r="D4234" s="108"/>
      <c r="E4234" s="220"/>
      <c r="F4234" s="108"/>
      <c r="G4234" s="220"/>
      <c r="H4234" s="108"/>
      <c r="I4234" s="220"/>
      <c r="J4234" s="108"/>
      <c r="K4234" s="220"/>
      <c r="L4234" s="108"/>
      <c r="M4234" s="220"/>
      <c r="N4234" s="108"/>
      <c r="O4234" s="220"/>
      <c r="P4234" s="108"/>
      <c r="Q4234" s="225"/>
    </row>
    <row r="4235" spans="2:17" x14ac:dyDescent="0.25">
      <c r="B4235" s="108"/>
      <c r="C4235" s="220"/>
      <c r="D4235" s="108"/>
      <c r="E4235" s="220"/>
      <c r="F4235" s="108"/>
      <c r="G4235" s="220"/>
      <c r="H4235" s="108"/>
      <c r="I4235" s="220"/>
      <c r="J4235" s="108"/>
      <c r="K4235" s="220"/>
      <c r="L4235" s="108"/>
      <c r="M4235" s="220"/>
      <c r="N4235" s="108"/>
      <c r="O4235" s="220"/>
      <c r="P4235" s="108"/>
      <c r="Q4235" s="225"/>
    </row>
    <row r="4236" spans="2:17" x14ac:dyDescent="0.25">
      <c r="B4236" s="108"/>
      <c r="C4236" s="220"/>
      <c r="D4236" s="108"/>
      <c r="E4236" s="220"/>
      <c r="F4236" s="108"/>
      <c r="G4236" s="220"/>
      <c r="H4236" s="108"/>
      <c r="I4236" s="220"/>
      <c r="J4236" s="108"/>
      <c r="K4236" s="220"/>
      <c r="L4236" s="108"/>
      <c r="M4236" s="220"/>
      <c r="N4236" s="108"/>
      <c r="O4236" s="220"/>
      <c r="P4236" s="108"/>
      <c r="Q4236" s="225"/>
    </row>
    <row r="4237" spans="2:17" x14ac:dyDescent="0.25">
      <c r="B4237" s="108"/>
      <c r="C4237" s="220"/>
      <c r="D4237" s="108"/>
      <c r="E4237" s="220"/>
      <c r="F4237" s="108"/>
      <c r="G4237" s="220"/>
      <c r="H4237" s="108"/>
      <c r="I4237" s="220"/>
      <c r="J4237" s="108"/>
      <c r="K4237" s="220"/>
      <c r="L4237" s="108"/>
      <c r="M4237" s="220"/>
      <c r="N4237" s="108"/>
      <c r="O4237" s="220"/>
      <c r="P4237" s="108"/>
      <c r="Q4237" s="225"/>
    </row>
    <row r="4238" spans="2:17" x14ac:dyDescent="0.25">
      <c r="B4238" s="108"/>
      <c r="C4238" s="220"/>
      <c r="D4238" s="108"/>
      <c r="E4238" s="220"/>
      <c r="F4238" s="108"/>
      <c r="G4238" s="220"/>
      <c r="H4238" s="108"/>
      <c r="I4238" s="220"/>
      <c r="J4238" s="108"/>
      <c r="K4238" s="220"/>
      <c r="L4238" s="108"/>
      <c r="M4238" s="220"/>
      <c r="N4238" s="108"/>
      <c r="O4238" s="220"/>
      <c r="P4238" s="108"/>
      <c r="Q4238" s="225"/>
    </row>
    <row r="4239" spans="2:17" x14ac:dyDescent="0.25">
      <c r="B4239" s="108"/>
      <c r="C4239" s="220"/>
      <c r="D4239" s="108"/>
      <c r="E4239" s="220"/>
      <c r="F4239" s="108"/>
      <c r="G4239" s="220"/>
      <c r="H4239" s="108"/>
      <c r="I4239" s="220"/>
      <c r="J4239" s="108"/>
      <c r="K4239" s="220"/>
      <c r="L4239" s="108"/>
      <c r="M4239" s="220"/>
      <c r="N4239" s="108"/>
      <c r="O4239" s="220"/>
      <c r="P4239" s="108"/>
      <c r="Q4239" s="225"/>
    </row>
    <row r="4240" spans="2:17" x14ac:dyDescent="0.25">
      <c r="B4240" s="108"/>
      <c r="C4240" s="220"/>
      <c r="D4240" s="108"/>
      <c r="E4240" s="220"/>
      <c r="F4240" s="108"/>
      <c r="G4240" s="220"/>
      <c r="H4240" s="108"/>
      <c r="I4240" s="220"/>
      <c r="J4240" s="108"/>
      <c r="K4240" s="220"/>
      <c r="L4240" s="108"/>
      <c r="M4240" s="220"/>
      <c r="N4240" s="108"/>
      <c r="O4240" s="220"/>
      <c r="P4240" s="108"/>
      <c r="Q4240" s="225"/>
    </row>
    <row r="4241" spans="2:17" x14ac:dyDescent="0.25">
      <c r="B4241" s="108"/>
      <c r="C4241" s="220"/>
      <c r="D4241" s="108"/>
      <c r="E4241" s="220"/>
      <c r="F4241" s="108"/>
      <c r="G4241" s="220"/>
      <c r="H4241" s="108"/>
      <c r="I4241" s="220"/>
      <c r="J4241" s="108"/>
      <c r="K4241" s="220"/>
      <c r="L4241" s="108"/>
      <c r="M4241" s="220"/>
      <c r="N4241" s="108"/>
      <c r="O4241" s="220"/>
      <c r="P4241" s="108"/>
      <c r="Q4241" s="225"/>
    </row>
    <row r="4242" spans="2:17" x14ac:dyDescent="0.25">
      <c r="B4242" s="108"/>
      <c r="C4242" s="220"/>
      <c r="D4242" s="108"/>
      <c r="E4242" s="220"/>
      <c r="F4242" s="108"/>
      <c r="G4242" s="220"/>
      <c r="H4242" s="108"/>
      <c r="I4242" s="220"/>
      <c r="J4242" s="108"/>
      <c r="K4242" s="220"/>
      <c r="L4242" s="108"/>
      <c r="M4242" s="220"/>
      <c r="N4242" s="108"/>
      <c r="O4242" s="220"/>
      <c r="P4242" s="108"/>
      <c r="Q4242" s="225"/>
    </row>
    <row r="4243" spans="2:17" x14ac:dyDescent="0.25">
      <c r="B4243" s="108"/>
      <c r="C4243" s="220"/>
      <c r="D4243" s="108"/>
      <c r="E4243" s="220"/>
      <c r="F4243" s="108"/>
      <c r="G4243" s="220"/>
      <c r="H4243" s="108"/>
      <c r="I4243" s="220"/>
      <c r="J4243" s="108"/>
      <c r="K4243" s="220"/>
      <c r="L4243" s="108"/>
      <c r="M4243" s="220"/>
      <c r="N4243" s="108"/>
      <c r="O4243" s="220"/>
      <c r="P4243" s="108"/>
      <c r="Q4243" s="225"/>
    </row>
    <row r="4244" spans="2:17" x14ac:dyDescent="0.25">
      <c r="B4244" s="108"/>
      <c r="C4244" s="220"/>
      <c r="D4244" s="108"/>
      <c r="E4244" s="220"/>
      <c r="F4244" s="108"/>
      <c r="G4244" s="220"/>
      <c r="H4244" s="108"/>
      <c r="I4244" s="220"/>
      <c r="J4244" s="108"/>
      <c r="K4244" s="220"/>
      <c r="L4244" s="108"/>
      <c r="M4244" s="220"/>
      <c r="N4244" s="108"/>
      <c r="O4244" s="220"/>
      <c r="P4244" s="108"/>
      <c r="Q4244" s="225"/>
    </row>
    <row r="4245" spans="2:17" x14ac:dyDescent="0.25">
      <c r="B4245" s="108"/>
      <c r="C4245" s="220"/>
      <c r="D4245" s="108"/>
      <c r="E4245" s="220"/>
      <c r="F4245" s="108"/>
      <c r="G4245" s="220"/>
      <c r="H4245" s="108"/>
      <c r="I4245" s="220"/>
      <c r="J4245" s="108"/>
      <c r="K4245" s="220"/>
      <c r="L4245" s="108"/>
      <c r="M4245" s="220"/>
      <c r="N4245" s="108"/>
      <c r="O4245" s="220"/>
      <c r="P4245" s="108"/>
      <c r="Q4245" s="225"/>
    </row>
    <row r="4246" spans="2:17" x14ac:dyDescent="0.25">
      <c r="B4246" s="108"/>
      <c r="C4246" s="220"/>
      <c r="D4246" s="108"/>
      <c r="E4246" s="220"/>
      <c r="F4246" s="108"/>
      <c r="G4246" s="220"/>
      <c r="H4246" s="108"/>
      <c r="I4246" s="220"/>
      <c r="J4246" s="108"/>
      <c r="K4246" s="220"/>
      <c r="L4246" s="108"/>
      <c r="M4246" s="220"/>
      <c r="N4246" s="108"/>
      <c r="O4246" s="220"/>
      <c r="P4246" s="108"/>
      <c r="Q4246" s="225"/>
    </row>
    <row r="4247" spans="2:17" x14ac:dyDescent="0.25">
      <c r="B4247" s="108"/>
      <c r="C4247" s="220"/>
      <c r="D4247" s="108"/>
      <c r="E4247" s="220"/>
      <c r="F4247" s="108"/>
      <c r="G4247" s="220"/>
      <c r="H4247" s="108"/>
      <c r="I4247" s="220"/>
      <c r="J4247" s="108"/>
      <c r="K4247" s="220"/>
      <c r="L4247" s="108"/>
      <c r="M4247" s="220"/>
      <c r="N4247" s="108"/>
      <c r="O4247" s="220"/>
      <c r="P4247" s="108"/>
      <c r="Q4247" s="225"/>
    </row>
    <row r="4248" spans="2:17" x14ac:dyDescent="0.25">
      <c r="B4248" s="108"/>
      <c r="C4248" s="220"/>
      <c r="D4248" s="108"/>
      <c r="E4248" s="220"/>
      <c r="F4248" s="108"/>
      <c r="G4248" s="220"/>
      <c r="H4248" s="108"/>
      <c r="I4248" s="220"/>
      <c r="J4248" s="108"/>
      <c r="K4248" s="220"/>
      <c r="L4248" s="108"/>
      <c r="M4248" s="220"/>
      <c r="N4248" s="108"/>
      <c r="O4248" s="220"/>
      <c r="P4248" s="108"/>
      <c r="Q4248" s="225"/>
    </row>
    <row r="4249" spans="2:17" x14ac:dyDescent="0.25">
      <c r="B4249" s="108"/>
      <c r="C4249" s="220"/>
      <c r="D4249" s="108"/>
      <c r="E4249" s="220"/>
      <c r="F4249" s="108"/>
      <c r="G4249" s="220"/>
      <c r="H4249" s="108"/>
      <c r="I4249" s="220"/>
      <c r="J4249" s="108"/>
      <c r="K4249" s="220"/>
      <c r="L4249" s="108"/>
      <c r="M4249" s="220"/>
      <c r="N4249" s="108"/>
      <c r="O4249" s="220"/>
      <c r="P4249" s="108"/>
      <c r="Q4249" s="225"/>
    </row>
    <row r="4250" spans="2:17" x14ac:dyDescent="0.25">
      <c r="B4250" s="108"/>
      <c r="C4250" s="220"/>
      <c r="D4250" s="108"/>
      <c r="E4250" s="220"/>
      <c r="F4250" s="108"/>
      <c r="G4250" s="220"/>
      <c r="H4250" s="108"/>
      <c r="I4250" s="220"/>
      <c r="J4250" s="108"/>
      <c r="K4250" s="220"/>
      <c r="L4250" s="108"/>
      <c r="M4250" s="220"/>
      <c r="N4250" s="108"/>
      <c r="O4250" s="220"/>
      <c r="P4250" s="108"/>
      <c r="Q4250" s="225"/>
    </row>
    <row r="4251" spans="2:17" x14ac:dyDescent="0.25">
      <c r="B4251" s="108"/>
      <c r="C4251" s="220"/>
      <c r="D4251" s="108"/>
      <c r="E4251" s="220"/>
      <c r="F4251" s="108"/>
      <c r="G4251" s="220"/>
      <c r="H4251" s="108"/>
      <c r="I4251" s="220"/>
      <c r="J4251" s="108"/>
      <c r="K4251" s="220"/>
      <c r="L4251" s="108"/>
      <c r="M4251" s="220"/>
      <c r="N4251" s="108"/>
      <c r="O4251" s="220"/>
      <c r="P4251" s="108"/>
      <c r="Q4251" s="225"/>
    </row>
    <row r="4252" spans="2:17" x14ac:dyDescent="0.25">
      <c r="B4252" s="108"/>
      <c r="C4252" s="220"/>
      <c r="D4252" s="108"/>
      <c r="E4252" s="220"/>
      <c r="F4252" s="108"/>
      <c r="G4252" s="220"/>
      <c r="H4252" s="108"/>
      <c r="I4252" s="220"/>
      <c r="J4252" s="108"/>
      <c r="K4252" s="220"/>
      <c r="L4252" s="108"/>
      <c r="M4252" s="220"/>
      <c r="N4252" s="108"/>
      <c r="O4252" s="220"/>
      <c r="P4252" s="108"/>
      <c r="Q4252" s="225"/>
    </row>
    <row r="4253" spans="2:17" x14ac:dyDescent="0.25">
      <c r="B4253" s="108"/>
      <c r="C4253" s="220"/>
      <c r="D4253" s="108"/>
      <c r="E4253" s="220"/>
      <c r="F4253" s="108"/>
      <c r="G4253" s="220"/>
      <c r="H4253" s="108"/>
      <c r="I4253" s="220"/>
      <c r="J4253" s="108"/>
      <c r="K4253" s="220"/>
      <c r="L4253" s="108"/>
      <c r="M4253" s="220"/>
      <c r="N4253" s="108"/>
      <c r="O4253" s="220"/>
      <c r="P4253" s="108"/>
      <c r="Q4253" s="225"/>
    </row>
    <row r="4254" spans="2:17" x14ac:dyDescent="0.25">
      <c r="B4254" s="108"/>
      <c r="C4254" s="220"/>
      <c r="D4254" s="108"/>
      <c r="E4254" s="220"/>
      <c r="F4254" s="108"/>
      <c r="G4254" s="220"/>
      <c r="H4254" s="108"/>
      <c r="I4254" s="220"/>
      <c r="J4254" s="108"/>
      <c r="K4254" s="220"/>
      <c r="L4254" s="108"/>
      <c r="M4254" s="220"/>
      <c r="N4254" s="108"/>
      <c r="O4254" s="220"/>
      <c r="P4254" s="108"/>
      <c r="Q4254" s="225"/>
    </row>
    <row r="4255" spans="2:17" x14ac:dyDescent="0.25">
      <c r="B4255" s="108"/>
      <c r="C4255" s="220"/>
      <c r="D4255" s="108"/>
      <c r="E4255" s="220"/>
      <c r="F4255" s="108"/>
      <c r="G4255" s="220"/>
      <c r="H4255" s="108"/>
      <c r="I4255" s="220"/>
      <c r="J4255" s="108"/>
      <c r="K4255" s="220"/>
      <c r="L4255" s="108"/>
      <c r="M4255" s="220"/>
      <c r="N4255" s="108"/>
      <c r="O4255" s="220"/>
      <c r="P4255" s="108"/>
      <c r="Q4255" s="225"/>
    </row>
    <row r="4256" spans="2:17" x14ac:dyDescent="0.25">
      <c r="B4256" s="108"/>
      <c r="C4256" s="220"/>
      <c r="D4256" s="108"/>
      <c r="E4256" s="220"/>
      <c r="F4256" s="108"/>
      <c r="G4256" s="220"/>
      <c r="H4256" s="108"/>
      <c r="I4256" s="220"/>
      <c r="J4256" s="108"/>
      <c r="K4256" s="220"/>
      <c r="L4256" s="108"/>
      <c r="M4256" s="220"/>
      <c r="N4256" s="108"/>
      <c r="O4256" s="220"/>
      <c r="P4256" s="108"/>
      <c r="Q4256" s="225"/>
    </row>
    <row r="4257" spans="2:17" x14ac:dyDescent="0.25">
      <c r="B4257" s="108"/>
      <c r="C4257" s="220"/>
      <c r="D4257" s="108"/>
      <c r="E4257" s="220"/>
      <c r="F4257" s="108"/>
      <c r="G4257" s="220"/>
      <c r="H4257" s="108"/>
      <c r="I4257" s="220"/>
      <c r="J4257" s="108"/>
      <c r="K4257" s="220"/>
      <c r="L4257" s="108"/>
      <c r="M4257" s="220"/>
      <c r="N4257" s="108"/>
      <c r="O4257" s="220"/>
      <c r="P4257" s="108"/>
      <c r="Q4257" s="225"/>
    </row>
    <row r="4258" spans="2:17" x14ac:dyDescent="0.25">
      <c r="B4258" s="108"/>
      <c r="C4258" s="220"/>
      <c r="D4258" s="108"/>
      <c r="E4258" s="220"/>
      <c r="F4258" s="108"/>
      <c r="G4258" s="220"/>
      <c r="H4258" s="108"/>
      <c r="I4258" s="220"/>
      <c r="J4258" s="108"/>
      <c r="K4258" s="220"/>
      <c r="L4258" s="108"/>
      <c r="M4258" s="220"/>
      <c r="N4258" s="108"/>
      <c r="O4258" s="220"/>
      <c r="P4258" s="108"/>
      <c r="Q4258" s="225"/>
    </row>
    <row r="4259" spans="2:17" x14ac:dyDescent="0.25">
      <c r="B4259" s="108"/>
      <c r="C4259" s="220"/>
      <c r="D4259" s="108"/>
      <c r="E4259" s="220"/>
      <c r="F4259" s="108"/>
      <c r="G4259" s="220"/>
      <c r="H4259" s="108"/>
      <c r="I4259" s="220"/>
      <c r="J4259" s="108"/>
      <c r="K4259" s="220"/>
      <c r="L4259" s="108"/>
      <c r="M4259" s="220"/>
      <c r="N4259" s="108"/>
      <c r="O4259" s="220"/>
      <c r="P4259" s="108"/>
      <c r="Q4259" s="225"/>
    </row>
    <row r="4260" spans="2:17" x14ac:dyDescent="0.25">
      <c r="B4260" s="108"/>
      <c r="C4260" s="220"/>
      <c r="D4260" s="108"/>
      <c r="E4260" s="220"/>
      <c r="F4260" s="108"/>
      <c r="G4260" s="220"/>
      <c r="H4260" s="108"/>
      <c r="I4260" s="220"/>
      <c r="J4260" s="108"/>
      <c r="K4260" s="220"/>
      <c r="L4260" s="108"/>
      <c r="M4260" s="220"/>
      <c r="N4260" s="108"/>
      <c r="O4260" s="220"/>
      <c r="P4260" s="108"/>
      <c r="Q4260" s="225"/>
    </row>
    <row r="4261" spans="2:17" x14ac:dyDescent="0.25">
      <c r="B4261" s="108"/>
      <c r="C4261" s="220"/>
      <c r="D4261" s="108"/>
      <c r="E4261" s="220"/>
      <c r="F4261" s="108"/>
      <c r="G4261" s="220"/>
      <c r="H4261" s="108"/>
      <c r="I4261" s="220"/>
      <c r="J4261" s="108"/>
      <c r="K4261" s="220"/>
      <c r="L4261" s="108"/>
      <c r="M4261" s="220"/>
      <c r="N4261" s="108"/>
      <c r="O4261" s="220"/>
      <c r="P4261" s="108"/>
      <c r="Q4261" s="225"/>
    </row>
    <row r="4262" spans="2:17" x14ac:dyDescent="0.25">
      <c r="B4262" s="108"/>
      <c r="C4262" s="220"/>
      <c r="D4262" s="108"/>
      <c r="E4262" s="220"/>
      <c r="F4262" s="108"/>
      <c r="G4262" s="220"/>
      <c r="H4262" s="108"/>
      <c r="I4262" s="220"/>
      <c r="J4262" s="108"/>
      <c r="K4262" s="220"/>
      <c r="L4262" s="108"/>
      <c r="M4262" s="220"/>
      <c r="N4262" s="108"/>
      <c r="O4262" s="220"/>
      <c r="P4262" s="108"/>
      <c r="Q4262" s="225"/>
    </row>
    <row r="4263" spans="2:17" x14ac:dyDescent="0.25">
      <c r="B4263" s="108"/>
      <c r="C4263" s="220"/>
      <c r="D4263" s="108"/>
      <c r="E4263" s="220"/>
      <c r="F4263" s="108"/>
      <c r="G4263" s="220"/>
      <c r="H4263" s="108"/>
      <c r="I4263" s="220"/>
      <c r="J4263" s="108"/>
      <c r="K4263" s="220"/>
      <c r="L4263" s="108"/>
      <c r="M4263" s="220"/>
      <c r="N4263" s="108"/>
      <c r="O4263" s="220"/>
      <c r="P4263" s="108"/>
      <c r="Q4263" s="225"/>
    </row>
    <row r="4264" spans="2:17" x14ac:dyDescent="0.25">
      <c r="B4264" s="108"/>
      <c r="C4264" s="220"/>
      <c r="D4264" s="108"/>
      <c r="E4264" s="220"/>
      <c r="F4264" s="108"/>
      <c r="G4264" s="220"/>
      <c r="H4264" s="108"/>
      <c r="I4264" s="220"/>
      <c r="J4264" s="108"/>
      <c r="K4264" s="220"/>
      <c r="L4264" s="108"/>
      <c r="M4264" s="220"/>
      <c r="N4264" s="108"/>
      <c r="O4264" s="220"/>
      <c r="P4264" s="108"/>
      <c r="Q4264" s="225"/>
    </row>
    <row r="4265" spans="2:17" x14ac:dyDescent="0.25">
      <c r="B4265" s="108"/>
      <c r="C4265" s="220"/>
      <c r="D4265" s="108"/>
      <c r="E4265" s="220"/>
      <c r="F4265" s="108"/>
      <c r="G4265" s="220"/>
      <c r="H4265" s="108"/>
      <c r="I4265" s="220"/>
      <c r="J4265" s="108"/>
      <c r="K4265" s="220"/>
      <c r="L4265" s="108"/>
      <c r="M4265" s="220"/>
      <c r="N4265" s="108"/>
      <c r="O4265" s="220"/>
      <c r="P4265" s="108"/>
      <c r="Q4265" s="225"/>
    </row>
    <row r="4266" spans="2:17" x14ac:dyDescent="0.25">
      <c r="B4266" s="108"/>
      <c r="C4266" s="220"/>
      <c r="D4266" s="108"/>
      <c r="E4266" s="220"/>
      <c r="F4266" s="108"/>
      <c r="G4266" s="220"/>
      <c r="H4266" s="108"/>
      <c r="I4266" s="220"/>
      <c r="J4266" s="108"/>
      <c r="K4266" s="220"/>
      <c r="L4266" s="108"/>
      <c r="M4266" s="220"/>
      <c r="N4266" s="108"/>
      <c r="O4266" s="220"/>
      <c r="P4266" s="108"/>
      <c r="Q4266" s="225"/>
    </row>
    <row r="4267" spans="2:17" x14ac:dyDescent="0.25">
      <c r="B4267" s="108"/>
      <c r="C4267" s="220"/>
      <c r="D4267" s="108"/>
      <c r="E4267" s="220"/>
      <c r="F4267" s="108"/>
      <c r="G4267" s="220"/>
      <c r="H4267" s="108"/>
      <c r="I4267" s="220"/>
      <c r="J4267" s="108"/>
      <c r="K4267" s="220"/>
      <c r="L4267" s="108"/>
      <c r="M4267" s="220"/>
      <c r="N4267" s="108"/>
      <c r="O4267" s="220"/>
      <c r="P4267" s="108"/>
      <c r="Q4267" s="225"/>
    </row>
    <row r="4268" spans="2:17" x14ac:dyDescent="0.25">
      <c r="B4268" s="108"/>
      <c r="C4268" s="220"/>
      <c r="D4268" s="108"/>
      <c r="E4268" s="220"/>
      <c r="F4268" s="108"/>
      <c r="G4268" s="220"/>
      <c r="H4268" s="108"/>
      <c r="I4268" s="220"/>
      <c r="J4268" s="108"/>
      <c r="K4268" s="220"/>
      <c r="L4268" s="108"/>
      <c r="M4268" s="220"/>
      <c r="N4268" s="108"/>
      <c r="O4268" s="220"/>
      <c r="P4268" s="108"/>
      <c r="Q4268" s="225"/>
    </row>
    <row r="4269" spans="2:17" x14ac:dyDescent="0.25">
      <c r="B4269" s="108"/>
      <c r="C4269" s="220"/>
      <c r="D4269" s="108"/>
      <c r="E4269" s="220"/>
      <c r="F4269" s="108"/>
      <c r="G4269" s="220"/>
      <c r="H4269" s="108"/>
      <c r="I4269" s="220"/>
      <c r="J4269" s="108"/>
      <c r="K4269" s="220"/>
      <c r="L4269" s="108"/>
      <c r="M4269" s="220"/>
      <c r="N4269" s="108"/>
      <c r="O4269" s="220"/>
      <c r="P4269" s="108"/>
      <c r="Q4269" s="225"/>
    </row>
    <row r="4270" spans="2:17" x14ac:dyDescent="0.25">
      <c r="B4270" s="108"/>
      <c r="C4270" s="220"/>
      <c r="D4270" s="108"/>
      <c r="E4270" s="220"/>
      <c r="F4270" s="108"/>
      <c r="G4270" s="220"/>
      <c r="H4270" s="108"/>
      <c r="I4270" s="220"/>
      <c r="J4270" s="108"/>
      <c r="K4270" s="220"/>
      <c r="L4270" s="108"/>
      <c r="M4270" s="220"/>
      <c r="N4270" s="108"/>
      <c r="O4270" s="220"/>
      <c r="P4270" s="108"/>
      <c r="Q4270" s="225"/>
    </row>
    <row r="4271" spans="2:17" x14ac:dyDescent="0.25">
      <c r="B4271" s="108"/>
      <c r="C4271" s="220"/>
      <c r="D4271" s="108"/>
      <c r="E4271" s="220"/>
      <c r="F4271" s="108"/>
      <c r="G4271" s="220"/>
      <c r="H4271" s="108"/>
      <c r="I4271" s="220"/>
      <c r="J4271" s="108"/>
      <c r="K4271" s="220"/>
      <c r="L4271" s="108"/>
      <c r="M4271" s="220"/>
      <c r="N4271" s="108"/>
      <c r="O4271" s="220"/>
      <c r="P4271" s="108"/>
      <c r="Q4271" s="225"/>
    </row>
    <row r="4272" spans="2:17" x14ac:dyDescent="0.25">
      <c r="B4272" s="108"/>
      <c r="C4272" s="220"/>
      <c r="D4272" s="108"/>
      <c r="E4272" s="220"/>
      <c r="F4272" s="108"/>
      <c r="G4272" s="220"/>
      <c r="H4272" s="108"/>
      <c r="I4272" s="220"/>
      <c r="J4272" s="108"/>
      <c r="K4272" s="220"/>
      <c r="L4272" s="108"/>
      <c r="M4272" s="220"/>
      <c r="N4272" s="108"/>
      <c r="O4272" s="220"/>
      <c r="P4272" s="108"/>
      <c r="Q4272" s="225"/>
    </row>
    <row r="4273" spans="2:17" x14ac:dyDescent="0.25">
      <c r="B4273" s="108"/>
      <c r="C4273" s="220"/>
      <c r="D4273" s="108"/>
      <c r="E4273" s="220"/>
      <c r="F4273" s="108"/>
      <c r="G4273" s="220"/>
      <c r="H4273" s="108"/>
      <c r="I4273" s="220"/>
      <c r="J4273" s="108"/>
      <c r="K4273" s="220"/>
      <c r="L4273" s="108"/>
      <c r="M4273" s="220"/>
      <c r="N4273" s="108"/>
      <c r="O4273" s="220"/>
      <c r="P4273" s="108"/>
      <c r="Q4273" s="225"/>
    </row>
    <row r="4274" spans="2:17" x14ac:dyDescent="0.25">
      <c r="B4274" s="108"/>
      <c r="C4274" s="220"/>
      <c r="D4274" s="108"/>
      <c r="E4274" s="220"/>
      <c r="F4274" s="108"/>
      <c r="G4274" s="220"/>
      <c r="H4274" s="108"/>
      <c r="I4274" s="220"/>
      <c r="J4274" s="108"/>
      <c r="K4274" s="220"/>
      <c r="L4274" s="108"/>
      <c r="M4274" s="220"/>
      <c r="N4274" s="108"/>
      <c r="O4274" s="220"/>
      <c r="P4274" s="108"/>
      <c r="Q4274" s="225"/>
    </row>
    <row r="4275" spans="2:17" x14ac:dyDescent="0.25">
      <c r="B4275" s="108"/>
      <c r="C4275" s="220"/>
      <c r="D4275" s="108"/>
      <c r="E4275" s="220"/>
      <c r="F4275" s="108"/>
      <c r="G4275" s="220"/>
      <c r="H4275" s="108"/>
      <c r="I4275" s="220"/>
      <c r="J4275" s="108"/>
      <c r="K4275" s="220"/>
      <c r="L4275" s="108"/>
      <c r="M4275" s="220"/>
      <c r="N4275" s="108"/>
      <c r="O4275" s="220"/>
      <c r="P4275" s="108"/>
      <c r="Q4275" s="225"/>
    </row>
    <row r="4276" spans="2:17" x14ac:dyDescent="0.25">
      <c r="B4276" s="108"/>
      <c r="C4276" s="220"/>
      <c r="D4276" s="108"/>
      <c r="E4276" s="220"/>
      <c r="F4276" s="108"/>
      <c r="G4276" s="220"/>
      <c r="H4276" s="108"/>
      <c r="I4276" s="220"/>
      <c r="J4276" s="108"/>
      <c r="K4276" s="220"/>
      <c r="L4276" s="108"/>
      <c r="M4276" s="220"/>
      <c r="N4276" s="108"/>
      <c r="O4276" s="220"/>
      <c r="P4276" s="108"/>
      <c r="Q4276" s="225"/>
    </row>
    <row r="4277" spans="2:17" x14ac:dyDescent="0.25">
      <c r="B4277" s="108"/>
      <c r="C4277" s="220"/>
      <c r="D4277" s="108"/>
      <c r="E4277" s="220"/>
      <c r="F4277" s="108"/>
      <c r="G4277" s="220"/>
      <c r="H4277" s="108"/>
      <c r="I4277" s="220"/>
      <c r="J4277" s="108"/>
      <c r="K4277" s="220"/>
      <c r="L4277" s="108"/>
      <c r="M4277" s="220"/>
      <c r="N4277" s="108"/>
      <c r="O4277" s="220"/>
      <c r="P4277" s="108"/>
      <c r="Q4277" s="225"/>
    </row>
    <row r="4278" spans="2:17" x14ac:dyDescent="0.25">
      <c r="B4278" s="108"/>
      <c r="C4278" s="220"/>
      <c r="D4278" s="108"/>
      <c r="E4278" s="220"/>
      <c r="F4278" s="108"/>
      <c r="G4278" s="220"/>
      <c r="H4278" s="108"/>
      <c r="I4278" s="220"/>
      <c r="J4278" s="108"/>
      <c r="K4278" s="220"/>
      <c r="L4278" s="108"/>
      <c r="M4278" s="220"/>
      <c r="N4278" s="108"/>
      <c r="O4278" s="220"/>
      <c r="P4278" s="108"/>
      <c r="Q4278" s="225"/>
    </row>
    <row r="4279" spans="2:17" x14ac:dyDescent="0.25">
      <c r="B4279" s="108"/>
      <c r="C4279" s="220"/>
      <c r="D4279" s="108"/>
      <c r="E4279" s="220"/>
      <c r="F4279" s="108"/>
      <c r="G4279" s="220"/>
      <c r="H4279" s="108"/>
      <c r="I4279" s="220"/>
      <c r="J4279" s="108"/>
      <c r="K4279" s="220"/>
      <c r="L4279" s="108"/>
      <c r="M4279" s="220"/>
      <c r="N4279" s="108"/>
      <c r="O4279" s="220"/>
      <c r="P4279" s="108"/>
      <c r="Q4279" s="225"/>
    </row>
    <row r="4280" spans="2:17" x14ac:dyDescent="0.25">
      <c r="B4280" s="108"/>
      <c r="C4280" s="220"/>
      <c r="D4280" s="108"/>
      <c r="E4280" s="220"/>
      <c r="F4280" s="108"/>
      <c r="G4280" s="220"/>
      <c r="H4280" s="108"/>
      <c r="I4280" s="220"/>
      <c r="J4280" s="108"/>
      <c r="K4280" s="220"/>
      <c r="L4280" s="108"/>
      <c r="M4280" s="220"/>
      <c r="N4280" s="108"/>
      <c r="O4280" s="220"/>
      <c r="P4280" s="108"/>
      <c r="Q4280" s="225"/>
    </row>
    <row r="4281" spans="2:17" x14ac:dyDescent="0.25">
      <c r="B4281" s="108"/>
      <c r="C4281" s="220"/>
      <c r="D4281" s="108"/>
      <c r="E4281" s="220"/>
      <c r="F4281" s="108"/>
      <c r="G4281" s="220"/>
      <c r="H4281" s="108"/>
      <c r="I4281" s="220"/>
      <c r="J4281" s="108"/>
      <c r="K4281" s="220"/>
      <c r="L4281" s="108"/>
      <c r="M4281" s="220"/>
      <c r="N4281" s="108"/>
      <c r="O4281" s="220"/>
      <c r="P4281" s="108"/>
      <c r="Q4281" s="225"/>
    </row>
    <row r="4282" spans="2:17" x14ac:dyDescent="0.25">
      <c r="B4282" s="108"/>
      <c r="C4282" s="220"/>
      <c r="D4282" s="108"/>
      <c r="E4282" s="220"/>
      <c r="F4282" s="108"/>
      <c r="G4282" s="220"/>
      <c r="H4282" s="108"/>
      <c r="I4282" s="220"/>
      <c r="J4282" s="108"/>
      <c r="K4282" s="220"/>
      <c r="L4282" s="108"/>
      <c r="M4282" s="220"/>
      <c r="N4282" s="108"/>
      <c r="O4282" s="220"/>
      <c r="P4282" s="108"/>
      <c r="Q4282" s="225"/>
    </row>
    <row r="4283" spans="2:17" x14ac:dyDescent="0.25">
      <c r="B4283" s="108"/>
      <c r="C4283" s="220"/>
      <c r="D4283" s="108"/>
      <c r="E4283" s="220"/>
      <c r="F4283" s="108"/>
      <c r="G4283" s="220"/>
      <c r="H4283" s="108"/>
      <c r="I4283" s="220"/>
      <c r="J4283" s="108"/>
      <c r="K4283" s="220"/>
      <c r="L4283" s="108"/>
      <c r="M4283" s="220"/>
      <c r="N4283" s="108"/>
      <c r="O4283" s="220"/>
      <c r="P4283" s="108"/>
      <c r="Q4283" s="225"/>
    </row>
    <row r="4284" spans="2:17" x14ac:dyDescent="0.25">
      <c r="B4284" s="108"/>
      <c r="C4284" s="220"/>
      <c r="D4284" s="108"/>
      <c r="E4284" s="220"/>
      <c r="F4284" s="108"/>
      <c r="G4284" s="220"/>
      <c r="H4284" s="108"/>
      <c r="I4284" s="220"/>
      <c r="J4284" s="108"/>
      <c r="K4284" s="220"/>
      <c r="L4284" s="108"/>
      <c r="M4284" s="220"/>
      <c r="N4284" s="108"/>
      <c r="O4284" s="220"/>
      <c r="P4284" s="108"/>
      <c r="Q4284" s="225"/>
    </row>
    <row r="4285" spans="2:17" x14ac:dyDescent="0.25">
      <c r="B4285" s="108"/>
      <c r="C4285" s="220"/>
      <c r="D4285" s="108"/>
      <c r="E4285" s="220"/>
      <c r="F4285" s="108"/>
      <c r="G4285" s="220"/>
      <c r="H4285" s="108"/>
      <c r="I4285" s="220"/>
      <c r="J4285" s="108"/>
      <c r="K4285" s="220"/>
      <c r="L4285" s="108"/>
      <c r="M4285" s="220"/>
      <c r="N4285" s="108"/>
      <c r="O4285" s="220"/>
      <c r="P4285" s="108"/>
      <c r="Q4285" s="225"/>
    </row>
    <row r="4286" spans="2:17" x14ac:dyDescent="0.25">
      <c r="B4286" s="108"/>
      <c r="C4286" s="220"/>
      <c r="D4286" s="108"/>
      <c r="E4286" s="220"/>
      <c r="F4286" s="108"/>
      <c r="G4286" s="220"/>
      <c r="H4286" s="108"/>
      <c r="I4286" s="220"/>
      <c r="J4286" s="108"/>
      <c r="K4286" s="220"/>
      <c r="L4286" s="108"/>
      <c r="M4286" s="220"/>
      <c r="N4286" s="108"/>
      <c r="O4286" s="220"/>
      <c r="P4286" s="108"/>
      <c r="Q4286" s="225"/>
    </row>
    <row r="4287" spans="2:17" x14ac:dyDescent="0.25">
      <c r="B4287" s="108"/>
      <c r="C4287" s="220"/>
      <c r="D4287" s="108"/>
      <c r="E4287" s="220"/>
      <c r="F4287" s="108"/>
      <c r="G4287" s="220"/>
      <c r="H4287" s="108"/>
      <c r="I4287" s="220"/>
      <c r="J4287" s="108"/>
      <c r="K4287" s="220"/>
      <c r="L4287" s="108"/>
      <c r="M4287" s="220"/>
      <c r="N4287" s="108"/>
      <c r="O4287" s="220"/>
      <c r="P4287" s="108"/>
      <c r="Q4287" s="225"/>
    </row>
    <row r="4288" spans="2:17" x14ac:dyDescent="0.25">
      <c r="B4288" s="108"/>
      <c r="C4288" s="220"/>
      <c r="D4288" s="108"/>
      <c r="E4288" s="220"/>
      <c r="F4288" s="108"/>
      <c r="G4288" s="220"/>
      <c r="H4288" s="108"/>
      <c r="I4288" s="220"/>
      <c r="J4288" s="108"/>
      <c r="K4288" s="220"/>
      <c r="L4288" s="108"/>
      <c r="M4288" s="220"/>
      <c r="N4288" s="108"/>
      <c r="O4288" s="220"/>
      <c r="P4288" s="108"/>
      <c r="Q4288" s="225"/>
    </row>
    <row r="4289" spans="2:17" x14ac:dyDescent="0.25">
      <c r="B4289" s="108"/>
      <c r="C4289" s="220"/>
      <c r="D4289" s="108"/>
      <c r="E4289" s="220"/>
      <c r="F4289" s="108"/>
      <c r="G4289" s="220"/>
      <c r="H4289" s="108"/>
      <c r="I4289" s="220"/>
      <c r="J4289" s="108"/>
      <c r="K4289" s="220"/>
      <c r="L4289" s="108"/>
      <c r="M4289" s="220"/>
      <c r="N4289" s="108"/>
      <c r="O4289" s="220"/>
      <c r="P4289" s="108"/>
      <c r="Q4289" s="225"/>
    </row>
    <row r="4290" spans="2:17" x14ac:dyDescent="0.25">
      <c r="B4290" s="108"/>
      <c r="C4290" s="220"/>
      <c r="D4290" s="108"/>
      <c r="E4290" s="220"/>
      <c r="F4290" s="108"/>
      <c r="G4290" s="220"/>
      <c r="H4290" s="108"/>
      <c r="I4290" s="220"/>
      <c r="J4290" s="108"/>
      <c r="K4290" s="220"/>
      <c r="L4290" s="108"/>
      <c r="M4290" s="220"/>
      <c r="N4290" s="108"/>
      <c r="O4290" s="220"/>
      <c r="P4290" s="108"/>
      <c r="Q4290" s="225"/>
    </row>
    <row r="4291" spans="2:17" x14ac:dyDescent="0.25">
      <c r="B4291" s="108"/>
      <c r="C4291" s="220"/>
      <c r="D4291" s="108"/>
      <c r="E4291" s="220"/>
      <c r="F4291" s="108"/>
      <c r="G4291" s="220"/>
      <c r="H4291" s="108"/>
      <c r="I4291" s="220"/>
      <c r="J4291" s="108"/>
      <c r="K4291" s="220"/>
      <c r="L4291" s="108"/>
      <c r="M4291" s="220"/>
      <c r="N4291" s="108"/>
      <c r="O4291" s="220"/>
      <c r="P4291" s="108"/>
      <c r="Q4291" s="225"/>
    </row>
    <row r="4292" spans="2:17" x14ac:dyDescent="0.25">
      <c r="B4292" s="108"/>
      <c r="C4292" s="220"/>
      <c r="D4292" s="108"/>
      <c r="E4292" s="220"/>
      <c r="F4292" s="108"/>
      <c r="G4292" s="220"/>
      <c r="H4292" s="108"/>
      <c r="I4292" s="220"/>
      <c r="J4292" s="108"/>
      <c r="K4292" s="220"/>
      <c r="L4292" s="108"/>
      <c r="M4292" s="220"/>
      <c r="N4292" s="108"/>
      <c r="O4292" s="220"/>
      <c r="P4292" s="108"/>
      <c r="Q4292" s="225"/>
    </row>
    <row r="4293" spans="2:17" x14ac:dyDescent="0.25">
      <c r="B4293" s="108"/>
      <c r="C4293" s="220"/>
      <c r="D4293" s="108"/>
      <c r="E4293" s="220"/>
      <c r="F4293" s="108"/>
      <c r="G4293" s="220"/>
      <c r="H4293" s="108"/>
      <c r="I4293" s="220"/>
      <c r="J4293" s="108"/>
      <c r="K4293" s="220"/>
      <c r="L4293" s="108"/>
      <c r="M4293" s="220"/>
      <c r="N4293" s="108"/>
      <c r="O4293" s="220"/>
      <c r="P4293" s="108"/>
      <c r="Q4293" s="225"/>
    </row>
    <row r="4294" spans="2:17" x14ac:dyDescent="0.25">
      <c r="B4294" s="108"/>
      <c r="C4294" s="220"/>
      <c r="D4294" s="108"/>
      <c r="E4294" s="220"/>
      <c r="F4294" s="108"/>
      <c r="G4294" s="220"/>
      <c r="H4294" s="108"/>
      <c r="I4294" s="220"/>
      <c r="J4294" s="108"/>
      <c r="K4294" s="220"/>
      <c r="L4294" s="108"/>
      <c r="M4294" s="220"/>
      <c r="N4294" s="108"/>
      <c r="O4294" s="220"/>
      <c r="P4294" s="108"/>
      <c r="Q4294" s="225"/>
    </row>
    <row r="4295" spans="2:17" x14ac:dyDescent="0.25">
      <c r="B4295" s="108"/>
      <c r="C4295" s="220"/>
      <c r="D4295" s="108"/>
      <c r="E4295" s="220"/>
      <c r="F4295" s="108"/>
      <c r="G4295" s="220"/>
      <c r="H4295" s="108"/>
      <c r="I4295" s="220"/>
      <c r="J4295" s="108"/>
      <c r="K4295" s="220"/>
      <c r="L4295" s="108"/>
      <c r="M4295" s="220"/>
      <c r="N4295" s="108"/>
      <c r="O4295" s="220"/>
      <c r="P4295" s="108"/>
      <c r="Q4295" s="225"/>
    </row>
    <row r="4296" spans="2:17" x14ac:dyDescent="0.25">
      <c r="B4296" s="108"/>
      <c r="C4296" s="220"/>
      <c r="D4296" s="108"/>
      <c r="E4296" s="220"/>
      <c r="F4296" s="108"/>
      <c r="G4296" s="220"/>
      <c r="H4296" s="108"/>
      <c r="I4296" s="220"/>
      <c r="J4296" s="108"/>
      <c r="K4296" s="220"/>
      <c r="L4296" s="108"/>
      <c r="M4296" s="220"/>
      <c r="N4296" s="108"/>
      <c r="O4296" s="220"/>
      <c r="P4296" s="108"/>
      <c r="Q4296" s="225"/>
    </row>
    <row r="4297" spans="2:17" x14ac:dyDescent="0.25">
      <c r="B4297" s="108"/>
      <c r="C4297" s="220"/>
      <c r="D4297" s="108"/>
      <c r="E4297" s="220"/>
      <c r="F4297" s="108"/>
      <c r="G4297" s="220"/>
      <c r="H4297" s="108"/>
      <c r="I4297" s="220"/>
      <c r="J4297" s="108"/>
      <c r="K4297" s="220"/>
      <c r="L4297" s="108"/>
      <c r="M4297" s="220"/>
      <c r="N4297" s="108"/>
      <c r="O4297" s="220"/>
      <c r="P4297" s="108"/>
      <c r="Q4297" s="225"/>
    </row>
    <row r="4298" spans="2:17" x14ac:dyDescent="0.25">
      <c r="B4298" s="108"/>
      <c r="C4298" s="220"/>
      <c r="D4298" s="108"/>
      <c r="E4298" s="220"/>
      <c r="F4298" s="108"/>
      <c r="G4298" s="220"/>
      <c r="H4298" s="108"/>
      <c r="I4298" s="220"/>
      <c r="J4298" s="108"/>
      <c r="K4298" s="220"/>
      <c r="L4298" s="108"/>
      <c r="M4298" s="220"/>
      <c r="N4298" s="108"/>
      <c r="O4298" s="220"/>
      <c r="P4298" s="108"/>
      <c r="Q4298" s="225"/>
    </row>
    <row r="4299" spans="2:17" x14ac:dyDescent="0.25">
      <c r="B4299" s="108"/>
      <c r="C4299" s="220"/>
      <c r="D4299" s="108"/>
      <c r="E4299" s="220"/>
      <c r="F4299" s="108"/>
      <c r="G4299" s="220"/>
      <c r="H4299" s="108"/>
      <c r="I4299" s="220"/>
      <c r="J4299" s="108"/>
      <c r="K4299" s="220"/>
      <c r="L4299" s="108"/>
      <c r="M4299" s="220"/>
      <c r="N4299" s="108"/>
      <c r="O4299" s="220"/>
      <c r="P4299" s="108"/>
      <c r="Q4299" s="225"/>
    </row>
    <row r="4300" spans="2:17" x14ac:dyDescent="0.25">
      <c r="B4300" s="108"/>
      <c r="C4300" s="220"/>
      <c r="D4300" s="108"/>
      <c r="E4300" s="220"/>
      <c r="F4300" s="108"/>
      <c r="G4300" s="220"/>
      <c r="H4300" s="108"/>
      <c r="I4300" s="220"/>
      <c r="J4300" s="108"/>
      <c r="K4300" s="220"/>
      <c r="L4300" s="108"/>
      <c r="M4300" s="220"/>
      <c r="N4300" s="108"/>
      <c r="O4300" s="220"/>
      <c r="P4300" s="108"/>
      <c r="Q4300" s="225"/>
    </row>
    <row r="4301" spans="2:17" x14ac:dyDescent="0.25">
      <c r="B4301" s="108"/>
      <c r="C4301" s="220"/>
      <c r="D4301" s="108"/>
      <c r="E4301" s="220"/>
      <c r="F4301" s="108"/>
      <c r="G4301" s="220"/>
      <c r="H4301" s="108"/>
      <c r="I4301" s="220"/>
      <c r="J4301" s="108"/>
      <c r="K4301" s="220"/>
      <c r="L4301" s="108"/>
      <c r="M4301" s="220"/>
      <c r="N4301" s="108"/>
      <c r="O4301" s="220"/>
      <c r="P4301" s="108"/>
      <c r="Q4301" s="225"/>
    </row>
    <row r="4302" spans="2:17" x14ac:dyDescent="0.25">
      <c r="B4302" s="108"/>
      <c r="C4302" s="220"/>
      <c r="D4302" s="108"/>
      <c r="E4302" s="220"/>
      <c r="F4302" s="108"/>
      <c r="G4302" s="220"/>
      <c r="H4302" s="108"/>
      <c r="I4302" s="220"/>
      <c r="J4302" s="108"/>
      <c r="K4302" s="220"/>
      <c r="L4302" s="108"/>
      <c r="M4302" s="220"/>
      <c r="N4302" s="108"/>
      <c r="O4302" s="220"/>
      <c r="P4302" s="108"/>
      <c r="Q4302" s="225"/>
    </row>
    <row r="4303" spans="2:17" x14ac:dyDescent="0.25">
      <c r="B4303" s="108"/>
      <c r="C4303" s="220"/>
      <c r="D4303" s="108"/>
      <c r="E4303" s="220"/>
      <c r="F4303" s="108"/>
      <c r="G4303" s="220"/>
      <c r="H4303" s="108"/>
      <c r="I4303" s="220"/>
      <c r="J4303" s="108"/>
      <c r="K4303" s="220"/>
      <c r="L4303" s="108"/>
      <c r="M4303" s="220"/>
      <c r="N4303" s="108"/>
      <c r="O4303" s="220"/>
      <c r="P4303" s="108"/>
      <c r="Q4303" s="225"/>
    </row>
    <row r="4304" spans="2:17" x14ac:dyDescent="0.25">
      <c r="B4304" s="108"/>
      <c r="C4304" s="220"/>
      <c r="D4304" s="108"/>
      <c r="E4304" s="220"/>
      <c r="F4304" s="108"/>
      <c r="G4304" s="220"/>
      <c r="H4304" s="108"/>
      <c r="I4304" s="220"/>
      <c r="J4304" s="108"/>
      <c r="K4304" s="220"/>
      <c r="L4304" s="108"/>
      <c r="M4304" s="220"/>
      <c r="N4304" s="108"/>
      <c r="O4304" s="220"/>
      <c r="P4304" s="108"/>
      <c r="Q4304" s="225"/>
    </row>
    <row r="4305" spans="2:17" x14ac:dyDescent="0.25">
      <c r="B4305" s="108"/>
      <c r="C4305" s="220"/>
      <c r="D4305" s="108"/>
      <c r="E4305" s="220"/>
      <c r="F4305" s="108"/>
      <c r="G4305" s="220"/>
      <c r="H4305" s="108"/>
      <c r="I4305" s="220"/>
      <c r="J4305" s="108"/>
      <c r="K4305" s="220"/>
      <c r="L4305" s="108"/>
      <c r="M4305" s="220"/>
      <c r="N4305" s="108"/>
      <c r="O4305" s="220"/>
      <c r="P4305" s="108"/>
      <c r="Q4305" s="225"/>
    </row>
    <row r="4306" spans="2:17" x14ac:dyDescent="0.25">
      <c r="B4306" s="108"/>
      <c r="C4306" s="220"/>
      <c r="D4306" s="108"/>
      <c r="E4306" s="220"/>
      <c r="F4306" s="108"/>
      <c r="G4306" s="220"/>
      <c r="H4306" s="108"/>
      <c r="I4306" s="220"/>
      <c r="J4306" s="108"/>
      <c r="K4306" s="220"/>
      <c r="L4306" s="108"/>
      <c r="M4306" s="220"/>
      <c r="N4306" s="108"/>
      <c r="O4306" s="220"/>
      <c r="P4306" s="108"/>
      <c r="Q4306" s="225"/>
    </row>
    <row r="4307" spans="2:17" x14ac:dyDescent="0.25">
      <c r="B4307" s="108"/>
      <c r="C4307" s="220"/>
      <c r="D4307" s="108"/>
      <c r="E4307" s="220"/>
      <c r="F4307" s="108"/>
      <c r="G4307" s="220"/>
      <c r="H4307" s="108"/>
      <c r="I4307" s="220"/>
      <c r="J4307" s="108"/>
      <c r="K4307" s="220"/>
      <c r="L4307" s="108"/>
      <c r="M4307" s="220"/>
      <c r="N4307" s="108"/>
      <c r="O4307" s="220"/>
      <c r="P4307" s="108"/>
      <c r="Q4307" s="225"/>
    </row>
    <row r="4308" spans="2:17" x14ac:dyDescent="0.25">
      <c r="B4308" s="108"/>
      <c r="C4308" s="220"/>
      <c r="D4308" s="108"/>
      <c r="E4308" s="220"/>
      <c r="F4308" s="108"/>
      <c r="G4308" s="220"/>
      <c r="H4308" s="108"/>
      <c r="I4308" s="220"/>
      <c r="J4308" s="108"/>
      <c r="K4308" s="220"/>
      <c r="L4308" s="108"/>
      <c r="M4308" s="220"/>
      <c r="N4308" s="108"/>
      <c r="O4308" s="220"/>
      <c r="P4308" s="108"/>
      <c r="Q4308" s="225"/>
    </row>
    <row r="4309" spans="2:17" x14ac:dyDescent="0.25">
      <c r="B4309" s="108"/>
      <c r="C4309" s="220"/>
      <c r="D4309" s="108"/>
      <c r="E4309" s="220"/>
      <c r="F4309" s="108"/>
      <c r="G4309" s="220"/>
      <c r="H4309" s="108"/>
      <c r="I4309" s="220"/>
      <c r="J4309" s="108"/>
      <c r="K4309" s="220"/>
      <c r="L4309" s="108"/>
      <c r="M4309" s="220"/>
      <c r="N4309" s="108"/>
      <c r="O4309" s="220"/>
      <c r="P4309" s="108"/>
      <c r="Q4309" s="225"/>
    </row>
    <row r="4310" spans="2:17" x14ac:dyDescent="0.25">
      <c r="B4310" s="108"/>
      <c r="C4310" s="220"/>
      <c r="D4310" s="108"/>
      <c r="E4310" s="220"/>
      <c r="F4310" s="108"/>
      <c r="G4310" s="220"/>
      <c r="H4310" s="108"/>
      <c r="I4310" s="220"/>
      <c r="J4310" s="108"/>
      <c r="K4310" s="220"/>
      <c r="L4310" s="108"/>
      <c r="M4310" s="220"/>
      <c r="N4310" s="108"/>
      <c r="O4310" s="220"/>
      <c r="P4310" s="108"/>
      <c r="Q4310" s="225"/>
    </row>
    <row r="4311" spans="2:17" x14ac:dyDescent="0.25">
      <c r="B4311" s="108"/>
      <c r="C4311" s="220"/>
      <c r="D4311" s="108"/>
      <c r="E4311" s="220"/>
      <c r="F4311" s="108"/>
      <c r="G4311" s="220"/>
      <c r="H4311" s="108"/>
      <c r="I4311" s="220"/>
      <c r="J4311" s="108"/>
      <c r="K4311" s="220"/>
      <c r="L4311" s="108"/>
      <c r="M4311" s="220"/>
      <c r="N4311" s="108"/>
      <c r="O4311" s="220"/>
      <c r="P4311" s="108"/>
      <c r="Q4311" s="225"/>
    </row>
    <row r="4312" spans="2:17" x14ac:dyDescent="0.25">
      <c r="B4312" s="108"/>
      <c r="C4312" s="220"/>
      <c r="D4312" s="108"/>
      <c r="E4312" s="220"/>
      <c r="F4312" s="108"/>
      <c r="G4312" s="220"/>
      <c r="H4312" s="108"/>
      <c r="I4312" s="220"/>
      <c r="J4312" s="108"/>
      <c r="K4312" s="220"/>
      <c r="L4312" s="108"/>
      <c r="M4312" s="220"/>
      <c r="N4312" s="108"/>
      <c r="O4312" s="220"/>
      <c r="P4312" s="108"/>
      <c r="Q4312" s="225"/>
    </row>
    <row r="4313" spans="2:17" x14ac:dyDescent="0.25">
      <c r="B4313" s="108"/>
      <c r="C4313" s="220"/>
      <c r="D4313" s="108"/>
      <c r="E4313" s="220"/>
      <c r="F4313" s="108"/>
      <c r="G4313" s="220"/>
      <c r="H4313" s="108"/>
      <c r="I4313" s="220"/>
      <c r="J4313" s="108"/>
      <c r="K4313" s="220"/>
      <c r="L4313" s="108"/>
      <c r="M4313" s="220"/>
      <c r="N4313" s="108"/>
      <c r="O4313" s="220"/>
      <c r="P4313" s="108"/>
      <c r="Q4313" s="225"/>
    </row>
    <row r="4314" spans="2:17" x14ac:dyDescent="0.25">
      <c r="B4314" s="108"/>
      <c r="C4314" s="220"/>
      <c r="D4314" s="108"/>
      <c r="E4314" s="220"/>
      <c r="F4314" s="108"/>
      <c r="G4314" s="220"/>
      <c r="H4314" s="108"/>
      <c r="I4314" s="220"/>
      <c r="J4314" s="108"/>
      <c r="K4314" s="220"/>
      <c r="L4314" s="108"/>
      <c r="M4314" s="220"/>
      <c r="N4314" s="108"/>
      <c r="O4314" s="220"/>
      <c r="P4314" s="108"/>
      <c r="Q4314" s="225"/>
    </row>
    <row r="4315" spans="2:17" x14ac:dyDescent="0.25">
      <c r="B4315" s="108"/>
      <c r="C4315" s="220"/>
      <c r="D4315" s="108"/>
      <c r="E4315" s="220"/>
      <c r="F4315" s="108"/>
      <c r="G4315" s="220"/>
      <c r="H4315" s="108"/>
      <c r="I4315" s="220"/>
      <c r="J4315" s="108"/>
      <c r="K4315" s="220"/>
      <c r="L4315" s="108"/>
      <c r="M4315" s="220"/>
      <c r="N4315" s="108"/>
      <c r="O4315" s="220"/>
      <c r="P4315" s="108"/>
      <c r="Q4315" s="225"/>
    </row>
    <row r="4316" spans="2:17" x14ac:dyDescent="0.25">
      <c r="B4316" s="108"/>
      <c r="C4316" s="220"/>
      <c r="D4316" s="108"/>
      <c r="E4316" s="220"/>
      <c r="F4316" s="108"/>
      <c r="G4316" s="220"/>
      <c r="H4316" s="108"/>
      <c r="I4316" s="220"/>
      <c r="J4316" s="108"/>
      <c r="K4316" s="220"/>
      <c r="L4316" s="108"/>
      <c r="M4316" s="220"/>
      <c r="N4316" s="108"/>
      <c r="O4316" s="220"/>
      <c r="P4316" s="108"/>
      <c r="Q4316" s="225"/>
    </row>
    <row r="4317" spans="2:17" x14ac:dyDescent="0.25">
      <c r="B4317" s="108"/>
      <c r="C4317" s="220"/>
      <c r="D4317" s="108"/>
      <c r="E4317" s="220"/>
      <c r="F4317" s="108"/>
      <c r="G4317" s="220"/>
      <c r="H4317" s="108"/>
      <c r="I4317" s="220"/>
      <c r="J4317" s="108"/>
      <c r="K4317" s="220"/>
      <c r="L4317" s="108"/>
      <c r="M4317" s="220"/>
      <c r="N4317" s="108"/>
      <c r="O4317" s="220"/>
      <c r="P4317" s="108"/>
      <c r="Q4317" s="225"/>
    </row>
    <row r="4318" spans="2:17" x14ac:dyDescent="0.25">
      <c r="B4318" s="108"/>
      <c r="C4318" s="220"/>
      <c r="D4318" s="108"/>
      <c r="E4318" s="220"/>
      <c r="F4318" s="108"/>
      <c r="G4318" s="220"/>
      <c r="H4318" s="108"/>
      <c r="I4318" s="220"/>
      <c r="J4318" s="108"/>
      <c r="K4318" s="220"/>
      <c r="L4318" s="108"/>
      <c r="M4318" s="220"/>
      <c r="N4318" s="108"/>
      <c r="O4318" s="220"/>
      <c r="P4318" s="108"/>
      <c r="Q4318" s="225"/>
    </row>
    <row r="4319" spans="2:17" x14ac:dyDescent="0.25">
      <c r="B4319" s="108"/>
      <c r="C4319" s="220"/>
      <c r="D4319" s="108"/>
      <c r="E4319" s="220"/>
      <c r="F4319" s="108"/>
      <c r="G4319" s="220"/>
      <c r="H4319" s="108"/>
      <c r="I4319" s="220"/>
      <c r="J4319" s="108"/>
      <c r="K4319" s="220"/>
      <c r="L4319" s="108"/>
      <c r="M4319" s="220"/>
      <c r="N4319" s="108"/>
      <c r="O4319" s="220"/>
      <c r="P4319" s="108"/>
      <c r="Q4319" s="225"/>
    </row>
    <row r="4320" spans="2:17" x14ac:dyDescent="0.25">
      <c r="B4320" s="108"/>
      <c r="C4320" s="220"/>
      <c r="D4320" s="108"/>
      <c r="E4320" s="220"/>
      <c r="F4320" s="108"/>
      <c r="G4320" s="220"/>
      <c r="H4320" s="108"/>
      <c r="I4320" s="220"/>
      <c r="J4320" s="108"/>
      <c r="K4320" s="220"/>
      <c r="L4320" s="108"/>
      <c r="M4320" s="220"/>
      <c r="N4320" s="108"/>
      <c r="O4320" s="220"/>
      <c r="P4320" s="108"/>
      <c r="Q4320" s="225"/>
    </row>
    <row r="4321" spans="2:17" x14ac:dyDescent="0.25">
      <c r="B4321" s="108"/>
      <c r="C4321" s="220"/>
      <c r="D4321" s="108"/>
      <c r="E4321" s="220"/>
      <c r="F4321" s="108"/>
      <c r="G4321" s="220"/>
      <c r="H4321" s="108"/>
      <c r="I4321" s="220"/>
      <c r="J4321" s="108"/>
      <c r="K4321" s="220"/>
      <c r="L4321" s="108"/>
      <c r="M4321" s="220"/>
      <c r="N4321" s="108"/>
      <c r="O4321" s="220"/>
      <c r="P4321" s="108"/>
      <c r="Q4321" s="225"/>
    </row>
    <row r="4322" spans="2:17" x14ac:dyDescent="0.25">
      <c r="B4322" s="108"/>
      <c r="C4322" s="220"/>
      <c r="D4322" s="108"/>
      <c r="E4322" s="220"/>
      <c r="F4322" s="108"/>
      <c r="G4322" s="220"/>
      <c r="H4322" s="108"/>
      <c r="I4322" s="220"/>
      <c r="J4322" s="108"/>
      <c r="K4322" s="220"/>
      <c r="L4322" s="108"/>
      <c r="M4322" s="220"/>
      <c r="N4322" s="108"/>
      <c r="O4322" s="220"/>
      <c r="P4322" s="108"/>
      <c r="Q4322" s="225"/>
    </row>
    <row r="4323" spans="2:17" x14ac:dyDescent="0.25">
      <c r="B4323" s="108"/>
      <c r="C4323" s="220"/>
      <c r="D4323" s="108"/>
      <c r="E4323" s="220"/>
      <c r="F4323" s="108"/>
      <c r="G4323" s="220"/>
      <c r="H4323" s="108"/>
      <c r="I4323" s="220"/>
      <c r="J4323" s="108"/>
      <c r="K4323" s="220"/>
      <c r="L4323" s="108"/>
      <c r="M4323" s="220"/>
      <c r="N4323" s="108"/>
      <c r="O4323" s="220"/>
      <c r="P4323" s="108"/>
      <c r="Q4323" s="225"/>
    </row>
    <row r="4324" spans="2:17" x14ac:dyDescent="0.25">
      <c r="B4324" s="108"/>
      <c r="C4324" s="220"/>
      <c r="D4324" s="108"/>
      <c r="E4324" s="220"/>
      <c r="F4324" s="108"/>
      <c r="G4324" s="220"/>
      <c r="H4324" s="108"/>
      <c r="I4324" s="220"/>
      <c r="J4324" s="108"/>
      <c r="K4324" s="220"/>
      <c r="L4324" s="108"/>
      <c r="M4324" s="220"/>
      <c r="N4324" s="108"/>
      <c r="O4324" s="220"/>
      <c r="P4324" s="108"/>
      <c r="Q4324" s="225"/>
    </row>
    <row r="4325" spans="2:17" x14ac:dyDescent="0.25">
      <c r="B4325" s="108"/>
      <c r="C4325" s="220"/>
      <c r="D4325" s="108"/>
      <c r="E4325" s="220"/>
      <c r="F4325" s="108"/>
      <c r="G4325" s="220"/>
      <c r="H4325" s="108"/>
      <c r="I4325" s="220"/>
      <c r="J4325" s="108"/>
      <c r="K4325" s="220"/>
      <c r="L4325" s="108"/>
      <c r="M4325" s="220"/>
      <c r="N4325" s="108"/>
      <c r="O4325" s="220"/>
      <c r="P4325" s="108"/>
      <c r="Q4325" s="225"/>
    </row>
    <row r="4326" spans="2:17" x14ac:dyDescent="0.25">
      <c r="B4326" s="108"/>
      <c r="C4326" s="220"/>
      <c r="D4326" s="108"/>
      <c r="E4326" s="220"/>
      <c r="F4326" s="108"/>
      <c r="G4326" s="220"/>
      <c r="H4326" s="108"/>
      <c r="I4326" s="220"/>
      <c r="J4326" s="108"/>
      <c r="K4326" s="220"/>
      <c r="L4326" s="108"/>
      <c r="M4326" s="220"/>
      <c r="N4326" s="108"/>
      <c r="O4326" s="220"/>
      <c r="P4326" s="108"/>
      <c r="Q4326" s="225"/>
    </row>
    <row r="4327" spans="2:17" x14ac:dyDescent="0.25">
      <c r="B4327" s="108"/>
      <c r="C4327" s="220"/>
      <c r="D4327" s="108"/>
      <c r="E4327" s="220"/>
      <c r="F4327" s="108"/>
      <c r="G4327" s="220"/>
      <c r="H4327" s="108"/>
      <c r="I4327" s="220"/>
      <c r="J4327" s="108"/>
      <c r="K4327" s="220"/>
      <c r="L4327" s="108"/>
      <c r="M4327" s="220"/>
      <c r="N4327" s="108"/>
      <c r="O4327" s="220"/>
      <c r="P4327" s="108"/>
      <c r="Q4327" s="225"/>
    </row>
    <row r="4328" spans="2:17" x14ac:dyDescent="0.25">
      <c r="B4328" s="108"/>
      <c r="C4328" s="220"/>
      <c r="D4328" s="108"/>
      <c r="E4328" s="220"/>
      <c r="F4328" s="108"/>
      <c r="G4328" s="220"/>
      <c r="H4328" s="108"/>
      <c r="I4328" s="220"/>
      <c r="J4328" s="108"/>
      <c r="K4328" s="220"/>
      <c r="L4328" s="108"/>
      <c r="M4328" s="220"/>
      <c r="N4328" s="108"/>
      <c r="O4328" s="220"/>
      <c r="P4328" s="108"/>
      <c r="Q4328" s="225"/>
    </row>
    <row r="4329" spans="2:17" x14ac:dyDescent="0.25">
      <c r="B4329" s="108"/>
      <c r="C4329" s="220"/>
      <c r="D4329" s="108"/>
      <c r="E4329" s="220"/>
      <c r="F4329" s="108"/>
      <c r="G4329" s="220"/>
      <c r="H4329" s="108"/>
      <c r="I4329" s="220"/>
      <c r="J4329" s="108"/>
      <c r="K4329" s="220"/>
      <c r="L4329" s="108"/>
      <c r="M4329" s="220"/>
      <c r="N4329" s="108"/>
      <c r="O4329" s="220"/>
      <c r="P4329" s="108"/>
      <c r="Q4329" s="225"/>
    </row>
    <row r="4330" spans="2:17" x14ac:dyDescent="0.25">
      <c r="B4330" s="108"/>
      <c r="C4330" s="220"/>
      <c r="D4330" s="108"/>
      <c r="E4330" s="220"/>
      <c r="F4330" s="108"/>
      <c r="G4330" s="220"/>
      <c r="H4330" s="108"/>
      <c r="I4330" s="220"/>
      <c r="J4330" s="108"/>
      <c r="K4330" s="220"/>
      <c r="L4330" s="108"/>
      <c r="M4330" s="220"/>
      <c r="N4330" s="108"/>
      <c r="O4330" s="220"/>
      <c r="P4330" s="108"/>
      <c r="Q4330" s="225"/>
    </row>
    <row r="4331" spans="2:17" x14ac:dyDescent="0.25">
      <c r="B4331" s="108"/>
      <c r="C4331" s="220"/>
      <c r="D4331" s="108"/>
      <c r="E4331" s="220"/>
      <c r="F4331" s="108"/>
      <c r="G4331" s="220"/>
      <c r="H4331" s="108"/>
      <c r="I4331" s="220"/>
      <c r="J4331" s="108"/>
      <c r="K4331" s="220"/>
      <c r="L4331" s="108"/>
      <c r="M4331" s="220"/>
      <c r="N4331" s="108"/>
      <c r="O4331" s="220"/>
      <c r="P4331" s="108"/>
      <c r="Q4331" s="225"/>
    </row>
    <row r="4332" spans="2:17" x14ac:dyDescent="0.25">
      <c r="B4332" s="108"/>
      <c r="C4332" s="220"/>
      <c r="D4332" s="108"/>
      <c r="E4332" s="220"/>
      <c r="F4332" s="108"/>
      <c r="G4332" s="220"/>
      <c r="H4332" s="108"/>
      <c r="I4332" s="220"/>
      <c r="J4332" s="108"/>
      <c r="K4332" s="220"/>
      <c r="L4332" s="108"/>
      <c r="M4332" s="220"/>
      <c r="N4332" s="108"/>
      <c r="O4332" s="220"/>
      <c r="P4332" s="108"/>
      <c r="Q4332" s="225"/>
    </row>
    <row r="4333" spans="2:17" x14ac:dyDescent="0.25">
      <c r="B4333" s="108"/>
      <c r="C4333" s="220"/>
      <c r="D4333" s="108"/>
      <c r="E4333" s="220"/>
      <c r="F4333" s="108"/>
      <c r="G4333" s="220"/>
      <c r="H4333" s="108"/>
      <c r="I4333" s="220"/>
      <c r="J4333" s="108"/>
      <c r="K4333" s="220"/>
      <c r="L4333" s="108"/>
      <c r="M4333" s="220"/>
      <c r="N4333" s="108"/>
      <c r="O4333" s="220"/>
      <c r="P4333" s="108"/>
      <c r="Q4333" s="225"/>
    </row>
    <row r="4334" spans="2:17" x14ac:dyDescent="0.25">
      <c r="B4334" s="108"/>
      <c r="C4334" s="220"/>
      <c r="D4334" s="108"/>
      <c r="E4334" s="220"/>
      <c r="F4334" s="108"/>
      <c r="G4334" s="220"/>
      <c r="H4334" s="108"/>
      <c r="I4334" s="220"/>
      <c r="J4334" s="108"/>
      <c r="K4334" s="220"/>
      <c r="L4334" s="108"/>
      <c r="M4334" s="220"/>
      <c r="N4334" s="108"/>
      <c r="O4334" s="220"/>
      <c r="P4334" s="108"/>
      <c r="Q4334" s="225"/>
    </row>
    <row r="4335" spans="2:17" x14ac:dyDescent="0.25">
      <c r="B4335" s="108"/>
      <c r="C4335" s="220"/>
      <c r="D4335" s="108"/>
      <c r="E4335" s="220"/>
      <c r="F4335" s="108"/>
      <c r="G4335" s="220"/>
      <c r="H4335" s="108"/>
      <c r="I4335" s="220"/>
      <c r="J4335" s="108"/>
      <c r="K4335" s="220"/>
      <c r="L4335" s="108"/>
      <c r="M4335" s="220"/>
      <c r="N4335" s="108"/>
      <c r="O4335" s="220"/>
      <c r="P4335" s="108"/>
      <c r="Q4335" s="225"/>
    </row>
    <row r="4336" spans="2:17" x14ac:dyDescent="0.25">
      <c r="B4336" s="108"/>
      <c r="C4336" s="220"/>
      <c r="D4336" s="108"/>
      <c r="E4336" s="220"/>
      <c r="F4336" s="108"/>
      <c r="G4336" s="220"/>
      <c r="H4336" s="108"/>
      <c r="I4336" s="220"/>
      <c r="J4336" s="108"/>
      <c r="K4336" s="220"/>
      <c r="L4336" s="108"/>
      <c r="M4336" s="220"/>
      <c r="N4336" s="108"/>
      <c r="O4336" s="220"/>
      <c r="P4336" s="108"/>
      <c r="Q4336" s="225"/>
    </row>
    <row r="4337" spans="2:17" x14ac:dyDescent="0.25">
      <c r="B4337" s="108"/>
      <c r="C4337" s="220"/>
      <c r="D4337" s="108"/>
      <c r="E4337" s="220"/>
      <c r="F4337" s="108"/>
      <c r="G4337" s="220"/>
      <c r="H4337" s="108"/>
      <c r="I4337" s="220"/>
      <c r="J4337" s="108"/>
      <c r="K4337" s="220"/>
      <c r="L4337" s="108"/>
      <c r="M4337" s="220"/>
      <c r="N4337" s="108"/>
      <c r="O4337" s="220"/>
      <c r="P4337" s="108"/>
      <c r="Q4337" s="225"/>
    </row>
    <row r="4338" spans="2:17" x14ac:dyDescent="0.25">
      <c r="B4338" s="108"/>
      <c r="C4338" s="220"/>
      <c r="D4338" s="108"/>
      <c r="E4338" s="220"/>
      <c r="F4338" s="108"/>
      <c r="G4338" s="220"/>
      <c r="H4338" s="108"/>
      <c r="I4338" s="220"/>
      <c r="J4338" s="108"/>
      <c r="K4338" s="220"/>
      <c r="L4338" s="108"/>
      <c r="M4338" s="220"/>
      <c r="N4338" s="108"/>
      <c r="O4338" s="220"/>
      <c r="P4338" s="108"/>
      <c r="Q4338" s="225"/>
    </row>
    <row r="4339" spans="2:17" x14ac:dyDescent="0.25">
      <c r="B4339" s="108"/>
      <c r="C4339" s="220"/>
      <c r="D4339" s="108"/>
      <c r="E4339" s="220"/>
      <c r="F4339" s="108"/>
      <c r="G4339" s="220"/>
      <c r="H4339" s="108"/>
      <c r="I4339" s="220"/>
      <c r="J4339" s="108"/>
      <c r="K4339" s="220"/>
      <c r="L4339" s="108"/>
      <c r="M4339" s="220"/>
      <c r="N4339" s="108"/>
      <c r="O4339" s="220"/>
      <c r="P4339" s="108"/>
      <c r="Q4339" s="225"/>
    </row>
    <row r="4340" spans="2:17" x14ac:dyDescent="0.25">
      <c r="B4340" s="108"/>
      <c r="C4340" s="220"/>
      <c r="D4340" s="108"/>
      <c r="E4340" s="220"/>
      <c r="F4340" s="108"/>
      <c r="G4340" s="220"/>
      <c r="H4340" s="108"/>
      <c r="I4340" s="220"/>
      <c r="J4340" s="108"/>
      <c r="K4340" s="220"/>
      <c r="L4340" s="108"/>
      <c r="M4340" s="220"/>
      <c r="N4340" s="108"/>
      <c r="O4340" s="220"/>
      <c r="P4340" s="108"/>
      <c r="Q4340" s="225"/>
    </row>
    <row r="4341" spans="2:17" x14ac:dyDescent="0.25">
      <c r="B4341" s="108"/>
      <c r="C4341" s="220"/>
      <c r="D4341" s="108"/>
      <c r="E4341" s="220"/>
      <c r="F4341" s="108"/>
      <c r="G4341" s="220"/>
      <c r="H4341" s="108"/>
      <c r="I4341" s="220"/>
      <c r="J4341" s="108"/>
      <c r="K4341" s="220"/>
      <c r="L4341" s="108"/>
      <c r="M4341" s="220"/>
      <c r="N4341" s="108"/>
      <c r="O4341" s="220"/>
      <c r="P4341" s="108"/>
      <c r="Q4341" s="225"/>
    </row>
    <row r="4342" spans="2:17" x14ac:dyDescent="0.25">
      <c r="B4342" s="108"/>
      <c r="C4342" s="220"/>
      <c r="D4342" s="108"/>
      <c r="E4342" s="220"/>
      <c r="F4342" s="108"/>
      <c r="G4342" s="220"/>
      <c r="H4342" s="108"/>
      <c r="I4342" s="220"/>
      <c r="J4342" s="108"/>
      <c r="K4342" s="220"/>
      <c r="L4342" s="108"/>
      <c r="M4342" s="220"/>
      <c r="N4342" s="108"/>
      <c r="O4342" s="220"/>
      <c r="P4342" s="108"/>
      <c r="Q4342" s="225"/>
    </row>
    <row r="4343" spans="2:17" x14ac:dyDescent="0.25">
      <c r="B4343" s="108"/>
      <c r="C4343" s="220"/>
      <c r="D4343" s="108"/>
      <c r="E4343" s="220"/>
      <c r="F4343" s="108"/>
      <c r="G4343" s="220"/>
      <c r="H4343" s="108"/>
      <c r="I4343" s="220"/>
      <c r="J4343" s="108"/>
      <c r="K4343" s="220"/>
      <c r="L4343" s="108"/>
      <c r="M4343" s="220"/>
      <c r="N4343" s="108"/>
      <c r="O4343" s="220"/>
      <c r="P4343" s="108"/>
      <c r="Q4343" s="225"/>
    </row>
    <row r="4344" spans="2:17" x14ac:dyDescent="0.25">
      <c r="B4344" s="108"/>
      <c r="C4344" s="220"/>
      <c r="D4344" s="108"/>
      <c r="E4344" s="220"/>
      <c r="F4344" s="108"/>
      <c r="G4344" s="220"/>
      <c r="H4344" s="108"/>
      <c r="I4344" s="220"/>
      <c r="J4344" s="108"/>
      <c r="K4344" s="220"/>
      <c r="L4344" s="108"/>
      <c r="M4344" s="220"/>
      <c r="N4344" s="108"/>
      <c r="O4344" s="220"/>
      <c r="P4344" s="108"/>
      <c r="Q4344" s="225"/>
    </row>
    <row r="4345" spans="2:17" x14ac:dyDescent="0.25">
      <c r="B4345" s="108"/>
      <c r="C4345" s="220"/>
      <c r="D4345" s="108"/>
      <c r="E4345" s="220"/>
      <c r="F4345" s="108"/>
      <c r="G4345" s="220"/>
      <c r="H4345" s="108"/>
      <c r="I4345" s="220"/>
      <c r="J4345" s="108"/>
      <c r="K4345" s="220"/>
      <c r="L4345" s="108"/>
      <c r="M4345" s="220"/>
      <c r="N4345" s="108"/>
      <c r="O4345" s="220"/>
      <c r="P4345" s="108"/>
      <c r="Q4345" s="225"/>
    </row>
    <row r="4346" spans="2:17" x14ac:dyDescent="0.25">
      <c r="B4346" s="108"/>
      <c r="C4346" s="220"/>
      <c r="D4346" s="108"/>
      <c r="E4346" s="220"/>
      <c r="F4346" s="108"/>
      <c r="G4346" s="220"/>
      <c r="H4346" s="108"/>
      <c r="I4346" s="220"/>
      <c r="J4346" s="108"/>
      <c r="K4346" s="220"/>
      <c r="L4346" s="108"/>
      <c r="M4346" s="220"/>
      <c r="N4346" s="108"/>
      <c r="O4346" s="220"/>
      <c r="P4346" s="108"/>
      <c r="Q4346" s="225"/>
    </row>
    <row r="4347" spans="2:17" x14ac:dyDescent="0.25">
      <c r="B4347" s="108"/>
      <c r="C4347" s="220"/>
      <c r="D4347" s="108"/>
      <c r="E4347" s="220"/>
      <c r="F4347" s="108"/>
      <c r="G4347" s="220"/>
      <c r="H4347" s="108"/>
      <c r="I4347" s="220"/>
      <c r="J4347" s="108"/>
      <c r="K4347" s="220"/>
      <c r="L4347" s="108"/>
      <c r="M4347" s="220"/>
      <c r="N4347" s="108"/>
      <c r="O4347" s="220"/>
      <c r="P4347" s="108"/>
      <c r="Q4347" s="225"/>
    </row>
    <row r="4348" spans="2:17" x14ac:dyDescent="0.25">
      <c r="B4348" s="108"/>
      <c r="C4348" s="220"/>
      <c r="D4348" s="108"/>
      <c r="E4348" s="220"/>
      <c r="F4348" s="108"/>
      <c r="G4348" s="220"/>
      <c r="H4348" s="108"/>
      <c r="I4348" s="220"/>
      <c r="J4348" s="108"/>
      <c r="K4348" s="220"/>
      <c r="L4348" s="108"/>
      <c r="M4348" s="220"/>
      <c r="N4348" s="108"/>
      <c r="O4348" s="220"/>
      <c r="P4348" s="108"/>
      <c r="Q4348" s="225"/>
    </row>
    <row r="4349" spans="2:17" x14ac:dyDescent="0.25">
      <c r="B4349" s="108"/>
      <c r="C4349" s="220"/>
      <c r="D4349" s="108"/>
      <c r="E4349" s="220"/>
      <c r="F4349" s="108"/>
      <c r="G4349" s="220"/>
      <c r="H4349" s="108"/>
      <c r="I4349" s="220"/>
      <c r="J4349" s="108"/>
      <c r="K4349" s="220"/>
      <c r="L4349" s="108"/>
      <c r="M4349" s="220"/>
      <c r="N4349" s="108"/>
      <c r="O4349" s="220"/>
      <c r="P4349" s="108"/>
      <c r="Q4349" s="225"/>
    </row>
    <row r="4350" spans="2:17" x14ac:dyDescent="0.25">
      <c r="B4350" s="108"/>
      <c r="C4350" s="220"/>
      <c r="D4350" s="108"/>
      <c r="E4350" s="220"/>
      <c r="F4350" s="108"/>
      <c r="G4350" s="220"/>
      <c r="H4350" s="108"/>
      <c r="I4350" s="220"/>
      <c r="J4350" s="108"/>
      <c r="K4350" s="220"/>
      <c r="L4350" s="108"/>
      <c r="M4350" s="220"/>
      <c r="N4350" s="108"/>
      <c r="O4350" s="220"/>
      <c r="P4350" s="108"/>
      <c r="Q4350" s="225"/>
    </row>
    <row r="4351" spans="2:17" x14ac:dyDescent="0.25">
      <c r="B4351" s="108"/>
      <c r="C4351" s="220"/>
      <c r="D4351" s="108"/>
      <c r="E4351" s="220"/>
      <c r="F4351" s="108"/>
      <c r="G4351" s="220"/>
      <c r="H4351" s="108"/>
      <c r="I4351" s="220"/>
      <c r="J4351" s="108"/>
      <c r="K4351" s="220"/>
      <c r="L4351" s="108"/>
      <c r="M4351" s="220"/>
      <c r="N4351" s="108"/>
      <c r="O4351" s="220"/>
      <c r="P4351" s="108"/>
      <c r="Q4351" s="225"/>
    </row>
    <row r="4352" spans="2:17" x14ac:dyDescent="0.25">
      <c r="B4352" s="108"/>
      <c r="C4352" s="220"/>
      <c r="D4352" s="108"/>
      <c r="E4352" s="220"/>
      <c r="F4352" s="108"/>
      <c r="G4352" s="220"/>
      <c r="H4352" s="108"/>
      <c r="I4352" s="220"/>
      <c r="J4352" s="108"/>
      <c r="K4352" s="220"/>
      <c r="L4352" s="108"/>
      <c r="M4352" s="220"/>
      <c r="N4352" s="108"/>
      <c r="O4352" s="220"/>
      <c r="P4352" s="108"/>
      <c r="Q4352" s="225"/>
    </row>
    <row r="4353" spans="2:17" x14ac:dyDescent="0.25">
      <c r="B4353" s="108"/>
      <c r="C4353" s="220"/>
      <c r="D4353" s="108"/>
      <c r="E4353" s="220"/>
      <c r="F4353" s="108"/>
      <c r="G4353" s="220"/>
      <c r="H4353" s="108"/>
      <c r="I4353" s="220"/>
      <c r="J4353" s="108"/>
      <c r="K4353" s="220"/>
      <c r="L4353" s="108"/>
      <c r="M4353" s="220"/>
      <c r="N4353" s="108"/>
      <c r="O4353" s="220"/>
      <c r="P4353" s="108"/>
      <c r="Q4353" s="225"/>
    </row>
    <row r="4354" spans="2:17" x14ac:dyDescent="0.25">
      <c r="B4354" s="108"/>
      <c r="C4354" s="220"/>
      <c r="D4354" s="108"/>
      <c r="E4354" s="220"/>
      <c r="F4354" s="108"/>
      <c r="G4354" s="220"/>
      <c r="H4354" s="108"/>
      <c r="I4354" s="220"/>
      <c r="J4354" s="108"/>
      <c r="K4354" s="220"/>
      <c r="L4354" s="108"/>
      <c r="M4354" s="220"/>
      <c r="N4354" s="108"/>
      <c r="O4354" s="220"/>
      <c r="P4354" s="108"/>
      <c r="Q4354" s="225"/>
    </row>
    <row r="4355" spans="2:17" x14ac:dyDescent="0.25">
      <c r="B4355" s="108"/>
      <c r="C4355" s="220"/>
      <c r="D4355" s="108"/>
      <c r="E4355" s="220"/>
      <c r="F4355" s="108"/>
      <c r="G4355" s="220"/>
      <c r="H4355" s="108"/>
      <c r="I4355" s="220"/>
      <c r="J4355" s="108"/>
      <c r="K4355" s="220"/>
      <c r="L4355" s="108"/>
      <c r="M4355" s="220"/>
      <c r="N4355" s="108"/>
      <c r="O4355" s="220"/>
      <c r="P4355" s="108"/>
      <c r="Q4355" s="225"/>
    </row>
    <row r="4356" spans="2:17" x14ac:dyDescent="0.25">
      <c r="B4356" s="108"/>
      <c r="C4356" s="220"/>
      <c r="D4356" s="108"/>
      <c r="E4356" s="220"/>
      <c r="F4356" s="108"/>
      <c r="G4356" s="220"/>
      <c r="H4356" s="108"/>
      <c r="I4356" s="220"/>
      <c r="J4356" s="108"/>
      <c r="K4356" s="220"/>
      <c r="L4356" s="108"/>
      <c r="M4356" s="220"/>
      <c r="N4356" s="108"/>
      <c r="O4356" s="220"/>
      <c r="P4356" s="108"/>
      <c r="Q4356" s="225"/>
    </row>
    <row r="4357" spans="2:17" x14ac:dyDescent="0.25">
      <c r="B4357" s="108"/>
      <c r="C4357" s="220"/>
      <c r="D4357" s="108"/>
      <c r="E4357" s="220"/>
      <c r="F4357" s="108"/>
      <c r="G4357" s="220"/>
      <c r="H4357" s="108"/>
      <c r="I4357" s="220"/>
      <c r="J4357" s="108"/>
      <c r="K4357" s="220"/>
      <c r="L4357" s="108"/>
      <c r="M4357" s="220"/>
      <c r="N4357" s="108"/>
      <c r="O4357" s="220"/>
      <c r="P4357" s="108"/>
      <c r="Q4357" s="225"/>
    </row>
    <row r="4358" spans="2:17" x14ac:dyDescent="0.25">
      <c r="B4358" s="108"/>
      <c r="C4358" s="220"/>
      <c r="D4358" s="108"/>
      <c r="E4358" s="220"/>
      <c r="F4358" s="108"/>
      <c r="G4358" s="220"/>
      <c r="H4358" s="108"/>
      <c r="I4358" s="220"/>
      <c r="J4358" s="108"/>
      <c r="K4358" s="220"/>
      <c r="L4358" s="108"/>
      <c r="M4358" s="220"/>
      <c r="N4358" s="108"/>
      <c r="O4358" s="220"/>
      <c r="P4358" s="108"/>
      <c r="Q4358" s="225"/>
    </row>
    <row r="4359" spans="2:17" x14ac:dyDescent="0.25">
      <c r="B4359" s="108"/>
      <c r="C4359" s="220"/>
      <c r="D4359" s="108"/>
      <c r="E4359" s="220"/>
      <c r="F4359" s="108"/>
      <c r="G4359" s="220"/>
      <c r="H4359" s="108"/>
      <c r="I4359" s="220"/>
      <c r="J4359" s="108"/>
      <c r="K4359" s="220"/>
      <c r="L4359" s="108"/>
      <c r="M4359" s="220"/>
      <c r="N4359" s="108"/>
      <c r="O4359" s="220"/>
      <c r="P4359" s="108"/>
      <c r="Q4359" s="225"/>
    </row>
    <row r="4360" spans="2:17" x14ac:dyDescent="0.25">
      <c r="B4360" s="108"/>
      <c r="C4360" s="220"/>
      <c r="D4360" s="108"/>
      <c r="E4360" s="220"/>
      <c r="F4360" s="108"/>
      <c r="G4360" s="220"/>
      <c r="H4360" s="108"/>
      <c r="I4360" s="220"/>
      <c r="J4360" s="108"/>
      <c r="K4360" s="220"/>
      <c r="L4360" s="108"/>
      <c r="M4360" s="220"/>
      <c r="N4360" s="108"/>
      <c r="O4360" s="220"/>
      <c r="P4360" s="108"/>
      <c r="Q4360" s="225"/>
    </row>
    <row r="4361" spans="2:17" x14ac:dyDescent="0.25">
      <c r="B4361" s="108"/>
      <c r="C4361" s="220"/>
      <c r="D4361" s="108"/>
      <c r="E4361" s="220"/>
      <c r="F4361" s="108"/>
      <c r="G4361" s="220"/>
      <c r="H4361" s="108"/>
      <c r="I4361" s="220"/>
      <c r="J4361" s="108"/>
      <c r="K4361" s="220"/>
      <c r="L4361" s="108"/>
      <c r="M4361" s="220"/>
      <c r="N4361" s="108"/>
      <c r="O4361" s="220"/>
      <c r="P4361" s="108"/>
      <c r="Q4361" s="225"/>
    </row>
    <row r="4362" spans="2:17" x14ac:dyDescent="0.25">
      <c r="B4362" s="108"/>
      <c r="C4362" s="220"/>
      <c r="D4362" s="108"/>
      <c r="E4362" s="220"/>
      <c r="F4362" s="108"/>
      <c r="G4362" s="220"/>
      <c r="H4362" s="108"/>
      <c r="I4362" s="220"/>
      <c r="J4362" s="108"/>
      <c r="K4362" s="220"/>
      <c r="L4362" s="108"/>
      <c r="M4362" s="220"/>
      <c r="N4362" s="108"/>
      <c r="O4362" s="220"/>
      <c r="P4362" s="108"/>
      <c r="Q4362" s="225"/>
    </row>
    <row r="4363" spans="2:17" x14ac:dyDescent="0.25">
      <c r="B4363" s="108"/>
      <c r="C4363" s="220"/>
      <c r="D4363" s="108"/>
      <c r="E4363" s="220"/>
      <c r="F4363" s="108"/>
      <c r="G4363" s="220"/>
      <c r="H4363" s="108"/>
      <c r="I4363" s="220"/>
      <c r="J4363" s="108"/>
      <c r="K4363" s="220"/>
      <c r="L4363" s="108"/>
      <c r="M4363" s="220"/>
      <c r="N4363" s="108"/>
      <c r="O4363" s="220"/>
      <c r="P4363" s="108"/>
      <c r="Q4363" s="225"/>
    </row>
    <row r="4364" spans="2:17" x14ac:dyDescent="0.25">
      <c r="B4364" s="108"/>
      <c r="C4364" s="220"/>
      <c r="D4364" s="108"/>
      <c r="E4364" s="220"/>
      <c r="F4364" s="108"/>
      <c r="G4364" s="220"/>
      <c r="H4364" s="108"/>
      <c r="I4364" s="220"/>
      <c r="J4364" s="108"/>
      <c r="K4364" s="220"/>
      <c r="L4364" s="108"/>
      <c r="M4364" s="220"/>
      <c r="N4364" s="108"/>
      <c r="O4364" s="220"/>
      <c r="P4364" s="108"/>
      <c r="Q4364" s="225"/>
    </row>
    <row r="4365" spans="2:17" x14ac:dyDescent="0.25">
      <c r="B4365" s="108"/>
      <c r="C4365" s="220"/>
      <c r="D4365" s="108"/>
      <c r="E4365" s="220"/>
      <c r="F4365" s="108"/>
      <c r="G4365" s="220"/>
      <c r="H4365" s="108"/>
      <c r="I4365" s="220"/>
      <c r="J4365" s="108"/>
      <c r="K4365" s="220"/>
      <c r="L4365" s="108"/>
      <c r="M4365" s="220"/>
      <c r="N4365" s="108"/>
      <c r="O4365" s="220"/>
      <c r="P4365" s="108"/>
      <c r="Q4365" s="225"/>
    </row>
    <row r="4366" spans="2:17" x14ac:dyDescent="0.25">
      <c r="B4366" s="108"/>
      <c r="C4366" s="220"/>
      <c r="D4366" s="108"/>
      <c r="E4366" s="220"/>
      <c r="F4366" s="108"/>
      <c r="G4366" s="220"/>
      <c r="H4366" s="108"/>
      <c r="I4366" s="220"/>
      <c r="J4366" s="108"/>
      <c r="K4366" s="220"/>
      <c r="L4366" s="108"/>
      <c r="M4366" s="220"/>
      <c r="N4366" s="108"/>
      <c r="O4366" s="220"/>
      <c r="P4366" s="108"/>
      <c r="Q4366" s="225"/>
    </row>
    <row r="4367" spans="2:17" x14ac:dyDescent="0.25">
      <c r="B4367" s="108"/>
      <c r="C4367" s="220"/>
      <c r="D4367" s="108"/>
      <c r="E4367" s="220"/>
      <c r="F4367" s="108"/>
      <c r="G4367" s="220"/>
      <c r="H4367" s="108"/>
      <c r="I4367" s="220"/>
      <c r="J4367" s="108"/>
      <c r="K4367" s="220"/>
      <c r="L4367" s="108"/>
      <c r="M4367" s="220"/>
      <c r="N4367" s="108"/>
      <c r="O4367" s="220"/>
      <c r="P4367" s="108"/>
      <c r="Q4367" s="225"/>
    </row>
    <row r="4368" spans="2:17" x14ac:dyDescent="0.25">
      <c r="B4368" s="108"/>
      <c r="C4368" s="220"/>
      <c r="D4368" s="108"/>
      <c r="E4368" s="220"/>
      <c r="F4368" s="108"/>
      <c r="G4368" s="220"/>
      <c r="H4368" s="108"/>
      <c r="I4368" s="220"/>
      <c r="J4368" s="108"/>
      <c r="K4368" s="220"/>
      <c r="L4368" s="108"/>
      <c r="M4368" s="220"/>
      <c r="N4368" s="108"/>
      <c r="O4368" s="220"/>
      <c r="P4368" s="108"/>
      <c r="Q4368" s="225"/>
    </row>
    <row r="4369" spans="2:17" x14ac:dyDescent="0.25">
      <c r="B4369" s="108"/>
      <c r="C4369" s="220"/>
      <c r="D4369" s="108"/>
      <c r="E4369" s="220"/>
      <c r="F4369" s="108"/>
      <c r="G4369" s="220"/>
      <c r="H4369" s="108"/>
      <c r="I4369" s="220"/>
      <c r="J4369" s="108"/>
      <c r="K4369" s="220"/>
      <c r="L4369" s="108"/>
      <c r="M4369" s="220"/>
      <c r="N4369" s="108"/>
      <c r="O4369" s="220"/>
      <c r="P4369" s="108"/>
      <c r="Q4369" s="225"/>
    </row>
    <row r="4370" spans="2:17" x14ac:dyDescent="0.25">
      <c r="B4370" s="108"/>
      <c r="C4370" s="220"/>
      <c r="D4370" s="108"/>
      <c r="E4370" s="220"/>
      <c r="F4370" s="108"/>
      <c r="G4370" s="220"/>
      <c r="H4370" s="108"/>
      <c r="I4370" s="220"/>
      <c r="J4370" s="108"/>
      <c r="K4370" s="220"/>
      <c r="L4370" s="108"/>
      <c r="M4370" s="220"/>
      <c r="N4370" s="108"/>
      <c r="O4370" s="220"/>
      <c r="P4370" s="108"/>
      <c r="Q4370" s="225"/>
    </row>
    <row r="4371" spans="2:17" x14ac:dyDescent="0.25">
      <c r="B4371" s="108"/>
      <c r="C4371" s="220"/>
      <c r="D4371" s="108"/>
      <c r="E4371" s="220"/>
      <c r="F4371" s="108"/>
      <c r="G4371" s="220"/>
      <c r="H4371" s="108"/>
      <c r="I4371" s="220"/>
      <c r="J4371" s="108"/>
      <c r="K4371" s="220"/>
      <c r="L4371" s="108"/>
      <c r="M4371" s="220"/>
      <c r="N4371" s="108"/>
      <c r="O4371" s="220"/>
      <c r="P4371" s="108"/>
      <c r="Q4371" s="225"/>
    </row>
    <row r="4372" spans="2:17" x14ac:dyDescent="0.25">
      <c r="B4372" s="108"/>
      <c r="C4372" s="220"/>
      <c r="D4372" s="108"/>
      <c r="E4372" s="220"/>
      <c r="F4372" s="108"/>
      <c r="G4372" s="220"/>
      <c r="H4372" s="108"/>
      <c r="I4372" s="220"/>
      <c r="J4372" s="108"/>
      <c r="K4372" s="220"/>
      <c r="L4372" s="108"/>
      <c r="M4372" s="220"/>
      <c r="N4372" s="108"/>
      <c r="O4372" s="220"/>
      <c r="P4372" s="108"/>
      <c r="Q4372" s="225"/>
    </row>
    <row r="4373" spans="2:17" x14ac:dyDescent="0.25">
      <c r="B4373" s="108"/>
      <c r="C4373" s="220"/>
      <c r="D4373" s="108"/>
      <c r="E4373" s="220"/>
      <c r="F4373" s="108"/>
      <c r="G4373" s="220"/>
      <c r="H4373" s="108"/>
      <c r="I4373" s="220"/>
      <c r="J4373" s="108"/>
      <c r="K4373" s="220"/>
      <c r="L4373" s="108"/>
      <c r="M4373" s="220"/>
      <c r="N4373" s="108"/>
      <c r="O4373" s="220"/>
      <c r="P4373" s="108"/>
      <c r="Q4373" s="225"/>
    </row>
    <row r="4374" spans="2:17" x14ac:dyDescent="0.25">
      <c r="B4374" s="108"/>
      <c r="C4374" s="220"/>
      <c r="D4374" s="108"/>
      <c r="E4374" s="220"/>
      <c r="F4374" s="108"/>
      <c r="G4374" s="220"/>
      <c r="H4374" s="108"/>
      <c r="I4374" s="220"/>
      <c r="J4374" s="108"/>
      <c r="K4374" s="220"/>
      <c r="L4374" s="108"/>
      <c r="M4374" s="220"/>
      <c r="N4374" s="108"/>
      <c r="O4374" s="220"/>
      <c r="P4374" s="108"/>
      <c r="Q4374" s="225"/>
    </row>
    <row r="4375" spans="2:17" x14ac:dyDescent="0.25">
      <c r="B4375" s="108"/>
      <c r="C4375" s="220"/>
      <c r="D4375" s="108"/>
      <c r="E4375" s="220"/>
      <c r="F4375" s="108"/>
      <c r="G4375" s="220"/>
      <c r="H4375" s="108"/>
      <c r="I4375" s="220"/>
      <c r="J4375" s="108"/>
      <c r="K4375" s="220"/>
      <c r="L4375" s="108"/>
      <c r="M4375" s="220"/>
      <c r="N4375" s="108"/>
      <c r="O4375" s="220"/>
      <c r="P4375" s="108"/>
      <c r="Q4375" s="225"/>
    </row>
    <row r="4376" spans="2:17" x14ac:dyDescent="0.25">
      <c r="B4376" s="108"/>
      <c r="C4376" s="220"/>
      <c r="D4376" s="108"/>
      <c r="E4376" s="220"/>
      <c r="F4376" s="108"/>
      <c r="G4376" s="220"/>
      <c r="H4376" s="108"/>
      <c r="I4376" s="220"/>
      <c r="J4376" s="108"/>
      <c r="K4376" s="220"/>
      <c r="L4376" s="108"/>
      <c r="M4376" s="220"/>
      <c r="N4376" s="108"/>
      <c r="O4376" s="220"/>
      <c r="P4376" s="108"/>
      <c r="Q4376" s="225"/>
    </row>
    <row r="4377" spans="2:17" x14ac:dyDescent="0.25">
      <c r="B4377" s="108"/>
      <c r="C4377" s="220"/>
      <c r="D4377" s="108"/>
      <c r="E4377" s="220"/>
      <c r="F4377" s="108"/>
      <c r="G4377" s="220"/>
      <c r="H4377" s="108"/>
      <c r="I4377" s="220"/>
      <c r="J4377" s="108"/>
      <c r="K4377" s="220"/>
      <c r="L4377" s="108"/>
      <c r="M4377" s="220"/>
      <c r="N4377" s="108"/>
      <c r="O4377" s="220"/>
      <c r="P4377" s="108"/>
      <c r="Q4377" s="225"/>
    </row>
    <row r="4378" spans="2:17" x14ac:dyDescent="0.25">
      <c r="B4378" s="108"/>
      <c r="C4378" s="220"/>
      <c r="D4378" s="108"/>
      <c r="E4378" s="220"/>
      <c r="F4378" s="108"/>
      <c r="G4378" s="220"/>
      <c r="H4378" s="108"/>
      <c r="I4378" s="220"/>
      <c r="J4378" s="108"/>
      <c r="K4378" s="220"/>
      <c r="L4378" s="108"/>
      <c r="M4378" s="220"/>
      <c r="N4378" s="108"/>
      <c r="O4378" s="220"/>
      <c r="P4378" s="108"/>
      <c r="Q4378" s="225"/>
    </row>
    <row r="4379" spans="2:17" x14ac:dyDescent="0.25">
      <c r="B4379" s="108"/>
      <c r="C4379" s="220"/>
      <c r="D4379" s="108"/>
      <c r="E4379" s="220"/>
      <c r="F4379" s="108"/>
      <c r="G4379" s="220"/>
      <c r="H4379" s="108"/>
      <c r="I4379" s="220"/>
      <c r="J4379" s="108"/>
      <c r="K4379" s="220"/>
      <c r="L4379" s="108"/>
      <c r="M4379" s="220"/>
      <c r="N4379" s="108"/>
      <c r="O4379" s="220"/>
      <c r="P4379" s="108"/>
      <c r="Q4379" s="225"/>
    </row>
    <row r="4380" spans="2:17" x14ac:dyDescent="0.25">
      <c r="B4380" s="108"/>
      <c r="C4380" s="220"/>
      <c r="D4380" s="108"/>
      <c r="E4380" s="220"/>
      <c r="F4380" s="108"/>
      <c r="G4380" s="220"/>
      <c r="H4380" s="108"/>
      <c r="I4380" s="220"/>
      <c r="J4380" s="108"/>
      <c r="K4380" s="220"/>
      <c r="L4380" s="108"/>
      <c r="M4380" s="220"/>
      <c r="N4380" s="108"/>
      <c r="O4380" s="220"/>
      <c r="P4380" s="108"/>
      <c r="Q4380" s="225"/>
    </row>
    <row r="4381" spans="2:17" x14ac:dyDescent="0.25">
      <c r="B4381" s="108"/>
      <c r="C4381" s="220"/>
      <c r="D4381" s="108"/>
      <c r="E4381" s="220"/>
      <c r="F4381" s="108"/>
      <c r="G4381" s="220"/>
      <c r="H4381" s="108"/>
      <c r="I4381" s="220"/>
      <c r="J4381" s="108"/>
      <c r="K4381" s="220"/>
      <c r="L4381" s="108"/>
      <c r="M4381" s="220"/>
      <c r="N4381" s="108"/>
      <c r="O4381" s="220"/>
      <c r="P4381" s="108"/>
      <c r="Q4381" s="225"/>
    </row>
    <row r="4382" spans="2:17" x14ac:dyDescent="0.25">
      <c r="B4382" s="108"/>
      <c r="C4382" s="220"/>
      <c r="D4382" s="108"/>
      <c r="E4382" s="220"/>
      <c r="F4382" s="108"/>
      <c r="G4382" s="220"/>
      <c r="H4382" s="108"/>
      <c r="I4382" s="220"/>
      <c r="J4382" s="108"/>
      <c r="K4382" s="220"/>
      <c r="L4382" s="108"/>
      <c r="M4382" s="220"/>
      <c r="N4382" s="108"/>
      <c r="O4382" s="220"/>
      <c r="P4382" s="108"/>
      <c r="Q4382" s="225"/>
    </row>
    <row r="4383" spans="2:17" x14ac:dyDescent="0.25">
      <c r="B4383" s="108"/>
      <c r="C4383" s="220"/>
      <c r="D4383" s="108"/>
      <c r="E4383" s="220"/>
      <c r="F4383" s="108"/>
      <c r="G4383" s="220"/>
      <c r="H4383" s="108"/>
      <c r="I4383" s="220"/>
      <c r="J4383" s="108"/>
      <c r="K4383" s="220"/>
      <c r="L4383" s="108"/>
      <c r="M4383" s="220"/>
      <c r="N4383" s="108"/>
      <c r="O4383" s="220"/>
      <c r="P4383" s="108"/>
      <c r="Q4383" s="225"/>
    </row>
    <row r="4384" spans="2:17" x14ac:dyDescent="0.25">
      <c r="B4384" s="108"/>
      <c r="C4384" s="220"/>
      <c r="D4384" s="108"/>
      <c r="E4384" s="220"/>
      <c r="F4384" s="108"/>
      <c r="G4384" s="220"/>
      <c r="H4384" s="108"/>
      <c r="I4384" s="220"/>
      <c r="J4384" s="108"/>
      <c r="K4384" s="220"/>
      <c r="L4384" s="108"/>
      <c r="M4384" s="220"/>
      <c r="N4384" s="108"/>
      <c r="O4384" s="220"/>
      <c r="P4384" s="108"/>
      <c r="Q4384" s="225"/>
    </row>
    <row r="4385" spans="2:17" x14ac:dyDescent="0.25">
      <c r="B4385" s="108"/>
      <c r="C4385" s="220"/>
      <c r="D4385" s="108"/>
      <c r="E4385" s="220"/>
      <c r="F4385" s="108"/>
      <c r="G4385" s="220"/>
      <c r="H4385" s="108"/>
      <c r="I4385" s="220"/>
      <c r="J4385" s="108"/>
      <c r="K4385" s="220"/>
      <c r="L4385" s="108"/>
      <c r="M4385" s="220"/>
      <c r="N4385" s="108"/>
      <c r="O4385" s="220"/>
      <c r="P4385" s="108"/>
      <c r="Q4385" s="225"/>
    </row>
    <row r="4386" spans="2:17" x14ac:dyDescent="0.25">
      <c r="B4386" s="108"/>
      <c r="C4386" s="220"/>
      <c r="D4386" s="108"/>
      <c r="E4386" s="220"/>
      <c r="F4386" s="108"/>
      <c r="G4386" s="220"/>
      <c r="H4386" s="108"/>
      <c r="I4386" s="220"/>
      <c r="J4386" s="108"/>
      <c r="K4386" s="220"/>
      <c r="L4386" s="108"/>
      <c r="M4386" s="220"/>
      <c r="N4386" s="108"/>
      <c r="O4386" s="220"/>
      <c r="P4386" s="108"/>
      <c r="Q4386" s="225"/>
    </row>
    <row r="4387" spans="2:17" x14ac:dyDescent="0.25">
      <c r="B4387" s="108"/>
      <c r="C4387" s="220"/>
      <c r="D4387" s="108"/>
      <c r="E4387" s="220"/>
      <c r="F4387" s="108"/>
      <c r="G4387" s="220"/>
      <c r="H4387" s="108"/>
      <c r="I4387" s="220"/>
      <c r="J4387" s="108"/>
      <c r="K4387" s="220"/>
      <c r="L4387" s="108"/>
      <c r="M4387" s="220"/>
      <c r="N4387" s="108"/>
      <c r="O4387" s="220"/>
      <c r="P4387" s="108"/>
      <c r="Q4387" s="225"/>
    </row>
    <row r="4388" spans="2:17" x14ac:dyDescent="0.25">
      <c r="B4388" s="108"/>
      <c r="C4388" s="220"/>
      <c r="D4388" s="108"/>
      <c r="E4388" s="220"/>
      <c r="F4388" s="108"/>
      <c r="G4388" s="220"/>
      <c r="H4388" s="108"/>
      <c r="I4388" s="220"/>
      <c r="J4388" s="108"/>
      <c r="K4388" s="220"/>
      <c r="L4388" s="108"/>
      <c r="M4388" s="220"/>
      <c r="N4388" s="108"/>
      <c r="O4388" s="220"/>
      <c r="P4388" s="108"/>
      <c r="Q4388" s="225"/>
    </row>
    <row r="4389" spans="2:17" x14ac:dyDescent="0.25">
      <c r="B4389" s="108"/>
      <c r="C4389" s="220"/>
      <c r="D4389" s="108"/>
      <c r="E4389" s="220"/>
      <c r="F4389" s="108"/>
      <c r="G4389" s="220"/>
      <c r="H4389" s="108"/>
      <c r="I4389" s="220"/>
      <c r="J4389" s="108"/>
      <c r="K4389" s="220"/>
      <c r="L4389" s="108"/>
      <c r="M4389" s="220"/>
      <c r="N4389" s="108"/>
      <c r="O4389" s="220"/>
      <c r="P4389" s="108"/>
      <c r="Q4389" s="225"/>
    </row>
    <row r="4390" spans="2:17" x14ac:dyDescent="0.25">
      <c r="B4390" s="108"/>
      <c r="C4390" s="220"/>
      <c r="D4390" s="108"/>
      <c r="E4390" s="220"/>
      <c r="F4390" s="108"/>
      <c r="G4390" s="220"/>
      <c r="H4390" s="108"/>
      <c r="I4390" s="220"/>
      <c r="J4390" s="108"/>
      <c r="K4390" s="220"/>
      <c r="L4390" s="108"/>
      <c r="M4390" s="220"/>
      <c r="N4390" s="108"/>
      <c r="O4390" s="220"/>
      <c r="P4390" s="108"/>
      <c r="Q4390" s="225"/>
    </row>
    <row r="4391" spans="2:17" x14ac:dyDescent="0.25">
      <c r="B4391" s="108"/>
      <c r="C4391" s="220"/>
      <c r="D4391" s="108"/>
      <c r="E4391" s="220"/>
      <c r="F4391" s="108"/>
      <c r="G4391" s="220"/>
      <c r="H4391" s="108"/>
      <c r="I4391" s="220"/>
      <c r="J4391" s="108"/>
      <c r="K4391" s="220"/>
      <c r="L4391" s="108"/>
      <c r="M4391" s="220"/>
      <c r="N4391" s="108"/>
      <c r="O4391" s="220"/>
      <c r="P4391" s="108"/>
      <c r="Q4391" s="225"/>
    </row>
    <row r="4392" spans="2:17" x14ac:dyDescent="0.25">
      <c r="B4392" s="108"/>
      <c r="C4392" s="220"/>
      <c r="D4392" s="108"/>
      <c r="E4392" s="220"/>
      <c r="F4392" s="108"/>
      <c r="G4392" s="220"/>
      <c r="H4392" s="108"/>
      <c r="I4392" s="220"/>
      <c r="J4392" s="108"/>
      <c r="K4392" s="220"/>
      <c r="L4392" s="108"/>
      <c r="M4392" s="220"/>
      <c r="N4392" s="108"/>
      <c r="O4392" s="220"/>
      <c r="P4392" s="108"/>
      <c r="Q4392" s="225"/>
    </row>
    <row r="4393" spans="2:17" x14ac:dyDescent="0.25">
      <c r="B4393" s="108"/>
      <c r="C4393" s="220"/>
      <c r="D4393" s="108"/>
      <c r="E4393" s="220"/>
      <c r="F4393" s="108"/>
      <c r="G4393" s="220"/>
      <c r="H4393" s="108"/>
      <c r="I4393" s="220"/>
      <c r="J4393" s="108"/>
      <c r="K4393" s="220"/>
      <c r="L4393" s="108"/>
      <c r="M4393" s="220"/>
      <c r="N4393" s="108"/>
      <c r="O4393" s="220"/>
      <c r="P4393" s="108"/>
      <c r="Q4393" s="225"/>
    </row>
    <row r="4394" spans="2:17" x14ac:dyDescent="0.25">
      <c r="B4394" s="108"/>
      <c r="C4394" s="220"/>
      <c r="D4394" s="108"/>
      <c r="E4394" s="220"/>
      <c r="F4394" s="108"/>
      <c r="G4394" s="220"/>
      <c r="H4394" s="108"/>
      <c r="I4394" s="220"/>
      <c r="J4394" s="108"/>
      <c r="K4394" s="220"/>
      <c r="L4394" s="108"/>
      <c r="M4394" s="220"/>
      <c r="N4394" s="108"/>
      <c r="O4394" s="220"/>
      <c r="P4394" s="108"/>
      <c r="Q4394" s="225"/>
    </row>
    <row r="4395" spans="2:17" x14ac:dyDescent="0.25">
      <c r="B4395" s="108"/>
      <c r="C4395" s="220"/>
      <c r="D4395" s="108"/>
      <c r="E4395" s="220"/>
      <c r="F4395" s="108"/>
      <c r="G4395" s="220"/>
      <c r="H4395" s="108"/>
      <c r="I4395" s="220"/>
      <c r="J4395" s="108"/>
      <c r="K4395" s="220"/>
      <c r="L4395" s="108"/>
      <c r="M4395" s="220"/>
      <c r="N4395" s="108"/>
      <c r="O4395" s="220"/>
      <c r="P4395" s="108"/>
      <c r="Q4395" s="225"/>
    </row>
    <row r="4396" spans="2:17" x14ac:dyDescent="0.25">
      <c r="B4396" s="108"/>
      <c r="C4396" s="220"/>
      <c r="D4396" s="108"/>
      <c r="E4396" s="220"/>
      <c r="F4396" s="108"/>
      <c r="G4396" s="220"/>
      <c r="H4396" s="108"/>
      <c r="I4396" s="220"/>
      <c r="J4396" s="108"/>
      <c r="K4396" s="220"/>
      <c r="L4396" s="108"/>
      <c r="M4396" s="220"/>
      <c r="N4396" s="108"/>
      <c r="O4396" s="220"/>
      <c r="P4396" s="108"/>
      <c r="Q4396" s="225"/>
    </row>
    <row r="4397" spans="2:17" x14ac:dyDescent="0.25">
      <c r="B4397" s="108"/>
      <c r="C4397" s="220"/>
      <c r="D4397" s="108"/>
      <c r="E4397" s="220"/>
      <c r="F4397" s="108"/>
      <c r="G4397" s="220"/>
      <c r="H4397" s="108"/>
      <c r="I4397" s="220"/>
      <c r="J4397" s="108"/>
      <c r="K4397" s="220"/>
      <c r="L4397" s="108"/>
      <c r="M4397" s="220"/>
      <c r="N4397" s="108"/>
      <c r="O4397" s="220"/>
      <c r="P4397" s="108"/>
      <c r="Q4397" s="225"/>
    </row>
    <row r="4398" spans="2:17" x14ac:dyDescent="0.25">
      <c r="B4398" s="108"/>
      <c r="C4398" s="220"/>
      <c r="D4398" s="108"/>
      <c r="E4398" s="220"/>
      <c r="F4398" s="108"/>
      <c r="G4398" s="220"/>
      <c r="H4398" s="108"/>
      <c r="I4398" s="220"/>
      <c r="J4398" s="108"/>
      <c r="K4398" s="220"/>
      <c r="L4398" s="108"/>
      <c r="M4398" s="220"/>
      <c r="N4398" s="108"/>
      <c r="O4398" s="220"/>
      <c r="P4398" s="108"/>
      <c r="Q4398" s="225"/>
    </row>
    <row r="4399" spans="2:17" x14ac:dyDescent="0.25">
      <c r="B4399" s="108"/>
      <c r="C4399" s="220"/>
      <c r="D4399" s="108"/>
      <c r="E4399" s="220"/>
      <c r="F4399" s="108"/>
      <c r="G4399" s="220"/>
      <c r="H4399" s="108"/>
      <c r="I4399" s="220"/>
      <c r="J4399" s="108"/>
      <c r="K4399" s="220"/>
      <c r="L4399" s="108"/>
      <c r="M4399" s="220"/>
      <c r="N4399" s="108"/>
      <c r="O4399" s="220"/>
      <c r="P4399" s="108"/>
      <c r="Q4399" s="225"/>
    </row>
    <row r="4400" spans="2:17" x14ac:dyDescent="0.25">
      <c r="B4400" s="108"/>
      <c r="C4400" s="220"/>
      <c r="D4400" s="108"/>
      <c r="E4400" s="220"/>
      <c r="F4400" s="108"/>
      <c r="G4400" s="220"/>
      <c r="H4400" s="108"/>
      <c r="I4400" s="220"/>
      <c r="J4400" s="108"/>
      <c r="K4400" s="220"/>
      <c r="L4400" s="108"/>
      <c r="M4400" s="220"/>
      <c r="N4400" s="108"/>
      <c r="O4400" s="220"/>
      <c r="P4400" s="108"/>
      <c r="Q4400" s="225"/>
    </row>
    <row r="4401" spans="2:17" x14ac:dyDescent="0.25">
      <c r="B4401" s="108"/>
      <c r="C4401" s="220"/>
      <c r="D4401" s="108"/>
      <c r="E4401" s="220"/>
      <c r="F4401" s="108"/>
      <c r="G4401" s="220"/>
      <c r="H4401" s="108"/>
      <c r="I4401" s="220"/>
      <c r="J4401" s="108"/>
      <c r="K4401" s="220"/>
      <c r="L4401" s="108"/>
      <c r="M4401" s="220"/>
      <c r="N4401" s="108"/>
      <c r="O4401" s="220"/>
      <c r="P4401" s="108"/>
      <c r="Q4401" s="225"/>
    </row>
    <row r="4402" spans="2:17" x14ac:dyDescent="0.25">
      <c r="B4402" s="108"/>
      <c r="C4402" s="220"/>
      <c r="D4402" s="108"/>
      <c r="E4402" s="220"/>
      <c r="F4402" s="108"/>
      <c r="G4402" s="220"/>
      <c r="H4402" s="108"/>
      <c r="I4402" s="220"/>
      <c r="J4402" s="108"/>
      <c r="K4402" s="220"/>
      <c r="L4402" s="108"/>
      <c r="M4402" s="220"/>
      <c r="N4402" s="108"/>
      <c r="O4402" s="220"/>
      <c r="P4402" s="108"/>
      <c r="Q4402" s="225"/>
    </row>
    <row r="4403" spans="2:17" x14ac:dyDescent="0.25">
      <c r="B4403" s="108"/>
      <c r="C4403" s="220"/>
      <c r="D4403" s="108"/>
      <c r="E4403" s="220"/>
      <c r="F4403" s="108"/>
      <c r="G4403" s="220"/>
      <c r="H4403" s="108"/>
      <c r="I4403" s="220"/>
      <c r="J4403" s="108"/>
      <c r="K4403" s="220"/>
      <c r="L4403" s="108"/>
      <c r="M4403" s="220"/>
      <c r="N4403" s="108"/>
      <c r="O4403" s="220"/>
      <c r="P4403" s="108"/>
      <c r="Q4403" s="225"/>
    </row>
    <row r="4404" spans="2:17" x14ac:dyDescent="0.25">
      <c r="B4404" s="108"/>
      <c r="C4404" s="220"/>
      <c r="D4404" s="108"/>
      <c r="E4404" s="220"/>
      <c r="F4404" s="108"/>
      <c r="G4404" s="220"/>
      <c r="H4404" s="108"/>
      <c r="I4404" s="220"/>
      <c r="J4404" s="108"/>
      <c r="K4404" s="220"/>
      <c r="L4404" s="108"/>
      <c r="M4404" s="220"/>
      <c r="N4404" s="108"/>
      <c r="O4404" s="220"/>
      <c r="P4404" s="108"/>
      <c r="Q4404" s="225"/>
    </row>
    <row r="4405" spans="2:17" x14ac:dyDescent="0.25">
      <c r="B4405" s="108"/>
      <c r="C4405" s="220"/>
      <c r="D4405" s="108"/>
      <c r="E4405" s="220"/>
      <c r="F4405" s="108"/>
      <c r="G4405" s="220"/>
      <c r="H4405" s="108"/>
      <c r="I4405" s="220"/>
      <c r="J4405" s="108"/>
      <c r="K4405" s="220"/>
      <c r="L4405" s="108"/>
      <c r="M4405" s="220"/>
      <c r="N4405" s="108"/>
      <c r="O4405" s="220"/>
      <c r="P4405" s="108"/>
      <c r="Q4405" s="225"/>
    </row>
    <row r="4406" spans="2:17" x14ac:dyDescent="0.25">
      <c r="B4406" s="108"/>
      <c r="C4406" s="220"/>
      <c r="D4406" s="108"/>
      <c r="E4406" s="220"/>
      <c r="F4406" s="108"/>
      <c r="G4406" s="220"/>
      <c r="H4406" s="108"/>
      <c r="I4406" s="220"/>
      <c r="J4406" s="108"/>
      <c r="K4406" s="220"/>
      <c r="L4406" s="108"/>
      <c r="M4406" s="220"/>
      <c r="N4406" s="108"/>
      <c r="O4406" s="220"/>
      <c r="P4406" s="108"/>
      <c r="Q4406" s="225"/>
    </row>
    <row r="4407" spans="2:17" x14ac:dyDescent="0.25">
      <c r="B4407" s="108"/>
      <c r="C4407" s="220"/>
      <c r="D4407" s="108"/>
      <c r="E4407" s="220"/>
      <c r="F4407" s="108"/>
      <c r="G4407" s="220"/>
      <c r="H4407" s="108"/>
      <c r="I4407" s="220"/>
      <c r="J4407" s="108"/>
      <c r="K4407" s="220"/>
      <c r="L4407" s="108"/>
      <c r="M4407" s="220"/>
      <c r="N4407" s="108"/>
      <c r="O4407" s="220"/>
      <c r="P4407" s="108"/>
      <c r="Q4407" s="225"/>
    </row>
    <row r="4408" spans="2:17" x14ac:dyDescent="0.25">
      <c r="B4408" s="108"/>
      <c r="C4408" s="220"/>
      <c r="D4408" s="108"/>
      <c r="E4408" s="220"/>
      <c r="F4408" s="108"/>
      <c r="G4408" s="220"/>
      <c r="H4408" s="108"/>
      <c r="I4408" s="220"/>
      <c r="J4408" s="108"/>
      <c r="K4408" s="220"/>
      <c r="L4408" s="108"/>
      <c r="M4408" s="220"/>
      <c r="N4408" s="108"/>
      <c r="O4408" s="220"/>
      <c r="P4408" s="108"/>
      <c r="Q4408" s="225"/>
    </row>
    <row r="4409" spans="2:17" x14ac:dyDescent="0.25">
      <c r="B4409" s="108"/>
      <c r="C4409" s="220"/>
      <c r="D4409" s="108"/>
      <c r="E4409" s="220"/>
      <c r="F4409" s="108"/>
      <c r="G4409" s="220"/>
      <c r="H4409" s="108"/>
      <c r="I4409" s="220"/>
      <c r="J4409" s="108"/>
      <c r="K4409" s="220"/>
      <c r="L4409" s="108"/>
      <c r="M4409" s="220"/>
      <c r="N4409" s="108"/>
      <c r="O4409" s="220"/>
      <c r="P4409" s="108"/>
      <c r="Q4409" s="225"/>
    </row>
    <row r="4410" spans="2:17" x14ac:dyDescent="0.25">
      <c r="B4410" s="108"/>
      <c r="C4410" s="220"/>
      <c r="D4410" s="108"/>
      <c r="E4410" s="220"/>
      <c r="F4410" s="108"/>
      <c r="G4410" s="220"/>
      <c r="H4410" s="108"/>
      <c r="I4410" s="220"/>
      <c r="J4410" s="108"/>
      <c r="K4410" s="220"/>
      <c r="L4410" s="108"/>
      <c r="M4410" s="220"/>
      <c r="N4410" s="108"/>
      <c r="O4410" s="220"/>
      <c r="P4410" s="108"/>
      <c r="Q4410" s="225"/>
    </row>
    <row r="4411" spans="2:17" x14ac:dyDescent="0.25">
      <c r="B4411" s="108"/>
      <c r="C4411" s="220"/>
      <c r="D4411" s="108"/>
      <c r="E4411" s="220"/>
      <c r="F4411" s="108"/>
      <c r="G4411" s="220"/>
      <c r="H4411" s="108"/>
      <c r="I4411" s="220"/>
      <c r="J4411" s="108"/>
      <c r="K4411" s="220"/>
      <c r="L4411" s="108"/>
      <c r="M4411" s="220"/>
      <c r="N4411" s="108"/>
      <c r="O4411" s="220"/>
      <c r="P4411" s="108"/>
      <c r="Q4411" s="225"/>
    </row>
    <row r="4412" spans="2:17" x14ac:dyDescent="0.25">
      <c r="B4412" s="108"/>
      <c r="C4412" s="220"/>
      <c r="D4412" s="108"/>
      <c r="E4412" s="220"/>
      <c r="F4412" s="108"/>
      <c r="G4412" s="220"/>
      <c r="H4412" s="108"/>
      <c r="I4412" s="220"/>
      <c r="J4412" s="108"/>
      <c r="K4412" s="220"/>
      <c r="L4412" s="108"/>
      <c r="M4412" s="220"/>
      <c r="N4412" s="108"/>
      <c r="O4412" s="220"/>
      <c r="P4412" s="108"/>
      <c r="Q4412" s="225"/>
    </row>
    <row r="4413" spans="2:17" x14ac:dyDescent="0.25">
      <c r="B4413" s="108"/>
      <c r="C4413" s="220"/>
      <c r="D4413" s="108"/>
      <c r="E4413" s="220"/>
      <c r="F4413" s="108"/>
      <c r="G4413" s="220"/>
      <c r="H4413" s="108"/>
      <c r="I4413" s="220"/>
      <c r="J4413" s="108"/>
      <c r="K4413" s="220"/>
      <c r="L4413" s="108"/>
      <c r="M4413" s="220"/>
      <c r="N4413" s="108"/>
      <c r="O4413" s="220"/>
      <c r="P4413" s="108"/>
      <c r="Q4413" s="225"/>
    </row>
    <row r="4414" spans="2:17" x14ac:dyDescent="0.25">
      <c r="B4414" s="108"/>
      <c r="C4414" s="220"/>
      <c r="D4414" s="108"/>
      <c r="E4414" s="220"/>
      <c r="F4414" s="108"/>
      <c r="G4414" s="220"/>
      <c r="H4414" s="108"/>
      <c r="I4414" s="220"/>
      <c r="J4414" s="108"/>
      <c r="K4414" s="220"/>
      <c r="L4414" s="108"/>
      <c r="M4414" s="220"/>
      <c r="N4414" s="108"/>
      <c r="O4414" s="220"/>
      <c r="P4414" s="108"/>
      <c r="Q4414" s="225"/>
    </row>
    <row r="4415" spans="2:17" x14ac:dyDescent="0.25">
      <c r="B4415" s="108"/>
      <c r="C4415" s="220"/>
      <c r="D4415" s="108"/>
      <c r="E4415" s="220"/>
      <c r="F4415" s="108"/>
      <c r="G4415" s="220"/>
      <c r="H4415" s="108"/>
      <c r="I4415" s="220"/>
      <c r="J4415" s="108"/>
      <c r="K4415" s="220"/>
      <c r="L4415" s="108"/>
      <c r="M4415" s="220"/>
      <c r="N4415" s="108"/>
      <c r="O4415" s="220"/>
      <c r="P4415" s="108"/>
      <c r="Q4415" s="225"/>
    </row>
    <row r="4416" spans="2:17" x14ac:dyDescent="0.25">
      <c r="B4416" s="108"/>
      <c r="C4416" s="220"/>
      <c r="D4416" s="108"/>
      <c r="E4416" s="220"/>
      <c r="F4416" s="108"/>
      <c r="G4416" s="220"/>
      <c r="H4416" s="108"/>
      <c r="I4416" s="220"/>
      <c r="J4416" s="108"/>
      <c r="K4416" s="220"/>
      <c r="L4416" s="108"/>
      <c r="M4416" s="220"/>
      <c r="N4416" s="108"/>
      <c r="O4416" s="220"/>
      <c r="P4416" s="108"/>
      <c r="Q4416" s="225"/>
    </row>
    <row r="4417" spans="2:17" x14ac:dyDescent="0.25">
      <c r="B4417" s="108"/>
      <c r="C4417" s="220"/>
      <c r="D4417" s="108"/>
      <c r="E4417" s="220"/>
      <c r="F4417" s="108"/>
      <c r="G4417" s="220"/>
      <c r="H4417" s="108"/>
      <c r="I4417" s="220"/>
      <c r="J4417" s="108"/>
      <c r="K4417" s="220"/>
      <c r="L4417" s="108"/>
      <c r="M4417" s="220"/>
      <c r="N4417" s="108"/>
      <c r="O4417" s="220"/>
      <c r="P4417" s="108"/>
      <c r="Q4417" s="225"/>
    </row>
    <row r="4418" spans="2:17" x14ac:dyDescent="0.25">
      <c r="B4418" s="108"/>
      <c r="C4418" s="220"/>
      <c r="D4418" s="108"/>
      <c r="E4418" s="220"/>
      <c r="F4418" s="108"/>
      <c r="G4418" s="220"/>
      <c r="H4418" s="108"/>
      <c r="I4418" s="220"/>
      <c r="J4418" s="108"/>
      <c r="K4418" s="220"/>
      <c r="L4418" s="108"/>
      <c r="M4418" s="220"/>
      <c r="N4418" s="108"/>
      <c r="O4418" s="220"/>
      <c r="P4418" s="108"/>
      <c r="Q4418" s="225"/>
    </row>
    <row r="4419" spans="2:17" x14ac:dyDescent="0.25">
      <c r="B4419" s="108"/>
      <c r="C4419" s="220"/>
      <c r="D4419" s="108"/>
      <c r="E4419" s="220"/>
      <c r="F4419" s="108"/>
      <c r="G4419" s="220"/>
      <c r="H4419" s="108"/>
      <c r="I4419" s="220"/>
      <c r="J4419" s="108"/>
      <c r="K4419" s="220"/>
      <c r="L4419" s="108"/>
      <c r="M4419" s="220"/>
      <c r="N4419" s="108"/>
      <c r="O4419" s="220"/>
      <c r="P4419" s="108"/>
      <c r="Q4419" s="225"/>
    </row>
    <row r="4420" spans="2:17" x14ac:dyDescent="0.25">
      <c r="B4420" s="108"/>
      <c r="C4420" s="220"/>
      <c r="D4420" s="108"/>
      <c r="E4420" s="220"/>
      <c r="F4420" s="108"/>
      <c r="G4420" s="220"/>
      <c r="H4420" s="108"/>
      <c r="I4420" s="220"/>
      <c r="J4420" s="108"/>
      <c r="K4420" s="220"/>
      <c r="L4420" s="108"/>
      <c r="M4420" s="220"/>
      <c r="N4420" s="108"/>
      <c r="O4420" s="220"/>
      <c r="P4420" s="108"/>
      <c r="Q4420" s="225"/>
    </row>
    <row r="4421" spans="2:17" x14ac:dyDescent="0.25">
      <c r="B4421" s="108"/>
      <c r="C4421" s="220"/>
      <c r="D4421" s="108"/>
      <c r="E4421" s="220"/>
      <c r="F4421" s="108"/>
      <c r="G4421" s="220"/>
      <c r="H4421" s="108"/>
      <c r="I4421" s="220"/>
      <c r="J4421" s="108"/>
      <c r="K4421" s="220"/>
      <c r="L4421" s="108"/>
      <c r="M4421" s="220"/>
      <c r="N4421" s="108"/>
      <c r="O4421" s="220"/>
      <c r="P4421" s="108"/>
      <c r="Q4421" s="225"/>
    </row>
    <row r="4422" spans="2:17" x14ac:dyDescent="0.25">
      <c r="B4422" s="108"/>
      <c r="C4422" s="220"/>
      <c r="D4422" s="108"/>
      <c r="E4422" s="220"/>
      <c r="F4422" s="108"/>
      <c r="G4422" s="220"/>
      <c r="H4422" s="108"/>
      <c r="I4422" s="220"/>
      <c r="J4422" s="108"/>
      <c r="K4422" s="220"/>
      <c r="L4422" s="108"/>
      <c r="M4422" s="220"/>
      <c r="N4422" s="108"/>
      <c r="O4422" s="220"/>
      <c r="P4422" s="108"/>
      <c r="Q4422" s="225"/>
    </row>
    <row r="4423" spans="2:17" x14ac:dyDescent="0.25">
      <c r="B4423" s="108"/>
      <c r="C4423" s="220"/>
      <c r="D4423" s="108"/>
      <c r="E4423" s="220"/>
      <c r="F4423" s="108"/>
      <c r="G4423" s="220"/>
      <c r="H4423" s="108"/>
      <c r="I4423" s="220"/>
      <c r="J4423" s="108"/>
      <c r="K4423" s="220"/>
      <c r="L4423" s="108"/>
      <c r="M4423" s="220"/>
      <c r="N4423" s="108"/>
      <c r="O4423" s="220"/>
      <c r="P4423" s="108"/>
      <c r="Q4423" s="225"/>
    </row>
    <row r="4424" spans="2:17" x14ac:dyDescent="0.25">
      <c r="B4424" s="108"/>
      <c r="C4424" s="220"/>
      <c r="D4424" s="108"/>
      <c r="E4424" s="220"/>
      <c r="F4424" s="108"/>
      <c r="G4424" s="220"/>
      <c r="H4424" s="108"/>
      <c r="I4424" s="220"/>
      <c r="J4424" s="108"/>
      <c r="K4424" s="220"/>
      <c r="L4424" s="108"/>
      <c r="M4424" s="220"/>
      <c r="N4424" s="108"/>
      <c r="O4424" s="220"/>
      <c r="P4424" s="108"/>
      <c r="Q4424" s="225"/>
    </row>
    <row r="4425" spans="2:17" x14ac:dyDescent="0.25">
      <c r="B4425" s="108"/>
      <c r="C4425" s="220"/>
      <c r="D4425" s="108"/>
      <c r="E4425" s="220"/>
      <c r="F4425" s="108"/>
      <c r="G4425" s="220"/>
      <c r="H4425" s="108"/>
      <c r="I4425" s="220"/>
      <c r="J4425" s="108"/>
      <c r="K4425" s="220"/>
      <c r="L4425" s="108"/>
      <c r="M4425" s="220"/>
      <c r="N4425" s="108"/>
      <c r="O4425" s="220"/>
      <c r="P4425" s="108"/>
      <c r="Q4425" s="225"/>
    </row>
    <row r="4426" spans="2:17" x14ac:dyDescent="0.25">
      <c r="B4426" s="108"/>
      <c r="C4426" s="220"/>
      <c r="D4426" s="108"/>
      <c r="E4426" s="220"/>
      <c r="F4426" s="108"/>
      <c r="G4426" s="220"/>
      <c r="H4426" s="108"/>
      <c r="I4426" s="220"/>
      <c r="J4426" s="108"/>
      <c r="K4426" s="220"/>
      <c r="L4426" s="108"/>
      <c r="M4426" s="220"/>
      <c r="N4426" s="108"/>
      <c r="O4426" s="220"/>
      <c r="P4426" s="108"/>
      <c r="Q4426" s="225"/>
    </row>
    <row r="4427" spans="2:17" x14ac:dyDescent="0.25">
      <c r="B4427" s="108"/>
      <c r="C4427" s="220"/>
      <c r="D4427" s="108"/>
      <c r="E4427" s="220"/>
      <c r="F4427" s="108"/>
      <c r="G4427" s="220"/>
      <c r="H4427" s="108"/>
      <c r="I4427" s="220"/>
      <c r="J4427" s="108"/>
      <c r="K4427" s="220"/>
      <c r="L4427" s="108"/>
      <c r="M4427" s="220"/>
      <c r="N4427" s="108"/>
      <c r="O4427" s="220"/>
      <c r="P4427" s="108"/>
      <c r="Q4427" s="225"/>
    </row>
    <row r="4428" spans="2:17" x14ac:dyDescent="0.25">
      <c r="B4428" s="108"/>
      <c r="C4428" s="220"/>
      <c r="D4428" s="108"/>
      <c r="E4428" s="220"/>
      <c r="F4428" s="108"/>
      <c r="G4428" s="220"/>
      <c r="H4428" s="108"/>
      <c r="I4428" s="220"/>
      <c r="J4428" s="108"/>
      <c r="K4428" s="220"/>
      <c r="L4428" s="108"/>
      <c r="M4428" s="220"/>
      <c r="N4428" s="108"/>
      <c r="O4428" s="220"/>
      <c r="P4428" s="108"/>
      <c r="Q4428" s="225"/>
    </row>
    <row r="4429" spans="2:17" x14ac:dyDescent="0.25">
      <c r="B4429" s="108"/>
      <c r="C4429" s="220"/>
      <c r="D4429" s="108"/>
      <c r="E4429" s="220"/>
      <c r="F4429" s="108"/>
      <c r="G4429" s="220"/>
      <c r="H4429" s="108"/>
      <c r="I4429" s="220"/>
      <c r="J4429" s="108"/>
      <c r="K4429" s="220"/>
      <c r="L4429" s="108"/>
      <c r="M4429" s="220"/>
      <c r="N4429" s="108"/>
      <c r="O4429" s="220"/>
      <c r="P4429" s="108"/>
      <c r="Q4429" s="225"/>
    </row>
    <row r="4430" spans="2:17" x14ac:dyDescent="0.25">
      <c r="B4430" s="108"/>
      <c r="C4430" s="220"/>
      <c r="D4430" s="108"/>
      <c r="E4430" s="220"/>
      <c r="F4430" s="108"/>
      <c r="G4430" s="220"/>
      <c r="H4430" s="108"/>
      <c r="I4430" s="220"/>
      <c r="J4430" s="108"/>
      <c r="K4430" s="220"/>
      <c r="L4430" s="108"/>
      <c r="M4430" s="220"/>
      <c r="N4430" s="108"/>
      <c r="O4430" s="220"/>
      <c r="P4430" s="108"/>
      <c r="Q4430" s="225"/>
    </row>
    <row r="4431" spans="2:17" x14ac:dyDescent="0.25">
      <c r="B4431" s="108"/>
      <c r="C4431" s="220"/>
      <c r="D4431" s="108"/>
      <c r="E4431" s="220"/>
      <c r="F4431" s="108"/>
      <c r="G4431" s="220"/>
      <c r="H4431" s="108"/>
      <c r="I4431" s="220"/>
      <c r="J4431" s="108"/>
      <c r="K4431" s="220"/>
      <c r="L4431" s="108"/>
      <c r="M4431" s="220"/>
      <c r="N4431" s="108"/>
      <c r="O4431" s="220"/>
      <c r="P4431" s="108"/>
      <c r="Q4431" s="225"/>
    </row>
    <row r="4432" spans="2:17" x14ac:dyDescent="0.25">
      <c r="B4432" s="108"/>
      <c r="C4432" s="220"/>
      <c r="D4432" s="108"/>
      <c r="E4432" s="220"/>
      <c r="F4432" s="108"/>
      <c r="G4432" s="220"/>
      <c r="H4432" s="108"/>
      <c r="I4432" s="220"/>
      <c r="J4432" s="108"/>
      <c r="K4432" s="220"/>
      <c r="L4432" s="108"/>
      <c r="M4432" s="220"/>
      <c r="N4432" s="108"/>
      <c r="O4432" s="220"/>
      <c r="P4432" s="108"/>
      <c r="Q4432" s="225"/>
    </row>
    <row r="4433" spans="2:17" x14ac:dyDescent="0.25">
      <c r="B4433" s="108"/>
      <c r="C4433" s="220"/>
      <c r="D4433" s="108"/>
      <c r="E4433" s="220"/>
      <c r="F4433" s="108"/>
      <c r="G4433" s="220"/>
      <c r="H4433" s="108"/>
      <c r="I4433" s="220"/>
      <c r="J4433" s="108"/>
      <c r="K4433" s="220"/>
      <c r="L4433" s="108"/>
      <c r="M4433" s="220"/>
      <c r="N4433" s="108"/>
      <c r="O4433" s="220"/>
      <c r="P4433" s="108"/>
      <c r="Q4433" s="225"/>
    </row>
    <row r="4434" spans="2:17" x14ac:dyDescent="0.25">
      <c r="B4434" s="108"/>
      <c r="C4434" s="220"/>
      <c r="D4434" s="108"/>
      <c r="E4434" s="220"/>
      <c r="F4434" s="108"/>
      <c r="G4434" s="220"/>
      <c r="H4434" s="108"/>
      <c r="I4434" s="220"/>
      <c r="J4434" s="108"/>
      <c r="K4434" s="220"/>
      <c r="L4434" s="108"/>
      <c r="M4434" s="220"/>
      <c r="N4434" s="108"/>
      <c r="O4434" s="220"/>
      <c r="P4434" s="108"/>
      <c r="Q4434" s="225"/>
    </row>
    <row r="4435" spans="2:17" x14ac:dyDescent="0.25">
      <c r="B4435" s="108"/>
      <c r="C4435" s="220"/>
      <c r="D4435" s="108"/>
      <c r="E4435" s="220"/>
      <c r="F4435" s="108"/>
      <c r="G4435" s="220"/>
      <c r="H4435" s="108"/>
      <c r="I4435" s="220"/>
      <c r="J4435" s="108"/>
      <c r="K4435" s="220"/>
      <c r="L4435" s="108"/>
      <c r="M4435" s="220"/>
      <c r="N4435" s="108"/>
      <c r="O4435" s="220"/>
      <c r="P4435" s="108"/>
      <c r="Q4435" s="225"/>
    </row>
    <row r="4436" spans="2:17" x14ac:dyDescent="0.25">
      <c r="B4436" s="108"/>
      <c r="C4436" s="220"/>
      <c r="D4436" s="108"/>
      <c r="E4436" s="220"/>
      <c r="F4436" s="108"/>
      <c r="G4436" s="220"/>
      <c r="H4436" s="108"/>
      <c r="I4436" s="220"/>
      <c r="J4436" s="108"/>
      <c r="K4436" s="220"/>
      <c r="L4436" s="108"/>
      <c r="M4436" s="220"/>
      <c r="N4436" s="108"/>
      <c r="O4436" s="220"/>
      <c r="P4436" s="108"/>
      <c r="Q4436" s="225"/>
    </row>
    <row r="4437" spans="2:17" x14ac:dyDescent="0.25">
      <c r="B4437" s="108"/>
      <c r="C4437" s="220"/>
      <c r="D4437" s="108"/>
      <c r="E4437" s="220"/>
      <c r="F4437" s="108"/>
      <c r="G4437" s="220"/>
      <c r="H4437" s="108"/>
      <c r="I4437" s="220"/>
      <c r="J4437" s="108"/>
      <c r="K4437" s="220"/>
      <c r="L4437" s="108"/>
      <c r="M4437" s="220"/>
      <c r="N4437" s="108"/>
      <c r="O4437" s="220"/>
      <c r="P4437" s="108"/>
      <c r="Q4437" s="225"/>
    </row>
    <row r="4438" spans="2:17" x14ac:dyDescent="0.25">
      <c r="B4438" s="108"/>
      <c r="C4438" s="220"/>
      <c r="D4438" s="108"/>
      <c r="E4438" s="220"/>
      <c r="F4438" s="108"/>
      <c r="G4438" s="220"/>
      <c r="H4438" s="108"/>
      <c r="I4438" s="220"/>
      <c r="J4438" s="108"/>
      <c r="K4438" s="220"/>
      <c r="L4438" s="108"/>
      <c r="M4438" s="220"/>
      <c r="N4438" s="108"/>
      <c r="O4438" s="220"/>
      <c r="P4438" s="108"/>
      <c r="Q4438" s="225"/>
    </row>
    <row r="4439" spans="2:17" x14ac:dyDescent="0.25">
      <c r="B4439" s="108"/>
      <c r="C4439" s="220"/>
      <c r="D4439" s="108"/>
      <c r="E4439" s="220"/>
      <c r="F4439" s="108"/>
      <c r="G4439" s="220"/>
      <c r="H4439" s="108"/>
      <c r="I4439" s="220"/>
      <c r="J4439" s="108"/>
      <c r="K4439" s="220"/>
      <c r="L4439" s="108"/>
      <c r="M4439" s="220"/>
      <c r="N4439" s="108"/>
      <c r="O4439" s="220"/>
      <c r="P4439" s="108"/>
      <c r="Q4439" s="225"/>
    </row>
    <row r="4440" spans="2:17" x14ac:dyDescent="0.25">
      <c r="B4440" s="108"/>
      <c r="C4440" s="220"/>
      <c r="D4440" s="108"/>
      <c r="E4440" s="220"/>
      <c r="F4440" s="108"/>
      <c r="G4440" s="220"/>
      <c r="H4440" s="108"/>
      <c r="I4440" s="220"/>
      <c r="J4440" s="108"/>
      <c r="K4440" s="220"/>
      <c r="L4440" s="108"/>
      <c r="M4440" s="220"/>
      <c r="N4440" s="108"/>
      <c r="O4440" s="220"/>
      <c r="P4440" s="108"/>
      <c r="Q4440" s="225"/>
    </row>
    <row r="4441" spans="2:17" x14ac:dyDescent="0.25">
      <c r="B4441" s="108"/>
      <c r="C4441" s="220"/>
      <c r="D4441" s="108"/>
      <c r="E4441" s="220"/>
      <c r="F4441" s="108"/>
      <c r="G4441" s="220"/>
      <c r="H4441" s="108"/>
      <c r="I4441" s="220"/>
      <c r="J4441" s="108"/>
      <c r="K4441" s="220"/>
      <c r="L4441" s="108"/>
      <c r="M4441" s="220"/>
      <c r="N4441" s="108"/>
      <c r="O4441" s="220"/>
      <c r="P4441" s="108"/>
      <c r="Q4441" s="225"/>
    </row>
    <row r="4442" spans="2:17" x14ac:dyDescent="0.25">
      <c r="B4442" s="108"/>
      <c r="C4442" s="220"/>
      <c r="D4442" s="108"/>
      <c r="E4442" s="220"/>
      <c r="F4442" s="108"/>
      <c r="G4442" s="220"/>
      <c r="H4442" s="108"/>
      <c r="I4442" s="220"/>
      <c r="J4442" s="108"/>
      <c r="K4442" s="220"/>
      <c r="L4442" s="108"/>
      <c r="M4442" s="220"/>
      <c r="N4442" s="108"/>
      <c r="O4442" s="220"/>
      <c r="P4442" s="108"/>
      <c r="Q4442" s="225"/>
    </row>
    <row r="4443" spans="2:17" x14ac:dyDescent="0.25">
      <c r="B4443" s="108"/>
      <c r="C4443" s="220"/>
      <c r="D4443" s="108"/>
      <c r="E4443" s="220"/>
      <c r="F4443" s="108"/>
      <c r="G4443" s="220"/>
      <c r="H4443" s="108"/>
      <c r="I4443" s="220"/>
      <c r="J4443" s="108"/>
      <c r="K4443" s="220"/>
      <c r="L4443" s="108"/>
      <c r="M4443" s="220"/>
      <c r="N4443" s="108"/>
      <c r="O4443" s="220"/>
      <c r="P4443" s="108"/>
      <c r="Q4443" s="225"/>
    </row>
    <row r="4444" spans="2:17" x14ac:dyDescent="0.25">
      <c r="B4444" s="108"/>
      <c r="C4444" s="220"/>
      <c r="D4444" s="108"/>
      <c r="E4444" s="220"/>
      <c r="F4444" s="108"/>
      <c r="G4444" s="220"/>
      <c r="H4444" s="108"/>
      <c r="I4444" s="220"/>
      <c r="J4444" s="108"/>
      <c r="K4444" s="220"/>
      <c r="L4444" s="108"/>
      <c r="M4444" s="220"/>
      <c r="N4444" s="108"/>
      <c r="O4444" s="220"/>
      <c r="P4444" s="108"/>
      <c r="Q4444" s="225"/>
    </row>
    <row r="4445" spans="2:17" x14ac:dyDescent="0.25">
      <c r="B4445" s="108"/>
      <c r="C4445" s="220"/>
      <c r="D4445" s="108"/>
      <c r="E4445" s="220"/>
      <c r="F4445" s="108"/>
      <c r="G4445" s="220"/>
      <c r="H4445" s="108"/>
      <c r="I4445" s="220"/>
      <c r="J4445" s="108"/>
      <c r="K4445" s="220"/>
      <c r="L4445" s="108"/>
      <c r="M4445" s="220"/>
      <c r="N4445" s="108"/>
      <c r="O4445" s="220"/>
      <c r="P4445" s="108"/>
      <c r="Q4445" s="225"/>
    </row>
    <row r="4446" spans="2:17" x14ac:dyDescent="0.25">
      <c r="B4446" s="108"/>
      <c r="C4446" s="220"/>
      <c r="D4446" s="108"/>
      <c r="E4446" s="220"/>
      <c r="F4446" s="108"/>
      <c r="G4446" s="220"/>
      <c r="H4446" s="108"/>
      <c r="I4446" s="220"/>
      <c r="J4446" s="108"/>
      <c r="K4446" s="220"/>
      <c r="L4446" s="108"/>
      <c r="M4446" s="220"/>
      <c r="N4446" s="108"/>
      <c r="O4446" s="220"/>
      <c r="P4446" s="108"/>
      <c r="Q4446" s="225"/>
    </row>
    <row r="4447" spans="2:17" x14ac:dyDescent="0.25">
      <c r="B4447" s="108"/>
      <c r="C4447" s="220"/>
      <c r="D4447" s="108"/>
      <c r="E4447" s="220"/>
      <c r="F4447" s="108"/>
      <c r="G4447" s="220"/>
      <c r="H4447" s="108"/>
      <c r="I4447" s="220"/>
      <c r="J4447" s="108"/>
      <c r="K4447" s="220"/>
      <c r="L4447" s="108"/>
      <c r="M4447" s="220"/>
      <c r="N4447" s="108"/>
      <c r="O4447" s="220"/>
      <c r="P4447" s="108"/>
      <c r="Q4447" s="225"/>
    </row>
    <row r="4448" spans="2:17" x14ac:dyDescent="0.25">
      <c r="B4448" s="108"/>
      <c r="C4448" s="220"/>
      <c r="D4448" s="108"/>
      <c r="E4448" s="220"/>
      <c r="F4448" s="108"/>
      <c r="G4448" s="220"/>
      <c r="H4448" s="108"/>
      <c r="I4448" s="220"/>
      <c r="J4448" s="108"/>
      <c r="K4448" s="220"/>
      <c r="L4448" s="108"/>
      <c r="M4448" s="220"/>
      <c r="N4448" s="108"/>
      <c r="O4448" s="220"/>
      <c r="P4448" s="108"/>
      <c r="Q4448" s="225"/>
    </row>
    <row r="4449" spans="2:17" x14ac:dyDescent="0.25">
      <c r="B4449" s="108"/>
      <c r="C4449" s="220"/>
      <c r="D4449" s="108"/>
      <c r="E4449" s="220"/>
      <c r="F4449" s="108"/>
      <c r="G4449" s="220"/>
      <c r="H4449" s="108"/>
      <c r="I4449" s="220"/>
      <c r="J4449" s="108"/>
      <c r="K4449" s="220"/>
      <c r="L4449" s="108"/>
      <c r="M4449" s="220"/>
      <c r="N4449" s="108"/>
      <c r="O4449" s="220"/>
      <c r="P4449" s="108"/>
      <c r="Q4449" s="225"/>
    </row>
    <row r="4450" spans="2:17" x14ac:dyDescent="0.25">
      <c r="B4450" s="108"/>
      <c r="C4450" s="220"/>
      <c r="D4450" s="108"/>
      <c r="E4450" s="220"/>
      <c r="F4450" s="108"/>
      <c r="G4450" s="220"/>
      <c r="H4450" s="108"/>
      <c r="I4450" s="220"/>
      <c r="J4450" s="108"/>
      <c r="K4450" s="220"/>
      <c r="L4450" s="108"/>
      <c r="M4450" s="220"/>
      <c r="N4450" s="108"/>
      <c r="O4450" s="220"/>
      <c r="P4450" s="108"/>
      <c r="Q4450" s="225"/>
    </row>
    <row r="4451" spans="2:17" x14ac:dyDescent="0.25">
      <c r="B4451" s="108"/>
      <c r="C4451" s="220"/>
      <c r="D4451" s="108"/>
      <c r="E4451" s="220"/>
      <c r="F4451" s="108"/>
      <c r="G4451" s="220"/>
      <c r="H4451" s="108"/>
      <c r="I4451" s="220"/>
      <c r="J4451" s="108"/>
      <c r="K4451" s="220"/>
      <c r="L4451" s="108"/>
      <c r="M4451" s="220"/>
      <c r="N4451" s="108"/>
      <c r="O4451" s="220"/>
      <c r="P4451" s="108"/>
      <c r="Q4451" s="225"/>
    </row>
    <row r="4452" spans="2:17" x14ac:dyDescent="0.25">
      <c r="B4452" s="108"/>
      <c r="C4452" s="220"/>
      <c r="D4452" s="108"/>
      <c r="E4452" s="220"/>
      <c r="F4452" s="108"/>
      <c r="G4452" s="220"/>
      <c r="H4452" s="108"/>
      <c r="I4452" s="220"/>
      <c r="J4452" s="108"/>
      <c r="K4452" s="220"/>
      <c r="L4452" s="108"/>
      <c r="M4452" s="220"/>
      <c r="N4452" s="108"/>
      <c r="O4452" s="220"/>
      <c r="P4452" s="108"/>
      <c r="Q4452" s="225"/>
    </row>
    <row r="4453" spans="2:17" x14ac:dyDescent="0.25">
      <c r="B4453" s="108"/>
      <c r="C4453" s="220"/>
      <c r="D4453" s="108"/>
      <c r="E4453" s="220"/>
      <c r="F4453" s="108"/>
      <c r="G4453" s="220"/>
      <c r="H4453" s="108"/>
      <c r="I4453" s="220"/>
      <c r="J4453" s="108"/>
      <c r="K4453" s="220"/>
      <c r="L4453" s="108"/>
      <c r="M4453" s="220"/>
      <c r="N4453" s="108"/>
      <c r="O4453" s="220"/>
      <c r="P4453" s="108"/>
      <c r="Q4453" s="225"/>
    </row>
    <row r="4454" spans="2:17" x14ac:dyDescent="0.25">
      <c r="B4454" s="108"/>
      <c r="C4454" s="220"/>
      <c r="D4454" s="108"/>
      <c r="E4454" s="220"/>
      <c r="F4454" s="108"/>
      <c r="G4454" s="220"/>
      <c r="H4454" s="108"/>
      <c r="I4454" s="220"/>
      <c r="J4454" s="108"/>
      <c r="K4454" s="220"/>
      <c r="L4454" s="108"/>
      <c r="M4454" s="220"/>
      <c r="N4454" s="108"/>
      <c r="O4454" s="220"/>
      <c r="P4454" s="108"/>
      <c r="Q4454" s="225"/>
    </row>
    <row r="4455" spans="2:17" x14ac:dyDescent="0.25">
      <c r="B4455" s="108"/>
      <c r="C4455" s="220"/>
      <c r="D4455" s="108"/>
      <c r="E4455" s="220"/>
      <c r="F4455" s="108"/>
      <c r="G4455" s="220"/>
      <c r="H4455" s="108"/>
      <c r="I4455" s="220"/>
      <c r="J4455" s="108"/>
      <c r="K4455" s="220"/>
      <c r="L4455" s="108"/>
      <c r="M4455" s="220"/>
      <c r="N4455" s="108"/>
      <c r="O4455" s="220"/>
      <c r="P4455" s="108"/>
      <c r="Q4455" s="225"/>
    </row>
    <row r="4456" spans="2:17" x14ac:dyDescent="0.25">
      <c r="B4456" s="108"/>
      <c r="C4456" s="220"/>
      <c r="D4456" s="108"/>
      <c r="E4456" s="220"/>
      <c r="F4456" s="108"/>
      <c r="G4456" s="220"/>
      <c r="H4456" s="108"/>
      <c r="I4456" s="220"/>
      <c r="J4456" s="108"/>
      <c r="K4456" s="220"/>
      <c r="L4456" s="108"/>
      <c r="M4456" s="220"/>
      <c r="N4456" s="108"/>
      <c r="O4456" s="220"/>
      <c r="P4456" s="108"/>
      <c r="Q4456" s="225"/>
    </row>
    <row r="4457" spans="2:17" x14ac:dyDescent="0.25">
      <c r="B4457" s="108"/>
      <c r="C4457" s="220"/>
      <c r="D4457" s="108"/>
      <c r="E4457" s="220"/>
      <c r="F4457" s="108"/>
      <c r="G4457" s="220"/>
      <c r="H4457" s="108"/>
      <c r="I4457" s="220"/>
      <c r="J4457" s="108"/>
      <c r="K4457" s="220"/>
      <c r="L4457" s="108"/>
      <c r="M4457" s="220"/>
      <c r="N4457" s="108"/>
      <c r="O4457" s="220"/>
      <c r="P4457" s="108"/>
      <c r="Q4457" s="225"/>
    </row>
    <row r="4458" spans="2:17" x14ac:dyDescent="0.25">
      <c r="B4458" s="108"/>
      <c r="C4458" s="220"/>
      <c r="D4458" s="108"/>
      <c r="E4458" s="220"/>
      <c r="F4458" s="108"/>
      <c r="G4458" s="220"/>
      <c r="H4458" s="108"/>
      <c r="I4458" s="220"/>
      <c r="J4458" s="108"/>
      <c r="K4458" s="220"/>
      <c r="L4458" s="108"/>
      <c r="M4458" s="220"/>
      <c r="N4458" s="108"/>
      <c r="O4458" s="220"/>
      <c r="P4458" s="108"/>
      <c r="Q4458" s="225"/>
    </row>
    <row r="4459" spans="2:17" x14ac:dyDescent="0.25">
      <c r="B4459" s="108"/>
      <c r="C4459" s="220"/>
      <c r="D4459" s="108"/>
      <c r="E4459" s="220"/>
      <c r="F4459" s="108"/>
      <c r="G4459" s="220"/>
      <c r="H4459" s="108"/>
      <c r="I4459" s="220"/>
      <c r="J4459" s="108"/>
      <c r="K4459" s="220"/>
      <c r="L4459" s="108"/>
      <c r="M4459" s="220"/>
      <c r="N4459" s="108"/>
      <c r="O4459" s="220"/>
      <c r="P4459" s="108"/>
      <c r="Q4459" s="225"/>
    </row>
    <row r="4460" spans="2:17" x14ac:dyDescent="0.25">
      <c r="B4460" s="108"/>
      <c r="C4460" s="220"/>
      <c r="D4460" s="108"/>
      <c r="E4460" s="220"/>
      <c r="F4460" s="108"/>
      <c r="G4460" s="220"/>
      <c r="H4460" s="108"/>
      <c r="I4460" s="220"/>
      <c r="J4460" s="108"/>
      <c r="K4460" s="220"/>
      <c r="L4460" s="108"/>
      <c r="M4460" s="220"/>
      <c r="N4460" s="108"/>
      <c r="O4460" s="220"/>
      <c r="P4460" s="108"/>
      <c r="Q4460" s="225"/>
    </row>
    <row r="4461" spans="2:17" x14ac:dyDescent="0.25">
      <c r="B4461" s="108"/>
      <c r="C4461" s="220"/>
      <c r="D4461" s="108"/>
      <c r="E4461" s="220"/>
      <c r="F4461" s="108"/>
      <c r="G4461" s="220"/>
      <c r="H4461" s="108"/>
      <c r="I4461" s="220"/>
      <c r="J4461" s="108"/>
      <c r="K4461" s="220"/>
      <c r="L4461" s="108"/>
      <c r="M4461" s="220"/>
      <c r="N4461" s="108"/>
      <c r="O4461" s="220"/>
      <c r="P4461" s="108"/>
      <c r="Q4461" s="225"/>
    </row>
    <row r="4462" spans="2:17" x14ac:dyDescent="0.25">
      <c r="B4462" s="108"/>
      <c r="C4462" s="220"/>
      <c r="D4462" s="108"/>
      <c r="E4462" s="220"/>
      <c r="F4462" s="108"/>
      <c r="G4462" s="220"/>
      <c r="H4462" s="108"/>
      <c r="I4462" s="220"/>
      <c r="J4462" s="108"/>
      <c r="K4462" s="220"/>
      <c r="L4462" s="108"/>
      <c r="M4462" s="220"/>
      <c r="N4462" s="108"/>
      <c r="O4462" s="220"/>
      <c r="P4462" s="108"/>
      <c r="Q4462" s="225"/>
    </row>
    <row r="4463" spans="2:17" x14ac:dyDescent="0.25">
      <c r="B4463" s="108"/>
      <c r="C4463" s="220"/>
      <c r="D4463" s="108"/>
      <c r="E4463" s="220"/>
      <c r="F4463" s="108"/>
      <c r="G4463" s="220"/>
      <c r="H4463" s="108"/>
      <c r="I4463" s="220"/>
      <c r="J4463" s="108"/>
      <c r="K4463" s="220"/>
      <c r="L4463" s="108"/>
      <c r="M4463" s="220"/>
      <c r="N4463" s="108"/>
      <c r="O4463" s="220"/>
      <c r="P4463" s="108"/>
      <c r="Q4463" s="225"/>
    </row>
    <row r="4464" spans="2:17" x14ac:dyDescent="0.25">
      <c r="B4464" s="108"/>
      <c r="C4464" s="220"/>
      <c r="D4464" s="108"/>
      <c r="E4464" s="220"/>
      <c r="F4464" s="108"/>
      <c r="G4464" s="220"/>
      <c r="H4464" s="108"/>
      <c r="I4464" s="220"/>
      <c r="J4464" s="108"/>
      <c r="K4464" s="220"/>
      <c r="L4464" s="108"/>
      <c r="M4464" s="220"/>
      <c r="N4464" s="108"/>
      <c r="O4464" s="220"/>
      <c r="P4464" s="108"/>
      <c r="Q4464" s="225"/>
    </row>
    <row r="4465" spans="2:17" x14ac:dyDescent="0.25">
      <c r="B4465" s="108"/>
      <c r="C4465" s="220"/>
      <c r="D4465" s="108"/>
      <c r="E4465" s="220"/>
      <c r="F4465" s="108"/>
      <c r="G4465" s="220"/>
      <c r="H4465" s="108"/>
      <c r="I4465" s="220"/>
      <c r="J4465" s="108"/>
      <c r="K4465" s="220"/>
      <c r="L4465" s="108"/>
      <c r="M4465" s="220"/>
      <c r="N4465" s="108"/>
      <c r="O4465" s="220"/>
      <c r="P4465" s="108"/>
      <c r="Q4465" s="225"/>
    </row>
    <row r="4466" spans="2:17" x14ac:dyDescent="0.25">
      <c r="B4466" s="108"/>
      <c r="C4466" s="220"/>
      <c r="D4466" s="108"/>
      <c r="E4466" s="220"/>
      <c r="F4466" s="108"/>
      <c r="G4466" s="220"/>
      <c r="H4466" s="108"/>
      <c r="I4466" s="220"/>
      <c r="J4466" s="108"/>
      <c r="K4466" s="220"/>
      <c r="L4466" s="108"/>
      <c r="M4466" s="220"/>
      <c r="N4466" s="108"/>
      <c r="O4466" s="220"/>
      <c r="P4466" s="108"/>
      <c r="Q4466" s="225"/>
    </row>
    <row r="4467" spans="2:17" x14ac:dyDescent="0.25">
      <c r="B4467" s="108"/>
      <c r="C4467" s="220"/>
      <c r="D4467" s="108"/>
      <c r="E4467" s="220"/>
      <c r="F4467" s="108"/>
      <c r="G4467" s="220"/>
      <c r="H4467" s="108"/>
      <c r="I4467" s="220"/>
      <c r="J4467" s="108"/>
      <c r="K4467" s="220"/>
      <c r="L4467" s="108"/>
      <c r="M4467" s="220"/>
      <c r="N4467" s="108"/>
      <c r="O4467" s="220"/>
      <c r="P4467" s="108"/>
      <c r="Q4467" s="225"/>
    </row>
    <row r="4468" spans="2:17" x14ac:dyDescent="0.25">
      <c r="B4468" s="108"/>
      <c r="C4468" s="220"/>
      <c r="D4468" s="108"/>
      <c r="E4468" s="220"/>
      <c r="F4468" s="108"/>
      <c r="G4468" s="220"/>
      <c r="H4468" s="108"/>
      <c r="I4468" s="220"/>
      <c r="J4468" s="108"/>
      <c r="K4468" s="220"/>
      <c r="L4468" s="108"/>
      <c r="M4468" s="220"/>
      <c r="N4468" s="108"/>
      <c r="O4468" s="220"/>
      <c r="P4468" s="108"/>
      <c r="Q4468" s="225"/>
    </row>
    <row r="4469" spans="2:17" x14ac:dyDescent="0.25">
      <c r="B4469" s="108"/>
      <c r="C4469" s="220"/>
      <c r="D4469" s="108"/>
      <c r="E4469" s="220"/>
      <c r="F4469" s="108"/>
      <c r="G4469" s="220"/>
      <c r="H4469" s="108"/>
      <c r="I4469" s="220"/>
      <c r="J4469" s="108"/>
      <c r="K4469" s="220"/>
      <c r="L4469" s="108"/>
      <c r="M4469" s="220"/>
      <c r="N4469" s="108"/>
      <c r="O4469" s="220"/>
      <c r="P4469" s="108"/>
      <c r="Q4469" s="225"/>
    </row>
    <row r="4470" spans="2:17" x14ac:dyDescent="0.25">
      <c r="B4470" s="108"/>
      <c r="C4470" s="220"/>
      <c r="D4470" s="108"/>
      <c r="E4470" s="220"/>
      <c r="F4470" s="108"/>
      <c r="G4470" s="220"/>
      <c r="H4470" s="108"/>
      <c r="I4470" s="220"/>
      <c r="J4470" s="108"/>
      <c r="K4470" s="220"/>
      <c r="L4470" s="108"/>
      <c r="M4470" s="220"/>
      <c r="N4470" s="108"/>
      <c r="O4470" s="220"/>
      <c r="P4470" s="108"/>
      <c r="Q4470" s="225"/>
    </row>
    <row r="4471" spans="2:17" x14ac:dyDescent="0.25">
      <c r="B4471" s="108"/>
      <c r="C4471" s="220"/>
      <c r="D4471" s="108"/>
      <c r="E4471" s="220"/>
      <c r="F4471" s="108"/>
      <c r="G4471" s="220"/>
      <c r="H4471" s="108"/>
      <c r="I4471" s="220"/>
      <c r="J4471" s="108"/>
      <c r="K4471" s="220"/>
      <c r="L4471" s="108"/>
      <c r="M4471" s="220"/>
      <c r="N4471" s="108"/>
      <c r="O4471" s="220"/>
      <c r="P4471" s="108"/>
      <c r="Q4471" s="225"/>
    </row>
    <row r="4472" spans="2:17" x14ac:dyDescent="0.25">
      <c r="B4472" s="108"/>
      <c r="C4472" s="220"/>
      <c r="D4472" s="108"/>
      <c r="E4472" s="220"/>
      <c r="F4472" s="108"/>
      <c r="G4472" s="220"/>
      <c r="H4472" s="108"/>
      <c r="I4472" s="220"/>
      <c r="J4472" s="108"/>
      <c r="K4472" s="220"/>
      <c r="L4472" s="108"/>
      <c r="M4472" s="220"/>
      <c r="N4472" s="108"/>
      <c r="O4472" s="220"/>
      <c r="P4472" s="108"/>
      <c r="Q4472" s="225"/>
    </row>
    <row r="4473" spans="2:17" x14ac:dyDescent="0.25">
      <c r="B4473" s="108"/>
      <c r="C4473" s="220"/>
      <c r="D4473" s="108"/>
      <c r="E4473" s="220"/>
      <c r="F4473" s="108"/>
      <c r="G4473" s="220"/>
      <c r="H4473" s="108"/>
      <c r="I4473" s="220"/>
      <c r="J4473" s="108"/>
      <c r="K4473" s="220"/>
      <c r="L4473" s="108"/>
      <c r="M4473" s="220"/>
      <c r="N4473" s="108"/>
      <c r="O4473" s="220"/>
      <c r="P4473" s="108"/>
      <c r="Q4473" s="225"/>
    </row>
    <row r="4474" spans="2:17" x14ac:dyDescent="0.25">
      <c r="B4474" s="108"/>
      <c r="C4474" s="220"/>
      <c r="D4474" s="108"/>
      <c r="E4474" s="220"/>
      <c r="F4474" s="108"/>
      <c r="G4474" s="220"/>
      <c r="H4474" s="108"/>
      <c r="I4474" s="220"/>
      <c r="J4474" s="108"/>
      <c r="K4474" s="220"/>
      <c r="L4474" s="108"/>
      <c r="M4474" s="220"/>
      <c r="N4474" s="108"/>
      <c r="O4474" s="220"/>
      <c r="P4474" s="108"/>
      <c r="Q4474" s="225"/>
    </row>
    <row r="4475" spans="2:17" x14ac:dyDescent="0.25">
      <c r="B4475" s="108"/>
      <c r="C4475" s="220"/>
      <c r="D4475" s="108"/>
      <c r="E4475" s="220"/>
      <c r="F4475" s="108"/>
      <c r="G4475" s="220"/>
      <c r="H4475" s="108"/>
      <c r="I4475" s="220"/>
      <c r="J4475" s="108"/>
      <c r="K4475" s="220"/>
      <c r="L4475" s="108"/>
      <c r="M4475" s="220"/>
      <c r="N4475" s="108"/>
      <c r="O4475" s="220"/>
      <c r="P4475" s="108"/>
      <c r="Q4475" s="225"/>
    </row>
    <row r="4476" spans="2:17" x14ac:dyDescent="0.25">
      <c r="B4476" s="108"/>
      <c r="C4476" s="220"/>
      <c r="D4476" s="108"/>
      <c r="E4476" s="220"/>
      <c r="F4476" s="108"/>
      <c r="G4476" s="220"/>
      <c r="H4476" s="108"/>
      <c r="I4476" s="220"/>
      <c r="J4476" s="108"/>
      <c r="K4476" s="220"/>
      <c r="L4476" s="108"/>
      <c r="M4476" s="220"/>
      <c r="N4476" s="108"/>
      <c r="O4476" s="220"/>
      <c r="P4476" s="108"/>
      <c r="Q4476" s="225"/>
    </row>
    <row r="4477" spans="2:17" x14ac:dyDescent="0.25">
      <c r="B4477" s="108"/>
      <c r="C4477" s="220"/>
      <c r="D4477" s="108"/>
      <c r="E4477" s="220"/>
      <c r="F4477" s="108"/>
      <c r="G4477" s="220"/>
      <c r="H4477" s="108"/>
      <c r="I4477" s="220"/>
      <c r="J4477" s="108"/>
      <c r="K4477" s="220"/>
      <c r="L4477" s="108"/>
      <c r="M4477" s="220"/>
      <c r="N4477" s="108"/>
      <c r="O4477" s="220"/>
      <c r="P4477" s="108"/>
      <c r="Q4477" s="225"/>
    </row>
    <row r="4478" spans="2:17" x14ac:dyDescent="0.25">
      <c r="B4478" s="108"/>
      <c r="C4478" s="220"/>
      <c r="D4478" s="108"/>
      <c r="E4478" s="220"/>
      <c r="F4478" s="108"/>
      <c r="G4478" s="220"/>
      <c r="H4478" s="108"/>
      <c r="I4478" s="220"/>
      <c r="J4478" s="108"/>
      <c r="K4478" s="220"/>
      <c r="L4478" s="108"/>
      <c r="M4478" s="220"/>
      <c r="N4478" s="108"/>
      <c r="O4478" s="220"/>
      <c r="P4478" s="108"/>
      <c r="Q4478" s="225"/>
    </row>
    <row r="4479" spans="2:17" x14ac:dyDescent="0.25">
      <c r="B4479" s="108"/>
      <c r="C4479" s="220"/>
      <c r="D4479" s="108"/>
      <c r="E4479" s="220"/>
      <c r="F4479" s="108"/>
      <c r="G4479" s="220"/>
      <c r="H4479" s="108"/>
      <c r="I4479" s="220"/>
      <c r="J4479" s="108"/>
      <c r="K4479" s="220"/>
      <c r="L4479" s="108"/>
      <c r="M4479" s="220"/>
      <c r="N4479" s="108"/>
      <c r="O4479" s="220"/>
      <c r="P4479" s="108"/>
      <c r="Q4479" s="225"/>
    </row>
    <row r="4480" spans="2:17" x14ac:dyDescent="0.25">
      <c r="B4480" s="108"/>
      <c r="C4480" s="220"/>
      <c r="D4480" s="108"/>
      <c r="E4480" s="220"/>
      <c r="F4480" s="108"/>
      <c r="G4480" s="220"/>
      <c r="H4480" s="108"/>
      <c r="I4480" s="220"/>
      <c r="J4480" s="108"/>
      <c r="K4480" s="220"/>
      <c r="L4480" s="108"/>
      <c r="M4480" s="220"/>
      <c r="N4480" s="108"/>
      <c r="O4480" s="220"/>
      <c r="P4480" s="108"/>
      <c r="Q4480" s="225"/>
    </row>
    <row r="4481" spans="2:17" x14ac:dyDescent="0.25">
      <c r="B4481" s="108"/>
      <c r="C4481" s="220"/>
      <c r="D4481" s="108"/>
      <c r="E4481" s="220"/>
      <c r="F4481" s="108"/>
      <c r="G4481" s="220"/>
      <c r="H4481" s="108"/>
      <c r="I4481" s="220"/>
      <c r="J4481" s="108"/>
      <c r="K4481" s="220"/>
      <c r="L4481" s="108"/>
      <c r="M4481" s="220"/>
      <c r="N4481" s="108"/>
      <c r="O4481" s="220"/>
      <c r="P4481" s="108"/>
      <c r="Q4481" s="225"/>
    </row>
    <row r="4482" spans="2:17" x14ac:dyDescent="0.25">
      <c r="B4482" s="108"/>
      <c r="C4482" s="220"/>
      <c r="D4482" s="108"/>
      <c r="E4482" s="220"/>
      <c r="F4482" s="108"/>
      <c r="G4482" s="220"/>
      <c r="H4482" s="108"/>
      <c r="I4482" s="220"/>
      <c r="J4482" s="108"/>
      <c r="K4482" s="220"/>
      <c r="L4482" s="108"/>
      <c r="M4482" s="220"/>
      <c r="N4482" s="108"/>
      <c r="O4482" s="220"/>
      <c r="P4482" s="108"/>
      <c r="Q4482" s="225"/>
    </row>
    <row r="4483" spans="2:17" x14ac:dyDescent="0.25">
      <c r="B4483" s="108"/>
      <c r="C4483" s="220"/>
      <c r="D4483" s="108"/>
      <c r="E4483" s="220"/>
      <c r="F4483" s="108"/>
      <c r="G4483" s="220"/>
      <c r="H4483" s="108"/>
      <c r="I4483" s="220"/>
      <c r="J4483" s="108"/>
      <c r="K4483" s="220"/>
      <c r="L4483" s="108"/>
      <c r="M4483" s="220"/>
      <c r="N4483" s="108"/>
      <c r="O4483" s="220"/>
      <c r="P4483" s="108"/>
      <c r="Q4483" s="225"/>
    </row>
    <row r="4484" spans="2:17" x14ac:dyDescent="0.25">
      <c r="B4484" s="108"/>
      <c r="C4484" s="220"/>
      <c r="D4484" s="108"/>
      <c r="E4484" s="220"/>
      <c r="F4484" s="108"/>
      <c r="G4484" s="220"/>
      <c r="H4484" s="108"/>
      <c r="I4484" s="220"/>
      <c r="J4484" s="108"/>
      <c r="K4484" s="220"/>
      <c r="L4484" s="108"/>
      <c r="M4484" s="220"/>
      <c r="N4484" s="108"/>
      <c r="O4484" s="220"/>
      <c r="P4484" s="108"/>
      <c r="Q4484" s="225"/>
    </row>
    <row r="4485" spans="2:17" x14ac:dyDescent="0.25">
      <c r="B4485" s="108"/>
      <c r="C4485" s="220"/>
      <c r="D4485" s="108"/>
      <c r="E4485" s="220"/>
      <c r="F4485" s="108"/>
      <c r="G4485" s="220"/>
      <c r="H4485" s="108"/>
      <c r="I4485" s="220"/>
      <c r="J4485" s="108"/>
      <c r="K4485" s="220"/>
      <c r="L4485" s="108"/>
      <c r="M4485" s="220"/>
      <c r="N4485" s="108"/>
      <c r="O4485" s="220"/>
      <c r="P4485" s="108"/>
      <c r="Q4485" s="225"/>
    </row>
    <row r="4486" spans="2:17" x14ac:dyDescent="0.25">
      <c r="B4486" s="108"/>
      <c r="C4486" s="220"/>
      <c r="D4486" s="108"/>
      <c r="E4486" s="220"/>
      <c r="F4486" s="108"/>
      <c r="G4486" s="220"/>
      <c r="H4486" s="108"/>
      <c r="I4486" s="220"/>
      <c r="J4486" s="108"/>
      <c r="K4486" s="220"/>
      <c r="L4486" s="108"/>
      <c r="M4486" s="220"/>
      <c r="N4486" s="108"/>
      <c r="O4486" s="220"/>
      <c r="P4486" s="108"/>
      <c r="Q4486" s="225"/>
    </row>
    <row r="4487" spans="2:17" x14ac:dyDescent="0.25">
      <c r="B4487" s="108"/>
      <c r="C4487" s="220"/>
      <c r="D4487" s="108"/>
      <c r="E4487" s="220"/>
      <c r="F4487" s="108"/>
      <c r="G4487" s="220"/>
      <c r="H4487" s="108"/>
      <c r="I4487" s="220"/>
      <c r="J4487" s="108"/>
      <c r="K4487" s="220"/>
      <c r="L4487" s="108"/>
      <c r="M4487" s="220"/>
      <c r="N4487" s="108"/>
      <c r="O4487" s="220"/>
      <c r="P4487" s="108"/>
      <c r="Q4487" s="225"/>
    </row>
    <row r="4488" spans="2:17" x14ac:dyDescent="0.25">
      <c r="B4488" s="108"/>
      <c r="C4488" s="220"/>
      <c r="D4488" s="108"/>
      <c r="E4488" s="220"/>
      <c r="F4488" s="108"/>
      <c r="G4488" s="220"/>
      <c r="H4488" s="108"/>
      <c r="I4488" s="220"/>
      <c r="J4488" s="108"/>
      <c r="K4488" s="220"/>
      <c r="L4488" s="108"/>
      <c r="M4488" s="220"/>
      <c r="N4488" s="108"/>
      <c r="O4488" s="220"/>
      <c r="P4488" s="108"/>
      <c r="Q4488" s="225"/>
    </row>
    <row r="4489" spans="2:17" x14ac:dyDescent="0.25">
      <c r="B4489" s="108"/>
      <c r="C4489" s="220"/>
      <c r="D4489" s="108"/>
      <c r="E4489" s="220"/>
      <c r="F4489" s="108"/>
      <c r="G4489" s="220"/>
      <c r="H4489" s="108"/>
      <c r="I4489" s="220"/>
      <c r="J4489" s="108"/>
      <c r="K4489" s="220"/>
      <c r="L4489" s="108"/>
      <c r="M4489" s="220"/>
      <c r="N4489" s="108"/>
      <c r="O4489" s="220"/>
      <c r="P4489" s="108"/>
      <c r="Q4489" s="225"/>
    </row>
    <row r="4490" spans="2:17" x14ac:dyDescent="0.25">
      <c r="B4490" s="108"/>
      <c r="C4490" s="220"/>
      <c r="D4490" s="108"/>
      <c r="E4490" s="220"/>
      <c r="F4490" s="108"/>
      <c r="G4490" s="220"/>
      <c r="H4490" s="108"/>
      <c r="I4490" s="220"/>
      <c r="J4490" s="108"/>
      <c r="K4490" s="220"/>
      <c r="L4490" s="108"/>
      <c r="M4490" s="220"/>
      <c r="N4490" s="108"/>
      <c r="O4490" s="220"/>
      <c r="P4490" s="108"/>
      <c r="Q4490" s="225"/>
    </row>
    <row r="4491" spans="2:17" x14ac:dyDescent="0.25">
      <c r="B4491" s="108"/>
      <c r="C4491" s="220"/>
      <c r="D4491" s="108"/>
      <c r="E4491" s="220"/>
      <c r="F4491" s="108"/>
      <c r="G4491" s="220"/>
      <c r="H4491" s="108"/>
      <c r="I4491" s="220"/>
      <c r="J4491" s="108"/>
      <c r="K4491" s="220"/>
      <c r="L4491" s="108"/>
      <c r="M4491" s="220"/>
      <c r="N4491" s="108"/>
      <c r="O4491" s="220"/>
      <c r="P4491" s="108"/>
      <c r="Q4491" s="225"/>
    </row>
    <row r="4492" spans="2:17" x14ac:dyDescent="0.25">
      <c r="B4492" s="108"/>
      <c r="C4492" s="220"/>
      <c r="D4492" s="108"/>
      <c r="E4492" s="220"/>
      <c r="F4492" s="108"/>
      <c r="G4492" s="220"/>
      <c r="H4492" s="108"/>
      <c r="I4492" s="220"/>
      <c r="J4492" s="108"/>
      <c r="K4492" s="220"/>
      <c r="L4492" s="108"/>
      <c r="M4492" s="220"/>
      <c r="N4492" s="108"/>
      <c r="O4492" s="220"/>
      <c r="P4492" s="108"/>
      <c r="Q4492" s="225"/>
    </row>
    <row r="4493" spans="2:17" x14ac:dyDescent="0.25">
      <c r="B4493" s="108"/>
      <c r="C4493" s="220"/>
      <c r="D4493" s="108"/>
      <c r="E4493" s="220"/>
      <c r="F4493" s="108"/>
      <c r="G4493" s="220"/>
      <c r="H4493" s="108"/>
      <c r="I4493" s="220"/>
      <c r="J4493" s="108"/>
      <c r="K4493" s="220"/>
      <c r="L4493" s="108"/>
      <c r="M4493" s="220"/>
      <c r="N4493" s="108"/>
      <c r="O4493" s="220"/>
      <c r="P4493" s="108"/>
      <c r="Q4493" s="225"/>
    </row>
    <row r="4494" spans="2:17" x14ac:dyDescent="0.25">
      <c r="B4494" s="108"/>
      <c r="C4494" s="220"/>
      <c r="D4494" s="108"/>
      <c r="E4494" s="220"/>
      <c r="F4494" s="108"/>
      <c r="G4494" s="220"/>
      <c r="H4494" s="108"/>
      <c r="I4494" s="220"/>
      <c r="J4494" s="108"/>
      <c r="K4494" s="220"/>
      <c r="L4494" s="108"/>
      <c r="M4494" s="220"/>
      <c r="N4494" s="108"/>
      <c r="O4494" s="220"/>
      <c r="P4494" s="108"/>
      <c r="Q4494" s="225"/>
    </row>
    <row r="4495" spans="2:17" x14ac:dyDescent="0.25">
      <c r="B4495" s="108"/>
      <c r="C4495" s="220"/>
      <c r="D4495" s="108"/>
      <c r="E4495" s="220"/>
      <c r="F4495" s="108"/>
      <c r="G4495" s="220"/>
      <c r="H4495" s="108"/>
      <c r="I4495" s="220"/>
      <c r="J4495" s="108"/>
      <c r="K4495" s="220"/>
      <c r="L4495" s="108"/>
      <c r="M4495" s="220"/>
      <c r="N4495" s="108"/>
      <c r="O4495" s="220"/>
      <c r="P4495" s="108"/>
      <c r="Q4495" s="225"/>
    </row>
    <row r="4496" spans="2:17" x14ac:dyDescent="0.25">
      <c r="B4496" s="108"/>
      <c r="C4496" s="220"/>
      <c r="D4496" s="108"/>
      <c r="E4496" s="220"/>
      <c r="F4496" s="108"/>
      <c r="G4496" s="220"/>
      <c r="H4496" s="108"/>
      <c r="I4496" s="220"/>
      <c r="J4496" s="108"/>
      <c r="K4496" s="220"/>
      <c r="L4496" s="108"/>
      <c r="M4496" s="220"/>
      <c r="N4496" s="108"/>
      <c r="O4496" s="220"/>
      <c r="P4496" s="108"/>
      <c r="Q4496" s="225"/>
    </row>
    <row r="4497" spans="2:17" x14ac:dyDescent="0.25">
      <c r="B4497" s="108"/>
      <c r="C4497" s="220"/>
      <c r="D4497" s="108"/>
      <c r="E4497" s="220"/>
      <c r="F4497" s="108"/>
      <c r="G4497" s="220"/>
      <c r="H4497" s="108"/>
      <c r="I4497" s="220"/>
      <c r="J4497" s="108"/>
      <c r="K4497" s="220"/>
      <c r="L4497" s="108"/>
      <c r="M4497" s="220"/>
      <c r="N4497" s="108"/>
      <c r="O4497" s="220"/>
      <c r="P4497" s="108"/>
      <c r="Q4497" s="225"/>
    </row>
    <row r="4498" spans="2:17" x14ac:dyDescent="0.25">
      <c r="B4498" s="108"/>
      <c r="C4498" s="220"/>
      <c r="D4498" s="108"/>
      <c r="E4498" s="220"/>
      <c r="F4498" s="108"/>
      <c r="G4498" s="220"/>
      <c r="H4498" s="108"/>
      <c r="I4498" s="220"/>
      <c r="J4498" s="108"/>
      <c r="K4498" s="220"/>
      <c r="L4498" s="108"/>
      <c r="M4498" s="220"/>
      <c r="N4498" s="108"/>
      <c r="O4498" s="220"/>
      <c r="P4498" s="108"/>
      <c r="Q4498" s="225"/>
    </row>
    <row r="4499" spans="2:17" x14ac:dyDescent="0.25">
      <c r="B4499" s="108"/>
      <c r="C4499" s="220"/>
      <c r="D4499" s="108"/>
      <c r="E4499" s="220"/>
      <c r="F4499" s="108"/>
      <c r="G4499" s="220"/>
      <c r="H4499" s="108"/>
      <c r="I4499" s="220"/>
      <c r="J4499" s="108"/>
      <c r="K4499" s="220"/>
      <c r="L4499" s="108"/>
      <c r="M4499" s="220"/>
      <c r="N4499" s="108"/>
      <c r="O4499" s="220"/>
      <c r="P4499" s="108"/>
      <c r="Q4499" s="225"/>
    </row>
    <row r="4500" spans="2:17" x14ac:dyDescent="0.25">
      <c r="B4500" s="108"/>
      <c r="C4500" s="220"/>
      <c r="D4500" s="108"/>
      <c r="E4500" s="220"/>
      <c r="F4500" s="108"/>
      <c r="G4500" s="220"/>
      <c r="H4500" s="108"/>
      <c r="I4500" s="220"/>
      <c r="J4500" s="108"/>
      <c r="K4500" s="220"/>
      <c r="L4500" s="108"/>
      <c r="M4500" s="220"/>
      <c r="N4500" s="108"/>
      <c r="O4500" s="220"/>
      <c r="P4500" s="108"/>
      <c r="Q4500" s="225"/>
    </row>
    <row r="4501" spans="2:17" x14ac:dyDescent="0.25">
      <c r="B4501" s="108"/>
      <c r="C4501" s="220"/>
      <c r="D4501" s="108"/>
      <c r="E4501" s="220"/>
      <c r="F4501" s="108"/>
      <c r="G4501" s="220"/>
      <c r="H4501" s="108"/>
      <c r="I4501" s="220"/>
      <c r="J4501" s="108"/>
      <c r="K4501" s="220"/>
      <c r="L4501" s="108"/>
      <c r="M4501" s="220"/>
      <c r="N4501" s="108"/>
      <c r="O4501" s="220"/>
      <c r="P4501" s="108"/>
      <c r="Q4501" s="225"/>
    </row>
    <row r="4502" spans="2:17" x14ac:dyDescent="0.25">
      <c r="B4502" s="108"/>
      <c r="C4502" s="220"/>
      <c r="D4502" s="108"/>
      <c r="E4502" s="220"/>
      <c r="F4502" s="108"/>
      <c r="G4502" s="220"/>
      <c r="H4502" s="108"/>
      <c r="I4502" s="220"/>
      <c r="J4502" s="108"/>
      <c r="K4502" s="220"/>
      <c r="L4502" s="108"/>
      <c r="M4502" s="220"/>
      <c r="N4502" s="108"/>
      <c r="O4502" s="220"/>
      <c r="P4502" s="108"/>
      <c r="Q4502" s="225"/>
    </row>
    <row r="4503" spans="2:17" x14ac:dyDescent="0.25">
      <c r="B4503" s="108"/>
      <c r="C4503" s="220"/>
      <c r="D4503" s="108"/>
      <c r="E4503" s="220"/>
      <c r="F4503" s="108"/>
      <c r="G4503" s="220"/>
      <c r="H4503" s="108"/>
      <c r="I4503" s="220"/>
      <c r="J4503" s="108"/>
      <c r="K4503" s="220"/>
      <c r="L4503" s="108"/>
      <c r="M4503" s="220"/>
      <c r="N4503" s="108"/>
      <c r="O4503" s="220"/>
      <c r="P4503" s="108"/>
      <c r="Q4503" s="225"/>
    </row>
    <row r="4504" spans="2:17" x14ac:dyDescent="0.25">
      <c r="B4504" s="108"/>
      <c r="C4504" s="220"/>
      <c r="D4504" s="108"/>
      <c r="E4504" s="220"/>
      <c r="F4504" s="108"/>
      <c r="G4504" s="220"/>
      <c r="H4504" s="108"/>
      <c r="I4504" s="220"/>
      <c r="J4504" s="108"/>
      <c r="K4504" s="220"/>
      <c r="L4504" s="108"/>
      <c r="M4504" s="220"/>
      <c r="N4504" s="108"/>
      <c r="O4504" s="220"/>
      <c r="P4504" s="108"/>
      <c r="Q4504" s="225"/>
    </row>
    <row r="4505" spans="2:17" x14ac:dyDescent="0.25">
      <c r="B4505" s="108"/>
      <c r="C4505" s="220"/>
      <c r="D4505" s="108"/>
      <c r="E4505" s="220"/>
      <c r="F4505" s="108"/>
      <c r="G4505" s="220"/>
      <c r="H4505" s="108"/>
      <c r="I4505" s="220"/>
      <c r="J4505" s="108"/>
      <c r="K4505" s="220"/>
      <c r="L4505" s="108"/>
      <c r="M4505" s="220"/>
      <c r="N4505" s="108"/>
      <c r="O4505" s="220"/>
      <c r="P4505" s="108"/>
      <c r="Q4505" s="225"/>
    </row>
    <row r="4506" spans="2:17" x14ac:dyDescent="0.25">
      <c r="B4506" s="108"/>
      <c r="C4506" s="220"/>
      <c r="D4506" s="108"/>
      <c r="E4506" s="220"/>
      <c r="F4506" s="108"/>
      <c r="G4506" s="220"/>
      <c r="H4506" s="108"/>
      <c r="I4506" s="220"/>
      <c r="J4506" s="108"/>
      <c r="K4506" s="220"/>
      <c r="L4506" s="108"/>
      <c r="M4506" s="220"/>
      <c r="N4506" s="108"/>
      <c r="O4506" s="220"/>
      <c r="P4506" s="108"/>
      <c r="Q4506" s="225"/>
    </row>
    <row r="4507" spans="2:17" x14ac:dyDescent="0.25">
      <c r="B4507" s="108"/>
      <c r="C4507" s="220"/>
      <c r="D4507" s="108"/>
      <c r="E4507" s="220"/>
      <c r="F4507" s="108"/>
      <c r="G4507" s="220"/>
      <c r="H4507" s="108"/>
      <c r="I4507" s="220"/>
      <c r="J4507" s="108"/>
      <c r="K4507" s="220"/>
      <c r="L4507" s="108"/>
      <c r="M4507" s="220"/>
      <c r="N4507" s="108"/>
      <c r="O4507" s="220"/>
      <c r="P4507" s="108"/>
      <c r="Q4507" s="225"/>
    </row>
    <row r="4508" spans="2:17" x14ac:dyDescent="0.25">
      <c r="B4508" s="108"/>
      <c r="C4508" s="220"/>
      <c r="D4508" s="108"/>
      <c r="E4508" s="220"/>
      <c r="F4508" s="108"/>
      <c r="G4508" s="220"/>
      <c r="H4508" s="108"/>
      <c r="I4508" s="220"/>
      <c r="J4508" s="108"/>
      <c r="K4508" s="220"/>
      <c r="L4508" s="108"/>
      <c r="M4508" s="220"/>
      <c r="N4508" s="108"/>
      <c r="O4508" s="220"/>
      <c r="P4508" s="108"/>
      <c r="Q4508" s="225"/>
    </row>
    <row r="4509" spans="2:17" x14ac:dyDescent="0.25">
      <c r="B4509" s="108"/>
      <c r="C4509" s="220"/>
      <c r="D4509" s="108"/>
      <c r="E4509" s="220"/>
      <c r="F4509" s="108"/>
      <c r="G4509" s="220"/>
      <c r="H4509" s="108"/>
      <c r="I4509" s="220"/>
      <c r="J4509" s="108"/>
      <c r="K4509" s="220"/>
      <c r="L4509" s="108"/>
      <c r="M4509" s="220"/>
      <c r="N4509" s="108"/>
      <c r="O4509" s="220"/>
      <c r="P4509" s="108"/>
      <c r="Q4509" s="225"/>
    </row>
    <row r="4510" spans="2:17" x14ac:dyDescent="0.25">
      <c r="B4510" s="108"/>
      <c r="C4510" s="220"/>
      <c r="D4510" s="108"/>
      <c r="E4510" s="220"/>
      <c r="F4510" s="108"/>
      <c r="G4510" s="220"/>
      <c r="H4510" s="108"/>
      <c r="I4510" s="220"/>
      <c r="J4510" s="108"/>
      <c r="K4510" s="220"/>
      <c r="L4510" s="108"/>
      <c r="M4510" s="220"/>
      <c r="N4510" s="108"/>
      <c r="O4510" s="220"/>
      <c r="P4510" s="108"/>
      <c r="Q4510" s="225"/>
    </row>
    <row r="4511" spans="2:17" x14ac:dyDescent="0.25">
      <c r="B4511" s="108"/>
      <c r="C4511" s="220"/>
      <c r="D4511" s="108"/>
      <c r="E4511" s="220"/>
      <c r="F4511" s="108"/>
      <c r="G4511" s="220"/>
      <c r="H4511" s="108"/>
      <c r="I4511" s="220"/>
      <c r="J4511" s="108"/>
      <c r="K4511" s="220"/>
      <c r="L4511" s="108"/>
      <c r="M4511" s="220"/>
      <c r="N4511" s="108"/>
      <c r="O4511" s="220"/>
      <c r="P4511" s="108"/>
      <c r="Q4511" s="225"/>
    </row>
    <row r="4512" spans="2:17" x14ac:dyDescent="0.25">
      <c r="B4512" s="108"/>
      <c r="C4512" s="220"/>
      <c r="D4512" s="108"/>
      <c r="E4512" s="220"/>
      <c r="F4512" s="108"/>
      <c r="G4512" s="220"/>
      <c r="H4512" s="108"/>
      <c r="I4512" s="220"/>
      <c r="J4512" s="108"/>
      <c r="K4512" s="220"/>
      <c r="L4512" s="108"/>
      <c r="M4512" s="220"/>
      <c r="N4512" s="108"/>
      <c r="O4512" s="220"/>
      <c r="P4512" s="108"/>
      <c r="Q4512" s="225"/>
    </row>
    <row r="4513" spans="2:17" x14ac:dyDescent="0.25">
      <c r="B4513" s="108"/>
      <c r="C4513" s="220"/>
      <c r="D4513" s="108"/>
      <c r="E4513" s="220"/>
      <c r="F4513" s="108"/>
      <c r="G4513" s="220"/>
      <c r="H4513" s="108"/>
      <c r="I4513" s="220"/>
      <c r="J4513" s="108"/>
      <c r="K4513" s="220"/>
      <c r="L4513" s="108"/>
      <c r="M4513" s="220"/>
      <c r="N4513" s="108"/>
      <c r="O4513" s="220"/>
      <c r="P4513" s="108"/>
      <c r="Q4513" s="225"/>
    </row>
    <row r="4514" spans="2:17" x14ac:dyDescent="0.25">
      <c r="B4514" s="108"/>
      <c r="C4514" s="220"/>
      <c r="D4514" s="108"/>
      <c r="E4514" s="220"/>
      <c r="F4514" s="108"/>
      <c r="G4514" s="220"/>
      <c r="H4514" s="108"/>
      <c r="I4514" s="220"/>
      <c r="J4514" s="108"/>
      <c r="K4514" s="220"/>
      <c r="L4514" s="108"/>
      <c r="M4514" s="220"/>
      <c r="N4514" s="108"/>
      <c r="O4514" s="220"/>
      <c r="P4514" s="108"/>
      <c r="Q4514" s="225"/>
    </row>
    <row r="4515" spans="2:17" x14ac:dyDescent="0.25">
      <c r="B4515" s="108"/>
      <c r="C4515" s="220"/>
      <c r="D4515" s="108"/>
      <c r="E4515" s="220"/>
      <c r="F4515" s="108"/>
      <c r="G4515" s="220"/>
      <c r="H4515" s="108"/>
      <c r="I4515" s="220"/>
      <c r="J4515" s="108"/>
      <c r="K4515" s="220"/>
      <c r="L4515" s="108"/>
      <c r="M4515" s="220"/>
      <c r="N4515" s="108"/>
      <c r="O4515" s="220"/>
      <c r="P4515" s="108"/>
      <c r="Q4515" s="225"/>
    </row>
    <row r="4516" spans="2:17" x14ac:dyDescent="0.25">
      <c r="B4516" s="108"/>
      <c r="C4516" s="220"/>
      <c r="D4516" s="108"/>
      <c r="E4516" s="220"/>
      <c r="F4516" s="108"/>
      <c r="G4516" s="220"/>
      <c r="H4516" s="108"/>
      <c r="I4516" s="220"/>
      <c r="J4516" s="108"/>
      <c r="K4516" s="220"/>
      <c r="L4516" s="108"/>
      <c r="M4516" s="220"/>
      <c r="N4516" s="108"/>
      <c r="O4516" s="220"/>
      <c r="P4516" s="108"/>
      <c r="Q4516" s="225"/>
    </row>
    <row r="4517" spans="2:17" x14ac:dyDescent="0.25">
      <c r="B4517" s="108"/>
      <c r="C4517" s="220"/>
      <c r="D4517" s="108"/>
      <c r="E4517" s="220"/>
      <c r="F4517" s="108"/>
      <c r="G4517" s="220"/>
      <c r="H4517" s="108"/>
      <c r="I4517" s="220"/>
      <c r="J4517" s="108"/>
      <c r="K4517" s="220"/>
      <c r="L4517" s="108"/>
      <c r="M4517" s="220"/>
      <c r="N4517" s="108"/>
      <c r="O4517" s="220"/>
      <c r="P4517" s="108"/>
      <c r="Q4517" s="225"/>
    </row>
    <row r="4518" spans="2:17" x14ac:dyDescent="0.25">
      <c r="B4518" s="108"/>
      <c r="C4518" s="220"/>
      <c r="D4518" s="108"/>
      <c r="E4518" s="220"/>
      <c r="F4518" s="108"/>
      <c r="G4518" s="220"/>
      <c r="H4518" s="108"/>
      <c r="I4518" s="220"/>
      <c r="J4518" s="108"/>
      <c r="K4518" s="220"/>
      <c r="L4518" s="108"/>
      <c r="M4518" s="220"/>
      <c r="N4518" s="108"/>
      <c r="O4518" s="220"/>
      <c r="P4518" s="108"/>
      <c r="Q4518" s="225"/>
    </row>
    <row r="4519" spans="2:17" x14ac:dyDescent="0.25">
      <c r="B4519" s="108"/>
      <c r="C4519" s="220"/>
      <c r="D4519" s="108"/>
      <c r="E4519" s="220"/>
      <c r="F4519" s="108"/>
      <c r="G4519" s="220"/>
      <c r="H4519" s="108"/>
      <c r="I4519" s="220"/>
      <c r="J4519" s="108"/>
      <c r="K4519" s="220"/>
      <c r="L4519" s="108"/>
      <c r="M4519" s="220"/>
      <c r="N4519" s="108"/>
      <c r="O4519" s="220"/>
      <c r="P4519" s="108"/>
      <c r="Q4519" s="225"/>
    </row>
    <row r="4520" spans="2:17" x14ac:dyDescent="0.25">
      <c r="B4520" s="108"/>
      <c r="C4520" s="220"/>
      <c r="D4520" s="108"/>
      <c r="E4520" s="220"/>
      <c r="F4520" s="108"/>
      <c r="G4520" s="220"/>
      <c r="H4520" s="108"/>
      <c r="I4520" s="220"/>
      <c r="J4520" s="108"/>
      <c r="K4520" s="220"/>
      <c r="L4520" s="108"/>
      <c r="M4520" s="220"/>
      <c r="N4520" s="108"/>
      <c r="O4520" s="220"/>
      <c r="P4520" s="108"/>
      <c r="Q4520" s="225"/>
    </row>
    <row r="4521" spans="2:17" x14ac:dyDescent="0.25">
      <c r="B4521" s="108"/>
      <c r="C4521" s="220"/>
      <c r="D4521" s="108"/>
      <c r="E4521" s="220"/>
      <c r="F4521" s="108"/>
      <c r="G4521" s="220"/>
      <c r="H4521" s="108"/>
      <c r="I4521" s="220"/>
      <c r="J4521" s="108"/>
      <c r="K4521" s="220"/>
      <c r="L4521" s="108"/>
      <c r="M4521" s="220"/>
      <c r="N4521" s="108"/>
      <c r="O4521" s="220"/>
      <c r="P4521" s="108"/>
      <c r="Q4521" s="225"/>
    </row>
    <row r="4522" spans="2:17" x14ac:dyDescent="0.25">
      <c r="B4522" s="108"/>
      <c r="C4522" s="220"/>
      <c r="D4522" s="108"/>
      <c r="E4522" s="220"/>
      <c r="F4522" s="108"/>
      <c r="G4522" s="220"/>
      <c r="H4522" s="108"/>
      <c r="I4522" s="220"/>
      <c r="J4522" s="108"/>
      <c r="K4522" s="220"/>
      <c r="L4522" s="108"/>
      <c r="M4522" s="220"/>
      <c r="N4522" s="108"/>
      <c r="O4522" s="220"/>
      <c r="P4522" s="108"/>
      <c r="Q4522" s="225"/>
    </row>
    <row r="4523" spans="2:17" x14ac:dyDescent="0.25">
      <c r="B4523" s="108"/>
      <c r="C4523" s="220"/>
      <c r="D4523" s="108"/>
      <c r="E4523" s="220"/>
      <c r="F4523" s="108"/>
      <c r="G4523" s="220"/>
      <c r="H4523" s="108"/>
      <c r="I4523" s="220"/>
      <c r="J4523" s="108"/>
      <c r="K4523" s="220"/>
      <c r="L4523" s="108"/>
      <c r="M4523" s="220"/>
      <c r="N4523" s="108"/>
      <c r="O4523" s="220"/>
      <c r="P4523" s="108"/>
      <c r="Q4523" s="225"/>
    </row>
    <row r="4524" spans="2:17" x14ac:dyDescent="0.25">
      <c r="B4524" s="108"/>
      <c r="C4524" s="220"/>
      <c r="D4524" s="108"/>
      <c r="E4524" s="220"/>
      <c r="F4524" s="108"/>
      <c r="G4524" s="220"/>
      <c r="H4524" s="108"/>
      <c r="I4524" s="220"/>
      <c r="J4524" s="108"/>
      <c r="K4524" s="220"/>
      <c r="L4524" s="108"/>
      <c r="M4524" s="220"/>
      <c r="N4524" s="108"/>
      <c r="O4524" s="220"/>
      <c r="P4524" s="108"/>
      <c r="Q4524" s="225"/>
    </row>
    <row r="4525" spans="2:17" x14ac:dyDescent="0.25">
      <c r="B4525" s="108"/>
      <c r="C4525" s="220"/>
      <c r="D4525" s="108"/>
      <c r="E4525" s="220"/>
      <c r="F4525" s="108"/>
      <c r="G4525" s="220"/>
      <c r="H4525" s="108"/>
      <c r="I4525" s="220"/>
      <c r="J4525" s="108"/>
      <c r="K4525" s="220"/>
      <c r="L4525" s="108"/>
      <c r="M4525" s="220"/>
      <c r="N4525" s="108"/>
      <c r="O4525" s="220"/>
      <c r="P4525" s="108"/>
      <c r="Q4525" s="225"/>
    </row>
    <row r="4526" spans="2:17" x14ac:dyDescent="0.25">
      <c r="B4526" s="108"/>
      <c r="C4526" s="220"/>
      <c r="D4526" s="108"/>
      <c r="E4526" s="220"/>
      <c r="F4526" s="108"/>
      <c r="G4526" s="220"/>
      <c r="H4526" s="108"/>
      <c r="I4526" s="220"/>
      <c r="J4526" s="108"/>
      <c r="K4526" s="220"/>
      <c r="L4526" s="108"/>
      <c r="M4526" s="220"/>
      <c r="N4526" s="108"/>
      <c r="O4526" s="220"/>
      <c r="P4526" s="108"/>
      <c r="Q4526" s="225"/>
    </row>
    <row r="4527" spans="2:17" x14ac:dyDescent="0.25">
      <c r="B4527" s="108"/>
      <c r="C4527" s="220"/>
      <c r="D4527" s="108"/>
      <c r="E4527" s="220"/>
      <c r="F4527" s="108"/>
      <c r="G4527" s="220"/>
      <c r="H4527" s="108"/>
      <c r="I4527" s="220"/>
      <c r="J4527" s="108"/>
      <c r="K4527" s="220"/>
      <c r="L4527" s="108"/>
      <c r="M4527" s="220"/>
      <c r="N4527" s="108"/>
      <c r="O4527" s="220"/>
      <c r="P4527" s="108"/>
      <c r="Q4527" s="225"/>
    </row>
    <row r="4528" spans="2:17" x14ac:dyDescent="0.25">
      <c r="B4528" s="108"/>
      <c r="C4528" s="220"/>
      <c r="D4528" s="108"/>
      <c r="E4528" s="220"/>
      <c r="F4528" s="108"/>
      <c r="G4528" s="220"/>
      <c r="H4528" s="108"/>
      <c r="I4528" s="220"/>
      <c r="J4528" s="108"/>
      <c r="K4528" s="220"/>
      <c r="L4528" s="108"/>
      <c r="M4528" s="220"/>
      <c r="N4528" s="108"/>
      <c r="O4528" s="220"/>
      <c r="P4528" s="108"/>
      <c r="Q4528" s="225"/>
    </row>
    <row r="4529" spans="2:17" x14ac:dyDescent="0.25">
      <c r="B4529" s="108"/>
      <c r="C4529" s="220"/>
      <c r="D4529" s="108"/>
      <c r="E4529" s="220"/>
      <c r="F4529" s="108"/>
      <c r="G4529" s="220"/>
      <c r="H4529" s="108"/>
      <c r="I4529" s="220"/>
      <c r="J4529" s="108"/>
      <c r="K4529" s="220"/>
      <c r="L4529" s="108"/>
      <c r="M4529" s="220"/>
      <c r="N4529" s="108"/>
      <c r="O4529" s="220"/>
      <c r="P4529" s="108"/>
      <c r="Q4529" s="225"/>
    </row>
    <row r="4530" spans="2:17" x14ac:dyDescent="0.25">
      <c r="B4530" s="108"/>
      <c r="C4530" s="220"/>
      <c r="D4530" s="108"/>
      <c r="E4530" s="220"/>
      <c r="F4530" s="108"/>
      <c r="G4530" s="220"/>
      <c r="H4530" s="108"/>
      <c r="I4530" s="220"/>
      <c r="J4530" s="108"/>
      <c r="K4530" s="220"/>
      <c r="L4530" s="108"/>
      <c r="M4530" s="220"/>
      <c r="N4530" s="108"/>
      <c r="O4530" s="220"/>
      <c r="P4530" s="108"/>
      <c r="Q4530" s="225"/>
    </row>
    <row r="4531" spans="2:17" x14ac:dyDescent="0.25">
      <c r="B4531" s="108"/>
      <c r="C4531" s="220"/>
      <c r="D4531" s="108"/>
      <c r="E4531" s="220"/>
      <c r="F4531" s="108"/>
      <c r="G4531" s="220"/>
      <c r="H4531" s="108"/>
      <c r="I4531" s="220"/>
      <c r="J4531" s="108"/>
      <c r="K4531" s="220"/>
      <c r="L4531" s="108"/>
      <c r="M4531" s="220"/>
      <c r="N4531" s="108"/>
      <c r="O4531" s="220"/>
      <c r="P4531" s="108"/>
      <c r="Q4531" s="225"/>
    </row>
    <row r="4532" spans="2:17" x14ac:dyDescent="0.25">
      <c r="B4532" s="108"/>
      <c r="C4532" s="220"/>
      <c r="D4532" s="108"/>
      <c r="E4532" s="220"/>
      <c r="F4532" s="108"/>
      <c r="G4532" s="220"/>
      <c r="H4532" s="108"/>
      <c r="I4532" s="220"/>
      <c r="J4532" s="108"/>
      <c r="K4532" s="220"/>
      <c r="L4532" s="108"/>
      <c r="M4532" s="220"/>
      <c r="N4532" s="108"/>
      <c r="O4532" s="220"/>
      <c r="P4532" s="108"/>
      <c r="Q4532" s="225"/>
    </row>
    <row r="4533" spans="2:17" x14ac:dyDescent="0.25">
      <c r="B4533" s="108"/>
      <c r="C4533" s="220"/>
      <c r="D4533" s="108"/>
      <c r="E4533" s="220"/>
      <c r="F4533" s="108"/>
      <c r="G4533" s="220"/>
      <c r="H4533" s="108"/>
      <c r="I4533" s="220"/>
      <c r="J4533" s="108"/>
      <c r="K4533" s="220"/>
      <c r="L4533" s="108"/>
      <c r="M4533" s="220"/>
      <c r="N4533" s="108"/>
      <c r="O4533" s="220"/>
      <c r="P4533" s="108"/>
      <c r="Q4533" s="225"/>
    </row>
    <row r="4534" spans="2:17" x14ac:dyDescent="0.25">
      <c r="B4534" s="108"/>
      <c r="C4534" s="220"/>
      <c r="D4534" s="108"/>
      <c r="E4534" s="220"/>
      <c r="F4534" s="108"/>
      <c r="G4534" s="220"/>
      <c r="H4534" s="108"/>
      <c r="I4534" s="220"/>
      <c r="J4534" s="108"/>
      <c r="K4534" s="220"/>
      <c r="L4534" s="108"/>
      <c r="M4534" s="220"/>
      <c r="N4534" s="108"/>
      <c r="O4534" s="220"/>
      <c r="P4534" s="108"/>
      <c r="Q4534" s="225"/>
    </row>
    <row r="4535" spans="2:17" x14ac:dyDescent="0.25">
      <c r="B4535" s="108"/>
      <c r="C4535" s="220"/>
      <c r="D4535" s="108"/>
      <c r="E4535" s="220"/>
      <c r="F4535" s="108"/>
      <c r="G4535" s="220"/>
      <c r="H4535" s="108"/>
      <c r="I4535" s="220"/>
      <c r="J4535" s="108"/>
      <c r="K4535" s="220"/>
      <c r="L4535" s="108"/>
      <c r="M4535" s="220"/>
      <c r="N4535" s="108"/>
      <c r="O4535" s="220"/>
      <c r="P4535" s="108"/>
      <c r="Q4535" s="225"/>
    </row>
    <row r="4536" spans="2:17" x14ac:dyDescent="0.25">
      <c r="B4536" s="108"/>
      <c r="C4536" s="220"/>
      <c r="D4536" s="108"/>
      <c r="E4536" s="220"/>
      <c r="F4536" s="108"/>
      <c r="G4536" s="220"/>
      <c r="H4536" s="108"/>
      <c r="I4536" s="220"/>
      <c r="J4536" s="108"/>
      <c r="K4536" s="220"/>
      <c r="L4536" s="108"/>
      <c r="M4536" s="220"/>
      <c r="N4536" s="108"/>
      <c r="O4536" s="220"/>
      <c r="P4536" s="108"/>
      <c r="Q4536" s="225"/>
    </row>
    <row r="4537" spans="2:17" x14ac:dyDescent="0.25">
      <c r="B4537" s="108"/>
      <c r="C4537" s="220"/>
      <c r="D4537" s="108"/>
      <c r="E4537" s="220"/>
      <c r="F4537" s="108"/>
      <c r="G4537" s="220"/>
      <c r="H4537" s="108"/>
      <c r="I4537" s="220"/>
      <c r="J4537" s="108"/>
      <c r="K4537" s="220"/>
      <c r="L4537" s="108"/>
      <c r="M4537" s="220"/>
      <c r="N4537" s="108"/>
      <c r="O4537" s="220"/>
      <c r="P4537" s="108"/>
      <c r="Q4537" s="225"/>
    </row>
    <row r="4538" spans="2:17" x14ac:dyDescent="0.25">
      <c r="B4538" s="108"/>
      <c r="C4538" s="220"/>
      <c r="D4538" s="108"/>
      <c r="E4538" s="220"/>
      <c r="F4538" s="108"/>
      <c r="G4538" s="220"/>
      <c r="H4538" s="108"/>
      <c r="I4538" s="220"/>
      <c r="J4538" s="108"/>
      <c r="K4538" s="220"/>
      <c r="L4538" s="108"/>
      <c r="M4538" s="220"/>
      <c r="N4538" s="108"/>
      <c r="O4538" s="220"/>
      <c r="P4538" s="108"/>
      <c r="Q4538" s="225"/>
    </row>
    <row r="4539" spans="2:17" x14ac:dyDescent="0.25">
      <c r="B4539" s="108"/>
      <c r="C4539" s="220"/>
      <c r="D4539" s="108"/>
      <c r="E4539" s="220"/>
      <c r="F4539" s="108"/>
      <c r="G4539" s="220"/>
      <c r="H4539" s="108"/>
      <c r="I4539" s="220"/>
      <c r="J4539" s="108"/>
      <c r="K4539" s="220"/>
      <c r="L4539" s="108"/>
      <c r="M4539" s="220"/>
      <c r="N4539" s="108"/>
      <c r="O4539" s="220"/>
      <c r="P4539" s="108"/>
      <c r="Q4539" s="225"/>
    </row>
    <row r="4540" spans="2:17" x14ac:dyDescent="0.25">
      <c r="B4540" s="108"/>
      <c r="C4540" s="220"/>
      <c r="D4540" s="108"/>
      <c r="E4540" s="220"/>
      <c r="F4540" s="108"/>
      <c r="G4540" s="220"/>
      <c r="H4540" s="108"/>
      <c r="I4540" s="220"/>
      <c r="J4540" s="108"/>
      <c r="K4540" s="220"/>
      <c r="L4540" s="108"/>
      <c r="M4540" s="220"/>
      <c r="N4540" s="108"/>
      <c r="O4540" s="220"/>
      <c r="P4540" s="108"/>
      <c r="Q4540" s="225"/>
    </row>
    <row r="4541" spans="2:17" x14ac:dyDescent="0.25">
      <c r="B4541" s="108"/>
      <c r="C4541" s="220"/>
      <c r="D4541" s="108"/>
      <c r="E4541" s="220"/>
      <c r="F4541" s="108"/>
      <c r="G4541" s="220"/>
      <c r="H4541" s="108"/>
      <c r="I4541" s="220"/>
      <c r="J4541" s="108"/>
      <c r="K4541" s="220"/>
      <c r="L4541" s="108"/>
      <c r="M4541" s="220"/>
      <c r="N4541" s="108"/>
      <c r="O4541" s="220"/>
      <c r="P4541" s="108"/>
      <c r="Q4541" s="225"/>
    </row>
    <row r="4542" spans="2:17" x14ac:dyDescent="0.25">
      <c r="B4542" s="108"/>
      <c r="C4542" s="220"/>
      <c r="D4542" s="108"/>
      <c r="E4542" s="220"/>
      <c r="F4542" s="108"/>
      <c r="G4542" s="220"/>
      <c r="H4542" s="108"/>
      <c r="I4542" s="220"/>
      <c r="J4542" s="108"/>
      <c r="K4542" s="220"/>
      <c r="L4542" s="108"/>
      <c r="M4542" s="220"/>
      <c r="N4542" s="108"/>
      <c r="O4542" s="220"/>
      <c r="P4542" s="108"/>
      <c r="Q4542" s="225"/>
    </row>
    <row r="4543" spans="2:17" x14ac:dyDescent="0.25">
      <c r="B4543" s="108"/>
      <c r="C4543" s="220"/>
      <c r="D4543" s="108"/>
      <c r="E4543" s="220"/>
      <c r="F4543" s="108"/>
      <c r="G4543" s="220"/>
      <c r="H4543" s="108"/>
      <c r="I4543" s="220"/>
      <c r="J4543" s="108"/>
      <c r="K4543" s="220"/>
      <c r="L4543" s="108"/>
      <c r="M4543" s="220"/>
      <c r="N4543" s="108"/>
      <c r="O4543" s="220"/>
      <c r="P4543" s="108"/>
      <c r="Q4543" s="225"/>
    </row>
    <row r="4544" spans="2:17" x14ac:dyDescent="0.25">
      <c r="B4544" s="108"/>
      <c r="C4544" s="220"/>
      <c r="D4544" s="108"/>
      <c r="E4544" s="220"/>
      <c r="F4544" s="108"/>
      <c r="G4544" s="220"/>
      <c r="H4544" s="108"/>
      <c r="I4544" s="220"/>
      <c r="J4544" s="108"/>
      <c r="K4544" s="220"/>
      <c r="L4544" s="108"/>
      <c r="M4544" s="220"/>
      <c r="N4544" s="108"/>
      <c r="O4544" s="220"/>
      <c r="P4544" s="108"/>
      <c r="Q4544" s="225"/>
    </row>
    <row r="4545" spans="2:17" x14ac:dyDescent="0.25">
      <c r="B4545" s="108"/>
      <c r="C4545" s="220"/>
      <c r="D4545" s="108"/>
      <c r="E4545" s="220"/>
      <c r="F4545" s="108"/>
      <c r="G4545" s="220"/>
      <c r="H4545" s="108"/>
      <c r="I4545" s="220"/>
      <c r="J4545" s="108"/>
      <c r="K4545" s="220"/>
      <c r="L4545" s="108"/>
      <c r="M4545" s="220"/>
      <c r="N4545" s="108"/>
      <c r="O4545" s="220"/>
      <c r="P4545" s="108"/>
      <c r="Q4545" s="225"/>
    </row>
    <row r="4546" spans="2:17" x14ac:dyDescent="0.25">
      <c r="B4546" s="108"/>
      <c r="C4546" s="220"/>
      <c r="D4546" s="108"/>
      <c r="E4546" s="220"/>
      <c r="F4546" s="108"/>
      <c r="G4546" s="220"/>
      <c r="H4546" s="108"/>
      <c r="I4546" s="220"/>
      <c r="J4546" s="108"/>
      <c r="K4546" s="220"/>
      <c r="L4546" s="108"/>
      <c r="M4546" s="220"/>
      <c r="N4546" s="108"/>
      <c r="O4546" s="220"/>
      <c r="P4546" s="108"/>
      <c r="Q4546" s="225"/>
    </row>
    <row r="4547" spans="2:17" x14ac:dyDescent="0.25">
      <c r="B4547" s="108"/>
      <c r="C4547" s="220"/>
      <c r="D4547" s="108"/>
      <c r="E4547" s="220"/>
      <c r="F4547" s="108"/>
      <c r="G4547" s="220"/>
      <c r="H4547" s="108"/>
      <c r="I4547" s="220"/>
      <c r="J4547" s="108"/>
      <c r="K4547" s="220"/>
      <c r="L4547" s="108"/>
      <c r="M4547" s="220"/>
      <c r="N4547" s="108"/>
      <c r="O4547" s="220"/>
      <c r="P4547" s="108"/>
      <c r="Q4547" s="225"/>
    </row>
    <row r="4548" spans="2:17" x14ac:dyDescent="0.25">
      <c r="B4548" s="108"/>
      <c r="C4548" s="220"/>
      <c r="D4548" s="108"/>
      <c r="E4548" s="220"/>
      <c r="F4548" s="108"/>
      <c r="G4548" s="220"/>
      <c r="H4548" s="108"/>
      <c r="I4548" s="220"/>
      <c r="J4548" s="108"/>
      <c r="K4548" s="220"/>
      <c r="L4548" s="108"/>
      <c r="M4548" s="220"/>
      <c r="N4548" s="108"/>
      <c r="O4548" s="220"/>
      <c r="P4548" s="108"/>
      <c r="Q4548" s="225"/>
    </row>
    <row r="4549" spans="2:17" x14ac:dyDescent="0.25">
      <c r="B4549" s="108"/>
      <c r="C4549" s="220"/>
      <c r="D4549" s="108"/>
      <c r="E4549" s="220"/>
      <c r="F4549" s="108"/>
      <c r="G4549" s="220"/>
      <c r="H4549" s="108"/>
      <c r="I4549" s="220"/>
      <c r="J4549" s="108"/>
      <c r="K4549" s="220"/>
      <c r="L4549" s="108"/>
      <c r="M4549" s="220"/>
      <c r="N4549" s="108"/>
      <c r="O4549" s="220"/>
      <c r="P4549" s="108"/>
      <c r="Q4549" s="225"/>
    </row>
    <row r="4550" spans="2:17" x14ac:dyDescent="0.25">
      <c r="B4550" s="108"/>
      <c r="C4550" s="220"/>
      <c r="D4550" s="108"/>
      <c r="E4550" s="220"/>
      <c r="F4550" s="108"/>
      <c r="G4550" s="220"/>
      <c r="H4550" s="108"/>
      <c r="I4550" s="220"/>
      <c r="J4550" s="108"/>
      <c r="K4550" s="220"/>
      <c r="L4550" s="108"/>
      <c r="M4550" s="220"/>
      <c r="N4550" s="108"/>
      <c r="O4550" s="220"/>
      <c r="P4550" s="108"/>
      <c r="Q4550" s="225"/>
    </row>
    <row r="4551" spans="2:17" x14ac:dyDescent="0.25">
      <c r="B4551" s="108"/>
      <c r="C4551" s="220"/>
      <c r="D4551" s="108"/>
      <c r="E4551" s="220"/>
      <c r="F4551" s="108"/>
      <c r="G4551" s="220"/>
      <c r="H4551" s="108"/>
      <c r="I4551" s="220"/>
      <c r="J4551" s="108"/>
      <c r="K4551" s="220"/>
      <c r="L4551" s="108"/>
      <c r="M4551" s="220"/>
      <c r="N4551" s="108"/>
      <c r="O4551" s="220"/>
      <c r="P4551" s="108"/>
      <c r="Q4551" s="225"/>
    </row>
    <row r="4552" spans="2:17" x14ac:dyDescent="0.25">
      <c r="B4552" s="108"/>
      <c r="C4552" s="220"/>
      <c r="D4552" s="108"/>
      <c r="E4552" s="220"/>
      <c r="F4552" s="108"/>
      <c r="G4552" s="220"/>
      <c r="H4552" s="108"/>
      <c r="I4552" s="220"/>
      <c r="J4552" s="108"/>
      <c r="K4552" s="220"/>
      <c r="L4552" s="108"/>
      <c r="M4552" s="220"/>
      <c r="N4552" s="108"/>
      <c r="O4552" s="220"/>
      <c r="P4552" s="108"/>
      <c r="Q4552" s="225"/>
    </row>
    <row r="4553" spans="2:17" x14ac:dyDescent="0.25">
      <c r="B4553" s="108"/>
      <c r="C4553" s="220"/>
      <c r="D4553" s="108"/>
      <c r="E4553" s="220"/>
      <c r="F4553" s="108"/>
      <c r="G4553" s="220"/>
      <c r="H4553" s="108"/>
      <c r="I4553" s="220"/>
      <c r="J4553" s="108"/>
      <c r="K4553" s="220"/>
      <c r="L4553" s="108"/>
      <c r="M4553" s="220"/>
      <c r="N4553" s="108"/>
      <c r="O4553" s="220"/>
      <c r="P4553" s="108"/>
      <c r="Q4553" s="225"/>
    </row>
    <row r="4554" spans="2:17" x14ac:dyDescent="0.25">
      <c r="B4554" s="108"/>
      <c r="C4554" s="220"/>
      <c r="D4554" s="108"/>
      <c r="E4554" s="220"/>
      <c r="F4554" s="108"/>
      <c r="G4554" s="220"/>
      <c r="H4554" s="108"/>
      <c r="I4554" s="220"/>
      <c r="J4554" s="108"/>
      <c r="K4554" s="220"/>
      <c r="L4554" s="108"/>
      <c r="M4554" s="220"/>
      <c r="N4554" s="108"/>
      <c r="O4554" s="220"/>
      <c r="P4554" s="108"/>
      <c r="Q4554" s="225"/>
    </row>
    <row r="4555" spans="2:17" x14ac:dyDescent="0.25">
      <c r="B4555" s="108"/>
      <c r="C4555" s="220"/>
      <c r="D4555" s="108"/>
      <c r="E4555" s="220"/>
      <c r="F4555" s="108"/>
      <c r="G4555" s="220"/>
      <c r="H4555" s="108"/>
      <c r="I4555" s="220"/>
      <c r="J4555" s="108"/>
      <c r="K4555" s="220"/>
      <c r="L4555" s="108"/>
      <c r="M4555" s="220"/>
      <c r="N4555" s="108"/>
      <c r="O4555" s="220"/>
      <c r="P4555" s="108"/>
      <c r="Q4555" s="225"/>
    </row>
    <row r="4556" spans="2:17" x14ac:dyDescent="0.25">
      <c r="B4556" s="108"/>
      <c r="C4556" s="220"/>
      <c r="D4556" s="108"/>
      <c r="E4556" s="220"/>
      <c r="F4556" s="108"/>
      <c r="G4556" s="220"/>
      <c r="H4556" s="108"/>
      <c r="I4556" s="220"/>
      <c r="J4556" s="108"/>
      <c r="K4556" s="220"/>
      <c r="L4556" s="108"/>
      <c r="M4556" s="220"/>
      <c r="N4556" s="108"/>
      <c r="O4556" s="220"/>
      <c r="P4556" s="108"/>
      <c r="Q4556" s="225"/>
    </row>
    <row r="4557" spans="2:17" x14ac:dyDescent="0.25">
      <c r="B4557" s="108"/>
      <c r="C4557" s="220"/>
      <c r="D4557" s="108"/>
      <c r="E4557" s="220"/>
      <c r="F4557" s="108"/>
      <c r="G4557" s="220"/>
      <c r="H4557" s="108"/>
      <c r="I4557" s="220"/>
      <c r="J4557" s="108"/>
      <c r="K4557" s="220"/>
      <c r="L4557" s="108"/>
      <c r="M4557" s="220"/>
      <c r="N4557" s="108"/>
      <c r="O4557" s="220"/>
      <c r="P4557" s="108"/>
      <c r="Q4557" s="225"/>
    </row>
    <row r="4558" spans="2:17" x14ac:dyDescent="0.25">
      <c r="B4558" s="108"/>
      <c r="C4558" s="220"/>
      <c r="D4558" s="108"/>
      <c r="E4558" s="220"/>
      <c r="F4558" s="108"/>
      <c r="G4558" s="220"/>
      <c r="H4558" s="108"/>
      <c r="I4558" s="220"/>
      <c r="J4558" s="108"/>
      <c r="K4558" s="220"/>
      <c r="L4558" s="108"/>
      <c r="M4558" s="220"/>
      <c r="N4558" s="108"/>
      <c r="O4558" s="220"/>
      <c r="P4558" s="108"/>
      <c r="Q4558" s="225"/>
    </row>
    <row r="4559" spans="2:17" x14ac:dyDescent="0.25">
      <c r="B4559" s="108"/>
      <c r="C4559" s="220"/>
      <c r="D4559" s="108"/>
      <c r="E4559" s="220"/>
      <c r="F4559" s="108"/>
      <c r="G4559" s="220"/>
      <c r="H4559" s="108"/>
      <c r="I4559" s="220"/>
      <c r="J4559" s="108"/>
      <c r="K4559" s="220"/>
      <c r="L4559" s="108"/>
      <c r="M4559" s="220"/>
      <c r="N4559" s="108"/>
      <c r="O4559" s="220"/>
      <c r="P4559" s="108"/>
      <c r="Q4559" s="225"/>
    </row>
    <row r="4560" spans="2:17" x14ac:dyDescent="0.25">
      <c r="B4560" s="108"/>
      <c r="C4560" s="220"/>
      <c r="D4560" s="108"/>
      <c r="E4560" s="220"/>
      <c r="F4560" s="108"/>
      <c r="G4560" s="220"/>
      <c r="H4560" s="108"/>
      <c r="I4560" s="220"/>
      <c r="J4560" s="108"/>
      <c r="K4560" s="220"/>
      <c r="L4560" s="108"/>
      <c r="M4560" s="220"/>
      <c r="N4560" s="108"/>
      <c r="O4560" s="220"/>
      <c r="P4560" s="108"/>
      <c r="Q4560" s="225"/>
    </row>
    <row r="4561" spans="2:17" x14ac:dyDescent="0.25">
      <c r="B4561" s="108"/>
      <c r="C4561" s="220"/>
      <c r="D4561" s="108"/>
      <c r="E4561" s="220"/>
      <c r="F4561" s="108"/>
      <c r="G4561" s="220"/>
      <c r="H4561" s="108"/>
      <c r="I4561" s="220"/>
      <c r="J4561" s="108"/>
      <c r="K4561" s="220"/>
      <c r="L4561" s="108"/>
      <c r="M4561" s="220"/>
      <c r="N4561" s="108"/>
      <c r="O4561" s="220"/>
      <c r="P4561" s="108"/>
      <c r="Q4561" s="225"/>
    </row>
    <row r="4562" spans="2:17" x14ac:dyDescent="0.25">
      <c r="B4562" s="108"/>
      <c r="C4562" s="220"/>
      <c r="D4562" s="108"/>
      <c r="E4562" s="220"/>
      <c r="F4562" s="108"/>
      <c r="G4562" s="220"/>
      <c r="H4562" s="108"/>
      <c r="I4562" s="220"/>
      <c r="J4562" s="108"/>
      <c r="K4562" s="220"/>
      <c r="L4562" s="108"/>
      <c r="M4562" s="220"/>
      <c r="N4562" s="108"/>
      <c r="O4562" s="220"/>
      <c r="P4562" s="108"/>
      <c r="Q4562" s="225"/>
    </row>
    <row r="4563" spans="2:17" x14ac:dyDescent="0.25">
      <c r="B4563" s="108"/>
      <c r="C4563" s="220"/>
      <c r="D4563" s="108"/>
      <c r="E4563" s="220"/>
      <c r="F4563" s="108"/>
      <c r="G4563" s="220"/>
      <c r="H4563" s="108"/>
      <c r="I4563" s="220"/>
      <c r="J4563" s="108"/>
      <c r="K4563" s="220"/>
      <c r="L4563" s="108"/>
      <c r="M4563" s="220"/>
      <c r="N4563" s="108"/>
      <c r="O4563" s="220"/>
      <c r="P4563" s="108"/>
      <c r="Q4563" s="225"/>
    </row>
    <row r="4564" spans="2:17" x14ac:dyDescent="0.25">
      <c r="B4564" s="108"/>
      <c r="C4564" s="220"/>
      <c r="D4564" s="108"/>
      <c r="E4564" s="220"/>
      <c r="F4564" s="108"/>
      <c r="G4564" s="220"/>
      <c r="H4564" s="108"/>
      <c r="I4564" s="220"/>
      <c r="J4564" s="108"/>
      <c r="K4564" s="220"/>
      <c r="L4564" s="108"/>
      <c r="M4564" s="220"/>
      <c r="N4564" s="108"/>
      <c r="O4564" s="220"/>
      <c r="P4564" s="108"/>
      <c r="Q4564" s="225"/>
    </row>
    <row r="4565" spans="2:17" x14ac:dyDescent="0.25">
      <c r="B4565" s="108"/>
      <c r="C4565" s="220"/>
      <c r="D4565" s="108"/>
      <c r="E4565" s="220"/>
      <c r="F4565" s="108"/>
      <c r="G4565" s="220"/>
      <c r="H4565" s="108"/>
      <c r="I4565" s="220"/>
      <c r="J4565" s="108"/>
      <c r="K4565" s="220"/>
      <c r="L4565" s="108"/>
      <c r="M4565" s="220"/>
      <c r="N4565" s="108"/>
      <c r="O4565" s="220"/>
      <c r="P4565" s="108"/>
      <c r="Q4565" s="225"/>
    </row>
    <row r="4566" spans="2:17" x14ac:dyDescent="0.25">
      <c r="B4566" s="108"/>
      <c r="C4566" s="220"/>
      <c r="D4566" s="108"/>
      <c r="E4566" s="220"/>
      <c r="F4566" s="108"/>
      <c r="G4566" s="220"/>
      <c r="H4566" s="108"/>
      <c r="I4566" s="220"/>
      <c r="J4566" s="108"/>
      <c r="K4566" s="220"/>
      <c r="L4566" s="108"/>
      <c r="M4566" s="220"/>
      <c r="N4566" s="108"/>
      <c r="O4566" s="220"/>
      <c r="P4566" s="108"/>
      <c r="Q4566" s="225"/>
    </row>
    <row r="4567" spans="2:17" x14ac:dyDescent="0.25">
      <c r="B4567" s="108"/>
      <c r="C4567" s="220"/>
      <c r="D4567" s="108"/>
      <c r="E4567" s="220"/>
      <c r="F4567" s="108"/>
      <c r="G4567" s="220"/>
      <c r="H4567" s="108"/>
      <c r="I4567" s="220"/>
      <c r="J4567" s="108"/>
      <c r="K4567" s="220"/>
      <c r="L4567" s="108"/>
      <c r="M4567" s="220"/>
      <c r="N4567" s="108"/>
      <c r="O4567" s="220"/>
      <c r="P4567" s="108"/>
      <c r="Q4567" s="225"/>
    </row>
    <row r="4568" spans="2:17" x14ac:dyDescent="0.25">
      <c r="B4568" s="108"/>
      <c r="C4568" s="220"/>
      <c r="D4568" s="108"/>
      <c r="E4568" s="220"/>
      <c r="F4568" s="108"/>
      <c r="G4568" s="220"/>
      <c r="H4568" s="108"/>
      <c r="I4568" s="220"/>
      <c r="J4568" s="108"/>
      <c r="K4568" s="220"/>
      <c r="L4568" s="108"/>
      <c r="M4568" s="220"/>
      <c r="N4568" s="108"/>
      <c r="O4568" s="220"/>
      <c r="P4568" s="108"/>
      <c r="Q4568" s="225"/>
    </row>
    <row r="4569" spans="2:17" x14ac:dyDescent="0.25">
      <c r="B4569" s="108"/>
      <c r="C4569" s="220"/>
      <c r="D4569" s="108"/>
      <c r="E4569" s="220"/>
      <c r="F4569" s="108"/>
      <c r="G4569" s="220"/>
      <c r="H4569" s="108"/>
      <c r="I4569" s="220"/>
      <c r="J4569" s="108"/>
      <c r="K4569" s="220"/>
      <c r="L4569" s="108"/>
      <c r="M4569" s="220"/>
      <c r="N4569" s="108"/>
      <c r="O4569" s="220"/>
      <c r="P4569" s="108"/>
      <c r="Q4569" s="225"/>
    </row>
    <row r="4570" spans="2:17" x14ac:dyDescent="0.25">
      <c r="B4570" s="108"/>
      <c r="C4570" s="220"/>
      <c r="D4570" s="108"/>
      <c r="E4570" s="220"/>
      <c r="F4570" s="108"/>
      <c r="G4570" s="220"/>
      <c r="H4570" s="108"/>
      <c r="I4570" s="220"/>
      <c r="J4570" s="108"/>
      <c r="K4570" s="220"/>
      <c r="L4570" s="108"/>
      <c r="M4570" s="220"/>
      <c r="N4570" s="108"/>
      <c r="O4570" s="220"/>
      <c r="P4570" s="108"/>
      <c r="Q4570" s="225"/>
    </row>
    <row r="4571" spans="2:17" x14ac:dyDescent="0.25">
      <c r="B4571" s="108"/>
      <c r="C4571" s="220"/>
      <c r="D4571" s="108"/>
      <c r="E4571" s="220"/>
      <c r="F4571" s="108"/>
      <c r="G4571" s="220"/>
      <c r="H4571" s="108"/>
      <c r="I4571" s="220"/>
      <c r="J4571" s="108"/>
      <c r="K4571" s="220"/>
      <c r="L4571" s="108"/>
      <c r="M4571" s="220"/>
      <c r="N4571" s="108"/>
      <c r="O4571" s="220"/>
      <c r="P4571" s="108"/>
      <c r="Q4571" s="225"/>
    </row>
    <row r="4572" spans="2:17" x14ac:dyDescent="0.25">
      <c r="B4572" s="108"/>
      <c r="C4572" s="220"/>
      <c r="D4572" s="108"/>
      <c r="E4572" s="220"/>
      <c r="F4572" s="108"/>
      <c r="G4572" s="220"/>
      <c r="H4572" s="108"/>
      <c r="I4572" s="220"/>
      <c r="J4572" s="108"/>
      <c r="K4572" s="220"/>
      <c r="L4572" s="108"/>
      <c r="M4572" s="220"/>
      <c r="N4572" s="108"/>
      <c r="O4572" s="220"/>
      <c r="P4572" s="108"/>
      <c r="Q4572" s="225"/>
    </row>
    <row r="4573" spans="2:17" x14ac:dyDescent="0.25">
      <c r="B4573" s="108"/>
      <c r="C4573" s="220"/>
      <c r="D4573" s="108"/>
      <c r="E4573" s="220"/>
      <c r="F4573" s="108"/>
      <c r="G4573" s="220"/>
      <c r="H4573" s="108"/>
      <c r="I4573" s="220"/>
      <c r="J4573" s="108"/>
      <c r="K4573" s="220"/>
      <c r="L4573" s="108"/>
      <c r="M4573" s="220"/>
      <c r="N4573" s="108"/>
      <c r="O4573" s="220"/>
      <c r="P4573" s="108"/>
      <c r="Q4573" s="225"/>
    </row>
    <row r="4574" spans="2:17" x14ac:dyDescent="0.25">
      <c r="B4574" s="108"/>
      <c r="C4574" s="220"/>
      <c r="D4574" s="108"/>
      <c r="E4574" s="220"/>
      <c r="F4574" s="108"/>
      <c r="G4574" s="220"/>
      <c r="H4574" s="108"/>
      <c r="I4574" s="220"/>
      <c r="J4574" s="108"/>
      <c r="K4574" s="220"/>
      <c r="L4574" s="108"/>
      <c r="M4574" s="220"/>
      <c r="N4574" s="108"/>
      <c r="O4574" s="220"/>
      <c r="P4574" s="108"/>
      <c r="Q4574" s="225"/>
    </row>
    <row r="4575" spans="2:17" x14ac:dyDescent="0.25">
      <c r="B4575" s="108"/>
      <c r="C4575" s="220"/>
      <c r="D4575" s="108"/>
      <c r="E4575" s="220"/>
      <c r="F4575" s="108"/>
      <c r="G4575" s="220"/>
      <c r="H4575" s="108"/>
      <c r="I4575" s="220"/>
      <c r="J4575" s="108"/>
      <c r="K4575" s="220"/>
      <c r="L4575" s="108"/>
      <c r="M4575" s="220"/>
      <c r="N4575" s="108"/>
      <c r="O4575" s="220"/>
      <c r="P4575" s="108"/>
      <c r="Q4575" s="225"/>
    </row>
    <row r="4576" spans="2:17" x14ac:dyDescent="0.25">
      <c r="B4576" s="108"/>
      <c r="C4576" s="220"/>
      <c r="D4576" s="108"/>
      <c r="E4576" s="220"/>
      <c r="F4576" s="108"/>
      <c r="G4576" s="220"/>
      <c r="H4576" s="108"/>
      <c r="I4576" s="220"/>
      <c r="J4576" s="108"/>
      <c r="K4576" s="220"/>
      <c r="L4576" s="108"/>
      <c r="M4576" s="220"/>
      <c r="N4576" s="108"/>
      <c r="O4576" s="220"/>
      <c r="P4576" s="108"/>
      <c r="Q4576" s="225"/>
    </row>
    <row r="4577" spans="2:17" x14ac:dyDescent="0.25">
      <c r="B4577" s="108"/>
      <c r="C4577" s="220"/>
      <c r="D4577" s="108"/>
      <c r="E4577" s="220"/>
      <c r="F4577" s="108"/>
      <c r="G4577" s="220"/>
      <c r="H4577" s="108"/>
      <c r="I4577" s="220"/>
      <c r="J4577" s="108"/>
      <c r="K4577" s="220"/>
      <c r="L4577" s="108"/>
      <c r="M4577" s="220"/>
      <c r="N4577" s="108"/>
      <c r="O4577" s="220"/>
      <c r="P4577" s="108"/>
      <c r="Q4577" s="225"/>
    </row>
    <row r="4578" spans="2:17" x14ac:dyDescent="0.25">
      <c r="B4578" s="108"/>
      <c r="C4578" s="220"/>
      <c r="D4578" s="108"/>
      <c r="E4578" s="220"/>
      <c r="F4578" s="108"/>
      <c r="G4578" s="220"/>
      <c r="H4578" s="108"/>
      <c r="I4578" s="220"/>
      <c r="J4578" s="108"/>
      <c r="K4578" s="220"/>
      <c r="L4578" s="108"/>
      <c r="M4578" s="220"/>
      <c r="N4578" s="108"/>
      <c r="O4578" s="220"/>
      <c r="P4578" s="108"/>
      <c r="Q4578" s="225"/>
    </row>
    <row r="4579" spans="2:17" x14ac:dyDescent="0.25">
      <c r="B4579" s="108"/>
      <c r="C4579" s="220"/>
      <c r="D4579" s="108"/>
      <c r="E4579" s="220"/>
      <c r="F4579" s="108"/>
      <c r="G4579" s="220"/>
      <c r="H4579" s="108"/>
      <c r="I4579" s="220"/>
      <c r="J4579" s="108"/>
      <c r="K4579" s="220"/>
      <c r="L4579" s="108"/>
      <c r="M4579" s="220"/>
      <c r="N4579" s="108"/>
      <c r="O4579" s="220"/>
      <c r="P4579" s="108"/>
      <c r="Q4579" s="225"/>
    </row>
    <row r="4580" spans="2:17" x14ac:dyDescent="0.25">
      <c r="B4580" s="108"/>
      <c r="C4580" s="220"/>
      <c r="D4580" s="108"/>
      <c r="E4580" s="220"/>
      <c r="F4580" s="108"/>
      <c r="G4580" s="220"/>
      <c r="H4580" s="108"/>
      <c r="I4580" s="220"/>
      <c r="J4580" s="108"/>
      <c r="K4580" s="220"/>
      <c r="L4580" s="108"/>
      <c r="M4580" s="220"/>
      <c r="N4580" s="108"/>
      <c r="O4580" s="220"/>
      <c r="P4580" s="108"/>
      <c r="Q4580" s="225"/>
    </row>
    <row r="4581" spans="2:17" x14ac:dyDescent="0.25">
      <c r="B4581" s="108"/>
      <c r="C4581" s="220"/>
      <c r="D4581" s="108"/>
      <c r="E4581" s="220"/>
      <c r="F4581" s="108"/>
      <c r="G4581" s="220"/>
      <c r="H4581" s="108"/>
      <c r="I4581" s="220"/>
      <c r="J4581" s="108"/>
      <c r="K4581" s="220"/>
      <c r="L4581" s="108"/>
      <c r="M4581" s="220"/>
      <c r="N4581" s="108"/>
      <c r="O4581" s="220"/>
      <c r="P4581" s="108"/>
      <c r="Q4581" s="225"/>
    </row>
    <row r="4582" spans="2:17" x14ac:dyDescent="0.25">
      <c r="B4582" s="108"/>
      <c r="C4582" s="220"/>
      <c r="D4582" s="108"/>
      <c r="E4582" s="220"/>
      <c r="F4582" s="108"/>
      <c r="G4582" s="220"/>
      <c r="H4582" s="108"/>
      <c r="I4582" s="220"/>
      <c r="J4582" s="108"/>
      <c r="K4582" s="220"/>
      <c r="L4582" s="108"/>
      <c r="M4582" s="220"/>
      <c r="N4582" s="108"/>
      <c r="O4582" s="220"/>
      <c r="P4582" s="108"/>
      <c r="Q4582" s="225"/>
    </row>
    <row r="4583" spans="2:17" x14ac:dyDescent="0.25">
      <c r="B4583" s="108"/>
      <c r="C4583" s="220"/>
      <c r="D4583" s="108"/>
      <c r="E4583" s="220"/>
      <c r="F4583" s="108"/>
      <c r="G4583" s="220"/>
      <c r="H4583" s="108"/>
      <c r="I4583" s="220"/>
      <c r="J4583" s="108"/>
      <c r="K4583" s="220"/>
      <c r="L4583" s="108"/>
      <c r="M4583" s="220"/>
      <c r="N4583" s="108"/>
      <c r="O4583" s="220"/>
      <c r="P4583" s="108"/>
      <c r="Q4583" s="225"/>
    </row>
    <row r="4584" spans="2:17" x14ac:dyDescent="0.25">
      <c r="B4584" s="108"/>
      <c r="C4584" s="220"/>
      <c r="D4584" s="108"/>
      <c r="E4584" s="220"/>
      <c r="F4584" s="108"/>
      <c r="G4584" s="220"/>
      <c r="H4584" s="108"/>
      <c r="I4584" s="220"/>
      <c r="J4584" s="108"/>
      <c r="K4584" s="220"/>
      <c r="L4584" s="108"/>
      <c r="M4584" s="220"/>
      <c r="N4584" s="108"/>
      <c r="O4584" s="220"/>
      <c r="P4584" s="108"/>
      <c r="Q4584" s="225"/>
    </row>
    <row r="4585" spans="2:17" x14ac:dyDescent="0.25">
      <c r="B4585" s="108"/>
      <c r="C4585" s="220"/>
      <c r="D4585" s="108"/>
      <c r="E4585" s="220"/>
      <c r="F4585" s="108"/>
      <c r="G4585" s="220"/>
      <c r="H4585" s="108"/>
      <c r="I4585" s="220"/>
      <c r="J4585" s="108"/>
      <c r="K4585" s="220"/>
      <c r="L4585" s="108"/>
      <c r="M4585" s="220"/>
      <c r="N4585" s="108"/>
      <c r="O4585" s="220"/>
      <c r="P4585" s="108"/>
      <c r="Q4585" s="225"/>
    </row>
    <row r="4586" spans="2:17" x14ac:dyDescent="0.25">
      <c r="B4586" s="108"/>
      <c r="C4586" s="220"/>
      <c r="D4586" s="108"/>
      <c r="E4586" s="220"/>
      <c r="F4586" s="108"/>
      <c r="G4586" s="220"/>
      <c r="H4586" s="108"/>
      <c r="I4586" s="220"/>
      <c r="J4586" s="108"/>
      <c r="K4586" s="220"/>
      <c r="L4586" s="108"/>
      <c r="M4586" s="220"/>
      <c r="N4586" s="108"/>
      <c r="O4586" s="220"/>
      <c r="P4586" s="108"/>
      <c r="Q4586" s="225"/>
    </row>
    <row r="4587" spans="2:17" x14ac:dyDescent="0.25">
      <c r="B4587" s="108"/>
      <c r="C4587" s="220"/>
      <c r="D4587" s="108"/>
      <c r="E4587" s="220"/>
      <c r="F4587" s="108"/>
      <c r="G4587" s="220"/>
      <c r="H4587" s="108"/>
      <c r="I4587" s="220"/>
      <c r="J4587" s="108"/>
      <c r="K4587" s="220"/>
      <c r="L4587" s="108"/>
      <c r="M4587" s="220"/>
      <c r="N4587" s="108"/>
      <c r="O4587" s="220"/>
      <c r="P4587" s="108"/>
      <c r="Q4587" s="225"/>
    </row>
    <row r="4588" spans="2:17" x14ac:dyDescent="0.25">
      <c r="B4588" s="108"/>
      <c r="C4588" s="220"/>
      <c r="D4588" s="108"/>
      <c r="E4588" s="220"/>
      <c r="F4588" s="108"/>
      <c r="G4588" s="220"/>
      <c r="H4588" s="108"/>
      <c r="I4588" s="220"/>
      <c r="J4588" s="108"/>
      <c r="K4588" s="220"/>
      <c r="L4588" s="108"/>
      <c r="M4588" s="220"/>
      <c r="N4588" s="108"/>
      <c r="O4588" s="220"/>
      <c r="P4588" s="108"/>
      <c r="Q4588" s="225"/>
    </row>
    <row r="4589" spans="2:17" x14ac:dyDescent="0.25">
      <c r="B4589" s="108"/>
      <c r="C4589" s="220"/>
      <c r="D4589" s="108"/>
      <c r="E4589" s="220"/>
      <c r="F4589" s="108"/>
      <c r="G4589" s="220"/>
      <c r="H4589" s="108"/>
      <c r="I4589" s="220"/>
      <c r="J4589" s="108"/>
      <c r="K4589" s="220"/>
      <c r="L4589" s="108"/>
      <c r="M4589" s="220"/>
      <c r="N4589" s="108"/>
      <c r="O4589" s="220"/>
      <c r="P4589" s="108"/>
      <c r="Q4589" s="225"/>
    </row>
    <row r="4590" spans="2:17" x14ac:dyDescent="0.25">
      <c r="B4590" s="108"/>
      <c r="C4590" s="220"/>
      <c r="D4590" s="108"/>
      <c r="E4590" s="220"/>
      <c r="F4590" s="108"/>
      <c r="G4590" s="220"/>
      <c r="H4590" s="108"/>
      <c r="I4590" s="220"/>
      <c r="J4590" s="108"/>
      <c r="K4590" s="220"/>
      <c r="L4590" s="108"/>
      <c r="M4590" s="220"/>
      <c r="N4590" s="108"/>
      <c r="O4590" s="220"/>
      <c r="P4590" s="108"/>
      <c r="Q4590" s="225"/>
    </row>
    <row r="4591" spans="2:17" x14ac:dyDescent="0.25">
      <c r="B4591" s="108"/>
      <c r="C4591" s="220"/>
      <c r="D4591" s="108"/>
      <c r="E4591" s="220"/>
      <c r="F4591" s="108"/>
      <c r="G4591" s="220"/>
      <c r="H4591" s="108"/>
      <c r="I4591" s="220"/>
      <c r="J4591" s="108"/>
      <c r="K4591" s="220"/>
      <c r="L4591" s="108"/>
      <c r="M4591" s="220"/>
      <c r="N4591" s="108"/>
      <c r="O4591" s="220"/>
      <c r="P4591" s="108"/>
      <c r="Q4591" s="225"/>
    </row>
    <row r="4592" spans="2:17" x14ac:dyDescent="0.25">
      <c r="B4592" s="108"/>
      <c r="C4592" s="220"/>
      <c r="D4592" s="108"/>
      <c r="E4592" s="220"/>
      <c r="F4592" s="108"/>
      <c r="G4592" s="220"/>
      <c r="H4592" s="108"/>
      <c r="I4592" s="220"/>
      <c r="J4592" s="108"/>
      <c r="K4592" s="220"/>
      <c r="L4592" s="108"/>
      <c r="M4592" s="220"/>
      <c r="N4592" s="108"/>
      <c r="O4592" s="220"/>
      <c r="P4592" s="108"/>
      <c r="Q4592" s="225"/>
    </row>
    <row r="4593" spans="2:17" x14ac:dyDescent="0.25">
      <c r="B4593" s="108"/>
      <c r="C4593" s="220"/>
      <c r="D4593" s="108"/>
      <c r="E4593" s="220"/>
      <c r="F4593" s="108"/>
      <c r="G4593" s="220"/>
      <c r="H4593" s="108"/>
      <c r="I4593" s="220"/>
      <c r="J4593" s="108"/>
      <c r="K4593" s="220"/>
      <c r="L4593" s="108"/>
      <c r="M4593" s="220"/>
      <c r="N4593" s="108"/>
      <c r="O4593" s="220"/>
      <c r="P4593" s="108"/>
      <c r="Q4593" s="225"/>
    </row>
    <row r="4594" spans="2:17" x14ac:dyDescent="0.25">
      <c r="B4594" s="108"/>
      <c r="C4594" s="220"/>
      <c r="D4594" s="108"/>
      <c r="E4594" s="220"/>
      <c r="F4594" s="108"/>
      <c r="G4594" s="220"/>
      <c r="H4594" s="108"/>
      <c r="I4594" s="220"/>
      <c r="J4594" s="108"/>
      <c r="K4594" s="220"/>
      <c r="L4594" s="108"/>
      <c r="M4594" s="220"/>
      <c r="N4594" s="108"/>
      <c r="O4594" s="220"/>
      <c r="P4594" s="108"/>
      <c r="Q4594" s="225"/>
    </row>
    <row r="4595" spans="2:17" x14ac:dyDescent="0.25">
      <c r="B4595" s="108"/>
      <c r="C4595" s="220"/>
      <c r="D4595" s="108"/>
      <c r="E4595" s="220"/>
      <c r="F4595" s="108"/>
      <c r="G4595" s="220"/>
      <c r="H4595" s="108"/>
      <c r="I4595" s="220"/>
      <c r="J4595" s="108"/>
      <c r="K4595" s="220"/>
      <c r="L4595" s="108"/>
      <c r="M4595" s="220"/>
      <c r="N4595" s="108"/>
      <c r="O4595" s="220"/>
      <c r="P4595" s="108"/>
      <c r="Q4595" s="225"/>
    </row>
    <row r="4596" spans="2:17" x14ac:dyDescent="0.25">
      <c r="B4596" s="108"/>
      <c r="C4596" s="220"/>
      <c r="D4596" s="108"/>
      <c r="E4596" s="220"/>
      <c r="F4596" s="108"/>
      <c r="G4596" s="220"/>
      <c r="H4596" s="108"/>
      <c r="I4596" s="220"/>
      <c r="J4596" s="108"/>
      <c r="K4596" s="220"/>
      <c r="L4596" s="108"/>
      <c r="M4596" s="220"/>
      <c r="N4596" s="108"/>
      <c r="O4596" s="220"/>
      <c r="P4596" s="108"/>
      <c r="Q4596" s="225"/>
    </row>
    <row r="4597" spans="2:17" x14ac:dyDescent="0.25">
      <c r="B4597" s="108"/>
      <c r="C4597" s="220"/>
      <c r="D4597" s="108"/>
      <c r="E4597" s="220"/>
      <c r="F4597" s="108"/>
      <c r="G4597" s="220"/>
      <c r="H4597" s="108"/>
      <c r="I4597" s="220"/>
      <c r="J4597" s="108"/>
      <c r="K4597" s="220"/>
      <c r="L4597" s="108"/>
      <c r="M4597" s="220"/>
      <c r="N4597" s="108"/>
      <c r="O4597" s="220"/>
      <c r="P4597" s="108"/>
      <c r="Q4597" s="225"/>
    </row>
    <row r="4598" spans="2:17" x14ac:dyDescent="0.25">
      <c r="B4598" s="108"/>
      <c r="C4598" s="220"/>
      <c r="D4598" s="108"/>
      <c r="E4598" s="220"/>
      <c r="F4598" s="108"/>
      <c r="G4598" s="220"/>
      <c r="H4598" s="108"/>
      <c r="I4598" s="220"/>
      <c r="J4598" s="108"/>
      <c r="K4598" s="220"/>
      <c r="L4598" s="108"/>
      <c r="M4598" s="220"/>
      <c r="N4598" s="108"/>
      <c r="O4598" s="220"/>
      <c r="P4598" s="108"/>
      <c r="Q4598" s="225"/>
    </row>
    <row r="4599" spans="2:17" x14ac:dyDescent="0.25">
      <c r="B4599" s="108"/>
      <c r="C4599" s="220"/>
      <c r="D4599" s="108"/>
      <c r="E4599" s="220"/>
      <c r="F4599" s="108"/>
      <c r="G4599" s="220"/>
      <c r="H4599" s="108"/>
      <c r="I4599" s="220"/>
      <c r="J4599" s="108"/>
      <c r="K4599" s="220"/>
      <c r="L4599" s="108"/>
      <c r="M4599" s="220"/>
      <c r="N4599" s="108"/>
      <c r="O4599" s="220"/>
      <c r="P4599" s="108"/>
      <c r="Q4599" s="225"/>
    </row>
    <row r="4600" spans="2:17" x14ac:dyDescent="0.25">
      <c r="B4600" s="108"/>
      <c r="C4600" s="220"/>
      <c r="D4600" s="108"/>
      <c r="E4600" s="220"/>
      <c r="F4600" s="108"/>
      <c r="G4600" s="220"/>
      <c r="H4600" s="108"/>
      <c r="I4600" s="220"/>
      <c r="J4600" s="108"/>
      <c r="K4600" s="220"/>
      <c r="L4600" s="108"/>
      <c r="M4600" s="220"/>
      <c r="N4600" s="108"/>
      <c r="O4600" s="220"/>
      <c r="P4600" s="108"/>
      <c r="Q4600" s="225"/>
    </row>
    <row r="4601" spans="2:17" x14ac:dyDescent="0.25">
      <c r="B4601" s="108"/>
      <c r="C4601" s="220"/>
      <c r="D4601" s="108"/>
      <c r="E4601" s="220"/>
      <c r="F4601" s="108"/>
      <c r="G4601" s="220"/>
      <c r="H4601" s="108"/>
      <c r="I4601" s="220"/>
      <c r="J4601" s="108"/>
      <c r="K4601" s="220"/>
      <c r="L4601" s="108"/>
      <c r="M4601" s="220"/>
      <c r="N4601" s="108"/>
      <c r="O4601" s="220"/>
      <c r="P4601" s="108"/>
      <c r="Q4601" s="225"/>
    </row>
    <row r="4602" spans="2:17" x14ac:dyDescent="0.25">
      <c r="B4602" s="108"/>
      <c r="C4602" s="220"/>
      <c r="D4602" s="108"/>
      <c r="E4602" s="220"/>
      <c r="F4602" s="108"/>
      <c r="G4602" s="220"/>
      <c r="H4602" s="108"/>
      <c r="I4602" s="220"/>
      <c r="J4602" s="108"/>
      <c r="K4602" s="220"/>
      <c r="L4602" s="108"/>
      <c r="M4602" s="220"/>
      <c r="N4602" s="108"/>
      <c r="O4602" s="220"/>
      <c r="P4602" s="108"/>
      <c r="Q4602" s="225"/>
    </row>
    <row r="4603" spans="2:17" x14ac:dyDescent="0.25">
      <c r="B4603" s="108"/>
      <c r="C4603" s="220"/>
      <c r="D4603" s="108"/>
      <c r="E4603" s="220"/>
      <c r="F4603" s="108"/>
      <c r="G4603" s="220"/>
      <c r="H4603" s="108"/>
      <c r="I4603" s="220"/>
      <c r="J4603" s="108"/>
      <c r="K4603" s="220"/>
      <c r="L4603" s="108"/>
      <c r="M4603" s="220"/>
      <c r="N4603" s="108"/>
      <c r="O4603" s="220"/>
      <c r="P4603" s="108"/>
      <c r="Q4603" s="225"/>
    </row>
    <row r="4604" spans="2:17" x14ac:dyDescent="0.25">
      <c r="B4604" s="108"/>
      <c r="C4604" s="220"/>
      <c r="D4604" s="108"/>
      <c r="E4604" s="220"/>
      <c r="F4604" s="108"/>
      <c r="G4604" s="220"/>
      <c r="H4604" s="108"/>
      <c r="I4604" s="220"/>
      <c r="J4604" s="108"/>
      <c r="K4604" s="220"/>
      <c r="L4604" s="108"/>
      <c r="M4604" s="220"/>
      <c r="N4604" s="108"/>
      <c r="O4604" s="220"/>
      <c r="P4604" s="108"/>
      <c r="Q4604" s="225"/>
    </row>
    <row r="4605" spans="2:17" x14ac:dyDescent="0.25">
      <c r="B4605" s="108"/>
      <c r="C4605" s="220"/>
      <c r="D4605" s="108"/>
      <c r="E4605" s="220"/>
      <c r="F4605" s="108"/>
      <c r="G4605" s="220"/>
      <c r="H4605" s="108"/>
      <c r="I4605" s="220"/>
      <c r="J4605" s="108"/>
      <c r="K4605" s="220"/>
      <c r="L4605" s="108"/>
      <c r="M4605" s="220"/>
      <c r="N4605" s="108"/>
      <c r="O4605" s="220"/>
      <c r="P4605" s="108"/>
      <c r="Q4605" s="225"/>
    </row>
    <row r="4606" spans="2:17" x14ac:dyDescent="0.25">
      <c r="B4606" s="108"/>
      <c r="C4606" s="220"/>
      <c r="D4606" s="108"/>
      <c r="E4606" s="220"/>
      <c r="F4606" s="108"/>
      <c r="G4606" s="220"/>
      <c r="H4606" s="108"/>
      <c r="I4606" s="220"/>
      <c r="J4606" s="108"/>
      <c r="K4606" s="220"/>
      <c r="L4606" s="108"/>
      <c r="M4606" s="220"/>
      <c r="N4606" s="108"/>
      <c r="O4606" s="220"/>
      <c r="P4606" s="108"/>
      <c r="Q4606" s="225"/>
    </row>
    <row r="4607" spans="2:17" x14ac:dyDescent="0.25">
      <c r="B4607" s="108"/>
      <c r="C4607" s="220"/>
      <c r="D4607" s="108"/>
      <c r="E4607" s="220"/>
      <c r="F4607" s="108"/>
      <c r="G4607" s="220"/>
      <c r="H4607" s="108"/>
      <c r="I4607" s="220"/>
      <c r="J4607" s="108"/>
      <c r="K4607" s="220"/>
      <c r="L4607" s="108"/>
      <c r="M4607" s="220"/>
      <c r="N4607" s="108"/>
      <c r="O4607" s="220"/>
      <c r="P4607" s="108"/>
      <c r="Q4607" s="225"/>
    </row>
    <row r="4608" spans="2:17" x14ac:dyDescent="0.25">
      <c r="B4608" s="108"/>
      <c r="C4608" s="220"/>
      <c r="D4608" s="108"/>
      <c r="E4608" s="220"/>
      <c r="F4608" s="108"/>
      <c r="G4608" s="220"/>
      <c r="H4608" s="108"/>
      <c r="I4608" s="220"/>
      <c r="J4608" s="108"/>
      <c r="K4608" s="220"/>
      <c r="L4608" s="108"/>
      <c r="M4608" s="220"/>
      <c r="N4608" s="108"/>
      <c r="O4608" s="220"/>
      <c r="P4608" s="108"/>
      <c r="Q4608" s="225"/>
    </row>
    <row r="4609" spans="2:17" x14ac:dyDescent="0.25">
      <c r="B4609" s="108"/>
      <c r="C4609" s="220"/>
      <c r="D4609" s="108"/>
      <c r="E4609" s="220"/>
      <c r="F4609" s="108"/>
      <c r="G4609" s="220"/>
      <c r="H4609" s="108"/>
      <c r="I4609" s="220"/>
      <c r="J4609" s="108"/>
      <c r="K4609" s="220"/>
      <c r="L4609" s="108"/>
      <c r="M4609" s="220"/>
      <c r="N4609" s="108"/>
      <c r="O4609" s="220"/>
      <c r="P4609" s="108"/>
      <c r="Q4609" s="225"/>
    </row>
    <row r="4610" spans="2:17" x14ac:dyDescent="0.25">
      <c r="B4610" s="108"/>
      <c r="C4610" s="220"/>
      <c r="D4610" s="108"/>
      <c r="E4610" s="220"/>
      <c r="F4610" s="108"/>
      <c r="G4610" s="220"/>
      <c r="H4610" s="108"/>
      <c r="I4610" s="220"/>
      <c r="J4610" s="108"/>
      <c r="K4610" s="220"/>
      <c r="L4610" s="108"/>
      <c r="M4610" s="220"/>
      <c r="N4610" s="108"/>
      <c r="O4610" s="220"/>
      <c r="P4610" s="108"/>
      <c r="Q4610" s="225"/>
    </row>
    <row r="4611" spans="2:17" x14ac:dyDescent="0.25">
      <c r="B4611" s="108"/>
      <c r="C4611" s="220"/>
      <c r="D4611" s="108"/>
      <c r="E4611" s="220"/>
      <c r="F4611" s="108"/>
      <c r="G4611" s="220"/>
      <c r="H4611" s="108"/>
      <c r="I4611" s="220"/>
      <c r="J4611" s="108"/>
      <c r="K4611" s="220"/>
      <c r="L4611" s="108"/>
      <c r="M4611" s="220"/>
      <c r="N4611" s="108"/>
      <c r="O4611" s="220"/>
      <c r="P4611" s="108"/>
      <c r="Q4611" s="225"/>
    </row>
    <row r="4612" spans="2:17" x14ac:dyDescent="0.25">
      <c r="B4612" s="108"/>
      <c r="C4612" s="220"/>
      <c r="D4612" s="108"/>
      <c r="E4612" s="220"/>
      <c r="F4612" s="108"/>
      <c r="G4612" s="220"/>
      <c r="H4612" s="108"/>
      <c r="I4612" s="220"/>
      <c r="J4612" s="108"/>
      <c r="K4612" s="220"/>
      <c r="L4612" s="108"/>
      <c r="M4612" s="220"/>
      <c r="N4612" s="108"/>
      <c r="O4612" s="220"/>
      <c r="P4612" s="108"/>
      <c r="Q4612" s="225"/>
    </row>
    <row r="4613" spans="2:17" x14ac:dyDescent="0.25">
      <c r="B4613" s="108"/>
      <c r="C4613" s="220"/>
      <c r="D4613" s="108"/>
      <c r="E4613" s="220"/>
      <c r="F4613" s="108"/>
      <c r="G4613" s="220"/>
      <c r="H4613" s="108"/>
      <c r="I4613" s="220"/>
      <c r="J4613" s="108"/>
      <c r="K4613" s="220"/>
      <c r="L4613" s="108"/>
      <c r="M4613" s="220"/>
      <c r="N4613" s="108"/>
      <c r="O4613" s="220"/>
      <c r="P4613" s="108"/>
      <c r="Q4613" s="225"/>
    </row>
    <row r="4614" spans="2:17" x14ac:dyDescent="0.25">
      <c r="B4614" s="108"/>
      <c r="C4614" s="220"/>
      <c r="D4614" s="108"/>
      <c r="E4614" s="220"/>
      <c r="F4614" s="108"/>
      <c r="G4614" s="220"/>
      <c r="H4614" s="108"/>
      <c r="I4614" s="220"/>
      <c r="J4614" s="108"/>
      <c r="K4614" s="220"/>
      <c r="L4614" s="108"/>
      <c r="M4614" s="220"/>
      <c r="N4614" s="108"/>
      <c r="O4614" s="220"/>
      <c r="P4614" s="108"/>
      <c r="Q4614" s="225"/>
    </row>
    <row r="4615" spans="2:17" x14ac:dyDescent="0.25">
      <c r="B4615" s="108"/>
      <c r="C4615" s="220"/>
      <c r="D4615" s="108"/>
      <c r="E4615" s="220"/>
      <c r="F4615" s="108"/>
      <c r="G4615" s="220"/>
      <c r="H4615" s="108"/>
      <c r="I4615" s="220"/>
      <c r="J4615" s="108"/>
      <c r="K4615" s="220"/>
      <c r="L4615" s="108"/>
      <c r="M4615" s="220"/>
      <c r="N4615" s="108"/>
      <c r="O4615" s="220"/>
      <c r="P4615" s="108"/>
      <c r="Q4615" s="225"/>
    </row>
    <row r="4616" spans="2:17" x14ac:dyDescent="0.25">
      <c r="B4616" s="108"/>
      <c r="C4616" s="220"/>
      <c r="D4616" s="108"/>
      <c r="E4616" s="220"/>
      <c r="F4616" s="108"/>
      <c r="G4616" s="220"/>
      <c r="H4616" s="108"/>
      <c r="I4616" s="220"/>
      <c r="J4616" s="108"/>
      <c r="K4616" s="220"/>
      <c r="L4616" s="108"/>
      <c r="M4616" s="220"/>
      <c r="N4616" s="108"/>
      <c r="O4616" s="220"/>
      <c r="P4616" s="108"/>
      <c r="Q4616" s="225"/>
    </row>
    <row r="4617" spans="2:17" x14ac:dyDescent="0.25">
      <c r="B4617" s="108"/>
      <c r="C4617" s="220"/>
      <c r="D4617" s="108"/>
      <c r="E4617" s="220"/>
      <c r="F4617" s="108"/>
      <c r="G4617" s="220"/>
      <c r="H4617" s="108"/>
      <c r="I4617" s="220"/>
      <c r="J4617" s="108"/>
      <c r="K4617" s="220"/>
      <c r="L4617" s="108"/>
      <c r="M4617" s="220"/>
      <c r="N4617" s="108"/>
      <c r="O4617" s="220"/>
      <c r="P4617" s="108"/>
      <c r="Q4617" s="225"/>
    </row>
    <row r="4618" spans="2:17" x14ac:dyDescent="0.25">
      <c r="B4618" s="108"/>
      <c r="C4618" s="220"/>
      <c r="D4618" s="108"/>
      <c r="E4618" s="220"/>
      <c r="F4618" s="108"/>
      <c r="G4618" s="220"/>
      <c r="H4618" s="108"/>
      <c r="I4618" s="220"/>
      <c r="J4618" s="108"/>
      <c r="K4618" s="220"/>
      <c r="L4618" s="108"/>
      <c r="M4618" s="220"/>
      <c r="N4618" s="108"/>
      <c r="O4618" s="220"/>
      <c r="P4618" s="108"/>
      <c r="Q4618" s="225"/>
    </row>
    <row r="4619" spans="2:17" x14ac:dyDescent="0.25">
      <c r="B4619" s="108"/>
      <c r="C4619" s="220"/>
      <c r="D4619" s="108"/>
      <c r="E4619" s="220"/>
      <c r="F4619" s="108"/>
      <c r="G4619" s="220"/>
      <c r="H4619" s="108"/>
      <c r="I4619" s="220"/>
      <c r="J4619" s="108"/>
      <c r="K4619" s="220"/>
      <c r="L4619" s="108"/>
      <c r="M4619" s="220"/>
      <c r="N4619" s="108"/>
      <c r="O4619" s="220"/>
      <c r="P4619" s="108"/>
      <c r="Q4619" s="225"/>
    </row>
    <row r="4620" spans="2:17" x14ac:dyDescent="0.25">
      <c r="B4620" s="108"/>
      <c r="C4620" s="220"/>
      <c r="D4620" s="108"/>
      <c r="E4620" s="220"/>
      <c r="F4620" s="108"/>
      <c r="G4620" s="220"/>
      <c r="H4620" s="108"/>
      <c r="I4620" s="220"/>
      <c r="J4620" s="108"/>
      <c r="K4620" s="220"/>
      <c r="L4620" s="108"/>
      <c r="M4620" s="220"/>
      <c r="N4620" s="108"/>
      <c r="O4620" s="220"/>
      <c r="P4620" s="108"/>
      <c r="Q4620" s="225"/>
    </row>
    <row r="4621" spans="2:17" x14ac:dyDescent="0.25">
      <c r="B4621" s="108"/>
      <c r="C4621" s="220"/>
      <c r="D4621" s="108"/>
      <c r="E4621" s="220"/>
      <c r="F4621" s="108"/>
      <c r="G4621" s="220"/>
      <c r="H4621" s="108"/>
      <c r="I4621" s="220"/>
      <c r="J4621" s="108"/>
      <c r="K4621" s="220"/>
      <c r="L4621" s="108"/>
      <c r="M4621" s="220"/>
      <c r="N4621" s="108"/>
      <c r="O4621" s="220"/>
      <c r="P4621" s="108"/>
      <c r="Q4621" s="225"/>
    </row>
    <row r="4622" spans="2:17" x14ac:dyDescent="0.25">
      <c r="B4622" s="108"/>
      <c r="C4622" s="220"/>
      <c r="D4622" s="108"/>
      <c r="E4622" s="220"/>
      <c r="F4622" s="108"/>
      <c r="G4622" s="220"/>
      <c r="H4622" s="108"/>
      <c r="I4622" s="220"/>
      <c r="J4622" s="108"/>
      <c r="K4622" s="220"/>
      <c r="L4622" s="108"/>
      <c r="M4622" s="220"/>
      <c r="N4622" s="108"/>
      <c r="O4622" s="220"/>
      <c r="P4622" s="108"/>
      <c r="Q4622" s="225"/>
    </row>
    <row r="4623" spans="2:17" x14ac:dyDescent="0.25">
      <c r="B4623" s="108"/>
      <c r="C4623" s="220"/>
      <c r="D4623" s="108"/>
      <c r="E4623" s="220"/>
      <c r="F4623" s="108"/>
      <c r="G4623" s="220"/>
      <c r="H4623" s="108"/>
      <c r="I4623" s="220"/>
      <c r="J4623" s="108"/>
      <c r="K4623" s="220"/>
      <c r="L4623" s="108"/>
      <c r="M4623" s="220"/>
      <c r="N4623" s="108"/>
      <c r="O4623" s="220"/>
      <c r="P4623" s="108"/>
      <c r="Q4623" s="225"/>
    </row>
    <row r="4624" spans="2:17" x14ac:dyDescent="0.25">
      <c r="B4624" s="108"/>
      <c r="C4624" s="220"/>
      <c r="D4624" s="108"/>
      <c r="E4624" s="220"/>
      <c r="F4624" s="108"/>
      <c r="G4624" s="220"/>
      <c r="H4624" s="108"/>
      <c r="I4624" s="220"/>
      <c r="J4624" s="108"/>
      <c r="K4624" s="220"/>
      <c r="L4624" s="108"/>
      <c r="M4624" s="220"/>
      <c r="N4624" s="108"/>
      <c r="O4624" s="220"/>
      <c r="P4624" s="108"/>
      <c r="Q4624" s="225"/>
    </row>
    <row r="4625" spans="2:17" x14ac:dyDescent="0.25">
      <c r="B4625" s="108"/>
      <c r="C4625" s="220"/>
      <c r="D4625" s="108"/>
      <c r="E4625" s="220"/>
      <c r="F4625" s="108"/>
      <c r="G4625" s="220"/>
      <c r="H4625" s="108"/>
      <c r="I4625" s="220"/>
      <c r="J4625" s="108"/>
      <c r="K4625" s="220"/>
      <c r="L4625" s="108"/>
      <c r="M4625" s="220"/>
      <c r="N4625" s="108"/>
      <c r="O4625" s="220"/>
      <c r="P4625" s="108"/>
      <c r="Q4625" s="225"/>
    </row>
    <row r="4626" spans="2:17" x14ac:dyDescent="0.25">
      <c r="B4626" s="108"/>
      <c r="C4626" s="220"/>
      <c r="D4626" s="108"/>
      <c r="E4626" s="220"/>
      <c r="F4626" s="108"/>
      <c r="G4626" s="220"/>
      <c r="H4626" s="108"/>
      <c r="I4626" s="220"/>
      <c r="J4626" s="108"/>
      <c r="K4626" s="220"/>
      <c r="L4626" s="108"/>
      <c r="M4626" s="220"/>
      <c r="N4626" s="108"/>
      <c r="O4626" s="220"/>
      <c r="P4626" s="108"/>
      <c r="Q4626" s="225"/>
    </row>
    <row r="4627" spans="2:17" x14ac:dyDescent="0.25">
      <c r="B4627" s="108"/>
      <c r="C4627" s="220"/>
      <c r="D4627" s="108"/>
      <c r="E4627" s="220"/>
      <c r="F4627" s="108"/>
      <c r="G4627" s="220"/>
      <c r="H4627" s="108"/>
      <c r="I4627" s="220"/>
      <c r="J4627" s="108"/>
      <c r="K4627" s="220"/>
      <c r="L4627" s="108"/>
      <c r="M4627" s="220"/>
      <c r="N4627" s="108"/>
      <c r="O4627" s="220"/>
      <c r="P4627" s="108"/>
      <c r="Q4627" s="225"/>
    </row>
    <row r="4628" spans="2:17" x14ac:dyDescent="0.25">
      <c r="B4628" s="108"/>
      <c r="C4628" s="220"/>
      <c r="D4628" s="108"/>
      <c r="E4628" s="220"/>
      <c r="F4628" s="108"/>
      <c r="G4628" s="220"/>
      <c r="H4628" s="108"/>
      <c r="I4628" s="220"/>
      <c r="J4628" s="108"/>
      <c r="K4628" s="220"/>
      <c r="L4628" s="108"/>
      <c r="M4628" s="220"/>
      <c r="N4628" s="108"/>
      <c r="O4628" s="220"/>
      <c r="P4628" s="108"/>
      <c r="Q4628" s="225"/>
    </row>
    <row r="4629" spans="2:17" x14ac:dyDescent="0.25">
      <c r="B4629" s="108"/>
      <c r="C4629" s="220"/>
      <c r="D4629" s="108"/>
      <c r="E4629" s="220"/>
      <c r="F4629" s="108"/>
      <c r="G4629" s="220"/>
      <c r="H4629" s="108"/>
      <c r="I4629" s="220"/>
      <c r="J4629" s="108"/>
      <c r="K4629" s="220"/>
      <c r="L4629" s="108"/>
      <c r="M4629" s="220"/>
      <c r="N4629" s="108"/>
      <c r="O4629" s="220"/>
      <c r="P4629" s="108"/>
      <c r="Q4629" s="225"/>
    </row>
    <row r="4630" spans="2:17" x14ac:dyDescent="0.25">
      <c r="B4630" s="108"/>
      <c r="C4630" s="220"/>
      <c r="D4630" s="108"/>
      <c r="E4630" s="220"/>
      <c r="F4630" s="108"/>
      <c r="G4630" s="220"/>
      <c r="H4630" s="108"/>
      <c r="I4630" s="220"/>
      <c r="J4630" s="108"/>
      <c r="K4630" s="220"/>
      <c r="L4630" s="108"/>
      <c r="M4630" s="220"/>
      <c r="N4630" s="108"/>
      <c r="O4630" s="220"/>
      <c r="P4630" s="108"/>
      <c r="Q4630" s="225"/>
    </row>
    <row r="4631" spans="2:17" x14ac:dyDescent="0.25">
      <c r="B4631" s="108"/>
      <c r="C4631" s="220"/>
      <c r="D4631" s="108"/>
      <c r="E4631" s="220"/>
      <c r="F4631" s="108"/>
      <c r="G4631" s="220"/>
      <c r="H4631" s="108"/>
      <c r="I4631" s="220"/>
      <c r="J4631" s="108"/>
      <c r="K4631" s="220"/>
      <c r="L4631" s="108"/>
      <c r="M4631" s="220"/>
      <c r="N4631" s="108"/>
      <c r="O4631" s="220"/>
      <c r="P4631" s="108"/>
      <c r="Q4631" s="225"/>
    </row>
    <row r="4632" spans="2:17" x14ac:dyDescent="0.25">
      <c r="B4632" s="108"/>
      <c r="C4632" s="220"/>
      <c r="D4632" s="108"/>
      <c r="E4632" s="220"/>
      <c r="F4632" s="108"/>
      <c r="G4632" s="220"/>
      <c r="H4632" s="108"/>
      <c r="I4632" s="220"/>
      <c r="J4632" s="108"/>
      <c r="K4632" s="220"/>
      <c r="L4632" s="108"/>
      <c r="M4632" s="220"/>
      <c r="N4632" s="108"/>
      <c r="O4632" s="220"/>
      <c r="P4632" s="108"/>
      <c r="Q4632" s="225"/>
    </row>
    <row r="4633" spans="2:17" x14ac:dyDescent="0.25">
      <c r="B4633" s="108"/>
      <c r="C4633" s="220"/>
      <c r="D4633" s="108"/>
      <c r="E4633" s="220"/>
      <c r="F4633" s="108"/>
      <c r="G4633" s="220"/>
      <c r="H4633" s="108"/>
      <c r="I4633" s="220"/>
      <c r="J4633" s="108"/>
      <c r="K4633" s="220"/>
      <c r="L4633" s="108"/>
      <c r="M4633" s="220"/>
      <c r="N4633" s="108"/>
      <c r="O4633" s="220"/>
      <c r="P4633" s="108"/>
      <c r="Q4633" s="225"/>
    </row>
    <row r="4634" spans="2:17" x14ac:dyDescent="0.25">
      <c r="B4634" s="108"/>
      <c r="C4634" s="220"/>
      <c r="D4634" s="108"/>
      <c r="E4634" s="220"/>
      <c r="F4634" s="108"/>
      <c r="G4634" s="220"/>
      <c r="H4634" s="108"/>
      <c r="I4634" s="220"/>
      <c r="J4634" s="108"/>
      <c r="K4634" s="220"/>
      <c r="L4634" s="108"/>
      <c r="M4634" s="220"/>
      <c r="N4634" s="108"/>
      <c r="O4634" s="220"/>
      <c r="P4634" s="108"/>
      <c r="Q4634" s="225"/>
    </row>
    <row r="4635" spans="2:17" x14ac:dyDescent="0.25">
      <c r="B4635" s="108"/>
      <c r="C4635" s="220"/>
      <c r="D4635" s="108"/>
      <c r="E4635" s="220"/>
      <c r="F4635" s="108"/>
      <c r="G4635" s="220"/>
      <c r="H4635" s="108"/>
      <c r="I4635" s="220"/>
      <c r="J4635" s="108"/>
      <c r="K4635" s="220"/>
      <c r="L4635" s="108"/>
      <c r="M4635" s="220"/>
      <c r="N4635" s="108"/>
      <c r="O4635" s="220"/>
      <c r="P4635" s="108"/>
      <c r="Q4635" s="225"/>
    </row>
    <row r="4636" spans="2:17" x14ac:dyDescent="0.25">
      <c r="B4636" s="108"/>
      <c r="C4636" s="220"/>
      <c r="D4636" s="108"/>
      <c r="E4636" s="220"/>
      <c r="F4636" s="108"/>
      <c r="G4636" s="220"/>
      <c r="H4636" s="108"/>
      <c r="I4636" s="220"/>
      <c r="J4636" s="108"/>
      <c r="K4636" s="220"/>
      <c r="L4636" s="108"/>
      <c r="M4636" s="220"/>
      <c r="N4636" s="108"/>
      <c r="O4636" s="220"/>
      <c r="P4636" s="108"/>
      <c r="Q4636" s="225"/>
    </row>
    <row r="4637" spans="2:17" x14ac:dyDescent="0.25">
      <c r="B4637" s="108"/>
      <c r="C4637" s="220"/>
      <c r="D4637" s="108"/>
      <c r="E4637" s="220"/>
      <c r="F4637" s="108"/>
      <c r="G4637" s="220"/>
      <c r="H4637" s="108"/>
      <c r="I4637" s="220"/>
      <c r="J4637" s="108"/>
      <c r="K4637" s="220"/>
      <c r="L4637" s="108"/>
      <c r="M4637" s="220"/>
      <c r="N4637" s="108"/>
      <c r="O4637" s="220"/>
      <c r="P4637" s="108"/>
      <c r="Q4637" s="225"/>
    </row>
    <row r="4638" spans="2:17" x14ac:dyDescent="0.25">
      <c r="B4638" s="108"/>
      <c r="C4638" s="220"/>
      <c r="D4638" s="108"/>
      <c r="E4638" s="220"/>
      <c r="F4638" s="108"/>
      <c r="G4638" s="220"/>
      <c r="H4638" s="108"/>
      <c r="I4638" s="220"/>
      <c r="J4638" s="108"/>
      <c r="K4638" s="220"/>
      <c r="L4638" s="108"/>
      <c r="M4638" s="220"/>
      <c r="N4638" s="108"/>
      <c r="O4638" s="220"/>
      <c r="P4638" s="108"/>
      <c r="Q4638" s="225"/>
    </row>
    <row r="4639" spans="2:17" x14ac:dyDescent="0.25">
      <c r="B4639" s="108"/>
      <c r="C4639" s="220"/>
      <c r="D4639" s="108"/>
      <c r="E4639" s="220"/>
      <c r="F4639" s="108"/>
      <c r="G4639" s="220"/>
      <c r="H4639" s="108"/>
      <c r="I4639" s="220"/>
      <c r="J4639" s="108"/>
      <c r="K4639" s="220"/>
      <c r="L4639" s="108"/>
      <c r="M4639" s="220"/>
      <c r="N4639" s="108"/>
      <c r="O4639" s="220"/>
      <c r="P4639" s="108"/>
      <c r="Q4639" s="225"/>
    </row>
    <row r="4640" spans="2:17" x14ac:dyDescent="0.25">
      <c r="B4640" s="108"/>
      <c r="C4640" s="220"/>
      <c r="D4640" s="108"/>
      <c r="E4640" s="220"/>
      <c r="F4640" s="108"/>
      <c r="G4640" s="220"/>
      <c r="H4640" s="108"/>
      <c r="I4640" s="220"/>
      <c r="J4640" s="108"/>
      <c r="K4640" s="220"/>
      <c r="L4640" s="108"/>
      <c r="M4640" s="220"/>
      <c r="N4640" s="108"/>
      <c r="O4640" s="220"/>
      <c r="P4640" s="108"/>
      <c r="Q4640" s="225"/>
    </row>
    <row r="4641" spans="2:17" x14ac:dyDescent="0.25">
      <c r="B4641" s="108"/>
      <c r="C4641" s="220"/>
      <c r="D4641" s="108"/>
      <c r="E4641" s="220"/>
      <c r="F4641" s="108"/>
      <c r="G4641" s="220"/>
      <c r="H4641" s="108"/>
      <c r="I4641" s="220"/>
      <c r="J4641" s="108"/>
      <c r="K4641" s="220"/>
      <c r="L4641" s="108"/>
      <c r="M4641" s="220"/>
      <c r="N4641" s="108"/>
      <c r="O4641" s="220"/>
      <c r="P4641" s="108"/>
      <c r="Q4641" s="225"/>
    </row>
    <row r="4642" spans="2:17" x14ac:dyDescent="0.25">
      <c r="B4642" s="108"/>
      <c r="C4642" s="220"/>
      <c r="D4642" s="108"/>
      <c r="E4642" s="220"/>
      <c r="F4642" s="108"/>
      <c r="G4642" s="220"/>
      <c r="H4642" s="108"/>
      <c r="I4642" s="220"/>
      <c r="J4642" s="108"/>
      <c r="K4642" s="220"/>
      <c r="L4642" s="108"/>
      <c r="M4642" s="220"/>
      <c r="N4642" s="108"/>
      <c r="O4642" s="220"/>
      <c r="P4642" s="108"/>
      <c r="Q4642" s="225"/>
    </row>
    <row r="4643" spans="2:17" x14ac:dyDescent="0.25">
      <c r="B4643" s="108"/>
      <c r="C4643" s="220"/>
      <c r="D4643" s="108"/>
      <c r="E4643" s="220"/>
      <c r="F4643" s="108"/>
      <c r="G4643" s="220"/>
      <c r="H4643" s="108"/>
      <c r="I4643" s="220"/>
      <c r="J4643" s="108"/>
      <c r="K4643" s="220"/>
      <c r="L4643" s="108"/>
      <c r="M4643" s="220"/>
      <c r="N4643" s="108"/>
      <c r="O4643" s="220"/>
      <c r="P4643" s="108"/>
      <c r="Q4643" s="225"/>
    </row>
    <row r="4644" spans="2:17" x14ac:dyDescent="0.25">
      <c r="B4644" s="108"/>
      <c r="C4644" s="220"/>
      <c r="D4644" s="108"/>
      <c r="E4644" s="220"/>
      <c r="F4644" s="108"/>
      <c r="G4644" s="220"/>
      <c r="H4644" s="108"/>
      <c r="I4644" s="220"/>
      <c r="J4644" s="108"/>
      <c r="K4644" s="220"/>
      <c r="L4644" s="108"/>
      <c r="M4644" s="220"/>
      <c r="N4644" s="108"/>
      <c r="O4644" s="220"/>
      <c r="P4644" s="108"/>
      <c r="Q4644" s="225"/>
    </row>
    <row r="4645" spans="2:17" x14ac:dyDescent="0.25">
      <c r="B4645" s="108"/>
      <c r="C4645" s="220"/>
      <c r="D4645" s="108"/>
      <c r="E4645" s="220"/>
      <c r="F4645" s="108"/>
      <c r="G4645" s="220"/>
      <c r="H4645" s="108"/>
      <c r="I4645" s="220"/>
      <c r="J4645" s="108"/>
      <c r="K4645" s="220"/>
      <c r="L4645" s="108"/>
      <c r="M4645" s="220"/>
      <c r="N4645" s="108"/>
      <c r="O4645" s="220"/>
      <c r="P4645" s="108"/>
      <c r="Q4645" s="225"/>
    </row>
    <row r="4646" spans="2:17" x14ac:dyDescent="0.25">
      <c r="B4646" s="108"/>
      <c r="C4646" s="220"/>
      <c r="D4646" s="108"/>
      <c r="E4646" s="220"/>
      <c r="F4646" s="108"/>
      <c r="G4646" s="220"/>
      <c r="H4646" s="108"/>
      <c r="I4646" s="220"/>
      <c r="J4646" s="108"/>
      <c r="K4646" s="220"/>
      <c r="L4646" s="108"/>
      <c r="M4646" s="220"/>
      <c r="N4646" s="108"/>
      <c r="O4646" s="220"/>
      <c r="P4646" s="108"/>
      <c r="Q4646" s="225"/>
    </row>
    <row r="4647" spans="2:17" x14ac:dyDescent="0.25">
      <c r="B4647" s="108"/>
      <c r="C4647" s="220"/>
      <c r="D4647" s="108"/>
      <c r="E4647" s="220"/>
      <c r="F4647" s="108"/>
      <c r="G4647" s="220"/>
      <c r="H4647" s="108"/>
      <c r="I4647" s="220"/>
      <c r="J4647" s="108"/>
      <c r="K4647" s="220"/>
      <c r="L4647" s="108"/>
      <c r="M4647" s="220"/>
      <c r="N4647" s="108"/>
      <c r="O4647" s="220"/>
      <c r="P4647" s="108"/>
      <c r="Q4647" s="225"/>
    </row>
    <row r="4648" spans="2:17" x14ac:dyDescent="0.25">
      <c r="B4648" s="108"/>
      <c r="C4648" s="220"/>
      <c r="D4648" s="108"/>
      <c r="E4648" s="220"/>
      <c r="F4648" s="108"/>
      <c r="G4648" s="220"/>
      <c r="H4648" s="108"/>
      <c r="I4648" s="220"/>
      <c r="J4648" s="108"/>
      <c r="K4648" s="220"/>
      <c r="L4648" s="108"/>
      <c r="M4648" s="220"/>
      <c r="N4648" s="108"/>
      <c r="O4648" s="220"/>
      <c r="P4648" s="108"/>
      <c r="Q4648" s="225"/>
    </row>
    <row r="4649" spans="2:17" x14ac:dyDescent="0.25">
      <c r="B4649" s="108"/>
      <c r="C4649" s="220"/>
      <c r="D4649" s="108"/>
      <c r="E4649" s="220"/>
      <c r="F4649" s="108"/>
      <c r="G4649" s="220"/>
      <c r="H4649" s="108"/>
      <c r="I4649" s="220"/>
      <c r="J4649" s="108"/>
      <c r="K4649" s="220"/>
      <c r="L4649" s="108"/>
      <c r="M4649" s="220"/>
      <c r="N4649" s="108"/>
      <c r="O4649" s="220"/>
      <c r="P4649" s="108"/>
      <c r="Q4649" s="225"/>
    </row>
    <row r="4650" spans="2:17" x14ac:dyDescent="0.25">
      <c r="B4650" s="108"/>
      <c r="C4650" s="220"/>
      <c r="D4650" s="108"/>
      <c r="E4650" s="220"/>
      <c r="F4650" s="108"/>
      <c r="G4650" s="220"/>
      <c r="H4650" s="108"/>
      <c r="I4650" s="220"/>
      <c r="J4650" s="108"/>
      <c r="K4650" s="220"/>
      <c r="L4650" s="108"/>
      <c r="M4650" s="220"/>
      <c r="N4650" s="108"/>
      <c r="O4650" s="220"/>
      <c r="P4650" s="108"/>
      <c r="Q4650" s="225"/>
    </row>
    <row r="4651" spans="2:17" x14ac:dyDescent="0.25">
      <c r="B4651" s="108"/>
      <c r="C4651" s="220"/>
      <c r="D4651" s="108"/>
      <c r="E4651" s="220"/>
      <c r="F4651" s="108"/>
      <c r="G4651" s="220"/>
      <c r="H4651" s="108"/>
      <c r="I4651" s="220"/>
      <c r="J4651" s="108"/>
      <c r="K4651" s="220"/>
      <c r="L4651" s="108"/>
      <c r="M4651" s="220"/>
      <c r="N4651" s="108"/>
      <c r="O4651" s="220"/>
      <c r="P4651" s="108"/>
      <c r="Q4651" s="225"/>
    </row>
    <row r="4652" spans="2:17" x14ac:dyDescent="0.25">
      <c r="B4652" s="108"/>
      <c r="C4652" s="220"/>
      <c r="D4652" s="108"/>
      <c r="E4652" s="220"/>
      <c r="F4652" s="108"/>
      <c r="G4652" s="220"/>
      <c r="H4652" s="108"/>
      <c r="I4652" s="220"/>
      <c r="J4652" s="108"/>
      <c r="K4652" s="220"/>
      <c r="L4652" s="108"/>
      <c r="M4652" s="220"/>
      <c r="N4652" s="108"/>
      <c r="O4652" s="220"/>
      <c r="P4652" s="108"/>
      <c r="Q4652" s="225"/>
    </row>
    <row r="4653" spans="2:17" x14ac:dyDescent="0.25">
      <c r="B4653" s="108"/>
      <c r="C4653" s="220"/>
      <c r="D4653" s="108"/>
      <c r="E4653" s="220"/>
      <c r="F4653" s="108"/>
      <c r="G4653" s="220"/>
      <c r="H4653" s="108"/>
      <c r="I4653" s="220"/>
      <c r="J4653" s="108"/>
      <c r="K4653" s="220"/>
      <c r="L4653" s="108"/>
      <c r="M4653" s="220"/>
      <c r="N4653" s="108"/>
      <c r="O4653" s="220"/>
      <c r="P4653" s="108"/>
      <c r="Q4653" s="225"/>
    </row>
    <row r="4654" spans="2:17" x14ac:dyDescent="0.25">
      <c r="B4654" s="108"/>
      <c r="C4654" s="220"/>
      <c r="D4654" s="108"/>
      <c r="E4654" s="220"/>
      <c r="F4654" s="108"/>
      <c r="G4654" s="220"/>
      <c r="H4654" s="108"/>
      <c r="I4654" s="220"/>
      <c r="J4654" s="108"/>
      <c r="K4654" s="220"/>
      <c r="L4654" s="108"/>
      <c r="M4654" s="220"/>
      <c r="N4654" s="108"/>
      <c r="O4654" s="220"/>
      <c r="P4654" s="108"/>
      <c r="Q4654" s="225"/>
    </row>
    <row r="4655" spans="2:17" x14ac:dyDescent="0.25">
      <c r="B4655" s="108"/>
      <c r="C4655" s="220"/>
      <c r="D4655" s="108"/>
      <c r="E4655" s="220"/>
      <c r="F4655" s="108"/>
      <c r="G4655" s="220"/>
      <c r="H4655" s="108"/>
      <c r="I4655" s="220"/>
      <c r="J4655" s="108"/>
      <c r="K4655" s="220"/>
      <c r="L4655" s="108"/>
      <c r="M4655" s="220"/>
      <c r="N4655" s="108"/>
      <c r="O4655" s="220"/>
      <c r="P4655" s="108"/>
      <c r="Q4655" s="225"/>
    </row>
    <row r="4656" spans="2:17" x14ac:dyDescent="0.25">
      <c r="B4656" s="108"/>
      <c r="C4656" s="220"/>
      <c r="D4656" s="108"/>
      <c r="E4656" s="220"/>
      <c r="F4656" s="108"/>
      <c r="G4656" s="220"/>
      <c r="H4656" s="108"/>
      <c r="I4656" s="220"/>
      <c r="J4656" s="108"/>
      <c r="K4656" s="220"/>
      <c r="L4656" s="108"/>
      <c r="M4656" s="220"/>
      <c r="N4656" s="108"/>
      <c r="O4656" s="220"/>
      <c r="P4656" s="108"/>
      <c r="Q4656" s="225"/>
    </row>
    <row r="4657" spans="2:17" x14ac:dyDescent="0.25">
      <c r="B4657" s="108"/>
      <c r="C4657" s="220"/>
      <c r="D4657" s="108"/>
      <c r="E4657" s="220"/>
      <c r="F4657" s="108"/>
      <c r="G4657" s="220"/>
      <c r="H4657" s="108"/>
      <c r="I4657" s="220"/>
      <c r="J4657" s="108"/>
      <c r="K4657" s="220"/>
      <c r="L4657" s="108"/>
      <c r="M4657" s="220"/>
      <c r="N4657" s="108"/>
      <c r="O4657" s="220"/>
      <c r="P4657" s="108"/>
      <c r="Q4657" s="225"/>
    </row>
    <row r="4658" spans="2:17" x14ac:dyDescent="0.25">
      <c r="B4658" s="108"/>
      <c r="C4658" s="220"/>
      <c r="D4658" s="108"/>
      <c r="E4658" s="220"/>
      <c r="F4658" s="108"/>
      <c r="G4658" s="220"/>
      <c r="H4658" s="108"/>
      <c r="I4658" s="220"/>
      <c r="J4658" s="108"/>
      <c r="K4658" s="220"/>
      <c r="L4658" s="108"/>
      <c r="M4658" s="220"/>
      <c r="N4658" s="108"/>
      <c r="O4658" s="220"/>
      <c r="P4658" s="108"/>
      <c r="Q4658" s="225"/>
    </row>
    <row r="4659" spans="2:17" x14ac:dyDescent="0.25">
      <c r="B4659" s="108"/>
      <c r="C4659" s="220"/>
      <c r="D4659" s="108"/>
      <c r="E4659" s="220"/>
      <c r="F4659" s="108"/>
      <c r="G4659" s="220"/>
      <c r="H4659" s="108"/>
      <c r="I4659" s="220"/>
      <c r="J4659" s="108"/>
      <c r="K4659" s="220"/>
      <c r="L4659" s="108"/>
      <c r="M4659" s="220"/>
      <c r="N4659" s="108"/>
      <c r="O4659" s="220"/>
      <c r="P4659" s="108"/>
      <c r="Q4659" s="225"/>
    </row>
    <row r="4660" spans="2:17" x14ac:dyDescent="0.25">
      <c r="B4660" s="108"/>
      <c r="C4660" s="220"/>
      <c r="D4660" s="108"/>
      <c r="E4660" s="220"/>
      <c r="F4660" s="108"/>
      <c r="G4660" s="220"/>
      <c r="H4660" s="108"/>
      <c r="I4660" s="220"/>
      <c r="J4660" s="108"/>
      <c r="K4660" s="220"/>
      <c r="L4660" s="108"/>
      <c r="M4660" s="220"/>
      <c r="N4660" s="108"/>
      <c r="O4660" s="220"/>
      <c r="P4660" s="108"/>
      <c r="Q4660" s="225"/>
    </row>
    <row r="4661" spans="2:17" x14ac:dyDescent="0.25">
      <c r="B4661" s="108"/>
      <c r="C4661" s="220"/>
      <c r="D4661" s="108"/>
      <c r="E4661" s="220"/>
      <c r="F4661" s="108"/>
      <c r="G4661" s="220"/>
      <c r="H4661" s="108"/>
      <c r="I4661" s="220"/>
      <c r="J4661" s="108"/>
      <c r="K4661" s="220"/>
      <c r="L4661" s="108"/>
      <c r="M4661" s="220"/>
      <c r="N4661" s="108"/>
      <c r="O4661" s="220"/>
      <c r="P4661" s="108"/>
      <c r="Q4661" s="225"/>
    </row>
    <row r="4662" spans="2:17" x14ac:dyDescent="0.25">
      <c r="B4662" s="108"/>
      <c r="C4662" s="220"/>
      <c r="D4662" s="108"/>
      <c r="E4662" s="220"/>
      <c r="F4662" s="108"/>
      <c r="G4662" s="220"/>
      <c r="H4662" s="108"/>
      <c r="I4662" s="220"/>
      <c r="J4662" s="108"/>
      <c r="K4662" s="220"/>
      <c r="L4662" s="108"/>
      <c r="M4662" s="220"/>
      <c r="N4662" s="108"/>
      <c r="O4662" s="220"/>
      <c r="P4662" s="108"/>
      <c r="Q4662" s="225"/>
    </row>
    <row r="4663" spans="2:17" x14ac:dyDescent="0.25">
      <c r="B4663" s="108"/>
      <c r="C4663" s="220"/>
      <c r="D4663" s="108"/>
      <c r="E4663" s="220"/>
      <c r="F4663" s="108"/>
      <c r="G4663" s="220"/>
      <c r="H4663" s="108"/>
      <c r="I4663" s="220"/>
      <c r="J4663" s="108"/>
      <c r="K4663" s="220"/>
      <c r="L4663" s="108"/>
      <c r="M4663" s="220"/>
      <c r="N4663" s="108"/>
      <c r="O4663" s="220"/>
      <c r="P4663" s="108"/>
      <c r="Q4663" s="225"/>
    </row>
    <row r="4664" spans="2:17" x14ac:dyDescent="0.25">
      <c r="B4664" s="108"/>
      <c r="C4664" s="220"/>
      <c r="D4664" s="108"/>
      <c r="E4664" s="220"/>
      <c r="F4664" s="108"/>
      <c r="G4664" s="220"/>
      <c r="H4664" s="108"/>
      <c r="I4664" s="220"/>
      <c r="J4664" s="108"/>
      <c r="K4664" s="220"/>
      <c r="L4664" s="108"/>
      <c r="M4664" s="220"/>
      <c r="N4664" s="108"/>
      <c r="O4664" s="220"/>
      <c r="P4664" s="108"/>
      <c r="Q4664" s="225"/>
    </row>
    <row r="4665" spans="2:17" x14ac:dyDescent="0.25">
      <c r="B4665" s="108"/>
      <c r="C4665" s="220"/>
      <c r="D4665" s="108"/>
      <c r="E4665" s="220"/>
      <c r="F4665" s="108"/>
      <c r="G4665" s="220"/>
      <c r="H4665" s="108"/>
      <c r="I4665" s="220"/>
      <c r="J4665" s="108"/>
      <c r="K4665" s="220"/>
      <c r="L4665" s="108"/>
      <c r="M4665" s="220"/>
      <c r="N4665" s="108"/>
      <c r="O4665" s="220"/>
      <c r="P4665" s="108"/>
      <c r="Q4665" s="225"/>
    </row>
    <row r="4666" spans="2:17" x14ac:dyDescent="0.25">
      <c r="B4666" s="108"/>
      <c r="C4666" s="220"/>
      <c r="D4666" s="108"/>
      <c r="E4666" s="220"/>
      <c r="F4666" s="108"/>
      <c r="G4666" s="220"/>
      <c r="H4666" s="108"/>
      <c r="I4666" s="220"/>
      <c r="J4666" s="108"/>
      <c r="K4666" s="220"/>
      <c r="L4666" s="108"/>
      <c r="M4666" s="220"/>
      <c r="N4666" s="108"/>
      <c r="O4666" s="220"/>
      <c r="P4666" s="108"/>
      <c r="Q4666" s="225"/>
    </row>
    <row r="4667" spans="2:17" x14ac:dyDescent="0.25">
      <c r="B4667" s="108"/>
      <c r="C4667" s="220"/>
      <c r="D4667" s="108"/>
      <c r="E4667" s="220"/>
      <c r="F4667" s="108"/>
      <c r="G4667" s="220"/>
      <c r="H4667" s="108"/>
      <c r="I4667" s="220"/>
      <c r="J4667" s="108"/>
      <c r="K4667" s="220"/>
      <c r="L4667" s="108"/>
      <c r="M4667" s="220"/>
      <c r="N4667" s="108"/>
      <c r="O4667" s="220"/>
      <c r="P4667" s="108"/>
      <c r="Q4667" s="225"/>
    </row>
    <row r="4668" spans="2:17" x14ac:dyDescent="0.25">
      <c r="B4668" s="108"/>
      <c r="C4668" s="220"/>
      <c r="D4668" s="108"/>
      <c r="E4668" s="220"/>
      <c r="F4668" s="108"/>
      <c r="G4668" s="220"/>
      <c r="H4668" s="108"/>
      <c r="I4668" s="220"/>
      <c r="J4668" s="108"/>
      <c r="K4668" s="220"/>
      <c r="L4668" s="108"/>
      <c r="M4668" s="220"/>
      <c r="N4668" s="108"/>
      <c r="O4668" s="220"/>
      <c r="P4668" s="108"/>
      <c r="Q4668" s="225"/>
    </row>
    <row r="4669" spans="2:17" x14ac:dyDescent="0.25">
      <c r="B4669" s="108"/>
      <c r="C4669" s="220"/>
      <c r="D4669" s="108"/>
      <c r="E4669" s="220"/>
      <c r="F4669" s="108"/>
      <c r="G4669" s="220"/>
      <c r="H4669" s="108"/>
      <c r="I4669" s="220"/>
      <c r="J4669" s="108"/>
      <c r="K4669" s="220"/>
      <c r="L4669" s="108"/>
      <c r="M4669" s="220"/>
      <c r="N4669" s="108"/>
      <c r="O4669" s="220"/>
      <c r="P4669" s="108"/>
      <c r="Q4669" s="225"/>
    </row>
    <row r="4670" spans="2:17" x14ac:dyDescent="0.25">
      <c r="B4670" s="108"/>
      <c r="C4670" s="220"/>
      <c r="D4670" s="108"/>
      <c r="E4670" s="220"/>
      <c r="F4670" s="108"/>
      <c r="G4670" s="220"/>
      <c r="H4670" s="108"/>
      <c r="I4670" s="220"/>
      <c r="J4670" s="108"/>
      <c r="K4670" s="220"/>
      <c r="L4670" s="108"/>
      <c r="M4670" s="220"/>
      <c r="N4670" s="108"/>
      <c r="O4670" s="220"/>
      <c r="P4670" s="108"/>
      <c r="Q4670" s="225"/>
    </row>
    <row r="4671" spans="2:17" x14ac:dyDescent="0.25">
      <c r="B4671" s="108"/>
      <c r="C4671" s="220"/>
      <c r="D4671" s="108"/>
      <c r="E4671" s="220"/>
      <c r="F4671" s="108"/>
      <c r="G4671" s="220"/>
      <c r="H4671" s="108"/>
      <c r="I4671" s="220"/>
      <c r="J4671" s="108"/>
      <c r="K4671" s="220"/>
      <c r="L4671" s="108"/>
      <c r="M4671" s="220"/>
      <c r="N4671" s="108"/>
      <c r="O4671" s="220"/>
      <c r="P4671" s="108"/>
      <c r="Q4671" s="225"/>
    </row>
    <row r="4672" spans="2:17" x14ac:dyDescent="0.25">
      <c r="B4672" s="108"/>
      <c r="C4672" s="220"/>
      <c r="D4672" s="108"/>
      <c r="E4672" s="220"/>
      <c r="F4672" s="108"/>
      <c r="G4672" s="220"/>
      <c r="H4672" s="108"/>
      <c r="I4672" s="220"/>
      <c r="J4672" s="108"/>
      <c r="K4672" s="220"/>
      <c r="L4672" s="108"/>
      <c r="M4672" s="220"/>
      <c r="N4672" s="108"/>
      <c r="O4672" s="220"/>
      <c r="P4672" s="108"/>
      <c r="Q4672" s="225"/>
    </row>
    <row r="4673" spans="2:17" x14ac:dyDescent="0.25">
      <c r="B4673" s="108"/>
      <c r="C4673" s="220"/>
      <c r="D4673" s="108"/>
      <c r="E4673" s="220"/>
      <c r="F4673" s="108"/>
      <c r="G4673" s="220"/>
      <c r="H4673" s="108"/>
      <c r="I4673" s="220"/>
      <c r="J4673" s="108"/>
      <c r="K4673" s="220"/>
      <c r="L4673" s="108"/>
      <c r="M4673" s="220"/>
      <c r="N4673" s="108"/>
      <c r="O4673" s="220"/>
      <c r="P4673" s="108"/>
      <c r="Q4673" s="225"/>
    </row>
    <row r="4674" spans="2:17" x14ac:dyDescent="0.25">
      <c r="B4674" s="108"/>
      <c r="C4674" s="220"/>
      <c r="D4674" s="108"/>
      <c r="E4674" s="220"/>
      <c r="F4674" s="108"/>
      <c r="G4674" s="220"/>
      <c r="H4674" s="108"/>
      <c r="I4674" s="220"/>
      <c r="J4674" s="108"/>
      <c r="K4674" s="220"/>
      <c r="L4674" s="108"/>
      <c r="M4674" s="220"/>
      <c r="N4674" s="108"/>
      <c r="O4674" s="220"/>
      <c r="P4674" s="108"/>
      <c r="Q4674" s="225"/>
    </row>
    <row r="4675" spans="2:17" x14ac:dyDescent="0.25">
      <c r="B4675" s="108"/>
      <c r="C4675" s="220"/>
      <c r="D4675" s="108"/>
      <c r="E4675" s="220"/>
      <c r="F4675" s="108"/>
      <c r="G4675" s="220"/>
      <c r="H4675" s="108"/>
      <c r="I4675" s="220"/>
      <c r="J4675" s="108"/>
      <c r="K4675" s="220"/>
      <c r="L4675" s="108"/>
      <c r="M4675" s="220"/>
      <c r="N4675" s="108"/>
      <c r="O4675" s="220"/>
      <c r="P4675" s="108"/>
      <c r="Q4675" s="225"/>
    </row>
    <row r="4676" spans="2:17" x14ac:dyDescent="0.25">
      <c r="B4676" s="108"/>
      <c r="C4676" s="220"/>
      <c r="D4676" s="108"/>
      <c r="E4676" s="220"/>
      <c r="F4676" s="108"/>
      <c r="G4676" s="220"/>
      <c r="H4676" s="108"/>
      <c r="I4676" s="220"/>
      <c r="J4676" s="108"/>
      <c r="K4676" s="220"/>
      <c r="L4676" s="108"/>
      <c r="M4676" s="220"/>
      <c r="N4676" s="108"/>
      <c r="O4676" s="220"/>
      <c r="P4676" s="108"/>
      <c r="Q4676" s="225"/>
    </row>
    <row r="4677" spans="2:17" x14ac:dyDescent="0.25">
      <c r="B4677" s="108"/>
      <c r="C4677" s="220"/>
      <c r="D4677" s="108"/>
      <c r="E4677" s="220"/>
      <c r="F4677" s="108"/>
      <c r="G4677" s="220"/>
      <c r="H4677" s="108"/>
      <c r="I4677" s="220"/>
      <c r="J4677" s="108"/>
      <c r="K4677" s="220"/>
      <c r="L4677" s="108"/>
      <c r="M4677" s="220"/>
      <c r="N4677" s="108"/>
      <c r="O4677" s="220"/>
      <c r="P4677" s="108"/>
      <c r="Q4677" s="225"/>
    </row>
    <row r="4678" spans="2:17" x14ac:dyDescent="0.25">
      <c r="B4678" s="108"/>
      <c r="C4678" s="220"/>
      <c r="D4678" s="108"/>
      <c r="E4678" s="220"/>
      <c r="F4678" s="108"/>
      <c r="G4678" s="220"/>
      <c r="H4678" s="108"/>
      <c r="I4678" s="220"/>
      <c r="J4678" s="108"/>
      <c r="K4678" s="220"/>
      <c r="L4678" s="108"/>
      <c r="M4678" s="220"/>
      <c r="N4678" s="108"/>
      <c r="O4678" s="220"/>
      <c r="P4678" s="108"/>
      <c r="Q4678" s="225"/>
    </row>
    <row r="4679" spans="2:17" x14ac:dyDescent="0.25">
      <c r="B4679" s="108"/>
      <c r="C4679" s="220"/>
      <c r="D4679" s="108"/>
      <c r="E4679" s="220"/>
      <c r="F4679" s="108"/>
      <c r="G4679" s="220"/>
      <c r="H4679" s="108"/>
      <c r="I4679" s="220"/>
      <c r="J4679" s="108"/>
      <c r="K4679" s="220"/>
      <c r="L4679" s="108"/>
      <c r="M4679" s="220"/>
      <c r="N4679" s="108"/>
      <c r="O4679" s="220"/>
      <c r="P4679" s="108"/>
      <c r="Q4679" s="225"/>
    </row>
    <row r="4680" spans="2:17" x14ac:dyDescent="0.25">
      <c r="B4680" s="108"/>
      <c r="C4680" s="220"/>
      <c r="D4680" s="108"/>
      <c r="E4680" s="220"/>
      <c r="F4680" s="108"/>
      <c r="G4680" s="220"/>
      <c r="H4680" s="108"/>
      <c r="I4680" s="220"/>
      <c r="J4680" s="108"/>
      <c r="K4680" s="220"/>
      <c r="L4680" s="108"/>
      <c r="M4680" s="220"/>
      <c r="N4680" s="108"/>
      <c r="O4680" s="220"/>
      <c r="P4680" s="108"/>
      <c r="Q4680" s="225"/>
    </row>
    <row r="4681" spans="2:17" x14ac:dyDescent="0.25">
      <c r="B4681" s="108"/>
      <c r="C4681" s="220"/>
      <c r="D4681" s="108"/>
      <c r="E4681" s="220"/>
      <c r="F4681" s="108"/>
      <c r="G4681" s="220"/>
      <c r="H4681" s="108"/>
      <c r="I4681" s="220"/>
      <c r="J4681" s="108"/>
      <c r="K4681" s="220"/>
      <c r="L4681" s="108"/>
      <c r="M4681" s="220"/>
      <c r="N4681" s="108"/>
      <c r="O4681" s="220"/>
      <c r="P4681" s="108"/>
      <c r="Q4681" s="225"/>
    </row>
    <row r="4682" spans="2:17" x14ac:dyDescent="0.25">
      <c r="B4682" s="108"/>
      <c r="C4682" s="220"/>
      <c r="D4682" s="108"/>
      <c r="E4682" s="220"/>
      <c r="F4682" s="108"/>
      <c r="G4682" s="220"/>
      <c r="H4682" s="108"/>
      <c r="I4682" s="220"/>
      <c r="J4682" s="108"/>
      <c r="K4682" s="220"/>
      <c r="L4682" s="108"/>
      <c r="M4682" s="220"/>
      <c r="N4682" s="108"/>
      <c r="O4682" s="220"/>
      <c r="P4682" s="108"/>
      <c r="Q4682" s="225"/>
    </row>
    <row r="4683" spans="2:17" x14ac:dyDescent="0.25">
      <c r="B4683" s="108"/>
      <c r="C4683" s="220"/>
      <c r="D4683" s="108"/>
      <c r="E4683" s="220"/>
      <c r="F4683" s="108"/>
      <c r="G4683" s="220"/>
      <c r="H4683" s="108"/>
      <c r="I4683" s="220"/>
      <c r="J4683" s="108"/>
      <c r="K4683" s="220"/>
      <c r="L4683" s="108"/>
      <c r="M4683" s="220"/>
      <c r="N4683" s="108"/>
      <c r="O4683" s="220"/>
      <c r="P4683" s="108"/>
      <c r="Q4683" s="225"/>
    </row>
    <row r="4684" spans="2:17" x14ac:dyDescent="0.25">
      <c r="B4684" s="108"/>
      <c r="C4684" s="220"/>
      <c r="D4684" s="108"/>
      <c r="E4684" s="220"/>
      <c r="F4684" s="108"/>
      <c r="G4684" s="220"/>
      <c r="H4684" s="108"/>
      <c r="I4684" s="220"/>
      <c r="J4684" s="108"/>
      <c r="K4684" s="220"/>
      <c r="L4684" s="108"/>
      <c r="M4684" s="220"/>
      <c r="N4684" s="108"/>
      <c r="O4684" s="220"/>
      <c r="P4684" s="108"/>
      <c r="Q4684" s="225"/>
    </row>
    <row r="4685" spans="2:17" x14ac:dyDescent="0.25">
      <c r="B4685" s="108"/>
      <c r="C4685" s="220"/>
      <c r="D4685" s="108"/>
      <c r="E4685" s="220"/>
      <c r="F4685" s="108"/>
      <c r="G4685" s="220"/>
      <c r="H4685" s="108"/>
      <c r="I4685" s="220"/>
      <c r="J4685" s="108"/>
      <c r="K4685" s="220"/>
      <c r="L4685" s="108"/>
      <c r="M4685" s="220"/>
      <c r="N4685" s="108"/>
      <c r="O4685" s="220"/>
      <c r="P4685" s="108"/>
      <c r="Q4685" s="225"/>
    </row>
    <row r="4686" spans="2:17" x14ac:dyDescent="0.25">
      <c r="B4686" s="108"/>
      <c r="C4686" s="220"/>
      <c r="D4686" s="108"/>
      <c r="E4686" s="220"/>
      <c r="F4686" s="108"/>
      <c r="G4686" s="220"/>
      <c r="H4686" s="108"/>
      <c r="I4686" s="220"/>
      <c r="J4686" s="108"/>
      <c r="K4686" s="220"/>
      <c r="L4686" s="108"/>
      <c r="M4686" s="220"/>
      <c r="N4686" s="108"/>
      <c r="O4686" s="220"/>
      <c r="P4686" s="108"/>
      <c r="Q4686" s="225"/>
    </row>
    <row r="4687" spans="2:17" x14ac:dyDescent="0.25">
      <c r="B4687" s="108"/>
      <c r="C4687" s="220"/>
      <c r="D4687" s="108"/>
      <c r="E4687" s="220"/>
      <c r="F4687" s="108"/>
      <c r="G4687" s="220"/>
      <c r="H4687" s="108"/>
      <c r="I4687" s="220"/>
      <c r="J4687" s="108"/>
      <c r="K4687" s="220"/>
      <c r="L4687" s="108"/>
      <c r="M4687" s="220"/>
      <c r="N4687" s="108"/>
      <c r="O4687" s="220"/>
      <c r="P4687" s="108"/>
      <c r="Q4687" s="225"/>
    </row>
    <row r="4688" spans="2:17" x14ac:dyDescent="0.25">
      <c r="B4688" s="108"/>
      <c r="C4688" s="220"/>
      <c r="D4688" s="108"/>
      <c r="E4688" s="220"/>
      <c r="F4688" s="108"/>
      <c r="G4688" s="220"/>
      <c r="H4688" s="108"/>
      <c r="I4688" s="220"/>
      <c r="J4688" s="108"/>
      <c r="K4688" s="220"/>
      <c r="L4688" s="108"/>
      <c r="M4688" s="220"/>
      <c r="N4688" s="108"/>
      <c r="O4688" s="220"/>
      <c r="P4688" s="108"/>
      <c r="Q4688" s="225"/>
    </row>
    <row r="4689" spans="2:17" x14ac:dyDescent="0.25">
      <c r="B4689" s="108"/>
      <c r="C4689" s="220"/>
      <c r="D4689" s="108"/>
      <c r="E4689" s="220"/>
      <c r="F4689" s="108"/>
      <c r="G4689" s="220"/>
      <c r="H4689" s="108"/>
      <c r="I4689" s="220"/>
      <c r="J4689" s="108"/>
      <c r="K4689" s="220"/>
      <c r="L4689" s="108"/>
      <c r="M4689" s="220"/>
      <c r="N4689" s="108"/>
      <c r="O4689" s="220"/>
      <c r="P4689" s="108"/>
      <c r="Q4689" s="225"/>
    </row>
    <row r="4690" spans="2:17" x14ac:dyDescent="0.25">
      <c r="B4690" s="108"/>
      <c r="C4690" s="220"/>
      <c r="D4690" s="108"/>
      <c r="E4690" s="220"/>
      <c r="F4690" s="108"/>
      <c r="G4690" s="220"/>
      <c r="H4690" s="108"/>
      <c r="I4690" s="220"/>
      <c r="J4690" s="108"/>
      <c r="K4690" s="220"/>
      <c r="L4690" s="108"/>
      <c r="M4690" s="220"/>
      <c r="N4690" s="108"/>
      <c r="O4690" s="220"/>
      <c r="P4690" s="108"/>
      <c r="Q4690" s="225"/>
    </row>
    <row r="4691" spans="2:17" x14ac:dyDescent="0.25">
      <c r="B4691" s="108"/>
      <c r="C4691" s="220"/>
      <c r="D4691" s="108"/>
      <c r="E4691" s="220"/>
      <c r="F4691" s="108"/>
      <c r="G4691" s="220"/>
      <c r="H4691" s="108"/>
      <c r="I4691" s="220"/>
      <c r="J4691" s="108"/>
      <c r="K4691" s="220"/>
      <c r="L4691" s="108"/>
      <c r="M4691" s="220"/>
      <c r="N4691" s="108"/>
      <c r="O4691" s="220"/>
      <c r="P4691" s="108"/>
      <c r="Q4691" s="225"/>
    </row>
    <row r="4692" spans="2:17" x14ac:dyDescent="0.25">
      <c r="B4692" s="108"/>
      <c r="C4692" s="220"/>
      <c r="D4692" s="108"/>
      <c r="E4692" s="220"/>
      <c r="F4692" s="108"/>
      <c r="G4692" s="220"/>
      <c r="H4692" s="108"/>
      <c r="I4692" s="220"/>
      <c r="J4692" s="108"/>
      <c r="K4692" s="220"/>
      <c r="L4692" s="108"/>
      <c r="M4692" s="220"/>
      <c r="N4692" s="108"/>
      <c r="O4692" s="220"/>
      <c r="P4692" s="108"/>
      <c r="Q4692" s="225"/>
    </row>
    <row r="4693" spans="2:17" x14ac:dyDescent="0.25">
      <c r="B4693" s="108"/>
      <c r="C4693" s="220"/>
      <c r="D4693" s="108"/>
      <c r="E4693" s="220"/>
      <c r="F4693" s="108"/>
      <c r="G4693" s="220"/>
      <c r="H4693" s="108"/>
      <c r="I4693" s="220"/>
      <c r="J4693" s="108"/>
      <c r="K4693" s="220"/>
      <c r="L4693" s="108"/>
      <c r="M4693" s="220"/>
      <c r="N4693" s="108"/>
      <c r="O4693" s="220"/>
      <c r="P4693" s="108"/>
      <c r="Q4693" s="225"/>
    </row>
    <row r="4694" spans="2:17" x14ac:dyDescent="0.25">
      <c r="B4694" s="108"/>
      <c r="C4694" s="220"/>
      <c r="D4694" s="108"/>
      <c r="E4694" s="220"/>
      <c r="F4694" s="108"/>
      <c r="G4694" s="220"/>
      <c r="H4694" s="108"/>
      <c r="I4694" s="220"/>
      <c r="J4694" s="108"/>
      <c r="K4694" s="220"/>
      <c r="L4694" s="108"/>
      <c r="M4694" s="220"/>
      <c r="N4694" s="108"/>
      <c r="O4694" s="220"/>
      <c r="P4694" s="108"/>
      <c r="Q4694" s="225"/>
    </row>
    <row r="4695" spans="2:17" x14ac:dyDescent="0.25">
      <c r="B4695" s="108"/>
      <c r="C4695" s="220"/>
      <c r="D4695" s="108"/>
      <c r="E4695" s="220"/>
      <c r="F4695" s="108"/>
      <c r="G4695" s="220"/>
      <c r="H4695" s="108"/>
      <c r="I4695" s="220"/>
      <c r="J4695" s="108"/>
      <c r="K4695" s="220"/>
      <c r="L4695" s="108"/>
      <c r="M4695" s="220"/>
      <c r="N4695" s="108"/>
      <c r="O4695" s="220"/>
      <c r="P4695" s="108"/>
      <c r="Q4695" s="225"/>
    </row>
    <row r="4696" spans="2:17" x14ac:dyDescent="0.25">
      <c r="B4696" s="108"/>
      <c r="C4696" s="220"/>
      <c r="D4696" s="108"/>
      <c r="E4696" s="220"/>
      <c r="F4696" s="108"/>
      <c r="G4696" s="220"/>
      <c r="H4696" s="108"/>
      <c r="I4696" s="220"/>
      <c r="J4696" s="108"/>
      <c r="K4696" s="220"/>
      <c r="L4696" s="108"/>
      <c r="M4696" s="220"/>
      <c r="N4696" s="108"/>
      <c r="O4696" s="220"/>
      <c r="P4696" s="108"/>
      <c r="Q4696" s="225"/>
    </row>
    <row r="4697" spans="2:17" x14ac:dyDescent="0.25">
      <c r="B4697" s="108"/>
      <c r="C4697" s="220"/>
      <c r="D4697" s="108"/>
      <c r="E4697" s="220"/>
      <c r="F4697" s="108"/>
      <c r="G4697" s="220"/>
      <c r="H4697" s="108"/>
      <c r="I4697" s="220"/>
      <c r="J4697" s="108"/>
      <c r="K4697" s="220"/>
      <c r="L4697" s="108"/>
      <c r="M4697" s="220"/>
      <c r="N4697" s="108"/>
      <c r="O4697" s="220"/>
      <c r="P4697" s="108"/>
      <c r="Q4697" s="225"/>
    </row>
    <row r="4698" spans="2:17" x14ac:dyDescent="0.25">
      <c r="B4698" s="108"/>
      <c r="C4698" s="220"/>
      <c r="D4698" s="108"/>
      <c r="E4698" s="220"/>
      <c r="F4698" s="108"/>
      <c r="G4698" s="220"/>
      <c r="H4698" s="108"/>
      <c r="I4698" s="220"/>
      <c r="J4698" s="108"/>
      <c r="K4698" s="220"/>
      <c r="L4698" s="108"/>
      <c r="M4698" s="220"/>
      <c r="N4698" s="108"/>
      <c r="O4698" s="220"/>
      <c r="P4698" s="108"/>
      <c r="Q4698" s="225"/>
    </row>
    <row r="4699" spans="2:17" x14ac:dyDescent="0.25">
      <c r="B4699" s="108"/>
      <c r="C4699" s="220"/>
      <c r="D4699" s="108"/>
      <c r="E4699" s="220"/>
      <c r="F4699" s="108"/>
      <c r="G4699" s="220"/>
      <c r="H4699" s="108"/>
      <c r="I4699" s="220"/>
      <c r="J4699" s="108"/>
      <c r="K4699" s="220"/>
      <c r="L4699" s="108"/>
      <c r="M4699" s="220"/>
      <c r="N4699" s="108"/>
      <c r="O4699" s="220"/>
      <c r="P4699" s="108"/>
      <c r="Q4699" s="225"/>
    </row>
    <row r="4700" spans="2:17" x14ac:dyDescent="0.25">
      <c r="B4700" s="108"/>
      <c r="C4700" s="220"/>
      <c r="D4700" s="108"/>
      <c r="E4700" s="220"/>
      <c r="F4700" s="108"/>
      <c r="G4700" s="220"/>
      <c r="H4700" s="108"/>
      <c r="I4700" s="220"/>
      <c r="J4700" s="108"/>
      <c r="K4700" s="220"/>
      <c r="L4700" s="108"/>
      <c r="M4700" s="220"/>
      <c r="N4700" s="108"/>
      <c r="O4700" s="220"/>
      <c r="P4700" s="108"/>
      <c r="Q4700" s="225"/>
    </row>
    <row r="4701" spans="2:17" x14ac:dyDescent="0.25">
      <c r="B4701" s="108"/>
      <c r="C4701" s="220"/>
      <c r="D4701" s="108"/>
      <c r="E4701" s="220"/>
      <c r="F4701" s="108"/>
      <c r="G4701" s="220"/>
      <c r="H4701" s="108"/>
      <c r="I4701" s="220"/>
      <c r="J4701" s="108"/>
      <c r="K4701" s="220"/>
      <c r="L4701" s="108"/>
      <c r="M4701" s="220"/>
      <c r="N4701" s="108"/>
      <c r="O4701" s="220"/>
      <c r="P4701" s="108"/>
      <c r="Q4701" s="225"/>
    </row>
    <row r="4702" spans="2:17" x14ac:dyDescent="0.25">
      <c r="B4702" s="108"/>
      <c r="C4702" s="220"/>
      <c r="D4702" s="108"/>
      <c r="E4702" s="220"/>
      <c r="F4702" s="108"/>
      <c r="G4702" s="220"/>
      <c r="H4702" s="108"/>
      <c r="I4702" s="220"/>
      <c r="J4702" s="108"/>
      <c r="K4702" s="220"/>
      <c r="L4702" s="108"/>
      <c r="M4702" s="220"/>
      <c r="N4702" s="108"/>
      <c r="O4702" s="220"/>
      <c r="P4702" s="108"/>
      <c r="Q4702" s="225"/>
    </row>
    <row r="4703" spans="2:17" x14ac:dyDescent="0.25">
      <c r="B4703" s="108"/>
      <c r="C4703" s="220"/>
      <c r="D4703" s="108"/>
      <c r="E4703" s="220"/>
      <c r="F4703" s="108"/>
      <c r="G4703" s="220"/>
      <c r="H4703" s="108"/>
      <c r="I4703" s="220"/>
      <c r="J4703" s="108"/>
      <c r="K4703" s="220"/>
      <c r="L4703" s="108"/>
      <c r="M4703" s="220"/>
      <c r="N4703" s="108"/>
      <c r="O4703" s="220"/>
      <c r="P4703" s="108"/>
      <c r="Q4703" s="225"/>
    </row>
    <row r="4704" spans="2:17" x14ac:dyDescent="0.25">
      <c r="B4704" s="108"/>
      <c r="C4704" s="220"/>
      <c r="D4704" s="108"/>
      <c r="E4704" s="220"/>
      <c r="F4704" s="108"/>
      <c r="G4704" s="220"/>
      <c r="H4704" s="108"/>
      <c r="I4704" s="220"/>
      <c r="J4704" s="108"/>
      <c r="K4704" s="220"/>
      <c r="L4704" s="108"/>
      <c r="M4704" s="220"/>
      <c r="N4704" s="108"/>
      <c r="O4704" s="220"/>
      <c r="P4704" s="108"/>
      <c r="Q4704" s="225"/>
    </row>
    <row r="4705" spans="2:17" x14ac:dyDescent="0.25">
      <c r="B4705" s="108"/>
      <c r="C4705" s="220"/>
      <c r="D4705" s="108"/>
      <c r="E4705" s="220"/>
      <c r="F4705" s="108"/>
      <c r="G4705" s="220"/>
      <c r="H4705" s="108"/>
      <c r="I4705" s="220"/>
      <c r="J4705" s="108"/>
      <c r="K4705" s="220"/>
      <c r="L4705" s="108"/>
      <c r="M4705" s="220"/>
      <c r="N4705" s="108"/>
      <c r="O4705" s="220"/>
      <c r="P4705" s="108"/>
      <c r="Q4705" s="225"/>
    </row>
    <row r="4706" spans="2:17" x14ac:dyDescent="0.25">
      <c r="B4706" s="108"/>
      <c r="C4706" s="220"/>
      <c r="D4706" s="108"/>
      <c r="E4706" s="220"/>
      <c r="F4706" s="108"/>
      <c r="G4706" s="220"/>
      <c r="H4706" s="108"/>
      <c r="I4706" s="220"/>
      <c r="J4706" s="108"/>
      <c r="K4706" s="220"/>
      <c r="L4706" s="108"/>
      <c r="M4706" s="220"/>
      <c r="N4706" s="108"/>
      <c r="O4706" s="220"/>
      <c r="P4706" s="108"/>
      <c r="Q4706" s="225"/>
    </row>
    <row r="4707" spans="2:17" x14ac:dyDescent="0.25">
      <c r="B4707" s="108"/>
      <c r="C4707" s="220"/>
      <c r="D4707" s="108"/>
      <c r="E4707" s="220"/>
      <c r="F4707" s="108"/>
      <c r="G4707" s="220"/>
      <c r="H4707" s="108"/>
      <c r="I4707" s="220"/>
      <c r="J4707" s="108"/>
      <c r="K4707" s="220"/>
      <c r="L4707" s="108"/>
      <c r="M4707" s="220"/>
      <c r="N4707" s="108"/>
      <c r="O4707" s="220"/>
      <c r="P4707" s="108"/>
      <c r="Q4707" s="225"/>
    </row>
    <row r="4708" spans="2:17" x14ac:dyDescent="0.25">
      <c r="B4708" s="108"/>
      <c r="C4708" s="220"/>
      <c r="D4708" s="108"/>
      <c r="E4708" s="220"/>
      <c r="F4708" s="108"/>
      <c r="G4708" s="220"/>
      <c r="H4708" s="108"/>
      <c r="I4708" s="220"/>
      <c r="J4708" s="108"/>
      <c r="K4708" s="220"/>
      <c r="L4708" s="108"/>
      <c r="M4708" s="220"/>
      <c r="N4708" s="108"/>
      <c r="O4708" s="220"/>
      <c r="P4708" s="108"/>
      <c r="Q4708" s="225"/>
    </row>
    <row r="4709" spans="2:17" x14ac:dyDescent="0.25">
      <c r="B4709" s="108"/>
      <c r="C4709" s="220"/>
      <c r="D4709" s="108"/>
      <c r="E4709" s="220"/>
      <c r="F4709" s="108"/>
      <c r="G4709" s="220"/>
      <c r="H4709" s="108"/>
      <c r="I4709" s="220"/>
      <c r="J4709" s="108"/>
      <c r="K4709" s="220"/>
      <c r="L4709" s="108"/>
      <c r="M4709" s="220"/>
      <c r="N4709" s="108"/>
      <c r="O4709" s="220"/>
      <c r="P4709" s="108"/>
      <c r="Q4709" s="225"/>
    </row>
    <row r="4710" spans="2:17" x14ac:dyDescent="0.25">
      <c r="B4710" s="108"/>
      <c r="C4710" s="220"/>
      <c r="D4710" s="108"/>
      <c r="E4710" s="220"/>
      <c r="F4710" s="108"/>
      <c r="G4710" s="220"/>
      <c r="H4710" s="108"/>
      <c r="I4710" s="220"/>
      <c r="J4710" s="108"/>
      <c r="K4710" s="220"/>
      <c r="L4710" s="108"/>
      <c r="M4710" s="220"/>
      <c r="N4710" s="108"/>
      <c r="O4710" s="220"/>
      <c r="P4710" s="108"/>
      <c r="Q4710" s="225"/>
    </row>
    <row r="4711" spans="2:17" x14ac:dyDescent="0.25">
      <c r="B4711" s="108"/>
      <c r="C4711" s="220"/>
      <c r="D4711" s="108"/>
      <c r="E4711" s="220"/>
      <c r="F4711" s="108"/>
      <c r="G4711" s="220"/>
      <c r="H4711" s="108"/>
      <c r="I4711" s="220"/>
      <c r="J4711" s="108"/>
      <c r="K4711" s="220"/>
      <c r="L4711" s="108"/>
      <c r="M4711" s="220"/>
      <c r="N4711" s="108"/>
      <c r="O4711" s="220"/>
      <c r="P4711" s="108"/>
      <c r="Q4711" s="225"/>
    </row>
    <row r="4712" spans="2:17" x14ac:dyDescent="0.25">
      <c r="B4712" s="108"/>
      <c r="C4712" s="220"/>
      <c r="D4712" s="108"/>
      <c r="E4712" s="220"/>
      <c r="F4712" s="108"/>
      <c r="G4712" s="220"/>
      <c r="H4712" s="108"/>
      <c r="I4712" s="220"/>
      <c r="J4712" s="108"/>
      <c r="K4712" s="220"/>
      <c r="L4712" s="108"/>
      <c r="M4712" s="220"/>
      <c r="N4712" s="108"/>
      <c r="O4712" s="220"/>
      <c r="P4712" s="108"/>
      <c r="Q4712" s="225"/>
    </row>
    <row r="4713" spans="2:17" x14ac:dyDescent="0.25">
      <c r="B4713" s="108"/>
      <c r="C4713" s="220"/>
      <c r="D4713" s="108"/>
      <c r="E4713" s="220"/>
      <c r="F4713" s="108"/>
      <c r="G4713" s="220"/>
      <c r="H4713" s="108"/>
      <c r="I4713" s="220"/>
      <c r="J4713" s="108"/>
      <c r="K4713" s="220"/>
      <c r="L4713" s="108"/>
      <c r="M4713" s="220"/>
      <c r="N4713" s="108"/>
      <c r="O4713" s="220"/>
      <c r="P4713" s="108"/>
      <c r="Q4713" s="225"/>
    </row>
    <row r="4714" spans="2:17" x14ac:dyDescent="0.25">
      <c r="B4714" s="108"/>
      <c r="C4714" s="220"/>
      <c r="D4714" s="108"/>
      <c r="E4714" s="220"/>
      <c r="F4714" s="108"/>
      <c r="G4714" s="220"/>
      <c r="H4714" s="108"/>
      <c r="I4714" s="220"/>
      <c r="J4714" s="108"/>
      <c r="K4714" s="220"/>
      <c r="L4714" s="108"/>
      <c r="M4714" s="220"/>
      <c r="N4714" s="108"/>
      <c r="O4714" s="220"/>
      <c r="P4714" s="108"/>
      <c r="Q4714" s="225"/>
    </row>
    <row r="4715" spans="2:17" x14ac:dyDescent="0.25">
      <c r="B4715" s="108"/>
      <c r="C4715" s="220"/>
      <c r="D4715" s="108"/>
      <c r="E4715" s="220"/>
      <c r="F4715" s="108"/>
      <c r="G4715" s="220"/>
      <c r="H4715" s="108"/>
      <c r="I4715" s="220"/>
      <c r="J4715" s="108"/>
      <c r="K4715" s="220"/>
      <c r="L4715" s="108"/>
      <c r="M4715" s="220"/>
      <c r="N4715" s="108"/>
      <c r="O4715" s="220"/>
      <c r="P4715" s="108"/>
      <c r="Q4715" s="225"/>
    </row>
    <row r="4716" spans="2:17" x14ac:dyDescent="0.25">
      <c r="B4716" s="108"/>
      <c r="C4716" s="220"/>
      <c r="D4716" s="108"/>
      <c r="E4716" s="220"/>
      <c r="F4716" s="108"/>
      <c r="G4716" s="220"/>
      <c r="H4716" s="108"/>
      <c r="I4716" s="220"/>
      <c r="J4716" s="108"/>
      <c r="K4716" s="220"/>
      <c r="L4716" s="108"/>
      <c r="M4716" s="220"/>
      <c r="N4716" s="108"/>
      <c r="O4716" s="220"/>
      <c r="P4716" s="108"/>
      <c r="Q4716" s="225"/>
    </row>
    <row r="4717" spans="2:17" x14ac:dyDescent="0.25">
      <c r="B4717" s="108"/>
      <c r="C4717" s="220"/>
      <c r="D4717" s="108"/>
      <c r="E4717" s="220"/>
      <c r="F4717" s="108"/>
      <c r="G4717" s="220"/>
      <c r="H4717" s="108"/>
      <c r="I4717" s="220"/>
      <c r="J4717" s="108"/>
      <c r="K4717" s="220"/>
      <c r="L4717" s="108"/>
      <c r="M4717" s="220"/>
      <c r="N4717" s="108"/>
      <c r="O4717" s="220"/>
      <c r="P4717" s="108"/>
      <c r="Q4717" s="225"/>
    </row>
    <row r="4718" spans="2:17" x14ac:dyDescent="0.25">
      <c r="B4718" s="108"/>
      <c r="C4718" s="220"/>
      <c r="D4718" s="108"/>
      <c r="E4718" s="220"/>
      <c r="F4718" s="108"/>
      <c r="G4718" s="220"/>
      <c r="H4718" s="108"/>
      <c r="I4718" s="220"/>
      <c r="J4718" s="108"/>
      <c r="K4718" s="220"/>
      <c r="L4718" s="108"/>
      <c r="M4718" s="220"/>
      <c r="N4718" s="108"/>
      <c r="O4718" s="220"/>
      <c r="P4718" s="108"/>
      <c r="Q4718" s="225"/>
    </row>
    <row r="4719" spans="2:17" x14ac:dyDescent="0.25">
      <c r="B4719" s="108"/>
      <c r="C4719" s="220"/>
      <c r="D4719" s="108"/>
      <c r="E4719" s="220"/>
      <c r="F4719" s="108"/>
      <c r="G4719" s="220"/>
      <c r="H4719" s="108"/>
      <c r="I4719" s="220"/>
      <c r="J4719" s="108"/>
      <c r="K4719" s="220"/>
      <c r="L4719" s="108"/>
      <c r="M4719" s="220"/>
      <c r="N4719" s="108"/>
      <c r="O4719" s="220"/>
      <c r="P4719" s="108"/>
      <c r="Q4719" s="225"/>
    </row>
    <row r="4720" spans="2:17" x14ac:dyDescent="0.25">
      <c r="B4720" s="108"/>
      <c r="C4720" s="220"/>
      <c r="D4720" s="108"/>
      <c r="E4720" s="220"/>
      <c r="F4720" s="108"/>
      <c r="G4720" s="220"/>
      <c r="H4720" s="108"/>
      <c r="I4720" s="220"/>
      <c r="J4720" s="108"/>
      <c r="K4720" s="220"/>
      <c r="L4720" s="108"/>
      <c r="M4720" s="220"/>
      <c r="N4720" s="108"/>
      <c r="O4720" s="220"/>
      <c r="P4720" s="108"/>
      <c r="Q4720" s="225"/>
    </row>
    <row r="4721" spans="2:17" x14ac:dyDescent="0.25">
      <c r="B4721" s="108"/>
      <c r="C4721" s="220"/>
      <c r="D4721" s="108"/>
      <c r="E4721" s="220"/>
      <c r="F4721" s="108"/>
      <c r="G4721" s="220"/>
      <c r="H4721" s="108"/>
      <c r="I4721" s="220"/>
      <c r="J4721" s="108"/>
      <c r="K4721" s="220"/>
      <c r="L4721" s="108"/>
      <c r="M4721" s="220"/>
      <c r="N4721" s="108"/>
      <c r="O4721" s="220"/>
      <c r="P4721" s="108"/>
      <c r="Q4721" s="225"/>
    </row>
    <row r="4722" spans="2:17" x14ac:dyDescent="0.25">
      <c r="B4722" s="108"/>
      <c r="C4722" s="220"/>
      <c r="D4722" s="108"/>
      <c r="E4722" s="220"/>
      <c r="F4722" s="108"/>
      <c r="G4722" s="220"/>
      <c r="H4722" s="108"/>
      <c r="I4722" s="220"/>
      <c r="J4722" s="108"/>
      <c r="K4722" s="220"/>
      <c r="L4722" s="108"/>
      <c r="M4722" s="220"/>
      <c r="N4722" s="108"/>
      <c r="O4722" s="220"/>
      <c r="P4722" s="108"/>
      <c r="Q4722" s="225"/>
    </row>
    <row r="4723" spans="2:17" x14ac:dyDescent="0.25">
      <c r="B4723" s="108"/>
      <c r="C4723" s="220"/>
      <c r="D4723" s="108"/>
      <c r="E4723" s="220"/>
      <c r="F4723" s="108"/>
      <c r="G4723" s="220"/>
      <c r="H4723" s="108"/>
      <c r="I4723" s="220"/>
      <c r="J4723" s="108"/>
      <c r="K4723" s="220"/>
      <c r="L4723" s="108"/>
      <c r="M4723" s="220"/>
      <c r="N4723" s="108"/>
      <c r="O4723" s="220"/>
      <c r="P4723" s="108"/>
      <c r="Q4723" s="225"/>
    </row>
    <row r="4724" spans="2:17" x14ac:dyDescent="0.25">
      <c r="B4724" s="108"/>
      <c r="C4724" s="220"/>
      <c r="D4724" s="108"/>
      <c r="E4724" s="220"/>
      <c r="F4724" s="108"/>
      <c r="G4724" s="220"/>
      <c r="H4724" s="108"/>
      <c r="I4724" s="220"/>
      <c r="J4724" s="108"/>
      <c r="K4724" s="220"/>
      <c r="L4724" s="108"/>
      <c r="M4724" s="220"/>
      <c r="N4724" s="108"/>
      <c r="O4724" s="220"/>
      <c r="P4724" s="108"/>
      <c r="Q4724" s="225"/>
    </row>
    <row r="4725" spans="2:17" x14ac:dyDescent="0.25">
      <c r="B4725" s="108"/>
      <c r="C4725" s="220"/>
      <c r="D4725" s="108"/>
      <c r="E4725" s="220"/>
      <c r="F4725" s="108"/>
      <c r="G4725" s="220"/>
      <c r="H4725" s="108"/>
      <c r="I4725" s="220"/>
      <c r="J4725" s="108"/>
      <c r="K4725" s="220"/>
      <c r="L4725" s="108"/>
      <c r="M4725" s="220"/>
      <c r="N4725" s="108"/>
      <c r="O4725" s="220"/>
      <c r="P4725" s="108"/>
      <c r="Q4725" s="225"/>
    </row>
    <row r="4726" spans="2:17" x14ac:dyDescent="0.25">
      <c r="B4726" s="108"/>
      <c r="C4726" s="220"/>
      <c r="D4726" s="108"/>
      <c r="E4726" s="220"/>
      <c r="F4726" s="108"/>
      <c r="G4726" s="220"/>
      <c r="H4726" s="108"/>
      <c r="I4726" s="220"/>
      <c r="J4726" s="108"/>
      <c r="K4726" s="220"/>
      <c r="L4726" s="108"/>
      <c r="M4726" s="220"/>
      <c r="N4726" s="108"/>
      <c r="O4726" s="220"/>
      <c r="P4726" s="108"/>
      <c r="Q4726" s="225"/>
    </row>
    <row r="4727" spans="2:17" x14ac:dyDescent="0.25">
      <c r="B4727" s="108"/>
      <c r="C4727" s="220"/>
      <c r="D4727" s="108"/>
      <c r="E4727" s="220"/>
      <c r="F4727" s="108"/>
      <c r="G4727" s="220"/>
      <c r="H4727" s="108"/>
      <c r="I4727" s="220"/>
      <c r="J4727" s="108"/>
      <c r="K4727" s="220"/>
      <c r="L4727" s="108"/>
      <c r="M4727" s="220"/>
      <c r="N4727" s="108"/>
      <c r="O4727" s="220"/>
      <c r="P4727" s="108"/>
      <c r="Q4727" s="225"/>
    </row>
    <row r="4728" spans="2:17" x14ac:dyDescent="0.25">
      <c r="B4728" s="108"/>
      <c r="C4728" s="220"/>
      <c r="D4728" s="108"/>
      <c r="E4728" s="220"/>
      <c r="F4728" s="108"/>
      <c r="G4728" s="220"/>
      <c r="H4728" s="108"/>
      <c r="I4728" s="220"/>
      <c r="J4728" s="108"/>
      <c r="K4728" s="220"/>
      <c r="L4728" s="108"/>
      <c r="M4728" s="220"/>
      <c r="N4728" s="108"/>
      <c r="O4728" s="220"/>
      <c r="P4728" s="108"/>
      <c r="Q4728" s="225"/>
    </row>
    <row r="4729" spans="2:17" x14ac:dyDescent="0.25">
      <c r="B4729" s="108"/>
      <c r="C4729" s="220"/>
      <c r="D4729" s="108"/>
      <c r="E4729" s="220"/>
      <c r="F4729" s="108"/>
      <c r="G4729" s="220"/>
      <c r="H4729" s="108"/>
      <c r="I4729" s="220"/>
      <c r="J4729" s="108"/>
      <c r="K4729" s="220"/>
      <c r="L4729" s="108"/>
      <c r="M4729" s="220"/>
      <c r="N4729" s="108"/>
      <c r="O4729" s="220"/>
      <c r="P4729" s="108"/>
      <c r="Q4729" s="225"/>
    </row>
    <row r="4730" spans="2:17" x14ac:dyDescent="0.25">
      <c r="B4730" s="108"/>
      <c r="C4730" s="220"/>
      <c r="D4730" s="108"/>
      <c r="E4730" s="220"/>
      <c r="F4730" s="108"/>
      <c r="G4730" s="220"/>
      <c r="H4730" s="108"/>
      <c r="I4730" s="220"/>
      <c r="J4730" s="108"/>
      <c r="K4730" s="220"/>
      <c r="L4730" s="108"/>
      <c r="M4730" s="220"/>
      <c r="N4730" s="108"/>
      <c r="O4730" s="220"/>
      <c r="P4730" s="108"/>
      <c r="Q4730" s="225"/>
    </row>
    <row r="4731" spans="2:17" x14ac:dyDescent="0.25">
      <c r="B4731" s="108"/>
      <c r="C4731" s="220"/>
      <c r="D4731" s="108"/>
      <c r="E4731" s="220"/>
      <c r="F4731" s="108"/>
      <c r="G4731" s="220"/>
      <c r="H4731" s="108"/>
      <c r="I4731" s="220"/>
      <c r="J4731" s="108"/>
      <c r="K4731" s="220"/>
      <c r="L4731" s="108"/>
      <c r="M4731" s="220"/>
      <c r="N4731" s="108"/>
      <c r="O4731" s="220"/>
      <c r="P4731" s="108"/>
      <c r="Q4731" s="225"/>
    </row>
    <row r="4732" spans="2:17" x14ac:dyDescent="0.25">
      <c r="B4732" s="108"/>
      <c r="C4732" s="220"/>
      <c r="D4732" s="108"/>
      <c r="E4732" s="220"/>
      <c r="F4732" s="108"/>
      <c r="G4732" s="220"/>
      <c r="H4732" s="108"/>
      <c r="I4732" s="220"/>
      <c r="J4732" s="108"/>
      <c r="K4732" s="220"/>
      <c r="L4732" s="108"/>
      <c r="M4732" s="220"/>
      <c r="N4732" s="108"/>
      <c r="O4732" s="220"/>
      <c r="P4732" s="108"/>
      <c r="Q4732" s="225"/>
    </row>
    <row r="4733" spans="2:17" x14ac:dyDescent="0.25">
      <c r="B4733" s="108"/>
      <c r="C4733" s="220"/>
      <c r="D4733" s="108"/>
      <c r="E4733" s="220"/>
      <c r="F4733" s="108"/>
      <c r="G4733" s="220"/>
      <c r="H4733" s="108"/>
      <c r="I4733" s="220"/>
      <c r="J4733" s="108"/>
      <c r="K4733" s="220"/>
      <c r="L4733" s="108"/>
      <c r="M4733" s="220"/>
      <c r="N4733" s="108"/>
      <c r="O4733" s="220"/>
      <c r="P4733" s="108"/>
      <c r="Q4733" s="225"/>
    </row>
    <row r="4734" spans="2:17" x14ac:dyDescent="0.25">
      <c r="B4734" s="108"/>
      <c r="C4734" s="220"/>
      <c r="D4734" s="108"/>
      <c r="E4734" s="220"/>
      <c r="F4734" s="108"/>
      <c r="G4734" s="220"/>
      <c r="H4734" s="108"/>
      <c r="I4734" s="220"/>
      <c r="J4734" s="108"/>
      <c r="K4734" s="220"/>
      <c r="L4734" s="108"/>
      <c r="M4734" s="220"/>
      <c r="N4734" s="108"/>
      <c r="O4734" s="220"/>
      <c r="P4734" s="108"/>
      <c r="Q4734" s="225"/>
    </row>
    <row r="4735" spans="2:17" x14ac:dyDescent="0.25">
      <c r="B4735" s="108"/>
      <c r="C4735" s="220"/>
      <c r="D4735" s="108"/>
      <c r="E4735" s="220"/>
      <c r="F4735" s="108"/>
      <c r="G4735" s="220"/>
      <c r="H4735" s="108"/>
      <c r="I4735" s="220"/>
      <c r="J4735" s="108"/>
      <c r="K4735" s="220"/>
      <c r="L4735" s="108"/>
      <c r="M4735" s="220"/>
      <c r="N4735" s="108"/>
      <c r="O4735" s="220"/>
      <c r="P4735" s="108"/>
      <c r="Q4735" s="225"/>
    </row>
    <row r="4736" spans="2:17" x14ac:dyDescent="0.25">
      <c r="B4736" s="108"/>
      <c r="C4736" s="220"/>
      <c r="D4736" s="108"/>
      <c r="E4736" s="220"/>
      <c r="F4736" s="108"/>
      <c r="G4736" s="220"/>
      <c r="H4736" s="108"/>
      <c r="I4736" s="220"/>
      <c r="J4736" s="108"/>
      <c r="K4736" s="220"/>
      <c r="L4736" s="108"/>
      <c r="M4736" s="220"/>
      <c r="N4736" s="108"/>
      <c r="O4736" s="220"/>
      <c r="P4736" s="108"/>
      <c r="Q4736" s="225"/>
    </row>
    <row r="4737" spans="2:17" x14ac:dyDescent="0.25">
      <c r="B4737" s="108"/>
      <c r="C4737" s="220"/>
      <c r="D4737" s="108"/>
      <c r="E4737" s="220"/>
      <c r="F4737" s="108"/>
      <c r="G4737" s="220"/>
      <c r="H4737" s="108"/>
      <c r="I4737" s="220"/>
      <c r="J4737" s="108"/>
      <c r="K4737" s="220"/>
      <c r="L4737" s="108"/>
      <c r="M4737" s="220"/>
      <c r="N4737" s="108"/>
      <c r="O4737" s="220"/>
      <c r="P4737" s="108"/>
      <c r="Q4737" s="225"/>
    </row>
    <row r="4738" spans="2:17" x14ac:dyDescent="0.25">
      <c r="B4738" s="108"/>
      <c r="C4738" s="220"/>
      <c r="D4738" s="108"/>
      <c r="E4738" s="220"/>
      <c r="F4738" s="108"/>
      <c r="G4738" s="220"/>
      <c r="H4738" s="108"/>
      <c r="I4738" s="220"/>
      <c r="J4738" s="108"/>
      <c r="K4738" s="220"/>
      <c r="L4738" s="108"/>
      <c r="M4738" s="220"/>
      <c r="N4738" s="108"/>
      <c r="O4738" s="220"/>
      <c r="P4738" s="108"/>
      <c r="Q4738" s="225"/>
    </row>
    <row r="4739" spans="2:17" x14ac:dyDescent="0.25">
      <c r="B4739" s="108"/>
      <c r="C4739" s="220"/>
      <c r="D4739" s="108"/>
      <c r="E4739" s="220"/>
      <c r="F4739" s="108"/>
      <c r="G4739" s="220"/>
      <c r="H4739" s="108"/>
      <c r="I4739" s="220"/>
      <c r="J4739" s="108"/>
      <c r="K4739" s="220"/>
      <c r="L4739" s="108"/>
      <c r="M4739" s="220"/>
      <c r="N4739" s="108"/>
      <c r="O4739" s="220"/>
      <c r="P4739" s="108"/>
      <c r="Q4739" s="225"/>
    </row>
    <row r="4740" spans="2:17" x14ac:dyDescent="0.25">
      <c r="B4740" s="108"/>
      <c r="C4740" s="220"/>
      <c r="D4740" s="108"/>
      <c r="E4740" s="220"/>
      <c r="F4740" s="108"/>
      <c r="G4740" s="220"/>
      <c r="H4740" s="108"/>
      <c r="I4740" s="220"/>
      <c r="J4740" s="108"/>
      <c r="K4740" s="220"/>
      <c r="L4740" s="108"/>
      <c r="M4740" s="220"/>
      <c r="N4740" s="108"/>
      <c r="O4740" s="220"/>
      <c r="P4740" s="108"/>
      <c r="Q4740" s="225"/>
    </row>
    <row r="4741" spans="2:17" x14ac:dyDescent="0.25">
      <c r="B4741" s="108"/>
      <c r="C4741" s="220"/>
      <c r="D4741" s="108"/>
      <c r="E4741" s="220"/>
      <c r="F4741" s="108"/>
      <c r="G4741" s="220"/>
      <c r="H4741" s="108"/>
      <c r="I4741" s="220"/>
      <c r="J4741" s="108"/>
      <c r="K4741" s="220"/>
      <c r="L4741" s="108"/>
      <c r="M4741" s="220"/>
      <c r="N4741" s="108"/>
      <c r="O4741" s="220"/>
      <c r="P4741" s="108"/>
      <c r="Q4741" s="225"/>
    </row>
    <row r="4742" spans="2:17" x14ac:dyDescent="0.25">
      <c r="B4742" s="108"/>
      <c r="C4742" s="220"/>
      <c r="D4742" s="108"/>
      <c r="E4742" s="220"/>
      <c r="F4742" s="108"/>
      <c r="G4742" s="220"/>
      <c r="H4742" s="108"/>
      <c r="I4742" s="220"/>
      <c r="J4742" s="108"/>
      <c r="K4742" s="220"/>
      <c r="L4742" s="108"/>
      <c r="M4742" s="220"/>
      <c r="N4742" s="108"/>
      <c r="O4742" s="220"/>
      <c r="P4742" s="108"/>
      <c r="Q4742" s="225"/>
    </row>
    <row r="4743" spans="2:17" x14ac:dyDescent="0.25">
      <c r="B4743" s="108"/>
      <c r="C4743" s="220"/>
      <c r="D4743" s="108"/>
      <c r="E4743" s="220"/>
      <c r="F4743" s="108"/>
      <c r="G4743" s="220"/>
      <c r="H4743" s="108"/>
      <c r="I4743" s="220"/>
      <c r="J4743" s="108"/>
      <c r="K4743" s="220"/>
      <c r="L4743" s="108"/>
      <c r="M4743" s="220"/>
      <c r="N4743" s="108"/>
      <c r="O4743" s="220"/>
      <c r="P4743" s="108"/>
      <c r="Q4743" s="225"/>
    </row>
    <row r="4744" spans="2:17" x14ac:dyDescent="0.25">
      <c r="B4744" s="108"/>
      <c r="C4744" s="220"/>
      <c r="D4744" s="108"/>
      <c r="E4744" s="220"/>
      <c r="F4744" s="108"/>
      <c r="G4744" s="220"/>
      <c r="H4744" s="108"/>
      <c r="I4744" s="220"/>
      <c r="J4744" s="108"/>
      <c r="K4744" s="220"/>
      <c r="L4744" s="108"/>
      <c r="M4744" s="220"/>
      <c r="N4744" s="108"/>
      <c r="O4744" s="220"/>
      <c r="P4744" s="108"/>
      <c r="Q4744" s="225"/>
    </row>
    <row r="4745" spans="2:17" x14ac:dyDescent="0.25">
      <c r="B4745" s="108"/>
      <c r="C4745" s="220"/>
      <c r="D4745" s="108"/>
      <c r="E4745" s="220"/>
      <c r="F4745" s="108"/>
      <c r="G4745" s="220"/>
      <c r="H4745" s="108"/>
      <c r="I4745" s="220"/>
      <c r="J4745" s="108"/>
      <c r="K4745" s="220"/>
      <c r="L4745" s="108"/>
      <c r="M4745" s="220"/>
      <c r="N4745" s="108"/>
      <c r="O4745" s="220"/>
      <c r="P4745" s="108"/>
      <c r="Q4745" s="225"/>
    </row>
    <row r="4746" spans="2:17" x14ac:dyDescent="0.25">
      <c r="B4746" s="108"/>
      <c r="C4746" s="220"/>
      <c r="D4746" s="108"/>
      <c r="E4746" s="220"/>
      <c r="F4746" s="108"/>
      <c r="G4746" s="220"/>
      <c r="H4746" s="108"/>
      <c r="I4746" s="220"/>
      <c r="J4746" s="108"/>
      <c r="K4746" s="220"/>
      <c r="L4746" s="108"/>
      <c r="M4746" s="220"/>
      <c r="N4746" s="108"/>
      <c r="O4746" s="220"/>
      <c r="P4746" s="108"/>
      <c r="Q4746" s="225"/>
    </row>
    <row r="4747" spans="2:17" x14ac:dyDescent="0.25">
      <c r="B4747" s="108"/>
      <c r="C4747" s="220"/>
      <c r="D4747" s="108"/>
      <c r="E4747" s="220"/>
      <c r="F4747" s="108"/>
      <c r="G4747" s="220"/>
      <c r="H4747" s="108"/>
      <c r="I4747" s="220"/>
      <c r="J4747" s="108"/>
      <c r="K4747" s="220"/>
      <c r="L4747" s="108"/>
      <c r="M4747" s="220"/>
      <c r="N4747" s="108"/>
      <c r="O4747" s="220"/>
      <c r="P4747" s="108"/>
      <c r="Q4747" s="225"/>
    </row>
    <row r="4748" spans="2:17" x14ac:dyDescent="0.25">
      <c r="B4748" s="108"/>
      <c r="C4748" s="220"/>
      <c r="D4748" s="108"/>
      <c r="E4748" s="220"/>
      <c r="F4748" s="108"/>
      <c r="G4748" s="220"/>
      <c r="H4748" s="108"/>
      <c r="I4748" s="220"/>
      <c r="J4748" s="108"/>
      <c r="K4748" s="220"/>
      <c r="L4748" s="108"/>
      <c r="M4748" s="220"/>
      <c r="N4748" s="108"/>
      <c r="O4748" s="220"/>
      <c r="P4748" s="108"/>
      <c r="Q4748" s="225"/>
    </row>
    <row r="4749" spans="2:17" x14ac:dyDescent="0.25">
      <c r="B4749" s="108"/>
      <c r="C4749" s="220"/>
      <c r="D4749" s="108"/>
      <c r="E4749" s="220"/>
      <c r="F4749" s="108"/>
      <c r="G4749" s="220"/>
      <c r="H4749" s="108"/>
      <c r="I4749" s="220"/>
      <c r="J4749" s="108"/>
      <c r="K4749" s="220"/>
      <c r="L4749" s="108"/>
      <c r="M4749" s="220"/>
      <c r="N4749" s="108"/>
      <c r="O4749" s="220"/>
      <c r="P4749" s="108"/>
      <c r="Q4749" s="225"/>
    </row>
    <row r="4750" spans="2:17" x14ac:dyDescent="0.25">
      <c r="B4750" s="108"/>
      <c r="C4750" s="220"/>
      <c r="D4750" s="108"/>
      <c r="E4750" s="220"/>
      <c r="F4750" s="108"/>
      <c r="G4750" s="220"/>
      <c r="H4750" s="108"/>
      <c r="I4750" s="220"/>
      <c r="J4750" s="108"/>
      <c r="K4750" s="220"/>
      <c r="L4750" s="108"/>
      <c r="M4750" s="220"/>
      <c r="N4750" s="108"/>
      <c r="O4750" s="220"/>
      <c r="P4750" s="108"/>
      <c r="Q4750" s="225"/>
    </row>
    <row r="4751" spans="2:17" x14ac:dyDescent="0.25">
      <c r="B4751" s="108"/>
      <c r="C4751" s="220"/>
      <c r="D4751" s="108"/>
      <c r="E4751" s="220"/>
      <c r="F4751" s="108"/>
      <c r="G4751" s="220"/>
      <c r="H4751" s="108"/>
      <c r="I4751" s="220"/>
      <c r="J4751" s="108"/>
      <c r="K4751" s="220"/>
      <c r="L4751" s="108"/>
      <c r="M4751" s="220"/>
      <c r="N4751" s="108"/>
      <c r="O4751" s="220"/>
      <c r="P4751" s="108"/>
      <c r="Q4751" s="225"/>
    </row>
    <row r="4752" spans="2:17" x14ac:dyDescent="0.25">
      <c r="B4752" s="108"/>
      <c r="C4752" s="220"/>
      <c r="D4752" s="108"/>
      <c r="E4752" s="220"/>
      <c r="F4752" s="108"/>
      <c r="G4752" s="220"/>
      <c r="H4752" s="108"/>
      <c r="I4752" s="220"/>
      <c r="J4752" s="108"/>
      <c r="K4752" s="220"/>
      <c r="L4752" s="108"/>
      <c r="M4752" s="220"/>
      <c r="N4752" s="108"/>
      <c r="O4752" s="220"/>
      <c r="P4752" s="108"/>
      <c r="Q4752" s="225"/>
    </row>
    <row r="4753" spans="2:17" x14ac:dyDescent="0.25">
      <c r="B4753" s="108"/>
      <c r="C4753" s="220"/>
      <c r="D4753" s="108"/>
      <c r="E4753" s="220"/>
      <c r="F4753" s="108"/>
      <c r="G4753" s="220"/>
      <c r="H4753" s="108"/>
      <c r="I4753" s="220"/>
      <c r="J4753" s="108"/>
      <c r="K4753" s="220"/>
      <c r="L4753" s="108"/>
      <c r="M4753" s="220"/>
      <c r="N4753" s="108"/>
      <c r="O4753" s="220"/>
      <c r="P4753" s="108"/>
      <c r="Q4753" s="225"/>
    </row>
    <row r="4754" spans="2:17" x14ac:dyDescent="0.25">
      <c r="B4754" s="108"/>
      <c r="C4754" s="220"/>
      <c r="D4754" s="108"/>
      <c r="E4754" s="220"/>
      <c r="F4754" s="108"/>
      <c r="G4754" s="220"/>
      <c r="H4754" s="108"/>
      <c r="I4754" s="220"/>
      <c r="J4754" s="108"/>
      <c r="K4754" s="220"/>
      <c r="L4754" s="108"/>
      <c r="M4754" s="220"/>
      <c r="N4754" s="108"/>
      <c r="O4754" s="220"/>
      <c r="P4754" s="108"/>
      <c r="Q4754" s="225"/>
    </row>
    <row r="4755" spans="2:17" x14ac:dyDescent="0.25">
      <c r="B4755" s="108"/>
      <c r="C4755" s="220"/>
      <c r="D4755" s="108"/>
      <c r="E4755" s="220"/>
      <c r="F4755" s="108"/>
      <c r="G4755" s="220"/>
      <c r="H4755" s="108"/>
      <c r="I4755" s="220"/>
      <c r="J4755" s="108"/>
      <c r="K4755" s="220"/>
      <c r="L4755" s="108"/>
      <c r="M4755" s="220"/>
      <c r="N4755" s="108"/>
      <c r="O4755" s="220"/>
      <c r="P4755" s="108"/>
      <c r="Q4755" s="225"/>
    </row>
    <row r="4756" spans="2:17" x14ac:dyDescent="0.25">
      <c r="B4756" s="108"/>
      <c r="C4756" s="220"/>
      <c r="D4756" s="108"/>
      <c r="E4756" s="220"/>
      <c r="F4756" s="108"/>
      <c r="G4756" s="220"/>
      <c r="H4756" s="108"/>
      <c r="I4756" s="220"/>
      <c r="J4756" s="108"/>
      <c r="K4756" s="220"/>
      <c r="L4756" s="108"/>
      <c r="M4756" s="220"/>
      <c r="N4756" s="108"/>
      <c r="O4756" s="220"/>
      <c r="P4756" s="108"/>
      <c r="Q4756" s="225"/>
    </row>
    <row r="4757" spans="2:17" x14ac:dyDescent="0.25">
      <c r="B4757" s="108"/>
      <c r="C4757" s="220"/>
      <c r="D4757" s="108"/>
      <c r="E4757" s="220"/>
      <c r="F4757" s="108"/>
      <c r="G4757" s="220"/>
      <c r="H4757" s="108"/>
      <c r="I4757" s="220"/>
      <c r="J4757" s="108"/>
      <c r="K4757" s="220"/>
      <c r="L4757" s="108"/>
      <c r="M4757" s="220"/>
      <c r="N4757" s="108"/>
      <c r="O4757" s="220"/>
      <c r="P4757" s="108"/>
      <c r="Q4757" s="225"/>
    </row>
    <row r="4758" spans="2:17" x14ac:dyDescent="0.25">
      <c r="B4758" s="108"/>
      <c r="C4758" s="220"/>
      <c r="D4758" s="108"/>
      <c r="E4758" s="220"/>
      <c r="F4758" s="108"/>
      <c r="G4758" s="220"/>
      <c r="H4758" s="108"/>
      <c r="I4758" s="220"/>
      <c r="J4758" s="108"/>
      <c r="K4758" s="220"/>
      <c r="L4758" s="108"/>
      <c r="M4758" s="220"/>
      <c r="N4758" s="108"/>
      <c r="O4758" s="220"/>
      <c r="P4758" s="108"/>
      <c r="Q4758" s="225"/>
    </row>
    <row r="4759" spans="2:17" x14ac:dyDescent="0.25">
      <c r="B4759" s="108"/>
      <c r="C4759" s="220"/>
      <c r="D4759" s="108"/>
      <c r="E4759" s="220"/>
      <c r="F4759" s="108"/>
      <c r="G4759" s="220"/>
      <c r="H4759" s="108"/>
      <c r="I4759" s="220"/>
      <c r="J4759" s="108"/>
      <c r="K4759" s="220"/>
      <c r="L4759" s="108"/>
      <c r="M4759" s="220"/>
      <c r="N4759" s="108"/>
      <c r="O4759" s="220"/>
      <c r="P4759" s="108"/>
      <c r="Q4759" s="225"/>
    </row>
    <row r="4760" spans="2:17" x14ac:dyDescent="0.25">
      <c r="B4760" s="108"/>
      <c r="C4760" s="220"/>
      <c r="D4760" s="108"/>
      <c r="E4760" s="220"/>
      <c r="F4760" s="108"/>
      <c r="G4760" s="220"/>
      <c r="H4760" s="108"/>
      <c r="I4760" s="220"/>
      <c r="J4760" s="108"/>
      <c r="K4760" s="220"/>
      <c r="L4760" s="108"/>
      <c r="M4760" s="220"/>
      <c r="N4760" s="108"/>
      <c r="O4760" s="220"/>
      <c r="P4760" s="108"/>
      <c r="Q4760" s="225"/>
    </row>
    <row r="4761" spans="2:17" x14ac:dyDescent="0.25">
      <c r="B4761" s="108"/>
      <c r="C4761" s="220"/>
      <c r="D4761" s="108"/>
      <c r="E4761" s="220"/>
      <c r="F4761" s="108"/>
      <c r="G4761" s="220"/>
      <c r="H4761" s="108"/>
      <c r="I4761" s="220"/>
      <c r="J4761" s="108"/>
      <c r="K4761" s="220"/>
      <c r="L4761" s="108"/>
      <c r="M4761" s="220"/>
      <c r="N4761" s="108"/>
      <c r="O4761" s="220"/>
      <c r="P4761" s="108"/>
      <c r="Q4761" s="225"/>
    </row>
    <row r="4762" spans="2:17" x14ac:dyDescent="0.25">
      <c r="B4762" s="108"/>
      <c r="C4762" s="220"/>
      <c r="D4762" s="108"/>
      <c r="E4762" s="220"/>
      <c r="F4762" s="108"/>
      <c r="G4762" s="220"/>
      <c r="H4762" s="108"/>
      <c r="I4762" s="220"/>
      <c r="J4762" s="108"/>
      <c r="K4762" s="220"/>
      <c r="L4762" s="108"/>
      <c r="M4762" s="220"/>
      <c r="N4762" s="108"/>
      <c r="O4762" s="220"/>
      <c r="P4762" s="108"/>
      <c r="Q4762" s="225"/>
    </row>
    <row r="4763" spans="2:17" x14ac:dyDescent="0.25">
      <c r="B4763" s="108"/>
      <c r="C4763" s="220"/>
      <c r="D4763" s="108"/>
      <c r="E4763" s="220"/>
      <c r="F4763" s="108"/>
      <c r="G4763" s="220"/>
      <c r="H4763" s="108"/>
      <c r="I4763" s="220"/>
      <c r="J4763" s="108"/>
      <c r="K4763" s="220"/>
      <c r="L4763" s="108"/>
      <c r="M4763" s="220"/>
      <c r="N4763" s="108"/>
      <c r="O4763" s="220"/>
      <c r="P4763" s="108"/>
      <c r="Q4763" s="225"/>
    </row>
    <row r="4764" spans="2:17" x14ac:dyDescent="0.25">
      <c r="B4764" s="108"/>
      <c r="C4764" s="220"/>
      <c r="D4764" s="108"/>
      <c r="E4764" s="220"/>
      <c r="F4764" s="108"/>
      <c r="G4764" s="220"/>
      <c r="H4764" s="108"/>
      <c r="I4764" s="220"/>
      <c r="J4764" s="108"/>
      <c r="K4764" s="220"/>
      <c r="L4764" s="108"/>
      <c r="M4764" s="220"/>
      <c r="N4764" s="108"/>
      <c r="O4764" s="220"/>
      <c r="P4764" s="108"/>
      <c r="Q4764" s="225"/>
    </row>
    <row r="4765" spans="2:17" x14ac:dyDescent="0.25">
      <c r="B4765" s="108"/>
      <c r="C4765" s="220"/>
      <c r="D4765" s="108"/>
      <c r="E4765" s="220"/>
      <c r="F4765" s="108"/>
      <c r="G4765" s="220"/>
      <c r="H4765" s="108"/>
      <c r="I4765" s="220"/>
      <c r="J4765" s="108"/>
      <c r="K4765" s="220"/>
      <c r="L4765" s="108"/>
      <c r="M4765" s="220"/>
      <c r="N4765" s="108"/>
      <c r="O4765" s="220"/>
      <c r="P4765" s="108"/>
      <c r="Q4765" s="225"/>
    </row>
    <row r="4766" spans="2:17" x14ac:dyDescent="0.25">
      <c r="B4766" s="108"/>
      <c r="C4766" s="220"/>
      <c r="D4766" s="108"/>
      <c r="E4766" s="220"/>
      <c r="F4766" s="108"/>
      <c r="G4766" s="220"/>
      <c r="H4766" s="108"/>
      <c r="I4766" s="220"/>
      <c r="J4766" s="108"/>
      <c r="K4766" s="220"/>
      <c r="L4766" s="108"/>
      <c r="M4766" s="220"/>
      <c r="N4766" s="108"/>
      <c r="O4766" s="220"/>
      <c r="P4766" s="108"/>
      <c r="Q4766" s="225"/>
    </row>
    <row r="4767" spans="2:17" x14ac:dyDescent="0.25">
      <c r="B4767" s="108"/>
      <c r="C4767" s="220"/>
      <c r="D4767" s="108"/>
      <c r="E4767" s="220"/>
      <c r="F4767" s="108"/>
      <c r="G4767" s="220"/>
      <c r="H4767" s="108"/>
      <c r="I4767" s="220"/>
      <c r="J4767" s="108"/>
      <c r="K4767" s="220"/>
      <c r="L4767" s="108"/>
      <c r="M4767" s="220"/>
      <c r="N4767" s="108"/>
      <c r="O4767" s="220"/>
      <c r="P4767" s="108"/>
      <c r="Q4767" s="225"/>
    </row>
    <row r="4768" spans="2:17" x14ac:dyDescent="0.25">
      <c r="B4768" s="108"/>
      <c r="C4768" s="220"/>
      <c r="D4768" s="108"/>
      <c r="E4768" s="220"/>
      <c r="F4768" s="108"/>
      <c r="G4768" s="220"/>
      <c r="H4768" s="108"/>
      <c r="I4768" s="220"/>
      <c r="J4768" s="108"/>
      <c r="K4768" s="220"/>
      <c r="L4768" s="108"/>
      <c r="M4768" s="220"/>
      <c r="N4768" s="108"/>
      <c r="O4768" s="220"/>
      <c r="P4768" s="108"/>
      <c r="Q4768" s="225"/>
    </row>
    <row r="4769" spans="2:17" x14ac:dyDescent="0.25">
      <c r="B4769" s="108"/>
      <c r="C4769" s="220"/>
      <c r="D4769" s="108"/>
      <c r="E4769" s="220"/>
      <c r="F4769" s="108"/>
      <c r="G4769" s="220"/>
      <c r="H4769" s="108"/>
      <c r="I4769" s="220"/>
      <c r="J4769" s="108"/>
      <c r="K4769" s="220"/>
      <c r="L4769" s="108"/>
      <c r="M4769" s="220"/>
      <c r="N4769" s="108"/>
      <c r="O4769" s="220"/>
      <c r="P4769" s="108"/>
      <c r="Q4769" s="225"/>
    </row>
    <row r="4770" spans="2:17" x14ac:dyDescent="0.25">
      <c r="B4770" s="108"/>
      <c r="C4770" s="220"/>
      <c r="D4770" s="108"/>
      <c r="E4770" s="220"/>
      <c r="F4770" s="108"/>
      <c r="G4770" s="220"/>
      <c r="H4770" s="108"/>
      <c r="I4770" s="220"/>
      <c r="J4770" s="108"/>
      <c r="K4770" s="220"/>
      <c r="L4770" s="108"/>
      <c r="M4770" s="220"/>
      <c r="N4770" s="108"/>
      <c r="O4770" s="220"/>
      <c r="P4770" s="108"/>
      <c r="Q4770" s="225"/>
    </row>
    <row r="4771" spans="2:17" x14ac:dyDescent="0.25">
      <c r="B4771" s="108"/>
      <c r="C4771" s="220"/>
      <c r="D4771" s="108"/>
      <c r="E4771" s="220"/>
      <c r="F4771" s="108"/>
      <c r="G4771" s="220"/>
      <c r="H4771" s="108"/>
      <c r="I4771" s="220"/>
      <c r="J4771" s="108"/>
      <c r="K4771" s="220"/>
      <c r="L4771" s="108"/>
      <c r="M4771" s="220"/>
      <c r="N4771" s="108"/>
      <c r="O4771" s="220"/>
      <c r="P4771" s="108"/>
      <c r="Q4771" s="225"/>
    </row>
    <row r="4772" spans="2:17" x14ac:dyDescent="0.25">
      <c r="B4772" s="108"/>
      <c r="C4772" s="220"/>
      <c r="D4772" s="108"/>
      <c r="E4772" s="220"/>
      <c r="F4772" s="108"/>
      <c r="G4772" s="220"/>
      <c r="H4772" s="108"/>
      <c r="I4772" s="220"/>
      <c r="J4772" s="108"/>
      <c r="K4772" s="220"/>
      <c r="L4772" s="108"/>
      <c r="M4772" s="220"/>
      <c r="N4772" s="108"/>
      <c r="O4772" s="220"/>
      <c r="P4772" s="108"/>
      <c r="Q4772" s="225"/>
    </row>
    <row r="4773" spans="2:17" x14ac:dyDescent="0.25">
      <c r="B4773" s="108"/>
      <c r="C4773" s="220"/>
      <c r="D4773" s="108"/>
      <c r="E4773" s="220"/>
      <c r="F4773" s="108"/>
      <c r="G4773" s="220"/>
      <c r="H4773" s="108"/>
      <c r="I4773" s="220"/>
      <c r="J4773" s="108"/>
      <c r="K4773" s="220"/>
      <c r="L4773" s="108"/>
      <c r="M4773" s="220"/>
      <c r="N4773" s="108"/>
      <c r="O4773" s="220"/>
      <c r="P4773" s="108"/>
      <c r="Q4773" s="225"/>
    </row>
    <row r="4774" spans="2:17" x14ac:dyDescent="0.25">
      <c r="B4774" s="108"/>
      <c r="C4774" s="220"/>
      <c r="D4774" s="108"/>
      <c r="E4774" s="220"/>
      <c r="F4774" s="108"/>
      <c r="G4774" s="220"/>
      <c r="H4774" s="108"/>
      <c r="I4774" s="220"/>
      <c r="J4774" s="108"/>
      <c r="K4774" s="220"/>
      <c r="L4774" s="108"/>
      <c r="M4774" s="220"/>
      <c r="N4774" s="108"/>
      <c r="O4774" s="220"/>
      <c r="P4774" s="108"/>
      <c r="Q4774" s="225"/>
    </row>
    <row r="4775" spans="2:17" x14ac:dyDescent="0.25">
      <c r="B4775" s="108"/>
      <c r="C4775" s="220"/>
      <c r="D4775" s="108"/>
      <c r="E4775" s="220"/>
      <c r="F4775" s="108"/>
      <c r="G4775" s="220"/>
      <c r="H4775" s="108"/>
      <c r="I4775" s="220"/>
      <c r="J4775" s="108"/>
      <c r="K4775" s="220"/>
      <c r="L4775" s="108"/>
      <c r="M4775" s="220"/>
      <c r="N4775" s="108"/>
      <c r="O4775" s="220"/>
      <c r="P4775" s="108"/>
      <c r="Q4775" s="225"/>
    </row>
    <row r="4776" spans="2:17" x14ac:dyDescent="0.25">
      <c r="B4776" s="108"/>
      <c r="C4776" s="220"/>
      <c r="D4776" s="108"/>
      <c r="E4776" s="220"/>
      <c r="F4776" s="108"/>
      <c r="G4776" s="220"/>
      <c r="H4776" s="108"/>
      <c r="I4776" s="220"/>
      <c r="J4776" s="108"/>
      <c r="K4776" s="220"/>
      <c r="L4776" s="108"/>
      <c r="M4776" s="220"/>
      <c r="N4776" s="108"/>
      <c r="O4776" s="220"/>
      <c r="P4776" s="108"/>
      <c r="Q4776" s="225"/>
    </row>
    <row r="4777" spans="2:17" x14ac:dyDescent="0.25">
      <c r="B4777" s="108"/>
      <c r="C4777" s="220"/>
      <c r="D4777" s="108"/>
      <c r="E4777" s="220"/>
      <c r="F4777" s="108"/>
      <c r="G4777" s="220"/>
      <c r="H4777" s="108"/>
      <c r="I4777" s="220"/>
      <c r="J4777" s="108"/>
      <c r="K4777" s="220"/>
      <c r="L4777" s="108"/>
      <c r="M4777" s="220"/>
      <c r="N4777" s="108"/>
      <c r="O4777" s="220"/>
      <c r="P4777" s="108"/>
      <c r="Q4777" s="225"/>
    </row>
    <row r="4778" spans="2:17" x14ac:dyDescent="0.25">
      <c r="B4778" s="108"/>
      <c r="C4778" s="220"/>
      <c r="D4778" s="108"/>
      <c r="E4778" s="220"/>
      <c r="F4778" s="108"/>
      <c r="G4778" s="220"/>
      <c r="H4778" s="108"/>
      <c r="I4778" s="220"/>
      <c r="J4778" s="108"/>
      <c r="K4778" s="220"/>
      <c r="L4778" s="108"/>
      <c r="M4778" s="220"/>
      <c r="N4778" s="108"/>
      <c r="O4778" s="220"/>
      <c r="P4778" s="108"/>
      <c r="Q4778" s="225"/>
    </row>
    <row r="4779" spans="2:17" x14ac:dyDescent="0.25">
      <c r="B4779" s="108"/>
      <c r="C4779" s="220"/>
      <c r="D4779" s="108"/>
      <c r="E4779" s="220"/>
      <c r="F4779" s="108"/>
      <c r="G4779" s="220"/>
      <c r="H4779" s="108"/>
      <c r="I4779" s="220"/>
      <c r="J4779" s="108"/>
      <c r="K4779" s="220"/>
      <c r="L4779" s="108"/>
      <c r="M4779" s="220"/>
      <c r="N4779" s="108"/>
      <c r="O4779" s="220"/>
      <c r="P4779" s="108"/>
      <c r="Q4779" s="225"/>
    </row>
    <row r="4780" spans="2:17" x14ac:dyDescent="0.25">
      <c r="B4780" s="108"/>
      <c r="C4780" s="220"/>
      <c r="D4780" s="108"/>
      <c r="E4780" s="220"/>
      <c r="F4780" s="108"/>
      <c r="G4780" s="220"/>
      <c r="H4780" s="108"/>
      <c r="I4780" s="220"/>
      <c r="J4780" s="108"/>
      <c r="K4780" s="220"/>
      <c r="L4780" s="108"/>
      <c r="M4780" s="220"/>
      <c r="N4780" s="108"/>
      <c r="O4780" s="220"/>
      <c r="P4780" s="108"/>
      <c r="Q4780" s="225"/>
    </row>
    <row r="4781" spans="2:17" x14ac:dyDescent="0.25">
      <c r="B4781" s="108"/>
      <c r="C4781" s="220"/>
      <c r="D4781" s="108"/>
      <c r="E4781" s="220"/>
      <c r="F4781" s="108"/>
      <c r="G4781" s="220"/>
      <c r="H4781" s="108"/>
      <c r="I4781" s="220"/>
      <c r="J4781" s="108"/>
      <c r="K4781" s="220"/>
      <c r="L4781" s="108"/>
      <c r="M4781" s="220"/>
      <c r="N4781" s="108"/>
      <c r="O4781" s="220"/>
      <c r="P4781" s="108"/>
      <c r="Q4781" s="225"/>
    </row>
    <row r="4782" spans="2:17" x14ac:dyDescent="0.25">
      <c r="B4782" s="108"/>
      <c r="C4782" s="220"/>
      <c r="D4782" s="108"/>
      <c r="E4782" s="220"/>
      <c r="F4782" s="108"/>
      <c r="G4782" s="220"/>
      <c r="H4782" s="108"/>
      <c r="I4782" s="220"/>
      <c r="J4782" s="108"/>
      <c r="K4782" s="220"/>
      <c r="L4782" s="108"/>
      <c r="M4782" s="220"/>
      <c r="N4782" s="108"/>
      <c r="O4782" s="220"/>
      <c r="P4782" s="108"/>
      <c r="Q4782" s="225"/>
    </row>
    <row r="4783" spans="2:17" x14ac:dyDescent="0.25">
      <c r="B4783" s="108"/>
      <c r="C4783" s="220"/>
      <c r="D4783" s="108"/>
      <c r="E4783" s="220"/>
      <c r="F4783" s="108"/>
      <c r="G4783" s="220"/>
      <c r="H4783" s="108"/>
      <c r="I4783" s="220"/>
      <c r="J4783" s="108"/>
      <c r="K4783" s="220"/>
      <c r="L4783" s="108"/>
      <c r="M4783" s="220"/>
      <c r="N4783" s="108"/>
      <c r="O4783" s="220"/>
      <c r="P4783" s="108"/>
      <c r="Q4783" s="225"/>
    </row>
    <row r="4784" spans="2:17" x14ac:dyDescent="0.25">
      <c r="B4784" s="108"/>
      <c r="C4784" s="220"/>
      <c r="D4784" s="108"/>
      <c r="E4784" s="220"/>
      <c r="F4784" s="108"/>
      <c r="G4784" s="220"/>
      <c r="H4784" s="108"/>
      <c r="I4784" s="220"/>
      <c r="J4784" s="108"/>
      <c r="K4784" s="220"/>
      <c r="L4784" s="108"/>
      <c r="M4784" s="220"/>
      <c r="N4784" s="108"/>
      <c r="O4784" s="220"/>
      <c r="P4784" s="108"/>
      <c r="Q4784" s="225"/>
    </row>
    <row r="4785" spans="2:17" x14ac:dyDescent="0.25">
      <c r="B4785" s="108"/>
      <c r="C4785" s="220"/>
      <c r="D4785" s="108"/>
      <c r="E4785" s="220"/>
      <c r="F4785" s="108"/>
      <c r="G4785" s="220"/>
      <c r="H4785" s="108"/>
      <c r="I4785" s="220"/>
      <c r="J4785" s="108"/>
      <c r="K4785" s="220"/>
      <c r="L4785" s="108"/>
      <c r="M4785" s="220"/>
      <c r="N4785" s="108"/>
      <c r="O4785" s="220"/>
      <c r="P4785" s="108"/>
      <c r="Q4785" s="225"/>
    </row>
    <row r="4786" spans="2:17" x14ac:dyDescent="0.25">
      <c r="B4786" s="108"/>
      <c r="C4786" s="220"/>
      <c r="D4786" s="108"/>
      <c r="E4786" s="220"/>
      <c r="F4786" s="108"/>
      <c r="G4786" s="220"/>
      <c r="H4786" s="108"/>
      <c r="I4786" s="220"/>
      <c r="J4786" s="108"/>
      <c r="K4786" s="220"/>
      <c r="L4786" s="108"/>
      <c r="M4786" s="220"/>
      <c r="N4786" s="108"/>
      <c r="O4786" s="220"/>
      <c r="P4786" s="108"/>
      <c r="Q4786" s="225"/>
    </row>
    <row r="4787" spans="2:17" x14ac:dyDescent="0.25">
      <c r="B4787" s="108"/>
      <c r="C4787" s="220"/>
      <c r="D4787" s="108"/>
      <c r="E4787" s="220"/>
      <c r="F4787" s="108"/>
      <c r="G4787" s="220"/>
      <c r="H4787" s="108"/>
      <c r="I4787" s="220"/>
      <c r="J4787" s="108"/>
      <c r="K4787" s="220"/>
      <c r="L4787" s="108"/>
      <c r="M4787" s="220"/>
      <c r="N4787" s="108"/>
      <c r="O4787" s="220"/>
      <c r="P4787" s="108"/>
      <c r="Q4787" s="225"/>
    </row>
    <row r="4788" spans="2:17" x14ac:dyDescent="0.25">
      <c r="B4788" s="108"/>
      <c r="C4788" s="220"/>
      <c r="D4788" s="108"/>
      <c r="E4788" s="220"/>
      <c r="F4788" s="108"/>
      <c r="G4788" s="220"/>
      <c r="H4788" s="108"/>
      <c r="I4788" s="220"/>
      <c r="J4788" s="108"/>
      <c r="K4788" s="220"/>
      <c r="L4788" s="108"/>
      <c r="M4788" s="220"/>
      <c r="N4788" s="108"/>
      <c r="O4788" s="220"/>
      <c r="P4788" s="108"/>
      <c r="Q4788" s="225"/>
    </row>
    <row r="4789" spans="2:17" x14ac:dyDescent="0.25">
      <c r="B4789" s="108"/>
      <c r="C4789" s="220"/>
      <c r="D4789" s="108"/>
      <c r="E4789" s="220"/>
      <c r="F4789" s="108"/>
      <c r="G4789" s="220"/>
      <c r="H4789" s="108"/>
      <c r="I4789" s="220"/>
      <c r="J4789" s="108"/>
      <c r="K4789" s="220"/>
      <c r="L4789" s="108"/>
      <c r="M4789" s="220"/>
      <c r="N4789" s="108"/>
      <c r="O4789" s="220"/>
      <c r="P4789" s="108"/>
      <c r="Q4789" s="225"/>
    </row>
    <row r="4790" spans="2:17" x14ac:dyDescent="0.25">
      <c r="B4790" s="108"/>
      <c r="C4790" s="220"/>
      <c r="D4790" s="108"/>
      <c r="E4790" s="220"/>
      <c r="F4790" s="108"/>
      <c r="G4790" s="220"/>
      <c r="H4790" s="108"/>
      <c r="I4790" s="220"/>
      <c r="J4790" s="108"/>
      <c r="K4790" s="220"/>
      <c r="L4790" s="108"/>
      <c r="M4790" s="220"/>
      <c r="N4790" s="108"/>
      <c r="O4790" s="220"/>
      <c r="P4790" s="108"/>
      <c r="Q4790" s="225"/>
    </row>
    <row r="4791" spans="2:17" x14ac:dyDescent="0.25">
      <c r="B4791" s="108"/>
      <c r="C4791" s="220"/>
      <c r="D4791" s="108"/>
      <c r="E4791" s="220"/>
      <c r="F4791" s="108"/>
      <c r="G4791" s="220"/>
      <c r="H4791" s="108"/>
      <c r="I4791" s="220"/>
      <c r="J4791" s="108"/>
      <c r="K4791" s="220"/>
      <c r="L4791" s="108"/>
      <c r="M4791" s="220"/>
      <c r="N4791" s="108"/>
      <c r="O4791" s="220"/>
      <c r="P4791" s="108"/>
      <c r="Q4791" s="225"/>
    </row>
    <row r="4792" spans="2:17" x14ac:dyDescent="0.25">
      <c r="B4792" s="108"/>
      <c r="C4792" s="220"/>
      <c r="D4792" s="108"/>
      <c r="E4792" s="220"/>
      <c r="F4792" s="108"/>
      <c r="G4792" s="220"/>
      <c r="H4792" s="108"/>
      <c r="I4792" s="220"/>
      <c r="J4792" s="108"/>
      <c r="K4792" s="220"/>
      <c r="L4792" s="108"/>
      <c r="M4792" s="220"/>
      <c r="N4792" s="108"/>
      <c r="O4792" s="220"/>
      <c r="P4792" s="108"/>
      <c r="Q4792" s="225"/>
    </row>
    <row r="4793" spans="2:17" x14ac:dyDescent="0.25">
      <c r="B4793" s="108"/>
      <c r="C4793" s="220"/>
      <c r="D4793" s="108"/>
      <c r="E4793" s="220"/>
      <c r="F4793" s="108"/>
      <c r="G4793" s="220"/>
      <c r="H4793" s="108"/>
      <c r="I4793" s="220"/>
      <c r="J4793" s="108"/>
      <c r="K4793" s="220"/>
      <c r="L4793" s="108"/>
      <c r="M4793" s="220"/>
      <c r="N4793" s="108"/>
      <c r="O4793" s="220"/>
      <c r="P4793" s="108"/>
      <c r="Q4793" s="225"/>
    </row>
    <row r="4794" spans="2:17" x14ac:dyDescent="0.25">
      <c r="B4794" s="108"/>
      <c r="C4794" s="220"/>
      <c r="D4794" s="108"/>
      <c r="E4794" s="220"/>
      <c r="F4794" s="108"/>
      <c r="G4794" s="220"/>
      <c r="H4794" s="108"/>
      <c r="I4794" s="220"/>
      <c r="J4794" s="108"/>
      <c r="K4794" s="220"/>
      <c r="L4794" s="108"/>
      <c r="M4794" s="220"/>
      <c r="N4794" s="108"/>
      <c r="O4794" s="220"/>
      <c r="P4794" s="108"/>
      <c r="Q4794" s="225"/>
    </row>
    <row r="4795" spans="2:17" x14ac:dyDescent="0.25">
      <c r="B4795" s="108"/>
      <c r="C4795" s="220"/>
      <c r="D4795" s="108"/>
      <c r="E4795" s="220"/>
      <c r="F4795" s="108"/>
      <c r="G4795" s="220"/>
      <c r="H4795" s="108"/>
      <c r="I4795" s="220"/>
      <c r="J4795" s="108"/>
      <c r="K4795" s="220"/>
      <c r="L4795" s="108"/>
      <c r="M4795" s="220"/>
      <c r="N4795" s="108"/>
      <c r="O4795" s="220"/>
      <c r="P4795" s="108"/>
      <c r="Q4795" s="225"/>
    </row>
    <row r="4796" spans="2:17" x14ac:dyDescent="0.25">
      <c r="B4796" s="108"/>
      <c r="C4796" s="220"/>
      <c r="D4796" s="108"/>
      <c r="E4796" s="220"/>
      <c r="F4796" s="108"/>
      <c r="G4796" s="220"/>
      <c r="H4796" s="108"/>
      <c r="I4796" s="220"/>
      <c r="J4796" s="108"/>
      <c r="K4796" s="220"/>
      <c r="L4796" s="108"/>
      <c r="M4796" s="220"/>
      <c r="N4796" s="108"/>
      <c r="O4796" s="220"/>
      <c r="P4796" s="108"/>
      <c r="Q4796" s="225"/>
    </row>
    <row r="4797" spans="2:17" x14ac:dyDescent="0.25">
      <c r="B4797" s="108"/>
      <c r="C4797" s="220"/>
      <c r="D4797" s="108"/>
      <c r="E4797" s="220"/>
      <c r="F4797" s="108"/>
      <c r="G4797" s="220"/>
      <c r="H4797" s="108"/>
      <c r="I4797" s="220"/>
      <c r="J4797" s="108"/>
      <c r="K4797" s="220"/>
      <c r="L4797" s="108"/>
      <c r="M4797" s="220"/>
      <c r="N4797" s="108"/>
      <c r="O4797" s="220"/>
      <c r="P4797" s="108"/>
      <c r="Q4797" s="225"/>
    </row>
    <row r="4798" spans="2:17" x14ac:dyDescent="0.25">
      <c r="B4798" s="108"/>
      <c r="C4798" s="220"/>
      <c r="D4798" s="108"/>
      <c r="E4798" s="220"/>
      <c r="F4798" s="108"/>
      <c r="G4798" s="220"/>
      <c r="H4798" s="108"/>
      <c r="I4798" s="220"/>
      <c r="J4798" s="108"/>
      <c r="K4798" s="220"/>
      <c r="L4798" s="108"/>
      <c r="M4798" s="220"/>
      <c r="N4798" s="108"/>
      <c r="O4798" s="220"/>
      <c r="P4798" s="108"/>
      <c r="Q4798" s="225"/>
    </row>
    <row r="4799" spans="2:17" x14ac:dyDescent="0.25">
      <c r="B4799" s="108"/>
      <c r="C4799" s="220"/>
      <c r="D4799" s="108"/>
      <c r="E4799" s="220"/>
      <c r="F4799" s="108"/>
      <c r="G4799" s="220"/>
      <c r="H4799" s="108"/>
      <c r="I4799" s="220"/>
      <c r="J4799" s="108"/>
      <c r="K4799" s="220"/>
      <c r="L4799" s="108"/>
      <c r="M4799" s="220"/>
      <c r="N4799" s="108"/>
      <c r="O4799" s="220"/>
      <c r="P4799" s="108"/>
      <c r="Q4799" s="225"/>
    </row>
    <row r="4800" spans="2:17" x14ac:dyDescent="0.25">
      <c r="B4800" s="108"/>
      <c r="C4800" s="220"/>
      <c r="D4800" s="108"/>
      <c r="E4800" s="220"/>
      <c r="F4800" s="108"/>
      <c r="G4800" s="220"/>
      <c r="H4800" s="108"/>
      <c r="I4800" s="220"/>
      <c r="J4800" s="108"/>
      <c r="K4800" s="220"/>
      <c r="L4800" s="108"/>
      <c r="M4800" s="220"/>
      <c r="N4800" s="108"/>
      <c r="O4800" s="220"/>
      <c r="P4800" s="108"/>
      <c r="Q4800" s="225"/>
    </row>
    <row r="4801" spans="2:17" x14ac:dyDescent="0.25">
      <c r="B4801" s="108"/>
      <c r="C4801" s="220"/>
      <c r="D4801" s="108"/>
      <c r="E4801" s="220"/>
      <c r="F4801" s="108"/>
      <c r="G4801" s="220"/>
      <c r="H4801" s="108"/>
      <c r="I4801" s="220"/>
      <c r="J4801" s="108"/>
      <c r="K4801" s="220"/>
      <c r="L4801" s="108"/>
      <c r="M4801" s="220"/>
      <c r="N4801" s="108"/>
      <c r="O4801" s="220"/>
      <c r="P4801" s="108"/>
      <c r="Q4801" s="225"/>
    </row>
    <row r="4802" spans="2:17" x14ac:dyDescent="0.25">
      <c r="B4802" s="108"/>
      <c r="C4802" s="220"/>
      <c r="D4802" s="108"/>
      <c r="E4802" s="220"/>
      <c r="F4802" s="108"/>
      <c r="G4802" s="220"/>
      <c r="H4802" s="108"/>
      <c r="I4802" s="220"/>
      <c r="J4802" s="108"/>
      <c r="K4802" s="220"/>
      <c r="L4802" s="108"/>
      <c r="M4802" s="220"/>
      <c r="N4802" s="108"/>
      <c r="O4802" s="220"/>
      <c r="P4802" s="108"/>
      <c r="Q4802" s="225"/>
    </row>
    <row r="4803" spans="2:17" x14ac:dyDescent="0.25">
      <c r="B4803" s="108"/>
      <c r="C4803" s="220"/>
      <c r="D4803" s="108"/>
      <c r="E4803" s="220"/>
      <c r="F4803" s="108"/>
      <c r="G4803" s="220"/>
      <c r="H4803" s="108"/>
      <c r="I4803" s="220"/>
      <c r="J4803" s="108"/>
      <c r="K4803" s="220"/>
      <c r="L4803" s="108"/>
      <c r="M4803" s="220"/>
      <c r="N4803" s="108"/>
      <c r="O4803" s="220"/>
      <c r="P4803" s="108"/>
      <c r="Q4803" s="225"/>
    </row>
    <row r="4804" spans="2:17" x14ac:dyDescent="0.25">
      <c r="B4804" s="108"/>
      <c r="C4804" s="220"/>
      <c r="D4804" s="108"/>
      <c r="E4804" s="220"/>
      <c r="F4804" s="108"/>
      <c r="G4804" s="220"/>
      <c r="H4804" s="108"/>
      <c r="I4804" s="220"/>
      <c r="J4804" s="108"/>
      <c r="K4804" s="220"/>
      <c r="L4804" s="108"/>
      <c r="M4804" s="220"/>
      <c r="N4804" s="108"/>
      <c r="O4804" s="220"/>
      <c r="P4804" s="108"/>
      <c r="Q4804" s="225"/>
    </row>
    <row r="4805" spans="2:17" x14ac:dyDescent="0.25">
      <c r="B4805" s="108"/>
      <c r="C4805" s="220"/>
      <c r="D4805" s="108"/>
      <c r="E4805" s="220"/>
      <c r="F4805" s="108"/>
      <c r="G4805" s="220"/>
      <c r="H4805" s="108"/>
      <c r="I4805" s="220"/>
      <c r="J4805" s="108"/>
      <c r="K4805" s="220"/>
      <c r="L4805" s="108"/>
      <c r="M4805" s="220"/>
      <c r="N4805" s="108"/>
      <c r="O4805" s="220"/>
      <c r="P4805" s="108"/>
      <c r="Q4805" s="225"/>
    </row>
    <row r="4806" spans="2:17" x14ac:dyDescent="0.25">
      <c r="B4806" s="108"/>
      <c r="C4806" s="220"/>
      <c r="D4806" s="108"/>
      <c r="E4806" s="220"/>
      <c r="F4806" s="108"/>
      <c r="G4806" s="220"/>
      <c r="H4806" s="108"/>
      <c r="I4806" s="220"/>
      <c r="J4806" s="108"/>
      <c r="K4806" s="220"/>
      <c r="L4806" s="108"/>
      <c r="M4806" s="220"/>
      <c r="N4806" s="108"/>
      <c r="O4806" s="220"/>
      <c r="P4806" s="108"/>
      <c r="Q4806" s="225"/>
    </row>
    <row r="4807" spans="2:17" x14ac:dyDescent="0.25">
      <c r="B4807" s="108"/>
      <c r="C4807" s="220"/>
      <c r="D4807" s="108"/>
      <c r="E4807" s="220"/>
      <c r="F4807" s="108"/>
      <c r="G4807" s="220"/>
      <c r="H4807" s="108"/>
      <c r="I4807" s="220"/>
      <c r="J4807" s="108"/>
      <c r="K4807" s="220"/>
      <c r="L4807" s="108"/>
      <c r="M4807" s="220"/>
      <c r="N4807" s="108"/>
      <c r="O4807" s="220"/>
      <c r="P4807" s="108"/>
      <c r="Q4807" s="225"/>
    </row>
    <row r="4808" spans="2:17" x14ac:dyDescent="0.25">
      <c r="B4808" s="108"/>
      <c r="C4808" s="220"/>
      <c r="D4808" s="108"/>
      <c r="E4808" s="220"/>
      <c r="F4808" s="108"/>
      <c r="G4808" s="220"/>
      <c r="H4808" s="108"/>
      <c r="I4808" s="220"/>
      <c r="J4808" s="108"/>
      <c r="K4808" s="220"/>
      <c r="L4808" s="108"/>
      <c r="M4808" s="220"/>
      <c r="N4808" s="108"/>
      <c r="O4808" s="220"/>
      <c r="P4808" s="108"/>
      <c r="Q4808" s="225"/>
    </row>
    <row r="4809" spans="2:17" x14ac:dyDescent="0.25">
      <c r="B4809" s="108"/>
      <c r="C4809" s="220"/>
      <c r="D4809" s="108"/>
      <c r="E4809" s="220"/>
      <c r="F4809" s="108"/>
      <c r="G4809" s="220"/>
      <c r="H4809" s="108"/>
      <c r="I4809" s="220"/>
      <c r="J4809" s="108"/>
      <c r="K4809" s="220"/>
      <c r="L4809" s="108"/>
      <c r="M4809" s="220"/>
      <c r="N4809" s="108"/>
      <c r="O4809" s="220"/>
      <c r="P4809" s="108"/>
      <c r="Q4809" s="225"/>
    </row>
    <row r="4810" spans="2:17" x14ac:dyDescent="0.25">
      <c r="B4810" s="108"/>
      <c r="C4810" s="220"/>
      <c r="D4810" s="108"/>
      <c r="E4810" s="220"/>
      <c r="F4810" s="108"/>
      <c r="G4810" s="220"/>
      <c r="H4810" s="108"/>
      <c r="I4810" s="220"/>
      <c r="J4810" s="108"/>
      <c r="K4810" s="220"/>
      <c r="L4810" s="108"/>
      <c r="M4810" s="220"/>
      <c r="N4810" s="108"/>
      <c r="O4810" s="220"/>
      <c r="P4810" s="108"/>
      <c r="Q4810" s="225"/>
    </row>
    <row r="4811" spans="2:17" x14ac:dyDescent="0.25">
      <c r="B4811" s="108"/>
      <c r="C4811" s="220"/>
      <c r="D4811" s="108"/>
      <c r="E4811" s="220"/>
      <c r="F4811" s="108"/>
      <c r="G4811" s="220"/>
      <c r="H4811" s="108"/>
      <c r="I4811" s="220"/>
      <c r="J4811" s="108"/>
      <c r="K4811" s="220"/>
      <c r="L4811" s="108"/>
      <c r="M4811" s="220"/>
      <c r="N4811" s="108"/>
      <c r="O4811" s="220"/>
      <c r="P4811" s="108"/>
      <c r="Q4811" s="225"/>
    </row>
    <row r="4812" spans="2:17" x14ac:dyDescent="0.25">
      <c r="B4812" s="108"/>
      <c r="C4812" s="220"/>
      <c r="D4812" s="108"/>
      <c r="E4812" s="220"/>
      <c r="F4812" s="108"/>
      <c r="G4812" s="220"/>
      <c r="H4812" s="108"/>
      <c r="I4812" s="220"/>
      <c r="J4812" s="108"/>
      <c r="K4812" s="220"/>
      <c r="L4812" s="108"/>
      <c r="M4812" s="220"/>
      <c r="N4812" s="108"/>
      <c r="O4812" s="220"/>
      <c r="P4812" s="108"/>
      <c r="Q4812" s="225"/>
    </row>
    <row r="4813" spans="2:17" x14ac:dyDescent="0.25">
      <c r="B4813" s="108"/>
      <c r="C4813" s="220"/>
      <c r="D4813" s="108"/>
      <c r="E4813" s="220"/>
      <c r="F4813" s="108"/>
      <c r="G4813" s="220"/>
      <c r="H4813" s="108"/>
      <c r="I4813" s="220"/>
      <c r="J4813" s="108"/>
      <c r="K4813" s="220"/>
      <c r="L4813" s="108"/>
      <c r="M4813" s="220"/>
      <c r="N4813" s="108"/>
      <c r="O4813" s="220"/>
      <c r="P4813" s="108"/>
      <c r="Q4813" s="225"/>
    </row>
    <row r="4814" spans="2:17" x14ac:dyDescent="0.25">
      <c r="B4814" s="108"/>
      <c r="C4814" s="220"/>
      <c r="D4814" s="108"/>
      <c r="E4814" s="220"/>
      <c r="F4814" s="108"/>
      <c r="G4814" s="220"/>
      <c r="H4814" s="108"/>
      <c r="I4814" s="220"/>
      <c r="J4814" s="108"/>
      <c r="K4814" s="220"/>
      <c r="L4814" s="108"/>
      <c r="M4814" s="220"/>
      <c r="N4814" s="108"/>
      <c r="O4814" s="220"/>
      <c r="P4814" s="108"/>
      <c r="Q4814" s="225"/>
    </row>
    <row r="4815" spans="2:17" x14ac:dyDescent="0.25">
      <c r="B4815" s="108"/>
      <c r="C4815" s="220"/>
      <c r="D4815" s="108"/>
      <c r="E4815" s="220"/>
      <c r="F4815" s="108"/>
      <c r="G4815" s="220"/>
      <c r="H4815" s="108"/>
      <c r="I4815" s="220"/>
      <c r="J4815" s="108"/>
      <c r="K4815" s="220"/>
      <c r="L4815" s="108"/>
      <c r="M4815" s="220"/>
      <c r="N4815" s="108"/>
      <c r="O4815" s="220"/>
      <c r="P4815" s="108"/>
      <c r="Q4815" s="225"/>
    </row>
    <row r="4816" spans="2:17" x14ac:dyDescent="0.25">
      <c r="B4816" s="108"/>
      <c r="C4816" s="220"/>
      <c r="D4816" s="108"/>
      <c r="E4816" s="220"/>
      <c r="F4816" s="108"/>
      <c r="G4816" s="220"/>
      <c r="H4816" s="108"/>
      <c r="I4816" s="220"/>
      <c r="J4816" s="108"/>
      <c r="K4816" s="220"/>
      <c r="L4816" s="108"/>
      <c r="M4816" s="220"/>
      <c r="N4816" s="108"/>
      <c r="O4816" s="220"/>
      <c r="P4816" s="108"/>
      <c r="Q4816" s="225"/>
    </row>
    <row r="4817" spans="2:17" x14ac:dyDescent="0.25">
      <c r="B4817" s="108"/>
      <c r="C4817" s="220"/>
      <c r="D4817" s="108"/>
      <c r="E4817" s="220"/>
      <c r="F4817" s="108"/>
      <c r="G4817" s="220"/>
      <c r="H4817" s="108"/>
      <c r="I4817" s="220"/>
      <c r="J4817" s="108"/>
      <c r="K4817" s="220"/>
      <c r="L4817" s="108"/>
      <c r="M4817" s="220"/>
      <c r="N4817" s="108"/>
      <c r="O4817" s="220"/>
      <c r="P4817" s="108"/>
      <c r="Q4817" s="225"/>
    </row>
    <row r="4818" spans="2:17" x14ac:dyDescent="0.25">
      <c r="B4818" s="108"/>
      <c r="C4818" s="220"/>
      <c r="D4818" s="108"/>
      <c r="E4818" s="220"/>
      <c r="F4818" s="108"/>
      <c r="G4818" s="220"/>
      <c r="H4818" s="108"/>
      <c r="I4818" s="220"/>
      <c r="J4818" s="108"/>
      <c r="K4818" s="220"/>
      <c r="L4818" s="108"/>
      <c r="M4818" s="220"/>
      <c r="N4818" s="108"/>
      <c r="O4818" s="220"/>
      <c r="P4818" s="108"/>
      <c r="Q4818" s="225"/>
    </row>
    <row r="4819" spans="2:17" x14ac:dyDescent="0.25">
      <c r="B4819" s="108"/>
      <c r="C4819" s="220"/>
      <c r="D4819" s="108"/>
      <c r="E4819" s="220"/>
      <c r="F4819" s="108"/>
      <c r="G4819" s="220"/>
      <c r="H4819" s="108"/>
      <c r="I4819" s="220"/>
      <c r="J4819" s="108"/>
      <c r="K4819" s="220"/>
      <c r="L4819" s="108"/>
      <c r="M4819" s="220"/>
      <c r="N4819" s="108"/>
      <c r="O4819" s="220"/>
      <c r="P4819" s="108"/>
      <c r="Q4819" s="225"/>
    </row>
    <row r="4820" spans="2:17" x14ac:dyDescent="0.25">
      <c r="B4820" s="108"/>
      <c r="C4820" s="220"/>
      <c r="D4820" s="108"/>
      <c r="E4820" s="220"/>
      <c r="F4820" s="108"/>
      <c r="G4820" s="220"/>
      <c r="H4820" s="108"/>
      <c r="I4820" s="220"/>
      <c r="J4820" s="108"/>
      <c r="K4820" s="220"/>
      <c r="L4820" s="108"/>
      <c r="M4820" s="220"/>
      <c r="N4820" s="108"/>
      <c r="O4820" s="220"/>
      <c r="P4820" s="108"/>
      <c r="Q4820" s="225"/>
    </row>
    <row r="4821" spans="2:17" x14ac:dyDescent="0.25">
      <c r="B4821" s="108"/>
      <c r="C4821" s="220"/>
      <c r="D4821" s="108"/>
      <c r="E4821" s="220"/>
      <c r="F4821" s="108"/>
      <c r="G4821" s="220"/>
      <c r="H4821" s="108"/>
      <c r="I4821" s="220"/>
      <c r="J4821" s="108"/>
      <c r="K4821" s="220"/>
      <c r="L4821" s="108"/>
      <c r="M4821" s="220"/>
      <c r="N4821" s="108"/>
      <c r="O4821" s="220"/>
      <c r="P4821" s="108"/>
      <c r="Q4821" s="225"/>
    </row>
    <row r="4822" spans="2:17" x14ac:dyDescent="0.25">
      <c r="B4822" s="108"/>
      <c r="C4822" s="220"/>
      <c r="D4822" s="108"/>
      <c r="E4822" s="220"/>
      <c r="F4822" s="108"/>
      <c r="G4822" s="220"/>
      <c r="H4822" s="108"/>
      <c r="I4822" s="220"/>
      <c r="J4822" s="108"/>
      <c r="K4822" s="220"/>
      <c r="L4822" s="108"/>
      <c r="M4822" s="220"/>
      <c r="N4822" s="108"/>
      <c r="O4822" s="220"/>
      <c r="P4822" s="108"/>
      <c r="Q4822" s="225"/>
    </row>
    <row r="4823" spans="2:17" x14ac:dyDescent="0.25">
      <c r="B4823" s="108"/>
      <c r="C4823" s="220"/>
      <c r="D4823" s="108"/>
      <c r="E4823" s="220"/>
      <c r="F4823" s="108"/>
      <c r="G4823" s="220"/>
      <c r="H4823" s="108"/>
      <c r="I4823" s="220"/>
      <c r="J4823" s="108"/>
      <c r="K4823" s="220"/>
      <c r="L4823" s="108"/>
      <c r="M4823" s="220"/>
      <c r="N4823" s="108"/>
      <c r="O4823" s="220"/>
      <c r="P4823" s="108"/>
      <c r="Q4823" s="225"/>
    </row>
    <row r="4824" spans="2:17" x14ac:dyDescent="0.25">
      <c r="B4824" s="108"/>
      <c r="C4824" s="220"/>
      <c r="D4824" s="108"/>
      <c r="E4824" s="220"/>
      <c r="F4824" s="108"/>
      <c r="G4824" s="220"/>
      <c r="H4824" s="108"/>
      <c r="I4824" s="220"/>
      <c r="J4824" s="108"/>
      <c r="K4824" s="220"/>
      <c r="L4824" s="108"/>
      <c r="M4824" s="220"/>
      <c r="N4824" s="108"/>
      <c r="O4824" s="220"/>
      <c r="P4824" s="108"/>
      <c r="Q4824" s="225"/>
    </row>
    <row r="4825" spans="2:17" x14ac:dyDescent="0.25">
      <c r="B4825" s="108"/>
      <c r="C4825" s="220"/>
      <c r="D4825" s="108"/>
      <c r="E4825" s="220"/>
      <c r="F4825" s="108"/>
      <c r="G4825" s="220"/>
      <c r="H4825" s="108"/>
      <c r="I4825" s="220"/>
      <c r="J4825" s="108"/>
      <c r="K4825" s="220"/>
      <c r="L4825" s="108"/>
      <c r="M4825" s="220"/>
      <c r="N4825" s="108"/>
      <c r="O4825" s="220"/>
      <c r="P4825" s="108"/>
      <c r="Q4825" s="225"/>
    </row>
    <row r="4826" spans="2:17" x14ac:dyDescent="0.25">
      <c r="B4826" s="108"/>
      <c r="C4826" s="220"/>
      <c r="D4826" s="108"/>
      <c r="E4826" s="220"/>
      <c r="F4826" s="108"/>
      <c r="G4826" s="220"/>
      <c r="H4826" s="108"/>
      <c r="I4826" s="220"/>
      <c r="J4826" s="108"/>
      <c r="K4826" s="220"/>
      <c r="L4826" s="108"/>
      <c r="M4826" s="220"/>
      <c r="N4826" s="108"/>
      <c r="O4826" s="220"/>
      <c r="P4826" s="108"/>
      <c r="Q4826" s="225"/>
    </row>
    <row r="4827" spans="2:17" x14ac:dyDescent="0.25">
      <c r="B4827" s="108"/>
      <c r="C4827" s="220"/>
      <c r="D4827" s="108"/>
      <c r="E4827" s="220"/>
      <c r="F4827" s="108"/>
      <c r="G4827" s="220"/>
      <c r="H4827" s="108"/>
      <c r="I4827" s="220"/>
      <c r="J4827" s="108"/>
      <c r="K4827" s="220"/>
      <c r="L4827" s="108"/>
      <c r="M4827" s="220"/>
      <c r="N4827" s="108"/>
      <c r="O4827" s="220"/>
      <c r="P4827" s="108"/>
      <c r="Q4827" s="225"/>
    </row>
    <row r="4828" spans="2:17" x14ac:dyDescent="0.25">
      <c r="B4828" s="108"/>
      <c r="C4828" s="220"/>
      <c r="D4828" s="108"/>
      <c r="E4828" s="220"/>
      <c r="F4828" s="108"/>
      <c r="G4828" s="220"/>
      <c r="H4828" s="108"/>
      <c r="I4828" s="220"/>
      <c r="J4828" s="108"/>
      <c r="K4828" s="220"/>
      <c r="L4828" s="108"/>
      <c r="M4828" s="220"/>
      <c r="N4828" s="108"/>
      <c r="O4828" s="220"/>
      <c r="P4828" s="108"/>
      <c r="Q4828" s="225"/>
    </row>
    <row r="4829" spans="2:17" x14ac:dyDescent="0.25">
      <c r="B4829" s="108"/>
      <c r="C4829" s="220"/>
      <c r="D4829" s="108"/>
      <c r="E4829" s="220"/>
      <c r="F4829" s="108"/>
      <c r="G4829" s="220"/>
      <c r="H4829" s="108"/>
      <c r="I4829" s="220"/>
      <c r="J4829" s="108"/>
      <c r="K4829" s="220"/>
      <c r="L4829" s="108"/>
      <c r="M4829" s="220"/>
      <c r="N4829" s="108"/>
      <c r="O4829" s="220"/>
      <c r="P4829" s="108"/>
      <c r="Q4829" s="225"/>
    </row>
    <row r="4830" spans="2:17" x14ac:dyDescent="0.25">
      <c r="B4830" s="108"/>
      <c r="C4830" s="220"/>
      <c r="D4830" s="108"/>
      <c r="E4830" s="220"/>
      <c r="F4830" s="108"/>
      <c r="G4830" s="220"/>
      <c r="H4830" s="108"/>
      <c r="I4830" s="220"/>
      <c r="J4830" s="108"/>
      <c r="K4830" s="220"/>
      <c r="L4830" s="108"/>
      <c r="M4830" s="220"/>
      <c r="N4830" s="108"/>
      <c r="O4830" s="220"/>
      <c r="P4830" s="108"/>
      <c r="Q4830" s="225"/>
    </row>
    <row r="4831" spans="2:17" x14ac:dyDescent="0.25">
      <c r="B4831" s="108"/>
      <c r="C4831" s="220"/>
      <c r="D4831" s="108"/>
      <c r="E4831" s="220"/>
      <c r="F4831" s="108"/>
      <c r="G4831" s="220"/>
      <c r="H4831" s="108"/>
      <c r="I4831" s="220"/>
      <c r="J4831" s="108"/>
      <c r="K4831" s="220"/>
      <c r="L4831" s="108"/>
      <c r="M4831" s="220"/>
      <c r="N4831" s="108"/>
      <c r="O4831" s="220"/>
      <c r="P4831" s="108"/>
      <c r="Q4831" s="225"/>
    </row>
    <row r="4832" spans="2:17" x14ac:dyDescent="0.25">
      <c r="B4832" s="108"/>
      <c r="C4832" s="220"/>
      <c r="D4832" s="108"/>
      <c r="E4832" s="220"/>
      <c r="F4832" s="108"/>
      <c r="G4832" s="220"/>
      <c r="H4832" s="108"/>
      <c r="I4832" s="220"/>
      <c r="J4832" s="108"/>
      <c r="K4832" s="220"/>
      <c r="L4832" s="108"/>
      <c r="M4832" s="220"/>
      <c r="N4832" s="108"/>
      <c r="O4832" s="220"/>
      <c r="P4832" s="108"/>
      <c r="Q4832" s="225"/>
    </row>
    <row r="4833" spans="2:17" x14ac:dyDescent="0.25">
      <c r="B4833" s="108"/>
      <c r="C4833" s="220"/>
      <c r="D4833" s="108"/>
      <c r="E4833" s="220"/>
      <c r="F4833" s="108"/>
      <c r="G4833" s="220"/>
      <c r="H4833" s="108"/>
      <c r="I4833" s="220"/>
      <c r="J4833" s="108"/>
      <c r="K4833" s="220"/>
      <c r="L4833" s="108"/>
      <c r="M4833" s="220"/>
      <c r="N4833" s="108"/>
      <c r="O4833" s="220"/>
      <c r="P4833" s="108"/>
      <c r="Q4833" s="225"/>
    </row>
    <row r="4834" spans="2:17" x14ac:dyDescent="0.25">
      <c r="B4834" s="108"/>
      <c r="C4834" s="220"/>
      <c r="D4834" s="108"/>
      <c r="E4834" s="220"/>
      <c r="F4834" s="108"/>
      <c r="G4834" s="220"/>
      <c r="H4834" s="108"/>
      <c r="I4834" s="220"/>
      <c r="J4834" s="108"/>
      <c r="K4834" s="220"/>
      <c r="L4834" s="108"/>
      <c r="M4834" s="220"/>
      <c r="N4834" s="108"/>
      <c r="O4834" s="220"/>
      <c r="P4834" s="108"/>
      <c r="Q4834" s="225"/>
    </row>
    <row r="4835" spans="2:17" x14ac:dyDescent="0.25">
      <c r="B4835" s="108"/>
      <c r="C4835" s="220"/>
      <c r="D4835" s="108"/>
      <c r="E4835" s="220"/>
      <c r="F4835" s="108"/>
      <c r="G4835" s="220"/>
      <c r="H4835" s="108"/>
      <c r="I4835" s="220"/>
      <c r="J4835" s="108"/>
      <c r="K4835" s="220"/>
      <c r="L4835" s="108"/>
      <c r="M4835" s="220"/>
      <c r="N4835" s="108"/>
      <c r="O4835" s="220"/>
      <c r="P4835" s="108"/>
      <c r="Q4835" s="225"/>
    </row>
    <row r="4836" spans="2:17" x14ac:dyDescent="0.25">
      <c r="B4836" s="108"/>
      <c r="C4836" s="220"/>
      <c r="D4836" s="108"/>
      <c r="E4836" s="220"/>
      <c r="F4836" s="108"/>
      <c r="G4836" s="220"/>
      <c r="H4836" s="108"/>
      <c r="I4836" s="220"/>
      <c r="J4836" s="108"/>
      <c r="K4836" s="220"/>
      <c r="L4836" s="108"/>
      <c r="M4836" s="220"/>
      <c r="N4836" s="108"/>
      <c r="O4836" s="220"/>
      <c r="P4836" s="108"/>
      <c r="Q4836" s="225"/>
    </row>
    <row r="4837" spans="2:17" x14ac:dyDescent="0.25">
      <c r="B4837" s="108"/>
      <c r="C4837" s="220"/>
      <c r="D4837" s="108"/>
      <c r="E4837" s="220"/>
      <c r="F4837" s="108"/>
      <c r="G4837" s="220"/>
      <c r="H4837" s="108"/>
      <c r="I4837" s="220"/>
      <c r="J4837" s="108"/>
      <c r="K4837" s="220"/>
      <c r="L4837" s="108"/>
      <c r="M4837" s="220"/>
      <c r="N4837" s="108"/>
      <c r="O4837" s="220"/>
      <c r="P4837" s="108"/>
      <c r="Q4837" s="225"/>
    </row>
    <row r="4838" spans="2:17" x14ac:dyDescent="0.25">
      <c r="B4838" s="108"/>
      <c r="C4838" s="220"/>
      <c r="D4838" s="108"/>
      <c r="E4838" s="220"/>
      <c r="F4838" s="108"/>
      <c r="G4838" s="220"/>
      <c r="H4838" s="108"/>
      <c r="I4838" s="220"/>
      <c r="J4838" s="108"/>
      <c r="K4838" s="220"/>
      <c r="L4838" s="108"/>
      <c r="M4838" s="220"/>
      <c r="N4838" s="108"/>
      <c r="O4838" s="220"/>
      <c r="P4838" s="108"/>
      <c r="Q4838" s="225"/>
    </row>
    <row r="4839" spans="2:17" x14ac:dyDescent="0.25">
      <c r="B4839" s="108"/>
      <c r="C4839" s="220"/>
      <c r="D4839" s="108"/>
      <c r="E4839" s="220"/>
      <c r="F4839" s="108"/>
      <c r="G4839" s="220"/>
      <c r="H4839" s="108"/>
      <c r="I4839" s="220"/>
      <c r="J4839" s="108"/>
      <c r="K4839" s="220"/>
      <c r="L4839" s="108"/>
      <c r="M4839" s="220"/>
      <c r="N4839" s="108"/>
      <c r="O4839" s="220"/>
      <c r="P4839" s="108"/>
      <c r="Q4839" s="225"/>
    </row>
    <row r="4840" spans="2:17" x14ac:dyDescent="0.25">
      <c r="B4840" s="108"/>
      <c r="C4840" s="220"/>
      <c r="D4840" s="108"/>
      <c r="E4840" s="220"/>
      <c r="F4840" s="108"/>
      <c r="G4840" s="220"/>
      <c r="H4840" s="108"/>
      <c r="I4840" s="220"/>
      <c r="J4840" s="108"/>
      <c r="K4840" s="220"/>
      <c r="L4840" s="108"/>
      <c r="M4840" s="220"/>
      <c r="N4840" s="108"/>
      <c r="O4840" s="220"/>
      <c r="P4840" s="108"/>
      <c r="Q4840" s="225"/>
    </row>
    <row r="4841" spans="2:17" x14ac:dyDescent="0.25">
      <c r="B4841" s="108"/>
      <c r="C4841" s="220"/>
      <c r="D4841" s="108"/>
      <c r="E4841" s="220"/>
      <c r="F4841" s="108"/>
      <c r="G4841" s="220"/>
      <c r="H4841" s="108"/>
      <c r="I4841" s="220"/>
      <c r="J4841" s="108"/>
      <c r="K4841" s="220"/>
      <c r="L4841" s="108"/>
      <c r="M4841" s="220"/>
      <c r="N4841" s="108"/>
      <c r="O4841" s="220"/>
      <c r="P4841" s="108"/>
      <c r="Q4841" s="225"/>
    </row>
    <row r="4842" spans="2:17" x14ac:dyDescent="0.25">
      <c r="B4842" s="108"/>
      <c r="C4842" s="220"/>
      <c r="D4842" s="108"/>
      <c r="E4842" s="220"/>
      <c r="F4842" s="108"/>
      <c r="G4842" s="220"/>
      <c r="H4842" s="108"/>
      <c r="I4842" s="220"/>
      <c r="J4842" s="108"/>
      <c r="K4842" s="220"/>
      <c r="L4842" s="108"/>
      <c r="M4842" s="220"/>
      <c r="N4842" s="108"/>
      <c r="O4842" s="220"/>
      <c r="P4842" s="108"/>
      <c r="Q4842" s="225"/>
    </row>
    <row r="4843" spans="2:17" x14ac:dyDescent="0.25">
      <c r="B4843" s="108"/>
      <c r="C4843" s="220"/>
      <c r="D4843" s="108"/>
      <c r="E4843" s="220"/>
      <c r="F4843" s="108"/>
      <c r="G4843" s="220"/>
      <c r="H4843" s="108"/>
      <c r="I4843" s="220"/>
      <c r="J4843" s="108"/>
      <c r="K4843" s="220"/>
      <c r="L4843" s="108"/>
      <c r="M4843" s="220"/>
      <c r="N4843" s="108"/>
      <c r="O4843" s="220"/>
      <c r="P4843" s="108"/>
      <c r="Q4843" s="225"/>
    </row>
    <row r="4844" spans="2:17" x14ac:dyDescent="0.25">
      <c r="B4844" s="108"/>
      <c r="C4844" s="220"/>
      <c r="D4844" s="108"/>
      <c r="E4844" s="220"/>
      <c r="F4844" s="108"/>
      <c r="G4844" s="220"/>
      <c r="H4844" s="108"/>
      <c r="I4844" s="220"/>
      <c r="J4844" s="108"/>
      <c r="K4844" s="220"/>
      <c r="L4844" s="108"/>
      <c r="M4844" s="220"/>
      <c r="N4844" s="108"/>
      <c r="O4844" s="220"/>
      <c r="P4844" s="108"/>
      <c r="Q4844" s="225"/>
    </row>
    <row r="4845" spans="2:17" x14ac:dyDescent="0.25">
      <c r="B4845" s="108"/>
      <c r="C4845" s="220"/>
      <c r="D4845" s="108"/>
      <c r="E4845" s="220"/>
      <c r="F4845" s="108"/>
      <c r="G4845" s="220"/>
      <c r="H4845" s="108"/>
      <c r="I4845" s="220"/>
      <c r="J4845" s="108"/>
      <c r="K4845" s="220"/>
      <c r="L4845" s="108"/>
      <c r="M4845" s="220"/>
      <c r="N4845" s="108"/>
      <c r="O4845" s="220"/>
      <c r="P4845" s="108"/>
      <c r="Q4845" s="225"/>
    </row>
    <row r="4846" spans="2:17" x14ac:dyDescent="0.25">
      <c r="B4846" s="108"/>
      <c r="C4846" s="220"/>
      <c r="D4846" s="108"/>
      <c r="E4846" s="220"/>
      <c r="F4846" s="108"/>
      <c r="G4846" s="220"/>
      <c r="H4846" s="108"/>
      <c r="I4846" s="220"/>
      <c r="J4846" s="108"/>
      <c r="K4846" s="220"/>
      <c r="L4846" s="108"/>
      <c r="M4846" s="220"/>
      <c r="N4846" s="108"/>
      <c r="O4846" s="220"/>
      <c r="P4846" s="108"/>
      <c r="Q4846" s="225"/>
    </row>
    <row r="4847" spans="2:17" x14ac:dyDescent="0.25">
      <c r="B4847" s="108"/>
      <c r="C4847" s="220"/>
      <c r="D4847" s="108"/>
      <c r="E4847" s="220"/>
      <c r="F4847" s="108"/>
      <c r="G4847" s="220"/>
      <c r="H4847" s="108"/>
      <c r="I4847" s="220"/>
      <c r="J4847" s="108"/>
      <c r="K4847" s="220"/>
      <c r="L4847" s="108"/>
      <c r="M4847" s="220"/>
      <c r="N4847" s="108"/>
      <c r="O4847" s="220"/>
      <c r="P4847" s="108"/>
      <c r="Q4847" s="225"/>
    </row>
    <row r="4848" spans="2:17" x14ac:dyDescent="0.25">
      <c r="B4848" s="108"/>
      <c r="C4848" s="220"/>
      <c r="D4848" s="108"/>
      <c r="E4848" s="220"/>
      <c r="F4848" s="108"/>
      <c r="G4848" s="220"/>
      <c r="H4848" s="108"/>
      <c r="I4848" s="220"/>
      <c r="J4848" s="108"/>
      <c r="K4848" s="220"/>
      <c r="L4848" s="108"/>
      <c r="M4848" s="220"/>
      <c r="N4848" s="108"/>
      <c r="O4848" s="220"/>
      <c r="P4848" s="108"/>
      <c r="Q4848" s="225"/>
    </row>
    <row r="4849" spans="2:17" x14ac:dyDescent="0.25">
      <c r="B4849" s="108"/>
      <c r="C4849" s="220"/>
      <c r="D4849" s="108"/>
      <c r="E4849" s="220"/>
      <c r="F4849" s="108"/>
      <c r="G4849" s="220"/>
      <c r="H4849" s="108"/>
      <c r="I4849" s="220"/>
      <c r="J4849" s="108"/>
      <c r="K4849" s="220"/>
      <c r="L4849" s="108"/>
      <c r="M4849" s="220"/>
      <c r="N4849" s="108"/>
      <c r="O4849" s="220"/>
      <c r="P4849" s="108"/>
      <c r="Q4849" s="225"/>
    </row>
    <row r="4850" spans="2:17" x14ac:dyDescent="0.25">
      <c r="B4850" s="108"/>
      <c r="C4850" s="220"/>
      <c r="D4850" s="108"/>
      <c r="E4850" s="220"/>
      <c r="F4850" s="108"/>
      <c r="G4850" s="220"/>
      <c r="H4850" s="108"/>
      <c r="I4850" s="220"/>
      <c r="J4850" s="108"/>
      <c r="K4850" s="220"/>
      <c r="L4850" s="108"/>
      <c r="M4850" s="220"/>
      <c r="N4850" s="108"/>
      <c r="O4850" s="220"/>
      <c r="P4850" s="108"/>
      <c r="Q4850" s="225"/>
    </row>
    <row r="4851" spans="2:17" x14ac:dyDescent="0.25">
      <c r="B4851" s="108"/>
      <c r="C4851" s="220"/>
      <c r="D4851" s="108"/>
      <c r="E4851" s="220"/>
      <c r="F4851" s="108"/>
      <c r="G4851" s="220"/>
      <c r="H4851" s="108"/>
      <c r="I4851" s="220"/>
      <c r="J4851" s="108"/>
      <c r="K4851" s="220"/>
      <c r="L4851" s="108"/>
      <c r="M4851" s="220"/>
      <c r="N4851" s="108"/>
      <c r="O4851" s="220"/>
      <c r="P4851" s="108"/>
      <c r="Q4851" s="225"/>
    </row>
    <row r="4852" spans="2:17" x14ac:dyDescent="0.25">
      <c r="B4852" s="108"/>
      <c r="C4852" s="220"/>
      <c r="D4852" s="108"/>
      <c r="E4852" s="220"/>
      <c r="F4852" s="108"/>
      <c r="G4852" s="220"/>
      <c r="H4852" s="108"/>
      <c r="I4852" s="220"/>
      <c r="J4852" s="108"/>
      <c r="K4852" s="220"/>
      <c r="L4852" s="108"/>
      <c r="M4852" s="220"/>
      <c r="N4852" s="108"/>
      <c r="O4852" s="220"/>
      <c r="P4852" s="108"/>
      <c r="Q4852" s="225"/>
    </row>
    <row r="4853" spans="2:17" x14ac:dyDescent="0.25">
      <c r="B4853" s="108"/>
      <c r="C4853" s="220"/>
      <c r="D4853" s="108"/>
      <c r="E4853" s="220"/>
      <c r="F4853" s="108"/>
      <c r="G4853" s="220"/>
      <c r="H4853" s="108"/>
      <c r="I4853" s="220"/>
      <c r="J4853" s="108"/>
      <c r="K4853" s="220"/>
      <c r="L4853" s="108"/>
      <c r="M4853" s="220"/>
      <c r="N4853" s="108"/>
      <c r="O4853" s="220"/>
      <c r="P4853" s="108"/>
      <c r="Q4853" s="225"/>
    </row>
    <row r="4854" spans="2:17" x14ac:dyDescent="0.25">
      <c r="B4854" s="108"/>
      <c r="C4854" s="220"/>
      <c r="D4854" s="108"/>
      <c r="E4854" s="220"/>
      <c r="F4854" s="108"/>
      <c r="G4854" s="220"/>
      <c r="H4854" s="108"/>
      <c r="I4854" s="220"/>
      <c r="J4854" s="108"/>
      <c r="K4854" s="220"/>
      <c r="L4854" s="108"/>
      <c r="M4854" s="220"/>
      <c r="N4854" s="108"/>
      <c r="O4854" s="220"/>
      <c r="P4854" s="108"/>
      <c r="Q4854" s="225"/>
    </row>
    <row r="4855" spans="2:17" x14ac:dyDescent="0.25">
      <c r="B4855" s="108"/>
      <c r="C4855" s="220"/>
      <c r="D4855" s="108"/>
      <c r="E4855" s="220"/>
      <c r="F4855" s="108"/>
      <c r="G4855" s="220"/>
      <c r="H4855" s="108"/>
      <c r="I4855" s="220"/>
      <c r="J4855" s="108"/>
      <c r="K4855" s="220"/>
      <c r="L4855" s="108"/>
      <c r="M4855" s="220"/>
      <c r="N4855" s="108"/>
      <c r="O4855" s="220"/>
      <c r="P4855" s="108"/>
      <c r="Q4855" s="225"/>
    </row>
    <row r="4856" spans="2:17" x14ac:dyDescent="0.25">
      <c r="B4856" s="108"/>
      <c r="C4856" s="220"/>
      <c r="D4856" s="108"/>
      <c r="E4856" s="220"/>
      <c r="F4856" s="108"/>
      <c r="G4856" s="220"/>
      <c r="H4856" s="108"/>
      <c r="I4856" s="220"/>
      <c r="J4856" s="108"/>
      <c r="K4856" s="220"/>
      <c r="L4856" s="108"/>
      <c r="M4856" s="220"/>
      <c r="N4856" s="108"/>
      <c r="O4856" s="220"/>
      <c r="P4856" s="108"/>
      <c r="Q4856" s="225"/>
    </row>
    <row r="4857" spans="2:17" x14ac:dyDescent="0.25">
      <c r="B4857" s="108"/>
      <c r="C4857" s="220"/>
      <c r="D4857" s="108"/>
      <c r="E4857" s="220"/>
      <c r="F4857" s="108"/>
      <c r="G4857" s="220"/>
      <c r="H4857" s="108"/>
      <c r="I4857" s="220"/>
      <c r="J4857" s="108"/>
      <c r="K4857" s="220"/>
      <c r="L4857" s="108"/>
      <c r="M4857" s="220"/>
      <c r="N4857" s="108"/>
      <c r="O4857" s="220"/>
      <c r="P4857" s="108"/>
      <c r="Q4857" s="225"/>
    </row>
    <row r="4858" spans="2:17" x14ac:dyDescent="0.25">
      <c r="B4858" s="108"/>
      <c r="C4858" s="220"/>
      <c r="D4858" s="108"/>
      <c r="E4858" s="220"/>
      <c r="F4858" s="108"/>
      <c r="G4858" s="220"/>
      <c r="H4858" s="108"/>
      <c r="I4858" s="220"/>
      <c r="J4858" s="108"/>
      <c r="K4858" s="220"/>
      <c r="L4858" s="108"/>
      <c r="M4858" s="220"/>
      <c r="N4858" s="108"/>
      <c r="O4858" s="220"/>
      <c r="P4858" s="108"/>
      <c r="Q4858" s="225"/>
    </row>
    <row r="4859" spans="2:17" x14ac:dyDescent="0.25">
      <c r="B4859" s="108"/>
      <c r="C4859" s="220"/>
      <c r="D4859" s="108"/>
      <c r="E4859" s="220"/>
      <c r="F4859" s="108"/>
      <c r="G4859" s="220"/>
      <c r="H4859" s="108"/>
      <c r="I4859" s="220"/>
      <c r="J4859" s="108"/>
      <c r="K4859" s="220"/>
      <c r="L4859" s="108"/>
      <c r="M4859" s="220"/>
      <c r="N4859" s="108"/>
      <c r="O4859" s="220"/>
      <c r="P4859" s="108"/>
      <c r="Q4859" s="225"/>
    </row>
    <row r="4860" spans="2:17" x14ac:dyDescent="0.25">
      <c r="B4860" s="108"/>
      <c r="C4860" s="220"/>
      <c r="D4860" s="108"/>
      <c r="E4860" s="220"/>
      <c r="F4860" s="108"/>
      <c r="G4860" s="220"/>
      <c r="H4860" s="108"/>
      <c r="I4860" s="220"/>
      <c r="J4860" s="108"/>
      <c r="K4860" s="220"/>
      <c r="L4860" s="108"/>
      <c r="M4860" s="220"/>
      <c r="N4860" s="108"/>
      <c r="O4860" s="220"/>
      <c r="P4860" s="108"/>
      <c r="Q4860" s="225"/>
    </row>
    <row r="4861" spans="2:17" x14ac:dyDescent="0.25">
      <c r="B4861" s="108"/>
      <c r="C4861" s="220"/>
      <c r="D4861" s="108"/>
      <c r="E4861" s="220"/>
      <c r="F4861" s="108"/>
      <c r="G4861" s="220"/>
      <c r="H4861" s="108"/>
      <c r="I4861" s="220"/>
      <c r="J4861" s="108"/>
      <c r="K4861" s="220"/>
      <c r="L4861" s="108"/>
      <c r="M4861" s="220"/>
      <c r="N4861" s="108"/>
      <c r="O4861" s="220"/>
      <c r="P4861" s="108"/>
      <c r="Q4861" s="225"/>
    </row>
    <row r="4862" spans="2:17" x14ac:dyDescent="0.25">
      <c r="B4862" s="108"/>
      <c r="C4862" s="220"/>
      <c r="D4862" s="108"/>
      <c r="E4862" s="220"/>
      <c r="F4862" s="108"/>
      <c r="G4862" s="220"/>
      <c r="H4862" s="108"/>
      <c r="I4862" s="220"/>
      <c r="J4862" s="108"/>
      <c r="K4862" s="220"/>
      <c r="L4862" s="108"/>
      <c r="M4862" s="220"/>
      <c r="N4862" s="108"/>
      <c r="O4862" s="220"/>
      <c r="P4862" s="108"/>
      <c r="Q4862" s="225"/>
    </row>
    <row r="4863" spans="2:17" x14ac:dyDescent="0.25">
      <c r="B4863" s="108"/>
      <c r="C4863" s="220"/>
      <c r="D4863" s="108"/>
      <c r="E4863" s="220"/>
      <c r="F4863" s="108"/>
      <c r="G4863" s="220"/>
      <c r="H4863" s="108"/>
      <c r="I4863" s="220"/>
      <c r="J4863" s="108"/>
      <c r="K4863" s="220"/>
      <c r="L4863" s="108"/>
      <c r="M4863" s="220"/>
      <c r="N4863" s="108"/>
      <c r="O4863" s="220"/>
      <c r="P4863" s="108"/>
      <c r="Q4863" s="225"/>
    </row>
    <row r="4864" spans="2:17" x14ac:dyDescent="0.25">
      <c r="B4864" s="108"/>
      <c r="C4864" s="220"/>
      <c r="D4864" s="108"/>
      <c r="E4864" s="220"/>
      <c r="F4864" s="108"/>
      <c r="G4864" s="220"/>
      <c r="H4864" s="108"/>
      <c r="I4864" s="220"/>
      <c r="J4864" s="108"/>
      <c r="K4864" s="220"/>
      <c r="L4864" s="108"/>
      <c r="M4864" s="220"/>
      <c r="N4864" s="108"/>
      <c r="O4864" s="220"/>
      <c r="P4864" s="108"/>
      <c r="Q4864" s="225"/>
    </row>
    <row r="4865" spans="2:17" x14ac:dyDescent="0.25">
      <c r="B4865" s="108"/>
      <c r="C4865" s="220"/>
      <c r="D4865" s="108"/>
      <c r="E4865" s="220"/>
      <c r="F4865" s="108"/>
      <c r="G4865" s="220"/>
      <c r="H4865" s="108"/>
      <c r="I4865" s="220"/>
      <c r="J4865" s="108"/>
      <c r="K4865" s="220"/>
      <c r="L4865" s="108"/>
      <c r="M4865" s="220"/>
      <c r="N4865" s="108"/>
      <c r="O4865" s="220"/>
      <c r="P4865" s="108"/>
      <c r="Q4865" s="225"/>
    </row>
    <row r="4866" spans="2:17" x14ac:dyDescent="0.25">
      <c r="B4866" s="108"/>
      <c r="C4866" s="220"/>
      <c r="D4866" s="108"/>
      <c r="E4866" s="220"/>
      <c r="F4866" s="108"/>
      <c r="G4866" s="220"/>
      <c r="H4866" s="108"/>
      <c r="I4866" s="220"/>
      <c r="J4866" s="108"/>
      <c r="K4866" s="220"/>
      <c r="L4866" s="108"/>
      <c r="M4866" s="220"/>
      <c r="N4866" s="108"/>
      <c r="O4866" s="220"/>
      <c r="P4866" s="108"/>
      <c r="Q4866" s="225"/>
    </row>
    <row r="4867" spans="2:17" x14ac:dyDescent="0.25">
      <c r="B4867" s="108"/>
      <c r="C4867" s="220"/>
      <c r="D4867" s="108"/>
      <c r="E4867" s="220"/>
      <c r="F4867" s="108"/>
      <c r="G4867" s="220"/>
      <c r="H4867" s="108"/>
      <c r="I4867" s="220"/>
      <c r="J4867" s="108"/>
      <c r="K4867" s="220"/>
      <c r="L4867" s="108"/>
      <c r="M4867" s="220"/>
      <c r="N4867" s="108"/>
      <c r="O4867" s="220"/>
      <c r="P4867" s="108"/>
      <c r="Q4867" s="225"/>
    </row>
    <row r="4868" spans="2:17" x14ac:dyDescent="0.25">
      <c r="B4868" s="108"/>
      <c r="C4868" s="220"/>
      <c r="D4868" s="108"/>
      <c r="E4868" s="220"/>
      <c r="F4868" s="108"/>
      <c r="G4868" s="220"/>
      <c r="H4868" s="108"/>
      <c r="I4868" s="220"/>
      <c r="J4868" s="108"/>
      <c r="K4868" s="220"/>
      <c r="L4868" s="108"/>
      <c r="M4868" s="220"/>
      <c r="N4868" s="108"/>
      <c r="O4868" s="220"/>
      <c r="P4868" s="108"/>
      <c r="Q4868" s="225"/>
    </row>
    <row r="4869" spans="2:17" x14ac:dyDescent="0.25">
      <c r="B4869" s="108"/>
      <c r="C4869" s="220"/>
      <c r="D4869" s="108"/>
      <c r="E4869" s="220"/>
      <c r="F4869" s="108"/>
      <c r="G4869" s="220"/>
      <c r="H4869" s="108"/>
      <c r="I4869" s="220"/>
      <c r="J4869" s="108"/>
      <c r="K4869" s="220"/>
      <c r="L4869" s="108"/>
      <c r="M4869" s="220"/>
      <c r="N4869" s="108"/>
      <c r="O4869" s="220"/>
      <c r="P4869" s="108"/>
      <c r="Q4869" s="225"/>
    </row>
    <row r="4870" spans="2:17" x14ac:dyDescent="0.25">
      <c r="B4870" s="108"/>
      <c r="C4870" s="220"/>
      <c r="D4870" s="108"/>
      <c r="E4870" s="220"/>
      <c r="F4870" s="108"/>
      <c r="G4870" s="220"/>
      <c r="H4870" s="108"/>
      <c r="I4870" s="220"/>
      <c r="J4870" s="108"/>
      <c r="K4870" s="220"/>
      <c r="L4870" s="108"/>
      <c r="M4870" s="220"/>
      <c r="N4870" s="108"/>
      <c r="O4870" s="220"/>
      <c r="P4870" s="108"/>
      <c r="Q4870" s="225"/>
    </row>
    <row r="4871" spans="2:17" x14ac:dyDescent="0.25">
      <c r="B4871" s="108"/>
      <c r="C4871" s="220"/>
      <c r="D4871" s="108"/>
      <c r="E4871" s="220"/>
      <c r="F4871" s="108"/>
      <c r="G4871" s="220"/>
      <c r="H4871" s="108"/>
      <c r="I4871" s="220"/>
      <c r="J4871" s="108"/>
      <c r="K4871" s="220"/>
      <c r="L4871" s="108"/>
      <c r="M4871" s="220"/>
      <c r="N4871" s="108"/>
      <c r="O4871" s="220"/>
      <c r="P4871" s="108"/>
      <c r="Q4871" s="225"/>
    </row>
    <row r="4872" spans="2:17" x14ac:dyDescent="0.25">
      <c r="B4872" s="108"/>
      <c r="C4872" s="220"/>
      <c r="D4872" s="108"/>
      <c r="E4872" s="220"/>
      <c r="F4872" s="108"/>
      <c r="G4872" s="220"/>
      <c r="H4872" s="108"/>
      <c r="I4872" s="220"/>
      <c r="J4872" s="108"/>
      <c r="K4872" s="220"/>
      <c r="L4872" s="108"/>
      <c r="M4872" s="220"/>
      <c r="N4872" s="108"/>
      <c r="O4872" s="220"/>
      <c r="P4872" s="108"/>
      <c r="Q4872" s="225"/>
    </row>
    <row r="4873" spans="2:17" x14ac:dyDescent="0.25">
      <c r="B4873" s="108"/>
      <c r="C4873" s="220"/>
      <c r="D4873" s="108"/>
      <c r="E4873" s="220"/>
      <c r="F4873" s="108"/>
      <c r="G4873" s="220"/>
      <c r="H4873" s="108"/>
      <c r="I4873" s="220"/>
      <c r="J4873" s="108"/>
      <c r="K4873" s="220"/>
      <c r="L4873" s="108"/>
      <c r="M4873" s="220"/>
      <c r="N4873" s="108"/>
      <c r="O4873" s="220"/>
      <c r="P4873" s="108"/>
      <c r="Q4873" s="225"/>
    </row>
    <row r="4874" spans="2:17" x14ac:dyDescent="0.25">
      <c r="B4874" s="108"/>
      <c r="C4874" s="220"/>
      <c r="D4874" s="108"/>
      <c r="E4874" s="220"/>
      <c r="F4874" s="108"/>
      <c r="G4874" s="220"/>
      <c r="H4874" s="108"/>
      <c r="I4874" s="220"/>
      <c r="J4874" s="108"/>
      <c r="K4874" s="220"/>
      <c r="L4874" s="108"/>
      <c r="M4874" s="220"/>
      <c r="N4874" s="108"/>
      <c r="O4874" s="220"/>
      <c r="P4874" s="108"/>
      <c r="Q4874" s="225"/>
    </row>
    <row r="4875" spans="2:17" x14ac:dyDescent="0.25">
      <c r="B4875" s="108"/>
      <c r="C4875" s="220"/>
      <c r="D4875" s="108"/>
      <c r="E4875" s="220"/>
      <c r="F4875" s="108"/>
      <c r="G4875" s="220"/>
      <c r="H4875" s="108"/>
      <c r="I4875" s="220"/>
      <c r="J4875" s="108"/>
      <c r="K4875" s="220"/>
      <c r="L4875" s="108"/>
      <c r="M4875" s="220"/>
      <c r="N4875" s="108"/>
      <c r="O4875" s="220"/>
      <c r="P4875" s="108"/>
      <c r="Q4875" s="225"/>
    </row>
    <row r="4876" spans="2:17" x14ac:dyDescent="0.25">
      <c r="B4876" s="108"/>
      <c r="C4876" s="220"/>
      <c r="D4876" s="108"/>
      <c r="E4876" s="220"/>
      <c r="F4876" s="108"/>
      <c r="G4876" s="220"/>
      <c r="H4876" s="108"/>
      <c r="I4876" s="220"/>
      <c r="J4876" s="108"/>
      <c r="K4876" s="220"/>
      <c r="L4876" s="108"/>
      <c r="M4876" s="220"/>
      <c r="N4876" s="108"/>
      <c r="O4876" s="220"/>
      <c r="P4876" s="108"/>
      <c r="Q4876" s="225"/>
    </row>
    <row r="4877" spans="2:17" x14ac:dyDescent="0.25">
      <c r="B4877" s="108"/>
      <c r="C4877" s="220"/>
      <c r="D4877" s="108"/>
      <c r="E4877" s="220"/>
      <c r="F4877" s="108"/>
      <c r="G4877" s="220"/>
      <c r="H4877" s="108"/>
      <c r="I4877" s="220"/>
      <c r="J4877" s="108"/>
      <c r="K4877" s="220"/>
      <c r="L4877" s="108"/>
      <c r="M4877" s="220"/>
      <c r="N4877" s="108"/>
      <c r="O4877" s="220"/>
      <c r="P4877" s="108"/>
      <c r="Q4877" s="225"/>
    </row>
    <row r="4878" spans="2:17" x14ac:dyDescent="0.25">
      <c r="B4878" s="108"/>
      <c r="C4878" s="220"/>
      <c r="D4878" s="108"/>
      <c r="E4878" s="220"/>
      <c r="F4878" s="108"/>
      <c r="G4878" s="220"/>
      <c r="H4878" s="108"/>
      <c r="I4878" s="220"/>
      <c r="J4878" s="108"/>
      <c r="K4878" s="220"/>
      <c r="L4878" s="108"/>
      <c r="M4878" s="220"/>
      <c r="N4878" s="108"/>
      <c r="O4878" s="220"/>
      <c r="P4878" s="108"/>
      <c r="Q4878" s="225"/>
    </row>
    <row r="4879" spans="2:17" x14ac:dyDescent="0.25">
      <c r="B4879" s="108"/>
      <c r="C4879" s="220"/>
      <c r="D4879" s="108"/>
      <c r="E4879" s="220"/>
      <c r="F4879" s="108"/>
      <c r="G4879" s="220"/>
      <c r="H4879" s="108"/>
      <c r="I4879" s="220"/>
      <c r="J4879" s="108"/>
      <c r="K4879" s="220"/>
      <c r="L4879" s="108"/>
      <c r="M4879" s="220"/>
      <c r="N4879" s="108"/>
      <c r="O4879" s="220"/>
      <c r="P4879" s="108"/>
      <c r="Q4879" s="225"/>
    </row>
    <row r="4880" spans="2:17" x14ac:dyDescent="0.25">
      <c r="B4880" s="108"/>
      <c r="C4880" s="220"/>
      <c r="D4880" s="108"/>
      <c r="E4880" s="220"/>
      <c r="F4880" s="108"/>
      <c r="G4880" s="220"/>
      <c r="H4880" s="108"/>
      <c r="I4880" s="220"/>
      <c r="J4880" s="108"/>
      <c r="K4880" s="220"/>
      <c r="L4880" s="108"/>
      <c r="M4880" s="220"/>
      <c r="N4880" s="108"/>
      <c r="O4880" s="220"/>
      <c r="P4880" s="108"/>
      <c r="Q4880" s="225"/>
    </row>
    <row r="4881" spans="2:17" x14ac:dyDescent="0.25">
      <c r="B4881" s="108"/>
      <c r="C4881" s="220"/>
      <c r="D4881" s="108"/>
      <c r="E4881" s="220"/>
      <c r="F4881" s="108"/>
      <c r="G4881" s="220"/>
      <c r="H4881" s="108"/>
      <c r="I4881" s="220"/>
      <c r="J4881" s="108"/>
      <c r="K4881" s="220"/>
      <c r="L4881" s="108"/>
      <c r="M4881" s="220"/>
      <c r="N4881" s="108"/>
      <c r="O4881" s="220"/>
      <c r="P4881" s="108"/>
      <c r="Q4881" s="225"/>
    </row>
    <row r="4882" spans="2:17" x14ac:dyDescent="0.25">
      <c r="B4882" s="108"/>
      <c r="C4882" s="220"/>
      <c r="D4882" s="108"/>
      <c r="E4882" s="220"/>
      <c r="F4882" s="108"/>
      <c r="G4882" s="220"/>
      <c r="H4882" s="108"/>
      <c r="I4882" s="220"/>
      <c r="J4882" s="108"/>
      <c r="K4882" s="220"/>
      <c r="L4882" s="108"/>
      <c r="M4882" s="220"/>
      <c r="N4882" s="108"/>
      <c r="O4882" s="220"/>
      <c r="P4882" s="108"/>
      <c r="Q4882" s="225"/>
    </row>
    <row r="4883" spans="2:17" x14ac:dyDescent="0.25">
      <c r="B4883" s="108"/>
      <c r="C4883" s="220"/>
      <c r="D4883" s="108"/>
      <c r="E4883" s="220"/>
      <c r="F4883" s="108"/>
      <c r="G4883" s="220"/>
      <c r="H4883" s="108"/>
      <c r="I4883" s="220"/>
      <c r="J4883" s="108"/>
      <c r="K4883" s="220"/>
      <c r="L4883" s="108"/>
      <c r="M4883" s="220"/>
      <c r="N4883" s="108"/>
      <c r="O4883" s="220"/>
      <c r="P4883" s="108"/>
      <c r="Q4883" s="225"/>
    </row>
    <row r="4884" spans="2:17" x14ac:dyDescent="0.25">
      <c r="B4884" s="108"/>
      <c r="C4884" s="220"/>
      <c r="D4884" s="108"/>
      <c r="E4884" s="220"/>
      <c r="F4884" s="108"/>
      <c r="G4884" s="220"/>
      <c r="H4884" s="108"/>
      <c r="I4884" s="220"/>
      <c r="J4884" s="108"/>
      <c r="K4884" s="220"/>
      <c r="L4884" s="108"/>
      <c r="M4884" s="220"/>
      <c r="N4884" s="108"/>
      <c r="O4884" s="220"/>
      <c r="P4884" s="108"/>
      <c r="Q4884" s="225"/>
    </row>
    <row r="4885" spans="2:17" x14ac:dyDescent="0.25">
      <c r="B4885" s="108"/>
      <c r="C4885" s="220"/>
      <c r="D4885" s="108"/>
      <c r="E4885" s="220"/>
      <c r="F4885" s="108"/>
      <c r="G4885" s="220"/>
      <c r="H4885" s="108"/>
      <c r="I4885" s="220"/>
      <c r="J4885" s="108"/>
      <c r="K4885" s="220"/>
      <c r="L4885" s="108"/>
      <c r="M4885" s="220"/>
      <c r="N4885" s="108"/>
      <c r="O4885" s="220"/>
      <c r="P4885" s="108"/>
      <c r="Q4885" s="225"/>
    </row>
    <row r="4886" spans="2:17" x14ac:dyDescent="0.25">
      <c r="B4886" s="108"/>
      <c r="C4886" s="220"/>
      <c r="D4886" s="108"/>
      <c r="E4886" s="220"/>
      <c r="F4886" s="108"/>
      <c r="G4886" s="220"/>
      <c r="H4886" s="108"/>
      <c r="I4886" s="220"/>
      <c r="J4886" s="108"/>
      <c r="K4886" s="220"/>
      <c r="L4886" s="108"/>
      <c r="M4886" s="220"/>
      <c r="N4886" s="108"/>
      <c r="O4886" s="220"/>
      <c r="P4886" s="108"/>
      <c r="Q4886" s="225"/>
    </row>
    <row r="4887" spans="2:17" x14ac:dyDescent="0.25">
      <c r="B4887" s="108"/>
      <c r="C4887" s="220"/>
      <c r="D4887" s="108"/>
      <c r="E4887" s="220"/>
      <c r="F4887" s="108"/>
      <c r="G4887" s="220"/>
      <c r="H4887" s="108"/>
      <c r="I4887" s="220"/>
      <c r="J4887" s="108"/>
      <c r="K4887" s="220"/>
      <c r="L4887" s="108"/>
      <c r="M4887" s="220"/>
      <c r="N4887" s="108"/>
      <c r="O4887" s="220"/>
      <c r="P4887" s="108"/>
      <c r="Q4887" s="225"/>
    </row>
    <row r="4888" spans="2:17" x14ac:dyDescent="0.25">
      <c r="B4888" s="108"/>
      <c r="C4888" s="220"/>
      <c r="D4888" s="108"/>
      <c r="E4888" s="220"/>
      <c r="F4888" s="108"/>
      <c r="G4888" s="220"/>
      <c r="H4888" s="108"/>
      <c r="I4888" s="220"/>
      <c r="J4888" s="108"/>
      <c r="K4888" s="220"/>
      <c r="L4888" s="108"/>
      <c r="M4888" s="220"/>
      <c r="N4888" s="108"/>
      <c r="O4888" s="220"/>
      <c r="P4888" s="108"/>
      <c r="Q4888" s="225"/>
    </row>
    <row r="4889" spans="2:17" x14ac:dyDescent="0.25">
      <c r="B4889" s="108"/>
      <c r="C4889" s="220"/>
      <c r="D4889" s="108"/>
      <c r="E4889" s="220"/>
      <c r="F4889" s="108"/>
      <c r="G4889" s="220"/>
      <c r="H4889" s="108"/>
      <c r="I4889" s="220"/>
      <c r="J4889" s="108"/>
      <c r="K4889" s="220"/>
      <c r="L4889" s="108"/>
      <c r="M4889" s="220"/>
      <c r="N4889" s="108"/>
      <c r="O4889" s="220"/>
      <c r="P4889" s="108"/>
      <c r="Q4889" s="225"/>
    </row>
    <row r="4890" spans="2:17" x14ac:dyDescent="0.25">
      <c r="B4890" s="108"/>
      <c r="C4890" s="220"/>
      <c r="D4890" s="108"/>
      <c r="E4890" s="220"/>
      <c r="F4890" s="108"/>
      <c r="G4890" s="220"/>
      <c r="H4890" s="108"/>
      <c r="I4890" s="220"/>
      <c r="J4890" s="108"/>
      <c r="K4890" s="220"/>
      <c r="L4890" s="108"/>
      <c r="M4890" s="220"/>
      <c r="N4890" s="108"/>
      <c r="O4890" s="220"/>
      <c r="P4890" s="108"/>
      <c r="Q4890" s="225"/>
    </row>
    <row r="4891" spans="2:17" x14ac:dyDescent="0.25">
      <c r="B4891" s="108"/>
      <c r="C4891" s="220"/>
      <c r="D4891" s="108"/>
      <c r="E4891" s="220"/>
      <c r="F4891" s="108"/>
      <c r="G4891" s="220"/>
      <c r="H4891" s="108"/>
      <c r="I4891" s="220"/>
      <c r="J4891" s="108"/>
      <c r="K4891" s="220"/>
      <c r="L4891" s="108"/>
      <c r="M4891" s="220"/>
      <c r="N4891" s="108"/>
      <c r="O4891" s="220"/>
      <c r="P4891" s="108"/>
      <c r="Q4891" s="225"/>
    </row>
    <row r="4892" spans="2:17" x14ac:dyDescent="0.25">
      <c r="B4892" s="108"/>
      <c r="C4892" s="220"/>
      <c r="D4892" s="108"/>
      <c r="E4892" s="220"/>
      <c r="F4892" s="108"/>
      <c r="G4892" s="220"/>
      <c r="H4892" s="108"/>
      <c r="I4892" s="220"/>
      <c r="J4892" s="108"/>
      <c r="K4892" s="220"/>
      <c r="L4892" s="108"/>
      <c r="M4892" s="220"/>
      <c r="N4892" s="108"/>
      <c r="O4892" s="220"/>
      <c r="P4892" s="108"/>
      <c r="Q4892" s="225"/>
    </row>
    <row r="4893" spans="2:17" x14ac:dyDescent="0.25">
      <c r="B4893" s="108"/>
      <c r="C4893" s="220"/>
      <c r="D4893" s="108"/>
      <c r="E4893" s="220"/>
      <c r="F4893" s="108"/>
      <c r="G4893" s="220"/>
      <c r="H4893" s="108"/>
      <c r="I4893" s="220"/>
      <c r="J4893" s="108"/>
      <c r="K4893" s="220"/>
      <c r="L4893" s="108"/>
      <c r="M4893" s="220"/>
      <c r="N4893" s="108"/>
      <c r="O4893" s="220"/>
      <c r="P4893" s="108"/>
      <c r="Q4893" s="225"/>
    </row>
    <row r="4894" spans="2:17" x14ac:dyDescent="0.25">
      <c r="B4894" s="108"/>
      <c r="C4894" s="220"/>
      <c r="D4894" s="108"/>
      <c r="E4894" s="220"/>
      <c r="F4894" s="108"/>
      <c r="G4894" s="220"/>
      <c r="H4894" s="108"/>
      <c r="I4894" s="220"/>
      <c r="J4894" s="108"/>
      <c r="K4894" s="220"/>
      <c r="L4894" s="108"/>
      <c r="M4894" s="220"/>
      <c r="N4894" s="108"/>
      <c r="O4894" s="220"/>
      <c r="P4894" s="108"/>
      <c r="Q4894" s="225"/>
    </row>
    <row r="4895" spans="2:17" x14ac:dyDescent="0.25">
      <c r="B4895" s="108"/>
      <c r="C4895" s="220"/>
      <c r="D4895" s="108"/>
      <c r="E4895" s="220"/>
      <c r="F4895" s="108"/>
      <c r="G4895" s="220"/>
      <c r="H4895" s="108"/>
      <c r="I4895" s="220"/>
      <c r="J4895" s="108"/>
      <c r="K4895" s="220"/>
      <c r="L4895" s="108"/>
      <c r="M4895" s="220"/>
      <c r="N4895" s="108"/>
      <c r="O4895" s="220"/>
      <c r="P4895" s="108"/>
      <c r="Q4895" s="225"/>
    </row>
    <row r="4896" spans="2:17" x14ac:dyDescent="0.25">
      <c r="B4896" s="108"/>
      <c r="C4896" s="220"/>
      <c r="D4896" s="108"/>
      <c r="E4896" s="220"/>
      <c r="F4896" s="108"/>
      <c r="G4896" s="220"/>
      <c r="H4896" s="108"/>
      <c r="I4896" s="220"/>
      <c r="J4896" s="108"/>
      <c r="K4896" s="220"/>
      <c r="L4896" s="108"/>
      <c r="M4896" s="220"/>
      <c r="N4896" s="108"/>
      <c r="O4896" s="220"/>
      <c r="P4896" s="108"/>
      <c r="Q4896" s="225"/>
    </row>
    <row r="4897" spans="2:17" x14ac:dyDescent="0.25">
      <c r="B4897" s="108"/>
      <c r="C4897" s="220"/>
      <c r="D4897" s="108"/>
      <c r="E4897" s="220"/>
      <c r="F4897" s="108"/>
      <c r="G4897" s="220"/>
      <c r="H4897" s="108"/>
      <c r="I4897" s="220"/>
      <c r="J4897" s="108"/>
      <c r="K4897" s="220"/>
      <c r="L4897" s="108"/>
      <c r="M4897" s="220"/>
      <c r="N4897" s="108"/>
      <c r="O4897" s="220"/>
      <c r="P4897" s="108"/>
      <c r="Q4897" s="225"/>
    </row>
    <row r="4898" spans="2:17" x14ac:dyDescent="0.25">
      <c r="B4898" s="108"/>
      <c r="C4898" s="220"/>
      <c r="D4898" s="108"/>
      <c r="E4898" s="220"/>
      <c r="F4898" s="108"/>
      <c r="G4898" s="220"/>
      <c r="H4898" s="108"/>
      <c r="I4898" s="220"/>
      <c r="J4898" s="108"/>
      <c r="K4898" s="220"/>
      <c r="L4898" s="108"/>
      <c r="M4898" s="220"/>
      <c r="N4898" s="108"/>
      <c r="O4898" s="220"/>
      <c r="P4898" s="108"/>
      <c r="Q4898" s="225"/>
    </row>
    <row r="4899" spans="2:17" x14ac:dyDescent="0.25">
      <c r="B4899" s="108"/>
      <c r="C4899" s="220"/>
      <c r="D4899" s="108"/>
      <c r="E4899" s="220"/>
      <c r="F4899" s="108"/>
      <c r="G4899" s="220"/>
      <c r="H4899" s="108"/>
      <c r="I4899" s="220"/>
      <c r="J4899" s="108"/>
      <c r="K4899" s="220"/>
      <c r="L4899" s="108"/>
      <c r="M4899" s="220"/>
      <c r="N4899" s="108"/>
      <c r="O4899" s="220"/>
      <c r="P4899" s="108"/>
      <c r="Q4899" s="225"/>
    </row>
    <row r="4900" spans="2:17" x14ac:dyDescent="0.25">
      <c r="B4900" s="108"/>
      <c r="C4900" s="220"/>
      <c r="D4900" s="108"/>
      <c r="E4900" s="220"/>
      <c r="F4900" s="108"/>
      <c r="G4900" s="220"/>
      <c r="H4900" s="108"/>
      <c r="I4900" s="220"/>
      <c r="J4900" s="108"/>
      <c r="K4900" s="220"/>
      <c r="L4900" s="108"/>
      <c r="M4900" s="220"/>
      <c r="N4900" s="108"/>
      <c r="O4900" s="220"/>
      <c r="P4900" s="108"/>
      <c r="Q4900" s="225"/>
    </row>
    <row r="4901" spans="2:17" x14ac:dyDescent="0.25">
      <c r="B4901" s="108"/>
      <c r="C4901" s="220"/>
      <c r="D4901" s="108"/>
      <c r="E4901" s="220"/>
      <c r="F4901" s="108"/>
      <c r="G4901" s="220"/>
      <c r="H4901" s="108"/>
      <c r="I4901" s="220"/>
      <c r="J4901" s="108"/>
      <c r="K4901" s="220"/>
      <c r="L4901" s="108"/>
      <c r="M4901" s="220"/>
      <c r="N4901" s="108"/>
      <c r="O4901" s="220"/>
      <c r="P4901" s="108"/>
      <c r="Q4901" s="225"/>
    </row>
    <row r="4902" spans="2:17" x14ac:dyDescent="0.25">
      <c r="B4902" s="108"/>
      <c r="C4902" s="220"/>
      <c r="D4902" s="108"/>
      <c r="E4902" s="220"/>
      <c r="F4902" s="108"/>
      <c r="G4902" s="220"/>
      <c r="H4902" s="108"/>
      <c r="I4902" s="220"/>
      <c r="J4902" s="108"/>
      <c r="K4902" s="220"/>
      <c r="L4902" s="108"/>
      <c r="M4902" s="220"/>
      <c r="N4902" s="108"/>
      <c r="O4902" s="220"/>
      <c r="P4902" s="108"/>
      <c r="Q4902" s="225"/>
    </row>
    <row r="4903" spans="2:17" x14ac:dyDescent="0.25">
      <c r="B4903" s="108"/>
      <c r="C4903" s="220"/>
      <c r="D4903" s="108"/>
      <c r="E4903" s="220"/>
      <c r="F4903" s="108"/>
      <c r="G4903" s="220"/>
      <c r="H4903" s="108"/>
      <c r="I4903" s="220"/>
      <c r="J4903" s="108"/>
      <c r="K4903" s="220"/>
      <c r="L4903" s="108"/>
      <c r="M4903" s="220"/>
      <c r="N4903" s="108"/>
      <c r="O4903" s="220"/>
      <c r="P4903" s="108"/>
      <c r="Q4903" s="225"/>
    </row>
    <row r="4904" spans="2:17" x14ac:dyDescent="0.25">
      <c r="B4904" s="108"/>
      <c r="C4904" s="220"/>
      <c r="D4904" s="108"/>
      <c r="E4904" s="220"/>
      <c r="F4904" s="108"/>
      <c r="G4904" s="220"/>
      <c r="H4904" s="108"/>
      <c r="I4904" s="220"/>
      <c r="J4904" s="108"/>
      <c r="K4904" s="220"/>
      <c r="L4904" s="108"/>
      <c r="M4904" s="220"/>
      <c r="N4904" s="108"/>
      <c r="O4904" s="220"/>
      <c r="P4904" s="108"/>
      <c r="Q4904" s="225"/>
    </row>
    <row r="4905" spans="2:17" x14ac:dyDescent="0.25">
      <c r="B4905" s="108"/>
      <c r="C4905" s="220"/>
      <c r="D4905" s="108"/>
      <c r="E4905" s="220"/>
      <c r="F4905" s="108"/>
      <c r="G4905" s="220"/>
      <c r="H4905" s="108"/>
      <c r="I4905" s="220"/>
      <c r="J4905" s="108"/>
      <c r="K4905" s="220"/>
      <c r="L4905" s="108"/>
      <c r="M4905" s="220"/>
      <c r="N4905" s="108"/>
      <c r="O4905" s="220"/>
      <c r="P4905" s="108"/>
      <c r="Q4905" s="225"/>
    </row>
    <row r="4906" spans="2:17" x14ac:dyDescent="0.25">
      <c r="B4906" s="108"/>
      <c r="C4906" s="220"/>
      <c r="D4906" s="108"/>
      <c r="E4906" s="220"/>
      <c r="F4906" s="108"/>
      <c r="G4906" s="220"/>
      <c r="H4906" s="108"/>
      <c r="I4906" s="220"/>
      <c r="J4906" s="108"/>
      <c r="K4906" s="220"/>
      <c r="L4906" s="108"/>
      <c r="M4906" s="220"/>
      <c r="N4906" s="108"/>
      <c r="O4906" s="220"/>
      <c r="P4906" s="108"/>
      <c r="Q4906" s="225"/>
    </row>
    <row r="4907" spans="2:17" x14ac:dyDescent="0.25">
      <c r="B4907" s="108"/>
      <c r="C4907" s="220"/>
      <c r="D4907" s="108"/>
      <c r="E4907" s="220"/>
      <c r="F4907" s="108"/>
      <c r="G4907" s="220"/>
      <c r="H4907" s="108"/>
      <c r="I4907" s="220"/>
      <c r="J4907" s="108"/>
      <c r="K4907" s="220"/>
      <c r="L4907" s="108"/>
      <c r="M4907" s="220"/>
      <c r="N4907" s="108"/>
      <c r="O4907" s="220"/>
      <c r="P4907" s="108"/>
      <c r="Q4907" s="225"/>
    </row>
    <row r="4908" spans="2:17" x14ac:dyDescent="0.25">
      <c r="B4908" s="108"/>
      <c r="C4908" s="220"/>
      <c r="D4908" s="108"/>
      <c r="E4908" s="220"/>
      <c r="F4908" s="108"/>
      <c r="G4908" s="220"/>
      <c r="H4908" s="108"/>
      <c r="I4908" s="220"/>
      <c r="J4908" s="108"/>
      <c r="K4908" s="220"/>
      <c r="L4908" s="108"/>
      <c r="M4908" s="220"/>
      <c r="N4908" s="108"/>
      <c r="O4908" s="220"/>
      <c r="P4908" s="108"/>
      <c r="Q4908" s="225"/>
    </row>
    <row r="4909" spans="2:17" x14ac:dyDescent="0.25">
      <c r="B4909" s="108"/>
      <c r="C4909" s="220"/>
      <c r="D4909" s="108"/>
      <c r="E4909" s="220"/>
      <c r="F4909" s="108"/>
      <c r="G4909" s="220"/>
      <c r="H4909" s="108"/>
      <c r="I4909" s="220"/>
      <c r="J4909" s="108"/>
      <c r="K4909" s="220"/>
      <c r="L4909" s="108"/>
      <c r="M4909" s="220"/>
      <c r="N4909" s="108"/>
      <c r="O4909" s="220"/>
      <c r="P4909" s="108"/>
      <c r="Q4909" s="225"/>
    </row>
    <row r="4910" spans="2:17" x14ac:dyDescent="0.25">
      <c r="B4910" s="108"/>
      <c r="C4910" s="220"/>
      <c r="D4910" s="108"/>
      <c r="E4910" s="220"/>
      <c r="F4910" s="108"/>
      <c r="G4910" s="220"/>
      <c r="H4910" s="108"/>
      <c r="I4910" s="220"/>
      <c r="J4910" s="108"/>
      <c r="K4910" s="220"/>
      <c r="L4910" s="108"/>
      <c r="M4910" s="220"/>
      <c r="N4910" s="108"/>
      <c r="O4910" s="220"/>
      <c r="P4910" s="108"/>
      <c r="Q4910" s="225"/>
    </row>
    <row r="4911" spans="2:17" x14ac:dyDescent="0.25">
      <c r="B4911" s="108"/>
      <c r="C4911" s="220"/>
      <c r="D4911" s="108"/>
      <c r="E4911" s="220"/>
      <c r="F4911" s="108"/>
      <c r="G4911" s="220"/>
      <c r="H4911" s="108"/>
      <c r="I4911" s="220"/>
      <c r="J4911" s="108"/>
      <c r="K4911" s="220"/>
      <c r="L4911" s="108"/>
      <c r="M4911" s="220"/>
      <c r="N4911" s="108"/>
      <c r="O4911" s="220"/>
      <c r="P4911" s="108"/>
      <c r="Q4911" s="225"/>
    </row>
    <row r="4912" spans="2:17" x14ac:dyDescent="0.25">
      <c r="B4912" s="108"/>
      <c r="C4912" s="220"/>
      <c r="D4912" s="108"/>
      <c r="E4912" s="220"/>
      <c r="F4912" s="108"/>
      <c r="G4912" s="220"/>
      <c r="H4912" s="108"/>
      <c r="I4912" s="220"/>
      <c r="J4912" s="108"/>
      <c r="K4912" s="220"/>
      <c r="L4912" s="108"/>
      <c r="M4912" s="220"/>
      <c r="N4912" s="108"/>
      <c r="O4912" s="220"/>
      <c r="P4912" s="108"/>
      <c r="Q4912" s="225"/>
    </row>
    <row r="4913" spans="2:17" x14ac:dyDescent="0.25">
      <c r="B4913" s="108"/>
      <c r="C4913" s="220"/>
      <c r="D4913" s="108"/>
      <c r="E4913" s="220"/>
      <c r="F4913" s="108"/>
      <c r="G4913" s="220"/>
      <c r="H4913" s="108"/>
      <c r="I4913" s="220"/>
      <c r="J4913" s="108"/>
      <c r="K4913" s="220"/>
      <c r="L4913" s="108"/>
      <c r="M4913" s="220"/>
      <c r="N4913" s="108"/>
      <c r="O4913" s="220"/>
      <c r="P4913" s="108"/>
      <c r="Q4913" s="225"/>
    </row>
    <row r="4914" spans="2:17" x14ac:dyDescent="0.25">
      <c r="B4914" s="108"/>
      <c r="C4914" s="220"/>
      <c r="D4914" s="108"/>
      <c r="E4914" s="220"/>
      <c r="F4914" s="108"/>
      <c r="G4914" s="220"/>
      <c r="H4914" s="108"/>
      <c r="I4914" s="220"/>
      <c r="J4914" s="108"/>
      <c r="K4914" s="220"/>
      <c r="L4914" s="108"/>
      <c r="M4914" s="220"/>
      <c r="N4914" s="108"/>
      <c r="O4914" s="220"/>
      <c r="P4914" s="108"/>
      <c r="Q4914" s="225"/>
    </row>
    <row r="4915" spans="2:17" x14ac:dyDescent="0.25">
      <c r="B4915" s="108"/>
      <c r="C4915" s="220"/>
      <c r="D4915" s="108"/>
      <c r="E4915" s="220"/>
      <c r="F4915" s="108"/>
      <c r="G4915" s="220"/>
      <c r="H4915" s="108"/>
      <c r="I4915" s="220"/>
      <c r="J4915" s="108"/>
      <c r="K4915" s="220"/>
      <c r="L4915" s="108"/>
      <c r="M4915" s="220"/>
      <c r="N4915" s="108"/>
      <c r="O4915" s="220"/>
      <c r="P4915" s="108"/>
      <c r="Q4915" s="225"/>
    </row>
    <row r="4916" spans="2:17" x14ac:dyDescent="0.25">
      <c r="B4916" s="108"/>
      <c r="C4916" s="220"/>
      <c r="D4916" s="108"/>
      <c r="E4916" s="220"/>
      <c r="F4916" s="108"/>
      <c r="G4916" s="220"/>
      <c r="H4916" s="108"/>
      <c r="I4916" s="220"/>
      <c r="J4916" s="108"/>
      <c r="K4916" s="220"/>
      <c r="L4916" s="108"/>
      <c r="M4916" s="220"/>
      <c r="N4916" s="108"/>
      <c r="O4916" s="220"/>
      <c r="P4916" s="108"/>
      <c r="Q4916" s="225"/>
    </row>
    <row r="4917" spans="2:17" x14ac:dyDescent="0.25">
      <c r="B4917" s="108"/>
      <c r="C4917" s="220"/>
      <c r="D4917" s="108"/>
      <c r="E4917" s="220"/>
      <c r="F4917" s="108"/>
      <c r="G4917" s="220"/>
      <c r="H4917" s="108"/>
      <c r="I4917" s="220"/>
      <c r="J4917" s="108"/>
      <c r="K4917" s="220"/>
      <c r="L4917" s="108"/>
      <c r="M4917" s="220"/>
      <c r="N4917" s="108"/>
      <c r="O4917" s="220"/>
      <c r="P4917" s="108"/>
      <c r="Q4917" s="225"/>
    </row>
    <row r="4918" spans="2:17" x14ac:dyDescent="0.25">
      <c r="B4918" s="108"/>
      <c r="C4918" s="220"/>
      <c r="D4918" s="108"/>
      <c r="E4918" s="220"/>
      <c r="F4918" s="108"/>
      <c r="G4918" s="220"/>
      <c r="H4918" s="108"/>
      <c r="I4918" s="220"/>
      <c r="J4918" s="108"/>
      <c r="K4918" s="220"/>
      <c r="L4918" s="108"/>
      <c r="M4918" s="220"/>
      <c r="N4918" s="108"/>
      <c r="O4918" s="220"/>
      <c r="P4918" s="108"/>
      <c r="Q4918" s="225"/>
    </row>
    <row r="4919" spans="2:17" x14ac:dyDescent="0.25">
      <c r="B4919" s="108"/>
      <c r="C4919" s="220"/>
      <c r="D4919" s="108"/>
      <c r="E4919" s="220"/>
      <c r="F4919" s="108"/>
      <c r="G4919" s="220"/>
      <c r="H4919" s="108"/>
      <c r="I4919" s="220"/>
      <c r="J4919" s="108"/>
      <c r="K4919" s="220"/>
      <c r="L4919" s="108"/>
      <c r="M4919" s="220"/>
      <c r="N4919" s="108"/>
      <c r="O4919" s="220"/>
      <c r="P4919" s="108"/>
      <c r="Q4919" s="225"/>
    </row>
    <row r="4920" spans="2:17" x14ac:dyDescent="0.25">
      <c r="B4920" s="108"/>
      <c r="C4920" s="220"/>
      <c r="D4920" s="108"/>
      <c r="E4920" s="220"/>
      <c r="F4920" s="108"/>
      <c r="G4920" s="220"/>
      <c r="H4920" s="108"/>
      <c r="I4920" s="220"/>
      <c r="J4920" s="108"/>
      <c r="K4920" s="220"/>
      <c r="L4920" s="108"/>
      <c r="M4920" s="220"/>
      <c r="N4920" s="108"/>
      <c r="O4920" s="220"/>
      <c r="P4920" s="108"/>
      <c r="Q4920" s="225"/>
    </row>
    <row r="4921" spans="2:17" x14ac:dyDescent="0.25">
      <c r="B4921" s="108"/>
      <c r="C4921" s="220"/>
      <c r="D4921" s="108"/>
      <c r="E4921" s="220"/>
      <c r="F4921" s="108"/>
      <c r="G4921" s="220"/>
      <c r="H4921" s="108"/>
      <c r="I4921" s="220"/>
      <c r="J4921" s="108"/>
      <c r="K4921" s="220"/>
      <c r="L4921" s="108"/>
      <c r="M4921" s="220"/>
      <c r="N4921" s="108"/>
      <c r="O4921" s="220"/>
      <c r="P4921" s="108"/>
      <c r="Q4921" s="225"/>
    </row>
    <row r="4922" spans="2:17" x14ac:dyDescent="0.25">
      <c r="B4922" s="108"/>
      <c r="C4922" s="220"/>
      <c r="D4922" s="108"/>
      <c r="E4922" s="220"/>
      <c r="F4922" s="108"/>
      <c r="G4922" s="220"/>
      <c r="H4922" s="108"/>
      <c r="I4922" s="220"/>
      <c r="J4922" s="108"/>
      <c r="K4922" s="220"/>
      <c r="L4922" s="108"/>
      <c r="M4922" s="220"/>
      <c r="N4922" s="108"/>
      <c r="O4922" s="220"/>
      <c r="P4922" s="108"/>
      <c r="Q4922" s="225"/>
    </row>
    <row r="4923" spans="2:17" x14ac:dyDescent="0.25">
      <c r="B4923" s="108"/>
      <c r="C4923" s="220"/>
      <c r="D4923" s="108"/>
      <c r="E4923" s="220"/>
      <c r="F4923" s="108"/>
      <c r="G4923" s="220"/>
      <c r="H4923" s="108"/>
      <c r="I4923" s="220"/>
      <c r="J4923" s="108"/>
      <c r="K4923" s="220"/>
      <c r="L4923" s="108"/>
      <c r="M4923" s="220"/>
      <c r="N4923" s="108"/>
      <c r="O4923" s="220"/>
      <c r="P4923" s="108"/>
      <c r="Q4923" s="225"/>
    </row>
    <row r="4924" spans="2:17" x14ac:dyDescent="0.25">
      <c r="B4924" s="108"/>
      <c r="C4924" s="220"/>
      <c r="D4924" s="108"/>
      <c r="E4924" s="220"/>
      <c r="F4924" s="108"/>
      <c r="G4924" s="220"/>
      <c r="H4924" s="108"/>
      <c r="I4924" s="220"/>
      <c r="J4924" s="108"/>
      <c r="K4924" s="220"/>
      <c r="L4924" s="108"/>
      <c r="M4924" s="220"/>
      <c r="N4924" s="108"/>
      <c r="O4924" s="220"/>
      <c r="P4924" s="108"/>
      <c r="Q4924" s="225"/>
    </row>
    <row r="4925" spans="2:17" x14ac:dyDescent="0.25">
      <c r="B4925" s="108"/>
      <c r="C4925" s="220"/>
      <c r="D4925" s="108"/>
      <c r="E4925" s="220"/>
      <c r="F4925" s="108"/>
      <c r="G4925" s="220"/>
      <c r="H4925" s="108"/>
      <c r="I4925" s="220"/>
      <c r="J4925" s="108"/>
      <c r="K4925" s="220"/>
      <c r="L4925" s="108"/>
      <c r="M4925" s="220"/>
      <c r="N4925" s="108"/>
      <c r="O4925" s="220"/>
      <c r="P4925" s="108"/>
      <c r="Q4925" s="225"/>
    </row>
    <row r="4926" spans="2:17" x14ac:dyDescent="0.25">
      <c r="B4926" s="108"/>
      <c r="C4926" s="220"/>
      <c r="D4926" s="108"/>
      <c r="E4926" s="220"/>
      <c r="F4926" s="108"/>
      <c r="G4926" s="220"/>
      <c r="H4926" s="108"/>
      <c r="I4926" s="220"/>
      <c r="J4926" s="108"/>
      <c r="K4926" s="220"/>
      <c r="L4926" s="108"/>
      <c r="M4926" s="220"/>
      <c r="N4926" s="108"/>
      <c r="O4926" s="220"/>
      <c r="P4926" s="108"/>
      <c r="Q4926" s="225"/>
    </row>
    <row r="4927" spans="2:17" x14ac:dyDescent="0.25">
      <c r="B4927" s="108"/>
      <c r="C4927" s="220"/>
      <c r="D4927" s="108"/>
      <c r="E4927" s="220"/>
      <c r="F4927" s="108"/>
      <c r="G4927" s="220"/>
      <c r="H4927" s="108"/>
      <c r="I4927" s="220"/>
      <c r="J4927" s="108"/>
      <c r="K4927" s="220"/>
      <c r="L4927" s="108"/>
      <c r="M4927" s="220"/>
      <c r="N4927" s="108"/>
      <c r="O4927" s="220"/>
      <c r="P4927" s="108"/>
      <c r="Q4927" s="225"/>
    </row>
    <row r="4928" spans="2:17" x14ac:dyDescent="0.25">
      <c r="B4928" s="108"/>
      <c r="C4928" s="220"/>
      <c r="D4928" s="108"/>
      <c r="E4928" s="220"/>
      <c r="F4928" s="108"/>
      <c r="G4928" s="220"/>
      <c r="H4928" s="108"/>
      <c r="I4928" s="220"/>
      <c r="J4928" s="108"/>
      <c r="K4928" s="220"/>
      <c r="L4928" s="108"/>
      <c r="M4928" s="220"/>
      <c r="N4928" s="108"/>
      <c r="O4928" s="220"/>
      <c r="P4928" s="108"/>
      <c r="Q4928" s="225"/>
    </row>
    <row r="4929" spans="2:17" x14ac:dyDescent="0.25">
      <c r="B4929" s="108"/>
      <c r="C4929" s="220"/>
      <c r="D4929" s="108"/>
      <c r="E4929" s="220"/>
      <c r="F4929" s="108"/>
      <c r="G4929" s="220"/>
      <c r="H4929" s="108"/>
      <c r="I4929" s="220"/>
      <c r="J4929" s="108"/>
      <c r="K4929" s="220"/>
      <c r="L4929" s="108"/>
      <c r="M4929" s="220"/>
      <c r="N4929" s="108"/>
      <c r="O4929" s="220"/>
      <c r="P4929" s="108"/>
      <c r="Q4929" s="225"/>
    </row>
    <row r="4930" spans="2:17" x14ac:dyDescent="0.25">
      <c r="B4930" s="108"/>
      <c r="C4930" s="220"/>
      <c r="D4930" s="108"/>
      <c r="E4930" s="220"/>
      <c r="F4930" s="108"/>
      <c r="G4930" s="220"/>
      <c r="H4930" s="108"/>
      <c r="I4930" s="220"/>
      <c r="J4930" s="108"/>
      <c r="K4930" s="220"/>
      <c r="L4930" s="108"/>
      <c r="M4930" s="220"/>
      <c r="N4930" s="108"/>
      <c r="O4930" s="220"/>
      <c r="P4930" s="108"/>
      <c r="Q4930" s="225"/>
    </row>
    <row r="4931" spans="2:17" x14ac:dyDescent="0.25">
      <c r="B4931" s="108"/>
      <c r="C4931" s="220"/>
      <c r="D4931" s="108"/>
      <c r="E4931" s="220"/>
      <c r="F4931" s="108"/>
      <c r="G4931" s="220"/>
      <c r="H4931" s="108"/>
      <c r="I4931" s="220"/>
      <c r="J4931" s="108"/>
      <c r="K4931" s="220"/>
      <c r="L4931" s="108"/>
      <c r="M4931" s="220"/>
      <c r="N4931" s="108"/>
      <c r="O4931" s="220"/>
      <c r="P4931" s="108"/>
      <c r="Q4931" s="225"/>
    </row>
    <row r="4932" spans="2:17" x14ac:dyDescent="0.25">
      <c r="B4932" s="108"/>
      <c r="C4932" s="220"/>
      <c r="D4932" s="108"/>
      <c r="E4932" s="220"/>
      <c r="F4932" s="108"/>
      <c r="G4932" s="220"/>
      <c r="H4932" s="108"/>
      <c r="I4932" s="220"/>
      <c r="J4932" s="108"/>
      <c r="K4932" s="220"/>
      <c r="L4932" s="108"/>
      <c r="M4932" s="220"/>
      <c r="N4932" s="108"/>
      <c r="O4932" s="220"/>
      <c r="P4932" s="108"/>
      <c r="Q4932" s="225"/>
    </row>
    <row r="4933" spans="2:17" x14ac:dyDescent="0.25">
      <c r="B4933" s="108"/>
      <c r="C4933" s="220"/>
      <c r="D4933" s="108"/>
      <c r="E4933" s="220"/>
      <c r="F4933" s="108"/>
      <c r="G4933" s="220"/>
      <c r="H4933" s="108"/>
      <c r="I4933" s="220"/>
      <c r="J4933" s="108"/>
      <c r="K4933" s="220"/>
      <c r="L4933" s="108"/>
      <c r="M4933" s="220"/>
      <c r="N4933" s="108"/>
      <c r="O4933" s="220"/>
      <c r="P4933" s="108"/>
      <c r="Q4933" s="225"/>
    </row>
    <row r="4934" spans="2:17" x14ac:dyDescent="0.25">
      <c r="B4934" s="108"/>
      <c r="C4934" s="220"/>
      <c r="D4934" s="108"/>
      <c r="E4934" s="220"/>
      <c r="F4934" s="108"/>
      <c r="G4934" s="220"/>
      <c r="H4934" s="108"/>
      <c r="I4934" s="220"/>
      <c r="J4934" s="108"/>
      <c r="K4934" s="220"/>
      <c r="L4934" s="108"/>
      <c r="M4934" s="220"/>
      <c r="N4934" s="108"/>
      <c r="O4934" s="220"/>
      <c r="P4934" s="108"/>
      <c r="Q4934" s="225"/>
    </row>
    <row r="4935" spans="2:17" x14ac:dyDescent="0.25">
      <c r="B4935" s="108"/>
      <c r="C4935" s="220"/>
      <c r="D4935" s="108"/>
      <c r="E4935" s="220"/>
      <c r="F4935" s="108"/>
      <c r="G4935" s="220"/>
      <c r="H4935" s="108"/>
      <c r="I4935" s="220"/>
      <c r="J4935" s="108"/>
      <c r="K4935" s="220"/>
      <c r="L4935" s="108"/>
      <c r="M4935" s="220"/>
      <c r="N4935" s="108"/>
      <c r="O4935" s="220"/>
      <c r="P4935" s="108"/>
      <c r="Q4935" s="225"/>
    </row>
    <row r="4936" spans="2:17" x14ac:dyDescent="0.25">
      <c r="B4936" s="108"/>
      <c r="C4936" s="220"/>
      <c r="D4936" s="108"/>
      <c r="E4936" s="220"/>
      <c r="F4936" s="108"/>
      <c r="G4936" s="220"/>
      <c r="H4936" s="108"/>
      <c r="I4936" s="220"/>
      <c r="J4936" s="108"/>
      <c r="K4936" s="220"/>
      <c r="L4936" s="108"/>
      <c r="M4936" s="220"/>
      <c r="N4936" s="108"/>
      <c r="O4936" s="220"/>
      <c r="P4936" s="108"/>
      <c r="Q4936" s="225"/>
    </row>
    <row r="4937" spans="2:17" x14ac:dyDescent="0.25">
      <c r="B4937" s="108"/>
      <c r="C4937" s="220"/>
      <c r="D4937" s="108"/>
      <c r="E4937" s="220"/>
      <c r="F4937" s="108"/>
      <c r="G4937" s="220"/>
      <c r="H4937" s="108"/>
      <c r="I4937" s="220"/>
      <c r="J4937" s="108"/>
      <c r="K4937" s="220"/>
      <c r="L4937" s="108"/>
      <c r="M4937" s="220"/>
      <c r="N4937" s="108"/>
      <c r="O4937" s="220"/>
      <c r="P4937" s="108"/>
      <c r="Q4937" s="225"/>
    </row>
    <row r="4938" spans="2:17" x14ac:dyDescent="0.25">
      <c r="B4938" s="108"/>
      <c r="C4938" s="220"/>
      <c r="D4938" s="108"/>
      <c r="E4938" s="220"/>
      <c r="F4938" s="108"/>
      <c r="G4938" s="220"/>
      <c r="H4938" s="108"/>
      <c r="I4938" s="220"/>
      <c r="J4938" s="108"/>
      <c r="K4938" s="220"/>
      <c r="L4938" s="108"/>
      <c r="M4938" s="220"/>
      <c r="N4938" s="108"/>
      <c r="O4938" s="220"/>
      <c r="P4938" s="108"/>
      <c r="Q4938" s="225"/>
    </row>
    <row r="4939" spans="2:17" x14ac:dyDescent="0.25">
      <c r="B4939" s="108"/>
      <c r="C4939" s="220"/>
      <c r="D4939" s="108"/>
      <c r="E4939" s="220"/>
      <c r="F4939" s="108"/>
      <c r="G4939" s="220"/>
      <c r="H4939" s="108"/>
      <c r="I4939" s="220"/>
      <c r="J4939" s="108"/>
      <c r="K4939" s="220"/>
      <c r="L4939" s="108"/>
      <c r="M4939" s="220"/>
      <c r="N4939" s="108"/>
      <c r="O4939" s="220"/>
      <c r="P4939" s="108"/>
      <c r="Q4939" s="225"/>
    </row>
    <row r="4940" spans="2:17" x14ac:dyDescent="0.25">
      <c r="B4940" s="108"/>
      <c r="C4940" s="220"/>
      <c r="D4940" s="108"/>
      <c r="E4940" s="220"/>
      <c r="F4940" s="108"/>
      <c r="G4940" s="220"/>
      <c r="H4940" s="108"/>
      <c r="I4940" s="220"/>
      <c r="J4940" s="108"/>
      <c r="K4940" s="220"/>
      <c r="L4940" s="108"/>
      <c r="M4940" s="220"/>
      <c r="N4940" s="108"/>
      <c r="O4940" s="220"/>
      <c r="P4940" s="108"/>
      <c r="Q4940" s="225"/>
    </row>
    <row r="4941" spans="2:17" x14ac:dyDescent="0.25">
      <c r="B4941" s="108"/>
      <c r="C4941" s="220"/>
      <c r="D4941" s="108"/>
      <c r="E4941" s="220"/>
      <c r="F4941" s="108"/>
      <c r="G4941" s="220"/>
      <c r="H4941" s="108"/>
      <c r="I4941" s="220"/>
      <c r="J4941" s="108"/>
      <c r="K4941" s="220"/>
      <c r="L4941" s="108"/>
      <c r="M4941" s="220"/>
      <c r="N4941" s="108"/>
      <c r="O4941" s="220"/>
      <c r="P4941" s="108"/>
      <c r="Q4941" s="225"/>
    </row>
    <row r="4942" spans="2:17" x14ac:dyDescent="0.25">
      <c r="B4942" s="108"/>
      <c r="C4942" s="220"/>
      <c r="D4942" s="108"/>
      <c r="E4942" s="220"/>
      <c r="F4942" s="108"/>
      <c r="G4942" s="220"/>
      <c r="H4942" s="108"/>
      <c r="I4942" s="220"/>
      <c r="J4942" s="108"/>
      <c r="K4942" s="220"/>
      <c r="L4942" s="108"/>
      <c r="M4942" s="220"/>
      <c r="N4942" s="108"/>
      <c r="O4942" s="220"/>
      <c r="P4942" s="108"/>
      <c r="Q4942" s="225"/>
    </row>
    <row r="4943" spans="2:17" x14ac:dyDescent="0.25">
      <c r="B4943" s="108"/>
      <c r="C4943" s="220"/>
      <c r="D4943" s="108"/>
      <c r="E4943" s="220"/>
      <c r="F4943" s="108"/>
      <c r="G4943" s="220"/>
      <c r="H4943" s="108"/>
      <c r="I4943" s="220"/>
      <c r="J4943" s="108"/>
      <c r="K4943" s="220"/>
      <c r="L4943" s="108"/>
      <c r="M4943" s="220"/>
      <c r="N4943" s="108"/>
      <c r="O4943" s="220"/>
      <c r="P4943" s="108"/>
      <c r="Q4943" s="225"/>
    </row>
    <row r="4944" spans="2:17" x14ac:dyDescent="0.25">
      <c r="B4944" s="108"/>
      <c r="C4944" s="220"/>
      <c r="D4944" s="108"/>
      <c r="E4944" s="220"/>
      <c r="F4944" s="108"/>
      <c r="G4944" s="220"/>
      <c r="H4944" s="108"/>
      <c r="I4944" s="220"/>
      <c r="J4944" s="108"/>
      <c r="K4944" s="220"/>
      <c r="L4944" s="108"/>
      <c r="M4944" s="220"/>
      <c r="N4944" s="108"/>
      <c r="O4944" s="220"/>
      <c r="P4944" s="108"/>
      <c r="Q4944" s="225"/>
    </row>
    <row r="4945" spans="2:17" x14ac:dyDescent="0.25">
      <c r="B4945" s="108"/>
      <c r="C4945" s="220"/>
      <c r="D4945" s="108"/>
      <c r="E4945" s="220"/>
      <c r="F4945" s="108"/>
      <c r="G4945" s="220"/>
      <c r="H4945" s="108"/>
      <c r="I4945" s="220"/>
      <c r="J4945" s="108"/>
      <c r="K4945" s="220"/>
      <c r="L4945" s="108"/>
      <c r="M4945" s="220"/>
      <c r="N4945" s="108"/>
      <c r="O4945" s="220"/>
      <c r="P4945" s="108"/>
      <c r="Q4945" s="225"/>
    </row>
    <row r="4946" spans="2:17" x14ac:dyDescent="0.25">
      <c r="B4946" s="108"/>
      <c r="C4946" s="220"/>
      <c r="D4946" s="108"/>
      <c r="E4946" s="220"/>
      <c r="F4946" s="108"/>
      <c r="G4946" s="220"/>
      <c r="H4946" s="108"/>
      <c r="I4946" s="220"/>
      <c r="J4946" s="108"/>
      <c r="K4946" s="220"/>
      <c r="L4946" s="108"/>
      <c r="M4946" s="220"/>
      <c r="N4946" s="108"/>
      <c r="O4946" s="220"/>
      <c r="P4946" s="108"/>
      <c r="Q4946" s="225"/>
    </row>
    <row r="4947" spans="2:17" x14ac:dyDescent="0.25">
      <c r="B4947" s="108"/>
      <c r="C4947" s="220"/>
      <c r="D4947" s="108"/>
      <c r="E4947" s="220"/>
      <c r="F4947" s="108"/>
      <c r="G4947" s="220"/>
      <c r="H4947" s="108"/>
      <c r="I4947" s="220"/>
      <c r="J4947" s="108"/>
      <c r="K4947" s="220"/>
      <c r="L4947" s="108"/>
      <c r="M4947" s="220"/>
      <c r="N4947" s="108"/>
      <c r="O4947" s="220"/>
      <c r="P4947" s="108"/>
      <c r="Q4947" s="225"/>
    </row>
    <row r="4948" spans="2:17" x14ac:dyDescent="0.25">
      <c r="B4948" s="108"/>
      <c r="C4948" s="220"/>
      <c r="D4948" s="108"/>
      <c r="E4948" s="220"/>
      <c r="F4948" s="108"/>
      <c r="G4948" s="220"/>
      <c r="H4948" s="108"/>
      <c r="I4948" s="220"/>
      <c r="J4948" s="108"/>
      <c r="K4948" s="220"/>
      <c r="L4948" s="108"/>
      <c r="M4948" s="220"/>
      <c r="N4948" s="108"/>
      <c r="O4948" s="220"/>
      <c r="P4948" s="108"/>
      <c r="Q4948" s="225"/>
    </row>
    <row r="4949" spans="2:17" x14ac:dyDescent="0.25">
      <c r="B4949" s="108"/>
      <c r="C4949" s="220"/>
      <c r="D4949" s="108"/>
      <c r="E4949" s="220"/>
      <c r="F4949" s="108"/>
      <c r="G4949" s="220"/>
      <c r="H4949" s="108"/>
      <c r="I4949" s="220"/>
      <c r="J4949" s="108"/>
      <c r="K4949" s="220"/>
      <c r="L4949" s="108"/>
      <c r="M4949" s="220"/>
      <c r="N4949" s="108"/>
      <c r="O4949" s="220"/>
      <c r="P4949" s="108"/>
      <c r="Q4949" s="225"/>
    </row>
    <row r="4950" spans="2:17" x14ac:dyDescent="0.25">
      <c r="B4950" s="108"/>
      <c r="C4950" s="220"/>
      <c r="D4950" s="108"/>
      <c r="E4950" s="220"/>
      <c r="F4950" s="108"/>
      <c r="G4950" s="220"/>
      <c r="H4950" s="108"/>
      <c r="I4950" s="220"/>
      <c r="J4950" s="108"/>
      <c r="K4950" s="220"/>
      <c r="L4950" s="108"/>
      <c r="M4950" s="220"/>
      <c r="N4950" s="108"/>
      <c r="O4950" s="220"/>
      <c r="P4950" s="108"/>
      <c r="Q4950" s="225"/>
    </row>
    <row r="4951" spans="2:17" x14ac:dyDescent="0.25">
      <c r="B4951" s="108"/>
      <c r="C4951" s="220"/>
      <c r="D4951" s="108"/>
      <c r="E4951" s="220"/>
      <c r="F4951" s="108"/>
      <c r="G4951" s="220"/>
      <c r="H4951" s="108"/>
      <c r="I4951" s="220"/>
      <c r="J4951" s="108"/>
      <c r="K4951" s="220"/>
      <c r="L4951" s="108"/>
      <c r="M4951" s="220"/>
      <c r="N4951" s="108"/>
      <c r="O4951" s="220"/>
      <c r="P4951" s="108"/>
      <c r="Q4951" s="225"/>
    </row>
    <row r="4952" spans="2:17" x14ac:dyDescent="0.25">
      <c r="B4952" s="108"/>
      <c r="C4952" s="220"/>
      <c r="D4952" s="108"/>
      <c r="E4952" s="220"/>
      <c r="F4952" s="108"/>
      <c r="G4952" s="220"/>
      <c r="H4952" s="108"/>
      <c r="I4952" s="220"/>
      <c r="J4952" s="108"/>
      <c r="K4952" s="220"/>
      <c r="L4952" s="108"/>
      <c r="M4952" s="220"/>
      <c r="N4952" s="108"/>
      <c r="O4952" s="220"/>
      <c r="P4952" s="108"/>
      <c r="Q4952" s="225"/>
    </row>
    <row r="4953" spans="2:17" x14ac:dyDescent="0.25">
      <c r="B4953" s="108"/>
      <c r="C4953" s="220"/>
      <c r="D4953" s="108"/>
      <c r="E4953" s="220"/>
      <c r="F4953" s="108"/>
      <c r="G4953" s="220"/>
      <c r="H4953" s="108"/>
      <c r="I4953" s="220"/>
      <c r="J4953" s="108"/>
      <c r="K4953" s="220"/>
      <c r="L4953" s="108"/>
      <c r="M4953" s="220"/>
      <c r="N4953" s="108"/>
      <c r="O4953" s="220"/>
      <c r="P4953" s="108"/>
      <c r="Q4953" s="225"/>
    </row>
    <row r="4954" spans="2:17" x14ac:dyDescent="0.25">
      <c r="B4954" s="108"/>
      <c r="C4954" s="220"/>
      <c r="D4954" s="108"/>
      <c r="E4954" s="220"/>
      <c r="F4954" s="108"/>
      <c r="G4954" s="220"/>
      <c r="H4954" s="108"/>
      <c r="I4954" s="220"/>
      <c r="J4954" s="108"/>
      <c r="K4954" s="220"/>
      <c r="L4954" s="108"/>
      <c r="M4954" s="220"/>
      <c r="N4954" s="108"/>
      <c r="O4954" s="220"/>
      <c r="P4954" s="108"/>
      <c r="Q4954" s="225"/>
    </row>
    <row r="4955" spans="2:17" x14ac:dyDescent="0.25">
      <c r="B4955" s="108"/>
      <c r="C4955" s="220"/>
      <c r="D4955" s="108"/>
      <c r="E4955" s="220"/>
      <c r="F4955" s="108"/>
      <c r="G4955" s="220"/>
      <c r="H4955" s="108"/>
      <c r="I4955" s="220"/>
      <c r="J4955" s="108"/>
      <c r="K4955" s="220"/>
      <c r="L4955" s="108"/>
      <c r="M4955" s="220"/>
      <c r="N4955" s="108"/>
      <c r="O4955" s="220"/>
      <c r="P4955" s="108"/>
      <c r="Q4955" s="225"/>
    </row>
    <row r="4956" spans="2:17" x14ac:dyDescent="0.25">
      <c r="B4956" s="108"/>
      <c r="C4956" s="220"/>
      <c r="D4956" s="108"/>
      <c r="E4956" s="220"/>
      <c r="F4956" s="108"/>
      <c r="G4956" s="220"/>
      <c r="H4956" s="108"/>
      <c r="I4956" s="220"/>
      <c r="J4956" s="108"/>
      <c r="K4956" s="220"/>
      <c r="L4956" s="108"/>
      <c r="M4956" s="220"/>
      <c r="N4956" s="108"/>
      <c r="O4956" s="220"/>
      <c r="P4956" s="108"/>
      <c r="Q4956" s="225"/>
    </row>
    <row r="4957" spans="2:17" x14ac:dyDescent="0.25">
      <c r="B4957" s="108"/>
      <c r="C4957" s="220"/>
      <c r="D4957" s="108"/>
      <c r="E4957" s="220"/>
      <c r="F4957" s="108"/>
      <c r="G4957" s="220"/>
      <c r="H4957" s="108"/>
      <c r="I4957" s="220"/>
      <c r="J4957" s="108"/>
      <c r="K4957" s="220"/>
      <c r="L4957" s="108"/>
      <c r="M4957" s="220"/>
      <c r="N4957" s="108"/>
      <c r="O4957" s="220"/>
      <c r="P4957" s="108"/>
      <c r="Q4957" s="225"/>
    </row>
    <row r="4958" spans="2:17" x14ac:dyDescent="0.25">
      <c r="B4958" s="108"/>
      <c r="C4958" s="220"/>
      <c r="D4958" s="108"/>
      <c r="E4958" s="220"/>
      <c r="F4958" s="108"/>
      <c r="G4958" s="220"/>
      <c r="H4958" s="108"/>
      <c r="I4958" s="220"/>
      <c r="J4958" s="108"/>
      <c r="K4958" s="220"/>
      <c r="L4958" s="108"/>
      <c r="M4958" s="220"/>
      <c r="N4958" s="108"/>
      <c r="O4958" s="220"/>
      <c r="P4958" s="108"/>
      <c r="Q4958" s="225"/>
    </row>
    <row r="4959" spans="2:17" x14ac:dyDescent="0.25">
      <c r="B4959" s="108"/>
      <c r="C4959" s="220"/>
      <c r="D4959" s="108"/>
      <c r="E4959" s="220"/>
      <c r="F4959" s="108"/>
      <c r="G4959" s="220"/>
      <c r="H4959" s="108"/>
      <c r="I4959" s="220"/>
      <c r="J4959" s="108"/>
      <c r="K4959" s="220"/>
      <c r="L4959" s="108"/>
      <c r="M4959" s="220"/>
      <c r="N4959" s="108"/>
      <c r="O4959" s="220"/>
      <c r="P4959" s="108"/>
      <c r="Q4959" s="225"/>
    </row>
    <row r="4960" spans="2:17" x14ac:dyDescent="0.25">
      <c r="B4960" s="108"/>
      <c r="C4960" s="220"/>
      <c r="D4960" s="108"/>
      <c r="E4960" s="220"/>
      <c r="F4960" s="108"/>
      <c r="G4960" s="220"/>
      <c r="H4960" s="108"/>
      <c r="I4960" s="220"/>
      <c r="J4960" s="108"/>
      <c r="K4960" s="220"/>
      <c r="L4960" s="108"/>
      <c r="M4960" s="220"/>
      <c r="N4960" s="108"/>
      <c r="O4960" s="220"/>
      <c r="P4960" s="108"/>
      <c r="Q4960" s="225"/>
    </row>
    <row r="4961" spans="2:17" x14ac:dyDescent="0.25">
      <c r="B4961" s="108"/>
      <c r="C4961" s="220"/>
      <c r="D4961" s="108"/>
      <c r="E4961" s="220"/>
      <c r="F4961" s="108"/>
      <c r="G4961" s="220"/>
      <c r="H4961" s="108"/>
      <c r="I4961" s="220"/>
      <c r="J4961" s="108"/>
      <c r="K4961" s="220"/>
      <c r="L4961" s="108"/>
      <c r="M4961" s="220"/>
      <c r="N4961" s="108"/>
      <c r="O4961" s="220"/>
      <c r="P4961" s="108"/>
      <c r="Q4961" s="225"/>
    </row>
    <row r="4962" spans="2:17" x14ac:dyDescent="0.25">
      <c r="B4962" s="108"/>
      <c r="C4962" s="220"/>
      <c r="D4962" s="108"/>
      <c r="E4962" s="220"/>
      <c r="F4962" s="108"/>
      <c r="G4962" s="220"/>
      <c r="H4962" s="108"/>
      <c r="I4962" s="220"/>
      <c r="J4962" s="108"/>
      <c r="K4962" s="220"/>
      <c r="L4962" s="108"/>
      <c r="M4962" s="220"/>
      <c r="N4962" s="108"/>
      <c r="O4962" s="220"/>
      <c r="P4962" s="108"/>
      <c r="Q4962" s="225"/>
    </row>
    <row r="4963" spans="2:17" x14ac:dyDescent="0.25">
      <c r="B4963" s="108"/>
      <c r="C4963" s="220"/>
      <c r="D4963" s="108"/>
      <c r="E4963" s="220"/>
      <c r="F4963" s="108"/>
      <c r="G4963" s="220"/>
      <c r="H4963" s="108"/>
      <c r="I4963" s="220"/>
      <c r="J4963" s="108"/>
      <c r="K4963" s="220"/>
      <c r="L4963" s="108"/>
      <c r="M4963" s="220"/>
      <c r="N4963" s="108"/>
      <c r="O4963" s="220"/>
      <c r="P4963" s="108"/>
      <c r="Q4963" s="225"/>
    </row>
    <row r="4964" spans="2:17" x14ac:dyDescent="0.25">
      <c r="B4964" s="108"/>
      <c r="C4964" s="220"/>
      <c r="D4964" s="108"/>
      <c r="E4964" s="220"/>
      <c r="F4964" s="108"/>
      <c r="G4964" s="220"/>
      <c r="H4964" s="108"/>
      <c r="I4964" s="220"/>
      <c r="J4964" s="108"/>
      <c r="K4964" s="220"/>
      <c r="L4964" s="108"/>
      <c r="M4964" s="220"/>
      <c r="N4964" s="108"/>
      <c r="O4964" s="220"/>
      <c r="P4964" s="108"/>
      <c r="Q4964" s="225"/>
    </row>
    <row r="4965" spans="2:17" x14ac:dyDescent="0.25">
      <c r="B4965" s="108"/>
      <c r="C4965" s="220"/>
      <c r="D4965" s="108"/>
      <c r="E4965" s="220"/>
      <c r="F4965" s="108"/>
      <c r="G4965" s="220"/>
      <c r="H4965" s="108"/>
      <c r="I4965" s="220"/>
      <c r="J4965" s="108"/>
      <c r="K4965" s="220"/>
      <c r="L4965" s="108"/>
      <c r="M4965" s="220"/>
      <c r="N4965" s="108"/>
      <c r="O4965" s="220"/>
      <c r="P4965" s="108"/>
      <c r="Q4965" s="225"/>
    </row>
    <row r="4966" spans="2:17" x14ac:dyDescent="0.25">
      <c r="B4966" s="108"/>
      <c r="C4966" s="220"/>
      <c r="D4966" s="108"/>
      <c r="E4966" s="220"/>
      <c r="F4966" s="108"/>
      <c r="G4966" s="220"/>
      <c r="H4966" s="108"/>
      <c r="I4966" s="220"/>
      <c r="J4966" s="108"/>
      <c r="K4966" s="220"/>
      <c r="L4966" s="108"/>
      <c r="M4966" s="220"/>
      <c r="N4966" s="108"/>
      <c r="O4966" s="220"/>
      <c r="P4966" s="108"/>
      <c r="Q4966" s="225"/>
    </row>
    <row r="4967" spans="2:17" x14ac:dyDescent="0.25">
      <c r="B4967" s="108"/>
      <c r="C4967" s="220"/>
      <c r="D4967" s="108"/>
      <c r="E4967" s="220"/>
      <c r="F4967" s="108"/>
      <c r="G4967" s="220"/>
      <c r="H4967" s="108"/>
      <c r="I4967" s="220"/>
      <c r="J4967" s="108"/>
      <c r="K4967" s="220"/>
      <c r="L4967" s="108"/>
      <c r="M4967" s="220"/>
      <c r="N4967" s="108"/>
      <c r="O4967" s="220"/>
      <c r="P4967" s="108"/>
      <c r="Q4967" s="225"/>
    </row>
    <row r="4968" spans="2:17" x14ac:dyDescent="0.25">
      <c r="B4968" s="108"/>
      <c r="C4968" s="220"/>
      <c r="D4968" s="108"/>
      <c r="E4968" s="220"/>
      <c r="F4968" s="108"/>
      <c r="G4968" s="220"/>
      <c r="H4968" s="108"/>
      <c r="I4968" s="220"/>
      <c r="J4968" s="108"/>
      <c r="K4968" s="220"/>
      <c r="L4968" s="108"/>
      <c r="M4968" s="220"/>
      <c r="N4968" s="108"/>
      <c r="O4968" s="220"/>
      <c r="P4968" s="108"/>
      <c r="Q4968" s="225"/>
    </row>
    <row r="4969" spans="2:17" x14ac:dyDescent="0.25">
      <c r="B4969" s="108"/>
      <c r="C4969" s="220"/>
      <c r="D4969" s="108"/>
      <c r="E4969" s="220"/>
      <c r="F4969" s="108"/>
      <c r="G4969" s="220"/>
      <c r="H4969" s="108"/>
      <c r="I4969" s="220"/>
      <c r="J4969" s="108"/>
      <c r="K4969" s="220"/>
      <c r="L4969" s="108"/>
      <c r="M4969" s="220"/>
      <c r="N4969" s="108"/>
      <c r="O4969" s="220"/>
      <c r="P4969" s="108"/>
      <c r="Q4969" s="225"/>
    </row>
    <row r="4970" spans="2:17" x14ac:dyDescent="0.25">
      <c r="B4970" s="108"/>
      <c r="C4970" s="220"/>
      <c r="D4970" s="108"/>
      <c r="E4970" s="220"/>
      <c r="F4970" s="108"/>
      <c r="G4970" s="220"/>
      <c r="H4970" s="108"/>
      <c r="I4970" s="220"/>
      <c r="J4970" s="108"/>
      <c r="K4970" s="220"/>
      <c r="L4970" s="108"/>
      <c r="M4970" s="220"/>
      <c r="N4970" s="108"/>
      <c r="O4970" s="220"/>
      <c r="P4970" s="108"/>
      <c r="Q4970" s="225"/>
    </row>
    <row r="4971" spans="2:17" x14ac:dyDescent="0.25">
      <c r="B4971" s="108"/>
      <c r="C4971" s="220"/>
      <c r="D4971" s="108"/>
      <c r="E4971" s="220"/>
      <c r="F4971" s="108"/>
      <c r="G4971" s="220"/>
      <c r="H4971" s="108"/>
      <c r="I4971" s="220"/>
      <c r="J4971" s="108"/>
      <c r="K4971" s="220"/>
      <c r="L4971" s="108"/>
      <c r="M4971" s="220"/>
      <c r="N4971" s="108"/>
      <c r="O4971" s="220"/>
      <c r="P4971" s="108"/>
      <c r="Q4971" s="225"/>
    </row>
    <row r="4972" spans="2:17" x14ac:dyDescent="0.25">
      <c r="B4972" s="108"/>
      <c r="C4972" s="220"/>
      <c r="D4972" s="108"/>
      <c r="E4972" s="220"/>
      <c r="F4972" s="108"/>
      <c r="G4972" s="220"/>
      <c r="H4972" s="108"/>
      <c r="I4972" s="220"/>
      <c r="J4972" s="108"/>
      <c r="K4972" s="220"/>
      <c r="L4972" s="108"/>
      <c r="M4972" s="220"/>
      <c r="N4972" s="108"/>
      <c r="O4972" s="220"/>
      <c r="P4972" s="108"/>
      <c r="Q4972" s="225"/>
    </row>
    <row r="4973" spans="2:17" x14ac:dyDescent="0.25">
      <c r="B4973" s="108"/>
      <c r="C4973" s="220"/>
      <c r="D4973" s="108"/>
      <c r="E4973" s="220"/>
      <c r="F4973" s="108"/>
      <c r="G4973" s="220"/>
      <c r="H4973" s="108"/>
      <c r="I4973" s="220"/>
      <c r="J4973" s="108"/>
      <c r="K4973" s="220"/>
      <c r="L4973" s="108"/>
      <c r="M4973" s="220"/>
      <c r="N4973" s="108"/>
      <c r="O4973" s="220"/>
      <c r="P4973" s="108"/>
      <c r="Q4973" s="225"/>
    </row>
    <row r="4974" spans="2:17" x14ac:dyDescent="0.25">
      <c r="B4974" s="108"/>
      <c r="C4974" s="220"/>
      <c r="D4974" s="108"/>
      <c r="E4974" s="220"/>
      <c r="F4974" s="108"/>
      <c r="G4974" s="220"/>
      <c r="H4974" s="108"/>
      <c r="I4974" s="220"/>
      <c r="J4974" s="108"/>
      <c r="K4974" s="220"/>
      <c r="L4974" s="108"/>
      <c r="M4974" s="220"/>
      <c r="N4974" s="108"/>
      <c r="O4974" s="220"/>
      <c r="P4974" s="108"/>
      <c r="Q4974" s="225"/>
    </row>
    <row r="4975" spans="2:17" x14ac:dyDescent="0.25">
      <c r="B4975" s="108"/>
      <c r="C4975" s="220"/>
      <c r="D4975" s="108"/>
      <c r="E4975" s="220"/>
      <c r="F4975" s="108"/>
      <c r="G4975" s="220"/>
      <c r="H4975" s="108"/>
      <c r="I4975" s="220"/>
      <c r="J4975" s="108"/>
      <c r="K4975" s="220"/>
      <c r="L4975" s="108"/>
      <c r="M4975" s="220"/>
      <c r="N4975" s="108"/>
      <c r="O4975" s="220"/>
      <c r="P4975" s="108"/>
      <c r="Q4975" s="225"/>
    </row>
    <row r="4976" spans="2:17" x14ac:dyDescent="0.25">
      <c r="B4976" s="108"/>
      <c r="C4976" s="220"/>
      <c r="D4976" s="108"/>
      <c r="E4976" s="220"/>
      <c r="F4976" s="108"/>
      <c r="G4976" s="220"/>
      <c r="H4976" s="108"/>
      <c r="I4976" s="220"/>
      <c r="J4976" s="108"/>
      <c r="K4976" s="220"/>
      <c r="L4976" s="108"/>
      <c r="M4976" s="220"/>
      <c r="N4976" s="108"/>
      <c r="O4976" s="220"/>
      <c r="P4976" s="108"/>
      <c r="Q4976" s="225"/>
    </row>
    <row r="4977" spans="2:17" x14ac:dyDescent="0.25">
      <c r="B4977" s="108"/>
      <c r="C4977" s="220"/>
      <c r="D4977" s="108"/>
      <c r="E4977" s="220"/>
      <c r="F4977" s="108"/>
      <c r="G4977" s="220"/>
      <c r="H4977" s="108"/>
      <c r="I4977" s="220"/>
      <c r="J4977" s="108"/>
      <c r="K4977" s="220"/>
      <c r="L4977" s="108"/>
      <c r="M4977" s="220"/>
      <c r="N4977" s="108"/>
      <c r="O4977" s="220"/>
      <c r="P4977" s="108"/>
      <c r="Q4977" s="225"/>
    </row>
    <row r="4978" spans="2:17" x14ac:dyDescent="0.25">
      <c r="B4978" s="108"/>
      <c r="C4978" s="220"/>
      <c r="D4978" s="108"/>
      <c r="E4978" s="220"/>
      <c r="F4978" s="108"/>
      <c r="G4978" s="220"/>
      <c r="H4978" s="108"/>
      <c r="I4978" s="220"/>
      <c r="J4978" s="108"/>
      <c r="K4978" s="220"/>
      <c r="L4978" s="108"/>
      <c r="M4978" s="220"/>
      <c r="N4978" s="108"/>
      <c r="O4978" s="220"/>
      <c r="P4978" s="108"/>
      <c r="Q4978" s="225"/>
    </row>
    <row r="4979" spans="2:17" x14ac:dyDescent="0.25">
      <c r="B4979" s="108"/>
      <c r="C4979" s="220"/>
      <c r="D4979" s="108"/>
      <c r="E4979" s="220"/>
      <c r="F4979" s="108"/>
      <c r="G4979" s="220"/>
      <c r="H4979" s="108"/>
      <c r="I4979" s="220"/>
      <c r="J4979" s="108"/>
      <c r="K4979" s="220"/>
      <c r="L4979" s="108"/>
      <c r="M4979" s="220"/>
      <c r="N4979" s="108"/>
      <c r="O4979" s="220"/>
      <c r="P4979" s="108"/>
      <c r="Q4979" s="225"/>
    </row>
    <row r="4980" spans="2:17" x14ac:dyDescent="0.25">
      <c r="B4980" s="108"/>
      <c r="C4980" s="220"/>
      <c r="D4980" s="108"/>
      <c r="E4980" s="220"/>
      <c r="F4980" s="108"/>
      <c r="G4980" s="220"/>
      <c r="H4980" s="108"/>
      <c r="I4980" s="220"/>
      <c r="J4980" s="108"/>
      <c r="K4980" s="220"/>
      <c r="L4980" s="108"/>
      <c r="M4980" s="220"/>
      <c r="N4980" s="108"/>
      <c r="O4980" s="220"/>
      <c r="P4980" s="108"/>
      <c r="Q4980" s="225"/>
    </row>
    <row r="4981" spans="2:17" x14ac:dyDescent="0.25">
      <c r="B4981" s="108"/>
      <c r="C4981" s="220"/>
      <c r="D4981" s="108"/>
      <c r="E4981" s="220"/>
      <c r="F4981" s="108"/>
      <c r="G4981" s="220"/>
      <c r="H4981" s="108"/>
      <c r="I4981" s="220"/>
      <c r="J4981" s="108"/>
      <c r="K4981" s="220"/>
      <c r="L4981" s="108"/>
      <c r="M4981" s="220"/>
      <c r="N4981" s="108"/>
      <c r="O4981" s="220"/>
      <c r="P4981" s="108"/>
      <c r="Q4981" s="225"/>
    </row>
    <row r="4982" spans="2:17" x14ac:dyDescent="0.25">
      <c r="B4982" s="108"/>
      <c r="C4982" s="220"/>
      <c r="D4982" s="108"/>
      <c r="E4982" s="220"/>
      <c r="F4982" s="108"/>
      <c r="G4982" s="220"/>
      <c r="H4982" s="108"/>
      <c r="I4982" s="220"/>
      <c r="J4982" s="108"/>
      <c r="K4982" s="220"/>
      <c r="L4982" s="108"/>
      <c r="M4982" s="220"/>
      <c r="N4982" s="108"/>
      <c r="O4982" s="220"/>
      <c r="P4982" s="108"/>
      <c r="Q4982" s="225"/>
    </row>
    <row r="4983" spans="2:17" x14ac:dyDescent="0.25">
      <c r="B4983" s="108"/>
      <c r="C4983" s="220"/>
      <c r="D4983" s="108"/>
      <c r="E4983" s="220"/>
      <c r="F4983" s="108"/>
      <c r="G4983" s="220"/>
      <c r="H4983" s="108"/>
      <c r="I4983" s="220"/>
      <c r="J4983" s="108"/>
      <c r="K4983" s="220"/>
      <c r="L4983" s="108"/>
      <c r="M4983" s="220"/>
      <c r="N4983" s="108"/>
      <c r="O4983" s="220"/>
      <c r="P4983" s="108"/>
      <c r="Q4983" s="225"/>
    </row>
    <row r="4984" spans="2:17" x14ac:dyDescent="0.25">
      <c r="B4984" s="108"/>
      <c r="C4984" s="220"/>
      <c r="D4984" s="108"/>
      <c r="E4984" s="220"/>
      <c r="F4984" s="108"/>
      <c r="G4984" s="220"/>
      <c r="H4984" s="108"/>
      <c r="I4984" s="220"/>
      <c r="J4984" s="108"/>
      <c r="K4984" s="220"/>
      <c r="L4984" s="108"/>
      <c r="M4984" s="220"/>
      <c r="N4984" s="108"/>
      <c r="O4984" s="220"/>
      <c r="P4984" s="108"/>
      <c r="Q4984" s="225"/>
    </row>
    <row r="4985" spans="2:17" x14ac:dyDescent="0.25">
      <c r="B4985" s="108"/>
      <c r="C4985" s="220"/>
      <c r="D4985" s="108"/>
      <c r="E4985" s="220"/>
      <c r="F4985" s="108"/>
      <c r="G4985" s="220"/>
      <c r="H4985" s="108"/>
      <c r="I4985" s="220"/>
      <c r="J4985" s="108"/>
      <c r="K4985" s="220"/>
      <c r="L4985" s="108"/>
      <c r="M4985" s="220"/>
      <c r="N4985" s="108"/>
      <c r="O4985" s="220"/>
      <c r="P4985" s="108"/>
      <c r="Q4985" s="225"/>
    </row>
    <row r="4986" spans="2:17" x14ac:dyDescent="0.25">
      <c r="B4986" s="108"/>
      <c r="C4986" s="220"/>
      <c r="D4986" s="108"/>
      <c r="E4986" s="220"/>
      <c r="F4986" s="108"/>
      <c r="G4986" s="220"/>
      <c r="H4986" s="108"/>
      <c r="I4986" s="220"/>
      <c r="J4986" s="108"/>
      <c r="K4986" s="220"/>
      <c r="L4986" s="108"/>
      <c r="M4986" s="220"/>
      <c r="N4986" s="108"/>
      <c r="O4986" s="220"/>
      <c r="P4986" s="108"/>
      <c r="Q4986" s="225"/>
    </row>
    <row r="4987" spans="2:17" x14ac:dyDescent="0.25">
      <c r="B4987" s="108"/>
      <c r="C4987" s="220"/>
      <c r="D4987" s="108"/>
      <c r="E4987" s="220"/>
      <c r="F4987" s="108"/>
      <c r="G4987" s="220"/>
      <c r="H4987" s="108"/>
      <c r="I4987" s="220"/>
      <c r="J4987" s="108"/>
      <c r="K4987" s="220"/>
      <c r="L4987" s="108"/>
      <c r="M4987" s="220"/>
      <c r="N4987" s="108"/>
      <c r="O4987" s="220"/>
      <c r="P4987" s="108"/>
      <c r="Q4987" s="225"/>
    </row>
    <row r="4988" spans="2:17" x14ac:dyDescent="0.25">
      <c r="B4988" s="108"/>
      <c r="C4988" s="220"/>
      <c r="D4988" s="108"/>
      <c r="E4988" s="220"/>
      <c r="F4988" s="108"/>
      <c r="G4988" s="220"/>
      <c r="H4988" s="108"/>
      <c r="I4988" s="220"/>
      <c r="J4988" s="108"/>
      <c r="K4988" s="220"/>
      <c r="L4988" s="108"/>
      <c r="M4988" s="220"/>
      <c r="N4988" s="108"/>
      <c r="O4988" s="220"/>
      <c r="P4988" s="108"/>
      <c r="Q4988" s="225"/>
    </row>
    <row r="4989" spans="2:17" x14ac:dyDescent="0.25">
      <c r="B4989" s="108"/>
      <c r="C4989" s="220"/>
      <c r="D4989" s="108"/>
      <c r="E4989" s="220"/>
      <c r="F4989" s="108"/>
      <c r="G4989" s="220"/>
      <c r="H4989" s="108"/>
      <c r="I4989" s="220"/>
      <c r="J4989" s="108"/>
      <c r="K4989" s="220"/>
      <c r="L4989" s="108"/>
      <c r="M4989" s="220"/>
      <c r="N4989" s="108"/>
      <c r="O4989" s="220"/>
      <c r="P4989" s="108"/>
      <c r="Q4989" s="225"/>
    </row>
    <row r="4990" spans="2:17" x14ac:dyDescent="0.25">
      <c r="B4990" s="108"/>
      <c r="C4990" s="220"/>
      <c r="D4990" s="108"/>
      <c r="E4990" s="220"/>
      <c r="F4990" s="108"/>
      <c r="G4990" s="220"/>
      <c r="H4990" s="108"/>
      <c r="I4990" s="220"/>
      <c r="J4990" s="108"/>
      <c r="K4990" s="220"/>
      <c r="L4990" s="108"/>
      <c r="M4990" s="220"/>
      <c r="N4990" s="108"/>
      <c r="O4990" s="220"/>
      <c r="P4990" s="108"/>
      <c r="Q4990" s="225"/>
    </row>
    <row r="4991" spans="2:17" x14ac:dyDescent="0.25">
      <c r="B4991" s="108"/>
      <c r="C4991" s="220"/>
      <c r="D4991" s="108"/>
      <c r="E4991" s="220"/>
      <c r="F4991" s="108"/>
      <c r="G4991" s="220"/>
      <c r="H4991" s="108"/>
      <c r="I4991" s="220"/>
      <c r="J4991" s="108"/>
      <c r="K4991" s="220"/>
      <c r="L4991" s="108"/>
      <c r="M4991" s="220"/>
      <c r="N4991" s="108"/>
      <c r="O4991" s="220"/>
      <c r="P4991" s="108"/>
      <c r="Q4991" s="225"/>
    </row>
    <row r="4992" spans="2:17" x14ac:dyDescent="0.25">
      <c r="B4992" s="108"/>
      <c r="C4992" s="220"/>
      <c r="D4992" s="108"/>
      <c r="E4992" s="220"/>
      <c r="F4992" s="108"/>
      <c r="G4992" s="220"/>
      <c r="H4992" s="108"/>
      <c r="I4992" s="220"/>
      <c r="J4992" s="108"/>
      <c r="K4992" s="220"/>
      <c r="L4992" s="108"/>
      <c r="M4992" s="220"/>
      <c r="N4992" s="108"/>
      <c r="O4992" s="220"/>
      <c r="P4992" s="108"/>
      <c r="Q4992" s="225"/>
    </row>
    <row r="4993" spans="2:17" x14ac:dyDescent="0.25">
      <c r="B4993" s="108"/>
      <c r="C4993" s="220"/>
      <c r="D4993" s="108"/>
      <c r="E4993" s="220"/>
      <c r="F4993" s="108"/>
      <c r="G4993" s="220"/>
      <c r="H4993" s="108"/>
      <c r="I4993" s="220"/>
      <c r="J4993" s="108"/>
      <c r="K4993" s="220"/>
      <c r="L4993" s="108"/>
      <c r="M4993" s="220"/>
      <c r="N4993" s="108"/>
      <c r="O4993" s="220"/>
      <c r="P4993" s="108"/>
      <c r="Q4993" s="225"/>
    </row>
    <row r="4994" spans="2:17" x14ac:dyDescent="0.25">
      <c r="B4994" s="108"/>
      <c r="C4994" s="220"/>
      <c r="D4994" s="108"/>
      <c r="E4994" s="220"/>
      <c r="F4994" s="108"/>
      <c r="G4994" s="220"/>
      <c r="H4994" s="108"/>
      <c r="I4994" s="220"/>
      <c r="J4994" s="108"/>
      <c r="K4994" s="220"/>
      <c r="L4994" s="108"/>
      <c r="M4994" s="220"/>
      <c r="N4994" s="108"/>
      <c r="O4994" s="220"/>
      <c r="P4994" s="108"/>
      <c r="Q4994" s="225"/>
    </row>
    <row r="4995" spans="2:17" x14ac:dyDescent="0.25">
      <c r="B4995" s="108"/>
      <c r="C4995" s="220"/>
      <c r="D4995" s="108"/>
      <c r="E4995" s="220"/>
      <c r="F4995" s="108"/>
      <c r="G4995" s="220"/>
      <c r="H4995" s="108"/>
      <c r="I4995" s="220"/>
      <c r="J4995" s="108"/>
      <c r="K4995" s="220"/>
      <c r="L4995" s="108"/>
      <c r="M4995" s="220"/>
      <c r="N4995" s="108"/>
      <c r="O4995" s="220"/>
      <c r="P4995" s="108"/>
      <c r="Q4995" s="225"/>
    </row>
    <row r="4996" spans="2:17" x14ac:dyDescent="0.25">
      <c r="B4996" s="108"/>
      <c r="C4996" s="220"/>
      <c r="D4996" s="108"/>
      <c r="E4996" s="220"/>
      <c r="F4996" s="108"/>
      <c r="G4996" s="220"/>
      <c r="H4996" s="108"/>
      <c r="I4996" s="220"/>
      <c r="J4996" s="108"/>
      <c r="K4996" s="220"/>
      <c r="L4996" s="108"/>
      <c r="M4996" s="220"/>
      <c r="N4996" s="108"/>
      <c r="O4996" s="220"/>
      <c r="P4996" s="108"/>
      <c r="Q4996" s="225"/>
    </row>
    <row r="4997" spans="2:17" x14ac:dyDescent="0.25">
      <c r="B4997" s="108"/>
      <c r="C4997" s="220"/>
      <c r="D4997" s="108"/>
      <c r="E4997" s="220"/>
      <c r="F4997" s="108"/>
      <c r="G4997" s="220"/>
      <c r="H4997" s="108"/>
      <c r="I4997" s="220"/>
      <c r="J4997" s="108"/>
      <c r="K4997" s="220"/>
      <c r="L4997" s="108"/>
      <c r="M4997" s="220"/>
      <c r="N4997" s="108"/>
      <c r="O4997" s="220"/>
      <c r="P4997" s="108"/>
      <c r="Q4997" s="225"/>
    </row>
    <row r="4998" spans="2:17" x14ac:dyDescent="0.25">
      <c r="B4998" s="108"/>
      <c r="C4998" s="220"/>
      <c r="D4998" s="108"/>
      <c r="E4998" s="220"/>
      <c r="F4998" s="108"/>
      <c r="G4998" s="220"/>
      <c r="H4998" s="108"/>
      <c r="I4998" s="220"/>
      <c r="J4998" s="108"/>
      <c r="K4998" s="220"/>
      <c r="L4998" s="108"/>
      <c r="M4998" s="220"/>
      <c r="N4998" s="108"/>
      <c r="O4998" s="220"/>
      <c r="P4998" s="108"/>
      <c r="Q4998" s="225"/>
    </row>
    <row r="4999" spans="2:17" x14ac:dyDescent="0.25">
      <c r="B4999" s="108"/>
      <c r="C4999" s="220"/>
      <c r="D4999" s="108"/>
      <c r="E4999" s="220"/>
      <c r="F4999" s="108"/>
      <c r="G4999" s="220"/>
      <c r="H4999" s="108"/>
      <c r="I4999" s="220"/>
      <c r="J4999" s="108"/>
      <c r="K4999" s="220"/>
      <c r="L4999" s="108"/>
      <c r="M4999" s="220"/>
      <c r="N4999" s="108"/>
      <c r="O4999" s="220"/>
      <c r="P4999" s="108"/>
      <c r="Q4999" s="225"/>
    </row>
    <row r="5000" spans="2:17" x14ac:dyDescent="0.25">
      <c r="B5000" s="108"/>
      <c r="C5000" s="220"/>
      <c r="D5000" s="108"/>
      <c r="E5000" s="220"/>
      <c r="F5000" s="108"/>
      <c r="G5000" s="220"/>
      <c r="H5000" s="108"/>
      <c r="I5000" s="220"/>
      <c r="J5000" s="108"/>
      <c r="K5000" s="220"/>
      <c r="L5000" s="108"/>
      <c r="M5000" s="220"/>
      <c r="N5000" s="108"/>
      <c r="O5000" s="220"/>
      <c r="P5000" s="108"/>
      <c r="Q5000" s="225"/>
    </row>
    <row r="5001" spans="2:17" x14ac:dyDescent="0.25">
      <c r="B5001" s="108"/>
      <c r="C5001" s="220"/>
      <c r="D5001" s="108"/>
      <c r="E5001" s="220"/>
      <c r="F5001" s="108"/>
      <c r="G5001" s="220"/>
      <c r="H5001" s="108"/>
      <c r="I5001" s="220"/>
      <c r="J5001" s="108"/>
      <c r="K5001" s="220"/>
      <c r="L5001" s="108"/>
      <c r="M5001" s="220"/>
      <c r="N5001" s="108"/>
      <c r="O5001" s="220"/>
      <c r="P5001" s="108"/>
      <c r="Q5001" s="225"/>
    </row>
    <row r="5002" spans="2:17" x14ac:dyDescent="0.25">
      <c r="B5002" s="108"/>
      <c r="C5002" s="220"/>
      <c r="D5002" s="108"/>
      <c r="E5002" s="220"/>
      <c r="F5002" s="108"/>
      <c r="G5002" s="220"/>
      <c r="H5002" s="108"/>
      <c r="I5002" s="220"/>
      <c r="J5002" s="108"/>
      <c r="K5002" s="220"/>
      <c r="L5002" s="108"/>
      <c r="M5002" s="220"/>
      <c r="N5002" s="108"/>
      <c r="O5002" s="220"/>
      <c r="P5002" s="108"/>
      <c r="Q5002" s="225"/>
    </row>
    <row r="5003" spans="2:17" x14ac:dyDescent="0.25">
      <c r="B5003" s="108"/>
      <c r="C5003" s="220"/>
      <c r="D5003" s="108"/>
      <c r="E5003" s="220"/>
      <c r="F5003" s="108"/>
      <c r="G5003" s="220"/>
      <c r="H5003" s="108"/>
      <c r="I5003" s="220"/>
      <c r="J5003" s="108"/>
      <c r="K5003" s="220"/>
      <c r="L5003" s="108"/>
      <c r="M5003" s="220"/>
      <c r="N5003" s="108"/>
      <c r="O5003" s="220"/>
      <c r="P5003" s="108"/>
      <c r="Q5003" s="225"/>
    </row>
    <row r="5004" spans="2:17" x14ac:dyDescent="0.25">
      <c r="B5004" s="108"/>
      <c r="C5004" s="220"/>
      <c r="D5004" s="108"/>
      <c r="E5004" s="220"/>
      <c r="F5004" s="108"/>
      <c r="G5004" s="220"/>
      <c r="H5004" s="108"/>
      <c r="I5004" s="220"/>
      <c r="J5004" s="108"/>
      <c r="K5004" s="220"/>
      <c r="L5004" s="108"/>
      <c r="M5004" s="220"/>
      <c r="N5004" s="108"/>
      <c r="O5004" s="220"/>
      <c r="P5004" s="108"/>
      <c r="Q5004" s="225"/>
    </row>
    <row r="5005" spans="2:17" x14ac:dyDescent="0.25">
      <c r="B5005" s="108"/>
      <c r="C5005" s="220"/>
      <c r="D5005" s="108"/>
      <c r="E5005" s="220"/>
      <c r="F5005" s="108"/>
      <c r="G5005" s="220"/>
      <c r="H5005" s="108"/>
      <c r="I5005" s="220"/>
      <c r="J5005" s="108"/>
      <c r="K5005" s="220"/>
      <c r="L5005" s="108"/>
      <c r="M5005" s="220"/>
      <c r="N5005" s="108"/>
      <c r="O5005" s="220"/>
      <c r="P5005" s="108"/>
      <c r="Q5005" s="225"/>
    </row>
    <row r="5006" spans="2:17" x14ac:dyDescent="0.25">
      <c r="B5006" s="108"/>
      <c r="C5006" s="220"/>
      <c r="D5006" s="108"/>
      <c r="E5006" s="220"/>
      <c r="F5006" s="108"/>
      <c r="G5006" s="220"/>
      <c r="H5006" s="108"/>
      <c r="I5006" s="220"/>
      <c r="J5006" s="108"/>
      <c r="K5006" s="220"/>
      <c r="L5006" s="108"/>
      <c r="M5006" s="220"/>
      <c r="N5006" s="108"/>
      <c r="O5006" s="220"/>
      <c r="P5006" s="108"/>
      <c r="Q5006" s="225"/>
    </row>
    <row r="5007" spans="2:17" x14ac:dyDescent="0.25">
      <c r="B5007" s="108"/>
      <c r="C5007" s="220"/>
      <c r="D5007" s="108"/>
      <c r="E5007" s="220"/>
      <c r="F5007" s="108"/>
      <c r="G5007" s="220"/>
      <c r="H5007" s="108"/>
      <c r="I5007" s="220"/>
      <c r="J5007" s="108"/>
      <c r="K5007" s="220"/>
      <c r="L5007" s="108"/>
      <c r="M5007" s="220"/>
      <c r="N5007" s="108"/>
      <c r="O5007" s="220"/>
      <c r="P5007" s="108"/>
      <c r="Q5007" s="225"/>
    </row>
    <row r="5008" spans="2:17" x14ac:dyDescent="0.25">
      <c r="B5008" s="108"/>
      <c r="C5008" s="220"/>
      <c r="D5008" s="108"/>
      <c r="E5008" s="220"/>
      <c r="F5008" s="108"/>
      <c r="G5008" s="220"/>
      <c r="H5008" s="108"/>
      <c r="I5008" s="220"/>
      <c r="J5008" s="108"/>
      <c r="K5008" s="220"/>
      <c r="L5008" s="108"/>
      <c r="M5008" s="220"/>
      <c r="N5008" s="108"/>
      <c r="O5008" s="220"/>
      <c r="P5008" s="108"/>
      <c r="Q5008" s="225"/>
    </row>
    <row r="5009" spans="2:17" x14ac:dyDescent="0.25">
      <c r="B5009" s="108"/>
      <c r="C5009" s="220"/>
      <c r="D5009" s="108"/>
      <c r="E5009" s="220"/>
      <c r="F5009" s="108"/>
      <c r="G5009" s="220"/>
      <c r="H5009" s="108"/>
      <c r="I5009" s="220"/>
      <c r="J5009" s="108"/>
      <c r="K5009" s="220"/>
      <c r="L5009" s="108"/>
      <c r="M5009" s="220"/>
      <c r="N5009" s="108"/>
      <c r="O5009" s="220"/>
      <c r="P5009" s="108"/>
      <c r="Q5009" s="225"/>
    </row>
    <row r="5010" spans="2:17" x14ac:dyDescent="0.25">
      <c r="B5010" s="108"/>
      <c r="C5010" s="220"/>
      <c r="D5010" s="108"/>
      <c r="E5010" s="220"/>
      <c r="F5010" s="108"/>
      <c r="G5010" s="220"/>
      <c r="H5010" s="108"/>
      <c r="I5010" s="220"/>
      <c r="J5010" s="108"/>
      <c r="K5010" s="220"/>
      <c r="L5010" s="108"/>
      <c r="M5010" s="220"/>
      <c r="N5010" s="108"/>
      <c r="O5010" s="220"/>
      <c r="P5010" s="108"/>
      <c r="Q5010" s="225"/>
    </row>
    <row r="5011" spans="2:17" x14ac:dyDescent="0.25">
      <c r="B5011" s="108"/>
      <c r="C5011" s="220"/>
      <c r="D5011" s="108"/>
      <c r="E5011" s="220"/>
      <c r="F5011" s="108"/>
      <c r="G5011" s="220"/>
      <c r="H5011" s="108"/>
      <c r="I5011" s="220"/>
      <c r="J5011" s="108"/>
      <c r="K5011" s="220"/>
      <c r="L5011" s="108"/>
      <c r="M5011" s="220"/>
      <c r="N5011" s="108"/>
      <c r="O5011" s="220"/>
      <c r="P5011" s="108"/>
      <c r="Q5011" s="225"/>
    </row>
    <row r="5012" spans="2:17" x14ac:dyDescent="0.25">
      <c r="B5012" s="108"/>
      <c r="C5012" s="220"/>
      <c r="D5012" s="108"/>
      <c r="E5012" s="220"/>
      <c r="F5012" s="108"/>
      <c r="G5012" s="220"/>
      <c r="H5012" s="108"/>
      <c r="I5012" s="220"/>
      <c r="J5012" s="108"/>
      <c r="K5012" s="220"/>
      <c r="L5012" s="108"/>
      <c r="M5012" s="220"/>
      <c r="N5012" s="108"/>
      <c r="O5012" s="220"/>
      <c r="P5012" s="108"/>
      <c r="Q5012" s="225"/>
    </row>
    <row r="5013" spans="2:17" x14ac:dyDescent="0.25">
      <c r="B5013" s="108"/>
      <c r="C5013" s="220"/>
      <c r="D5013" s="108"/>
      <c r="E5013" s="220"/>
      <c r="F5013" s="108"/>
      <c r="G5013" s="220"/>
      <c r="H5013" s="108"/>
      <c r="I5013" s="220"/>
      <c r="J5013" s="108"/>
      <c r="K5013" s="220"/>
      <c r="L5013" s="108"/>
      <c r="M5013" s="220"/>
      <c r="N5013" s="108"/>
      <c r="O5013" s="220"/>
      <c r="P5013" s="108"/>
      <c r="Q5013" s="225"/>
    </row>
    <row r="5014" spans="2:17" x14ac:dyDescent="0.25">
      <c r="B5014" s="108"/>
      <c r="C5014" s="220"/>
      <c r="D5014" s="108"/>
      <c r="E5014" s="220"/>
      <c r="F5014" s="108"/>
      <c r="G5014" s="220"/>
      <c r="H5014" s="108"/>
      <c r="I5014" s="220"/>
      <c r="J5014" s="108"/>
      <c r="K5014" s="220"/>
      <c r="L5014" s="108"/>
      <c r="M5014" s="220"/>
      <c r="N5014" s="108"/>
      <c r="O5014" s="220"/>
      <c r="P5014" s="108"/>
      <c r="Q5014" s="225"/>
    </row>
    <row r="5015" spans="2:17" x14ac:dyDescent="0.25">
      <c r="B5015" s="108"/>
      <c r="C5015" s="220"/>
      <c r="D5015" s="108"/>
      <c r="E5015" s="220"/>
      <c r="F5015" s="108"/>
      <c r="G5015" s="220"/>
      <c r="H5015" s="108"/>
      <c r="I5015" s="220"/>
      <c r="J5015" s="108"/>
      <c r="K5015" s="220"/>
      <c r="L5015" s="108"/>
      <c r="M5015" s="220"/>
      <c r="N5015" s="108"/>
      <c r="O5015" s="220"/>
      <c r="P5015" s="108"/>
      <c r="Q5015" s="225"/>
    </row>
    <row r="5016" spans="2:17" x14ac:dyDescent="0.25">
      <c r="B5016" s="108"/>
      <c r="C5016" s="220"/>
      <c r="D5016" s="108"/>
      <c r="E5016" s="220"/>
      <c r="F5016" s="108"/>
      <c r="G5016" s="220"/>
      <c r="H5016" s="108"/>
      <c r="I5016" s="220"/>
      <c r="J5016" s="108"/>
      <c r="K5016" s="220"/>
      <c r="L5016" s="108"/>
      <c r="M5016" s="220"/>
      <c r="N5016" s="108"/>
      <c r="O5016" s="220"/>
      <c r="P5016" s="108"/>
      <c r="Q5016" s="225"/>
    </row>
    <row r="5017" spans="2:17" x14ac:dyDescent="0.25">
      <c r="B5017" s="108"/>
      <c r="C5017" s="220"/>
      <c r="D5017" s="108"/>
      <c r="E5017" s="220"/>
      <c r="F5017" s="108"/>
      <c r="G5017" s="220"/>
      <c r="H5017" s="108"/>
      <c r="I5017" s="220"/>
      <c r="J5017" s="108"/>
      <c r="K5017" s="220"/>
      <c r="L5017" s="108"/>
      <c r="M5017" s="220"/>
      <c r="N5017" s="108"/>
      <c r="O5017" s="220"/>
      <c r="P5017" s="108"/>
      <c r="Q5017" s="225"/>
    </row>
    <row r="5018" spans="2:17" x14ac:dyDescent="0.25">
      <c r="B5018" s="108"/>
      <c r="C5018" s="220"/>
      <c r="D5018" s="108"/>
      <c r="E5018" s="220"/>
      <c r="F5018" s="108"/>
      <c r="G5018" s="220"/>
      <c r="H5018" s="108"/>
      <c r="I5018" s="220"/>
      <c r="J5018" s="108"/>
      <c r="K5018" s="220"/>
      <c r="L5018" s="108"/>
      <c r="M5018" s="220"/>
      <c r="N5018" s="108"/>
      <c r="O5018" s="220"/>
      <c r="P5018" s="108"/>
      <c r="Q5018" s="225"/>
    </row>
    <row r="5019" spans="2:17" x14ac:dyDescent="0.25">
      <c r="B5019" s="108"/>
      <c r="C5019" s="220"/>
      <c r="D5019" s="108"/>
      <c r="E5019" s="220"/>
      <c r="F5019" s="108"/>
      <c r="G5019" s="220"/>
      <c r="H5019" s="108"/>
      <c r="I5019" s="220"/>
      <c r="J5019" s="108"/>
      <c r="K5019" s="220"/>
      <c r="L5019" s="108"/>
      <c r="M5019" s="220"/>
      <c r="N5019" s="108"/>
      <c r="O5019" s="220"/>
      <c r="P5019" s="108"/>
      <c r="Q5019" s="225"/>
    </row>
    <row r="5020" spans="2:17" x14ac:dyDescent="0.25">
      <c r="B5020" s="108"/>
      <c r="C5020" s="220"/>
      <c r="D5020" s="108"/>
      <c r="E5020" s="220"/>
      <c r="F5020" s="108"/>
      <c r="G5020" s="220"/>
      <c r="H5020" s="108"/>
      <c r="I5020" s="220"/>
      <c r="J5020" s="108"/>
      <c r="K5020" s="220"/>
      <c r="L5020" s="108"/>
      <c r="M5020" s="220"/>
      <c r="N5020" s="108"/>
      <c r="O5020" s="220"/>
      <c r="P5020" s="108"/>
      <c r="Q5020" s="225"/>
    </row>
    <row r="5021" spans="2:17" x14ac:dyDescent="0.25">
      <c r="B5021" s="108"/>
      <c r="C5021" s="220"/>
      <c r="D5021" s="108"/>
      <c r="E5021" s="220"/>
      <c r="F5021" s="108"/>
      <c r="G5021" s="220"/>
      <c r="H5021" s="108"/>
      <c r="I5021" s="220"/>
      <c r="J5021" s="108"/>
      <c r="K5021" s="220"/>
      <c r="L5021" s="108"/>
      <c r="M5021" s="220"/>
      <c r="N5021" s="108"/>
      <c r="O5021" s="220"/>
      <c r="P5021" s="108"/>
      <c r="Q5021" s="225"/>
    </row>
    <row r="5022" spans="2:17" x14ac:dyDescent="0.25">
      <c r="B5022" s="108"/>
      <c r="C5022" s="220"/>
      <c r="D5022" s="108"/>
      <c r="E5022" s="220"/>
      <c r="F5022" s="108"/>
      <c r="G5022" s="220"/>
      <c r="H5022" s="108"/>
      <c r="I5022" s="220"/>
      <c r="J5022" s="108"/>
      <c r="K5022" s="220"/>
      <c r="L5022" s="108"/>
      <c r="M5022" s="220"/>
      <c r="N5022" s="108"/>
      <c r="O5022" s="220"/>
      <c r="P5022" s="108"/>
      <c r="Q5022" s="225"/>
    </row>
    <row r="5023" spans="2:17" x14ac:dyDescent="0.25">
      <c r="B5023" s="108"/>
      <c r="C5023" s="220"/>
      <c r="D5023" s="108"/>
      <c r="E5023" s="220"/>
      <c r="F5023" s="108"/>
      <c r="G5023" s="220"/>
      <c r="H5023" s="108"/>
      <c r="I5023" s="220"/>
      <c r="J5023" s="108"/>
      <c r="K5023" s="220"/>
      <c r="L5023" s="108"/>
      <c r="M5023" s="220"/>
      <c r="N5023" s="108"/>
      <c r="O5023" s="220"/>
      <c r="P5023" s="108"/>
      <c r="Q5023" s="225"/>
    </row>
    <row r="5024" spans="2:17" x14ac:dyDescent="0.25">
      <c r="B5024" s="108"/>
      <c r="C5024" s="220"/>
      <c r="D5024" s="108"/>
      <c r="E5024" s="220"/>
      <c r="F5024" s="108"/>
      <c r="G5024" s="220"/>
      <c r="H5024" s="108"/>
      <c r="I5024" s="220"/>
      <c r="J5024" s="108"/>
      <c r="K5024" s="220"/>
      <c r="L5024" s="108"/>
      <c r="M5024" s="220"/>
      <c r="N5024" s="108"/>
      <c r="O5024" s="220"/>
      <c r="P5024" s="108"/>
      <c r="Q5024" s="225"/>
    </row>
    <row r="5025" spans="2:17" x14ac:dyDescent="0.25">
      <c r="B5025" s="108"/>
      <c r="C5025" s="220"/>
      <c r="D5025" s="108"/>
      <c r="E5025" s="220"/>
      <c r="F5025" s="108"/>
      <c r="G5025" s="220"/>
      <c r="H5025" s="108"/>
      <c r="I5025" s="220"/>
      <c r="J5025" s="108"/>
      <c r="K5025" s="220"/>
      <c r="L5025" s="108"/>
      <c r="M5025" s="220"/>
      <c r="N5025" s="108"/>
      <c r="O5025" s="220"/>
      <c r="P5025" s="108"/>
      <c r="Q5025" s="225"/>
    </row>
    <row r="5026" spans="2:17" x14ac:dyDescent="0.25">
      <c r="B5026" s="108"/>
      <c r="C5026" s="220"/>
      <c r="D5026" s="108"/>
      <c r="E5026" s="220"/>
      <c r="F5026" s="108"/>
      <c r="G5026" s="220"/>
      <c r="H5026" s="108"/>
      <c r="I5026" s="220"/>
      <c r="J5026" s="108"/>
      <c r="K5026" s="220"/>
      <c r="L5026" s="108"/>
      <c r="M5026" s="220"/>
      <c r="N5026" s="108"/>
      <c r="O5026" s="220"/>
      <c r="P5026" s="108"/>
      <c r="Q5026" s="225"/>
    </row>
    <row r="5027" spans="2:17" x14ac:dyDescent="0.25">
      <c r="B5027" s="108"/>
      <c r="C5027" s="220"/>
      <c r="D5027" s="108"/>
      <c r="E5027" s="220"/>
      <c r="F5027" s="108"/>
      <c r="G5027" s="220"/>
      <c r="H5027" s="108"/>
      <c r="I5027" s="220"/>
      <c r="J5027" s="108"/>
      <c r="K5027" s="220"/>
      <c r="L5027" s="108"/>
      <c r="M5027" s="220"/>
      <c r="N5027" s="108"/>
      <c r="O5027" s="220"/>
      <c r="P5027" s="108"/>
      <c r="Q5027" s="225"/>
    </row>
    <row r="5028" spans="2:17" x14ac:dyDescent="0.25">
      <c r="B5028" s="108"/>
      <c r="C5028" s="220"/>
      <c r="D5028" s="108"/>
      <c r="E5028" s="220"/>
      <c r="F5028" s="108"/>
      <c r="G5028" s="220"/>
      <c r="H5028" s="108"/>
      <c r="I5028" s="220"/>
      <c r="J5028" s="108"/>
      <c r="K5028" s="220"/>
      <c r="L5028" s="108"/>
      <c r="M5028" s="220"/>
      <c r="N5028" s="108"/>
      <c r="O5028" s="220"/>
      <c r="P5028" s="108"/>
      <c r="Q5028" s="225"/>
    </row>
    <row r="5029" spans="2:17" x14ac:dyDescent="0.25">
      <c r="B5029" s="108"/>
      <c r="C5029" s="220"/>
      <c r="D5029" s="108"/>
      <c r="E5029" s="220"/>
      <c r="F5029" s="108"/>
      <c r="G5029" s="220"/>
      <c r="H5029" s="108"/>
      <c r="I5029" s="220"/>
      <c r="J5029" s="108"/>
      <c r="K5029" s="220"/>
      <c r="L5029" s="108"/>
      <c r="M5029" s="220"/>
      <c r="N5029" s="108"/>
      <c r="O5029" s="220"/>
      <c r="P5029" s="108"/>
      <c r="Q5029" s="225"/>
    </row>
    <row r="5030" spans="2:17" x14ac:dyDescent="0.25">
      <c r="B5030" s="108"/>
      <c r="C5030" s="220"/>
      <c r="D5030" s="108"/>
      <c r="E5030" s="220"/>
      <c r="F5030" s="108"/>
      <c r="G5030" s="220"/>
      <c r="H5030" s="108"/>
      <c r="I5030" s="220"/>
      <c r="J5030" s="108"/>
      <c r="K5030" s="220"/>
      <c r="L5030" s="108"/>
      <c r="M5030" s="220"/>
      <c r="N5030" s="108"/>
      <c r="O5030" s="220"/>
      <c r="P5030" s="108"/>
      <c r="Q5030" s="225"/>
    </row>
    <row r="5031" spans="2:17" x14ac:dyDescent="0.25">
      <c r="B5031" s="108"/>
      <c r="C5031" s="220"/>
      <c r="D5031" s="108"/>
      <c r="E5031" s="220"/>
      <c r="F5031" s="108"/>
      <c r="G5031" s="220"/>
      <c r="H5031" s="108"/>
      <c r="I5031" s="220"/>
      <c r="J5031" s="108"/>
      <c r="K5031" s="220"/>
      <c r="L5031" s="108"/>
      <c r="M5031" s="220"/>
      <c r="N5031" s="108"/>
      <c r="O5031" s="220"/>
      <c r="P5031" s="108"/>
      <c r="Q5031" s="225"/>
    </row>
    <row r="5032" spans="2:17" x14ac:dyDescent="0.25">
      <c r="B5032" s="108"/>
      <c r="C5032" s="220"/>
      <c r="D5032" s="108"/>
      <c r="E5032" s="220"/>
      <c r="F5032" s="108"/>
      <c r="G5032" s="220"/>
      <c r="H5032" s="108"/>
      <c r="I5032" s="220"/>
      <c r="J5032" s="108"/>
      <c r="K5032" s="220"/>
      <c r="L5032" s="108"/>
      <c r="M5032" s="220"/>
      <c r="N5032" s="108"/>
      <c r="O5032" s="220"/>
      <c r="P5032" s="108"/>
      <c r="Q5032" s="225"/>
    </row>
    <row r="5033" spans="2:17" x14ac:dyDescent="0.25">
      <c r="B5033" s="108"/>
      <c r="C5033" s="220"/>
      <c r="D5033" s="108"/>
      <c r="E5033" s="220"/>
      <c r="F5033" s="108"/>
      <c r="G5033" s="220"/>
      <c r="H5033" s="108"/>
      <c r="I5033" s="220"/>
      <c r="J5033" s="108"/>
      <c r="K5033" s="220"/>
      <c r="L5033" s="108"/>
      <c r="M5033" s="220"/>
      <c r="N5033" s="108"/>
      <c r="O5033" s="220"/>
      <c r="P5033" s="108"/>
      <c r="Q5033" s="225"/>
    </row>
    <row r="5034" spans="2:17" x14ac:dyDescent="0.25">
      <c r="B5034" s="108"/>
      <c r="C5034" s="220"/>
      <c r="D5034" s="108"/>
      <c r="E5034" s="220"/>
      <c r="F5034" s="108"/>
      <c r="G5034" s="220"/>
      <c r="H5034" s="108"/>
      <c r="I5034" s="220"/>
      <c r="J5034" s="108"/>
      <c r="K5034" s="220"/>
      <c r="L5034" s="108"/>
      <c r="M5034" s="220"/>
      <c r="N5034" s="108"/>
      <c r="O5034" s="220"/>
      <c r="P5034" s="108"/>
      <c r="Q5034" s="225"/>
    </row>
    <row r="5035" spans="2:17" x14ac:dyDescent="0.25">
      <c r="B5035" s="108"/>
      <c r="C5035" s="220"/>
      <c r="D5035" s="108"/>
      <c r="E5035" s="220"/>
      <c r="F5035" s="108"/>
      <c r="G5035" s="220"/>
      <c r="H5035" s="108"/>
      <c r="I5035" s="220"/>
      <c r="J5035" s="108"/>
      <c r="K5035" s="220"/>
      <c r="L5035" s="108"/>
      <c r="M5035" s="220"/>
      <c r="N5035" s="108"/>
      <c r="O5035" s="220"/>
      <c r="P5035" s="108"/>
      <c r="Q5035" s="225"/>
    </row>
    <row r="5036" spans="2:17" x14ac:dyDescent="0.25">
      <c r="B5036" s="108"/>
      <c r="C5036" s="220"/>
      <c r="D5036" s="108"/>
      <c r="E5036" s="220"/>
      <c r="F5036" s="108"/>
      <c r="G5036" s="220"/>
      <c r="H5036" s="108"/>
      <c r="I5036" s="220"/>
      <c r="J5036" s="108"/>
      <c r="K5036" s="220"/>
      <c r="L5036" s="108"/>
      <c r="M5036" s="220"/>
      <c r="N5036" s="108"/>
      <c r="O5036" s="220"/>
      <c r="P5036" s="108"/>
      <c r="Q5036" s="225"/>
    </row>
    <row r="5037" spans="2:17" x14ac:dyDescent="0.25">
      <c r="B5037" s="108"/>
      <c r="C5037" s="220"/>
      <c r="D5037" s="108"/>
      <c r="E5037" s="220"/>
      <c r="F5037" s="108"/>
      <c r="G5037" s="220"/>
      <c r="H5037" s="108"/>
      <c r="I5037" s="220"/>
      <c r="J5037" s="108"/>
      <c r="K5037" s="220"/>
      <c r="L5037" s="108"/>
      <c r="M5037" s="220"/>
      <c r="N5037" s="108"/>
      <c r="O5037" s="220"/>
      <c r="P5037" s="108"/>
      <c r="Q5037" s="225"/>
    </row>
    <row r="5038" spans="2:17" x14ac:dyDescent="0.25">
      <c r="B5038" s="108"/>
      <c r="C5038" s="220"/>
      <c r="D5038" s="108"/>
      <c r="E5038" s="220"/>
      <c r="F5038" s="108"/>
      <c r="G5038" s="220"/>
      <c r="H5038" s="108"/>
      <c r="I5038" s="220"/>
      <c r="J5038" s="108"/>
      <c r="K5038" s="220"/>
      <c r="L5038" s="108"/>
      <c r="M5038" s="220"/>
      <c r="N5038" s="108"/>
      <c r="O5038" s="220"/>
      <c r="P5038" s="108"/>
      <c r="Q5038" s="225"/>
    </row>
    <row r="5039" spans="2:17" x14ac:dyDescent="0.25">
      <c r="B5039" s="108"/>
      <c r="C5039" s="220"/>
      <c r="D5039" s="108"/>
      <c r="E5039" s="220"/>
      <c r="F5039" s="108"/>
      <c r="G5039" s="220"/>
      <c r="H5039" s="108"/>
      <c r="I5039" s="220"/>
      <c r="J5039" s="108"/>
      <c r="K5039" s="220"/>
      <c r="L5039" s="108"/>
      <c r="M5039" s="220"/>
      <c r="N5039" s="108"/>
      <c r="O5039" s="220"/>
      <c r="P5039" s="108"/>
      <c r="Q5039" s="225"/>
    </row>
    <row r="5040" spans="2:17" x14ac:dyDescent="0.25">
      <c r="B5040" s="108"/>
      <c r="C5040" s="220"/>
      <c r="D5040" s="108"/>
      <c r="E5040" s="220"/>
      <c r="F5040" s="108"/>
      <c r="G5040" s="220"/>
      <c r="H5040" s="108"/>
      <c r="I5040" s="220"/>
      <c r="J5040" s="108"/>
      <c r="K5040" s="220"/>
      <c r="L5040" s="108"/>
      <c r="M5040" s="220"/>
      <c r="N5040" s="108"/>
      <c r="O5040" s="220"/>
      <c r="P5040" s="108"/>
      <c r="Q5040" s="225"/>
    </row>
    <row r="5041" spans="2:17" x14ac:dyDescent="0.25">
      <c r="B5041" s="108"/>
      <c r="C5041" s="220"/>
      <c r="D5041" s="108"/>
      <c r="E5041" s="220"/>
      <c r="F5041" s="108"/>
      <c r="G5041" s="220"/>
      <c r="H5041" s="108"/>
      <c r="I5041" s="220"/>
      <c r="J5041" s="108"/>
      <c r="K5041" s="220"/>
      <c r="L5041" s="108"/>
      <c r="M5041" s="220"/>
      <c r="N5041" s="108"/>
      <c r="O5041" s="220"/>
      <c r="P5041" s="108"/>
      <c r="Q5041" s="225"/>
    </row>
    <row r="5042" spans="2:17" x14ac:dyDescent="0.25">
      <c r="B5042" s="108"/>
      <c r="C5042" s="220"/>
      <c r="D5042" s="108"/>
      <c r="E5042" s="220"/>
      <c r="F5042" s="108"/>
      <c r="G5042" s="220"/>
      <c r="H5042" s="108"/>
      <c r="I5042" s="220"/>
      <c r="J5042" s="108"/>
      <c r="K5042" s="220"/>
      <c r="L5042" s="108"/>
      <c r="M5042" s="220"/>
      <c r="N5042" s="108"/>
      <c r="O5042" s="220"/>
      <c r="P5042" s="108"/>
      <c r="Q5042" s="225"/>
    </row>
    <row r="5043" spans="2:17" x14ac:dyDescent="0.25">
      <c r="B5043" s="108"/>
      <c r="C5043" s="220"/>
      <c r="D5043" s="108"/>
      <c r="E5043" s="220"/>
      <c r="F5043" s="108"/>
      <c r="G5043" s="220"/>
      <c r="H5043" s="108"/>
      <c r="I5043" s="220"/>
      <c r="J5043" s="108"/>
      <c r="K5043" s="220"/>
      <c r="L5043" s="108"/>
      <c r="M5043" s="220"/>
      <c r="N5043" s="108"/>
      <c r="O5043" s="220"/>
      <c r="P5043" s="108"/>
      <c r="Q5043" s="225"/>
    </row>
    <row r="5044" spans="2:17" x14ac:dyDescent="0.25">
      <c r="B5044" s="108"/>
      <c r="C5044" s="220"/>
      <c r="D5044" s="108"/>
      <c r="E5044" s="220"/>
      <c r="F5044" s="108"/>
      <c r="G5044" s="220"/>
      <c r="H5044" s="108"/>
      <c r="I5044" s="220"/>
      <c r="J5044" s="108"/>
      <c r="K5044" s="220"/>
      <c r="L5044" s="108"/>
      <c r="M5044" s="220"/>
      <c r="N5044" s="108"/>
      <c r="O5044" s="220"/>
      <c r="P5044" s="108"/>
      <c r="Q5044" s="225"/>
    </row>
    <row r="5045" spans="2:17" x14ac:dyDescent="0.25">
      <c r="B5045" s="108"/>
      <c r="C5045" s="220"/>
      <c r="D5045" s="108"/>
      <c r="E5045" s="220"/>
      <c r="F5045" s="108"/>
      <c r="G5045" s="220"/>
      <c r="H5045" s="108"/>
      <c r="I5045" s="220"/>
      <c r="J5045" s="108"/>
      <c r="K5045" s="220"/>
      <c r="L5045" s="108"/>
      <c r="M5045" s="220"/>
      <c r="N5045" s="108"/>
      <c r="O5045" s="220"/>
      <c r="P5045" s="108"/>
      <c r="Q5045" s="225"/>
    </row>
    <row r="5046" spans="2:17" x14ac:dyDescent="0.25">
      <c r="B5046" s="108"/>
      <c r="C5046" s="220"/>
      <c r="D5046" s="108"/>
      <c r="E5046" s="220"/>
      <c r="F5046" s="108"/>
      <c r="G5046" s="220"/>
      <c r="H5046" s="108"/>
      <c r="I5046" s="220"/>
      <c r="J5046" s="108"/>
      <c r="K5046" s="220"/>
      <c r="L5046" s="108"/>
      <c r="M5046" s="220"/>
      <c r="N5046" s="108"/>
      <c r="O5046" s="220"/>
      <c r="P5046" s="108"/>
      <c r="Q5046" s="225"/>
    </row>
    <row r="5047" spans="2:17" x14ac:dyDescent="0.25">
      <c r="B5047" s="108"/>
      <c r="C5047" s="220"/>
      <c r="D5047" s="108"/>
      <c r="E5047" s="220"/>
      <c r="F5047" s="108"/>
      <c r="G5047" s="220"/>
      <c r="H5047" s="108"/>
      <c r="I5047" s="220"/>
      <c r="J5047" s="108"/>
      <c r="K5047" s="220"/>
      <c r="L5047" s="108"/>
      <c r="M5047" s="220"/>
      <c r="N5047" s="108"/>
      <c r="O5047" s="220"/>
      <c r="P5047" s="108"/>
      <c r="Q5047" s="225"/>
    </row>
    <row r="5048" spans="2:17" x14ac:dyDescent="0.25">
      <c r="B5048" s="108"/>
      <c r="C5048" s="220"/>
      <c r="D5048" s="108"/>
      <c r="E5048" s="220"/>
      <c r="F5048" s="108"/>
      <c r="G5048" s="220"/>
      <c r="H5048" s="108"/>
      <c r="I5048" s="220"/>
      <c r="J5048" s="108"/>
      <c r="K5048" s="220"/>
      <c r="L5048" s="108"/>
      <c r="M5048" s="220"/>
      <c r="N5048" s="108"/>
      <c r="O5048" s="220"/>
      <c r="P5048" s="108"/>
      <c r="Q5048" s="225"/>
    </row>
    <row r="5049" spans="2:17" x14ac:dyDescent="0.25">
      <c r="B5049" s="108"/>
      <c r="C5049" s="220"/>
      <c r="D5049" s="108"/>
      <c r="E5049" s="220"/>
      <c r="F5049" s="108"/>
      <c r="G5049" s="220"/>
      <c r="H5049" s="108"/>
      <c r="I5049" s="220"/>
      <c r="J5049" s="108"/>
      <c r="K5049" s="220"/>
      <c r="L5049" s="108"/>
      <c r="M5049" s="220"/>
      <c r="N5049" s="108"/>
      <c r="O5049" s="220"/>
      <c r="P5049" s="108"/>
      <c r="Q5049" s="225"/>
    </row>
    <row r="5050" spans="2:17" x14ac:dyDescent="0.25">
      <c r="B5050" s="108"/>
      <c r="C5050" s="220"/>
      <c r="D5050" s="108"/>
      <c r="E5050" s="220"/>
      <c r="F5050" s="108"/>
      <c r="G5050" s="220"/>
      <c r="H5050" s="108"/>
      <c r="I5050" s="220"/>
      <c r="J5050" s="108"/>
      <c r="K5050" s="220"/>
      <c r="L5050" s="108"/>
      <c r="M5050" s="220"/>
      <c r="N5050" s="108"/>
      <c r="O5050" s="220"/>
      <c r="P5050" s="108"/>
      <c r="Q5050" s="225"/>
    </row>
    <row r="5051" spans="2:17" x14ac:dyDescent="0.25">
      <c r="B5051" s="108"/>
      <c r="C5051" s="220"/>
      <c r="D5051" s="108"/>
      <c r="E5051" s="220"/>
      <c r="F5051" s="108"/>
      <c r="G5051" s="220"/>
      <c r="H5051" s="108"/>
      <c r="I5051" s="220"/>
      <c r="J5051" s="108"/>
      <c r="K5051" s="220"/>
      <c r="L5051" s="108"/>
      <c r="M5051" s="220"/>
      <c r="N5051" s="108"/>
      <c r="O5051" s="220"/>
      <c r="P5051" s="108"/>
      <c r="Q5051" s="225"/>
    </row>
    <row r="5052" spans="2:17" x14ac:dyDescent="0.25">
      <c r="B5052" s="108"/>
      <c r="C5052" s="220"/>
      <c r="D5052" s="108"/>
      <c r="E5052" s="220"/>
      <c r="F5052" s="108"/>
      <c r="G5052" s="220"/>
      <c r="H5052" s="108"/>
      <c r="I5052" s="220"/>
      <c r="J5052" s="108"/>
      <c r="K5052" s="220"/>
      <c r="L5052" s="108"/>
      <c r="M5052" s="220"/>
      <c r="N5052" s="108"/>
      <c r="O5052" s="220"/>
      <c r="P5052" s="108"/>
      <c r="Q5052" s="225"/>
    </row>
    <row r="5053" spans="2:17" x14ac:dyDescent="0.25">
      <c r="B5053" s="108"/>
      <c r="C5053" s="220"/>
      <c r="D5053" s="108"/>
      <c r="E5053" s="220"/>
      <c r="F5053" s="108"/>
      <c r="G5053" s="220"/>
      <c r="H5053" s="108"/>
      <c r="I5053" s="220"/>
      <c r="J5053" s="108"/>
      <c r="K5053" s="220"/>
      <c r="L5053" s="108"/>
      <c r="M5053" s="220"/>
      <c r="N5053" s="108"/>
      <c r="O5053" s="220"/>
      <c r="P5053" s="108"/>
      <c r="Q5053" s="225"/>
    </row>
    <row r="5054" spans="2:17" x14ac:dyDescent="0.25">
      <c r="B5054" s="108"/>
      <c r="C5054" s="220"/>
      <c r="D5054" s="108"/>
      <c r="E5054" s="220"/>
      <c r="F5054" s="108"/>
      <c r="G5054" s="220"/>
      <c r="H5054" s="108"/>
      <c r="I5054" s="220"/>
      <c r="J5054" s="108"/>
      <c r="K5054" s="220"/>
      <c r="L5054" s="108"/>
      <c r="M5054" s="220"/>
      <c r="N5054" s="108"/>
      <c r="O5054" s="220"/>
      <c r="P5054" s="108"/>
      <c r="Q5054" s="225"/>
    </row>
    <row r="5055" spans="2:17" x14ac:dyDescent="0.25">
      <c r="B5055" s="108"/>
      <c r="C5055" s="220"/>
      <c r="D5055" s="108"/>
      <c r="E5055" s="220"/>
      <c r="F5055" s="108"/>
      <c r="G5055" s="220"/>
      <c r="H5055" s="108"/>
      <c r="I5055" s="220"/>
      <c r="J5055" s="108"/>
      <c r="K5055" s="220"/>
      <c r="L5055" s="108"/>
      <c r="M5055" s="220"/>
      <c r="N5055" s="108"/>
      <c r="O5055" s="220"/>
      <c r="P5055" s="108"/>
      <c r="Q5055" s="225"/>
    </row>
    <row r="5056" spans="2:17" x14ac:dyDescent="0.25">
      <c r="B5056" s="108"/>
      <c r="C5056" s="220"/>
      <c r="D5056" s="108"/>
      <c r="E5056" s="220"/>
      <c r="F5056" s="108"/>
      <c r="G5056" s="220"/>
      <c r="H5056" s="108"/>
      <c r="I5056" s="220"/>
      <c r="J5056" s="108"/>
      <c r="K5056" s="220"/>
      <c r="L5056" s="108"/>
      <c r="M5056" s="220"/>
      <c r="N5056" s="108"/>
      <c r="O5056" s="220"/>
      <c r="P5056" s="108"/>
      <c r="Q5056" s="225"/>
    </row>
    <row r="5057" spans="2:17" x14ac:dyDescent="0.25">
      <c r="B5057" s="108"/>
      <c r="C5057" s="220"/>
      <c r="D5057" s="108"/>
      <c r="E5057" s="220"/>
      <c r="F5057" s="108"/>
      <c r="G5057" s="220"/>
      <c r="H5057" s="108"/>
      <c r="I5057" s="220"/>
      <c r="J5057" s="108"/>
      <c r="K5057" s="220"/>
      <c r="L5057" s="108"/>
      <c r="M5057" s="220"/>
      <c r="N5057" s="108"/>
      <c r="O5057" s="220"/>
      <c r="P5057" s="108"/>
      <c r="Q5057" s="225"/>
    </row>
    <row r="5058" spans="2:17" x14ac:dyDescent="0.25">
      <c r="B5058" s="108"/>
      <c r="C5058" s="220"/>
      <c r="D5058" s="108"/>
      <c r="E5058" s="220"/>
      <c r="F5058" s="108"/>
      <c r="G5058" s="220"/>
      <c r="H5058" s="108"/>
      <c r="I5058" s="220"/>
      <c r="J5058" s="108"/>
      <c r="K5058" s="220"/>
      <c r="L5058" s="108"/>
      <c r="M5058" s="220"/>
      <c r="N5058" s="108"/>
      <c r="O5058" s="220"/>
      <c r="P5058" s="108"/>
      <c r="Q5058" s="225"/>
    </row>
    <row r="5059" spans="2:17" x14ac:dyDescent="0.25">
      <c r="B5059" s="108"/>
      <c r="C5059" s="220"/>
      <c r="D5059" s="108"/>
      <c r="E5059" s="220"/>
      <c r="F5059" s="108"/>
      <c r="G5059" s="220"/>
      <c r="H5059" s="108"/>
      <c r="I5059" s="220"/>
      <c r="J5059" s="108"/>
      <c r="K5059" s="220"/>
      <c r="L5059" s="108"/>
      <c r="M5059" s="220"/>
      <c r="N5059" s="108"/>
      <c r="O5059" s="220"/>
      <c r="P5059" s="108"/>
      <c r="Q5059" s="225"/>
    </row>
    <row r="5060" spans="2:17" x14ac:dyDescent="0.25">
      <c r="B5060" s="108"/>
      <c r="C5060" s="220"/>
      <c r="D5060" s="108"/>
      <c r="E5060" s="220"/>
      <c r="F5060" s="108"/>
      <c r="G5060" s="220"/>
      <c r="H5060" s="108"/>
      <c r="I5060" s="220"/>
      <c r="J5060" s="108"/>
      <c r="K5060" s="220"/>
      <c r="L5060" s="108"/>
      <c r="M5060" s="220"/>
      <c r="N5060" s="108"/>
      <c r="O5060" s="220"/>
      <c r="P5060" s="108"/>
      <c r="Q5060" s="225"/>
    </row>
    <row r="5061" spans="2:17" x14ac:dyDescent="0.25">
      <c r="B5061" s="108"/>
      <c r="C5061" s="220"/>
      <c r="D5061" s="108"/>
      <c r="E5061" s="220"/>
      <c r="F5061" s="108"/>
      <c r="G5061" s="220"/>
      <c r="H5061" s="108"/>
      <c r="I5061" s="220"/>
      <c r="J5061" s="108"/>
      <c r="K5061" s="220"/>
      <c r="L5061" s="108"/>
      <c r="M5061" s="220"/>
      <c r="N5061" s="108"/>
      <c r="O5061" s="220"/>
      <c r="P5061" s="108"/>
      <c r="Q5061" s="225"/>
    </row>
    <row r="5062" spans="2:17" x14ac:dyDescent="0.25">
      <c r="B5062" s="108"/>
      <c r="C5062" s="220"/>
      <c r="D5062" s="108"/>
      <c r="E5062" s="220"/>
      <c r="F5062" s="108"/>
      <c r="G5062" s="220"/>
      <c r="H5062" s="108"/>
      <c r="I5062" s="220"/>
      <c r="J5062" s="108"/>
      <c r="K5062" s="220"/>
      <c r="L5062" s="108"/>
      <c r="M5062" s="220"/>
      <c r="N5062" s="108"/>
      <c r="O5062" s="220"/>
      <c r="P5062" s="108"/>
      <c r="Q5062" s="225"/>
    </row>
    <row r="5063" spans="2:17" x14ac:dyDescent="0.25">
      <c r="B5063" s="108"/>
      <c r="C5063" s="220"/>
      <c r="D5063" s="108"/>
      <c r="E5063" s="220"/>
      <c r="F5063" s="108"/>
      <c r="G5063" s="220"/>
      <c r="H5063" s="108"/>
      <c r="I5063" s="220"/>
      <c r="J5063" s="108"/>
      <c r="K5063" s="220"/>
      <c r="L5063" s="108"/>
      <c r="M5063" s="220"/>
      <c r="N5063" s="108"/>
      <c r="O5063" s="220"/>
      <c r="P5063" s="108"/>
      <c r="Q5063" s="225"/>
    </row>
    <row r="5064" spans="2:17" x14ac:dyDescent="0.25">
      <c r="B5064" s="108"/>
      <c r="C5064" s="220"/>
      <c r="D5064" s="108"/>
      <c r="E5064" s="220"/>
      <c r="F5064" s="108"/>
      <c r="G5064" s="220"/>
      <c r="H5064" s="108"/>
      <c r="I5064" s="220"/>
      <c r="J5064" s="108"/>
      <c r="K5064" s="220"/>
      <c r="L5064" s="108"/>
      <c r="M5064" s="220"/>
      <c r="N5064" s="108"/>
      <c r="O5064" s="220"/>
      <c r="P5064" s="108"/>
      <c r="Q5064" s="225"/>
    </row>
    <row r="5065" spans="2:17" x14ac:dyDescent="0.25">
      <c r="B5065" s="108"/>
      <c r="C5065" s="220"/>
      <c r="D5065" s="108"/>
      <c r="E5065" s="220"/>
      <c r="F5065" s="108"/>
      <c r="G5065" s="220"/>
      <c r="H5065" s="108"/>
      <c r="I5065" s="220"/>
      <c r="J5065" s="108"/>
      <c r="K5065" s="220"/>
      <c r="L5065" s="108"/>
      <c r="M5065" s="220"/>
      <c r="N5065" s="108"/>
      <c r="O5065" s="220"/>
      <c r="P5065" s="108"/>
      <c r="Q5065" s="225"/>
    </row>
    <row r="5066" spans="2:17" x14ac:dyDescent="0.25">
      <c r="B5066" s="108"/>
      <c r="C5066" s="220"/>
      <c r="D5066" s="108"/>
      <c r="E5066" s="220"/>
      <c r="F5066" s="108"/>
      <c r="G5066" s="220"/>
      <c r="H5066" s="108"/>
      <c r="I5066" s="220"/>
      <c r="J5066" s="108"/>
      <c r="K5066" s="220"/>
      <c r="L5066" s="108"/>
      <c r="M5066" s="220"/>
      <c r="N5066" s="108"/>
      <c r="O5066" s="220"/>
      <c r="P5066" s="108"/>
      <c r="Q5066" s="225"/>
    </row>
    <row r="5067" spans="2:17" x14ac:dyDescent="0.25">
      <c r="B5067" s="108"/>
      <c r="C5067" s="220"/>
      <c r="D5067" s="108"/>
      <c r="E5067" s="220"/>
      <c r="F5067" s="108"/>
      <c r="G5067" s="220"/>
      <c r="H5067" s="108"/>
      <c r="I5067" s="220"/>
      <c r="J5067" s="108"/>
      <c r="K5067" s="220"/>
      <c r="L5067" s="108"/>
      <c r="M5067" s="220"/>
      <c r="N5067" s="108"/>
      <c r="O5067" s="220"/>
      <c r="P5067" s="108"/>
      <c r="Q5067" s="225"/>
    </row>
    <row r="5068" spans="2:17" x14ac:dyDescent="0.25">
      <c r="B5068" s="108"/>
      <c r="C5068" s="220"/>
      <c r="D5068" s="108"/>
      <c r="E5068" s="220"/>
      <c r="F5068" s="108"/>
      <c r="G5068" s="220"/>
      <c r="H5068" s="108"/>
      <c r="I5068" s="220"/>
      <c r="J5068" s="108"/>
      <c r="K5068" s="220"/>
      <c r="L5068" s="108"/>
      <c r="M5068" s="220"/>
      <c r="N5068" s="108"/>
      <c r="O5068" s="220"/>
      <c r="P5068" s="108"/>
      <c r="Q5068" s="225"/>
    </row>
    <row r="5069" spans="2:17" x14ac:dyDescent="0.25">
      <c r="B5069" s="108"/>
      <c r="C5069" s="220"/>
      <c r="D5069" s="108"/>
      <c r="E5069" s="220"/>
      <c r="F5069" s="108"/>
      <c r="G5069" s="220"/>
      <c r="H5069" s="108"/>
      <c r="I5069" s="220"/>
      <c r="J5069" s="108"/>
      <c r="K5069" s="220"/>
      <c r="L5069" s="108"/>
      <c r="M5069" s="220"/>
      <c r="N5069" s="108"/>
      <c r="O5069" s="220"/>
      <c r="P5069" s="108"/>
      <c r="Q5069" s="225"/>
    </row>
    <row r="5070" spans="2:17" x14ac:dyDescent="0.25">
      <c r="B5070" s="108"/>
      <c r="C5070" s="220"/>
      <c r="D5070" s="108"/>
      <c r="E5070" s="220"/>
      <c r="F5070" s="108"/>
      <c r="G5070" s="220"/>
      <c r="H5070" s="108"/>
      <c r="I5070" s="220"/>
      <c r="J5070" s="108"/>
      <c r="K5070" s="220"/>
      <c r="L5070" s="108"/>
      <c r="M5070" s="220"/>
      <c r="N5070" s="108"/>
      <c r="O5070" s="220"/>
      <c r="P5070" s="108"/>
      <c r="Q5070" s="225"/>
    </row>
    <row r="5071" spans="2:17" x14ac:dyDescent="0.25">
      <c r="B5071" s="108"/>
      <c r="C5071" s="220"/>
      <c r="D5071" s="108"/>
      <c r="E5071" s="220"/>
      <c r="F5071" s="108"/>
      <c r="G5071" s="220"/>
      <c r="H5071" s="108"/>
      <c r="I5071" s="220"/>
      <c r="J5071" s="108"/>
      <c r="K5071" s="220"/>
      <c r="L5071" s="108"/>
      <c r="M5071" s="220"/>
      <c r="N5071" s="108"/>
      <c r="O5071" s="220"/>
      <c r="P5071" s="108"/>
      <c r="Q5071" s="225"/>
    </row>
    <row r="5072" spans="2:17" x14ac:dyDescent="0.25">
      <c r="B5072" s="108"/>
      <c r="C5072" s="220"/>
      <c r="D5072" s="108"/>
      <c r="E5072" s="220"/>
      <c r="F5072" s="108"/>
      <c r="G5072" s="220"/>
      <c r="H5072" s="108"/>
      <c r="I5072" s="220"/>
      <c r="J5072" s="108"/>
      <c r="K5072" s="220"/>
      <c r="L5072" s="108"/>
      <c r="M5072" s="220"/>
      <c r="N5072" s="108"/>
      <c r="O5072" s="220"/>
      <c r="P5072" s="108"/>
      <c r="Q5072" s="225"/>
    </row>
    <row r="5073" spans="2:17" x14ac:dyDescent="0.25">
      <c r="B5073" s="108"/>
      <c r="C5073" s="220"/>
      <c r="D5073" s="108"/>
      <c r="E5073" s="220"/>
      <c r="F5073" s="108"/>
      <c r="G5073" s="220"/>
      <c r="H5073" s="108"/>
      <c r="I5073" s="220"/>
      <c r="J5073" s="108"/>
      <c r="K5073" s="220"/>
      <c r="L5073" s="108"/>
      <c r="M5073" s="220"/>
      <c r="N5073" s="108"/>
      <c r="O5073" s="220"/>
      <c r="P5073" s="108"/>
      <c r="Q5073" s="225"/>
    </row>
    <row r="5074" spans="2:17" x14ac:dyDescent="0.25">
      <c r="B5074" s="108"/>
      <c r="C5074" s="220"/>
      <c r="D5074" s="108"/>
      <c r="E5074" s="220"/>
      <c r="F5074" s="108"/>
      <c r="G5074" s="220"/>
      <c r="H5074" s="108"/>
      <c r="I5074" s="220"/>
      <c r="J5074" s="108"/>
      <c r="K5074" s="220"/>
      <c r="L5074" s="108"/>
      <c r="M5074" s="220"/>
      <c r="N5074" s="108"/>
      <c r="O5074" s="220"/>
      <c r="P5074" s="108"/>
      <c r="Q5074" s="225"/>
    </row>
    <row r="5075" spans="2:17" x14ac:dyDescent="0.25">
      <c r="B5075" s="108"/>
      <c r="C5075" s="220"/>
      <c r="D5075" s="108"/>
      <c r="E5075" s="220"/>
      <c r="F5075" s="108"/>
      <c r="G5075" s="220"/>
      <c r="H5075" s="108"/>
      <c r="I5075" s="220"/>
      <c r="J5075" s="108"/>
      <c r="K5075" s="220"/>
      <c r="L5075" s="108"/>
      <c r="M5075" s="220"/>
      <c r="N5075" s="108"/>
      <c r="O5075" s="220"/>
      <c r="P5075" s="108"/>
      <c r="Q5075" s="225"/>
    </row>
    <row r="5076" spans="2:17" x14ac:dyDescent="0.25">
      <c r="B5076" s="108"/>
      <c r="C5076" s="220"/>
      <c r="D5076" s="108"/>
      <c r="E5076" s="220"/>
      <c r="F5076" s="108"/>
      <c r="G5076" s="220"/>
      <c r="H5076" s="108"/>
      <c r="I5076" s="220"/>
      <c r="J5076" s="108"/>
      <c r="K5076" s="220"/>
      <c r="L5076" s="108"/>
      <c r="M5076" s="220"/>
      <c r="N5076" s="108"/>
      <c r="O5076" s="220"/>
      <c r="P5076" s="108"/>
      <c r="Q5076" s="225"/>
    </row>
    <row r="5077" spans="2:17" x14ac:dyDescent="0.25">
      <c r="B5077" s="108"/>
      <c r="C5077" s="220"/>
      <c r="D5077" s="108"/>
      <c r="E5077" s="220"/>
      <c r="F5077" s="108"/>
      <c r="G5077" s="220"/>
      <c r="H5077" s="108"/>
      <c r="I5077" s="220"/>
      <c r="J5077" s="108"/>
      <c r="K5077" s="220"/>
      <c r="L5077" s="108"/>
      <c r="M5077" s="220"/>
      <c r="N5077" s="108"/>
      <c r="O5077" s="220"/>
      <c r="P5077" s="108"/>
      <c r="Q5077" s="225"/>
    </row>
    <row r="5078" spans="2:17" x14ac:dyDescent="0.25">
      <c r="B5078" s="108"/>
      <c r="C5078" s="220"/>
      <c r="D5078" s="108"/>
      <c r="E5078" s="220"/>
      <c r="F5078" s="108"/>
      <c r="G5078" s="220"/>
      <c r="H5078" s="108"/>
      <c r="I5078" s="220"/>
      <c r="J5078" s="108"/>
      <c r="K5078" s="220"/>
      <c r="L5078" s="108"/>
      <c r="M5078" s="220"/>
      <c r="N5078" s="108"/>
      <c r="O5078" s="220"/>
      <c r="P5078" s="108"/>
      <c r="Q5078" s="225"/>
    </row>
    <row r="5079" spans="2:17" x14ac:dyDescent="0.25">
      <c r="B5079" s="108"/>
      <c r="C5079" s="220"/>
      <c r="D5079" s="108"/>
      <c r="E5079" s="220"/>
      <c r="F5079" s="108"/>
      <c r="G5079" s="220"/>
      <c r="H5079" s="108"/>
      <c r="I5079" s="220"/>
      <c r="J5079" s="108"/>
      <c r="K5079" s="220"/>
      <c r="L5079" s="108"/>
      <c r="M5079" s="220"/>
      <c r="N5079" s="108"/>
      <c r="O5079" s="220"/>
      <c r="P5079" s="108"/>
      <c r="Q5079" s="225"/>
    </row>
    <row r="5080" spans="2:17" x14ac:dyDescent="0.25">
      <c r="B5080" s="108"/>
      <c r="C5080" s="220"/>
      <c r="D5080" s="108"/>
      <c r="E5080" s="220"/>
      <c r="F5080" s="108"/>
      <c r="G5080" s="220"/>
      <c r="H5080" s="108"/>
      <c r="I5080" s="220"/>
      <c r="J5080" s="108"/>
      <c r="K5080" s="220"/>
      <c r="L5080" s="108"/>
      <c r="M5080" s="220"/>
      <c r="N5080" s="108"/>
      <c r="O5080" s="220"/>
      <c r="P5080" s="108"/>
      <c r="Q5080" s="225"/>
    </row>
    <row r="5081" spans="2:17" x14ac:dyDescent="0.25">
      <c r="B5081" s="108"/>
      <c r="C5081" s="220"/>
      <c r="D5081" s="108"/>
      <c r="E5081" s="220"/>
      <c r="F5081" s="108"/>
      <c r="G5081" s="220"/>
      <c r="H5081" s="108"/>
      <c r="I5081" s="220"/>
      <c r="J5081" s="108"/>
      <c r="K5081" s="220"/>
      <c r="L5081" s="108"/>
      <c r="M5081" s="220"/>
      <c r="N5081" s="108"/>
      <c r="O5081" s="220"/>
      <c r="P5081" s="108"/>
      <c r="Q5081" s="225"/>
    </row>
    <row r="5082" spans="2:17" x14ac:dyDescent="0.25">
      <c r="B5082" s="108"/>
      <c r="C5082" s="220"/>
      <c r="D5082" s="108"/>
      <c r="E5082" s="220"/>
      <c r="F5082" s="108"/>
      <c r="G5082" s="220"/>
      <c r="H5082" s="108"/>
      <c r="I5082" s="220"/>
      <c r="J5082" s="108"/>
      <c r="K5082" s="220"/>
      <c r="L5082" s="108"/>
      <c r="M5082" s="220"/>
      <c r="N5082" s="108"/>
      <c r="O5082" s="220"/>
      <c r="P5082" s="108"/>
      <c r="Q5082" s="225"/>
    </row>
    <row r="5083" spans="2:17" x14ac:dyDescent="0.25">
      <c r="B5083" s="108"/>
      <c r="C5083" s="220"/>
      <c r="D5083" s="108"/>
      <c r="E5083" s="220"/>
      <c r="F5083" s="108"/>
      <c r="G5083" s="220"/>
      <c r="H5083" s="108"/>
      <c r="I5083" s="220"/>
      <c r="J5083" s="108"/>
      <c r="K5083" s="220"/>
      <c r="L5083" s="108"/>
      <c r="M5083" s="220"/>
      <c r="N5083" s="108"/>
      <c r="O5083" s="220"/>
      <c r="P5083" s="108"/>
      <c r="Q5083" s="225"/>
    </row>
    <row r="5084" spans="2:17" x14ac:dyDescent="0.25">
      <c r="B5084" s="108"/>
      <c r="C5084" s="220"/>
      <c r="D5084" s="108"/>
      <c r="E5084" s="220"/>
      <c r="F5084" s="108"/>
      <c r="G5084" s="220"/>
      <c r="H5084" s="108"/>
      <c r="I5084" s="220"/>
      <c r="J5084" s="108"/>
      <c r="K5084" s="220"/>
      <c r="L5084" s="108"/>
      <c r="M5084" s="220"/>
      <c r="N5084" s="108"/>
      <c r="O5084" s="220"/>
      <c r="P5084" s="108"/>
      <c r="Q5084" s="225"/>
    </row>
    <row r="5085" spans="2:17" x14ac:dyDescent="0.25">
      <c r="B5085" s="108"/>
      <c r="C5085" s="220"/>
      <c r="D5085" s="108"/>
      <c r="E5085" s="220"/>
      <c r="F5085" s="108"/>
      <c r="G5085" s="220"/>
      <c r="H5085" s="108"/>
      <c r="I5085" s="220"/>
      <c r="J5085" s="108"/>
      <c r="K5085" s="220"/>
      <c r="L5085" s="108"/>
      <c r="M5085" s="220"/>
      <c r="N5085" s="108"/>
      <c r="O5085" s="220"/>
      <c r="P5085" s="108"/>
      <c r="Q5085" s="225"/>
    </row>
    <row r="5086" spans="2:17" x14ac:dyDescent="0.25">
      <c r="B5086" s="108"/>
      <c r="C5086" s="220"/>
      <c r="D5086" s="108"/>
      <c r="E5086" s="220"/>
      <c r="F5086" s="108"/>
      <c r="G5086" s="220"/>
      <c r="H5086" s="108"/>
      <c r="I5086" s="220"/>
      <c r="J5086" s="108"/>
      <c r="K5086" s="220"/>
      <c r="L5086" s="108"/>
      <c r="M5086" s="220"/>
      <c r="N5086" s="108"/>
      <c r="O5086" s="220"/>
      <c r="P5086" s="108"/>
      <c r="Q5086" s="225"/>
    </row>
    <row r="5087" spans="2:17" x14ac:dyDescent="0.25">
      <c r="B5087" s="108"/>
      <c r="C5087" s="220"/>
      <c r="D5087" s="108"/>
      <c r="E5087" s="220"/>
      <c r="F5087" s="108"/>
      <c r="G5087" s="220"/>
      <c r="H5087" s="108"/>
      <c r="I5087" s="220"/>
      <c r="J5087" s="108"/>
      <c r="K5087" s="220"/>
      <c r="L5087" s="108"/>
      <c r="M5087" s="220"/>
      <c r="N5087" s="108"/>
      <c r="O5087" s="220"/>
      <c r="P5087" s="108"/>
      <c r="Q5087" s="225"/>
    </row>
    <row r="5088" spans="2:17" x14ac:dyDescent="0.25">
      <c r="B5088" s="108"/>
      <c r="C5088" s="220"/>
      <c r="D5088" s="108"/>
      <c r="E5088" s="220"/>
      <c r="F5088" s="108"/>
      <c r="G5088" s="220"/>
      <c r="H5088" s="108"/>
      <c r="I5088" s="220"/>
      <c r="J5088" s="108"/>
      <c r="K5088" s="220"/>
      <c r="L5088" s="108"/>
      <c r="M5088" s="220"/>
      <c r="N5088" s="108"/>
      <c r="O5088" s="220"/>
      <c r="P5088" s="108"/>
      <c r="Q5088" s="225"/>
    </row>
    <row r="5089" spans="2:17" x14ac:dyDescent="0.25">
      <c r="B5089" s="108"/>
      <c r="C5089" s="220"/>
      <c r="D5089" s="108"/>
      <c r="E5089" s="220"/>
      <c r="F5089" s="108"/>
      <c r="G5089" s="220"/>
      <c r="H5089" s="108"/>
      <c r="I5089" s="220"/>
      <c r="J5089" s="108"/>
      <c r="K5089" s="220"/>
      <c r="L5089" s="108"/>
      <c r="M5089" s="220"/>
      <c r="N5089" s="108"/>
      <c r="O5089" s="220"/>
      <c r="P5089" s="108"/>
      <c r="Q5089" s="225"/>
    </row>
    <row r="5090" spans="2:17" x14ac:dyDescent="0.25">
      <c r="B5090" s="108"/>
      <c r="C5090" s="220"/>
      <c r="D5090" s="108"/>
      <c r="E5090" s="220"/>
      <c r="F5090" s="108"/>
      <c r="G5090" s="220"/>
      <c r="H5090" s="108"/>
      <c r="I5090" s="220"/>
      <c r="J5090" s="108"/>
      <c r="K5090" s="220"/>
      <c r="L5090" s="108"/>
      <c r="M5090" s="220"/>
      <c r="N5090" s="108"/>
      <c r="O5090" s="220"/>
      <c r="P5090" s="108"/>
      <c r="Q5090" s="225"/>
    </row>
    <row r="5091" spans="2:17" x14ac:dyDescent="0.25">
      <c r="B5091" s="108"/>
      <c r="C5091" s="220"/>
      <c r="D5091" s="108"/>
      <c r="E5091" s="220"/>
      <c r="F5091" s="108"/>
      <c r="G5091" s="220"/>
      <c r="H5091" s="108"/>
      <c r="I5091" s="220"/>
      <c r="J5091" s="108"/>
      <c r="K5091" s="220"/>
      <c r="L5091" s="108"/>
      <c r="M5091" s="220"/>
      <c r="N5091" s="108"/>
      <c r="O5091" s="220"/>
      <c r="P5091" s="108"/>
      <c r="Q5091" s="225"/>
    </row>
    <row r="5092" spans="2:17" x14ac:dyDescent="0.25">
      <c r="B5092" s="108"/>
      <c r="C5092" s="220"/>
      <c r="D5092" s="108"/>
      <c r="E5092" s="220"/>
      <c r="F5092" s="108"/>
      <c r="G5092" s="220"/>
      <c r="H5092" s="108"/>
      <c r="I5092" s="220"/>
      <c r="J5092" s="108"/>
      <c r="K5092" s="220"/>
      <c r="L5092" s="108"/>
      <c r="M5092" s="220"/>
      <c r="N5092" s="108"/>
      <c r="O5092" s="220"/>
      <c r="P5092" s="108"/>
      <c r="Q5092" s="225"/>
    </row>
    <row r="5093" spans="2:17" x14ac:dyDescent="0.25">
      <c r="B5093" s="108"/>
      <c r="C5093" s="220"/>
      <c r="D5093" s="108"/>
      <c r="E5093" s="220"/>
      <c r="F5093" s="108"/>
      <c r="G5093" s="220"/>
      <c r="H5093" s="108"/>
      <c r="I5093" s="220"/>
      <c r="J5093" s="108"/>
      <c r="K5093" s="220"/>
      <c r="L5093" s="108"/>
      <c r="M5093" s="220"/>
      <c r="N5093" s="108"/>
      <c r="O5093" s="220"/>
      <c r="P5093" s="108"/>
      <c r="Q5093" s="225"/>
    </row>
    <row r="5094" spans="2:17" x14ac:dyDescent="0.25">
      <c r="B5094" s="108"/>
      <c r="C5094" s="220"/>
      <c r="D5094" s="108"/>
      <c r="E5094" s="220"/>
      <c r="F5094" s="108"/>
      <c r="G5094" s="220"/>
      <c r="H5094" s="108"/>
      <c r="I5094" s="220"/>
      <c r="J5094" s="108"/>
      <c r="K5094" s="220"/>
      <c r="L5094" s="108"/>
      <c r="M5094" s="220"/>
      <c r="N5094" s="108"/>
      <c r="O5094" s="220"/>
      <c r="P5094" s="108"/>
      <c r="Q5094" s="225"/>
    </row>
    <row r="5095" spans="2:17" x14ac:dyDescent="0.25">
      <c r="B5095" s="108"/>
      <c r="C5095" s="220"/>
      <c r="D5095" s="108"/>
      <c r="E5095" s="220"/>
      <c r="F5095" s="108"/>
      <c r="G5095" s="220"/>
      <c r="H5095" s="108"/>
      <c r="I5095" s="220"/>
      <c r="J5095" s="108"/>
      <c r="K5095" s="220"/>
      <c r="L5095" s="108"/>
      <c r="M5095" s="220"/>
      <c r="N5095" s="108"/>
      <c r="O5095" s="220"/>
      <c r="P5095" s="108"/>
      <c r="Q5095" s="225"/>
    </row>
    <row r="5096" spans="2:17" x14ac:dyDescent="0.25">
      <c r="B5096" s="108"/>
      <c r="C5096" s="220"/>
      <c r="D5096" s="108"/>
      <c r="E5096" s="220"/>
      <c r="F5096" s="108"/>
      <c r="G5096" s="220"/>
      <c r="H5096" s="108"/>
      <c r="I5096" s="220"/>
      <c r="J5096" s="108"/>
      <c r="K5096" s="220"/>
      <c r="L5096" s="108"/>
      <c r="M5096" s="220"/>
      <c r="N5096" s="108"/>
      <c r="O5096" s="220"/>
      <c r="P5096" s="108"/>
      <c r="Q5096" s="225"/>
    </row>
    <row r="5097" spans="2:17" x14ac:dyDescent="0.25">
      <c r="B5097" s="108"/>
      <c r="C5097" s="220"/>
      <c r="D5097" s="108"/>
      <c r="E5097" s="220"/>
      <c r="F5097" s="108"/>
      <c r="G5097" s="220"/>
      <c r="H5097" s="108"/>
      <c r="I5097" s="220"/>
      <c r="J5097" s="108"/>
      <c r="K5097" s="220"/>
      <c r="L5097" s="108"/>
      <c r="M5097" s="220"/>
      <c r="N5097" s="108"/>
      <c r="O5097" s="220"/>
      <c r="P5097" s="108"/>
      <c r="Q5097" s="225"/>
    </row>
    <row r="5098" spans="2:17" x14ac:dyDescent="0.25">
      <c r="B5098" s="108"/>
      <c r="C5098" s="220"/>
      <c r="D5098" s="108"/>
      <c r="E5098" s="220"/>
      <c r="F5098" s="108"/>
      <c r="G5098" s="220"/>
      <c r="H5098" s="108"/>
      <c r="I5098" s="220"/>
      <c r="J5098" s="108"/>
      <c r="K5098" s="220"/>
      <c r="L5098" s="108"/>
      <c r="M5098" s="220"/>
      <c r="N5098" s="108"/>
      <c r="O5098" s="220"/>
      <c r="P5098" s="108"/>
      <c r="Q5098" s="225"/>
    </row>
    <row r="5099" spans="2:17" x14ac:dyDescent="0.25">
      <c r="B5099" s="108"/>
      <c r="C5099" s="220"/>
      <c r="D5099" s="108"/>
      <c r="E5099" s="220"/>
      <c r="F5099" s="108"/>
      <c r="G5099" s="220"/>
      <c r="H5099" s="108"/>
      <c r="I5099" s="220"/>
      <c r="J5099" s="108"/>
      <c r="K5099" s="220"/>
      <c r="L5099" s="108"/>
      <c r="M5099" s="220"/>
      <c r="N5099" s="108"/>
      <c r="O5099" s="220"/>
      <c r="P5099" s="108"/>
      <c r="Q5099" s="225"/>
    </row>
    <row r="5100" spans="2:17" x14ac:dyDescent="0.25">
      <c r="B5100" s="108"/>
      <c r="C5100" s="220"/>
      <c r="D5100" s="108"/>
      <c r="E5100" s="220"/>
      <c r="F5100" s="108"/>
      <c r="G5100" s="220"/>
      <c r="H5100" s="108"/>
      <c r="I5100" s="220"/>
      <c r="J5100" s="108"/>
      <c r="K5100" s="220"/>
      <c r="L5100" s="108"/>
      <c r="M5100" s="220"/>
      <c r="N5100" s="108"/>
      <c r="O5100" s="220"/>
      <c r="P5100" s="108"/>
      <c r="Q5100" s="225"/>
    </row>
    <row r="5101" spans="2:17" x14ac:dyDescent="0.25">
      <c r="B5101" s="108"/>
      <c r="C5101" s="220"/>
      <c r="D5101" s="108"/>
      <c r="E5101" s="220"/>
      <c r="F5101" s="108"/>
      <c r="G5101" s="220"/>
      <c r="H5101" s="108"/>
      <c r="I5101" s="220"/>
      <c r="J5101" s="108"/>
      <c r="K5101" s="220"/>
      <c r="L5101" s="108"/>
      <c r="M5101" s="220"/>
      <c r="N5101" s="108"/>
      <c r="O5101" s="220"/>
      <c r="P5101" s="108"/>
      <c r="Q5101" s="225"/>
    </row>
    <row r="5102" spans="2:17" x14ac:dyDescent="0.25">
      <c r="B5102" s="108"/>
      <c r="C5102" s="220"/>
      <c r="D5102" s="108"/>
      <c r="E5102" s="220"/>
      <c r="F5102" s="108"/>
      <c r="G5102" s="220"/>
      <c r="H5102" s="108"/>
      <c r="I5102" s="220"/>
      <c r="J5102" s="108"/>
      <c r="K5102" s="220"/>
      <c r="L5102" s="108"/>
      <c r="M5102" s="220"/>
      <c r="N5102" s="108"/>
      <c r="O5102" s="220"/>
      <c r="P5102" s="108"/>
      <c r="Q5102" s="225"/>
    </row>
    <row r="5103" spans="2:17" x14ac:dyDescent="0.25">
      <c r="B5103" s="108"/>
      <c r="C5103" s="220"/>
      <c r="D5103" s="108"/>
      <c r="E5103" s="220"/>
      <c r="F5103" s="108"/>
      <c r="G5103" s="220"/>
      <c r="H5103" s="108"/>
      <c r="I5103" s="220"/>
      <c r="J5103" s="108"/>
      <c r="K5103" s="220"/>
      <c r="L5103" s="108"/>
      <c r="M5103" s="220"/>
      <c r="N5103" s="108"/>
      <c r="O5103" s="220"/>
      <c r="P5103" s="108"/>
      <c r="Q5103" s="225"/>
    </row>
    <row r="5104" spans="2:17" x14ac:dyDescent="0.25">
      <c r="B5104" s="108"/>
      <c r="C5104" s="220"/>
      <c r="D5104" s="108"/>
      <c r="E5104" s="220"/>
      <c r="F5104" s="108"/>
      <c r="G5104" s="220"/>
      <c r="H5104" s="108"/>
      <c r="I5104" s="220"/>
      <c r="J5104" s="108"/>
      <c r="K5104" s="220"/>
      <c r="L5104" s="108"/>
      <c r="M5104" s="220"/>
      <c r="N5104" s="108"/>
      <c r="O5104" s="220"/>
      <c r="P5104" s="108"/>
      <c r="Q5104" s="225"/>
    </row>
    <row r="5105" spans="2:17" x14ac:dyDescent="0.25">
      <c r="B5105" s="108"/>
      <c r="C5105" s="220"/>
      <c r="D5105" s="108"/>
      <c r="E5105" s="220"/>
      <c r="F5105" s="108"/>
      <c r="G5105" s="220"/>
      <c r="H5105" s="108"/>
      <c r="I5105" s="220"/>
      <c r="J5105" s="108"/>
      <c r="K5105" s="220"/>
      <c r="L5105" s="108"/>
      <c r="M5105" s="220"/>
      <c r="N5105" s="108"/>
      <c r="O5105" s="220"/>
      <c r="P5105" s="108"/>
      <c r="Q5105" s="225"/>
    </row>
    <row r="5106" spans="2:17" x14ac:dyDescent="0.25">
      <c r="B5106" s="108"/>
      <c r="C5106" s="220"/>
      <c r="D5106" s="108"/>
      <c r="E5106" s="220"/>
      <c r="F5106" s="108"/>
      <c r="G5106" s="220"/>
      <c r="H5106" s="108"/>
      <c r="I5106" s="220"/>
      <c r="J5106" s="108"/>
      <c r="K5106" s="220"/>
      <c r="L5106" s="108"/>
      <c r="M5106" s="220"/>
      <c r="N5106" s="108"/>
      <c r="O5106" s="220"/>
      <c r="P5106" s="108"/>
      <c r="Q5106" s="225"/>
    </row>
    <row r="5107" spans="2:17" x14ac:dyDescent="0.25">
      <c r="B5107" s="108"/>
      <c r="C5107" s="220"/>
      <c r="D5107" s="108"/>
      <c r="E5107" s="220"/>
      <c r="F5107" s="108"/>
      <c r="G5107" s="220"/>
      <c r="H5107" s="108"/>
      <c r="I5107" s="220"/>
      <c r="J5107" s="108"/>
      <c r="K5107" s="220"/>
      <c r="L5107" s="108"/>
      <c r="M5107" s="220"/>
      <c r="N5107" s="108"/>
      <c r="O5107" s="220"/>
      <c r="P5107" s="108"/>
      <c r="Q5107" s="225"/>
    </row>
    <row r="5108" spans="2:17" x14ac:dyDescent="0.25">
      <c r="B5108" s="108"/>
      <c r="C5108" s="220"/>
      <c r="D5108" s="108"/>
      <c r="E5108" s="220"/>
      <c r="F5108" s="108"/>
      <c r="G5108" s="220"/>
      <c r="H5108" s="108"/>
      <c r="I5108" s="220"/>
      <c r="J5108" s="108"/>
      <c r="K5108" s="220"/>
      <c r="L5108" s="108"/>
      <c r="M5108" s="220"/>
      <c r="N5108" s="108"/>
      <c r="O5108" s="220"/>
      <c r="P5108" s="108"/>
      <c r="Q5108" s="225"/>
    </row>
    <row r="5109" spans="2:17" x14ac:dyDescent="0.25">
      <c r="B5109" s="108"/>
      <c r="C5109" s="220"/>
      <c r="D5109" s="108"/>
      <c r="E5109" s="220"/>
      <c r="F5109" s="108"/>
      <c r="G5109" s="220"/>
      <c r="H5109" s="108"/>
      <c r="I5109" s="220"/>
      <c r="J5109" s="108"/>
      <c r="K5109" s="220"/>
      <c r="L5109" s="108"/>
      <c r="M5109" s="220"/>
      <c r="N5109" s="108"/>
      <c r="O5109" s="220"/>
      <c r="P5109" s="108"/>
      <c r="Q5109" s="225"/>
    </row>
    <row r="5110" spans="2:17" x14ac:dyDescent="0.25">
      <c r="B5110" s="108"/>
      <c r="C5110" s="220"/>
      <c r="D5110" s="108"/>
      <c r="E5110" s="220"/>
      <c r="F5110" s="108"/>
      <c r="G5110" s="220"/>
      <c r="H5110" s="108"/>
      <c r="I5110" s="220"/>
      <c r="J5110" s="108"/>
      <c r="K5110" s="220"/>
      <c r="L5110" s="108"/>
      <c r="M5110" s="220"/>
      <c r="N5110" s="108"/>
      <c r="O5110" s="220"/>
      <c r="P5110" s="108"/>
      <c r="Q5110" s="225"/>
    </row>
    <row r="5111" spans="2:17" x14ac:dyDescent="0.25">
      <c r="B5111" s="108"/>
      <c r="C5111" s="220"/>
      <c r="D5111" s="108"/>
      <c r="E5111" s="220"/>
      <c r="F5111" s="108"/>
      <c r="G5111" s="220"/>
      <c r="H5111" s="108"/>
      <c r="I5111" s="220"/>
      <c r="J5111" s="108"/>
      <c r="K5111" s="220"/>
      <c r="L5111" s="108"/>
      <c r="M5111" s="220"/>
      <c r="N5111" s="108"/>
      <c r="O5111" s="220"/>
      <c r="P5111" s="108"/>
      <c r="Q5111" s="225"/>
    </row>
    <row r="5112" spans="2:17" x14ac:dyDescent="0.25">
      <c r="B5112" s="108"/>
      <c r="C5112" s="220"/>
      <c r="D5112" s="108"/>
      <c r="E5112" s="220"/>
      <c r="F5112" s="108"/>
      <c r="G5112" s="220"/>
      <c r="H5112" s="108"/>
      <c r="I5112" s="220"/>
      <c r="J5112" s="108"/>
      <c r="K5112" s="220"/>
      <c r="L5112" s="108"/>
      <c r="M5112" s="220"/>
      <c r="N5112" s="108"/>
      <c r="O5112" s="220"/>
      <c r="P5112" s="108"/>
      <c r="Q5112" s="225"/>
    </row>
    <row r="5113" spans="2:17" x14ac:dyDescent="0.25">
      <c r="B5113" s="108"/>
      <c r="C5113" s="220"/>
      <c r="D5113" s="108"/>
      <c r="E5113" s="220"/>
      <c r="F5113" s="108"/>
      <c r="G5113" s="220"/>
      <c r="H5113" s="108"/>
      <c r="I5113" s="220"/>
      <c r="J5113" s="108"/>
      <c r="K5113" s="220"/>
      <c r="L5113" s="108"/>
      <c r="M5113" s="220"/>
      <c r="N5113" s="108"/>
      <c r="O5113" s="220"/>
      <c r="P5113" s="108"/>
      <c r="Q5113" s="225"/>
    </row>
    <row r="5114" spans="2:17" x14ac:dyDescent="0.25">
      <c r="B5114" s="108"/>
      <c r="C5114" s="220"/>
      <c r="D5114" s="108"/>
      <c r="E5114" s="220"/>
      <c r="F5114" s="108"/>
      <c r="G5114" s="220"/>
      <c r="H5114" s="108"/>
      <c r="I5114" s="220"/>
      <c r="J5114" s="108"/>
      <c r="K5114" s="220"/>
      <c r="L5114" s="108"/>
      <c r="M5114" s="220"/>
      <c r="N5114" s="108"/>
      <c r="O5114" s="220"/>
      <c r="P5114" s="108"/>
      <c r="Q5114" s="225"/>
    </row>
    <row r="5115" spans="2:17" x14ac:dyDescent="0.25">
      <c r="B5115" s="108"/>
      <c r="C5115" s="220"/>
      <c r="D5115" s="108"/>
      <c r="E5115" s="220"/>
      <c r="F5115" s="108"/>
      <c r="G5115" s="220"/>
      <c r="H5115" s="108"/>
      <c r="I5115" s="220"/>
      <c r="J5115" s="108"/>
      <c r="K5115" s="220"/>
      <c r="L5115" s="108"/>
      <c r="M5115" s="220"/>
      <c r="N5115" s="108"/>
      <c r="O5115" s="220"/>
      <c r="P5115" s="108"/>
      <c r="Q5115" s="225"/>
    </row>
    <row r="5116" spans="2:17" x14ac:dyDescent="0.25">
      <c r="B5116" s="108"/>
      <c r="C5116" s="220"/>
      <c r="D5116" s="108"/>
      <c r="E5116" s="220"/>
      <c r="F5116" s="108"/>
      <c r="G5116" s="220"/>
      <c r="H5116" s="108"/>
      <c r="I5116" s="220"/>
      <c r="J5116" s="108"/>
      <c r="K5116" s="220"/>
      <c r="L5116" s="108"/>
      <c r="M5116" s="220"/>
      <c r="N5116" s="108"/>
      <c r="O5116" s="220"/>
      <c r="P5116" s="108"/>
      <c r="Q5116" s="225"/>
    </row>
    <row r="5117" spans="2:17" x14ac:dyDescent="0.25">
      <c r="B5117" s="108"/>
      <c r="C5117" s="220"/>
      <c r="D5117" s="108"/>
      <c r="E5117" s="220"/>
      <c r="F5117" s="108"/>
      <c r="G5117" s="220"/>
      <c r="H5117" s="108"/>
      <c r="I5117" s="220"/>
      <c r="J5117" s="108"/>
      <c r="K5117" s="220"/>
      <c r="L5117" s="108"/>
      <c r="M5117" s="220"/>
      <c r="N5117" s="108"/>
      <c r="O5117" s="220"/>
      <c r="P5117" s="108"/>
      <c r="Q5117" s="225"/>
    </row>
    <row r="5118" spans="2:17" x14ac:dyDescent="0.25">
      <c r="B5118" s="108"/>
      <c r="C5118" s="220"/>
      <c r="D5118" s="108"/>
      <c r="E5118" s="220"/>
      <c r="F5118" s="108"/>
      <c r="G5118" s="220"/>
      <c r="H5118" s="108"/>
      <c r="I5118" s="220"/>
      <c r="J5118" s="108"/>
      <c r="K5118" s="220"/>
      <c r="L5118" s="108"/>
      <c r="M5118" s="220"/>
      <c r="N5118" s="108"/>
      <c r="O5118" s="220"/>
      <c r="P5118" s="108"/>
      <c r="Q5118" s="225"/>
    </row>
    <row r="5119" spans="2:17" x14ac:dyDescent="0.25">
      <c r="B5119" s="108"/>
      <c r="C5119" s="220"/>
      <c r="D5119" s="108"/>
      <c r="E5119" s="220"/>
      <c r="F5119" s="108"/>
      <c r="G5119" s="220"/>
      <c r="H5119" s="108"/>
      <c r="I5119" s="220"/>
      <c r="J5119" s="108"/>
      <c r="K5119" s="220"/>
      <c r="L5119" s="108"/>
      <c r="M5119" s="220"/>
      <c r="N5119" s="108"/>
      <c r="O5119" s="220"/>
      <c r="P5119" s="108"/>
      <c r="Q5119" s="225"/>
    </row>
    <row r="5120" spans="2:17" x14ac:dyDescent="0.25">
      <c r="B5120" s="108"/>
      <c r="C5120" s="220"/>
      <c r="D5120" s="108"/>
      <c r="E5120" s="220"/>
      <c r="F5120" s="108"/>
      <c r="G5120" s="220"/>
      <c r="H5120" s="108"/>
      <c r="I5120" s="220"/>
      <c r="J5120" s="108"/>
      <c r="K5120" s="220"/>
      <c r="L5120" s="108"/>
      <c r="M5120" s="220"/>
      <c r="N5120" s="108"/>
      <c r="O5120" s="220"/>
      <c r="P5120" s="108"/>
      <c r="Q5120" s="225"/>
    </row>
    <row r="5121" spans="2:17" x14ac:dyDescent="0.25">
      <c r="B5121" s="108"/>
      <c r="C5121" s="220"/>
      <c r="D5121" s="108"/>
      <c r="E5121" s="220"/>
      <c r="F5121" s="108"/>
      <c r="G5121" s="220"/>
      <c r="H5121" s="108"/>
      <c r="I5121" s="220"/>
      <c r="J5121" s="108"/>
      <c r="K5121" s="220"/>
      <c r="L5121" s="108"/>
      <c r="M5121" s="220"/>
      <c r="N5121" s="108"/>
      <c r="O5121" s="220"/>
      <c r="P5121" s="108"/>
      <c r="Q5121" s="225"/>
    </row>
    <row r="5122" spans="2:17" x14ac:dyDescent="0.25">
      <c r="B5122" s="108"/>
      <c r="C5122" s="220"/>
      <c r="D5122" s="108"/>
      <c r="E5122" s="220"/>
      <c r="F5122" s="108"/>
      <c r="G5122" s="220"/>
      <c r="H5122" s="108"/>
      <c r="I5122" s="220"/>
      <c r="J5122" s="108"/>
      <c r="K5122" s="220"/>
      <c r="L5122" s="108"/>
      <c r="M5122" s="220"/>
      <c r="N5122" s="108"/>
      <c r="O5122" s="220"/>
      <c r="P5122" s="108"/>
      <c r="Q5122" s="225"/>
    </row>
    <row r="5123" spans="2:17" x14ac:dyDescent="0.25">
      <c r="B5123" s="108"/>
      <c r="C5123" s="220"/>
      <c r="D5123" s="108"/>
      <c r="E5123" s="220"/>
      <c r="F5123" s="108"/>
      <c r="G5123" s="220"/>
      <c r="H5123" s="108"/>
      <c r="I5123" s="220"/>
      <c r="J5123" s="108"/>
      <c r="K5123" s="220"/>
      <c r="L5123" s="108"/>
      <c r="M5123" s="220"/>
      <c r="N5123" s="108"/>
      <c r="O5123" s="220"/>
      <c r="P5123" s="108"/>
      <c r="Q5123" s="225"/>
    </row>
    <row r="5124" spans="2:17" x14ac:dyDescent="0.25">
      <c r="B5124" s="108"/>
      <c r="C5124" s="220"/>
      <c r="D5124" s="108"/>
      <c r="E5124" s="220"/>
      <c r="F5124" s="108"/>
      <c r="G5124" s="220"/>
      <c r="H5124" s="108"/>
      <c r="I5124" s="220"/>
      <c r="J5124" s="108"/>
      <c r="K5124" s="220"/>
      <c r="L5124" s="108"/>
      <c r="M5124" s="220"/>
      <c r="N5124" s="108"/>
      <c r="O5124" s="220"/>
      <c r="P5124" s="108"/>
      <c r="Q5124" s="225"/>
    </row>
    <row r="5125" spans="2:17" x14ac:dyDescent="0.25">
      <c r="B5125" s="108"/>
      <c r="C5125" s="220"/>
      <c r="D5125" s="108"/>
      <c r="E5125" s="220"/>
      <c r="F5125" s="108"/>
      <c r="G5125" s="220"/>
      <c r="H5125" s="108"/>
      <c r="I5125" s="220"/>
      <c r="J5125" s="108"/>
      <c r="K5125" s="220"/>
      <c r="L5125" s="108"/>
      <c r="M5125" s="220"/>
      <c r="N5125" s="108"/>
      <c r="O5125" s="220"/>
      <c r="P5125" s="108"/>
      <c r="Q5125" s="225"/>
    </row>
    <row r="5126" spans="2:17" x14ac:dyDescent="0.25">
      <c r="B5126" s="108"/>
      <c r="C5126" s="220"/>
      <c r="D5126" s="108"/>
      <c r="E5126" s="220"/>
      <c r="F5126" s="108"/>
      <c r="G5126" s="220"/>
      <c r="H5126" s="108"/>
      <c r="I5126" s="220"/>
      <c r="J5126" s="108"/>
      <c r="K5126" s="220"/>
      <c r="L5126" s="108"/>
      <c r="M5126" s="220"/>
      <c r="N5126" s="108"/>
      <c r="O5126" s="220"/>
      <c r="P5126" s="108"/>
      <c r="Q5126" s="225"/>
    </row>
    <row r="5127" spans="2:17" x14ac:dyDescent="0.25">
      <c r="B5127" s="108"/>
      <c r="C5127" s="220"/>
      <c r="D5127" s="108"/>
      <c r="E5127" s="220"/>
      <c r="F5127" s="108"/>
      <c r="G5127" s="220"/>
      <c r="H5127" s="108"/>
      <c r="I5127" s="220"/>
      <c r="J5127" s="108"/>
      <c r="K5127" s="220"/>
      <c r="L5127" s="108"/>
      <c r="M5127" s="220"/>
      <c r="N5127" s="108"/>
      <c r="O5127" s="220"/>
      <c r="P5127" s="108"/>
      <c r="Q5127" s="225"/>
    </row>
    <row r="5128" spans="2:17" x14ac:dyDescent="0.25">
      <c r="B5128" s="108"/>
      <c r="C5128" s="220"/>
      <c r="D5128" s="108"/>
      <c r="E5128" s="220"/>
      <c r="F5128" s="108"/>
      <c r="G5128" s="220"/>
      <c r="H5128" s="108"/>
      <c r="I5128" s="220"/>
      <c r="J5128" s="108"/>
      <c r="K5128" s="220"/>
      <c r="L5128" s="108"/>
      <c r="M5128" s="220"/>
      <c r="N5128" s="108"/>
      <c r="O5128" s="220"/>
      <c r="P5128" s="108"/>
      <c r="Q5128" s="225"/>
    </row>
    <row r="5129" spans="2:17" x14ac:dyDescent="0.25">
      <c r="B5129" s="108"/>
      <c r="C5129" s="220"/>
      <c r="D5129" s="108"/>
      <c r="E5129" s="220"/>
      <c r="F5129" s="108"/>
      <c r="G5129" s="220"/>
      <c r="H5129" s="108"/>
      <c r="I5129" s="220"/>
      <c r="J5129" s="108"/>
      <c r="K5129" s="220"/>
      <c r="L5129" s="108"/>
      <c r="M5129" s="220"/>
      <c r="N5129" s="108"/>
      <c r="O5129" s="220"/>
      <c r="P5129" s="108"/>
      <c r="Q5129" s="225"/>
    </row>
    <row r="5130" spans="2:17" x14ac:dyDescent="0.25">
      <c r="B5130" s="108"/>
      <c r="C5130" s="220"/>
      <c r="D5130" s="108"/>
      <c r="E5130" s="220"/>
      <c r="F5130" s="108"/>
      <c r="G5130" s="220"/>
      <c r="H5130" s="108"/>
      <c r="I5130" s="220"/>
      <c r="J5130" s="108"/>
      <c r="K5130" s="220"/>
      <c r="L5130" s="108"/>
      <c r="M5130" s="220"/>
      <c r="N5130" s="108"/>
      <c r="O5130" s="220"/>
      <c r="P5130" s="108"/>
      <c r="Q5130" s="225"/>
    </row>
    <row r="5131" spans="2:17" x14ac:dyDescent="0.25">
      <c r="B5131" s="108"/>
      <c r="C5131" s="220"/>
      <c r="D5131" s="108"/>
      <c r="E5131" s="220"/>
      <c r="F5131" s="108"/>
      <c r="G5131" s="220"/>
      <c r="H5131" s="108"/>
      <c r="I5131" s="220"/>
      <c r="J5131" s="108"/>
      <c r="K5131" s="220"/>
      <c r="L5131" s="108"/>
      <c r="M5131" s="220"/>
      <c r="N5131" s="108"/>
      <c r="O5131" s="220"/>
      <c r="P5131" s="108"/>
      <c r="Q5131" s="225"/>
    </row>
    <row r="5132" spans="2:17" x14ac:dyDescent="0.25">
      <c r="B5132" s="108"/>
      <c r="C5132" s="220"/>
      <c r="D5132" s="108"/>
      <c r="E5132" s="220"/>
      <c r="F5132" s="108"/>
      <c r="G5132" s="220"/>
      <c r="H5132" s="108"/>
      <c r="I5132" s="220"/>
      <c r="J5132" s="108"/>
      <c r="K5132" s="220"/>
      <c r="L5132" s="108"/>
      <c r="M5132" s="220"/>
      <c r="N5132" s="108"/>
      <c r="O5132" s="220"/>
      <c r="P5132" s="108"/>
      <c r="Q5132" s="225"/>
    </row>
    <row r="5133" spans="2:17" x14ac:dyDescent="0.25">
      <c r="B5133" s="108"/>
      <c r="C5133" s="220"/>
      <c r="D5133" s="108"/>
      <c r="E5133" s="220"/>
      <c r="F5133" s="108"/>
      <c r="G5133" s="220"/>
      <c r="H5133" s="108"/>
      <c r="I5133" s="220"/>
      <c r="J5133" s="108"/>
      <c r="K5133" s="220"/>
      <c r="L5133" s="108"/>
      <c r="M5133" s="220"/>
      <c r="N5133" s="108"/>
      <c r="O5133" s="220"/>
      <c r="P5133" s="108"/>
      <c r="Q5133" s="225"/>
    </row>
    <row r="5134" spans="2:17" x14ac:dyDescent="0.25">
      <c r="B5134" s="108"/>
      <c r="C5134" s="220"/>
      <c r="D5134" s="108"/>
      <c r="E5134" s="220"/>
      <c r="F5134" s="108"/>
      <c r="G5134" s="220"/>
      <c r="H5134" s="108"/>
      <c r="I5134" s="220"/>
      <c r="J5134" s="108"/>
      <c r="K5134" s="220"/>
      <c r="L5134" s="108"/>
      <c r="M5134" s="220"/>
      <c r="N5134" s="108"/>
      <c r="O5134" s="220"/>
      <c r="P5134" s="108"/>
      <c r="Q5134" s="225"/>
    </row>
    <row r="5135" spans="2:17" x14ac:dyDescent="0.25">
      <c r="B5135" s="108"/>
      <c r="C5135" s="220"/>
      <c r="D5135" s="108"/>
      <c r="E5135" s="220"/>
      <c r="F5135" s="108"/>
      <c r="G5135" s="220"/>
      <c r="H5135" s="108"/>
      <c r="I5135" s="220"/>
      <c r="J5135" s="108"/>
      <c r="K5135" s="220"/>
      <c r="L5135" s="108"/>
      <c r="M5135" s="220"/>
      <c r="N5135" s="108"/>
      <c r="O5135" s="220"/>
      <c r="P5135" s="108"/>
      <c r="Q5135" s="225"/>
    </row>
    <row r="5136" spans="2:17" x14ac:dyDescent="0.25">
      <c r="B5136" s="108"/>
      <c r="C5136" s="220"/>
      <c r="D5136" s="108"/>
      <c r="E5136" s="220"/>
      <c r="F5136" s="108"/>
      <c r="G5136" s="220"/>
      <c r="H5136" s="108"/>
      <c r="I5136" s="220"/>
      <c r="J5136" s="108"/>
      <c r="K5136" s="220"/>
      <c r="L5136" s="108"/>
      <c r="M5136" s="220"/>
      <c r="N5136" s="108"/>
      <c r="O5136" s="220"/>
      <c r="P5136" s="108"/>
      <c r="Q5136" s="225"/>
    </row>
    <row r="5137" spans="2:17" x14ac:dyDescent="0.25">
      <c r="B5137" s="108"/>
      <c r="C5137" s="220"/>
      <c r="D5137" s="108"/>
      <c r="E5137" s="220"/>
      <c r="F5137" s="108"/>
      <c r="G5137" s="220"/>
      <c r="H5137" s="108"/>
      <c r="I5137" s="220"/>
      <c r="J5137" s="108"/>
      <c r="K5137" s="220"/>
      <c r="L5137" s="108"/>
      <c r="M5137" s="220"/>
      <c r="N5137" s="108"/>
      <c r="O5137" s="220"/>
      <c r="P5137" s="108"/>
      <c r="Q5137" s="225"/>
    </row>
    <row r="5138" spans="2:17" x14ac:dyDescent="0.25">
      <c r="B5138" s="108"/>
      <c r="C5138" s="220"/>
      <c r="D5138" s="108"/>
      <c r="E5138" s="220"/>
      <c r="F5138" s="108"/>
      <c r="G5138" s="220"/>
      <c r="H5138" s="108"/>
      <c r="I5138" s="220"/>
      <c r="J5138" s="108"/>
      <c r="K5138" s="220"/>
      <c r="L5138" s="108"/>
      <c r="M5138" s="220"/>
      <c r="N5138" s="108"/>
      <c r="O5138" s="220"/>
      <c r="P5138" s="108"/>
      <c r="Q5138" s="225"/>
    </row>
    <row r="5139" spans="2:17" x14ac:dyDescent="0.25">
      <c r="B5139" s="108"/>
      <c r="C5139" s="220"/>
      <c r="D5139" s="108"/>
      <c r="E5139" s="220"/>
      <c r="F5139" s="108"/>
      <c r="G5139" s="220"/>
      <c r="H5139" s="108"/>
      <c r="I5139" s="220"/>
      <c r="J5139" s="108"/>
      <c r="K5139" s="220"/>
      <c r="L5139" s="108"/>
      <c r="M5139" s="220"/>
      <c r="N5139" s="108"/>
      <c r="O5139" s="220"/>
      <c r="P5139" s="108"/>
      <c r="Q5139" s="225"/>
    </row>
    <row r="5140" spans="2:17" x14ac:dyDescent="0.25">
      <c r="B5140" s="108"/>
      <c r="C5140" s="220"/>
      <c r="D5140" s="108"/>
      <c r="E5140" s="220"/>
      <c r="F5140" s="108"/>
      <c r="G5140" s="220"/>
      <c r="H5140" s="108"/>
      <c r="I5140" s="220"/>
      <c r="J5140" s="108"/>
      <c r="K5140" s="220"/>
      <c r="L5140" s="108"/>
      <c r="M5140" s="220"/>
      <c r="N5140" s="108"/>
      <c r="O5140" s="220"/>
      <c r="P5140" s="108"/>
      <c r="Q5140" s="225"/>
    </row>
    <row r="5141" spans="2:17" x14ac:dyDescent="0.25">
      <c r="B5141" s="108"/>
      <c r="C5141" s="220"/>
      <c r="D5141" s="108"/>
      <c r="E5141" s="220"/>
      <c r="F5141" s="108"/>
      <c r="G5141" s="220"/>
      <c r="H5141" s="108"/>
      <c r="I5141" s="220"/>
      <c r="J5141" s="108"/>
      <c r="K5141" s="220"/>
      <c r="L5141" s="108"/>
      <c r="M5141" s="220"/>
      <c r="N5141" s="108"/>
      <c r="O5141" s="220"/>
      <c r="P5141" s="108"/>
      <c r="Q5141" s="225"/>
    </row>
    <row r="5142" spans="2:17" x14ac:dyDescent="0.25">
      <c r="B5142" s="108"/>
      <c r="C5142" s="220"/>
      <c r="D5142" s="108"/>
      <c r="E5142" s="220"/>
      <c r="F5142" s="108"/>
      <c r="G5142" s="220"/>
      <c r="H5142" s="108"/>
      <c r="I5142" s="220"/>
      <c r="J5142" s="108"/>
      <c r="K5142" s="220"/>
      <c r="L5142" s="108"/>
      <c r="M5142" s="220"/>
      <c r="N5142" s="108"/>
      <c r="O5142" s="220"/>
      <c r="P5142" s="108"/>
      <c r="Q5142" s="225"/>
    </row>
    <row r="5143" spans="2:17" x14ac:dyDescent="0.25">
      <c r="B5143" s="108"/>
      <c r="C5143" s="220"/>
      <c r="D5143" s="108"/>
      <c r="E5143" s="220"/>
      <c r="F5143" s="108"/>
      <c r="G5143" s="220"/>
      <c r="H5143" s="108"/>
      <c r="I5143" s="220"/>
      <c r="J5143" s="108"/>
      <c r="K5143" s="220"/>
      <c r="L5143" s="108"/>
      <c r="M5143" s="220"/>
      <c r="N5143" s="108"/>
      <c r="O5143" s="220"/>
      <c r="P5143" s="108"/>
      <c r="Q5143" s="225"/>
    </row>
    <row r="5144" spans="2:17" x14ac:dyDescent="0.25">
      <c r="B5144" s="108"/>
      <c r="C5144" s="220"/>
      <c r="D5144" s="108"/>
      <c r="E5144" s="220"/>
      <c r="F5144" s="108"/>
      <c r="G5144" s="220"/>
      <c r="H5144" s="108"/>
      <c r="I5144" s="220"/>
      <c r="J5144" s="108"/>
      <c r="K5144" s="220"/>
      <c r="L5144" s="108"/>
      <c r="M5144" s="220"/>
      <c r="N5144" s="108"/>
      <c r="O5144" s="220"/>
      <c r="P5144" s="108"/>
      <c r="Q5144" s="225"/>
    </row>
    <row r="5145" spans="2:17" x14ac:dyDescent="0.25">
      <c r="B5145" s="108"/>
      <c r="C5145" s="220"/>
      <c r="D5145" s="108"/>
      <c r="E5145" s="220"/>
      <c r="F5145" s="108"/>
      <c r="G5145" s="220"/>
      <c r="H5145" s="108"/>
      <c r="I5145" s="220"/>
      <c r="J5145" s="108"/>
      <c r="K5145" s="220"/>
      <c r="L5145" s="108"/>
      <c r="M5145" s="220"/>
      <c r="N5145" s="108"/>
      <c r="O5145" s="220"/>
      <c r="P5145" s="108"/>
      <c r="Q5145" s="225"/>
    </row>
    <row r="5146" spans="2:17" x14ac:dyDescent="0.25">
      <c r="B5146" s="108"/>
      <c r="C5146" s="220"/>
      <c r="D5146" s="108"/>
      <c r="E5146" s="220"/>
      <c r="F5146" s="108"/>
      <c r="G5146" s="220"/>
      <c r="H5146" s="108"/>
      <c r="I5146" s="220"/>
      <c r="J5146" s="108"/>
      <c r="K5146" s="220"/>
      <c r="L5146" s="108"/>
      <c r="M5146" s="220"/>
      <c r="N5146" s="108"/>
      <c r="O5146" s="220"/>
      <c r="P5146" s="108"/>
      <c r="Q5146" s="225"/>
    </row>
    <row r="5147" spans="2:17" x14ac:dyDescent="0.25">
      <c r="B5147" s="108"/>
      <c r="C5147" s="220"/>
      <c r="D5147" s="108"/>
      <c r="E5147" s="220"/>
      <c r="F5147" s="108"/>
      <c r="G5147" s="220"/>
      <c r="H5147" s="108"/>
      <c r="I5147" s="220"/>
      <c r="J5147" s="108"/>
      <c r="K5147" s="220"/>
      <c r="L5147" s="108"/>
      <c r="M5147" s="220"/>
      <c r="N5147" s="108"/>
      <c r="O5147" s="220"/>
      <c r="P5147" s="108"/>
      <c r="Q5147" s="225"/>
    </row>
    <row r="5148" spans="2:17" x14ac:dyDescent="0.25">
      <c r="B5148" s="108"/>
      <c r="C5148" s="220"/>
      <c r="D5148" s="108"/>
      <c r="E5148" s="220"/>
      <c r="F5148" s="108"/>
      <c r="G5148" s="220"/>
      <c r="H5148" s="108"/>
      <c r="I5148" s="220"/>
      <c r="J5148" s="108"/>
      <c r="K5148" s="220"/>
      <c r="L5148" s="108"/>
      <c r="M5148" s="220"/>
      <c r="N5148" s="108"/>
      <c r="O5148" s="220"/>
      <c r="P5148" s="108"/>
      <c r="Q5148" s="225"/>
    </row>
    <row r="5149" spans="2:17" x14ac:dyDescent="0.25">
      <c r="B5149" s="108"/>
      <c r="C5149" s="220"/>
      <c r="D5149" s="108"/>
      <c r="E5149" s="220"/>
      <c r="F5149" s="108"/>
      <c r="G5149" s="220"/>
      <c r="H5149" s="108"/>
      <c r="I5149" s="220"/>
      <c r="J5149" s="108"/>
      <c r="K5149" s="220"/>
      <c r="L5149" s="108"/>
      <c r="M5149" s="220"/>
      <c r="N5149" s="108"/>
      <c r="O5149" s="220"/>
      <c r="P5149" s="108"/>
      <c r="Q5149" s="225"/>
    </row>
    <row r="5150" spans="2:17" x14ac:dyDescent="0.25">
      <c r="B5150" s="108"/>
      <c r="C5150" s="220"/>
      <c r="D5150" s="108"/>
      <c r="E5150" s="220"/>
      <c r="F5150" s="108"/>
      <c r="G5150" s="220"/>
      <c r="H5150" s="108"/>
      <c r="I5150" s="220"/>
      <c r="J5150" s="108"/>
      <c r="K5150" s="220"/>
      <c r="L5150" s="108"/>
      <c r="M5150" s="220"/>
      <c r="N5150" s="108"/>
      <c r="O5150" s="220"/>
      <c r="P5150" s="108"/>
      <c r="Q5150" s="225"/>
    </row>
    <row r="5151" spans="2:17" x14ac:dyDescent="0.25">
      <c r="B5151" s="108"/>
      <c r="C5151" s="220"/>
      <c r="D5151" s="108"/>
      <c r="E5151" s="220"/>
      <c r="F5151" s="108"/>
      <c r="G5151" s="220"/>
      <c r="H5151" s="108"/>
      <c r="I5151" s="220"/>
      <c r="J5151" s="108"/>
      <c r="K5151" s="220"/>
      <c r="L5151" s="108"/>
      <c r="M5151" s="220"/>
      <c r="N5151" s="108"/>
      <c r="O5151" s="220"/>
      <c r="P5151" s="108"/>
      <c r="Q5151" s="225"/>
    </row>
    <row r="5152" spans="2:17" x14ac:dyDescent="0.25">
      <c r="B5152" s="108"/>
      <c r="C5152" s="220"/>
      <c r="D5152" s="108"/>
      <c r="E5152" s="220"/>
      <c r="F5152" s="108"/>
      <c r="G5152" s="220"/>
      <c r="H5152" s="108"/>
      <c r="I5152" s="220"/>
      <c r="J5152" s="108"/>
      <c r="K5152" s="220"/>
      <c r="L5152" s="108"/>
      <c r="M5152" s="220"/>
      <c r="N5152" s="108"/>
      <c r="O5152" s="220"/>
      <c r="P5152" s="108"/>
      <c r="Q5152" s="225"/>
    </row>
    <row r="5153" spans="2:17" x14ac:dyDescent="0.25">
      <c r="B5153" s="108"/>
      <c r="C5153" s="220"/>
      <c r="D5153" s="108"/>
      <c r="E5153" s="220"/>
      <c r="F5153" s="108"/>
      <c r="G5153" s="220"/>
      <c r="H5153" s="108"/>
      <c r="I5153" s="220"/>
      <c r="J5153" s="108"/>
      <c r="K5153" s="220"/>
      <c r="L5153" s="108"/>
      <c r="M5153" s="220"/>
      <c r="N5153" s="108"/>
      <c r="O5153" s="220"/>
      <c r="P5153" s="108"/>
      <c r="Q5153" s="225"/>
    </row>
    <row r="5154" spans="2:17" x14ac:dyDescent="0.25">
      <c r="B5154" s="108"/>
      <c r="C5154" s="220"/>
      <c r="D5154" s="108"/>
      <c r="E5154" s="220"/>
      <c r="F5154" s="108"/>
      <c r="G5154" s="220"/>
      <c r="H5154" s="108"/>
      <c r="I5154" s="220"/>
      <c r="J5154" s="108"/>
      <c r="K5154" s="220"/>
      <c r="L5154" s="108"/>
      <c r="M5154" s="220"/>
      <c r="N5154" s="108"/>
      <c r="O5154" s="220"/>
      <c r="P5154" s="108"/>
      <c r="Q5154" s="225"/>
    </row>
    <row r="5155" spans="2:17" x14ac:dyDescent="0.25">
      <c r="B5155" s="108"/>
      <c r="C5155" s="220"/>
      <c r="D5155" s="108"/>
      <c r="E5155" s="220"/>
      <c r="F5155" s="108"/>
      <c r="G5155" s="220"/>
      <c r="H5155" s="108"/>
      <c r="I5155" s="220"/>
      <c r="J5155" s="108"/>
      <c r="K5155" s="220"/>
      <c r="L5155" s="108"/>
      <c r="M5155" s="220"/>
      <c r="N5155" s="108"/>
      <c r="O5155" s="220"/>
      <c r="P5155" s="108"/>
      <c r="Q5155" s="225"/>
    </row>
    <row r="5156" spans="2:17" x14ac:dyDescent="0.25">
      <c r="B5156" s="108"/>
      <c r="C5156" s="220"/>
      <c r="D5156" s="108"/>
      <c r="E5156" s="220"/>
      <c r="F5156" s="108"/>
      <c r="G5156" s="220"/>
      <c r="H5156" s="108"/>
      <c r="I5156" s="220"/>
      <c r="J5156" s="108"/>
      <c r="K5156" s="220"/>
      <c r="L5156" s="108"/>
      <c r="M5156" s="220"/>
      <c r="N5156" s="108"/>
      <c r="O5156" s="220"/>
      <c r="P5156" s="108"/>
      <c r="Q5156" s="225"/>
    </row>
    <row r="5157" spans="2:17" x14ac:dyDescent="0.25">
      <c r="B5157" s="108"/>
      <c r="C5157" s="220"/>
      <c r="D5157" s="108"/>
      <c r="E5157" s="220"/>
      <c r="F5157" s="108"/>
      <c r="G5157" s="220"/>
      <c r="H5157" s="108"/>
      <c r="I5157" s="220"/>
      <c r="J5157" s="108"/>
      <c r="K5157" s="220"/>
      <c r="L5157" s="108"/>
      <c r="M5157" s="220"/>
      <c r="N5157" s="108"/>
      <c r="O5157" s="220"/>
      <c r="P5157" s="108"/>
      <c r="Q5157" s="225"/>
    </row>
    <row r="5158" spans="2:17" x14ac:dyDescent="0.25">
      <c r="B5158" s="108"/>
      <c r="C5158" s="220"/>
      <c r="D5158" s="108"/>
      <c r="E5158" s="220"/>
      <c r="F5158" s="108"/>
      <c r="G5158" s="220"/>
      <c r="H5158" s="108"/>
      <c r="I5158" s="220"/>
      <c r="J5158" s="108"/>
      <c r="K5158" s="220"/>
      <c r="L5158" s="108"/>
      <c r="M5158" s="220"/>
      <c r="N5158" s="108"/>
      <c r="O5158" s="220"/>
      <c r="P5158" s="108"/>
      <c r="Q5158" s="225"/>
    </row>
    <row r="5159" spans="2:17" x14ac:dyDescent="0.25">
      <c r="B5159" s="108"/>
      <c r="C5159" s="220"/>
      <c r="D5159" s="108"/>
      <c r="E5159" s="220"/>
      <c r="F5159" s="108"/>
      <c r="G5159" s="220"/>
      <c r="H5159" s="108"/>
      <c r="I5159" s="220"/>
      <c r="J5159" s="108"/>
      <c r="K5159" s="220"/>
      <c r="L5159" s="108"/>
      <c r="M5159" s="220"/>
      <c r="N5159" s="108"/>
      <c r="O5159" s="220"/>
      <c r="P5159" s="108"/>
      <c r="Q5159" s="225"/>
    </row>
    <row r="5160" spans="2:17" x14ac:dyDescent="0.25">
      <c r="B5160" s="108"/>
      <c r="C5160" s="220"/>
      <c r="D5160" s="108"/>
      <c r="E5160" s="220"/>
      <c r="F5160" s="108"/>
      <c r="G5160" s="220"/>
      <c r="H5160" s="108"/>
      <c r="I5160" s="220"/>
      <c r="J5160" s="108"/>
      <c r="K5160" s="220"/>
      <c r="L5160" s="108"/>
      <c r="M5160" s="220"/>
      <c r="N5160" s="108"/>
      <c r="O5160" s="220"/>
      <c r="P5160" s="108"/>
      <c r="Q5160" s="225"/>
    </row>
    <row r="5161" spans="2:17" x14ac:dyDescent="0.25">
      <c r="B5161" s="108"/>
      <c r="C5161" s="220"/>
      <c r="D5161" s="108"/>
      <c r="E5161" s="220"/>
      <c r="F5161" s="108"/>
      <c r="G5161" s="220"/>
      <c r="H5161" s="108"/>
      <c r="I5161" s="220"/>
      <c r="J5161" s="108"/>
      <c r="K5161" s="220"/>
      <c r="L5161" s="108"/>
      <c r="M5161" s="220"/>
      <c r="N5161" s="108"/>
      <c r="O5161" s="220"/>
      <c r="P5161" s="108"/>
      <c r="Q5161" s="225"/>
    </row>
    <row r="5162" spans="2:17" x14ac:dyDescent="0.25">
      <c r="B5162" s="108"/>
      <c r="C5162" s="220"/>
      <c r="D5162" s="108"/>
      <c r="E5162" s="220"/>
      <c r="F5162" s="108"/>
      <c r="G5162" s="220"/>
      <c r="H5162" s="108"/>
      <c r="I5162" s="220"/>
      <c r="J5162" s="108"/>
      <c r="K5162" s="220"/>
      <c r="L5162" s="108"/>
      <c r="M5162" s="220"/>
      <c r="N5162" s="108"/>
      <c r="O5162" s="220"/>
      <c r="P5162" s="108"/>
      <c r="Q5162" s="225"/>
    </row>
    <row r="5163" spans="2:17" x14ac:dyDescent="0.25">
      <c r="B5163" s="108"/>
      <c r="C5163" s="220"/>
      <c r="D5163" s="108"/>
      <c r="E5163" s="220"/>
      <c r="F5163" s="108"/>
      <c r="G5163" s="220"/>
      <c r="H5163" s="108"/>
      <c r="I5163" s="220"/>
      <c r="J5163" s="108"/>
      <c r="K5163" s="220"/>
      <c r="L5163" s="108"/>
      <c r="M5163" s="220"/>
      <c r="N5163" s="108"/>
      <c r="O5163" s="220"/>
      <c r="P5163" s="108"/>
      <c r="Q5163" s="225"/>
    </row>
    <row r="5164" spans="2:17" x14ac:dyDescent="0.25">
      <c r="B5164" s="108"/>
      <c r="C5164" s="220"/>
      <c r="D5164" s="108"/>
      <c r="E5164" s="220"/>
      <c r="F5164" s="108"/>
      <c r="G5164" s="220"/>
      <c r="H5164" s="108"/>
      <c r="I5164" s="220"/>
      <c r="J5164" s="108"/>
      <c r="K5164" s="220"/>
      <c r="L5164" s="108"/>
      <c r="M5164" s="220"/>
      <c r="N5164" s="108"/>
      <c r="O5164" s="220"/>
      <c r="P5164" s="108"/>
      <c r="Q5164" s="225"/>
    </row>
    <row r="5165" spans="2:17" x14ac:dyDescent="0.25">
      <c r="B5165" s="108"/>
      <c r="C5165" s="220"/>
      <c r="D5165" s="108"/>
      <c r="E5165" s="220"/>
      <c r="F5165" s="108"/>
      <c r="G5165" s="220"/>
      <c r="H5165" s="108"/>
      <c r="I5165" s="220"/>
      <c r="J5165" s="108"/>
      <c r="K5165" s="220"/>
      <c r="L5165" s="108"/>
      <c r="M5165" s="220"/>
      <c r="N5165" s="108"/>
      <c r="O5165" s="220"/>
      <c r="P5165" s="108"/>
      <c r="Q5165" s="225"/>
    </row>
    <row r="5166" spans="2:17" x14ac:dyDescent="0.25">
      <c r="B5166" s="108"/>
      <c r="C5166" s="220"/>
      <c r="D5166" s="108"/>
      <c r="E5166" s="220"/>
      <c r="F5166" s="108"/>
      <c r="G5166" s="220"/>
      <c r="H5166" s="108"/>
      <c r="I5166" s="220"/>
      <c r="J5166" s="108"/>
      <c r="K5166" s="220"/>
      <c r="L5166" s="108"/>
      <c r="M5166" s="220"/>
      <c r="N5166" s="108"/>
      <c r="O5166" s="220"/>
      <c r="P5166" s="108"/>
      <c r="Q5166" s="225"/>
    </row>
    <row r="5167" spans="2:17" x14ac:dyDescent="0.25">
      <c r="B5167" s="108"/>
      <c r="C5167" s="220"/>
      <c r="D5167" s="108"/>
      <c r="E5167" s="220"/>
      <c r="F5167" s="108"/>
      <c r="G5167" s="220"/>
      <c r="H5167" s="108"/>
      <c r="I5167" s="220"/>
      <c r="J5167" s="108"/>
      <c r="K5167" s="220"/>
      <c r="L5167" s="108"/>
      <c r="M5167" s="220"/>
      <c r="N5167" s="108"/>
      <c r="O5167" s="220"/>
      <c r="P5167" s="108"/>
      <c r="Q5167" s="225"/>
    </row>
    <row r="5168" spans="2:17" x14ac:dyDescent="0.25">
      <c r="B5168" s="108"/>
      <c r="C5168" s="220"/>
      <c r="D5168" s="108"/>
      <c r="E5168" s="220"/>
      <c r="F5168" s="108"/>
      <c r="G5168" s="220"/>
      <c r="H5168" s="108"/>
      <c r="I5168" s="220"/>
      <c r="J5168" s="108"/>
      <c r="K5168" s="220"/>
      <c r="L5168" s="108"/>
      <c r="M5168" s="220"/>
      <c r="N5168" s="108"/>
      <c r="O5168" s="220"/>
      <c r="P5168" s="108"/>
      <c r="Q5168" s="225"/>
    </row>
    <row r="5169" spans="2:17" x14ac:dyDescent="0.25">
      <c r="B5169" s="108"/>
      <c r="C5169" s="220"/>
      <c r="D5169" s="108"/>
      <c r="E5169" s="220"/>
      <c r="F5169" s="108"/>
      <c r="G5169" s="220"/>
      <c r="H5169" s="108"/>
      <c r="I5169" s="220"/>
      <c r="J5169" s="108"/>
      <c r="K5169" s="220"/>
      <c r="L5169" s="108"/>
      <c r="M5169" s="220"/>
      <c r="N5169" s="108"/>
      <c r="O5169" s="220"/>
      <c r="P5169" s="108"/>
      <c r="Q5169" s="225"/>
    </row>
    <row r="5170" spans="2:17" x14ac:dyDescent="0.25">
      <c r="B5170" s="108"/>
      <c r="C5170" s="220"/>
      <c r="D5170" s="108"/>
      <c r="E5170" s="220"/>
      <c r="F5170" s="108"/>
      <c r="G5170" s="220"/>
      <c r="H5170" s="108"/>
      <c r="I5170" s="220"/>
      <c r="J5170" s="108"/>
      <c r="K5170" s="220"/>
      <c r="L5170" s="108"/>
      <c r="M5170" s="220"/>
      <c r="N5170" s="108"/>
      <c r="O5170" s="220"/>
      <c r="P5170" s="108"/>
      <c r="Q5170" s="225"/>
    </row>
    <row r="5171" spans="2:17" x14ac:dyDescent="0.25">
      <c r="B5171" s="108"/>
      <c r="C5171" s="220"/>
      <c r="D5171" s="108"/>
      <c r="E5171" s="220"/>
      <c r="F5171" s="108"/>
      <c r="G5171" s="220"/>
      <c r="H5171" s="108"/>
      <c r="I5171" s="220"/>
      <c r="J5171" s="108"/>
      <c r="K5171" s="220"/>
      <c r="L5171" s="108"/>
      <c r="M5171" s="220"/>
      <c r="N5171" s="108"/>
      <c r="O5171" s="220"/>
      <c r="P5171" s="108"/>
      <c r="Q5171" s="225"/>
    </row>
    <row r="5172" spans="2:17" x14ac:dyDescent="0.25">
      <c r="B5172" s="108"/>
      <c r="C5172" s="220"/>
      <c r="D5172" s="108"/>
      <c r="E5172" s="220"/>
      <c r="F5172" s="108"/>
      <c r="G5172" s="220"/>
      <c r="H5172" s="108"/>
      <c r="I5172" s="220"/>
      <c r="J5172" s="108"/>
      <c r="K5172" s="220"/>
      <c r="L5172" s="108"/>
      <c r="M5172" s="220"/>
      <c r="N5172" s="108"/>
      <c r="O5172" s="220"/>
      <c r="P5172" s="108"/>
      <c r="Q5172" s="225"/>
    </row>
    <row r="5173" spans="2:17" x14ac:dyDescent="0.25">
      <c r="B5173" s="108"/>
      <c r="C5173" s="220"/>
      <c r="D5173" s="108"/>
      <c r="E5173" s="220"/>
      <c r="F5173" s="108"/>
      <c r="G5173" s="220"/>
      <c r="H5173" s="108"/>
      <c r="I5173" s="220"/>
      <c r="J5173" s="108"/>
      <c r="K5173" s="220"/>
      <c r="L5173" s="108"/>
      <c r="M5173" s="220"/>
      <c r="N5173" s="108"/>
      <c r="O5173" s="220"/>
      <c r="P5173" s="108"/>
      <c r="Q5173" s="225"/>
    </row>
    <row r="5174" spans="2:17" x14ac:dyDescent="0.25">
      <c r="B5174" s="108"/>
      <c r="C5174" s="220"/>
      <c r="D5174" s="108"/>
      <c r="E5174" s="220"/>
      <c r="F5174" s="108"/>
      <c r="G5174" s="220"/>
      <c r="H5174" s="108"/>
      <c r="I5174" s="220"/>
      <c r="J5174" s="108"/>
      <c r="K5174" s="220"/>
      <c r="L5174" s="108"/>
      <c r="M5174" s="220"/>
      <c r="N5174" s="108"/>
      <c r="O5174" s="220"/>
      <c r="P5174" s="108"/>
      <c r="Q5174" s="225"/>
    </row>
    <row r="5175" spans="2:17" x14ac:dyDescent="0.25">
      <c r="B5175" s="108"/>
      <c r="C5175" s="220"/>
      <c r="D5175" s="108"/>
      <c r="E5175" s="220"/>
      <c r="F5175" s="108"/>
      <c r="G5175" s="220"/>
      <c r="H5175" s="108"/>
      <c r="I5175" s="220"/>
      <c r="J5175" s="108"/>
      <c r="K5175" s="220"/>
      <c r="L5175" s="108"/>
      <c r="M5175" s="220"/>
      <c r="N5175" s="108"/>
      <c r="O5175" s="220"/>
      <c r="P5175" s="108"/>
      <c r="Q5175" s="225"/>
    </row>
    <row r="5176" spans="2:17" x14ac:dyDescent="0.25">
      <c r="B5176" s="108"/>
      <c r="C5176" s="220"/>
      <c r="D5176" s="108"/>
      <c r="E5176" s="220"/>
      <c r="F5176" s="108"/>
      <c r="G5176" s="220"/>
      <c r="H5176" s="108"/>
      <c r="I5176" s="220"/>
      <c r="J5176" s="108"/>
      <c r="K5176" s="220"/>
      <c r="L5176" s="108"/>
      <c r="M5176" s="220"/>
      <c r="N5176" s="108"/>
      <c r="O5176" s="220"/>
      <c r="P5176" s="108"/>
      <c r="Q5176" s="225"/>
    </row>
    <row r="5177" spans="2:17" x14ac:dyDescent="0.25">
      <c r="B5177" s="108"/>
      <c r="C5177" s="220"/>
      <c r="D5177" s="108"/>
      <c r="E5177" s="220"/>
      <c r="F5177" s="108"/>
      <c r="G5177" s="220"/>
      <c r="H5177" s="108"/>
      <c r="I5177" s="220"/>
      <c r="J5177" s="108"/>
      <c r="K5177" s="220"/>
      <c r="L5177" s="108"/>
      <c r="M5177" s="220"/>
      <c r="N5177" s="108"/>
      <c r="O5177" s="220"/>
      <c r="P5177" s="108"/>
      <c r="Q5177" s="225"/>
    </row>
    <row r="5178" spans="2:17" x14ac:dyDescent="0.25">
      <c r="B5178" s="108"/>
      <c r="C5178" s="220"/>
      <c r="D5178" s="108"/>
      <c r="E5178" s="220"/>
      <c r="F5178" s="108"/>
      <c r="G5178" s="220"/>
      <c r="H5178" s="108"/>
      <c r="I5178" s="220"/>
      <c r="J5178" s="108"/>
      <c r="K5178" s="220"/>
      <c r="L5178" s="108"/>
      <c r="M5178" s="220"/>
      <c r="N5178" s="108"/>
      <c r="O5178" s="220"/>
      <c r="P5178" s="108"/>
      <c r="Q5178" s="225"/>
    </row>
    <row r="5179" spans="2:17" x14ac:dyDescent="0.25">
      <c r="B5179" s="108"/>
      <c r="C5179" s="220"/>
      <c r="D5179" s="108"/>
      <c r="E5179" s="220"/>
      <c r="F5179" s="108"/>
      <c r="G5179" s="220"/>
      <c r="H5179" s="108"/>
      <c r="I5179" s="220"/>
      <c r="J5179" s="108"/>
      <c r="K5179" s="220"/>
      <c r="L5179" s="108"/>
      <c r="M5179" s="220"/>
      <c r="N5179" s="108"/>
      <c r="O5179" s="220"/>
      <c r="P5179" s="108"/>
      <c r="Q5179" s="225"/>
    </row>
    <row r="5180" spans="2:17" x14ac:dyDescent="0.25">
      <c r="B5180" s="108"/>
      <c r="C5180" s="220"/>
      <c r="D5180" s="108"/>
      <c r="E5180" s="220"/>
      <c r="F5180" s="108"/>
      <c r="G5180" s="220"/>
      <c r="H5180" s="108"/>
      <c r="I5180" s="220"/>
      <c r="J5180" s="108"/>
      <c r="K5180" s="220"/>
      <c r="L5180" s="108"/>
      <c r="M5180" s="220"/>
      <c r="N5180" s="108"/>
      <c r="O5180" s="220"/>
      <c r="P5180" s="108"/>
      <c r="Q5180" s="225"/>
    </row>
    <row r="5181" spans="2:17" x14ac:dyDescent="0.25">
      <c r="B5181" s="108"/>
      <c r="C5181" s="220"/>
      <c r="D5181" s="108"/>
      <c r="E5181" s="220"/>
      <c r="F5181" s="108"/>
      <c r="G5181" s="220"/>
      <c r="H5181" s="108"/>
      <c r="I5181" s="220"/>
      <c r="J5181" s="108"/>
      <c r="K5181" s="220"/>
      <c r="L5181" s="108"/>
      <c r="M5181" s="220"/>
      <c r="N5181" s="108"/>
      <c r="O5181" s="220"/>
      <c r="P5181" s="108"/>
      <c r="Q5181" s="225"/>
    </row>
    <row r="5182" spans="2:17" x14ac:dyDescent="0.25">
      <c r="B5182" s="108"/>
      <c r="C5182" s="220"/>
      <c r="D5182" s="108"/>
      <c r="E5182" s="220"/>
      <c r="F5182" s="108"/>
      <c r="G5182" s="220"/>
      <c r="H5182" s="108"/>
      <c r="I5182" s="220"/>
      <c r="J5182" s="108"/>
      <c r="K5182" s="220"/>
      <c r="L5182" s="108"/>
      <c r="M5182" s="220"/>
      <c r="N5182" s="108"/>
      <c r="O5182" s="220"/>
      <c r="P5182" s="108"/>
      <c r="Q5182" s="225"/>
    </row>
    <row r="5183" spans="2:17" x14ac:dyDescent="0.25">
      <c r="B5183" s="108"/>
      <c r="C5183" s="220"/>
      <c r="D5183" s="108"/>
      <c r="E5183" s="220"/>
      <c r="F5183" s="108"/>
      <c r="G5183" s="220"/>
      <c r="H5183" s="108"/>
      <c r="I5183" s="220"/>
      <c r="J5183" s="108"/>
      <c r="K5183" s="220"/>
      <c r="L5183" s="108"/>
      <c r="M5183" s="220"/>
      <c r="N5183" s="108"/>
      <c r="O5183" s="220"/>
      <c r="P5183" s="108"/>
      <c r="Q5183" s="225"/>
    </row>
    <row r="5184" spans="2:17" x14ac:dyDescent="0.25">
      <c r="B5184" s="108"/>
      <c r="C5184" s="220"/>
      <c r="D5184" s="108"/>
      <c r="E5184" s="220"/>
      <c r="F5184" s="108"/>
      <c r="G5184" s="220"/>
      <c r="H5184" s="108"/>
      <c r="I5184" s="220"/>
      <c r="J5184" s="108"/>
      <c r="K5184" s="220"/>
      <c r="L5184" s="108"/>
      <c r="M5184" s="220"/>
      <c r="N5184" s="108"/>
      <c r="O5184" s="220"/>
      <c r="P5184" s="108"/>
      <c r="Q5184" s="225"/>
    </row>
    <row r="5185" spans="2:17" x14ac:dyDescent="0.25">
      <c r="B5185" s="108"/>
      <c r="C5185" s="220"/>
      <c r="D5185" s="108"/>
      <c r="E5185" s="220"/>
      <c r="F5185" s="108"/>
      <c r="G5185" s="220"/>
      <c r="H5185" s="108"/>
      <c r="I5185" s="220"/>
      <c r="J5185" s="108"/>
      <c r="K5185" s="220"/>
      <c r="L5185" s="108"/>
      <c r="M5185" s="220"/>
      <c r="N5185" s="108"/>
      <c r="O5185" s="220"/>
      <c r="P5185" s="108"/>
      <c r="Q5185" s="225"/>
    </row>
    <row r="5186" spans="2:17" x14ac:dyDescent="0.25">
      <c r="B5186" s="108"/>
      <c r="C5186" s="220"/>
      <c r="D5186" s="108"/>
      <c r="E5186" s="220"/>
      <c r="F5186" s="108"/>
      <c r="G5186" s="220"/>
      <c r="H5186" s="108"/>
      <c r="I5186" s="220"/>
      <c r="J5186" s="108"/>
      <c r="K5186" s="220"/>
      <c r="L5186" s="108"/>
      <c r="M5186" s="220"/>
      <c r="N5186" s="108"/>
      <c r="O5186" s="220"/>
      <c r="P5186" s="108"/>
      <c r="Q5186" s="225"/>
    </row>
    <row r="5187" spans="2:17" x14ac:dyDescent="0.25">
      <c r="B5187" s="108"/>
      <c r="C5187" s="220"/>
      <c r="D5187" s="108"/>
      <c r="E5187" s="220"/>
      <c r="F5187" s="108"/>
      <c r="G5187" s="220"/>
      <c r="H5187" s="108"/>
      <c r="I5187" s="220"/>
      <c r="J5187" s="108"/>
      <c r="K5187" s="220"/>
      <c r="L5187" s="108"/>
      <c r="M5187" s="220"/>
      <c r="N5187" s="108"/>
      <c r="O5187" s="220"/>
      <c r="P5187" s="108"/>
      <c r="Q5187" s="225"/>
    </row>
    <row r="5188" spans="2:17" x14ac:dyDescent="0.25">
      <c r="B5188" s="108"/>
      <c r="C5188" s="220"/>
      <c r="D5188" s="108"/>
      <c r="E5188" s="220"/>
      <c r="F5188" s="108"/>
      <c r="G5188" s="220"/>
      <c r="H5188" s="108"/>
      <c r="I5188" s="220"/>
      <c r="J5188" s="108"/>
      <c r="K5188" s="220"/>
      <c r="L5188" s="108"/>
      <c r="M5188" s="220"/>
      <c r="N5188" s="108"/>
      <c r="O5188" s="220"/>
      <c r="P5188" s="108"/>
      <c r="Q5188" s="225"/>
    </row>
    <row r="5189" spans="2:17" x14ac:dyDescent="0.25">
      <c r="B5189" s="108"/>
      <c r="C5189" s="220"/>
      <c r="D5189" s="108"/>
      <c r="E5189" s="220"/>
      <c r="F5189" s="108"/>
      <c r="G5189" s="220"/>
      <c r="H5189" s="108"/>
      <c r="I5189" s="220"/>
      <c r="J5189" s="108"/>
      <c r="K5189" s="220"/>
      <c r="L5189" s="108"/>
      <c r="M5189" s="220"/>
      <c r="N5189" s="108"/>
      <c r="O5189" s="220"/>
      <c r="P5189" s="108"/>
      <c r="Q5189" s="225"/>
    </row>
    <row r="5190" spans="2:17" x14ac:dyDescent="0.25">
      <c r="B5190" s="108"/>
      <c r="C5190" s="220"/>
      <c r="D5190" s="108"/>
      <c r="E5190" s="220"/>
      <c r="F5190" s="108"/>
      <c r="G5190" s="220"/>
      <c r="H5190" s="108"/>
      <c r="I5190" s="220"/>
      <c r="J5190" s="108"/>
      <c r="K5190" s="220"/>
      <c r="L5190" s="108"/>
      <c r="M5190" s="220"/>
      <c r="N5190" s="108"/>
      <c r="O5190" s="220"/>
      <c r="P5190" s="108"/>
      <c r="Q5190" s="225"/>
    </row>
    <row r="5191" spans="2:17" x14ac:dyDescent="0.25">
      <c r="B5191" s="108"/>
      <c r="C5191" s="220"/>
      <c r="D5191" s="108"/>
      <c r="E5191" s="220"/>
      <c r="F5191" s="108"/>
      <c r="G5191" s="220"/>
      <c r="H5191" s="108"/>
      <c r="I5191" s="220"/>
      <c r="J5191" s="108"/>
      <c r="K5191" s="220"/>
      <c r="L5191" s="108"/>
      <c r="M5191" s="220"/>
      <c r="N5191" s="108"/>
      <c r="O5191" s="220"/>
      <c r="P5191" s="108"/>
      <c r="Q5191" s="225"/>
    </row>
    <row r="5192" spans="2:17" x14ac:dyDescent="0.25">
      <c r="B5192" s="108"/>
      <c r="C5192" s="220"/>
      <c r="D5192" s="108"/>
      <c r="E5192" s="220"/>
      <c r="F5192" s="108"/>
      <c r="G5192" s="220"/>
      <c r="H5192" s="108"/>
      <c r="I5192" s="220"/>
      <c r="J5192" s="108"/>
      <c r="K5192" s="220"/>
      <c r="L5192" s="108"/>
      <c r="M5192" s="220"/>
      <c r="N5192" s="108"/>
      <c r="O5192" s="220"/>
      <c r="P5192" s="108"/>
      <c r="Q5192" s="225"/>
    </row>
    <row r="5193" spans="2:17" x14ac:dyDescent="0.25">
      <c r="B5193" s="108"/>
      <c r="C5193" s="220"/>
      <c r="D5193" s="108"/>
      <c r="E5193" s="220"/>
      <c r="F5193" s="108"/>
      <c r="G5193" s="220"/>
      <c r="H5193" s="108"/>
      <c r="I5193" s="220"/>
      <c r="J5193" s="108"/>
      <c r="K5193" s="220"/>
      <c r="L5193" s="108"/>
      <c r="M5193" s="220"/>
      <c r="N5193" s="108"/>
      <c r="O5193" s="220"/>
      <c r="P5193" s="108"/>
      <c r="Q5193" s="225"/>
    </row>
    <row r="5194" spans="2:17" x14ac:dyDescent="0.25">
      <c r="B5194" s="108"/>
      <c r="C5194" s="220"/>
      <c r="D5194" s="108"/>
      <c r="E5194" s="220"/>
      <c r="F5194" s="108"/>
      <c r="G5194" s="220"/>
      <c r="H5194" s="108"/>
      <c r="I5194" s="220"/>
      <c r="J5194" s="108"/>
      <c r="K5194" s="220"/>
      <c r="L5194" s="108"/>
      <c r="M5194" s="220"/>
      <c r="N5194" s="108"/>
      <c r="O5194" s="220"/>
      <c r="P5194" s="108"/>
      <c r="Q5194" s="225"/>
    </row>
    <row r="5195" spans="2:17" x14ac:dyDescent="0.25">
      <c r="B5195" s="108"/>
      <c r="C5195" s="220"/>
      <c r="D5195" s="108"/>
      <c r="E5195" s="220"/>
      <c r="F5195" s="108"/>
      <c r="G5195" s="220"/>
      <c r="H5195" s="108"/>
      <c r="I5195" s="220"/>
      <c r="J5195" s="108"/>
      <c r="K5195" s="220"/>
      <c r="L5195" s="108"/>
      <c r="M5195" s="220"/>
      <c r="N5195" s="108"/>
      <c r="O5195" s="220"/>
      <c r="P5195" s="108"/>
      <c r="Q5195" s="225"/>
    </row>
    <row r="5196" spans="2:17" x14ac:dyDescent="0.25">
      <c r="B5196" s="108"/>
      <c r="C5196" s="220"/>
      <c r="D5196" s="108"/>
      <c r="E5196" s="220"/>
      <c r="F5196" s="108"/>
      <c r="G5196" s="220"/>
      <c r="H5196" s="108"/>
      <c r="I5196" s="220"/>
      <c r="J5196" s="108"/>
      <c r="K5196" s="220"/>
      <c r="L5196" s="108"/>
      <c r="M5196" s="220"/>
      <c r="N5196" s="108"/>
      <c r="O5196" s="220"/>
      <c r="P5196" s="108"/>
      <c r="Q5196" s="225"/>
    </row>
    <row r="5197" spans="2:17" x14ac:dyDescent="0.25">
      <c r="B5197" s="108"/>
      <c r="C5197" s="220"/>
      <c r="D5197" s="108"/>
      <c r="E5197" s="220"/>
      <c r="F5197" s="108"/>
      <c r="G5197" s="220"/>
      <c r="H5197" s="108"/>
      <c r="I5197" s="220"/>
      <c r="J5197" s="108"/>
      <c r="K5197" s="220"/>
      <c r="L5197" s="108"/>
      <c r="M5197" s="220"/>
      <c r="N5197" s="108"/>
      <c r="O5197" s="220"/>
      <c r="P5197" s="108"/>
      <c r="Q5197" s="225"/>
    </row>
    <row r="5198" spans="2:17" x14ac:dyDescent="0.25">
      <c r="B5198" s="108"/>
      <c r="C5198" s="220"/>
      <c r="D5198" s="108"/>
      <c r="E5198" s="220"/>
      <c r="F5198" s="108"/>
      <c r="G5198" s="220"/>
      <c r="H5198" s="108"/>
      <c r="I5198" s="220"/>
      <c r="J5198" s="108"/>
      <c r="K5198" s="220"/>
      <c r="L5198" s="108"/>
      <c r="M5198" s="220"/>
      <c r="N5198" s="108"/>
      <c r="O5198" s="220"/>
      <c r="P5198" s="108"/>
      <c r="Q5198" s="225"/>
    </row>
    <row r="5199" spans="2:17" x14ac:dyDescent="0.25">
      <c r="B5199" s="108"/>
      <c r="C5199" s="220"/>
      <c r="D5199" s="108"/>
      <c r="E5199" s="220"/>
      <c r="F5199" s="108"/>
      <c r="G5199" s="220"/>
      <c r="H5199" s="108"/>
      <c r="I5199" s="220"/>
      <c r="J5199" s="108"/>
      <c r="K5199" s="220"/>
      <c r="L5199" s="108"/>
      <c r="M5199" s="220"/>
      <c r="N5199" s="108"/>
      <c r="O5199" s="220"/>
      <c r="P5199" s="108"/>
      <c r="Q5199" s="225"/>
    </row>
    <row r="5200" spans="2:17" x14ac:dyDescent="0.25">
      <c r="B5200" s="108"/>
      <c r="C5200" s="220"/>
      <c r="D5200" s="108"/>
      <c r="E5200" s="220"/>
      <c r="F5200" s="108"/>
      <c r="G5200" s="220"/>
      <c r="H5200" s="108"/>
      <c r="I5200" s="220"/>
      <c r="J5200" s="108"/>
      <c r="K5200" s="220"/>
      <c r="L5200" s="108"/>
      <c r="M5200" s="220"/>
      <c r="N5200" s="108"/>
      <c r="O5200" s="220"/>
      <c r="P5200" s="108"/>
      <c r="Q5200" s="225"/>
    </row>
    <row r="5201" spans="2:17" x14ac:dyDescent="0.25">
      <c r="B5201" s="108"/>
      <c r="C5201" s="220"/>
      <c r="D5201" s="108"/>
      <c r="E5201" s="220"/>
      <c r="F5201" s="108"/>
      <c r="G5201" s="220"/>
      <c r="H5201" s="108"/>
      <c r="I5201" s="220"/>
      <c r="J5201" s="108"/>
      <c r="K5201" s="220"/>
      <c r="L5201" s="108"/>
      <c r="M5201" s="220"/>
      <c r="N5201" s="108"/>
      <c r="O5201" s="220"/>
      <c r="P5201" s="108"/>
      <c r="Q5201" s="225"/>
    </row>
    <row r="5202" spans="2:17" x14ac:dyDescent="0.25">
      <c r="B5202" s="108"/>
      <c r="C5202" s="220"/>
      <c r="D5202" s="108"/>
      <c r="E5202" s="220"/>
      <c r="F5202" s="108"/>
      <c r="G5202" s="220"/>
      <c r="H5202" s="108"/>
      <c r="I5202" s="220"/>
      <c r="J5202" s="108"/>
      <c r="K5202" s="220"/>
      <c r="L5202" s="108"/>
      <c r="M5202" s="220"/>
      <c r="N5202" s="108"/>
      <c r="O5202" s="220"/>
      <c r="P5202" s="108"/>
      <c r="Q5202" s="225"/>
    </row>
    <row r="5203" spans="2:17" x14ac:dyDescent="0.25">
      <c r="B5203" s="108"/>
      <c r="C5203" s="220"/>
      <c r="D5203" s="108"/>
      <c r="E5203" s="220"/>
      <c r="F5203" s="108"/>
      <c r="G5203" s="220"/>
      <c r="H5203" s="108"/>
      <c r="I5203" s="220"/>
      <c r="J5203" s="108"/>
      <c r="K5203" s="220"/>
      <c r="L5203" s="108"/>
      <c r="M5203" s="220"/>
      <c r="N5203" s="108"/>
      <c r="O5203" s="220"/>
      <c r="P5203" s="108"/>
      <c r="Q5203" s="225"/>
    </row>
    <row r="5204" spans="2:17" x14ac:dyDescent="0.25">
      <c r="B5204" s="108"/>
      <c r="C5204" s="220"/>
      <c r="D5204" s="108"/>
      <c r="E5204" s="220"/>
      <c r="F5204" s="108"/>
      <c r="G5204" s="220"/>
      <c r="H5204" s="108"/>
      <c r="I5204" s="220"/>
      <c r="J5204" s="108"/>
      <c r="K5204" s="220"/>
      <c r="L5204" s="108"/>
      <c r="M5204" s="220"/>
      <c r="N5204" s="108"/>
      <c r="O5204" s="220"/>
      <c r="P5204" s="108"/>
      <c r="Q5204" s="225"/>
    </row>
    <row r="5205" spans="2:17" x14ac:dyDescent="0.25">
      <c r="B5205" s="108"/>
      <c r="C5205" s="220"/>
      <c r="D5205" s="108"/>
      <c r="E5205" s="220"/>
      <c r="F5205" s="108"/>
      <c r="G5205" s="220"/>
      <c r="H5205" s="108"/>
      <c r="I5205" s="220"/>
      <c r="J5205" s="108"/>
      <c r="K5205" s="220"/>
      <c r="L5205" s="108"/>
      <c r="M5205" s="220"/>
      <c r="N5205" s="108"/>
      <c r="O5205" s="220"/>
      <c r="P5205" s="108"/>
      <c r="Q5205" s="225"/>
    </row>
    <row r="5206" spans="2:17" x14ac:dyDescent="0.25">
      <c r="B5206" s="108"/>
      <c r="C5206" s="220"/>
      <c r="D5206" s="108"/>
      <c r="E5206" s="220"/>
      <c r="F5206" s="108"/>
      <c r="G5206" s="220"/>
      <c r="H5206" s="108"/>
      <c r="I5206" s="220"/>
      <c r="J5206" s="108"/>
      <c r="K5206" s="220"/>
      <c r="L5206" s="108"/>
      <c r="M5206" s="220"/>
      <c r="N5206" s="108"/>
      <c r="O5206" s="220"/>
      <c r="P5206" s="108"/>
      <c r="Q5206" s="225"/>
    </row>
    <row r="5207" spans="2:17" x14ac:dyDescent="0.25">
      <c r="B5207" s="108"/>
      <c r="C5207" s="220"/>
      <c r="D5207" s="108"/>
      <c r="E5207" s="220"/>
      <c r="F5207" s="108"/>
      <c r="G5207" s="220"/>
      <c r="H5207" s="108"/>
      <c r="I5207" s="220"/>
      <c r="J5207" s="108"/>
      <c r="K5207" s="220"/>
      <c r="L5207" s="108"/>
      <c r="M5207" s="220"/>
      <c r="N5207" s="108"/>
      <c r="O5207" s="220"/>
      <c r="P5207" s="108"/>
      <c r="Q5207" s="225"/>
    </row>
    <row r="5208" spans="2:17" x14ac:dyDescent="0.25">
      <c r="B5208" s="108"/>
      <c r="C5208" s="220"/>
      <c r="D5208" s="108"/>
      <c r="E5208" s="220"/>
      <c r="F5208" s="108"/>
      <c r="G5208" s="220"/>
      <c r="H5208" s="108"/>
      <c r="I5208" s="220"/>
      <c r="J5208" s="108"/>
      <c r="K5208" s="220"/>
      <c r="L5208" s="108"/>
      <c r="M5208" s="220"/>
      <c r="N5208" s="108"/>
      <c r="O5208" s="220"/>
      <c r="P5208" s="108"/>
      <c r="Q5208" s="225"/>
    </row>
    <row r="5209" spans="2:17" x14ac:dyDescent="0.25">
      <c r="B5209" s="108"/>
      <c r="C5209" s="220"/>
      <c r="D5209" s="108"/>
      <c r="E5209" s="220"/>
      <c r="F5209" s="108"/>
      <c r="G5209" s="220"/>
      <c r="H5209" s="108"/>
      <c r="I5209" s="220"/>
      <c r="J5209" s="108"/>
      <c r="K5209" s="220"/>
      <c r="L5209" s="108"/>
      <c r="M5209" s="220"/>
      <c r="N5209" s="108"/>
      <c r="O5209" s="220"/>
      <c r="P5209" s="108"/>
      <c r="Q5209" s="225"/>
    </row>
    <row r="5210" spans="2:17" x14ac:dyDescent="0.25">
      <c r="B5210" s="108"/>
      <c r="C5210" s="220"/>
      <c r="D5210" s="108"/>
      <c r="E5210" s="220"/>
      <c r="F5210" s="108"/>
      <c r="G5210" s="220"/>
      <c r="H5210" s="108"/>
      <c r="I5210" s="220"/>
      <c r="J5210" s="108"/>
      <c r="K5210" s="220"/>
      <c r="L5210" s="108"/>
      <c r="M5210" s="220"/>
      <c r="N5210" s="108"/>
      <c r="O5210" s="220"/>
      <c r="P5210" s="108"/>
      <c r="Q5210" s="225"/>
    </row>
    <row r="5211" spans="2:17" x14ac:dyDescent="0.25">
      <c r="B5211" s="108"/>
      <c r="C5211" s="220"/>
      <c r="D5211" s="108"/>
      <c r="E5211" s="220"/>
      <c r="F5211" s="108"/>
      <c r="G5211" s="220"/>
      <c r="H5211" s="108"/>
      <c r="I5211" s="220"/>
      <c r="J5211" s="108"/>
      <c r="K5211" s="220"/>
      <c r="L5211" s="108"/>
      <c r="M5211" s="220"/>
      <c r="N5211" s="108"/>
      <c r="O5211" s="220"/>
      <c r="P5211" s="108"/>
      <c r="Q5211" s="225"/>
    </row>
    <row r="5212" spans="2:17" x14ac:dyDescent="0.25">
      <c r="B5212" s="108"/>
      <c r="C5212" s="220"/>
      <c r="D5212" s="108"/>
      <c r="E5212" s="220"/>
      <c r="F5212" s="108"/>
      <c r="G5212" s="220"/>
      <c r="H5212" s="108"/>
      <c r="I5212" s="220"/>
      <c r="J5212" s="108"/>
      <c r="K5212" s="220"/>
      <c r="L5212" s="108"/>
      <c r="M5212" s="220"/>
      <c r="N5212" s="108"/>
      <c r="O5212" s="220"/>
      <c r="P5212" s="108"/>
      <c r="Q5212" s="225"/>
    </row>
    <row r="5213" spans="2:17" x14ac:dyDescent="0.25">
      <c r="B5213" s="108"/>
      <c r="C5213" s="220"/>
      <c r="D5213" s="108"/>
      <c r="E5213" s="220"/>
      <c r="F5213" s="108"/>
      <c r="G5213" s="220"/>
      <c r="H5213" s="108"/>
      <c r="I5213" s="220"/>
      <c r="J5213" s="108"/>
      <c r="K5213" s="220"/>
      <c r="L5213" s="108"/>
      <c r="M5213" s="220"/>
      <c r="N5213" s="108"/>
      <c r="O5213" s="220"/>
      <c r="P5213" s="108"/>
      <c r="Q5213" s="225"/>
    </row>
    <row r="5214" spans="2:17" x14ac:dyDescent="0.25">
      <c r="B5214" s="108"/>
      <c r="C5214" s="220"/>
      <c r="D5214" s="108"/>
      <c r="E5214" s="220"/>
      <c r="F5214" s="108"/>
      <c r="G5214" s="220"/>
      <c r="H5214" s="108"/>
      <c r="I5214" s="220"/>
      <c r="J5214" s="108"/>
      <c r="K5214" s="220"/>
      <c r="L5214" s="108"/>
      <c r="M5214" s="220"/>
      <c r="N5214" s="108"/>
      <c r="O5214" s="220"/>
      <c r="P5214" s="108"/>
      <c r="Q5214" s="225"/>
    </row>
    <row r="5215" spans="2:17" x14ac:dyDescent="0.25">
      <c r="B5215" s="108"/>
      <c r="C5215" s="220"/>
      <c r="D5215" s="108"/>
      <c r="E5215" s="220"/>
      <c r="F5215" s="108"/>
      <c r="G5215" s="220"/>
      <c r="H5215" s="108"/>
      <c r="I5215" s="220"/>
      <c r="J5215" s="108"/>
      <c r="K5215" s="220"/>
      <c r="L5215" s="108"/>
      <c r="M5215" s="220"/>
      <c r="N5215" s="108"/>
      <c r="O5215" s="220"/>
      <c r="P5215" s="108"/>
      <c r="Q5215" s="225"/>
    </row>
    <row r="5216" spans="2:17" x14ac:dyDescent="0.25">
      <c r="B5216" s="108"/>
      <c r="C5216" s="220"/>
      <c r="D5216" s="108"/>
      <c r="E5216" s="220"/>
      <c r="F5216" s="108"/>
      <c r="G5216" s="220"/>
      <c r="H5216" s="108"/>
      <c r="I5216" s="220"/>
      <c r="J5216" s="108"/>
      <c r="K5216" s="220"/>
      <c r="L5216" s="108"/>
      <c r="M5216" s="220"/>
      <c r="N5216" s="108"/>
      <c r="O5216" s="220"/>
      <c r="P5216" s="108"/>
      <c r="Q5216" s="225"/>
    </row>
    <row r="5217" spans="2:17" x14ac:dyDescent="0.25">
      <c r="B5217" s="108"/>
      <c r="C5217" s="220"/>
      <c r="D5217" s="108"/>
      <c r="E5217" s="220"/>
      <c r="F5217" s="108"/>
      <c r="G5217" s="220"/>
      <c r="H5217" s="108"/>
      <c r="I5217" s="220"/>
      <c r="J5217" s="108"/>
      <c r="K5217" s="220"/>
      <c r="L5217" s="108"/>
      <c r="M5217" s="220"/>
      <c r="N5217" s="108"/>
      <c r="O5217" s="220"/>
      <c r="P5217" s="108"/>
      <c r="Q5217" s="225"/>
    </row>
    <row r="5218" spans="2:17" x14ac:dyDescent="0.25">
      <c r="B5218" s="108"/>
      <c r="C5218" s="220"/>
      <c r="D5218" s="108"/>
      <c r="E5218" s="220"/>
      <c r="F5218" s="108"/>
      <c r="G5218" s="220"/>
      <c r="H5218" s="108"/>
      <c r="I5218" s="220"/>
      <c r="J5218" s="108"/>
      <c r="K5218" s="220"/>
      <c r="L5218" s="108"/>
      <c r="M5218" s="220"/>
      <c r="N5218" s="108"/>
      <c r="O5218" s="220"/>
      <c r="P5218" s="108"/>
      <c r="Q5218" s="225"/>
    </row>
    <row r="5219" spans="2:17" x14ac:dyDescent="0.25">
      <c r="B5219" s="108"/>
      <c r="C5219" s="220"/>
      <c r="D5219" s="108"/>
      <c r="E5219" s="220"/>
      <c r="F5219" s="108"/>
      <c r="G5219" s="220"/>
      <c r="H5219" s="108"/>
      <c r="I5219" s="220"/>
      <c r="J5219" s="108"/>
      <c r="K5219" s="220"/>
      <c r="L5219" s="108"/>
      <c r="M5219" s="220"/>
      <c r="N5219" s="108"/>
      <c r="O5219" s="220"/>
      <c r="P5219" s="108"/>
      <c r="Q5219" s="225"/>
    </row>
    <row r="5220" spans="2:17" x14ac:dyDescent="0.25">
      <c r="B5220" s="108"/>
      <c r="C5220" s="220"/>
      <c r="D5220" s="108"/>
      <c r="E5220" s="220"/>
      <c r="F5220" s="108"/>
      <c r="G5220" s="220"/>
      <c r="H5220" s="108"/>
      <c r="I5220" s="220"/>
      <c r="J5220" s="108"/>
      <c r="K5220" s="220"/>
      <c r="L5220" s="108"/>
      <c r="M5220" s="220"/>
      <c r="N5220" s="108"/>
      <c r="O5220" s="220"/>
      <c r="P5220" s="108"/>
      <c r="Q5220" s="225"/>
    </row>
    <row r="5221" spans="2:17" x14ac:dyDescent="0.25">
      <c r="B5221" s="108"/>
      <c r="C5221" s="220"/>
      <c r="D5221" s="108"/>
      <c r="E5221" s="220"/>
      <c r="F5221" s="108"/>
      <c r="G5221" s="220"/>
      <c r="H5221" s="108"/>
      <c r="I5221" s="220"/>
      <c r="J5221" s="108"/>
      <c r="K5221" s="220"/>
      <c r="L5221" s="108"/>
      <c r="M5221" s="220"/>
      <c r="N5221" s="108"/>
      <c r="O5221" s="220"/>
      <c r="P5221" s="108"/>
      <c r="Q5221" s="225"/>
    </row>
    <row r="5222" spans="2:17" x14ac:dyDescent="0.25">
      <c r="B5222" s="108"/>
      <c r="C5222" s="220"/>
      <c r="D5222" s="108"/>
      <c r="E5222" s="220"/>
      <c r="F5222" s="108"/>
      <c r="G5222" s="220"/>
      <c r="H5222" s="108"/>
      <c r="I5222" s="220"/>
      <c r="J5222" s="108"/>
      <c r="K5222" s="220"/>
      <c r="L5222" s="108"/>
      <c r="M5222" s="220"/>
      <c r="N5222" s="108"/>
      <c r="O5222" s="220"/>
      <c r="P5222" s="108"/>
      <c r="Q5222" s="225"/>
    </row>
    <row r="5223" spans="2:17" x14ac:dyDescent="0.25">
      <c r="B5223" s="108"/>
      <c r="C5223" s="220"/>
      <c r="D5223" s="108"/>
      <c r="E5223" s="220"/>
      <c r="F5223" s="108"/>
      <c r="G5223" s="220"/>
      <c r="H5223" s="108"/>
      <c r="I5223" s="220"/>
      <c r="J5223" s="108"/>
      <c r="K5223" s="220"/>
      <c r="L5223" s="108"/>
      <c r="M5223" s="220"/>
      <c r="N5223" s="108"/>
      <c r="O5223" s="220"/>
      <c r="P5223" s="108"/>
      <c r="Q5223" s="225"/>
    </row>
    <row r="5224" spans="2:17" x14ac:dyDescent="0.25">
      <c r="B5224" s="108"/>
      <c r="C5224" s="220"/>
      <c r="D5224" s="108"/>
      <c r="E5224" s="220"/>
      <c r="F5224" s="108"/>
      <c r="G5224" s="220"/>
      <c r="H5224" s="108"/>
      <c r="I5224" s="220"/>
      <c r="J5224" s="108"/>
      <c r="K5224" s="220"/>
      <c r="L5224" s="108"/>
      <c r="M5224" s="220"/>
      <c r="N5224" s="108"/>
      <c r="O5224" s="220"/>
      <c r="P5224" s="108"/>
      <c r="Q5224" s="225"/>
    </row>
    <row r="5225" spans="2:17" x14ac:dyDescent="0.25">
      <c r="B5225" s="108"/>
      <c r="C5225" s="220"/>
      <c r="D5225" s="108"/>
      <c r="E5225" s="220"/>
      <c r="F5225" s="108"/>
      <c r="G5225" s="220"/>
      <c r="H5225" s="108"/>
      <c r="I5225" s="220"/>
      <c r="J5225" s="108"/>
      <c r="K5225" s="220"/>
      <c r="L5225" s="108"/>
      <c r="M5225" s="220"/>
      <c r="N5225" s="108"/>
      <c r="O5225" s="220"/>
      <c r="P5225" s="108"/>
      <c r="Q5225" s="225"/>
    </row>
    <row r="5226" spans="2:17" x14ac:dyDescent="0.25">
      <c r="B5226" s="108"/>
      <c r="C5226" s="220"/>
      <c r="D5226" s="108"/>
      <c r="E5226" s="220"/>
      <c r="F5226" s="108"/>
      <c r="G5226" s="220"/>
      <c r="H5226" s="108"/>
      <c r="I5226" s="220"/>
      <c r="J5226" s="108"/>
      <c r="K5226" s="220"/>
      <c r="L5226" s="108"/>
      <c r="M5226" s="220"/>
      <c r="N5226" s="108"/>
      <c r="O5226" s="220"/>
      <c r="P5226" s="108"/>
      <c r="Q5226" s="225"/>
    </row>
    <row r="5227" spans="2:17" x14ac:dyDescent="0.25">
      <c r="B5227" s="108"/>
      <c r="C5227" s="220"/>
      <c r="D5227" s="108"/>
      <c r="E5227" s="220"/>
      <c r="F5227" s="108"/>
      <c r="G5227" s="220"/>
      <c r="H5227" s="108"/>
      <c r="I5227" s="220"/>
      <c r="J5227" s="108"/>
      <c r="K5227" s="220"/>
      <c r="L5227" s="108"/>
      <c r="M5227" s="220"/>
      <c r="N5227" s="108"/>
      <c r="O5227" s="220"/>
      <c r="P5227" s="108"/>
      <c r="Q5227" s="225"/>
    </row>
    <row r="5228" spans="2:17" x14ac:dyDescent="0.25">
      <c r="B5228" s="108"/>
      <c r="C5228" s="220"/>
      <c r="D5228" s="108"/>
      <c r="E5228" s="220"/>
      <c r="F5228" s="108"/>
      <c r="G5228" s="220"/>
      <c r="H5228" s="108"/>
      <c r="I5228" s="220"/>
      <c r="J5228" s="108"/>
      <c r="K5228" s="220"/>
      <c r="L5228" s="108"/>
      <c r="M5228" s="220"/>
      <c r="N5228" s="108"/>
      <c r="O5228" s="220"/>
      <c r="P5228" s="108"/>
      <c r="Q5228" s="225"/>
    </row>
    <row r="5229" spans="2:17" x14ac:dyDescent="0.25">
      <c r="B5229" s="108"/>
      <c r="C5229" s="220"/>
      <c r="D5229" s="108"/>
      <c r="E5229" s="220"/>
      <c r="F5229" s="108"/>
      <c r="G5229" s="220"/>
      <c r="H5229" s="108"/>
      <c r="I5229" s="220"/>
      <c r="J5229" s="108"/>
      <c r="K5229" s="220"/>
      <c r="L5229" s="108"/>
      <c r="M5229" s="220"/>
      <c r="N5229" s="108"/>
      <c r="O5229" s="220"/>
      <c r="P5229" s="108"/>
      <c r="Q5229" s="225"/>
    </row>
    <row r="5230" spans="2:17" x14ac:dyDescent="0.25">
      <c r="B5230" s="108"/>
      <c r="C5230" s="220"/>
      <c r="D5230" s="108"/>
      <c r="E5230" s="220"/>
      <c r="F5230" s="108"/>
      <c r="G5230" s="220"/>
      <c r="H5230" s="108"/>
      <c r="I5230" s="220"/>
      <c r="J5230" s="108"/>
      <c r="K5230" s="220"/>
      <c r="L5230" s="108"/>
      <c r="M5230" s="220"/>
      <c r="N5230" s="108"/>
      <c r="O5230" s="220"/>
      <c r="P5230" s="108"/>
      <c r="Q5230" s="225"/>
    </row>
    <row r="5231" spans="2:17" x14ac:dyDescent="0.25">
      <c r="B5231" s="108"/>
      <c r="C5231" s="220"/>
      <c r="D5231" s="108"/>
      <c r="E5231" s="220"/>
      <c r="F5231" s="108"/>
      <c r="G5231" s="220"/>
      <c r="H5231" s="108"/>
      <c r="I5231" s="220"/>
      <c r="J5231" s="108"/>
      <c r="K5231" s="220"/>
      <c r="L5231" s="108"/>
      <c r="M5231" s="220"/>
      <c r="N5231" s="108"/>
      <c r="O5231" s="220"/>
      <c r="P5231" s="108"/>
      <c r="Q5231" s="225"/>
    </row>
    <row r="5232" spans="2:17" x14ac:dyDescent="0.25">
      <c r="B5232" s="108"/>
      <c r="C5232" s="220"/>
      <c r="D5232" s="108"/>
      <c r="E5232" s="220"/>
      <c r="F5232" s="108"/>
      <c r="G5232" s="220"/>
      <c r="H5232" s="108"/>
      <c r="I5232" s="220"/>
      <c r="J5232" s="108"/>
      <c r="K5232" s="220"/>
      <c r="L5232" s="108"/>
      <c r="M5232" s="220"/>
      <c r="N5232" s="108"/>
      <c r="O5232" s="220"/>
      <c r="P5232" s="108"/>
      <c r="Q5232" s="225"/>
    </row>
    <row r="5233" spans="2:17" x14ac:dyDescent="0.25">
      <c r="B5233" s="108"/>
      <c r="C5233" s="220"/>
      <c r="D5233" s="108"/>
      <c r="E5233" s="220"/>
      <c r="F5233" s="108"/>
      <c r="G5233" s="220"/>
      <c r="H5233" s="108"/>
      <c r="I5233" s="220"/>
      <c r="J5233" s="108"/>
      <c r="K5233" s="220"/>
      <c r="L5233" s="108"/>
      <c r="M5233" s="220"/>
      <c r="N5233" s="108"/>
      <c r="O5233" s="220"/>
      <c r="P5233" s="108"/>
      <c r="Q5233" s="225"/>
    </row>
    <row r="5234" spans="2:17" x14ac:dyDescent="0.25">
      <c r="B5234" s="108"/>
      <c r="C5234" s="220"/>
      <c r="D5234" s="108"/>
      <c r="E5234" s="220"/>
      <c r="F5234" s="108"/>
      <c r="G5234" s="220"/>
      <c r="H5234" s="108"/>
      <c r="I5234" s="220"/>
      <c r="J5234" s="108"/>
      <c r="K5234" s="220"/>
      <c r="L5234" s="108"/>
      <c r="M5234" s="220"/>
      <c r="N5234" s="108"/>
      <c r="O5234" s="220"/>
      <c r="P5234" s="108"/>
      <c r="Q5234" s="225"/>
    </row>
    <row r="5235" spans="2:17" x14ac:dyDescent="0.25">
      <c r="B5235" s="108"/>
      <c r="C5235" s="220"/>
      <c r="D5235" s="108"/>
      <c r="E5235" s="220"/>
      <c r="F5235" s="108"/>
      <c r="G5235" s="220"/>
      <c r="H5235" s="108"/>
      <c r="I5235" s="220"/>
      <c r="J5235" s="108"/>
      <c r="K5235" s="220"/>
      <c r="L5235" s="108"/>
      <c r="M5235" s="220"/>
      <c r="N5235" s="108"/>
      <c r="O5235" s="220"/>
      <c r="P5235" s="108"/>
      <c r="Q5235" s="225"/>
    </row>
    <row r="5236" spans="2:17" x14ac:dyDescent="0.25">
      <c r="B5236" s="108"/>
      <c r="C5236" s="220"/>
      <c r="D5236" s="108"/>
      <c r="E5236" s="220"/>
      <c r="F5236" s="108"/>
      <c r="G5236" s="220"/>
      <c r="H5236" s="108"/>
      <c r="I5236" s="220"/>
      <c r="J5236" s="108"/>
      <c r="K5236" s="220"/>
      <c r="L5236" s="108"/>
      <c r="M5236" s="220"/>
      <c r="N5236" s="108"/>
      <c r="O5236" s="220"/>
      <c r="P5236" s="108"/>
      <c r="Q5236" s="225"/>
    </row>
    <row r="5237" spans="2:17" x14ac:dyDescent="0.25">
      <c r="B5237" s="108"/>
      <c r="C5237" s="220"/>
      <c r="D5237" s="108"/>
      <c r="E5237" s="220"/>
      <c r="F5237" s="108"/>
      <c r="G5237" s="220"/>
      <c r="H5237" s="108"/>
      <c r="I5237" s="220"/>
      <c r="J5237" s="108"/>
      <c r="K5237" s="220"/>
      <c r="L5237" s="108"/>
      <c r="M5237" s="220"/>
      <c r="N5237" s="108"/>
      <c r="O5237" s="220"/>
      <c r="P5237" s="108"/>
      <c r="Q5237" s="225"/>
    </row>
    <row r="5238" spans="2:17" x14ac:dyDescent="0.25">
      <c r="B5238" s="108"/>
      <c r="C5238" s="220"/>
      <c r="D5238" s="108"/>
      <c r="E5238" s="220"/>
      <c r="F5238" s="108"/>
      <c r="G5238" s="220"/>
      <c r="H5238" s="108"/>
      <c r="I5238" s="220"/>
      <c r="J5238" s="108"/>
      <c r="K5238" s="220"/>
      <c r="L5238" s="108"/>
      <c r="M5238" s="220"/>
      <c r="N5238" s="108"/>
      <c r="O5238" s="220"/>
      <c r="P5238" s="108"/>
      <c r="Q5238" s="225"/>
    </row>
    <row r="5239" spans="2:17" x14ac:dyDescent="0.25">
      <c r="B5239" s="108"/>
      <c r="C5239" s="220"/>
      <c r="D5239" s="108"/>
      <c r="E5239" s="220"/>
      <c r="F5239" s="108"/>
      <c r="G5239" s="220"/>
      <c r="H5239" s="108"/>
      <c r="I5239" s="220"/>
      <c r="J5239" s="108"/>
      <c r="K5239" s="220"/>
      <c r="L5239" s="108"/>
      <c r="M5239" s="220"/>
      <c r="N5239" s="108"/>
      <c r="O5239" s="220"/>
      <c r="P5239" s="108"/>
      <c r="Q5239" s="225"/>
    </row>
    <row r="5240" spans="2:17" x14ac:dyDescent="0.25">
      <c r="B5240" s="108"/>
      <c r="C5240" s="220"/>
      <c r="D5240" s="108"/>
      <c r="E5240" s="220"/>
      <c r="F5240" s="108"/>
      <c r="G5240" s="220"/>
      <c r="H5240" s="108"/>
      <c r="I5240" s="220"/>
      <c r="J5240" s="108"/>
      <c r="K5240" s="220"/>
      <c r="L5240" s="108"/>
      <c r="M5240" s="220"/>
      <c r="N5240" s="108"/>
      <c r="O5240" s="220"/>
      <c r="P5240" s="108"/>
      <c r="Q5240" s="225"/>
    </row>
    <row r="5241" spans="2:17" x14ac:dyDescent="0.25">
      <c r="B5241" s="108"/>
      <c r="C5241" s="220"/>
      <c r="D5241" s="108"/>
      <c r="E5241" s="220"/>
      <c r="F5241" s="108"/>
      <c r="G5241" s="220"/>
      <c r="H5241" s="108"/>
      <c r="I5241" s="220"/>
      <c r="J5241" s="108"/>
      <c r="K5241" s="220"/>
      <c r="L5241" s="108"/>
      <c r="M5241" s="220"/>
      <c r="N5241" s="108"/>
      <c r="O5241" s="220"/>
      <c r="P5241" s="108"/>
      <c r="Q5241" s="225"/>
    </row>
    <row r="5242" spans="2:17" x14ac:dyDescent="0.25">
      <c r="B5242" s="108"/>
      <c r="C5242" s="220"/>
      <c r="D5242" s="108"/>
      <c r="E5242" s="220"/>
      <c r="F5242" s="108"/>
      <c r="G5242" s="220"/>
      <c r="H5242" s="108"/>
      <c r="I5242" s="220"/>
      <c r="J5242" s="108"/>
      <c r="K5242" s="220"/>
      <c r="L5242" s="108"/>
      <c r="M5242" s="220"/>
      <c r="N5242" s="108"/>
      <c r="O5242" s="220"/>
      <c r="P5242" s="108"/>
      <c r="Q5242" s="225"/>
    </row>
    <row r="5243" spans="2:17" x14ac:dyDescent="0.25">
      <c r="B5243" s="108"/>
      <c r="C5243" s="220"/>
      <c r="D5243" s="108"/>
      <c r="E5243" s="220"/>
      <c r="F5243" s="108"/>
      <c r="G5243" s="220"/>
      <c r="H5243" s="108"/>
      <c r="I5243" s="220"/>
      <c r="J5243" s="108"/>
      <c r="K5243" s="220"/>
      <c r="L5243" s="108"/>
      <c r="M5243" s="220"/>
      <c r="N5243" s="108"/>
      <c r="O5243" s="220"/>
      <c r="P5243" s="108"/>
      <c r="Q5243" s="225"/>
    </row>
    <row r="5244" spans="2:17" x14ac:dyDescent="0.25">
      <c r="B5244" s="108"/>
      <c r="C5244" s="220"/>
      <c r="D5244" s="108"/>
      <c r="E5244" s="220"/>
      <c r="F5244" s="108"/>
      <c r="G5244" s="220"/>
      <c r="H5244" s="108"/>
      <c r="I5244" s="220"/>
      <c r="J5244" s="108"/>
      <c r="K5244" s="220"/>
      <c r="L5244" s="108"/>
      <c r="M5244" s="220"/>
      <c r="N5244" s="108"/>
      <c r="O5244" s="220"/>
      <c r="P5244" s="108"/>
      <c r="Q5244" s="225"/>
    </row>
    <row r="5245" spans="2:17" x14ac:dyDescent="0.25">
      <c r="B5245" s="108"/>
      <c r="C5245" s="220"/>
      <c r="D5245" s="108"/>
      <c r="E5245" s="220"/>
      <c r="F5245" s="108"/>
      <c r="G5245" s="220"/>
      <c r="H5245" s="108"/>
      <c r="I5245" s="220"/>
      <c r="J5245" s="108"/>
      <c r="K5245" s="220"/>
      <c r="L5245" s="108"/>
      <c r="M5245" s="220"/>
      <c r="N5245" s="108"/>
      <c r="O5245" s="220"/>
      <c r="P5245" s="108"/>
      <c r="Q5245" s="225"/>
    </row>
    <row r="5246" spans="2:17" x14ac:dyDescent="0.25">
      <c r="B5246" s="108"/>
      <c r="C5246" s="220"/>
      <c r="D5246" s="108"/>
      <c r="E5246" s="220"/>
      <c r="F5246" s="108"/>
      <c r="G5246" s="220"/>
      <c r="H5246" s="108"/>
      <c r="I5246" s="220"/>
      <c r="J5246" s="108"/>
      <c r="K5246" s="220"/>
      <c r="L5246" s="108"/>
      <c r="M5246" s="220"/>
      <c r="N5246" s="108"/>
      <c r="O5246" s="220"/>
      <c r="P5246" s="108"/>
      <c r="Q5246" s="225"/>
    </row>
    <row r="5247" spans="2:17" x14ac:dyDescent="0.25">
      <c r="B5247" s="108"/>
      <c r="C5247" s="220"/>
      <c r="D5247" s="108"/>
      <c r="E5247" s="220"/>
      <c r="F5247" s="108"/>
      <c r="G5247" s="220"/>
      <c r="H5247" s="108"/>
      <c r="I5247" s="220"/>
      <c r="J5247" s="108"/>
      <c r="K5247" s="220"/>
      <c r="L5247" s="108"/>
      <c r="M5247" s="220"/>
      <c r="N5247" s="108"/>
      <c r="O5247" s="220"/>
      <c r="P5247" s="108"/>
      <c r="Q5247" s="225"/>
    </row>
    <row r="5248" spans="2:17" x14ac:dyDescent="0.25">
      <c r="B5248" s="108"/>
      <c r="C5248" s="220"/>
      <c r="D5248" s="108"/>
      <c r="E5248" s="220"/>
      <c r="F5248" s="108"/>
      <c r="G5248" s="220"/>
      <c r="H5248" s="108"/>
      <c r="I5248" s="220"/>
      <c r="J5248" s="108"/>
      <c r="K5248" s="220"/>
      <c r="L5248" s="108"/>
      <c r="M5248" s="220"/>
      <c r="N5248" s="108"/>
      <c r="O5248" s="220"/>
      <c r="P5248" s="108"/>
      <c r="Q5248" s="225"/>
    </row>
    <row r="5249" spans="2:17" x14ac:dyDescent="0.25">
      <c r="B5249" s="108"/>
      <c r="C5249" s="220"/>
      <c r="D5249" s="108"/>
      <c r="E5249" s="220"/>
      <c r="F5249" s="108"/>
      <c r="G5249" s="220"/>
      <c r="H5249" s="108"/>
      <c r="I5249" s="220"/>
      <c r="J5249" s="108"/>
      <c r="K5249" s="220"/>
      <c r="L5249" s="108"/>
      <c r="M5249" s="220"/>
      <c r="N5249" s="108"/>
      <c r="O5249" s="220"/>
      <c r="P5249" s="108"/>
      <c r="Q5249" s="225"/>
    </row>
    <row r="5250" spans="2:17" x14ac:dyDescent="0.25">
      <c r="B5250" s="108"/>
      <c r="C5250" s="220"/>
      <c r="D5250" s="108"/>
      <c r="E5250" s="220"/>
      <c r="F5250" s="108"/>
      <c r="G5250" s="220"/>
      <c r="H5250" s="108"/>
      <c r="I5250" s="220"/>
      <c r="J5250" s="108"/>
      <c r="K5250" s="220"/>
      <c r="L5250" s="108"/>
      <c r="M5250" s="220"/>
      <c r="N5250" s="108"/>
      <c r="O5250" s="220"/>
      <c r="P5250" s="108"/>
      <c r="Q5250" s="225"/>
    </row>
    <row r="5251" spans="2:17" x14ac:dyDescent="0.25">
      <c r="B5251" s="108"/>
      <c r="C5251" s="220"/>
      <c r="D5251" s="108"/>
      <c r="E5251" s="220"/>
      <c r="F5251" s="108"/>
      <c r="G5251" s="220"/>
      <c r="H5251" s="108"/>
      <c r="I5251" s="220"/>
      <c r="J5251" s="108"/>
      <c r="K5251" s="220"/>
      <c r="L5251" s="108"/>
      <c r="M5251" s="220"/>
      <c r="N5251" s="108"/>
      <c r="O5251" s="220"/>
      <c r="P5251" s="108"/>
      <c r="Q5251" s="225"/>
    </row>
    <row r="5252" spans="2:17" x14ac:dyDescent="0.25">
      <c r="B5252" s="108"/>
      <c r="C5252" s="220"/>
      <c r="D5252" s="108"/>
      <c r="E5252" s="220"/>
      <c r="F5252" s="108"/>
      <c r="G5252" s="220"/>
      <c r="H5252" s="108"/>
      <c r="I5252" s="220"/>
      <c r="J5252" s="108"/>
      <c r="K5252" s="220"/>
      <c r="L5252" s="108"/>
      <c r="M5252" s="220"/>
      <c r="N5252" s="108"/>
      <c r="O5252" s="220"/>
      <c r="P5252" s="108"/>
      <c r="Q5252" s="225"/>
    </row>
    <row r="5253" spans="2:17" x14ac:dyDescent="0.25">
      <c r="B5253" s="108"/>
      <c r="C5253" s="220"/>
      <c r="D5253" s="108"/>
      <c r="E5253" s="220"/>
      <c r="F5253" s="108"/>
      <c r="G5253" s="220"/>
      <c r="H5253" s="108"/>
      <c r="I5253" s="220"/>
      <c r="J5253" s="108"/>
      <c r="K5253" s="220"/>
      <c r="L5253" s="108"/>
      <c r="M5253" s="220"/>
      <c r="N5253" s="108"/>
      <c r="O5253" s="220"/>
      <c r="P5253" s="108"/>
      <c r="Q5253" s="225"/>
    </row>
    <row r="5254" spans="2:17" x14ac:dyDescent="0.25">
      <c r="B5254" s="108"/>
      <c r="C5254" s="220"/>
      <c r="D5254" s="108"/>
      <c r="E5254" s="220"/>
      <c r="F5254" s="108"/>
      <c r="G5254" s="220"/>
      <c r="H5254" s="108"/>
      <c r="I5254" s="220"/>
      <c r="J5254" s="108"/>
      <c r="K5254" s="220"/>
      <c r="L5254" s="108"/>
      <c r="M5254" s="220"/>
      <c r="N5254" s="108"/>
      <c r="O5254" s="220"/>
      <c r="P5254" s="108"/>
      <c r="Q5254" s="225"/>
    </row>
    <row r="5255" spans="2:17" x14ac:dyDescent="0.25">
      <c r="B5255" s="108"/>
      <c r="C5255" s="220"/>
      <c r="D5255" s="108"/>
      <c r="E5255" s="220"/>
      <c r="F5255" s="108"/>
      <c r="G5255" s="220"/>
      <c r="H5255" s="108"/>
      <c r="I5255" s="220"/>
      <c r="J5255" s="108"/>
      <c r="K5255" s="220"/>
      <c r="L5255" s="108"/>
      <c r="M5255" s="220"/>
      <c r="N5255" s="108"/>
      <c r="O5255" s="220"/>
      <c r="P5255" s="108"/>
      <c r="Q5255" s="225"/>
    </row>
    <row r="5256" spans="2:17" x14ac:dyDescent="0.25">
      <c r="B5256" s="108"/>
      <c r="C5256" s="220"/>
      <c r="D5256" s="108"/>
      <c r="E5256" s="220"/>
      <c r="F5256" s="108"/>
      <c r="G5256" s="220"/>
      <c r="H5256" s="108"/>
      <c r="I5256" s="220"/>
      <c r="J5256" s="108"/>
      <c r="K5256" s="220"/>
      <c r="L5256" s="108"/>
      <c r="M5256" s="220"/>
      <c r="N5256" s="108"/>
      <c r="O5256" s="220"/>
      <c r="P5256" s="108"/>
      <c r="Q5256" s="225"/>
    </row>
    <row r="5257" spans="2:17" x14ac:dyDescent="0.25">
      <c r="B5257" s="108"/>
      <c r="C5257" s="220"/>
      <c r="D5257" s="108"/>
      <c r="E5257" s="220"/>
      <c r="F5257" s="108"/>
      <c r="G5257" s="220"/>
      <c r="H5257" s="108"/>
      <c r="I5257" s="220"/>
      <c r="J5257" s="108"/>
      <c r="K5257" s="220"/>
      <c r="L5257" s="108"/>
      <c r="M5257" s="220"/>
      <c r="N5257" s="108"/>
      <c r="O5257" s="220"/>
      <c r="P5257" s="108"/>
      <c r="Q5257" s="225"/>
    </row>
    <row r="5258" spans="2:17" x14ac:dyDescent="0.25">
      <c r="B5258" s="108"/>
      <c r="C5258" s="220"/>
      <c r="D5258" s="108"/>
      <c r="E5258" s="220"/>
      <c r="F5258" s="108"/>
      <c r="G5258" s="220"/>
      <c r="H5258" s="108"/>
      <c r="I5258" s="220"/>
      <c r="J5258" s="108"/>
      <c r="K5258" s="220"/>
      <c r="L5258" s="108"/>
      <c r="M5258" s="220"/>
      <c r="N5258" s="108"/>
      <c r="O5258" s="220"/>
      <c r="P5258" s="108"/>
      <c r="Q5258" s="225"/>
    </row>
    <row r="5259" spans="2:17" x14ac:dyDescent="0.25">
      <c r="B5259" s="108"/>
      <c r="C5259" s="220"/>
      <c r="D5259" s="108"/>
      <c r="E5259" s="220"/>
      <c r="F5259" s="108"/>
      <c r="G5259" s="220"/>
      <c r="H5259" s="108"/>
      <c r="I5259" s="220"/>
      <c r="J5259" s="108"/>
      <c r="K5259" s="220"/>
      <c r="L5259" s="108"/>
      <c r="M5259" s="220"/>
      <c r="N5259" s="108"/>
      <c r="O5259" s="220"/>
      <c r="P5259" s="108"/>
      <c r="Q5259" s="225"/>
    </row>
    <row r="5260" spans="2:17" x14ac:dyDescent="0.25">
      <c r="B5260" s="108"/>
      <c r="C5260" s="220"/>
      <c r="D5260" s="108"/>
      <c r="E5260" s="220"/>
      <c r="F5260" s="108"/>
      <c r="G5260" s="220"/>
      <c r="H5260" s="108"/>
      <c r="I5260" s="220"/>
      <c r="J5260" s="108"/>
      <c r="K5260" s="220"/>
      <c r="L5260" s="108"/>
      <c r="M5260" s="220"/>
      <c r="N5260" s="108"/>
      <c r="O5260" s="220"/>
      <c r="P5260" s="108"/>
      <c r="Q5260" s="225"/>
    </row>
    <row r="5261" spans="2:17" x14ac:dyDescent="0.25">
      <c r="B5261" s="108"/>
      <c r="C5261" s="220"/>
      <c r="D5261" s="108"/>
      <c r="E5261" s="220"/>
      <c r="F5261" s="108"/>
      <c r="G5261" s="220"/>
      <c r="H5261" s="108"/>
      <c r="I5261" s="220"/>
      <c r="J5261" s="108"/>
      <c r="K5261" s="220"/>
      <c r="L5261" s="108"/>
      <c r="M5261" s="220"/>
      <c r="N5261" s="108"/>
      <c r="O5261" s="220"/>
      <c r="P5261" s="108"/>
      <c r="Q5261" s="225"/>
    </row>
    <row r="5262" spans="2:17" x14ac:dyDescent="0.25">
      <c r="B5262" s="108"/>
      <c r="C5262" s="220"/>
      <c r="D5262" s="108"/>
      <c r="E5262" s="220"/>
      <c r="F5262" s="108"/>
      <c r="G5262" s="220"/>
      <c r="H5262" s="108"/>
      <c r="I5262" s="220"/>
      <c r="J5262" s="108"/>
      <c r="K5262" s="220"/>
      <c r="L5262" s="108"/>
      <c r="M5262" s="220"/>
      <c r="N5262" s="108"/>
      <c r="O5262" s="220"/>
      <c r="P5262" s="108"/>
      <c r="Q5262" s="225"/>
    </row>
    <row r="5263" spans="2:17" x14ac:dyDescent="0.25">
      <c r="B5263" s="108"/>
      <c r="C5263" s="220"/>
      <c r="D5263" s="108"/>
      <c r="E5263" s="220"/>
      <c r="F5263" s="108"/>
      <c r="G5263" s="220"/>
      <c r="H5263" s="108"/>
      <c r="I5263" s="220"/>
      <c r="J5263" s="108"/>
      <c r="K5263" s="220"/>
      <c r="L5263" s="108"/>
      <c r="M5263" s="220"/>
      <c r="N5263" s="108"/>
      <c r="O5263" s="220"/>
      <c r="P5263" s="108"/>
      <c r="Q5263" s="225"/>
    </row>
    <row r="5264" spans="2:17" x14ac:dyDescent="0.25">
      <c r="B5264" s="108"/>
      <c r="C5264" s="220"/>
      <c r="D5264" s="108"/>
      <c r="E5264" s="220"/>
      <c r="F5264" s="108"/>
      <c r="G5264" s="220"/>
      <c r="H5264" s="108"/>
      <c r="I5264" s="220"/>
      <c r="J5264" s="108"/>
      <c r="K5264" s="220"/>
      <c r="L5264" s="108"/>
      <c r="M5264" s="220"/>
      <c r="N5264" s="108"/>
      <c r="O5264" s="220"/>
      <c r="P5264" s="108"/>
      <c r="Q5264" s="225"/>
    </row>
    <row r="5265" spans="2:17" x14ac:dyDescent="0.25">
      <c r="B5265" s="108"/>
      <c r="C5265" s="220"/>
      <c r="D5265" s="108"/>
      <c r="E5265" s="220"/>
      <c r="F5265" s="108"/>
      <c r="G5265" s="220"/>
      <c r="H5265" s="108"/>
      <c r="I5265" s="220"/>
      <c r="J5265" s="108"/>
      <c r="K5265" s="220"/>
      <c r="L5265" s="108"/>
      <c r="M5265" s="220"/>
      <c r="N5265" s="108"/>
      <c r="O5265" s="220"/>
      <c r="P5265" s="108"/>
      <c r="Q5265" s="225"/>
    </row>
    <row r="5266" spans="2:17" x14ac:dyDescent="0.25">
      <c r="B5266" s="108"/>
      <c r="C5266" s="220"/>
      <c r="D5266" s="108"/>
      <c r="E5266" s="220"/>
      <c r="F5266" s="108"/>
      <c r="G5266" s="220"/>
      <c r="H5266" s="108"/>
      <c r="I5266" s="220"/>
      <c r="J5266" s="108"/>
      <c r="K5266" s="220"/>
      <c r="L5266" s="108"/>
      <c r="M5266" s="220"/>
      <c r="N5266" s="108"/>
      <c r="O5266" s="220"/>
      <c r="P5266" s="108"/>
      <c r="Q5266" s="225"/>
    </row>
    <row r="5267" spans="2:17" x14ac:dyDescent="0.25">
      <c r="B5267" s="108"/>
      <c r="C5267" s="220"/>
      <c r="D5267" s="108"/>
      <c r="E5267" s="220"/>
      <c r="F5267" s="108"/>
      <c r="G5267" s="220"/>
      <c r="H5267" s="108"/>
      <c r="I5267" s="220"/>
      <c r="J5267" s="108"/>
      <c r="K5267" s="220"/>
      <c r="L5267" s="108"/>
      <c r="M5267" s="220"/>
      <c r="N5267" s="108"/>
      <c r="O5267" s="220"/>
      <c r="P5267" s="108"/>
      <c r="Q5267" s="225"/>
    </row>
    <row r="5268" spans="2:17" x14ac:dyDescent="0.25">
      <c r="B5268" s="108"/>
      <c r="C5268" s="220"/>
      <c r="D5268" s="108"/>
      <c r="E5268" s="220"/>
      <c r="F5268" s="108"/>
      <c r="G5268" s="220"/>
      <c r="H5268" s="108"/>
      <c r="I5268" s="220"/>
      <c r="J5268" s="108"/>
      <c r="K5268" s="220"/>
      <c r="L5268" s="108"/>
      <c r="M5268" s="220"/>
      <c r="N5268" s="108"/>
      <c r="O5268" s="220"/>
      <c r="P5268" s="108"/>
      <c r="Q5268" s="225"/>
    </row>
    <row r="5269" spans="2:17" x14ac:dyDescent="0.25">
      <c r="B5269" s="108"/>
      <c r="C5269" s="220"/>
      <c r="D5269" s="108"/>
      <c r="E5269" s="220"/>
      <c r="F5269" s="108"/>
      <c r="G5269" s="220"/>
      <c r="H5269" s="108"/>
      <c r="I5269" s="220"/>
      <c r="J5269" s="108"/>
      <c r="K5269" s="220"/>
      <c r="L5269" s="108"/>
      <c r="M5269" s="220"/>
      <c r="N5269" s="108"/>
      <c r="O5269" s="220"/>
      <c r="P5269" s="108"/>
      <c r="Q5269" s="225"/>
    </row>
    <row r="5270" spans="2:17" x14ac:dyDescent="0.25">
      <c r="B5270" s="108"/>
      <c r="C5270" s="220"/>
      <c r="D5270" s="108"/>
      <c r="E5270" s="220"/>
      <c r="F5270" s="108"/>
      <c r="G5270" s="220"/>
      <c r="H5270" s="108"/>
      <c r="I5270" s="220"/>
      <c r="J5270" s="108"/>
      <c r="K5270" s="220"/>
      <c r="L5270" s="108"/>
      <c r="M5270" s="220"/>
      <c r="N5270" s="108"/>
      <c r="O5270" s="220"/>
      <c r="P5270" s="108"/>
      <c r="Q5270" s="225"/>
    </row>
    <row r="5271" spans="2:17" x14ac:dyDescent="0.25">
      <c r="B5271" s="108"/>
      <c r="C5271" s="220"/>
      <c r="D5271" s="108"/>
      <c r="E5271" s="220"/>
      <c r="F5271" s="108"/>
      <c r="G5271" s="220"/>
      <c r="H5271" s="108"/>
      <c r="I5271" s="220"/>
      <c r="J5271" s="108"/>
      <c r="K5271" s="220"/>
      <c r="L5271" s="108"/>
      <c r="M5271" s="220"/>
      <c r="N5271" s="108"/>
      <c r="O5271" s="220"/>
      <c r="P5271" s="108"/>
      <c r="Q5271" s="225"/>
    </row>
    <row r="5272" spans="2:17" x14ac:dyDescent="0.25">
      <c r="B5272" s="108"/>
      <c r="C5272" s="220"/>
      <c r="D5272" s="108"/>
      <c r="E5272" s="220"/>
      <c r="F5272" s="108"/>
      <c r="G5272" s="220"/>
      <c r="H5272" s="108"/>
      <c r="I5272" s="220"/>
      <c r="J5272" s="108"/>
      <c r="K5272" s="220"/>
      <c r="L5272" s="108"/>
      <c r="M5272" s="220"/>
      <c r="N5272" s="108"/>
      <c r="O5272" s="220"/>
      <c r="P5272" s="108"/>
      <c r="Q5272" s="225"/>
    </row>
    <row r="5273" spans="2:17" x14ac:dyDescent="0.25">
      <c r="B5273" s="108"/>
      <c r="C5273" s="220"/>
      <c r="D5273" s="108"/>
      <c r="E5273" s="220"/>
      <c r="F5273" s="108"/>
      <c r="G5273" s="220"/>
      <c r="H5273" s="108"/>
      <c r="I5273" s="220"/>
      <c r="J5273" s="108"/>
      <c r="K5273" s="220"/>
      <c r="L5273" s="108"/>
      <c r="M5273" s="220"/>
      <c r="N5273" s="108"/>
      <c r="O5273" s="220"/>
      <c r="P5273" s="108"/>
      <c r="Q5273" s="225"/>
    </row>
    <row r="5274" spans="2:17" x14ac:dyDescent="0.25">
      <c r="B5274" s="108"/>
      <c r="C5274" s="220"/>
      <c r="D5274" s="108"/>
      <c r="E5274" s="220"/>
      <c r="F5274" s="108"/>
      <c r="G5274" s="220"/>
      <c r="H5274" s="108"/>
      <c r="I5274" s="220"/>
      <c r="J5274" s="108"/>
      <c r="K5274" s="220"/>
      <c r="L5274" s="108"/>
      <c r="M5274" s="220"/>
      <c r="N5274" s="108"/>
      <c r="O5274" s="220"/>
      <c r="P5274" s="108"/>
      <c r="Q5274" s="225"/>
    </row>
    <row r="5275" spans="2:17" x14ac:dyDescent="0.25">
      <c r="B5275" s="108"/>
      <c r="C5275" s="220"/>
      <c r="D5275" s="108"/>
      <c r="E5275" s="220"/>
      <c r="F5275" s="108"/>
      <c r="G5275" s="220"/>
      <c r="H5275" s="108"/>
      <c r="I5275" s="220"/>
      <c r="J5275" s="108"/>
      <c r="K5275" s="220"/>
      <c r="L5275" s="108"/>
      <c r="M5275" s="220"/>
      <c r="N5275" s="108"/>
      <c r="O5275" s="220"/>
      <c r="P5275" s="108"/>
      <c r="Q5275" s="225"/>
    </row>
    <row r="5276" spans="2:17" x14ac:dyDescent="0.25">
      <c r="B5276" s="108"/>
      <c r="C5276" s="220"/>
      <c r="D5276" s="108"/>
      <c r="E5276" s="220"/>
      <c r="F5276" s="108"/>
      <c r="G5276" s="220"/>
      <c r="H5276" s="108"/>
      <c r="I5276" s="220"/>
      <c r="J5276" s="108"/>
      <c r="K5276" s="220"/>
      <c r="L5276" s="108"/>
      <c r="M5276" s="220"/>
      <c r="N5276" s="108"/>
      <c r="O5276" s="220"/>
      <c r="P5276" s="108"/>
      <c r="Q5276" s="225"/>
    </row>
    <row r="5277" spans="2:17" x14ac:dyDescent="0.25">
      <c r="B5277" s="108"/>
      <c r="C5277" s="220"/>
      <c r="D5277" s="108"/>
      <c r="E5277" s="220"/>
      <c r="F5277" s="108"/>
      <c r="G5277" s="220"/>
      <c r="H5277" s="108"/>
      <c r="I5277" s="220"/>
      <c r="J5277" s="108"/>
      <c r="K5277" s="220"/>
      <c r="L5277" s="108"/>
      <c r="M5277" s="220"/>
      <c r="N5277" s="108"/>
      <c r="O5277" s="220"/>
      <c r="P5277" s="108"/>
      <c r="Q5277" s="225"/>
    </row>
    <row r="5278" spans="2:17" x14ac:dyDescent="0.25">
      <c r="B5278" s="108"/>
      <c r="C5278" s="220"/>
      <c r="D5278" s="108"/>
      <c r="E5278" s="220"/>
      <c r="F5278" s="108"/>
      <c r="G5278" s="220"/>
      <c r="H5278" s="108"/>
      <c r="I5278" s="220"/>
      <c r="J5278" s="108"/>
      <c r="K5278" s="220"/>
      <c r="L5278" s="108"/>
      <c r="M5278" s="220"/>
      <c r="N5278" s="108"/>
      <c r="O5278" s="220"/>
      <c r="P5278" s="108"/>
      <c r="Q5278" s="225"/>
    </row>
    <row r="5279" spans="2:17" x14ac:dyDescent="0.25">
      <c r="B5279" s="108"/>
      <c r="C5279" s="220"/>
      <c r="D5279" s="108"/>
      <c r="E5279" s="220"/>
      <c r="F5279" s="108"/>
      <c r="G5279" s="220"/>
      <c r="H5279" s="108"/>
      <c r="I5279" s="220"/>
      <c r="J5279" s="108"/>
      <c r="K5279" s="220"/>
      <c r="L5279" s="108"/>
      <c r="M5279" s="220"/>
      <c r="N5279" s="108"/>
      <c r="O5279" s="220"/>
      <c r="P5279" s="108"/>
      <c r="Q5279" s="225"/>
    </row>
    <row r="5280" spans="2:17" x14ac:dyDescent="0.25">
      <c r="B5280" s="108"/>
      <c r="C5280" s="220"/>
      <c r="D5280" s="108"/>
      <c r="E5280" s="220"/>
      <c r="F5280" s="108"/>
      <c r="G5280" s="220"/>
      <c r="H5280" s="108"/>
      <c r="I5280" s="220"/>
      <c r="J5280" s="108"/>
      <c r="K5280" s="220"/>
      <c r="L5280" s="108"/>
      <c r="M5280" s="220"/>
      <c r="N5280" s="108"/>
      <c r="O5280" s="220"/>
      <c r="P5280" s="108"/>
      <c r="Q5280" s="225"/>
    </row>
    <row r="5281" spans="2:17" x14ac:dyDescent="0.25">
      <c r="B5281" s="108"/>
      <c r="C5281" s="220"/>
      <c r="D5281" s="108"/>
      <c r="E5281" s="220"/>
      <c r="F5281" s="108"/>
      <c r="G5281" s="220"/>
      <c r="H5281" s="108"/>
      <c r="I5281" s="220"/>
      <c r="J5281" s="108"/>
      <c r="K5281" s="220"/>
      <c r="L5281" s="108"/>
      <c r="M5281" s="220"/>
      <c r="N5281" s="108"/>
      <c r="O5281" s="220"/>
      <c r="P5281" s="108"/>
      <c r="Q5281" s="225"/>
    </row>
    <row r="5282" spans="2:17" x14ac:dyDescent="0.25">
      <c r="B5282" s="108"/>
      <c r="C5282" s="220"/>
      <c r="D5282" s="108"/>
      <c r="E5282" s="220"/>
      <c r="F5282" s="108"/>
      <c r="G5282" s="220"/>
      <c r="H5282" s="108"/>
      <c r="I5282" s="220"/>
      <c r="J5282" s="108"/>
      <c r="K5282" s="220"/>
      <c r="L5282" s="108"/>
      <c r="M5282" s="220"/>
      <c r="N5282" s="108"/>
      <c r="O5282" s="220"/>
      <c r="P5282" s="108"/>
      <c r="Q5282" s="225"/>
    </row>
    <row r="5283" spans="2:17" x14ac:dyDescent="0.25">
      <c r="B5283" s="108"/>
      <c r="C5283" s="220"/>
      <c r="D5283" s="108"/>
      <c r="E5283" s="220"/>
      <c r="F5283" s="108"/>
      <c r="G5283" s="220"/>
      <c r="H5283" s="108"/>
      <c r="I5283" s="220"/>
      <c r="J5283" s="108"/>
      <c r="K5283" s="220"/>
      <c r="L5283" s="108"/>
      <c r="M5283" s="220"/>
      <c r="N5283" s="108"/>
      <c r="O5283" s="220"/>
      <c r="P5283" s="108"/>
      <c r="Q5283" s="225"/>
    </row>
    <row r="5284" spans="2:17" x14ac:dyDescent="0.25">
      <c r="B5284" s="108"/>
      <c r="C5284" s="220"/>
      <c r="D5284" s="108"/>
      <c r="E5284" s="220"/>
      <c r="F5284" s="108"/>
      <c r="G5284" s="220"/>
      <c r="H5284" s="108"/>
      <c r="I5284" s="220"/>
      <c r="J5284" s="108"/>
      <c r="K5284" s="220"/>
      <c r="L5284" s="108"/>
      <c r="M5284" s="220"/>
      <c r="N5284" s="108"/>
      <c r="O5284" s="220"/>
      <c r="P5284" s="108"/>
      <c r="Q5284" s="225"/>
    </row>
    <row r="5285" spans="2:17" x14ac:dyDescent="0.25">
      <c r="B5285" s="108"/>
      <c r="C5285" s="220"/>
      <c r="D5285" s="108"/>
      <c r="E5285" s="220"/>
      <c r="F5285" s="108"/>
      <c r="G5285" s="220"/>
      <c r="H5285" s="108"/>
      <c r="I5285" s="220"/>
      <c r="J5285" s="108"/>
      <c r="K5285" s="220"/>
      <c r="L5285" s="108"/>
      <c r="M5285" s="220"/>
      <c r="N5285" s="108"/>
      <c r="O5285" s="220"/>
      <c r="P5285" s="108"/>
      <c r="Q5285" s="225"/>
    </row>
    <row r="5286" spans="2:17" x14ac:dyDescent="0.25">
      <c r="B5286" s="108"/>
      <c r="C5286" s="220"/>
      <c r="D5286" s="108"/>
      <c r="E5286" s="220"/>
      <c r="F5286" s="108"/>
      <c r="G5286" s="220"/>
      <c r="H5286" s="108"/>
      <c r="I5286" s="220"/>
      <c r="J5286" s="108"/>
      <c r="K5286" s="220"/>
      <c r="L5286" s="108"/>
      <c r="M5286" s="220"/>
      <c r="N5286" s="108"/>
      <c r="O5286" s="220"/>
      <c r="P5286" s="108"/>
      <c r="Q5286" s="225"/>
    </row>
    <row r="5287" spans="2:17" x14ac:dyDescent="0.25">
      <c r="B5287" s="108"/>
      <c r="C5287" s="220"/>
      <c r="D5287" s="108"/>
      <c r="E5287" s="220"/>
      <c r="F5287" s="108"/>
      <c r="G5287" s="220"/>
      <c r="H5287" s="108"/>
      <c r="I5287" s="220"/>
      <c r="J5287" s="108"/>
      <c r="K5287" s="220"/>
      <c r="L5287" s="108"/>
      <c r="M5287" s="220"/>
      <c r="N5287" s="108"/>
      <c r="O5287" s="220"/>
      <c r="P5287" s="108"/>
      <c r="Q5287" s="225"/>
    </row>
    <row r="5288" spans="2:17" x14ac:dyDescent="0.25">
      <c r="B5288" s="108"/>
      <c r="C5288" s="220"/>
      <c r="D5288" s="108"/>
      <c r="E5288" s="220"/>
      <c r="F5288" s="108"/>
      <c r="G5288" s="220"/>
      <c r="H5288" s="108"/>
      <c r="I5288" s="220"/>
      <c r="J5288" s="108"/>
      <c r="K5288" s="220"/>
      <c r="L5288" s="108"/>
      <c r="M5288" s="220"/>
      <c r="N5288" s="108"/>
      <c r="O5288" s="220"/>
      <c r="P5288" s="108"/>
      <c r="Q5288" s="225"/>
    </row>
    <row r="5289" spans="2:17" x14ac:dyDescent="0.25">
      <c r="B5289" s="108"/>
      <c r="C5289" s="220"/>
      <c r="D5289" s="108"/>
      <c r="E5289" s="220"/>
      <c r="F5289" s="108"/>
      <c r="G5289" s="220"/>
      <c r="H5289" s="108"/>
      <c r="I5289" s="220"/>
      <c r="J5289" s="108"/>
      <c r="K5289" s="220"/>
      <c r="L5289" s="108"/>
      <c r="M5289" s="220"/>
      <c r="N5289" s="108"/>
      <c r="O5289" s="220"/>
      <c r="P5289" s="108"/>
      <c r="Q5289" s="225"/>
    </row>
    <row r="5290" spans="2:17" x14ac:dyDescent="0.25">
      <c r="B5290" s="108"/>
      <c r="C5290" s="220"/>
      <c r="D5290" s="108"/>
      <c r="E5290" s="220"/>
      <c r="F5290" s="108"/>
      <c r="G5290" s="220"/>
      <c r="H5290" s="108"/>
      <c r="I5290" s="220"/>
      <c r="J5290" s="108"/>
      <c r="K5290" s="220"/>
      <c r="L5290" s="108"/>
      <c r="M5290" s="220"/>
      <c r="N5290" s="108"/>
      <c r="O5290" s="220"/>
      <c r="P5290" s="108"/>
      <c r="Q5290" s="225"/>
    </row>
    <row r="5291" spans="2:17" x14ac:dyDescent="0.25">
      <c r="B5291" s="108"/>
      <c r="C5291" s="220"/>
      <c r="D5291" s="108"/>
      <c r="E5291" s="220"/>
      <c r="F5291" s="108"/>
      <c r="G5291" s="220"/>
      <c r="H5291" s="108"/>
      <c r="I5291" s="220"/>
      <c r="J5291" s="108"/>
      <c r="K5291" s="220"/>
      <c r="L5291" s="108"/>
      <c r="M5291" s="220"/>
      <c r="N5291" s="108"/>
      <c r="O5291" s="220"/>
      <c r="P5291" s="108"/>
      <c r="Q5291" s="225"/>
    </row>
    <row r="5292" spans="2:17" x14ac:dyDescent="0.25">
      <c r="B5292" s="108"/>
      <c r="C5292" s="220"/>
      <c r="D5292" s="108"/>
      <c r="E5292" s="220"/>
      <c r="F5292" s="108"/>
      <c r="G5292" s="220"/>
      <c r="H5292" s="108"/>
      <c r="I5292" s="220"/>
      <c r="J5292" s="108"/>
      <c r="K5292" s="220"/>
      <c r="L5292" s="108"/>
      <c r="M5292" s="220"/>
      <c r="N5292" s="108"/>
      <c r="O5292" s="220"/>
      <c r="P5292" s="108"/>
      <c r="Q5292" s="225"/>
    </row>
    <row r="5293" spans="2:17" x14ac:dyDescent="0.25">
      <c r="B5293" s="108"/>
      <c r="C5293" s="220"/>
      <c r="D5293" s="108"/>
      <c r="E5293" s="220"/>
      <c r="F5293" s="108"/>
      <c r="G5293" s="220"/>
      <c r="H5293" s="108"/>
      <c r="I5293" s="220"/>
      <c r="J5293" s="108"/>
      <c r="K5293" s="220"/>
      <c r="L5293" s="108"/>
      <c r="M5293" s="220"/>
      <c r="N5293" s="108"/>
      <c r="O5293" s="220"/>
      <c r="P5293" s="108"/>
      <c r="Q5293" s="225"/>
    </row>
    <row r="5294" spans="2:17" x14ac:dyDescent="0.25">
      <c r="B5294" s="108"/>
      <c r="C5294" s="220"/>
      <c r="D5294" s="108"/>
      <c r="E5294" s="220"/>
      <c r="F5294" s="108"/>
      <c r="G5294" s="220"/>
      <c r="H5294" s="108"/>
      <c r="I5294" s="220"/>
      <c r="J5294" s="108"/>
      <c r="K5294" s="220"/>
      <c r="L5294" s="108"/>
      <c r="M5294" s="220"/>
      <c r="N5294" s="108"/>
      <c r="O5294" s="220"/>
      <c r="P5294" s="108"/>
      <c r="Q5294" s="225"/>
    </row>
    <row r="5295" spans="2:17" x14ac:dyDescent="0.25">
      <c r="B5295" s="108"/>
      <c r="C5295" s="220"/>
      <c r="D5295" s="108"/>
      <c r="E5295" s="220"/>
      <c r="F5295" s="108"/>
      <c r="G5295" s="220"/>
      <c r="H5295" s="108"/>
      <c r="I5295" s="220"/>
      <c r="J5295" s="108"/>
      <c r="K5295" s="220"/>
      <c r="L5295" s="108"/>
      <c r="M5295" s="220"/>
      <c r="N5295" s="108"/>
      <c r="O5295" s="220"/>
      <c r="P5295" s="108"/>
      <c r="Q5295" s="225"/>
    </row>
    <row r="5296" spans="2:17" x14ac:dyDescent="0.25">
      <c r="B5296" s="108"/>
      <c r="C5296" s="220"/>
      <c r="D5296" s="108"/>
      <c r="E5296" s="220"/>
      <c r="F5296" s="108"/>
      <c r="G5296" s="220"/>
      <c r="H5296" s="108"/>
      <c r="I5296" s="220"/>
      <c r="J5296" s="108"/>
      <c r="K5296" s="220"/>
      <c r="L5296" s="108"/>
      <c r="M5296" s="220"/>
      <c r="N5296" s="108"/>
      <c r="O5296" s="220"/>
      <c r="P5296" s="108"/>
      <c r="Q5296" s="225"/>
    </row>
    <row r="5297" spans="2:17" x14ac:dyDescent="0.25">
      <c r="B5297" s="108"/>
      <c r="C5297" s="220"/>
      <c r="D5297" s="108"/>
      <c r="E5297" s="220"/>
      <c r="F5297" s="108"/>
      <c r="G5297" s="220"/>
      <c r="H5297" s="108"/>
      <c r="I5297" s="220"/>
      <c r="J5297" s="108"/>
      <c r="K5297" s="220"/>
      <c r="L5297" s="108"/>
      <c r="M5297" s="220"/>
      <c r="N5297" s="108"/>
      <c r="O5297" s="220"/>
      <c r="P5297" s="108"/>
      <c r="Q5297" s="225"/>
    </row>
    <row r="5298" spans="2:17" x14ac:dyDescent="0.25">
      <c r="B5298" s="108"/>
      <c r="C5298" s="220"/>
      <c r="D5298" s="108"/>
      <c r="E5298" s="220"/>
      <c r="F5298" s="108"/>
      <c r="G5298" s="220"/>
      <c r="H5298" s="108"/>
      <c r="I5298" s="220"/>
      <c r="J5298" s="108"/>
      <c r="K5298" s="220"/>
      <c r="L5298" s="108"/>
      <c r="M5298" s="220"/>
      <c r="N5298" s="108"/>
      <c r="O5298" s="220"/>
      <c r="P5298" s="108"/>
      <c r="Q5298" s="225"/>
    </row>
    <row r="5299" spans="2:17" x14ac:dyDescent="0.25">
      <c r="B5299" s="108"/>
      <c r="C5299" s="220"/>
      <c r="D5299" s="108"/>
      <c r="E5299" s="220"/>
      <c r="F5299" s="108"/>
      <c r="G5299" s="220"/>
      <c r="H5299" s="108"/>
      <c r="I5299" s="220"/>
      <c r="J5299" s="108"/>
      <c r="K5299" s="220"/>
      <c r="L5299" s="108"/>
      <c r="M5299" s="220"/>
      <c r="N5299" s="108"/>
      <c r="O5299" s="220"/>
      <c r="P5299" s="108"/>
      <c r="Q5299" s="225"/>
    </row>
    <row r="5300" spans="2:17" x14ac:dyDescent="0.25">
      <c r="B5300" s="108"/>
      <c r="C5300" s="220"/>
      <c r="D5300" s="108"/>
      <c r="E5300" s="220"/>
      <c r="F5300" s="108"/>
      <c r="G5300" s="220"/>
      <c r="H5300" s="108"/>
      <c r="I5300" s="220"/>
      <c r="J5300" s="108"/>
      <c r="K5300" s="220"/>
      <c r="L5300" s="108"/>
      <c r="M5300" s="220"/>
      <c r="N5300" s="108"/>
      <c r="O5300" s="220"/>
      <c r="P5300" s="108"/>
      <c r="Q5300" s="225"/>
    </row>
    <row r="5301" spans="2:17" x14ac:dyDescent="0.25">
      <c r="B5301" s="108"/>
      <c r="C5301" s="220"/>
      <c r="D5301" s="108"/>
      <c r="E5301" s="220"/>
      <c r="F5301" s="108"/>
      <c r="G5301" s="220"/>
      <c r="H5301" s="108"/>
      <c r="I5301" s="220"/>
      <c r="J5301" s="108"/>
      <c r="K5301" s="220"/>
      <c r="L5301" s="108"/>
      <c r="M5301" s="220"/>
      <c r="N5301" s="108"/>
      <c r="O5301" s="220"/>
      <c r="P5301" s="108"/>
      <c r="Q5301" s="225"/>
    </row>
    <row r="5302" spans="2:17" x14ac:dyDescent="0.25">
      <c r="B5302" s="108"/>
      <c r="C5302" s="220"/>
      <c r="D5302" s="108"/>
      <c r="E5302" s="220"/>
      <c r="F5302" s="108"/>
      <c r="G5302" s="220"/>
      <c r="H5302" s="108"/>
      <c r="I5302" s="220"/>
      <c r="J5302" s="108"/>
      <c r="K5302" s="220"/>
      <c r="L5302" s="108"/>
      <c r="M5302" s="220"/>
      <c r="N5302" s="108"/>
      <c r="O5302" s="220"/>
      <c r="P5302" s="108"/>
      <c r="Q5302" s="225"/>
    </row>
    <row r="5303" spans="2:17" x14ac:dyDescent="0.25">
      <c r="B5303" s="108"/>
      <c r="C5303" s="220"/>
      <c r="D5303" s="108"/>
      <c r="E5303" s="220"/>
      <c r="F5303" s="108"/>
      <c r="G5303" s="220"/>
      <c r="H5303" s="108"/>
      <c r="I5303" s="220"/>
      <c r="J5303" s="108"/>
      <c r="K5303" s="220"/>
      <c r="L5303" s="108"/>
      <c r="M5303" s="220"/>
      <c r="N5303" s="108"/>
      <c r="O5303" s="220"/>
      <c r="P5303" s="108"/>
      <c r="Q5303" s="225"/>
    </row>
    <row r="5304" spans="2:17" x14ac:dyDescent="0.25">
      <c r="B5304" s="108"/>
      <c r="C5304" s="220"/>
      <c r="D5304" s="108"/>
      <c r="E5304" s="220"/>
      <c r="F5304" s="108"/>
      <c r="G5304" s="220"/>
      <c r="H5304" s="108"/>
      <c r="I5304" s="220"/>
      <c r="J5304" s="108"/>
      <c r="K5304" s="220"/>
      <c r="L5304" s="108"/>
      <c r="M5304" s="220"/>
      <c r="N5304" s="108"/>
      <c r="O5304" s="220"/>
      <c r="P5304" s="108"/>
      <c r="Q5304" s="225"/>
    </row>
    <row r="5305" spans="2:17" x14ac:dyDescent="0.25">
      <c r="B5305" s="108"/>
      <c r="C5305" s="220"/>
      <c r="D5305" s="108"/>
      <c r="E5305" s="220"/>
      <c r="F5305" s="108"/>
      <c r="G5305" s="220"/>
      <c r="H5305" s="108"/>
      <c r="I5305" s="220"/>
      <c r="J5305" s="108"/>
      <c r="K5305" s="220"/>
      <c r="L5305" s="108"/>
      <c r="M5305" s="220"/>
      <c r="N5305" s="108"/>
      <c r="O5305" s="220"/>
      <c r="P5305" s="108"/>
      <c r="Q5305" s="225"/>
    </row>
    <row r="5306" spans="2:17" x14ac:dyDescent="0.25">
      <c r="B5306" s="108"/>
      <c r="C5306" s="220"/>
      <c r="D5306" s="108"/>
      <c r="E5306" s="220"/>
      <c r="F5306" s="108"/>
      <c r="G5306" s="220"/>
      <c r="H5306" s="108"/>
      <c r="I5306" s="220"/>
      <c r="J5306" s="108"/>
      <c r="K5306" s="220"/>
      <c r="L5306" s="108"/>
      <c r="M5306" s="220"/>
      <c r="N5306" s="108"/>
      <c r="O5306" s="220"/>
      <c r="P5306" s="108"/>
      <c r="Q5306" s="225"/>
    </row>
    <row r="5307" spans="2:17" x14ac:dyDescent="0.25">
      <c r="B5307" s="108"/>
      <c r="C5307" s="220"/>
      <c r="D5307" s="108"/>
      <c r="E5307" s="220"/>
      <c r="F5307" s="108"/>
      <c r="G5307" s="220"/>
      <c r="H5307" s="108"/>
      <c r="I5307" s="220"/>
      <c r="J5307" s="108"/>
      <c r="K5307" s="220"/>
      <c r="L5307" s="108"/>
      <c r="M5307" s="220"/>
      <c r="N5307" s="108"/>
      <c r="O5307" s="220"/>
      <c r="P5307" s="108"/>
      <c r="Q5307" s="225"/>
    </row>
    <row r="5308" spans="2:17" x14ac:dyDescent="0.25">
      <c r="B5308" s="108"/>
      <c r="C5308" s="220"/>
      <c r="D5308" s="108"/>
      <c r="E5308" s="220"/>
      <c r="F5308" s="108"/>
      <c r="G5308" s="220"/>
      <c r="H5308" s="108"/>
      <c r="I5308" s="220"/>
      <c r="J5308" s="108"/>
      <c r="K5308" s="220"/>
      <c r="L5308" s="108"/>
      <c r="M5308" s="220"/>
      <c r="N5308" s="108"/>
      <c r="O5308" s="220"/>
      <c r="P5308" s="108"/>
      <c r="Q5308" s="225"/>
    </row>
    <row r="5309" spans="2:17" x14ac:dyDescent="0.25">
      <c r="B5309" s="108"/>
      <c r="C5309" s="220"/>
      <c r="D5309" s="108"/>
      <c r="E5309" s="220"/>
      <c r="F5309" s="108"/>
      <c r="G5309" s="220"/>
      <c r="H5309" s="108"/>
      <c r="I5309" s="220"/>
      <c r="J5309" s="108"/>
      <c r="K5309" s="220"/>
      <c r="L5309" s="108"/>
      <c r="M5309" s="220"/>
      <c r="N5309" s="108"/>
      <c r="O5309" s="220"/>
      <c r="P5309" s="108"/>
      <c r="Q5309" s="225"/>
    </row>
    <row r="5310" spans="2:17" x14ac:dyDescent="0.25">
      <c r="B5310" s="108"/>
      <c r="C5310" s="220"/>
      <c r="D5310" s="108"/>
      <c r="E5310" s="220"/>
      <c r="F5310" s="108"/>
      <c r="G5310" s="220"/>
      <c r="H5310" s="108"/>
      <c r="I5310" s="220"/>
      <c r="J5310" s="108"/>
      <c r="K5310" s="220"/>
      <c r="L5310" s="108"/>
      <c r="M5310" s="220"/>
      <c r="N5310" s="108"/>
      <c r="O5310" s="220"/>
      <c r="P5310" s="108"/>
      <c r="Q5310" s="225"/>
    </row>
    <row r="5311" spans="2:17" x14ac:dyDescent="0.25">
      <c r="B5311" s="108"/>
      <c r="C5311" s="220"/>
      <c r="D5311" s="108"/>
      <c r="E5311" s="220"/>
      <c r="F5311" s="108"/>
      <c r="G5311" s="220"/>
      <c r="H5311" s="108"/>
      <c r="I5311" s="220"/>
      <c r="J5311" s="108"/>
      <c r="K5311" s="220"/>
      <c r="L5311" s="108"/>
      <c r="M5311" s="220"/>
      <c r="N5311" s="108"/>
      <c r="O5311" s="220"/>
      <c r="P5311" s="108"/>
      <c r="Q5311" s="225"/>
    </row>
    <row r="5312" spans="2:17" x14ac:dyDescent="0.25">
      <c r="B5312" s="108"/>
      <c r="C5312" s="220"/>
      <c r="D5312" s="108"/>
      <c r="E5312" s="220"/>
      <c r="F5312" s="108"/>
      <c r="G5312" s="220"/>
      <c r="H5312" s="108"/>
      <c r="I5312" s="220"/>
      <c r="J5312" s="108"/>
      <c r="K5312" s="220"/>
      <c r="L5312" s="108"/>
      <c r="M5312" s="220"/>
      <c r="N5312" s="108"/>
      <c r="O5312" s="220"/>
      <c r="P5312" s="108"/>
      <c r="Q5312" s="225"/>
    </row>
    <row r="5313" spans="2:17" x14ac:dyDescent="0.25">
      <c r="B5313" s="108"/>
      <c r="C5313" s="220"/>
      <c r="D5313" s="108"/>
      <c r="E5313" s="220"/>
      <c r="F5313" s="108"/>
      <c r="G5313" s="220"/>
      <c r="H5313" s="108"/>
      <c r="I5313" s="220"/>
      <c r="J5313" s="108"/>
      <c r="K5313" s="220"/>
      <c r="L5313" s="108"/>
      <c r="M5313" s="220"/>
      <c r="N5313" s="108"/>
      <c r="O5313" s="220"/>
      <c r="P5313" s="108"/>
      <c r="Q5313" s="225"/>
    </row>
    <row r="5314" spans="2:17" x14ac:dyDescent="0.25">
      <c r="B5314" s="108"/>
      <c r="C5314" s="220"/>
      <c r="D5314" s="108"/>
      <c r="E5314" s="220"/>
      <c r="F5314" s="108"/>
      <c r="G5314" s="220"/>
      <c r="H5314" s="108"/>
      <c r="I5314" s="220"/>
      <c r="J5314" s="108"/>
      <c r="K5314" s="220"/>
      <c r="L5314" s="108"/>
      <c r="M5314" s="220"/>
      <c r="N5314" s="108"/>
      <c r="O5314" s="220"/>
      <c r="P5314" s="108"/>
      <c r="Q5314" s="225"/>
    </row>
    <row r="5315" spans="2:17" x14ac:dyDescent="0.25">
      <c r="B5315" s="108"/>
      <c r="C5315" s="220"/>
      <c r="D5315" s="108"/>
      <c r="E5315" s="220"/>
      <c r="F5315" s="108"/>
      <c r="G5315" s="220"/>
      <c r="H5315" s="108"/>
      <c r="I5315" s="220"/>
      <c r="J5315" s="108"/>
      <c r="K5315" s="220"/>
      <c r="L5315" s="108"/>
      <c r="M5315" s="220"/>
      <c r="N5315" s="108"/>
      <c r="O5315" s="220"/>
      <c r="P5315" s="108"/>
      <c r="Q5315" s="225"/>
    </row>
    <row r="5316" spans="2:17" x14ac:dyDescent="0.25">
      <c r="B5316" s="108"/>
      <c r="C5316" s="220"/>
      <c r="D5316" s="108"/>
      <c r="E5316" s="220"/>
      <c r="F5316" s="108"/>
      <c r="G5316" s="220"/>
      <c r="H5316" s="108"/>
      <c r="I5316" s="220"/>
      <c r="J5316" s="108"/>
      <c r="K5316" s="220"/>
      <c r="L5316" s="108"/>
      <c r="M5316" s="220"/>
      <c r="N5316" s="108"/>
      <c r="O5316" s="220"/>
      <c r="P5316" s="108"/>
      <c r="Q5316" s="225"/>
    </row>
    <row r="5317" spans="2:17" x14ac:dyDescent="0.25">
      <c r="B5317" s="108"/>
      <c r="C5317" s="220"/>
      <c r="D5317" s="108"/>
      <c r="E5317" s="220"/>
      <c r="F5317" s="108"/>
      <c r="G5317" s="220"/>
      <c r="H5317" s="108"/>
      <c r="I5317" s="220"/>
      <c r="J5317" s="108"/>
      <c r="K5317" s="220"/>
      <c r="L5317" s="108"/>
      <c r="M5317" s="220"/>
      <c r="N5317" s="108"/>
      <c r="O5317" s="220"/>
      <c r="P5317" s="108"/>
      <c r="Q5317" s="225"/>
    </row>
    <row r="5318" spans="2:17" x14ac:dyDescent="0.25">
      <c r="B5318" s="108"/>
      <c r="C5318" s="220"/>
      <c r="D5318" s="108"/>
      <c r="E5318" s="220"/>
      <c r="F5318" s="108"/>
      <c r="G5318" s="220"/>
      <c r="H5318" s="108"/>
      <c r="I5318" s="220"/>
      <c r="J5318" s="108"/>
      <c r="K5318" s="220"/>
      <c r="L5318" s="108"/>
      <c r="M5318" s="220"/>
      <c r="N5318" s="108"/>
      <c r="O5318" s="220"/>
      <c r="P5318" s="108"/>
      <c r="Q5318" s="225"/>
    </row>
    <row r="5319" spans="2:17" x14ac:dyDescent="0.25">
      <c r="B5319" s="108"/>
      <c r="C5319" s="220"/>
      <c r="D5319" s="108"/>
      <c r="E5319" s="220"/>
      <c r="F5319" s="108"/>
      <c r="G5319" s="220"/>
      <c r="H5319" s="108"/>
      <c r="I5319" s="220"/>
      <c r="J5319" s="108"/>
      <c r="K5319" s="220"/>
      <c r="L5319" s="108"/>
      <c r="M5319" s="220"/>
      <c r="N5319" s="108"/>
      <c r="O5319" s="220"/>
      <c r="P5319" s="108"/>
      <c r="Q5319" s="225"/>
    </row>
    <row r="5320" spans="2:17" x14ac:dyDescent="0.25">
      <c r="B5320" s="108"/>
      <c r="C5320" s="220"/>
      <c r="D5320" s="108"/>
      <c r="E5320" s="220"/>
      <c r="F5320" s="108"/>
      <c r="G5320" s="220"/>
      <c r="H5320" s="108"/>
      <c r="I5320" s="220"/>
      <c r="J5320" s="108"/>
      <c r="K5320" s="220"/>
      <c r="L5320" s="108"/>
      <c r="M5320" s="220"/>
      <c r="N5320" s="108"/>
      <c r="O5320" s="220"/>
      <c r="P5320" s="108"/>
      <c r="Q5320" s="225"/>
    </row>
    <row r="5321" spans="2:17" x14ac:dyDescent="0.25">
      <c r="B5321" s="108"/>
      <c r="C5321" s="220"/>
      <c r="D5321" s="108"/>
      <c r="E5321" s="220"/>
      <c r="F5321" s="108"/>
      <c r="G5321" s="220"/>
      <c r="H5321" s="108"/>
      <c r="I5321" s="220"/>
      <c r="J5321" s="108"/>
      <c r="K5321" s="220"/>
      <c r="L5321" s="108"/>
      <c r="M5321" s="220"/>
      <c r="N5321" s="108"/>
      <c r="O5321" s="220"/>
      <c r="P5321" s="108"/>
      <c r="Q5321" s="225"/>
    </row>
    <row r="5322" spans="2:17" x14ac:dyDescent="0.25">
      <c r="B5322" s="108"/>
      <c r="C5322" s="220"/>
      <c r="D5322" s="108"/>
      <c r="E5322" s="220"/>
      <c r="F5322" s="108"/>
      <c r="G5322" s="220"/>
      <c r="H5322" s="108"/>
      <c r="I5322" s="220"/>
      <c r="J5322" s="108"/>
      <c r="K5322" s="220"/>
      <c r="L5322" s="108"/>
      <c r="M5322" s="220"/>
      <c r="N5322" s="108"/>
      <c r="O5322" s="220"/>
      <c r="P5322" s="108"/>
      <c r="Q5322" s="225"/>
    </row>
    <row r="5323" spans="2:17" x14ac:dyDescent="0.25">
      <c r="B5323" s="108"/>
      <c r="C5323" s="220"/>
      <c r="D5323" s="108"/>
      <c r="E5323" s="220"/>
      <c r="F5323" s="108"/>
      <c r="G5323" s="220"/>
      <c r="H5323" s="108"/>
      <c r="I5323" s="220"/>
      <c r="J5323" s="108"/>
      <c r="K5323" s="220"/>
      <c r="L5323" s="108"/>
      <c r="M5323" s="220"/>
      <c r="N5323" s="108"/>
      <c r="O5323" s="220"/>
      <c r="P5323" s="108"/>
      <c r="Q5323" s="225"/>
    </row>
    <row r="5324" spans="2:17" x14ac:dyDescent="0.25">
      <c r="B5324" s="108"/>
      <c r="C5324" s="220"/>
      <c r="D5324" s="108"/>
      <c r="E5324" s="220"/>
      <c r="F5324" s="108"/>
      <c r="G5324" s="220"/>
      <c r="H5324" s="108"/>
      <c r="I5324" s="220"/>
      <c r="J5324" s="108"/>
      <c r="K5324" s="220"/>
      <c r="L5324" s="108"/>
      <c r="M5324" s="220"/>
      <c r="N5324" s="108"/>
      <c r="O5324" s="220"/>
      <c r="P5324" s="108"/>
      <c r="Q5324" s="225"/>
    </row>
    <row r="5325" spans="2:17" x14ac:dyDescent="0.25">
      <c r="B5325" s="108"/>
      <c r="C5325" s="220"/>
      <c r="D5325" s="108"/>
      <c r="E5325" s="220"/>
      <c r="F5325" s="108"/>
      <c r="G5325" s="220"/>
      <c r="H5325" s="108"/>
      <c r="I5325" s="220"/>
      <c r="J5325" s="108"/>
      <c r="K5325" s="220"/>
      <c r="L5325" s="108"/>
      <c r="M5325" s="220"/>
      <c r="N5325" s="108"/>
      <c r="O5325" s="220"/>
      <c r="P5325" s="108"/>
      <c r="Q5325" s="225"/>
    </row>
    <row r="5326" spans="2:17" x14ac:dyDescent="0.25">
      <c r="B5326" s="108"/>
      <c r="C5326" s="220"/>
      <c r="D5326" s="108"/>
      <c r="E5326" s="220"/>
      <c r="F5326" s="108"/>
      <c r="G5326" s="220"/>
      <c r="H5326" s="108"/>
      <c r="I5326" s="220"/>
      <c r="J5326" s="108"/>
      <c r="K5326" s="220"/>
      <c r="L5326" s="108"/>
      <c r="M5326" s="220"/>
      <c r="N5326" s="108"/>
      <c r="O5326" s="220"/>
      <c r="P5326" s="108"/>
      <c r="Q5326" s="225"/>
    </row>
    <row r="5327" spans="2:17" x14ac:dyDescent="0.25">
      <c r="B5327" s="108"/>
      <c r="C5327" s="220"/>
      <c r="D5327" s="108"/>
      <c r="E5327" s="220"/>
      <c r="F5327" s="108"/>
      <c r="G5327" s="220"/>
      <c r="H5327" s="108"/>
      <c r="I5327" s="220"/>
      <c r="J5327" s="108"/>
      <c r="K5327" s="220"/>
      <c r="L5327" s="108"/>
      <c r="M5327" s="220"/>
      <c r="N5327" s="108"/>
      <c r="O5327" s="220"/>
      <c r="P5327" s="108"/>
      <c r="Q5327" s="225"/>
    </row>
    <row r="5328" spans="2:17" x14ac:dyDescent="0.25">
      <c r="B5328" s="108"/>
      <c r="C5328" s="220"/>
      <c r="D5328" s="108"/>
      <c r="E5328" s="220"/>
      <c r="F5328" s="108"/>
      <c r="G5328" s="220"/>
      <c r="H5328" s="108"/>
      <c r="I5328" s="220"/>
      <c r="J5328" s="108"/>
      <c r="K5328" s="220"/>
      <c r="L5328" s="108"/>
      <c r="M5328" s="220"/>
      <c r="N5328" s="108"/>
      <c r="O5328" s="220"/>
      <c r="P5328" s="108"/>
      <c r="Q5328" s="225"/>
    </row>
    <row r="5329" spans="2:17" x14ac:dyDescent="0.25">
      <c r="B5329" s="108"/>
      <c r="C5329" s="220"/>
      <c r="D5329" s="108"/>
      <c r="E5329" s="220"/>
      <c r="F5329" s="108"/>
      <c r="G5329" s="220"/>
      <c r="H5329" s="108"/>
      <c r="I5329" s="220"/>
      <c r="J5329" s="108"/>
      <c r="K5329" s="220"/>
      <c r="L5329" s="108"/>
      <c r="M5329" s="220"/>
      <c r="N5329" s="108"/>
      <c r="O5329" s="220"/>
      <c r="P5329" s="108"/>
      <c r="Q5329" s="225"/>
    </row>
    <row r="5330" spans="2:17" x14ac:dyDescent="0.25">
      <c r="B5330" s="108"/>
      <c r="C5330" s="220"/>
      <c r="D5330" s="108"/>
      <c r="E5330" s="220"/>
      <c r="F5330" s="108"/>
      <c r="G5330" s="220"/>
      <c r="H5330" s="108"/>
      <c r="I5330" s="220"/>
      <c r="J5330" s="108"/>
      <c r="K5330" s="220"/>
      <c r="L5330" s="108"/>
      <c r="M5330" s="220"/>
      <c r="N5330" s="108"/>
      <c r="O5330" s="220"/>
      <c r="P5330" s="108"/>
      <c r="Q5330" s="225"/>
    </row>
    <row r="5331" spans="2:17" x14ac:dyDescent="0.25">
      <c r="B5331" s="108"/>
      <c r="C5331" s="220"/>
      <c r="D5331" s="108"/>
      <c r="E5331" s="220"/>
      <c r="F5331" s="108"/>
      <c r="G5331" s="220"/>
      <c r="H5331" s="108"/>
      <c r="I5331" s="220"/>
      <c r="J5331" s="108"/>
      <c r="K5331" s="220"/>
      <c r="L5331" s="108"/>
      <c r="M5331" s="220"/>
      <c r="N5331" s="108"/>
      <c r="O5331" s="220"/>
      <c r="P5331" s="108"/>
      <c r="Q5331" s="225"/>
    </row>
    <row r="5332" spans="2:17" x14ac:dyDescent="0.25">
      <c r="B5332" s="108"/>
      <c r="C5332" s="220"/>
      <c r="D5332" s="108"/>
      <c r="E5332" s="220"/>
      <c r="F5332" s="108"/>
      <c r="G5332" s="220"/>
      <c r="H5332" s="108"/>
      <c r="I5332" s="220"/>
      <c r="J5332" s="108"/>
      <c r="K5332" s="220"/>
      <c r="L5332" s="108"/>
      <c r="M5332" s="220"/>
      <c r="N5332" s="108"/>
      <c r="O5332" s="220"/>
      <c r="P5332" s="108"/>
      <c r="Q5332" s="225"/>
    </row>
    <row r="5333" spans="2:17" x14ac:dyDescent="0.25">
      <c r="B5333" s="108"/>
      <c r="C5333" s="220"/>
      <c r="D5333" s="108"/>
      <c r="E5333" s="220"/>
      <c r="F5333" s="108"/>
      <c r="G5333" s="220"/>
      <c r="H5333" s="108"/>
      <c r="I5333" s="220"/>
      <c r="J5333" s="108"/>
      <c r="K5333" s="220"/>
      <c r="L5333" s="108"/>
      <c r="M5333" s="220"/>
      <c r="N5333" s="108"/>
      <c r="O5333" s="220"/>
      <c r="P5333" s="108"/>
      <c r="Q5333" s="225"/>
    </row>
    <row r="5334" spans="2:17" x14ac:dyDescent="0.25">
      <c r="B5334" s="108"/>
      <c r="C5334" s="220"/>
      <c r="D5334" s="108"/>
      <c r="E5334" s="220"/>
      <c r="F5334" s="108"/>
      <c r="G5334" s="220"/>
      <c r="H5334" s="108"/>
      <c r="I5334" s="220"/>
      <c r="J5334" s="108"/>
      <c r="K5334" s="220"/>
      <c r="L5334" s="108"/>
      <c r="M5334" s="220"/>
      <c r="N5334" s="108"/>
      <c r="O5334" s="220"/>
      <c r="P5334" s="108"/>
      <c r="Q5334" s="225"/>
    </row>
    <row r="5335" spans="2:17" x14ac:dyDescent="0.25">
      <c r="B5335" s="108"/>
      <c r="C5335" s="220"/>
      <c r="D5335" s="108"/>
      <c r="E5335" s="220"/>
      <c r="F5335" s="108"/>
      <c r="G5335" s="220"/>
      <c r="H5335" s="108"/>
      <c r="I5335" s="220"/>
      <c r="J5335" s="108"/>
      <c r="K5335" s="220"/>
      <c r="L5335" s="108"/>
      <c r="M5335" s="220"/>
      <c r="N5335" s="108"/>
      <c r="O5335" s="220"/>
      <c r="P5335" s="108"/>
      <c r="Q5335" s="225"/>
    </row>
    <row r="5336" spans="2:17" x14ac:dyDescent="0.25">
      <c r="B5336" s="108"/>
      <c r="C5336" s="220"/>
      <c r="D5336" s="108"/>
      <c r="E5336" s="220"/>
      <c r="F5336" s="108"/>
      <c r="G5336" s="220"/>
      <c r="H5336" s="108"/>
      <c r="I5336" s="220"/>
      <c r="J5336" s="108"/>
      <c r="K5336" s="220"/>
      <c r="L5336" s="108"/>
      <c r="M5336" s="220"/>
      <c r="N5336" s="108"/>
      <c r="O5336" s="220"/>
      <c r="P5336" s="108"/>
      <c r="Q5336" s="225"/>
    </row>
    <row r="5337" spans="2:17" x14ac:dyDescent="0.25">
      <c r="B5337" s="108"/>
      <c r="C5337" s="220"/>
      <c r="D5337" s="108"/>
      <c r="E5337" s="220"/>
      <c r="F5337" s="108"/>
      <c r="G5337" s="220"/>
      <c r="H5337" s="108"/>
      <c r="I5337" s="220"/>
      <c r="J5337" s="108"/>
      <c r="K5337" s="220"/>
      <c r="L5337" s="108"/>
      <c r="M5337" s="220"/>
      <c r="N5337" s="108"/>
      <c r="O5337" s="220"/>
      <c r="P5337" s="108"/>
      <c r="Q5337" s="225"/>
    </row>
    <row r="5338" spans="2:17" x14ac:dyDescent="0.25">
      <c r="B5338" s="108"/>
      <c r="C5338" s="220"/>
      <c r="D5338" s="108"/>
      <c r="E5338" s="220"/>
      <c r="F5338" s="108"/>
      <c r="G5338" s="220"/>
      <c r="H5338" s="108"/>
      <c r="I5338" s="220"/>
      <c r="J5338" s="108"/>
      <c r="K5338" s="220"/>
      <c r="L5338" s="108"/>
      <c r="M5338" s="220"/>
      <c r="N5338" s="108"/>
      <c r="O5338" s="220"/>
      <c r="P5338" s="108"/>
      <c r="Q5338" s="225"/>
    </row>
    <row r="5339" spans="2:17" x14ac:dyDescent="0.25">
      <c r="B5339" s="108"/>
      <c r="C5339" s="220"/>
      <c r="D5339" s="108"/>
      <c r="E5339" s="220"/>
      <c r="F5339" s="108"/>
      <c r="G5339" s="220"/>
      <c r="H5339" s="108"/>
      <c r="I5339" s="220"/>
      <c r="J5339" s="108"/>
      <c r="K5339" s="220"/>
      <c r="L5339" s="108"/>
      <c r="M5339" s="220"/>
      <c r="N5339" s="108"/>
      <c r="O5339" s="220"/>
      <c r="P5339" s="108"/>
      <c r="Q5339" s="225"/>
    </row>
    <row r="5340" spans="2:17" x14ac:dyDescent="0.25">
      <c r="B5340" s="108"/>
      <c r="C5340" s="220"/>
      <c r="D5340" s="108"/>
      <c r="E5340" s="220"/>
      <c r="F5340" s="108"/>
      <c r="G5340" s="220"/>
      <c r="H5340" s="108"/>
      <c r="I5340" s="220"/>
      <c r="J5340" s="108"/>
      <c r="K5340" s="220"/>
      <c r="L5340" s="108"/>
      <c r="M5340" s="220"/>
      <c r="N5340" s="108"/>
      <c r="O5340" s="220"/>
      <c r="P5340" s="108"/>
      <c r="Q5340" s="225"/>
    </row>
    <row r="5341" spans="2:17" x14ac:dyDescent="0.25">
      <c r="B5341" s="108"/>
      <c r="C5341" s="220"/>
      <c r="D5341" s="108"/>
      <c r="E5341" s="220"/>
      <c r="F5341" s="108"/>
      <c r="G5341" s="220"/>
      <c r="H5341" s="108"/>
      <c r="I5341" s="220"/>
      <c r="J5341" s="108"/>
      <c r="K5341" s="220"/>
      <c r="L5341" s="108"/>
      <c r="M5341" s="220"/>
      <c r="N5341" s="108"/>
      <c r="O5341" s="220"/>
      <c r="P5341" s="108"/>
      <c r="Q5341" s="225"/>
    </row>
    <row r="5342" spans="2:17" x14ac:dyDescent="0.25">
      <c r="B5342" s="108"/>
      <c r="C5342" s="220"/>
      <c r="D5342" s="108"/>
      <c r="E5342" s="220"/>
      <c r="F5342" s="108"/>
      <c r="G5342" s="220"/>
      <c r="H5342" s="108"/>
      <c r="I5342" s="220"/>
      <c r="J5342" s="108"/>
      <c r="K5342" s="220"/>
      <c r="L5342" s="108"/>
      <c r="M5342" s="220"/>
      <c r="N5342" s="108"/>
      <c r="O5342" s="220"/>
      <c r="P5342" s="108"/>
      <c r="Q5342" s="225"/>
    </row>
    <row r="5343" spans="2:17" x14ac:dyDescent="0.25">
      <c r="B5343" s="108"/>
      <c r="C5343" s="220"/>
      <c r="D5343" s="108"/>
      <c r="E5343" s="220"/>
      <c r="F5343" s="108"/>
      <c r="G5343" s="220"/>
      <c r="H5343" s="108"/>
      <c r="I5343" s="220"/>
      <c r="J5343" s="108"/>
      <c r="K5343" s="220"/>
      <c r="L5343" s="108"/>
      <c r="M5343" s="220"/>
      <c r="N5343" s="108"/>
      <c r="O5343" s="220"/>
      <c r="P5343" s="108"/>
      <c r="Q5343" s="225"/>
    </row>
    <row r="5344" spans="2:17" x14ac:dyDescent="0.25">
      <c r="B5344" s="108"/>
      <c r="C5344" s="220"/>
      <c r="D5344" s="108"/>
      <c r="E5344" s="220"/>
      <c r="F5344" s="108"/>
      <c r="G5344" s="220"/>
      <c r="H5344" s="108"/>
      <c r="I5344" s="220"/>
      <c r="J5344" s="108"/>
      <c r="K5344" s="220"/>
      <c r="L5344" s="108"/>
      <c r="M5344" s="220"/>
      <c r="N5344" s="108"/>
      <c r="O5344" s="220"/>
      <c r="P5344" s="108"/>
      <c r="Q5344" s="225"/>
    </row>
    <row r="5345" spans="2:17" x14ac:dyDescent="0.25">
      <c r="B5345" s="108"/>
      <c r="C5345" s="220"/>
      <c r="D5345" s="108"/>
      <c r="E5345" s="220"/>
      <c r="F5345" s="108"/>
      <c r="G5345" s="220"/>
      <c r="H5345" s="108"/>
      <c r="I5345" s="220"/>
      <c r="J5345" s="108"/>
      <c r="K5345" s="220"/>
      <c r="L5345" s="108"/>
      <c r="M5345" s="220"/>
      <c r="N5345" s="108"/>
      <c r="O5345" s="220"/>
      <c r="P5345" s="108"/>
      <c r="Q5345" s="225"/>
    </row>
    <row r="5346" spans="2:17" x14ac:dyDescent="0.25">
      <c r="B5346" s="108"/>
      <c r="C5346" s="220"/>
      <c r="D5346" s="108"/>
      <c r="E5346" s="220"/>
      <c r="F5346" s="108"/>
      <c r="G5346" s="220"/>
      <c r="H5346" s="108"/>
      <c r="I5346" s="220"/>
      <c r="J5346" s="108"/>
      <c r="K5346" s="220"/>
      <c r="L5346" s="108"/>
      <c r="M5346" s="220"/>
      <c r="N5346" s="108"/>
      <c r="O5346" s="220"/>
      <c r="P5346" s="108"/>
      <c r="Q5346" s="225"/>
    </row>
    <row r="5347" spans="2:17" x14ac:dyDescent="0.25">
      <c r="B5347" s="108"/>
      <c r="C5347" s="220"/>
      <c r="D5347" s="108"/>
      <c r="E5347" s="220"/>
      <c r="F5347" s="108"/>
      <c r="G5347" s="220"/>
      <c r="H5347" s="108"/>
      <c r="I5347" s="220"/>
      <c r="J5347" s="108"/>
      <c r="K5347" s="220"/>
      <c r="L5347" s="108"/>
      <c r="M5347" s="220"/>
      <c r="N5347" s="108"/>
      <c r="O5347" s="220"/>
      <c r="P5347" s="108"/>
      <c r="Q5347" s="225"/>
    </row>
    <row r="5348" spans="2:17" x14ac:dyDescent="0.25">
      <c r="B5348" s="108"/>
      <c r="C5348" s="220"/>
      <c r="D5348" s="108"/>
      <c r="E5348" s="220"/>
      <c r="F5348" s="108"/>
      <c r="G5348" s="220"/>
      <c r="H5348" s="108"/>
      <c r="I5348" s="220"/>
      <c r="J5348" s="108"/>
      <c r="K5348" s="220"/>
      <c r="L5348" s="108"/>
      <c r="M5348" s="220"/>
      <c r="N5348" s="108"/>
      <c r="O5348" s="220"/>
      <c r="P5348" s="108"/>
      <c r="Q5348" s="225"/>
    </row>
    <row r="5349" spans="2:17" x14ac:dyDescent="0.25">
      <c r="B5349" s="108"/>
      <c r="C5349" s="220"/>
      <c r="D5349" s="108"/>
      <c r="E5349" s="220"/>
      <c r="F5349" s="108"/>
      <c r="G5349" s="220"/>
      <c r="H5349" s="108"/>
      <c r="I5349" s="220"/>
      <c r="J5349" s="108"/>
      <c r="K5349" s="220"/>
      <c r="L5349" s="108"/>
      <c r="M5349" s="220"/>
      <c r="N5349" s="108"/>
      <c r="O5349" s="220"/>
      <c r="P5349" s="108"/>
      <c r="Q5349" s="225"/>
    </row>
    <row r="5350" spans="2:17" x14ac:dyDescent="0.25">
      <c r="B5350" s="108"/>
      <c r="C5350" s="220"/>
      <c r="D5350" s="108"/>
      <c r="E5350" s="220"/>
      <c r="F5350" s="108"/>
      <c r="G5350" s="220"/>
      <c r="H5350" s="108"/>
      <c r="I5350" s="220"/>
      <c r="J5350" s="108"/>
      <c r="K5350" s="220"/>
      <c r="L5350" s="108"/>
      <c r="M5350" s="220"/>
      <c r="N5350" s="108"/>
      <c r="O5350" s="220"/>
      <c r="P5350" s="108"/>
      <c r="Q5350" s="225"/>
    </row>
    <row r="5351" spans="2:17" x14ac:dyDescent="0.25">
      <c r="B5351" s="108"/>
      <c r="C5351" s="220"/>
      <c r="D5351" s="108"/>
      <c r="E5351" s="220"/>
      <c r="F5351" s="108"/>
      <c r="G5351" s="220"/>
      <c r="H5351" s="108"/>
      <c r="I5351" s="220"/>
      <c r="J5351" s="108"/>
      <c r="K5351" s="220"/>
      <c r="L5351" s="108"/>
      <c r="M5351" s="220"/>
      <c r="N5351" s="108"/>
      <c r="O5351" s="220"/>
      <c r="P5351" s="108"/>
      <c r="Q5351" s="225"/>
    </row>
    <row r="5352" spans="2:17" x14ac:dyDescent="0.25">
      <c r="B5352" s="108"/>
      <c r="C5352" s="220"/>
      <c r="D5352" s="108"/>
      <c r="E5352" s="220"/>
      <c r="F5352" s="108"/>
      <c r="G5352" s="220"/>
      <c r="H5352" s="108"/>
      <c r="I5352" s="220"/>
      <c r="J5352" s="108"/>
      <c r="K5352" s="220"/>
      <c r="L5352" s="108"/>
      <c r="M5352" s="220"/>
      <c r="N5352" s="108"/>
      <c r="O5352" s="220"/>
      <c r="P5352" s="108"/>
      <c r="Q5352" s="225"/>
    </row>
    <row r="5353" spans="2:17" x14ac:dyDescent="0.25">
      <c r="B5353" s="108"/>
      <c r="C5353" s="220"/>
      <c r="D5353" s="108"/>
      <c r="E5353" s="220"/>
      <c r="F5353" s="108"/>
      <c r="G5353" s="220"/>
      <c r="H5353" s="108"/>
      <c r="I5353" s="220"/>
      <c r="J5353" s="108"/>
      <c r="K5353" s="220"/>
      <c r="L5353" s="108"/>
      <c r="M5353" s="220"/>
      <c r="N5353" s="108"/>
      <c r="O5353" s="220"/>
      <c r="P5353" s="108"/>
      <c r="Q5353" s="225"/>
    </row>
    <row r="5354" spans="2:17" x14ac:dyDescent="0.25">
      <c r="B5354" s="108"/>
      <c r="C5354" s="220"/>
      <c r="D5354" s="108"/>
      <c r="E5354" s="220"/>
      <c r="F5354" s="108"/>
      <c r="G5354" s="220"/>
      <c r="H5354" s="108"/>
      <c r="I5354" s="220"/>
      <c r="J5354" s="108"/>
      <c r="K5354" s="220"/>
      <c r="L5354" s="108"/>
      <c r="M5354" s="220"/>
      <c r="N5354" s="108"/>
      <c r="O5354" s="220"/>
      <c r="P5354" s="108"/>
      <c r="Q5354" s="225"/>
    </row>
    <row r="5355" spans="2:17" x14ac:dyDescent="0.25">
      <c r="B5355" s="108"/>
      <c r="C5355" s="220"/>
      <c r="D5355" s="108"/>
      <c r="E5355" s="220"/>
      <c r="F5355" s="108"/>
      <c r="G5355" s="220"/>
      <c r="H5355" s="108"/>
      <c r="I5355" s="220"/>
      <c r="J5355" s="108"/>
      <c r="K5355" s="220"/>
      <c r="L5355" s="108"/>
      <c r="M5355" s="220"/>
      <c r="N5355" s="108"/>
      <c r="O5355" s="220"/>
      <c r="P5355" s="108"/>
      <c r="Q5355" s="225"/>
    </row>
    <row r="5356" spans="2:17" x14ac:dyDescent="0.25">
      <c r="B5356" s="108"/>
      <c r="C5356" s="220"/>
      <c r="D5356" s="108"/>
      <c r="E5356" s="220"/>
      <c r="F5356" s="108"/>
      <c r="G5356" s="220"/>
      <c r="H5356" s="108"/>
      <c r="I5356" s="220"/>
      <c r="J5356" s="108"/>
      <c r="K5356" s="220"/>
      <c r="L5356" s="108"/>
      <c r="M5356" s="220"/>
      <c r="N5356" s="108"/>
      <c r="O5356" s="220"/>
      <c r="P5356" s="108"/>
      <c r="Q5356" s="225"/>
    </row>
    <row r="5357" spans="2:17" x14ac:dyDescent="0.25">
      <c r="B5357" s="108"/>
      <c r="C5357" s="220"/>
      <c r="D5357" s="108"/>
      <c r="E5357" s="220"/>
      <c r="F5357" s="108"/>
      <c r="G5357" s="220"/>
      <c r="H5357" s="108"/>
      <c r="I5357" s="220"/>
      <c r="J5357" s="108"/>
      <c r="K5357" s="220"/>
      <c r="L5357" s="108"/>
      <c r="M5357" s="220"/>
      <c r="N5357" s="108"/>
      <c r="O5357" s="220"/>
      <c r="P5357" s="108"/>
      <c r="Q5357" s="225"/>
    </row>
    <row r="5358" spans="2:17" x14ac:dyDescent="0.25">
      <c r="B5358" s="108"/>
      <c r="C5358" s="220"/>
      <c r="D5358" s="108"/>
      <c r="E5358" s="220"/>
      <c r="F5358" s="108"/>
      <c r="G5358" s="220"/>
      <c r="H5358" s="108"/>
      <c r="I5358" s="220"/>
      <c r="J5358" s="108"/>
      <c r="K5358" s="220"/>
      <c r="L5358" s="108"/>
      <c r="M5358" s="220"/>
      <c r="N5358" s="108"/>
      <c r="O5358" s="220"/>
      <c r="P5358" s="108"/>
      <c r="Q5358" s="225"/>
    </row>
    <row r="5359" spans="2:17" x14ac:dyDescent="0.25">
      <c r="B5359" s="108"/>
      <c r="C5359" s="220"/>
      <c r="D5359" s="108"/>
      <c r="E5359" s="220"/>
      <c r="F5359" s="108"/>
      <c r="G5359" s="220"/>
      <c r="H5359" s="108"/>
      <c r="I5359" s="220"/>
      <c r="J5359" s="108"/>
      <c r="K5359" s="220"/>
      <c r="L5359" s="108"/>
      <c r="M5359" s="220"/>
      <c r="N5359" s="108"/>
      <c r="O5359" s="220"/>
      <c r="P5359" s="108"/>
      <c r="Q5359" s="225"/>
    </row>
    <row r="5360" spans="2:17" x14ac:dyDescent="0.25">
      <c r="B5360" s="108"/>
      <c r="C5360" s="220"/>
      <c r="D5360" s="108"/>
      <c r="E5360" s="220"/>
      <c r="F5360" s="108"/>
      <c r="G5360" s="220"/>
      <c r="H5360" s="108"/>
      <c r="I5360" s="220"/>
      <c r="J5360" s="108"/>
      <c r="K5360" s="220"/>
      <c r="L5360" s="108"/>
      <c r="M5360" s="220"/>
      <c r="N5360" s="108"/>
      <c r="O5360" s="220"/>
      <c r="P5360" s="108"/>
      <c r="Q5360" s="225"/>
    </row>
    <row r="5361" spans="2:17" x14ac:dyDescent="0.25">
      <c r="B5361" s="108"/>
      <c r="C5361" s="220"/>
      <c r="D5361" s="108"/>
      <c r="E5361" s="220"/>
      <c r="F5361" s="108"/>
      <c r="G5361" s="220"/>
      <c r="H5361" s="108"/>
      <c r="I5361" s="220"/>
      <c r="J5361" s="108"/>
      <c r="K5361" s="220"/>
      <c r="L5361" s="108"/>
      <c r="M5361" s="220"/>
      <c r="N5361" s="108"/>
      <c r="O5361" s="220"/>
      <c r="P5361" s="108"/>
      <c r="Q5361" s="225"/>
    </row>
    <row r="5362" spans="2:17" x14ac:dyDescent="0.25">
      <c r="B5362" s="108"/>
      <c r="C5362" s="220"/>
      <c r="D5362" s="108"/>
      <c r="E5362" s="220"/>
      <c r="F5362" s="108"/>
      <c r="G5362" s="220"/>
      <c r="H5362" s="108"/>
      <c r="I5362" s="220"/>
      <c r="J5362" s="108"/>
      <c r="K5362" s="220"/>
      <c r="L5362" s="108"/>
      <c r="M5362" s="220"/>
      <c r="N5362" s="108"/>
      <c r="O5362" s="220"/>
      <c r="P5362" s="108"/>
      <c r="Q5362" s="225"/>
    </row>
    <row r="5363" spans="2:17" x14ac:dyDescent="0.25">
      <c r="B5363" s="108"/>
      <c r="C5363" s="220"/>
      <c r="D5363" s="108"/>
      <c r="E5363" s="220"/>
      <c r="F5363" s="108"/>
      <c r="G5363" s="220"/>
      <c r="H5363" s="108"/>
      <c r="I5363" s="220"/>
      <c r="J5363" s="108"/>
      <c r="K5363" s="220"/>
      <c r="L5363" s="108"/>
      <c r="M5363" s="220"/>
      <c r="N5363" s="108"/>
      <c r="O5363" s="220"/>
      <c r="P5363" s="108"/>
      <c r="Q5363" s="225"/>
    </row>
    <row r="5364" spans="2:17" x14ac:dyDescent="0.25">
      <c r="B5364" s="108"/>
      <c r="C5364" s="220"/>
      <c r="D5364" s="108"/>
      <c r="E5364" s="220"/>
      <c r="F5364" s="108"/>
      <c r="G5364" s="220"/>
      <c r="H5364" s="108"/>
      <c r="I5364" s="220"/>
      <c r="J5364" s="108"/>
      <c r="K5364" s="220"/>
      <c r="L5364" s="108"/>
      <c r="M5364" s="220"/>
      <c r="N5364" s="108"/>
      <c r="O5364" s="220"/>
      <c r="P5364" s="108"/>
      <c r="Q5364" s="225"/>
    </row>
    <row r="5365" spans="2:17" x14ac:dyDescent="0.25">
      <c r="B5365" s="108"/>
      <c r="C5365" s="220"/>
      <c r="D5365" s="108"/>
      <c r="E5365" s="220"/>
      <c r="F5365" s="108"/>
      <c r="G5365" s="220"/>
      <c r="H5365" s="108"/>
      <c r="I5365" s="220"/>
      <c r="J5365" s="108"/>
      <c r="K5365" s="220"/>
      <c r="L5365" s="108"/>
      <c r="M5365" s="220"/>
      <c r="N5365" s="108"/>
      <c r="O5365" s="220"/>
      <c r="P5365" s="108"/>
      <c r="Q5365" s="225"/>
    </row>
    <row r="5366" spans="2:17" x14ac:dyDescent="0.25">
      <c r="B5366" s="108"/>
      <c r="C5366" s="220"/>
      <c r="D5366" s="108"/>
      <c r="E5366" s="220"/>
      <c r="F5366" s="108"/>
      <c r="G5366" s="220"/>
      <c r="H5366" s="108"/>
      <c r="I5366" s="220"/>
      <c r="J5366" s="108"/>
      <c r="K5366" s="220"/>
      <c r="L5366" s="108"/>
      <c r="M5366" s="220"/>
      <c r="N5366" s="108"/>
      <c r="O5366" s="220"/>
      <c r="P5366" s="108"/>
      <c r="Q5366" s="225"/>
    </row>
    <row r="5367" spans="2:17" x14ac:dyDescent="0.25">
      <c r="B5367" s="108"/>
      <c r="C5367" s="220"/>
      <c r="D5367" s="108"/>
      <c r="E5367" s="220"/>
      <c r="F5367" s="108"/>
      <c r="G5367" s="220"/>
      <c r="H5367" s="108"/>
      <c r="I5367" s="220"/>
      <c r="J5367" s="108"/>
      <c r="K5367" s="220"/>
      <c r="L5367" s="108"/>
      <c r="M5367" s="220"/>
      <c r="N5367" s="108"/>
      <c r="O5367" s="220"/>
      <c r="P5367" s="108"/>
      <c r="Q5367" s="225"/>
    </row>
    <row r="5368" spans="2:17" x14ac:dyDescent="0.25">
      <c r="B5368" s="108"/>
      <c r="C5368" s="220"/>
      <c r="D5368" s="108"/>
      <c r="E5368" s="220"/>
      <c r="F5368" s="108"/>
      <c r="G5368" s="220"/>
      <c r="H5368" s="108"/>
      <c r="I5368" s="220"/>
      <c r="J5368" s="108"/>
      <c r="K5368" s="220"/>
      <c r="L5368" s="108"/>
      <c r="M5368" s="220"/>
      <c r="N5368" s="108"/>
      <c r="O5368" s="220"/>
      <c r="P5368" s="108"/>
      <c r="Q5368" s="225"/>
    </row>
    <row r="5369" spans="2:17" x14ac:dyDescent="0.25">
      <c r="B5369" s="108"/>
      <c r="C5369" s="220"/>
      <c r="D5369" s="108"/>
      <c r="E5369" s="220"/>
      <c r="F5369" s="108"/>
      <c r="G5369" s="220"/>
      <c r="H5369" s="108"/>
      <c r="I5369" s="220"/>
      <c r="J5369" s="108"/>
      <c r="K5369" s="220"/>
      <c r="L5369" s="108"/>
      <c r="M5369" s="220"/>
      <c r="N5369" s="108"/>
      <c r="O5369" s="220"/>
      <c r="P5369" s="108"/>
      <c r="Q5369" s="225"/>
    </row>
    <row r="5370" spans="2:17" x14ac:dyDescent="0.25">
      <c r="B5370" s="108"/>
      <c r="C5370" s="220"/>
      <c r="D5370" s="108"/>
      <c r="E5370" s="220"/>
      <c r="F5370" s="108"/>
      <c r="G5370" s="220"/>
      <c r="H5370" s="108"/>
      <c r="I5370" s="220"/>
      <c r="J5370" s="108"/>
      <c r="K5370" s="220"/>
      <c r="L5370" s="108"/>
      <c r="M5370" s="220"/>
      <c r="N5370" s="108"/>
      <c r="O5370" s="220"/>
      <c r="P5370" s="108"/>
      <c r="Q5370" s="225"/>
    </row>
    <row r="5371" spans="2:17" x14ac:dyDescent="0.25">
      <c r="B5371" s="108"/>
      <c r="C5371" s="220"/>
      <c r="D5371" s="108"/>
      <c r="E5371" s="220"/>
      <c r="F5371" s="108"/>
      <c r="G5371" s="220"/>
      <c r="H5371" s="108"/>
      <c r="I5371" s="220"/>
      <c r="J5371" s="108"/>
      <c r="K5371" s="220"/>
      <c r="L5371" s="108"/>
      <c r="M5371" s="220"/>
      <c r="N5371" s="108"/>
      <c r="O5371" s="220"/>
      <c r="P5371" s="108"/>
      <c r="Q5371" s="225"/>
    </row>
    <row r="5372" spans="2:17" x14ac:dyDescent="0.25">
      <c r="B5372" s="108"/>
      <c r="C5372" s="220"/>
      <c r="D5372" s="108"/>
      <c r="E5372" s="220"/>
      <c r="F5372" s="108"/>
      <c r="G5372" s="220"/>
      <c r="H5372" s="108"/>
      <c r="I5372" s="220"/>
      <c r="J5372" s="108"/>
      <c r="K5372" s="220"/>
      <c r="L5372" s="108"/>
      <c r="M5372" s="220"/>
      <c r="N5372" s="108"/>
      <c r="O5372" s="220"/>
      <c r="P5372" s="108"/>
      <c r="Q5372" s="225"/>
    </row>
    <row r="5373" spans="2:17" x14ac:dyDescent="0.25">
      <c r="B5373" s="108"/>
      <c r="C5373" s="220"/>
      <c r="D5373" s="108"/>
      <c r="E5373" s="220"/>
      <c r="F5373" s="108"/>
      <c r="G5373" s="220"/>
      <c r="H5373" s="108"/>
      <c r="I5373" s="220"/>
      <c r="J5373" s="108"/>
      <c r="K5373" s="220"/>
      <c r="L5373" s="108"/>
      <c r="M5373" s="220"/>
      <c r="N5373" s="108"/>
      <c r="O5373" s="220"/>
      <c r="P5373" s="108"/>
      <c r="Q5373" s="225"/>
    </row>
    <row r="5374" spans="2:17" x14ac:dyDescent="0.25">
      <c r="B5374" s="108"/>
      <c r="C5374" s="220"/>
      <c r="D5374" s="108"/>
      <c r="E5374" s="220"/>
      <c r="F5374" s="108"/>
      <c r="G5374" s="220"/>
      <c r="H5374" s="108"/>
      <c r="I5374" s="220"/>
      <c r="J5374" s="108"/>
      <c r="K5374" s="220"/>
      <c r="L5374" s="108"/>
      <c r="M5374" s="220"/>
      <c r="N5374" s="108"/>
      <c r="O5374" s="220"/>
      <c r="P5374" s="108"/>
      <c r="Q5374" s="225"/>
    </row>
    <row r="5375" spans="2:17" x14ac:dyDescent="0.25">
      <c r="B5375" s="108"/>
      <c r="C5375" s="220"/>
      <c r="D5375" s="108"/>
      <c r="E5375" s="220"/>
      <c r="F5375" s="108"/>
      <c r="G5375" s="220"/>
      <c r="H5375" s="108"/>
      <c r="I5375" s="220"/>
      <c r="J5375" s="108"/>
      <c r="K5375" s="220"/>
      <c r="L5375" s="108"/>
      <c r="M5375" s="220"/>
      <c r="N5375" s="108"/>
      <c r="O5375" s="220"/>
      <c r="P5375" s="108"/>
      <c r="Q5375" s="225"/>
    </row>
    <row r="5376" spans="2:17" x14ac:dyDescent="0.25">
      <c r="B5376" s="108"/>
      <c r="C5376" s="220"/>
      <c r="D5376" s="108"/>
      <c r="E5376" s="220"/>
      <c r="F5376" s="108"/>
      <c r="G5376" s="220"/>
      <c r="H5376" s="108"/>
      <c r="I5376" s="220"/>
      <c r="J5376" s="108"/>
      <c r="K5376" s="220"/>
      <c r="L5376" s="108"/>
      <c r="M5376" s="220"/>
      <c r="N5376" s="108"/>
      <c r="O5376" s="220"/>
      <c r="P5376" s="108"/>
      <c r="Q5376" s="225"/>
    </row>
    <row r="5377" spans="2:17" x14ac:dyDescent="0.25">
      <c r="B5377" s="108"/>
      <c r="C5377" s="220"/>
      <c r="D5377" s="108"/>
      <c r="E5377" s="220"/>
      <c r="F5377" s="108"/>
      <c r="G5377" s="220"/>
      <c r="H5377" s="108"/>
      <c r="I5377" s="220"/>
      <c r="J5377" s="108"/>
      <c r="K5377" s="220"/>
      <c r="L5377" s="108"/>
      <c r="M5377" s="220"/>
      <c r="N5377" s="108"/>
      <c r="O5377" s="220"/>
      <c r="P5377" s="108"/>
      <c r="Q5377" s="225"/>
    </row>
    <row r="5378" spans="2:17" x14ac:dyDescent="0.25">
      <c r="B5378" s="108"/>
      <c r="C5378" s="220"/>
      <c r="D5378" s="108"/>
      <c r="E5378" s="220"/>
      <c r="F5378" s="108"/>
      <c r="G5378" s="220"/>
      <c r="H5378" s="108"/>
      <c r="I5378" s="220"/>
      <c r="J5378" s="108"/>
      <c r="K5378" s="220"/>
      <c r="L5378" s="108"/>
      <c r="M5378" s="220"/>
      <c r="N5378" s="108"/>
      <c r="O5378" s="220"/>
      <c r="P5378" s="108"/>
      <c r="Q5378" s="225"/>
    </row>
    <row r="5379" spans="2:17" x14ac:dyDescent="0.25">
      <c r="B5379" s="108"/>
      <c r="C5379" s="220"/>
      <c r="D5379" s="108"/>
      <c r="E5379" s="220"/>
      <c r="F5379" s="108"/>
      <c r="G5379" s="220"/>
      <c r="H5379" s="108"/>
      <c r="I5379" s="220"/>
      <c r="J5379" s="108"/>
      <c r="K5379" s="220"/>
      <c r="L5379" s="108"/>
      <c r="M5379" s="220"/>
      <c r="N5379" s="108"/>
      <c r="O5379" s="220"/>
      <c r="P5379" s="108"/>
      <c r="Q5379" s="225"/>
    </row>
    <row r="5380" spans="2:17" x14ac:dyDescent="0.25">
      <c r="B5380" s="108"/>
      <c r="C5380" s="220"/>
      <c r="D5380" s="108"/>
      <c r="E5380" s="220"/>
      <c r="F5380" s="108"/>
      <c r="G5380" s="220"/>
      <c r="H5380" s="108"/>
      <c r="I5380" s="220"/>
      <c r="J5380" s="108"/>
      <c r="K5380" s="220"/>
      <c r="L5380" s="108"/>
      <c r="M5380" s="220"/>
      <c r="N5380" s="108"/>
      <c r="O5380" s="220"/>
      <c r="P5380" s="108"/>
      <c r="Q5380" s="225"/>
    </row>
    <row r="5381" spans="2:17" x14ac:dyDescent="0.25">
      <c r="B5381" s="108"/>
      <c r="C5381" s="220"/>
      <c r="D5381" s="108"/>
      <c r="E5381" s="220"/>
      <c r="F5381" s="108"/>
      <c r="G5381" s="220"/>
      <c r="H5381" s="108"/>
      <c r="I5381" s="220"/>
      <c r="J5381" s="108"/>
      <c r="K5381" s="220"/>
      <c r="L5381" s="108"/>
      <c r="M5381" s="220"/>
      <c r="N5381" s="108"/>
      <c r="O5381" s="220"/>
      <c r="P5381" s="108"/>
      <c r="Q5381" s="225"/>
    </row>
    <row r="5382" spans="2:17" x14ac:dyDescent="0.25">
      <c r="B5382" s="108"/>
      <c r="C5382" s="220"/>
      <c r="D5382" s="108"/>
      <c r="E5382" s="220"/>
      <c r="F5382" s="108"/>
      <c r="G5382" s="220"/>
      <c r="H5382" s="108"/>
      <c r="I5382" s="220"/>
      <c r="J5382" s="108"/>
      <c r="K5382" s="220"/>
      <c r="L5382" s="108"/>
      <c r="M5382" s="220"/>
      <c r="N5382" s="108"/>
      <c r="O5382" s="220"/>
      <c r="P5382" s="108"/>
      <c r="Q5382" s="225"/>
    </row>
    <row r="5383" spans="2:17" x14ac:dyDescent="0.25">
      <c r="B5383" s="108"/>
      <c r="C5383" s="220"/>
      <c r="D5383" s="108"/>
      <c r="E5383" s="220"/>
      <c r="F5383" s="108"/>
      <c r="G5383" s="220"/>
      <c r="H5383" s="108"/>
      <c r="I5383" s="220"/>
      <c r="J5383" s="108"/>
      <c r="K5383" s="220"/>
      <c r="L5383" s="108"/>
      <c r="M5383" s="220"/>
      <c r="N5383" s="108"/>
      <c r="O5383" s="220"/>
      <c r="P5383" s="108"/>
      <c r="Q5383" s="225"/>
    </row>
    <row r="5384" spans="2:17" x14ac:dyDescent="0.25">
      <c r="B5384" s="108"/>
      <c r="C5384" s="220"/>
      <c r="D5384" s="108"/>
      <c r="E5384" s="220"/>
      <c r="F5384" s="108"/>
      <c r="G5384" s="220"/>
      <c r="H5384" s="108"/>
      <c r="I5384" s="220"/>
      <c r="J5384" s="108"/>
      <c r="K5384" s="220"/>
      <c r="L5384" s="108"/>
      <c r="M5384" s="220"/>
      <c r="N5384" s="108"/>
      <c r="O5384" s="220"/>
      <c r="P5384" s="108"/>
      <c r="Q5384" s="225"/>
    </row>
    <row r="5385" spans="2:17" x14ac:dyDescent="0.25">
      <c r="B5385" s="108"/>
      <c r="C5385" s="220"/>
      <c r="D5385" s="108"/>
      <c r="E5385" s="220"/>
      <c r="F5385" s="108"/>
      <c r="G5385" s="220"/>
      <c r="H5385" s="108"/>
      <c r="I5385" s="220"/>
      <c r="J5385" s="108"/>
      <c r="K5385" s="220"/>
      <c r="L5385" s="108"/>
      <c r="M5385" s="220"/>
      <c r="N5385" s="108"/>
      <c r="O5385" s="220"/>
      <c r="P5385" s="108"/>
      <c r="Q5385" s="225"/>
    </row>
    <row r="5386" spans="2:17" x14ac:dyDescent="0.25">
      <c r="B5386" s="108"/>
      <c r="C5386" s="220"/>
      <c r="D5386" s="108"/>
      <c r="E5386" s="220"/>
      <c r="F5386" s="108"/>
      <c r="G5386" s="220"/>
      <c r="H5386" s="108"/>
      <c r="I5386" s="220"/>
      <c r="J5386" s="108"/>
      <c r="K5386" s="220"/>
      <c r="L5386" s="108"/>
      <c r="M5386" s="220"/>
      <c r="N5386" s="108"/>
      <c r="O5386" s="220"/>
      <c r="P5386" s="108"/>
      <c r="Q5386" s="225"/>
    </row>
    <row r="5387" spans="2:17" x14ac:dyDescent="0.25">
      <c r="B5387" s="108"/>
      <c r="C5387" s="220"/>
      <c r="D5387" s="108"/>
      <c r="E5387" s="220"/>
      <c r="F5387" s="108"/>
      <c r="G5387" s="220"/>
      <c r="H5387" s="108"/>
      <c r="I5387" s="220"/>
      <c r="J5387" s="108"/>
      <c r="K5387" s="220"/>
      <c r="L5387" s="108"/>
      <c r="M5387" s="220"/>
      <c r="N5387" s="108"/>
      <c r="O5387" s="220"/>
      <c r="P5387" s="108"/>
      <c r="Q5387" s="225"/>
    </row>
    <row r="5388" spans="2:17" x14ac:dyDescent="0.25">
      <c r="B5388" s="108"/>
      <c r="C5388" s="220"/>
      <c r="D5388" s="108"/>
      <c r="E5388" s="220"/>
      <c r="F5388" s="108"/>
      <c r="G5388" s="220"/>
      <c r="H5388" s="108"/>
      <c r="I5388" s="220"/>
      <c r="J5388" s="108"/>
      <c r="K5388" s="220"/>
      <c r="L5388" s="108"/>
      <c r="M5388" s="220"/>
      <c r="N5388" s="108"/>
      <c r="O5388" s="220"/>
      <c r="P5388" s="108"/>
      <c r="Q5388" s="225"/>
    </row>
    <row r="5389" spans="2:17" x14ac:dyDescent="0.25">
      <c r="B5389" s="108"/>
      <c r="C5389" s="220"/>
      <c r="D5389" s="108"/>
      <c r="E5389" s="220"/>
      <c r="F5389" s="108"/>
      <c r="G5389" s="220"/>
      <c r="H5389" s="108"/>
      <c r="I5389" s="220"/>
      <c r="J5389" s="108"/>
      <c r="K5389" s="220"/>
      <c r="L5389" s="108"/>
      <c r="M5389" s="220"/>
      <c r="N5389" s="108"/>
      <c r="O5389" s="220"/>
      <c r="P5389" s="108"/>
      <c r="Q5389" s="225"/>
    </row>
    <row r="5390" spans="2:17" x14ac:dyDescent="0.25">
      <c r="B5390" s="108"/>
      <c r="C5390" s="220"/>
      <c r="D5390" s="108"/>
      <c r="E5390" s="220"/>
      <c r="F5390" s="108"/>
      <c r="G5390" s="220"/>
      <c r="H5390" s="108"/>
      <c r="I5390" s="220"/>
      <c r="J5390" s="108"/>
      <c r="K5390" s="220"/>
      <c r="L5390" s="108"/>
      <c r="M5390" s="220"/>
      <c r="N5390" s="108"/>
      <c r="O5390" s="220"/>
      <c r="P5390" s="108"/>
      <c r="Q5390" s="225"/>
    </row>
    <row r="5391" spans="2:17" x14ac:dyDescent="0.25">
      <c r="B5391" s="108"/>
      <c r="C5391" s="220"/>
      <c r="D5391" s="108"/>
      <c r="E5391" s="220"/>
      <c r="F5391" s="108"/>
      <c r="G5391" s="220"/>
      <c r="H5391" s="108"/>
      <c r="I5391" s="220"/>
      <c r="J5391" s="108"/>
      <c r="K5391" s="220"/>
      <c r="L5391" s="108"/>
      <c r="M5391" s="220"/>
      <c r="N5391" s="108"/>
      <c r="O5391" s="220"/>
      <c r="P5391" s="108"/>
      <c r="Q5391" s="225"/>
    </row>
    <row r="5392" spans="2:17" x14ac:dyDescent="0.25">
      <c r="B5392" s="108"/>
      <c r="C5392" s="220"/>
      <c r="D5392" s="108"/>
      <c r="E5392" s="220"/>
      <c r="F5392" s="108"/>
      <c r="G5392" s="220"/>
      <c r="H5392" s="108"/>
      <c r="I5392" s="220"/>
      <c r="J5392" s="108"/>
      <c r="K5392" s="220"/>
      <c r="L5392" s="108"/>
      <c r="M5392" s="220"/>
      <c r="N5392" s="108"/>
      <c r="O5392" s="220"/>
      <c r="P5392" s="108"/>
      <c r="Q5392" s="225"/>
    </row>
    <row r="5393" spans="2:17" x14ac:dyDescent="0.25">
      <c r="B5393" s="108"/>
      <c r="C5393" s="220"/>
      <c r="D5393" s="108"/>
      <c r="E5393" s="220"/>
      <c r="F5393" s="108"/>
      <c r="G5393" s="220"/>
      <c r="H5393" s="108"/>
      <c r="I5393" s="220"/>
      <c r="J5393" s="108"/>
      <c r="K5393" s="220"/>
      <c r="L5393" s="108"/>
      <c r="M5393" s="220"/>
      <c r="N5393" s="108"/>
      <c r="O5393" s="220"/>
      <c r="P5393" s="108"/>
      <c r="Q5393" s="225"/>
    </row>
    <row r="5394" spans="2:17" x14ac:dyDescent="0.25">
      <c r="B5394" s="108"/>
      <c r="C5394" s="220"/>
      <c r="D5394" s="108"/>
      <c r="E5394" s="220"/>
      <c r="F5394" s="108"/>
      <c r="G5394" s="220"/>
      <c r="H5394" s="108"/>
      <c r="I5394" s="220"/>
      <c r="J5394" s="108"/>
      <c r="K5394" s="220"/>
      <c r="L5394" s="108"/>
      <c r="M5394" s="220"/>
      <c r="N5394" s="108"/>
      <c r="O5394" s="220"/>
      <c r="P5394" s="108"/>
      <c r="Q5394" s="225"/>
    </row>
    <row r="5395" spans="2:17" x14ac:dyDescent="0.25">
      <c r="B5395" s="108"/>
      <c r="C5395" s="220"/>
      <c r="D5395" s="108"/>
      <c r="E5395" s="220"/>
      <c r="F5395" s="108"/>
      <c r="G5395" s="220"/>
      <c r="H5395" s="108"/>
      <c r="I5395" s="220"/>
      <c r="J5395" s="108"/>
      <c r="K5395" s="220"/>
      <c r="L5395" s="108"/>
      <c r="M5395" s="220"/>
      <c r="N5395" s="108"/>
      <c r="O5395" s="220"/>
      <c r="P5395" s="108"/>
      <c r="Q5395" s="225"/>
    </row>
    <row r="5396" spans="2:17" x14ac:dyDescent="0.25">
      <c r="B5396" s="108"/>
      <c r="C5396" s="220"/>
      <c r="D5396" s="108"/>
      <c r="E5396" s="220"/>
      <c r="F5396" s="108"/>
      <c r="G5396" s="220"/>
      <c r="H5396" s="108"/>
      <c r="I5396" s="220"/>
      <c r="J5396" s="108"/>
      <c r="K5396" s="220"/>
      <c r="L5396" s="108"/>
      <c r="M5396" s="220"/>
      <c r="N5396" s="108"/>
      <c r="O5396" s="220"/>
      <c r="P5396" s="108"/>
      <c r="Q5396" s="225"/>
    </row>
    <row r="5397" spans="2:17" x14ac:dyDescent="0.25">
      <c r="B5397" s="108"/>
      <c r="C5397" s="220"/>
      <c r="D5397" s="108"/>
      <c r="E5397" s="220"/>
      <c r="F5397" s="108"/>
      <c r="G5397" s="220"/>
      <c r="H5397" s="108"/>
      <c r="I5397" s="220"/>
      <c r="J5397" s="108"/>
      <c r="K5397" s="220"/>
      <c r="L5397" s="108"/>
      <c r="M5397" s="220"/>
      <c r="N5397" s="108"/>
      <c r="O5397" s="220"/>
      <c r="P5397" s="108"/>
      <c r="Q5397" s="225"/>
    </row>
    <row r="5398" spans="2:17" x14ac:dyDescent="0.25">
      <c r="B5398" s="108"/>
      <c r="C5398" s="220"/>
      <c r="D5398" s="108"/>
      <c r="E5398" s="220"/>
      <c r="F5398" s="108"/>
      <c r="G5398" s="220"/>
      <c r="H5398" s="108"/>
      <c r="I5398" s="220"/>
      <c r="J5398" s="108"/>
      <c r="K5398" s="220"/>
      <c r="L5398" s="108"/>
      <c r="M5398" s="220"/>
      <c r="N5398" s="108"/>
      <c r="O5398" s="220"/>
      <c r="P5398" s="108"/>
      <c r="Q5398" s="225"/>
    </row>
    <row r="5399" spans="2:17" x14ac:dyDescent="0.25">
      <c r="B5399" s="108"/>
      <c r="C5399" s="220"/>
      <c r="D5399" s="108"/>
      <c r="E5399" s="220"/>
      <c r="F5399" s="108"/>
      <c r="G5399" s="220"/>
      <c r="H5399" s="108"/>
      <c r="I5399" s="220"/>
      <c r="J5399" s="108"/>
      <c r="K5399" s="220"/>
      <c r="L5399" s="108"/>
      <c r="M5399" s="220"/>
      <c r="N5399" s="108"/>
      <c r="O5399" s="220"/>
      <c r="P5399" s="108"/>
      <c r="Q5399" s="225"/>
    </row>
    <row r="5400" spans="2:17" x14ac:dyDescent="0.25">
      <c r="B5400" s="108"/>
      <c r="C5400" s="220"/>
      <c r="D5400" s="108"/>
      <c r="E5400" s="220"/>
      <c r="F5400" s="108"/>
      <c r="G5400" s="220"/>
      <c r="H5400" s="108"/>
      <c r="I5400" s="220"/>
      <c r="J5400" s="108"/>
      <c r="K5400" s="220"/>
      <c r="L5400" s="108"/>
      <c r="M5400" s="220"/>
      <c r="N5400" s="108"/>
      <c r="O5400" s="220"/>
      <c r="P5400" s="108"/>
      <c r="Q5400" s="225"/>
    </row>
    <row r="5401" spans="2:17" x14ac:dyDescent="0.25">
      <c r="B5401" s="108"/>
      <c r="C5401" s="220"/>
      <c r="D5401" s="108"/>
      <c r="E5401" s="220"/>
      <c r="F5401" s="108"/>
      <c r="G5401" s="220"/>
      <c r="H5401" s="108"/>
      <c r="I5401" s="220"/>
      <c r="J5401" s="108"/>
      <c r="K5401" s="220"/>
      <c r="L5401" s="108"/>
      <c r="M5401" s="220"/>
      <c r="N5401" s="108"/>
      <c r="O5401" s="220"/>
      <c r="P5401" s="108"/>
      <c r="Q5401" s="225"/>
    </row>
    <row r="5402" spans="2:17" x14ac:dyDescent="0.25">
      <c r="B5402" s="108"/>
      <c r="C5402" s="220"/>
      <c r="D5402" s="108"/>
      <c r="E5402" s="220"/>
      <c r="F5402" s="108"/>
      <c r="G5402" s="220"/>
      <c r="H5402" s="108"/>
      <c r="I5402" s="220"/>
      <c r="J5402" s="108"/>
      <c r="K5402" s="220"/>
      <c r="L5402" s="108"/>
      <c r="M5402" s="220"/>
      <c r="N5402" s="108"/>
      <c r="O5402" s="220"/>
      <c r="P5402" s="108"/>
      <c r="Q5402" s="225"/>
    </row>
    <row r="5403" spans="2:17" x14ac:dyDescent="0.25">
      <c r="B5403" s="108"/>
      <c r="C5403" s="220"/>
      <c r="D5403" s="108"/>
      <c r="E5403" s="220"/>
      <c r="F5403" s="108"/>
      <c r="G5403" s="220"/>
      <c r="H5403" s="108"/>
      <c r="I5403" s="220"/>
      <c r="J5403" s="108"/>
      <c r="K5403" s="220"/>
      <c r="L5403" s="108"/>
      <c r="M5403" s="220"/>
      <c r="N5403" s="108"/>
      <c r="O5403" s="220"/>
      <c r="P5403" s="108"/>
      <c r="Q5403" s="225"/>
    </row>
    <row r="5404" spans="2:17" x14ac:dyDescent="0.25">
      <c r="B5404" s="108"/>
      <c r="C5404" s="220"/>
      <c r="D5404" s="108"/>
      <c r="E5404" s="220"/>
      <c r="F5404" s="108"/>
      <c r="G5404" s="220"/>
      <c r="H5404" s="108"/>
      <c r="I5404" s="220"/>
      <c r="J5404" s="108"/>
      <c r="K5404" s="220"/>
      <c r="L5404" s="108"/>
      <c r="M5404" s="220"/>
      <c r="N5404" s="108"/>
      <c r="O5404" s="220"/>
      <c r="P5404" s="108"/>
      <c r="Q5404" s="225"/>
    </row>
    <row r="5405" spans="2:17" x14ac:dyDescent="0.25">
      <c r="B5405" s="108"/>
      <c r="C5405" s="220"/>
      <c r="D5405" s="108"/>
      <c r="E5405" s="220"/>
      <c r="F5405" s="108"/>
      <c r="G5405" s="220"/>
      <c r="H5405" s="108"/>
      <c r="I5405" s="220"/>
      <c r="J5405" s="108"/>
      <c r="K5405" s="220"/>
      <c r="L5405" s="108"/>
      <c r="M5405" s="220"/>
      <c r="N5405" s="108"/>
      <c r="O5405" s="220"/>
      <c r="P5405" s="108"/>
      <c r="Q5405" s="225"/>
    </row>
    <row r="5406" spans="2:17" x14ac:dyDescent="0.25">
      <c r="B5406" s="108"/>
      <c r="C5406" s="220"/>
      <c r="D5406" s="108"/>
      <c r="E5406" s="220"/>
      <c r="F5406" s="108"/>
      <c r="G5406" s="220"/>
      <c r="H5406" s="108"/>
      <c r="I5406" s="220"/>
      <c r="J5406" s="108"/>
      <c r="K5406" s="220"/>
      <c r="L5406" s="108"/>
      <c r="M5406" s="220"/>
      <c r="N5406" s="108"/>
      <c r="O5406" s="220"/>
      <c r="P5406" s="108"/>
      <c r="Q5406" s="225"/>
    </row>
    <row r="5407" spans="2:17" x14ac:dyDescent="0.25">
      <c r="B5407" s="108"/>
      <c r="C5407" s="220"/>
      <c r="D5407" s="108"/>
      <c r="E5407" s="220"/>
      <c r="F5407" s="108"/>
      <c r="G5407" s="220"/>
      <c r="H5407" s="108"/>
      <c r="I5407" s="220"/>
      <c r="J5407" s="108"/>
      <c r="K5407" s="220"/>
      <c r="L5407" s="108"/>
      <c r="M5407" s="220"/>
      <c r="N5407" s="108"/>
      <c r="O5407" s="220"/>
      <c r="P5407" s="108"/>
      <c r="Q5407" s="225"/>
    </row>
    <row r="5408" spans="2:17" x14ac:dyDescent="0.25">
      <c r="B5408" s="108"/>
      <c r="C5408" s="220"/>
      <c r="D5408" s="108"/>
      <c r="E5408" s="220"/>
      <c r="F5408" s="108"/>
      <c r="G5408" s="220"/>
      <c r="H5408" s="108"/>
      <c r="I5408" s="220"/>
      <c r="J5408" s="108"/>
      <c r="K5408" s="220"/>
      <c r="L5408" s="108"/>
      <c r="M5408" s="220"/>
      <c r="N5408" s="108"/>
      <c r="O5408" s="220"/>
      <c r="P5408" s="108"/>
      <c r="Q5408" s="225"/>
    </row>
    <row r="5409" spans="2:17" x14ac:dyDescent="0.25">
      <c r="B5409" s="108"/>
      <c r="C5409" s="220"/>
      <c r="D5409" s="108"/>
      <c r="E5409" s="220"/>
      <c r="F5409" s="108"/>
      <c r="G5409" s="220"/>
      <c r="H5409" s="108"/>
      <c r="I5409" s="220"/>
      <c r="J5409" s="108"/>
      <c r="K5409" s="220"/>
      <c r="L5409" s="108"/>
      <c r="M5409" s="220"/>
      <c r="N5409" s="108"/>
      <c r="O5409" s="220"/>
      <c r="P5409" s="108"/>
      <c r="Q5409" s="225"/>
    </row>
    <row r="5410" spans="2:17" x14ac:dyDescent="0.25">
      <c r="B5410" s="108"/>
      <c r="C5410" s="220"/>
      <c r="D5410" s="108"/>
      <c r="E5410" s="220"/>
      <c r="F5410" s="108"/>
      <c r="G5410" s="220"/>
      <c r="H5410" s="108"/>
      <c r="I5410" s="220"/>
      <c r="J5410" s="108"/>
      <c r="K5410" s="220"/>
      <c r="L5410" s="108"/>
      <c r="M5410" s="220"/>
      <c r="N5410" s="108"/>
      <c r="O5410" s="220"/>
      <c r="P5410" s="108"/>
      <c r="Q5410" s="225"/>
    </row>
    <row r="5411" spans="2:17" x14ac:dyDescent="0.25">
      <c r="B5411" s="108"/>
      <c r="C5411" s="220"/>
      <c r="D5411" s="108"/>
      <c r="E5411" s="220"/>
      <c r="F5411" s="108"/>
      <c r="G5411" s="220"/>
      <c r="H5411" s="108"/>
      <c r="I5411" s="220"/>
      <c r="J5411" s="108"/>
      <c r="K5411" s="220"/>
      <c r="L5411" s="108"/>
      <c r="M5411" s="220"/>
      <c r="N5411" s="108"/>
      <c r="O5411" s="220"/>
      <c r="P5411" s="108"/>
      <c r="Q5411" s="225"/>
    </row>
    <row r="5412" spans="2:17" x14ac:dyDescent="0.25">
      <c r="B5412" s="108"/>
      <c r="C5412" s="220"/>
      <c r="D5412" s="108"/>
      <c r="E5412" s="220"/>
      <c r="F5412" s="108"/>
      <c r="G5412" s="220"/>
      <c r="H5412" s="108"/>
      <c r="I5412" s="220"/>
      <c r="J5412" s="108"/>
      <c r="K5412" s="220"/>
      <c r="L5412" s="108"/>
      <c r="M5412" s="220"/>
      <c r="N5412" s="108"/>
      <c r="O5412" s="220"/>
      <c r="P5412" s="108"/>
      <c r="Q5412" s="225"/>
    </row>
    <row r="5413" spans="2:17" x14ac:dyDescent="0.25">
      <c r="B5413" s="108"/>
      <c r="C5413" s="220"/>
      <c r="D5413" s="108"/>
      <c r="E5413" s="220"/>
      <c r="F5413" s="108"/>
      <c r="G5413" s="220"/>
      <c r="H5413" s="108"/>
      <c r="I5413" s="220"/>
      <c r="J5413" s="108"/>
      <c r="K5413" s="220"/>
      <c r="L5413" s="108"/>
      <c r="M5413" s="220"/>
      <c r="N5413" s="108"/>
      <c r="O5413" s="220"/>
      <c r="P5413" s="108"/>
      <c r="Q5413" s="225"/>
    </row>
    <row r="5414" spans="2:17" x14ac:dyDescent="0.25">
      <c r="B5414" s="108"/>
      <c r="C5414" s="220"/>
      <c r="D5414" s="108"/>
      <c r="E5414" s="220"/>
      <c r="F5414" s="108"/>
      <c r="G5414" s="220"/>
      <c r="H5414" s="108"/>
      <c r="I5414" s="220"/>
      <c r="J5414" s="108"/>
      <c r="K5414" s="220"/>
      <c r="L5414" s="108"/>
      <c r="M5414" s="220"/>
      <c r="N5414" s="108"/>
      <c r="O5414" s="220"/>
      <c r="P5414" s="108"/>
      <c r="Q5414" s="225"/>
    </row>
    <row r="5415" spans="2:17" x14ac:dyDescent="0.25">
      <c r="B5415" s="108"/>
      <c r="C5415" s="220"/>
      <c r="D5415" s="108"/>
      <c r="E5415" s="220"/>
      <c r="F5415" s="108"/>
      <c r="G5415" s="220"/>
      <c r="H5415" s="108"/>
      <c r="I5415" s="220"/>
      <c r="J5415" s="108"/>
      <c r="K5415" s="220"/>
      <c r="L5415" s="108"/>
      <c r="M5415" s="220"/>
      <c r="N5415" s="108"/>
      <c r="O5415" s="220"/>
      <c r="P5415" s="108"/>
      <c r="Q5415" s="225"/>
    </row>
    <row r="5416" spans="2:17" x14ac:dyDescent="0.25">
      <c r="B5416" s="108"/>
      <c r="C5416" s="220"/>
      <c r="D5416" s="108"/>
      <c r="E5416" s="220"/>
      <c r="F5416" s="108"/>
      <c r="G5416" s="220"/>
      <c r="H5416" s="108"/>
      <c r="I5416" s="220"/>
      <c r="J5416" s="108"/>
      <c r="K5416" s="220"/>
      <c r="L5416" s="108"/>
      <c r="M5416" s="220"/>
      <c r="N5416" s="108"/>
      <c r="O5416" s="220"/>
      <c r="P5416" s="108"/>
      <c r="Q5416" s="225"/>
    </row>
    <row r="5417" spans="2:17" x14ac:dyDescent="0.25">
      <c r="B5417" s="108"/>
      <c r="C5417" s="220"/>
      <c r="D5417" s="108"/>
      <c r="E5417" s="220"/>
      <c r="F5417" s="108"/>
      <c r="G5417" s="220"/>
      <c r="H5417" s="108"/>
      <c r="I5417" s="220"/>
      <c r="J5417" s="108"/>
      <c r="K5417" s="220"/>
      <c r="L5417" s="108"/>
      <c r="M5417" s="220"/>
      <c r="N5417" s="108"/>
      <c r="O5417" s="220"/>
      <c r="P5417" s="108"/>
      <c r="Q5417" s="225"/>
    </row>
    <row r="5418" spans="2:17" x14ac:dyDescent="0.25">
      <c r="B5418" s="108"/>
      <c r="C5418" s="220"/>
      <c r="D5418" s="108"/>
      <c r="E5418" s="220"/>
      <c r="F5418" s="108"/>
      <c r="G5418" s="220"/>
      <c r="H5418" s="108"/>
      <c r="I5418" s="220"/>
      <c r="J5418" s="108"/>
      <c r="K5418" s="220"/>
      <c r="L5418" s="108"/>
      <c r="M5418" s="220"/>
      <c r="N5418" s="108"/>
      <c r="O5418" s="220"/>
      <c r="P5418" s="108"/>
      <c r="Q5418" s="225"/>
    </row>
    <row r="5419" spans="2:17" x14ac:dyDescent="0.25">
      <c r="B5419" s="108"/>
      <c r="C5419" s="220"/>
      <c r="D5419" s="108"/>
      <c r="E5419" s="220"/>
      <c r="F5419" s="108"/>
      <c r="G5419" s="220"/>
      <c r="H5419" s="108"/>
      <c r="I5419" s="220"/>
      <c r="J5419" s="108"/>
      <c r="K5419" s="220"/>
      <c r="L5419" s="108"/>
      <c r="M5419" s="220"/>
      <c r="N5419" s="108"/>
      <c r="O5419" s="220"/>
      <c r="P5419" s="108"/>
      <c r="Q5419" s="225"/>
    </row>
    <row r="5420" spans="2:17" x14ac:dyDescent="0.25">
      <c r="B5420" s="108"/>
      <c r="C5420" s="220"/>
      <c r="D5420" s="108"/>
      <c r="E5420" s="220"/>
      <c r="F5420" s="108"/>
      <c r="G5420" s="220"/>
      <c r="H5420" s="108"/>
      <c r="I5420" s="220"/>
      <c r="J5420" s="108"/>
      <c r="K5420" s="220"/>
      <c r="L5420" s="108"/>
      <c r="M5420" s="220"/>
      <c r="N5420" s="108"/>
      <c r="O5420" s="220"/>
      <c r="P5420" s="108"/>
      <c r="Q5420" s="225"/>
    </row>
    <row r="5421" spans="2:17" x14ac:dyDescent="0.25">
      <c r="B5421" s="108"/>
      <c r="C5421" s="220"/>
      <c r="D5421" s="108"/>
      <c r="E5421" s="220"/>
      <c r="F5421" s="108"/>
      <c r="G5421" s="220"/>
      <c r="H5421" s="108"/>
      <c r="I5421" s="220"/>
      <c r="J5421" s="108"/>
      <c r="K5421" s="220"/>
      <c r="L5421" s="108"/>
      <c r="M5421" s="220"/>
      <c r="N5421" s="108"/>
      <c r="O5421" s="220"/>
      <c r="P5421" s="108"/>
      <c r="Q5421" s="225"/>
    </row>
    <row r="5422" spans="2:17" x14ac:dyDescent="0.25">
      <c r="B5422" s="108"/>
      <c r="C5422" s="220"/>
      <c r="D5422" s="108"/>
      <c r="E5422" s="220"/>
      <c r="F5422" s="108"/>
      <c r="G5422" s="220"/>
      <c r="H5422" s="108"/>
      <c r="I5422" s="220"/>
      <c r="J5422" s="108"/>
      <c r="K5422" s="220"/>
      <c r="L5422" s="108"/>
      <c r="M5422" s="220"/>
      <c r="N5422" s="108"/>
      <c r="O5422" s="220"/>
      <c r="P5422" s="108"/>
      <c r="Q5422" s="225"/>
    </row>
    <row r="5423" spans="2:17" x14ac:dyDescent="0.25">
      <c r="B5423" s="108"/>
      <c r="C5423" s="220"/>
      <c r="D5423" s="108"/>
      <c r="E5423" s="220"/>
      <c r="F5423" s="108"/>
      <c r="G5423" s="220"/>
      <c r="H5423" s="108"/>
      <c r="I5423" s="220"/>
      <c r="J5423" s="108"/>
      <c r="K5423" s="220"/>
      <c r="L5423" s="108"/>
      <c r="M5423" s="220"/>
      <c r="N5423" s="108"/>
      <c r="O5423" s="220"/>
      <c r="P5423" s="108"/>
      <c r="Q5423" s="225"/>
    </row>
    <row r="5424" spans="2:17" x14ac:dyDescent="0.25">
      <c r="B5424" s="108"/>
      <c r="C5424" s="220"/>
      <c r="D5424" s="108"/>
      <c r="E5424" s="220"/>
      <c r="F5424" s="108"/>
      <c r="G5424" s="220"/>
      <c r="H5424" s="108"/>
      <c r="I5424" s="220"/>
      <c r="J5424" s="108"/>
      <c r="K5424" s="220"/>
      <c r="L5424" s="108"/>
      <c r="M5424" s="220"/>
      <c r="N5424" s="108"/>
      <c r="O5424" s="220"/>
      <c r="P5424" s="108"/>
      <c r="Q5424" s="225"/>
    </row>
    <row r="5425" spans="2:17" x14ac:dyDescent="0.25">
      <c r="B5425" s="108"/>
      <c r="C5425" s="220"/>
      <c r="D5425" s="108"/>
      <c r="E5425" s="220"/>
      <c r="F5425" s="108"/>
      <c r="G5425" s="220"/>
      <c r="H5425" s="108"/>
      <c r="I5425" s="220"/>
      <c r="J5425" s="108"/>
      <c r="K5425" s="220"/>
      <c r="L5425" s="108"/>
      <c r="M5425" s="220"/>
      <c r="N5425" s="108"/>
      <c r="O5425" s="220"/>
      <c r="P5425" s="108"/>
      <c r="Q5425" s="225"/>
    </row>
    <row r="5426" spans="2:17" x14ac:dyDescent="0.25">
      <c r="B5426" s="108"/>
      <c r="C5426" s="220"/>
      <c r="D5426" s="108"/>
      <c r="E5426" s="220"/>
      <c r="F5426" s="108"/>
      <c r="G5426" s="220"/>
      <c r="H5426" s="108"/>
      <c r="I5426" s="220"/>
      <c r="J5426" s="108"/>
      <c r="K5426" s="220"/>
      <c r="L5426" s="108"/>
      <c r="M5426" s="220"/>
      <c r="N5426" s="108"/>
      <c r="O5426" s="220"/>
      <c r="P5426" s="108"/>
      <c r="Q5426" s="225"/>
    </row>
    <row r="5427" spans="2:17" x14ac:dyDescent="0.25">
      <c r="B5427" s="108"/>
      <c r="C5427" s="220"/>
      <c r="D5427" s="108"/>
      <c r="E5427" s="220"/>
      <c r="F5427" s="108"/>
      <c r="G5427" s="220"/>
      <c r="H5427" s="108"/>
      <c r="I5427" s="220"/>
      <c r="J5427" s="108"/>
      <c r="K5427" s="220"/>
      <c r="L5427" s="108"/>
      <c r="M5427" s="220"/>
      <c r="N5427" s="108"/>
      <c r="O5427" s="220"/>
      <c r="P5427" s="108"/>
      <c r="Q5427" s="225"/>
    </row>
    <row r="5428" spans="2:17" x14ac:dyDescent="0.25">
      <c r="B5428" s="108"/>
      <c r="C5428" s="220"/>
      <c r="D5428" s="108"/>
      <c r="E5428" s="220"/>
      <c r="F5428" s="108"/>
      <c r="G5428" s="220"/>
      <c r="H5428" s="108"/>
      <c r="I5428" s="220"/>
      <c r="J5428" s="108"/>
      <c r="K5428" s="220"/>
      <c r="L5428" s="108"/>
      <c r="M5428" s="220"/>
      <c r="N5428" s="108"/>
      <c r="O5428" s="220"/>
      <c r="P5428" s="108"/>
      <c r="Q5428" s="225"/>
    </row>
    <row r="5429" spans="2:17" x14ac:dyDescent="0.25">
      <c r="B5429" s="108"/>
      <c r="C5429" s="220"/>
      <c r="D5429" s="108"/>
      <c r="E5429" s="220"/>
      <c r="F5429" s="108"/>
      <c r="G5429" s="220"/>
      <c r="H5429" s="108"/>
      <c r="I5429" s="220"/>
      <c r="J5429" s="108"/>
      <c r="K5429" s="220"/>
      <c r="L5429" s="108"/>
      <c r="M5429" s="220"/>
      <c r="N5429" s="108"/>
      <c r="O5429" s="220"/>
      <c r="P5429" s="108"/>
      <c r="Q5429" s="225"/>
    </row>
    <row r="5430" spans="2:17" x14ac:dyDescent="0.25">
      <c r="B5430" s="108"/>
      <c r="C5430" s="220"/>
      <c r="D5430" s="108"/>
      <c r="E5430" s="220"/>
      <c r="F5430" s="108"/>
      <c r="G5430" s="220"/>
      <c r="H5430" s="108"/>
      <c r="I5430" s="220"/>
      <c r="J5430" s="108"/>
      <c r="K5430" s="220"/>
      <c r="L5430" s="108"/>
      <c r="M5430" s="220"/>
      <c r="N5430" s="108"/>
      <c r="O5430" s="220"/>
      <c r="P5430" s="108"/>
      <c r="Q5430" s="225"/>
    </row>
    <row r="5431" spans="2:17" x14ac:dyDescent="0.25">
      <c r="B5431" s="108"/>
      <c r="C5431" s="220"/>
      <c r="D5431" s="108"/>
      <c r="E5431" s="220"/>
      <c r="F5431" s="108"/>
      <c r="G5431" s="220"/>
      <c r="H5431" s="108"/>
      <c r="I5431" s="220"/>
      <c r="J5431" s="108"/>
      <c r="K5431" s="220"/>
      <c r="L5431" s="108"/>
      <c r="M5431" s="220"/>
      <c r="N5431" s="108"/>
      <c r="O5431" s="220"/>
      <c r="P5431" s="108"/>
      <c r="Q5431" s="225"/>
    </row>
    <row r="5432" spans="2:17" x14ac:dyDescent="0.25">
      <c r="B5432" s="108"/>
      <c r="C5432" s="220"/>
      <c r="D5432" s="108"/>
      <c r="E5432" s="220"/>
      <c r="F5432" s="108"/>
      <c r="G5432" s="220"/>
      <c r="H5432" s="108"/>
      <c r="I5432" s="220"/>
      <c r="J5432" s="108"/>
      <c r="K5432" s="220"/>
      <c r="L5432" s="108"/>
      <c r="M5432" s="220"/>
      <c r="N5432" s="108"/>
      <c r="O5432" s="220"/>
      <c r="P5432" s="108"/>
      <c r="Q5432" s="225"/>
    </row>
    <row r="5433" spans="2:17" x14ac:dyDescent="0.25">
      <c r="B5433" s="108"/>
      <c r="C5433" s="220"/>
      <c r="D5433" s="108"/>
      <c r="E5433" s="220"/>
      <c r="F5433" s="108"/>
      <c r="G5433" s="220"/>
      <c r="H5433" s="108"/>
      <c r="I5433" s="220"/>
      <c r="J5433" s="108"/>
      <c r="K5433" s="220"/>
      <c r="L5433" s="108"/>
      <c r="M5433" s="220"/>
      <c r="N5433" s="108"/>
      <c r="O5433" s="220"/>
      <c r="P5433" s="108"/>
      <c r="Q5433" s="225"/>
    </row>
    <row r="5434" spans="2:17" x14ac:dyDescent="0.25">
      <c r="B5434" s="108"/>
      <c r="C5434" s="220"/>
      <c r="D5434" s="108"/>
      <c r="E5434" s="220"/>
      <c r="F5434" s="108"/>
      <c r="G5434" s="220"/>
      <c r="H5434" s="108"/>
      <c r="I5434" s="220"/>
      <c r="J5434" s="108"/>
      <c r="K5434" s="220"/>
      <c r="L5434" s="108"/>
      <c r="M5434" s="220"/>
      <c r="N5434" s="108"/>
      <c r="O5434" s="220"/>
      <c r="P5434" s="108"/>
      <c r="Q5434" s="225"/>
    </row>
    <row r="5435" spans="2:17" x14ac:dyDescent="0.25">
      <c r="B5435" s="108"/>
      <c r="C5435" s="220"/>
      <c r="D5435" s="108"/>
      <c r="E5435" s="220"/>
      <c r="F5435" s="108"/>
      <c r="G5435" s="220"/>
      <c r="H5435" s="108"/>
      <c r="I5435" s="220"/>
      <c r="J5435" s="108"/>
      <c r="K5435" s="220"/>
      <c r="L5435" s="108"/>
      <c r="M5435" s="220"/>
      <c r="N5435" s="108"/>
      <c r="O5435" s="220"/>
      <c r="P5435" s="108"/>
      <c r="Q5435" s="225"/>
    </row>
    <row r="5436" spans="2:17" x14ac:dyDescent="0.25">
      <c r="B5436" s="108"/>
      <c r="C5436" s="220"/>
      <c r="D5436" s="108"/>
      <c r="E5436" s="220"/>
      <c r="F5436" s="108"/>
      <c r="G5436" s="220"/>
      <c r="H5436" s="108"/>
      <c r="I5436" s="220"/>
      <c r="J5436" s="108"/>
      <c r="K5436" s="220"/>
      <c r="L5436" s="108"/>
      <c r="M5436" s="220"/>
      <c r="N5436" s="108"/>
      <c r="O5436" s="220"/>
      <c r="P5436" s="108"/>
      <c r="Q5436" s="225"/>
    </row>
    <row r="5437" spans="2:17" x14ac:dyDescent="0.25">
      <c r="B5437" s="108"/>
      <c r="C5437" s="220"/>
      <c r="D5437" s="108"/>
      <c r="E5437" s="220"/>
      <c r="F5437" s="108"/>
      <c r="G5437" s="220"/>
      <c r="H5437" s="108"/>
      <c r="I5437" s="220"/>
      <c r="J5437" s="108"/>
      <c r="K5437" s="220"/>
      <c r="L5437" s="108"/>
      <c r="M5437" s="220"/>
      <c r="N5437" s="108"/>
      <c r="O5437" s="220"/>
      <c r="P5437" s="108"/>
      <c r="Q5437" s="225"/>
    </row>
    <row r="5438" spans="2:17" x14ac:dyDescent="0.25">
      <c r="B5438" s="108"/>
      <c r="C5438" s="220"/>
      <c r="D5438" s="108"/>
      <c r="E5438" s="220"/>
      <c r="F5438" s="108"/>
      <c r="G5438" s="220"/>
      <c r="H5438" s="108"/>
      <c r="I5438" s="220"/>
      <c r="J5438" s="108"/>
      <c r="K5438" s="220"/>
      <c r="L5438" s="108"/>
      <c r="M5438" s="220"/>
      <c r="N5438" s="108"/>
      <c r="O5438" s="220"/>
      <c r="P5438" s="108"/>
      <c r="Q5438" s="225"/>
    </row>
    <row r="5439" spans="2:17" x14ac:dyDescent="0.25">
      <c r="B5439" s="108"/>
      <c r="C5439" s="220"/>
      <c r="D5439" s="108"/>
      <c r="E5439" s="220"/>
      <c r="F5439" s="108"/>
      <c r="G5439" s="220"/>
      <c r="H5439" s="108"/>
      <c r="I5439" s="220"/>
      <c r="J5439" s="108"/>
      <c r="K5439" s="220"/>
      <c r="L5439" s="108"/>
      <c r="M5439" s="220"/>
      <c r="N5439" s="108"/>
      <c r="O5439" s="220"/>
      <c r="P5439" s="108"/>
      <c r="Q5439" s="225"/>
    </row>
    <row r="5440" spans="2:17" x14ac:dyDescent="0.25">
      <c r="B5440" s="108"/>
      <c r="C5440" s="220"/>
      <c r="D5440" s="108"/>
      <c r="E5440" s="220"/>
      <c r="F5440" s="108"/>
      <c r="G5440" s="220"/>
      <c r="H5440" s="108"/>
      <c r="I5440" s="220"/>
      <c r="J5440" s="108"/>
      <c r="K5440" s="220"/>
      <c r="L5440" s="108"/>
      <c r="M5440" s="220"/>
      <c r="N5440" s="108"/>
      <c r="O5440" s="220"/>
      <c r="P5440" s="108"/>
      <c r="Q5440" s="225"/>
    </row>
    <row r="5441" spans="2:17" x14ac:dyDescent="0.25">
      <c r="B5441" s="108"/>
      <c r="C5441" s="220"/>
      <c r="D5441" s="108"/>
      <c r="E5441" s="220"/>
      <c r="F5441" s="108"/>
      <c r="G5441" s="220"/>
      <c r="H5441" s="108"/>
      <c r="I5441" s="220"/>
      <c r="J5441" s="108"/>
      <c r="K5441" s="220"/>
      <c r="L5441" s="108"/>
      <c r="M5441" s="220"/>
      <c r="N5441" s="108"/>
      <c r="O5441" s="220"/>
      <c r="P5441" s="108"/>
      <c r="Q5441" s="225"/>
    </row>
    <row r="5442" spans="2:17" x14ac:dyDescent="0.25">
      <c r="B5442" s="108"/>
      <c r="C5442" s="220"/>
      <c r="D5442" s="108"/>
      <c r="E5442" s="220"/>
      <c r="F5442" s="108"/>
      <c r="G5442" s="220"/>
      <c r="H5442" s="108"/>
      <c r="I5442" s="220"/>
      <c r="J5442" s="108"/>
      <c r="K5442" s="220"/>
      <c r="L5442" s="108"/>
      <c r="M5442" s="220"/>
      <c r="N5442" s="108"/>
      <c r="O5442" s="220"/>
      <c r="P5442" s="108"/>
      <c r="Q5442" s="225"/>
    </row>
    <row r="5443" spans="2:17" x14ac:dyDescent="0.25">
      <c r="B5443" s="108"/>
      <c r="C5443" s="220"/>
      <c r="D5443" s="108"/>
      <c r="E5443" s="220"/>
      <c r="F5443" s="108"/>
      <c r="G5443" s="220"/>
      <c r="H5443" s="108"/>
      <c r="I5443" s="220"/>
      <c r="J5443" s="108"/>
      <c r="K5443" s="220"/>
      <c r="L5443" s="108"/>
      <c r="M5443" s="220"/>
      <c r="N5443" s="108"/>
      <c r="O5443" s="220"/>
      <c r="P5443" s="108"/>
      <c r="Q5443" s="225"/>
    </row>
    <row r="5444" spans="2:17" x14ac:dyDescent="0.25">
      <c r="B5444" s="108"/>
      <c r="C5444" s="220"/>
      <c r="D5444" s="108"/>
      <c r="E5444" s="220"/>
      <c r="F5444" s="108"/>
      <c r="G5444" s="220"/>
      <c r="H5444" s="108"/>
      <c r="I5444" s="220"/>
      <c r="J5444" s="108"/>
      <c r="K5444" s="220"/>
      <c r="L5444" s="108"/>
      <c r="M5444" s="220"/>
      <c r="N5444" s="108"/>
      <c r="O5444" s="220"/>
      <c r="P5444" s="108"/>
      <c r="Q5444" s="225"/>
    </row>
    <row r="5445" spans="2:17" x14ac:dyDescent="0.25">
      <c r="B5445" s="108"/>
      <c r="C5445" s="220"/>
      <c r="D5445" s="108"/>
      <c r="E5445" s="220"/>
      <c r="F5445" s="108"/>
      <c r="G5445" s="220"/>
      <c r="H5445" s="108"/>
      <c r="I5445" s="220"/>
      <c r="J5445" s="108"/>
      <c r="K5445" s="220"/>
      <c r="L5445" s="108"/>
      <c r="M5445" s="220"/>
      <c r="N5445" s="108"/>
      <c r="O5445" s="220"/>
      <c r="P5445" s="108"/>
      <c r="Q5445" s="225"/>
    </row>
    <row r="5446" spans="2:17" x14ac:dyDescent="0.25">
      <c r="B5446" s="108"/>
      <c r="C5446" s="220"/>
      <c r="D5446" s="108"/>
      <c r="E5446" s="220"/>
      <c r="F5446" s="108"/>
      <c r="G5446" s="220"/>
      <c r="H5446" s="108"/>
      <c r="I5446" s="220"/>
      <c r="J5446" s="108"/>
      <c r="K5446" s="220"/>
      <c r="L5446" s="108"/>
      <c r="M5446" s="220"/>
      <c r="N5446" s="108"/>
      <c r="O5446" s="220"/>
      <c r="P5446" s="108"/>
      <c r="Q5446" s="225"/>
    </row>
    <row r="5447" spans="2:17" x14ac:dyDescent="0.25">
      <c r="B5447" s="108"/>
      <c r="C5447" s="220"/>
      <c r="D5447" s="108"/>
      <c r="E5447" s="220"/>
      <c r="F5447" s="108"/>
      <c r="G5447" s="220"/>
      <c r="H5447" s="108"/>
      <c r="I5447" s="220"/>
      <c r="J5447" s="108"/>
      <c r="K5447" s="220"/>
      <c r="L5447" s="108"/>
      <c r="M5447" s="220"/>
      <c r="N5447" s="108"/>
      <c r="O5447" s="220"/>
      <c r="P5447" s="108"/>
      <c r="Q5447" s="225"/>
    </row>
    <row r="5448" spans="2:17" x14ac:dyDescent="0.25">
      <c r="B5448" s="108"/>
      <c r="C5448" s="220"/>
      <c r="D5448" s="108"/>
      <c r="E5448" s="220"/>
      <c r="F5448" s="108"/>
      <c r="G5448" s="220"/>
      <c r="H5448" s="108"/>
      <c r="I5448" s="220"/>
      <c r="J5448" s="108"/>
      <c r="K5448" s="220"/>
      <c r="L5448" s="108"/>
      <c r="M5448" s="220"/>
      <c r="N5448" s="108"/>
      <c r="O5448" s="220"/>
      <c r="P5448" s="108"/>
      <c r="Q5448" s="225"/>
    </row>
    <row r="5449" spans="2:17" x14ac:dyDescent="0.25">
      <c r="B5449" s="108"/>
      <c r="C5449" s="220"/>
      <c r="D5449" s="108"/>
      <c r="E5449" s="220"/>
      <c r="F5449" s="108"/>
      <c r="G5449" s="220"/>
      <c r="H5449" s="108"/>
      <c r="I5449" s="220"/>
      <c r="J5449" s="108"/>
      <c r="K5449" s="220"/>
      <c r="L5449" s="108"/>
      <c r="M5449" s="220"/>
      <c r="N5449" s="108"/>
      <c r="O5449" s="220"/>
      <c r="P5449" s="108"/>
      <c r="Q5449" s="225"/>
    </row>
    <row r="5450" spans="2:17" x14ac:dyDescent="0.25">
      <c r="B5450" s="108"/>
      <c r="C5450" s="220"/>
      <c r="D5450" s="108"/>
      <c r="E5450" s="220"/>
      <c r="F5450" s="108"/>
      <c r="G5450" s="220"/>
      <c r="H5450" s="108"/>
      <c r="I5450" s="220"/>
      <c r="J5450" s="108"/>
      <c r="K5450" s="220"/>
      <c r="L5450" s="108"/>
      <c r="M5450" s="220"/>
      <c r="N5450" s="108"/>
      <c r="O5450" s="220"/>
      <c r="P5450" s="108"/>
      <c r="Q5450" s="225"/>
    </row>
    <row r="5451" spans="2:17" x14ac:dyDescent="0.25">
      <c r="B5451" s="108"/>
      <c r="C5451" s="220"/>
      <c r="D5451" s="108"/>
      <c r="E5451" s="220"/>
      <c r="F5451" s="108"/>
      <c r="G5451" s="220"/>
      <c r="H5451" s="108"/>
      <c r="I5451" s="220"/>
      <c r="J5451" s="108"/>
      <c r="K5451" s="220"/>
      <c r="L5451" s="108"/>
      <c r="M5451" s="220"/>
      <c r="N5451" s="108"/>
      <c r="O5451" s="220"/>
      <c r="P5451" s="108"/>
      <c r="Q5451" s="225"/>
    </row>
    <row r="5452" spans="2:17" x14ac:dyDescent="0.25">
      <c r="B5452" s="108"/>
      <c r="C5452" s="220"/>
      <c r="D5452" s="108"/>
      <c r="E5452" s="220"/>
      <c r="F5452" s="108"/>
      <c r="G5452" s="220"/>
      <c r="H5452" s="108"/>
      <c r="I5452" s="220"/>
      <c r="J5452" s="108"/>
      <c r="K5452" s="220"/>
      <c r="L5452" s="108"/>
      <c r="M5452" s="220"/>
      <c r="N5452" s="108"/>
      <c r="O5452" s="220"/>
      <c r="P5452" s="108"/>
      <c r="Q5452" s="225"/>
    </row>
    <row r="5453" spans="2:17" x14ac:dyDescent="0.25">
      <c r="B5453" s="108"/>
      <c r="C5453" s="220"/>
      <c r="D5453" s="108"/>
      <c r="E5453" s="220"/>
      <c r="F5453" s="108"/>
      <c r="G5453" s="220"/>
      <c r="H5453" s="108"/>
      <c r="I5453" s="220"/>
      <c r="J5453" s="108"/>
      <c r="K5453" s="220"/>
      <c r="L5453" s="108"/>
      <c r="M5453" s="220"/>
      <c r="N5453" s="108"/>
      <c r="O5453" s="220"/>
      <c r="P5453" s="108"/>
      <c r="Q5453" s="225"/>
    </row>
    <row r="5454" spans="2:17" x14ac:dyDescent="0.25">
      <c r="B5454" s="108"/>
      <c r="C5454" s="220"/>
      <c r="D5454" s="108"/>
      <c r="E5454" s="220"/>
      <c r="F5454" s="108"/>
      <c r="G5454" s="220"/>
      <c r="H5454" s="108"/>
      <c r="I5454" s="220"/>
      <c r="J5454" s="108"/>
      <c r="K5454" s="220"/>
      <c r="L5454" s="108"/>
      <c r="M5454" s="220"/>
      <c r="N5454" s="108"/>
      <c r="O5454" s="220"/>
      <c r="P5454" s="108"/>
      <c r="Q5454" s="225"/>
    </row>
    <row r="5455" spans="2:17" x14ac:dyDescent="0.25">
      <c r="B5455" s="108"/>
      <c r="C5455" s="220"/>
      <c r="D5455" s="108"/>
      <c r="E5455" s="220"/>
      <c r="F5455" s="108"/>
      <c r="G5455" s="220"/>
      <c r="H5455" s="108"/>
      <c r="I5455" s="220"/>
      <c r="J5455" s="108"/>
      <c r="K5455" s="220"/>
      <c r="L5455" s="108"/>
      <c r="M5455" s="220"/>
      <c r="N5455" s="108"/>
      <c r="O5455" s="220"/>
      <c r="P5455" s="108"/>
      <c r="Q5455" s="225"/>
    </row>
    <row r="5456" spans="2:17" x14ac:dyDescent="0.25">
      <c r="B5456" s="108"/>
      <c r="C5456" s="220"/>
      <c r="D5456" s="108"/>
      <c r="E5456" s="220"/>
      <c r="F5456" s="108"/>
      <c r="G5456" s="220"/>
      <c r="H5456" s="108"/>
      <c r="I5456" s="220"/>
      <c r="J5456" s="108"/>
      <c r="K5456" s="220"/>
      <c r="L5456" s="108"/>
      <c r="M5456" s="220"/>
      <c r="N5456" s="108"/>
      <c r="O5456" s="220"/>
      <c r="P5456" s="108"/>
      <c r="Q5456" s="225"/>
    </row>
    <row r="5457" spans="2:17" x14ac:dyDescent="0.25">
      <c r="B5457" s="108"/>
      <c r="C5457" s="220"/>
      <c r="D5457" s="108"/>
      <c r="E5457" s="220"/>
      <c r="F5457" s="108"/>
      <c r="G5457" s="220"/>
      <c r="H5457" s="108"/>
      <c r="I5457" s="220"/>
      <c r="J5457" s="108"/>
      <c r="K5457" s="220"/>
      <c r="L5457" s="108"/>
      <c r="M5457" s="220"/>
      <c r="N5457" s="108"/>
      <c r="O5457" s="220"/>
      <c r="P5457" s="108"/>
      <c r="Q5457" s="225"/>
    </row>
    <row r="5458" spans="2:17" x14ac:dyDescent="0.25">
      <c r="B5458" s="108"/>
      <c r="C5458" s="220"/>
      <c r="D5458" s="108"/>
      <c r="E5458" s="220"/>
      <c r="F5458" s="108"/>
      <c r="G5458" s="220"/>
      <c r="H5458" s="108"/>
      <c r="I5458" s="220"/>
      <c r="J5458" s="108"/>
      <c r="K5458" s="220"/>
      <c r="L5458" s="108"/>
      <c r="M5458" s="220"/>
      <c r="N5458" s="108"/>
      <c r="O5458" s="220"/>
      <c r="P5458" s="108"/>
      <c r="Q5458" s="225"/>
    </row>
    <row r="5459" spans="2:17" x14ac:dyDescent="0.25">
      <c r="B5459" s="108"/>
      <c r="C5459" s="220"/>
      <c r="D5459" s="108"/>
      <c r="E5459" s="220"/>
      <c r="F5459" s="108"/>
      <c r="G5459" s="220"/>
      <c r="H5459" s="108"/>
      <c r="I5459" s="220"/>
      <c r="J5459" s="108"/>
      <c r="K5459" s="220"/>
      <c r="L5459" s="108"/>
      <c r="M5459" s="220"/>
      <c r="N5459" s="108"/>
      <c r="O5459" s="220"/>
      <c r="P5459" s="108"/>
      <c r="Q5459" s="225"/>
    </row>
    <row r="5460" spans="2:17" x14ac:dyDescent="0.25">
      <c r="B5460" s="108"/>
      <c r="C5460" s="220"/>
      <c r="D5460" s="108"/>
      <c r="E5460" s="220"/>
      <c r="F5460" s="108"/>
      <c r="G5460" s="220"/>
      <c r="H5460" s="108"/>
      <c r="I5460" s="220"/>
      <c r="J5460" s="108"/>
      <c r="K5460" s="220"/>
      <c r="L5460" s="108"/>
      <c r="M5460" s="220"/>
      <c r="N5460" s="108"/>
      <c r="O5460" s="220"/>
      <c r="P5460" s="108"/>
      <c r="Q5460" s="225"/>
    </row>
    <row r="5461" spans="2:17" x14ac:dyDescent="0.25">
      <c r="B5461" s="108"/>
      <c r="C5461" s="220"/>
      <c r="D5461" s="108"/>
      <c r="E5461" s="220"/>
      <c r="F5461" s="108"/>
      <c r="G5461" s="220"/>
      <c r="H5461" s="108"/>
      <c r="I5461" s="220"/>
      <c r="J5461" s="108"/>
      <c r="K5461" s="220"/>
      <c r="L5461" s="108"/>
      <c r="M5461" s="220"/>
      <c r="N5461" s="108"/>
      <c r="O5461" s="220"/>
      <c r="P5461" s="108"/>
      <c r="Q5461" s="225"/>
    </row>
    <row r="5462" spans="2:17" x14ac:dyDescent="0.25">
      <c r="B5462" s="108"/>
      <c r="C5462" s="220"/>
      <c r="D5462" s="108"/>
      <c r="E5462" s="220"/>
      <c r="F5462" s="108"/>
      <c r="G5462" s="220"/>
      <c r="H5462" s="108"/>
      <c r="I5462" s="220"/>
      <c r="J5462" s="108"/>
      <c r="K5462" s="220"/>
      <c r="L5462" s="108"/>
      <c r="M5462" s="220"/>
      <c r="N5462" s="108"/>
      <c r="O5462" s="220"/>
      <c r="P5462" s="108"/>
      <c r="Q5462" s="225"/>
    </row>
    <row r="5463" spans="2:17" x14ac:dyDescent="0.25">
      <c r="B5463" s="108"/>
      <c r="C5463" s="220"/>
      <c r="D5463" s="108"/>
      <c r="E5463" s="220"/>
      <c r="F5463" s="108"/>
      <c r="G5463" s="220"/>
      <c r="H5463" s="108"/>
      <c r="I5463" s="220"/>
      <c r="J5463" s="108"/>
      <c r="K5463" s="220"/>
      <c r="L5463" s="108"/>
      <c r="M5463" s="220"/>
      <c r="N5463" s="108"/>
      <c r="O5463" s="220"/>
      <c r="P5463" s="108"/>
      <c r="Q5463" s="225"/>
    </row>
    <row r="5464" spans="2:17" x14ac:dyDescent="0.25">
      <c r="B5464" s="108"/>
      <c r="C5464" s="220"/>
      <c r="D5464" s="108"/>
      <c r="E5464" s="220"/>
      <c r="F5464" s="108"/>
      <c r="G5464" s="220"/>
      <c r="H5464" s="108"/>
      <c r="I5464" s="220"/>
      <c r="J5464" s="108"/>
      <c r="K5464" s="220"/>
      <c r="L5464" s="108"/>
      <c r="M5464" s="220"/>
      <c r="N5464" s="108"/>
      <c r="O5464" s="220"/>
      <c r="P5464" s="108"/>
      <c r="Q5464" s="225"/>
    </row>
    <row r="5465" spans="2:17" x14ac:dyDescent="0.25">
      <c r="B5465" s="108"/>
      <c r="C5465" s="220"/>
      <c r="D5465" s="108"/>
      <c r="E5465" s="220"/>
      <c r="F5465" s="108"/>
      <c r="G5465" s="220"/>
      <c r="H5465" s="108"/>
      <c r="I5465" s="220"/>
      <c r="J5465" s="108"/>
      <c r="K5465" s="220"/>
      <c r="L5465" s="108"/>
      <c r="M5465" s="220"/>
      <c r="N5465" s="108"/>
      <c r="O5465" s="220"/>
      <c r="P5465" s="108"/>
      <c r="Q5465" s="225"/>
    </row>
    <row r="5466" spans="2:17" x14ac:dyDescent="0.25">
      <c r="B5466" s="108"/>
      <c r="C5466" s="220"/>
      <c r="D5466" s="108"/>
      <c r="E5466" s="220"/>
      <c r="F5466" s="108"/>
      <c r="G5466" s="220"/>
      <c r="H5466" s="108"/>
      <c r="I5466" s="220"/>
      <c r="J5466" s="108"/>
      <c r="K5466" s="220"/>
      <c r="L5466" s="108"/>
      <c r="M5466" s="220"/>
      <c r="N5466" s="108"/>
      <c r="O5466" s="220"/>
      <c r="P5466" s="108"/>
      <c r="Q5466" s="225"/>
    </row>
    <row r="5467" spans="2:17" x14ac:dyDescent="0.25">
      <c r="B5467" s="108"/>
      <c r="C5467" s="220"/>
      <c r="D5467" s="108"/>
      <c r="E5467" s="220"/>
      <c r="F5467" s="108"/>
      <c r="G5467" s="220"/>
      <c r="H5467" s="108"/>
      <c r="I5467" s="220"/>
      <c r="J5467" s="108"/>
      <c r="K5467" s="220"/>
      <c r="L5467" s="108"/>
      <c r="M5467" s="220"/>
      <c r="N5467" s="108"/>
      <c r="O5467" s="220"/>
      <c r="P5467" s="108"/>
      <c r="Q5467" s="225"/>
    </row>
    <row r="5468" spans="2:17" x14ac:dyDescent="0.25">
      <c r="B5468" s="108"/>
      <c r="C5468" s="220"/>
      <c r="D5468" s="108"/>
      <c r="E5468" s="220"/>
      <c r="F5468" s="108"/>
      <c r="G5468" s="220"/>
      <c r="H5468" s="108"/>
      <c r="I5468" s="220"/>
      <c r="J5468" s="108"/>
      <c r="K5468" s="220"/>
      <c r="L5468" s="108"/>
      <c r="M5468" s="220"/>
      <c r="N5468" s="108"/>
      <c r="O5468" s="220"/>
      <c r="P5468" s="108"/>
      <c r="Q5468" s="225"/>
    </row>
    <row r="5469" spans="2:17" x14ac:dyDescent="0.25">
      <c r="B5469" s="108"/>
      <c r="C5469" s="220"/>
      <c r="D5469" s="108"/>
      <c r="E5469" s="220"/>
      <c r="F5469" s="108"/>
      <c r="G5469" s="220"/>
      <c r="H5469" s="108"/>
      <c r="I5469" s="220"/>
      <c r="J5469" s="108"/>
      <c r="K5469" s="220"/>
      <c r="L5469" s="108"/>
      <c r="M5469" s="220"/>
      <c r="N5469" s="108"/>
      <c r="O5469" s="220"/>
      <c r="P5469" s="108"/>
      <c r="Q5469" s="225"/>
    </row>
    <row r="5470" spans="2:17" x14ac:dyDescent="0.25">
      <c r="B5470" s="108"/>
      <c r="C5470" s="220"/>
      <c r="D5470" s="108"/>
      <c r="E5470" s="220"/>
      <c r="F5470" s="108"/>
      <c r="G5470" s="220"/>
      <c r="H5470" s="108"/>
      <c r="I5470" s="220"/>
      <c r="J5470" s="108"/>
      <c r="K5470" s="220"/>
      <c r="L5470" s="108"/>
      <c r="M5470" s="220"/>
      <c r="N5470" s="108"/>
      <c r="O5470" s="220"/>
      <c r="P5470" s="108"/>
      <c r="Q5470" s="225"/>
    </row>
    <row r="5471" spans="2:17" x14ac:dyDescent="0.25">
      <c r="B5471" s="108"/>
      <c r="C5471" s="220"/>
      <c r="D5471" s="108"/>
      <c r="E5471" s="220"/>
      <c r="F5471" s="108"/>
      <c r="G5471" s="220"/>
      <c r="H5471" s="108"/>
      <c r="I5471" s="220"/>
      <c r="J5471" s="108"/>
      <c r="K5471" s="220"/>
      <c r="L5471" s="108"/>
      <c r="M5471" s="220"/>
      <c r="N5471" s="108"/>
      <c r="O5471" s="220"/>
      <c r="P5471" s="108"/>
      <c r="Q5471" s="225"/>
    </row>
    <row r="5472" spans="2:17" x14ac:dyDescent="0.25">
      <c r="B5472" s="108"/>
      <c r="C5472" s="220"/>
      <c r="D5472" s="108"/>
      <c r="E5472" s="220"/>
      <c r="F5472" s="108"/>
      <c r="G5472" s="220"/>
      <c r="H5472" s="108"/>
      <c r="I5472" s="220"/>
      <c r="J5472" s="108"/>
      <c r="K5472" s="220"/>
      <c r="L5472" s="108"/>
      <c r="M5472" s="220"/>
      <c r="N5472" s="108"/>
      <c r="O5472" s="220"/>
      <c r="P5472" s="108"/>
      <c r="Q5472" s="225"/>
    </row>
    <row r="5473" spans="2:17" x14ac:dyDescent="0.25">
      <c r="B5473" s="108"/>
      <c r="C5473" s="220"/>
      <c r="D5473" s="108"/>
      <c r="E5473" s="220"/>
      <c r="F5473" s="108"/>
      <c r="G5473" s="220"/>
      <c r="H5473" s="108"/>
      <c r="I5473" s="220"/>
      <c r="J5473" s="108"/>
      <c r="K5473" s="220"/>
      <c r="L5473" s="108"/>
      <c r="M5473" s="220"/>
      <c r="N5473" s="108"/>
      <c r="O5473" s="220"/>
      <c r="P5473" s="108"/>
      <c r="Q5473" s="225"/>
    </row>
    <row r="5474" spans="2:17" x14ac:dyDescent="0.25">
      <c r="B5474" s="108"/>
      <c r="C5474" s="220"/>
      <c r="D5474" s="108"/>
      <c r="E5474" s="220"/>
      <c r="F5474" s="108"/>
      <c r="G5474" s="220"/>
      <c r="H5474" s="108"/>
      <c r="I5474" s="220"/>
      <c r="J5474" s="108"/>
      <c r="K5474" s="220"/>
      <c r="L5474" s="108"/>
      <c r="M5474" s="220"/>
      <c r="N5474" s="108"/>
      <c r="O5474" s="220"/>
      <c r="P5474" s="108"/>
      <c r="Q5474" s="225"/>
    </row>
    <row r="5475" spans="2:17" x14ac:dyDescent="0.25">
      <c r="B5475" s="108"/>
      <c r="C5475" s="220"/>
      <c r="D5475" s="108"/>
      <c r="E5475" s="220"/>
      <c r="F5475" s="108"/>
      <c r="G5475" s="220"/>
      <c r="H5475" s="108"/>
      <c r="I5475" s="220"/>
      <c r="J5475" s="108"/>
      <c r="K5475" s="220"/>
      <c r="L5475" s="108"/>
      <c r="M5475" s="220"/>
      <c r="N5475" s="108"/>
      <c r="O5475" s="220"/>
      <c r="P5475" s="108"/>
      <c r="Q5475" s="225"/>
    </row>
    <row r="5476" spans="2:17" x14ac:dyDescent="0.25">
      <c r="B5476" s="108"/>
      <c r="C5476" s="220"/>
      <c r="D5476" s="108"/>
      <c r="E5476" s="220"/>
      <c r="F5476" s="108"/>
      <c r="G5476" s="220"/>
      <c r="H5476" s="108"/>
      <c r="I5476" s="220"/>
      <c r="J5476" s="108"/>
      <c r="K5476" s="220"/>
      <c r="L5476" s="108"/>
      <c r="M5476" s="220"/>
      <c r="N5476" s="108"/>
      <c r="O5476" s="220"/>
      <c r="P5476" s="108"/>
      <c r="Q5476" s="225"/>
    </row>
    <row r="5477" spans="2:17" x14ac:dyDescent="0.25">
      <c r="B5477" s="108"/>
      <c r="C5477" s="220"/>
      <c r="D5477" s="108"/>
      <c r="E5477" s="220"/>
      <c r="F5477" s="108"/>
      <c r="G5477" s="220"/>
      <c r="H5477" s="108"/>
      <c r="I5477" s="220"/>
      <c r="J5477" s="108"/>
      <c r="K5477" s="220"/>
      <c r="L5477" s="108"/>
      <c r="M5477" s="220"/>
      <c r="N5477" s="108"/>
      <c r="O5477" s="220"/>
      <c r="P5477" s="108"/>
      <c r="Q5477" s="225"/>
    </row>
    <row r="5478" spans="2:17" x14ac:dyDescent="0.25">
      <c r="B5478" s="108"/>
      <c r="C5478" s="220"/>
      <c r="D5478" s="108"/>
      <c r="E5478" s="220"/>
      <c r="F5478" s="108"/>
      <c r="G5478" s="220"/>
      <c r="H5478" s="108"/>
      <c r="I5478" s="220"/>
      <c r="J5478" s="108"/>
      <c r="K5478" s="220"/>
      <c r="L5478" s="108"/>
      <c r="M5478" s="220"/>
      <c r="N5478" s="108"/>
      <c r="O5478" s="220"/>
      <c r="P5478" s="108"/>
      <c r="Q5478" s="225"/>
    </row>
    <row r="5479" spans="2:17" x14ac:dyDescent="0.25">
      <c r="B5479" s="108"/>
      <c r="C5479" s="220"/>
      <c r="D5479" s="108"/>
      <c r="E5479" s="220"/>
      <c r="F5479" s="108"/>
      <c r="G5479" s="220"/>
      <c r="H5479" s="108"/>
      <c r="I5479" s="220"/>
      <c r="J5479" s="108"/>
      <c r="K5479" s="220"/>
      <c r="L5479" s="108"/>
      <c r="M5479" s="220"/>
      <c r="N5479" s="108"/>
      <c r="O5479" s="220"/>
      <c r="P5479" s="108"/>
      <c r="Q5479" s="225"/>
    </row>
    <row r="5480" spans="2:17" x14ac:dyDescent="0.25">
      <c r="B5480" s="108"/>
      <c r="C5480" s="220"/>
      <c r="D5480" s="108"/>
      <c r="E5480" s="220"/>
      <c r="F5480" s="108"/>
      <c r="G5480" s="220"/>
      <c r="H5480" s="108"/>
      <c r="I5480" s="220"/>
      <c r="J5480" s="108"/>
      <c r="K5480" s="220"/>
      <c r="L5480" s="108"/>
      <c r="M5480" s="220"/>
      <c r="N5480" s="108"/>
      <c r="O5480" s="220"/>
      <c r="P5480" s="108"/>
      <c r="Q5480" s="225"/>
    </row>
    <row r="5481" spans="2:17" x14ac:dyDescent="0.25">
      <c r="B5481" s="108"/>
      <c r="C5481" s="220"/>
      <c r="D5481" s="108"/>
      <c r="E5481" s="220"/>
      <c r="F5481" s="108"/>
      <c r="G5481" s="220"/>
      <c r="H5481" s="108"/>
      <c r="I5481" s="220"/>
      <c r="J5481" s="108"/>
      <c r="K5481" s="220"/>
      <c r="L5481" s="108"/>
      <c r="M5481" s="220"/>
      <c r="N5481" s="108"/>
      <c r="O5481" s="220"/>
      <c r="P5481" s="108"/>
      <c r="Q5481" s="225"/>
    </row>
    <row r="5482" spans="2:17" x14ac:dyDescent="0.25">
      <c r="B5482" s="108"/>
      <c r="C5482" s="220"/>
      <c r="D5482" s="108"/>
      <c r="E5482" s="220"/>
      <c r="F5482" s="108"/>
      <c r="G5482" s="220"/>
      <c r="H5482" s="108"/>
      <c r="I5482" s="220"/>
      <c r="J5482" s="108"/>
      <c r="K5482" s="220"/>
      <c r="L5482" s="108"/>
      <c r="M5482" s="220"/>
      <c r="N5482" s="108"/>
      <c r="O5482" s="220"/>
      <c r="P5482" s="108"/>
      <c r="Q5482" s="225"/>
    </row>
    <row r="5483" spans="2:17" x14ac:dyDescent="0.25">
      <c r="B5483" s="108"/>
      <c r="C5483" s="220"/>
      <c r="D5483" s="108"/>
      <c r="E5483" s="220"/>
      <c r="F5483" s="108"/>
      <c r="G5483" s="220"/>
      <c r="H5483" s="108"/>
      <c r="I5483" s="220"/>
      <c r="J5483" s="108"/>
      <c r="K5483" s="220"/>
      <c r="L5483" s="108"/>
      <c r="M5483" s="220"/>
      <c r="N5483" s="108"/>
      <c r="O5483" s="220"/>
      <c r="P5483" s="108"/>
      <c r="Q5483" s="225"/>
    </row>
    <row r="5484" spans="2:17" x14ac:dyDescent="0.25">
      <c r="B5484" s="108"/>
      <c r="C5484" s="220"/>
      <c r="D5484" s="108"/>
      <c r="E5484" s="220"/>
      <c r="F5484" s="108"/>
      <c r="G5484" s="220"/>
      <c r="H5484" s="108"/>
      <c r="I5484" s="220"/>
      <c r="J5484" s="108"/>
      <c r="K5484" s="220"/>
      <c r="L5484" s="108"/>
      <c r="M5484" s="220"/>
      <c r="N5484" s="108"/>
      <c r="O5484" s="220"/>
      <c r="P5484" s="108"/>
      <c r="Q5484" s="225"/>
    </row>
    <row r="5485" spans="2:17" x14ac:dyDescent="0.25">
      <c r="B5485" s="108"/>
      <c r="C5485" s="220"/>
      <c r="D5485" s="108"/>
      <c r="E5485" s="220"/>
      <c r="F5485" s="108"/>
      <c r="G5485" s="220"/>
      <c r="H5485" s="108"/>
      <c r="I5485" s="220"/>
      <c r="J5485" s="108"/>
      <c r="K5485" s="220"/>
      <c r="L5485" s="108"/>
      <c r="M5485" s="220"/>
      <c r="N5485" s="108"/>
      <c r="O5485" s="220"/>
      <c r="P5485" s="108"/>
      <c r="Q5485" s="225"/>
    </row>
    <row r="5486" spans="2:17" x14ac:dyDescent="0.25">
      <c r="B5486" s="108"/>
      <c r="C5486" s="220"/>
      <c r="D5486" s="108"/>
      <c r="E5486" s="220"/>
      <c r="F5486" s="108"/>
      <c r="G5486" s="220"/>
      <c r="H5486" s="108"/>
      <c r="I5486" s="220"/>
      <c r="J5486" s="108"/>
      <c r="K5486" s="220"/>
      <c r="L5486" s="108"/>
      <c r="M5486" s="220"/>
      <c r="N5486" s="108"/>
      <c r="O5486" s="220"/>
      <c r="P5486" s="108"/>
      <c r="Q5486" s="225"/>
    </row>
    <row r="5487" spans="2:17" x14ac:dyDescent="0.25">
      <c r="B5487" s="108"/>
      <c r="C5487" s="220"/>
      <c r="D5487" s="108"/>
      <c r="E5487" s="220"/>
      <c r="F5487" s="108"/>
      <c r="G5487" s="220"/>
      <c r="H5487" s="108"/>
      <c r="I5487" s="220"/>
      <c r="J5487" s="108"/>
      <c r="K5487" s="220"/>
      <c r="L5487" s="108"/>
      <c r="M5487" s="220"/>
      <c r="N5487" s="108"/>
      <c r="O5487" s="220"/>
      <c r="P5487" s="108"/>
      <c r="Q5487" s="225"/>
    </row>
    <row r="5488" spans="2:17" x14ac:dyDescent="0.25">
      <c r="B5488" s="108"/>
      <c r="C5488" s="220"/>
      <c r="D5488" s="108"/>
      <c r="E5488" s="220"/>
      <c r="F5488" s="108"/>
      <c r="G5488" s="220"/>
      <c r="H5488" s="108"/>
      <c r="I5488" s="220"/>
      <c r="J5488" s="108"/>
      <c r="K5488" s="220"/>
      <c r="L5488" s="108"/>
      <c r="M5488" s="220"/>
      <c r="N5488" s="108"/>
      <c r="O5488" s="220"/>
      <c r="P5488" s="108"/>
      <c r="Q5488" s="225"/>
    </row>
    <row r="5489" spans="2:17" x14ac:dyDescent="0.25">
      <c r="B5489" s="108"/>
      <c r="C5489" s="220"/>
      <c r="D5489" s="108"/>
      <c r="E5489" s="220"/>
      <c r="F5489" s="108"/>
      <c r="G5489" s="220"/>
      <c r="H5489" s="108"/>
      <c r="I5489" s="220"/>
      <c r="J5489" s="108"/>
      <c r="K5489" s="220"/>
      <c r="L5489" s="108"/>
      <c r="M5489" s="220"/>
      <c r="N5489" s="108"/>
      <c r="O5489" s="220"/>
      <c r="P5489" s="108"/>
      <c r="Q5489" s="225"/>
    </row>
    <row r="5490" spans="2:17" x14ac:dyDescent="0.25">
      <c r="B5490" s="108"/>
      <c r="C5490" s="220"/>
      <c r="D5490" s="108"/>
      <c r="E5490" s="220"/>
      <c r="F5490" s="108"/>
      <c r="G5490" s="220"/>
      <c r="H5490" s="108"/>
      <c r="I5490" s="220"/>
      <c r="J5490" s="108"/>
      <c r="K5490" s="220"/>
      <c r="L5490" s="108"/>
      <c r="M5490" s="220"/>
      <c r="N5490" s="108"/>
      <c r="O5490" s="220"/>
      <c r="P5490" s="108"/>
      <c r="Q5490" s="225"/>
    </row>
    <row r="5491" spans="2:17" x14ac:dyDescent="0.25">
      <c r="B5491" s="108"/>
      <c r="C5491" s="220"/>
      <c r="D5491" s="108"/>
      <c r="E5491" s="220"/>
      <c r="F5491" s="108"/>
      <c r="G5491" s="220"/>
      <c r="H5491" s="108"/>
      <c r="I5491" s="220"/>
      <c r="J5491" s="108"/>
      <c r="K5491" s="220"/>
      <c r="L5491" s="108"/>
      <c r="M5491" s="220"/>
      <c r="N5491" s="108"/>
      <c r="O5491" s="220"/>
      <c r="P5491" s="108"/>
      <c r="Q5491" s="225"/>
    </row>
    <row r="5492" spans="2:17" x14ac:dyDescent="0.25">
      <c r="B5492" s="108"/>
      <c r="C5492" s="220"/>
      <c r="D5492" s="108"/>
      <c r="E5492" s="220"/>
      <c r="F5492" s="108"/>
      <c r="G5492" s="220"/>
      <c r="H5492" s="108"/>
      <c r="I5492" s="220"/>
      <c r="J5492" s="108"/>
      <c r="K5492" s="220"/>
      <c r="L5492" s="108"/>
      <c r="M5492" s="220"/>
      <c r="N5492" s="108"/>
      <c r="O5492" s="220"/>
      <c r="P5492" s="108"/>
      <c r="Q5492" s="225"/>
    </row>
    <row r="5493" spans="2:17" x14ac:dyDescent="0.25">
      <c r="B5493" s="108"/>
      <c r="C5493" s="220"/>
      <c r="D5493" s="108"/>
      <c r="E5493" s="220"/>
      <c r="F5493" s="108"/>
      <c r="G5493" s="220"/>
      <c r="H5493" s="108"/>
      <c r="I5493" s="220"/>
      <c r="J5493" s="108"/>
      <c r="K5493" s="220"/>
      <c r="L5493" s="108"/>
      <c r="M5493" s="220"/>
      <c r="N5493" s="108"/>
      <c r="O5493" s="220"/>
      <c r="P5493" s="108"/>
      <c r="Q5493" s="225"/>
    </row>
    <row r="5494" spans="2:17" x14ac:dyDescent="0.25">
      <c r="B5494" s="108"/>
      <c r="C5494" s="220"/>
      <c r="D5494" s="108"/>
      <c r="E5494" s="220"/>
      <c r="F5494" s="108"/>
      <c r="G5494" s="220"/>
      <c r="H5494" s="108"/>
      <c r="I5494" s="220"/>
      <c r="J5494" s="108"/>
      <c r="K5494" s="220"/>
      <c r="L5494" s="108"/>
      <c r="M5494" s="220"/>
      <c r="N5494" s="108"/>
      <c r="O5494" s="220"/>
      <c r="P5494" s="108"/>
      <c r="Q5494" s="225"/>
    </row>
    <row r="5495" spans="2:17" x14ac:dyDescent="0.25">
      <c r="B5495" s="108"/>
      <c r="C5495" s="220"/>
      <c r="D5495" s="108"/>
      <c r="E5495" s="220"/>
      <c r="F5495" s="108"/>
      <c r="G5495" s="220"/>
      <c r="H5495" s="108"/>
      <c r="I5495" s="220"/>
      <c r="J5495" s="108"/>
      <c r="K5495" s="220"/>
      <c r="L5495" s="108"/>
      <c r="M5495" s="220"/>
      <c r="N5495" s="108"/>
      <c r="O5495" s="220"/>
      <c r="P5495" s="108"/>
      <c r="Q5495" s="225"/>
    </row>
    <row r="5496" spans="2:17" x14ac:dyDescent="0.25">
      <c r="B5496" s="108"/>
      <c r="C5496" s="220"/>
      <c r="D5496" s="108"/>
      <c r="E5496" s="220"/>
      <c r="F5496" s="108"/>
      <c r="G5496" s="220"/>
      <c r="H5496" s="108"/>
      <c r="I5496" s="220"/>
      <c r="J5496" s="108"/>
      <c r="K5496" s="220"/>
      <c r="L5496" s="108"/>
      <c r="M5496" s="220"/>
      <c r="N5496" s="108"/>
      <c r="O5496" s="220"/>
      <c r="P5496" s="108"/>
      <c r="Q5496" s="225"/>
    </row>
    <row r="5497" spans="2:17" x14ac:dyDescent="0.25">
      <c r="B5497" s="108"/>
      <c r="C5497" s="220"/>
      <c r="D5497" s="108"/>
      <c r="E5497" s="220"/>
      <c r="F5497" s="108"/>
      <c r="G5497" s="220"/>
      <c r="H5497" s="108"/>
      <c r="I5497" s="220"/>
      <c r="J5497" s="108"/>
      <c r="K5497" s="220"/>
      <c r="L5497" s="108"/>
      <c r="M5497" s="220"/>
      <c r="N5497" s="108"/>
      <c r="O5497" s="220"/>
      <c r="P5497" s="108"/>
      <c r="Q5497" s="225"/>
    </row>
    <row r="5498" spans="2:17" x14ac:dyDescent="0.25">
      <c r="B5498" s="108"/>
      <c r="C5498" s="220"/>
      <c r="D5498" s="108"/>
      <c r="E5498" s="220"/>
      <c r="F5498" s="108"/>
      <c r="G5498" s="220"/>
      <c r="H5498" s="108"/>
      <c r="I5498" s="220"/>
      <c r="J5498" s="108"/>
      <c r="K5498" s="220"/>
      <c r="L5498" s="108"/>
      <c r="M5498" s="220"/>
      <c r="N5498" s="108"/>
      <c r="O5498" s="220"/>
      <c r="P5498" s="108"/>
      <c r="Q5498" s="225"/>
    </row>
    <row r="5499" spans="2:17" x14ac:dyDescent="0.25">
      <c r="B5499" s="108"/>
      <c r="C5499" s="220"/>
      <c r="D5499" s="108"/>
      <c r="E5499" s="220"/>
      <c r="F5499" s="108"/>
      <c r="G5499" s="220"/>
      <c r="H5499" s="108"/>
      <c r="I5499" s="220"/>
      <c r="J5499" s="108"/>
      <c r="K5499" s="220"/>
      <c r="L5499" s="108"/>
      <c r="M5499" s="220"/>
      <c r="N5499" s="108"/>
      <c r="O5499" s="220"/>
      <c r="P5499" s="108"/>
      <c r="Q5499" s="225"/>
    </row>
    <row r="5500" spans="2:17" x14ac:dyDescent="0.25">
      <c r="B5500" s="108"/>
      <c r="C5500" s="220"/>
      <c r="D5500" s="108"/>
      <c r="E5500" s="220"/>
      <c r="F5500" s="108"/>
      <c r="G5500" s="220"/>
      <c r="H5500" s="108"/>
      <c r="I5500" s="220"/>
      <c r="J5500" s="108"/>
      <c r="K5500" s="220"/>
      <c r="L5500" s="108"/>
      <c r="M5500" s="220"/>
      <c r="N5500" s="108"/>
      <c r="O5500" s="220"/>
      <c r="P5500" s="108"/>
      <c r="Q5500" s="225"/>
    </row>
    <row r="5501" spans="2:17" x14ac:dyDescent="0.25">
      <c r="B5501" s="108"/>
      <c r="C5501" s="220"/>
      <c r="D5501" s="108"/>
      <c r="E5501" s="220"/>
      <c r="F5501" s="108"/>
      <c r="G5501" s="220"/>
      <c r="H5501" s="108"/>
      <c r="I5501" s="220"/>
      <c r="J5501" s="108"/>
      <c r="K5501" s="220"/>
      <c r="L5501" s="108"/>
      <c r="M5501" s="220"/>
      <c r="N5501" s="108"/>
      <c r="O5501" s="220"/>
      <c r="P5501" s="108"/>
      <c r="Q5501" s="225"/>
    </row>
    <row r="5502" spans="2:17" x14ac:dyDescent="0.25">
      <c r="B5502" s="108"/>
      <c r="C5502" s="220"/>
      <c r="D5502" s="108"/>
      <c r="E5502" s="220"/>
      <c r="F5502" s="108"/>
      <c r="G5502" s="220"/>
      <c r="H5502" s="108"/>
      <c r="I5502" s="220"/>
      <c r="J5502" s="108"/>
      <c r="K5502" s="220"/>
      <c r="L5502" s="108"/>
      <c r="M5502" s="220"/>
      <c r="N5502" s="108"/>
      <c r="O5502" s="220"/>
      <c r="P5502" s="108"/>
      <c r="Q5502" s="225"/>
    </row>
    <row r="5503" spans="2:17" x14ac:dyDescent="0.25">
      <c r="B5503" s="108"/>
      <c r="C5503" s="220"/>
      <c r="D5503" s="108"/>
      <c r="E5503" s="220"/>
      <c r="F5503" s="108"/>
      <c r="G5503" s="220"/>
      <c r="H5503" s="108"/>
      <c r="I5503" s="220"/>
      <c r="J5503" s="108"/>
      <c r="K5503" s="220"/>
      <c r="L5503" s="108"/>
      <c r="M5503" s="220"/>
      <c r="N5503" s="108"/>
      <c r="O5503" s="220"/>
      <c r="P5503" s="108"/>
      <c r="Q5503" s="225"/>
    </row>
    <row r="5504" spans="2:17" x14ac:dyDescent="0.25">
      <c r="B5504" s="108"/>
      <c r="C5504" s="220"/>
      <c r="D5504" s="108"/>
      <c r="E5504" s="220"/>
      <c r="F5504" s="108"/>
      <c r="G5504" s="220"/>
      <c r="H5504" s="108"/>
      <c r="I5504" s="220"/>
      <c r="J5504" s="108"/>
      <c r="K5504" s="220"/>
      <c r="L5504" s="108"/>
      <c r="M5504" s="220"/>
      <c r="N5504" s="108"/>
      <c r="O5504" s="220"/>
      <c r="P5504" s="108"/>
      <c r="Q5504" s="225"/>
    </row>
    <row r="5505" spans="2:17" x14ac:dyDescent="0.25">
      <c r="B5505" s="108"/>
      <c r="C5505" s="220"/>
      <c r="D5505" s="108"/>
      <c r="E5505" s="220"/>
      <c r="F5505" s="108"/>
      <c r="G5505" s="220"/>
      <c r="H5505" s="108"/>
      <c r="I5505" s="220"/>
      <c r="J5505" s="108"/>
      <c r="K5505" s="220"/>
      <c r="L5505" s="108"/>
      <c r="M5505" s="220"/>
      <c r="N5505" s="108"/>
      <c r="O5505" s="220"/>
      <c r="P5505" s="108"/>
      <c r="Q5505" s="225"/>
    </row>
    <row r="5506" spans="2:17" x14ac:dyDescent="0.25">
      <c r="B5506" s="108"/>
      <c r="C5506" s="220"/>
      <c r="D5506" s="108"/>
      <c r="E5506" s="220"/>
      <c r="F5506" s="108"/>
      <c r="G5506" s="220"/>
      <c r="H5506" s="108"/>
      <c r="I5506" s="220"/>
      <c r="J5506" s="108"/>
      <c r="K5506" s="220"/>
      <c r="L5506" s="108"/>
      <c r="M5506" s="220"/>
      <c r="N5506" s="108"/>
      <c r="O5506" s="220"/>
      <c r="P5506" s="108"/>
      <c r="Q5506" s="225"/>
    </row>
    <row r="5507" spans="2:17" x14ac:dyDescent="0.25">
      <c r="B5507" s="108"/>
      <c r="C5507" s="220"/>
      <c r="D5507" s="108"/>
      <c r="E5507" s="220"/>
      <c r="F5507" s="108"/>
      <c r="G5507" s="220"/>
      <c r="H5507" s="108"/>
      <c r="I5507" s="220"/>
      <c r="J5507" s="108"/>
      <c r="K5507" s="220"/>
      <c r="L5507" s="108"/>
      <c r="M5507" s="220"/>
      <c r="N5507" s="108"/>
      <c r="O5507" s="220"/>
      <c r="P5507" s="108"/>
      <c r="Q5507" s="225"/>
    </row>
    <row r="5508" spans="2:17" x14ac:dyDescent="0.25">
      <c r="B5508" s="108"/>
      <c r="C5508" s="220"/>
      <c r="D5508" s="108"/>
      <c r="E5508" s="220"/>
      <c r="F5508" s="108"/>
      <c r="G5508" s="220"/>
      <c r="H5508" s="108"/>
      <c r="I5508" s="220"/>
      <c r="J5508" s="108"/>
      <c r="K5508" s="220"/>
      <c r="L5508" s="108"/>
      <c r="M5508" s="220"/>
      <c r="N5508" s="108"/>
      <c r="O5508" s="220"/>
      <c r="P5508" s="108"/>
      <c r="Q5508" s="225"/>
    </row>
    <row r="5509" spans="2:17" x14ac:dyDescent="0.25">
      <c r="B5509" s="108"/>
      <c r="C5509" s="220"/>
      <c r="D5509" s="108"/>
      <c r="E5509" s="220"/>
      <c r="F5509" s="108"/>
      <c r="G5509" s="220"/>
      <c r="H5509" s="108"/>
      <c r="I5509" s="220"/>
      <c r="J5509" s="108"/>
      <c r="K5509" s="220"/>
      <c r="L5509" s="108"/>
      <c r="M5509" s="220"/>
      <c r="N5509" s="108"/>
      <c r="O5509" s="220"/>
      <c r="P5509" s="108"/>
      <c r="Q5509" s="225"/>
    </row>
    <row r="5510" spans="2:17" x14ac:dyDescent="0.25">
      <c r="B5510" s="108"/>
      <c r="C5510" s="220"/>
      <c r="D5510" s="108"/>
      <c r="E5510" s="220"/>
      <c r="F5510" s="108"/>
      <c r="G5510" s="220"/>
      <c r="H5510" s="108"/>
      <c r="I5510" s="220"/>
      <c r="J5510" s="108"/>
      <c r="K5510" s="220"/>
      <c r="L5510" s="108"/>
      <c r="M5510" s="220"/>
      <c r="N5510" s="108"/>
      <c r="O5510" s="220"/>
      <c r="P5510" s="108"/>
      <c r="Q5510" s="225"/>
    </row>
    <row r="5511" spans="2:17" x14ac:dyDescent="0.25">
      <c r="B5511" s="108"/>
      <c r="C5511" s="220"/>
      <c r="D5511" s="108"/>
      <c r="E5511" s="220"/>
      <c r="F5511" s="108"/>
      <c r="G5511" s="220"/>
      <c r="H5511" s="108"/>
      <c r="I5511" s="220"/>
      <c r="J5511" s="108"/>
      <c r="K5511" s="220"/>
      <c r="L5511" s="108"/>
      <c r="M5511" s="220"/>
      <c r="N5511" s="108"/>
      <c r="O5511" s="220"/>
      <c r="P5511" s="108"/>
      <c r="Q5511" s="225"/>
    </row>
    <row r="5512" spans="2:17" x14ac:dyDescent="0.25">
      <c r="B5512" s="108"/>
      <c r="C5512" s="220"/>
      <c r="D5512" s="108"/>
      <c r="E5512" s="220"/>
      <c r="F5512" s="108"/>
      <c r="G5512" s="220"/>
      <c r="H5512" s="108"/>
      <c r="I5512" s="220"/>
      <c r="J5512" s="108"/>
      <c r="K5512" s="220"/>
      <c r="L5512" s="108"/>
      <c r="M5512" s="220"/>
      <c r="N5512" s="108"/>
      <c r="O5512" s="220"/>
      <c r="P5512" s="108"/>
      <c r="Q5512" s="225"/>
    </row>
    <row r="5513" spans="2:17" x14ac:dyDescent="0.25">
      <c r="B5513" s="108"/>
      <c r="C5513" s="220"/>
      <c r="D5513" s="108"/>
      <c r="E5513" s="220"/>
      <c r="F5513" s="108"/>
      <c r="G5513" s="220"/>
      <c r="H5513" s="108"/>
      <c r="I5513" s="220"/>
      <c r="J5513" s="108"/>
      <c r="K5513" s="220"/>
      <c r="L5513" s="108"/>
      <c r="M5513" s="220"/>
      <c r="N5513" s="108"/>
      <c r="O5513" s="220"/>
      <c r="P5513" s="108"/>
      <c r="Q5513" s="225"/>
    </row>
    <row r="5514" spans="2:17" x14ac:dyDescent="0.25">
      <c r="B5514" s="108"/>
      <c r="C5514" s="220"/>
      <c r="D5514" s="108"/>
      <c r="E5514" s="220"/>
      <c r="F5514" s="108"/>
      <c r="G5514" s="220"/>
      <c r="H5514" s="108"/>
      <c r="I5514" s="220"/>
      <c r="J5514" s="108"/>
      <c r="K5514" s="220"/>
      <c r="L5514" s="108"/>
      <c r="M5514" s="220"/>
      <c r="N5514" s="108"/>
      <c r="O5514" s="220"/>
      <c r="P5514" s="108"/>
      <c r="Q5514" s="225"/>
    </row>
    <row r="5515" spans="2:17" x14ac:dyDescent="0.25">
      <c r="B5515" s="108"/>
      <c r="C5515" s="220"/>
      <c r="D5515" s="108"/>
      <c r="E5515" s="220"/>
      <c r="F5515" s="108"/>
      <c r="G5515" s="220"/>
      <c r="H5515" s="108"/>
      <c r="I5515" s="220"/>
      <c r="J5515" s="108"/>
      <c r="K5515" s="220"/>
      <c r="L5515" s="108"/>
      <c r="M5515" s="220"/>
      <c r="N5515" s="108"/>
      <c r="O5515" s="220"/>
      <c r="P5515" s="108"/>
      <c r="Q5515" s="225"/>
    </row>
    <row r="5516" spans="2:17" x14ac:dyDescent="0.25">
      <c r="B5516" s="108"/>
      <c r="C5516" s="220"/>
      <c r="D5516" s="108"/>
      <c r="E5516" s="220"/>
      <c r="F5516" s="108"/>
      <c r="G5516" s="220"/>
      <c r="H5516" s="108"/>
      <c r="I5516" s="220"/>
      <c r="J5516" s="108"/>
      <c r="K5516" s="220"/>
      <c r="L5516" s="108"/>
      <c r="M5516" s="220"/>
      <c r="N5516" s="108"/>
      <c r="O5516" s="220"/>
      <c r="P5516" s="108"/>
      <c r="Q5516" s="225"/>
    </row>
    <row r="5517" spans="2:17" x14ac:dyDescent="0.25">
      <c r="B5517" s="108"/>
      <c r="C5517" s="220"/>
      <c r="D5517" s="108"/>
      <c r="E5517" s="220"/>
      <c r="F5517" s="108"/>
      <c r="G5517" s="220"/>
      <c r="H5517" s="108"/>
      <c r="I5517" s="220"/>
      <c r="J5517" s="108"/>
      <c r="K5517" s="220"/>
      <c r="L5517" s="108"/>
      <c r="M5517" s="220"/>
      <c r="N5517" s="108"/>
      <c r="O5517" s="220"/>
      <c r="P5517" s="108"/>
      <c r="Q5517" s="225"/>
    </row>
    <row r="5518" spans="2:17" x14ac:dyDescent="0.25">
      <c r="B5518" s="108"/>
      <c r="C5518" s="220"/>
      <c r="D5518" s="108"/>
      <c r="E5518" s="220"/>
      <c r="F5518" s="108"/>
      <c r="G5518" s="220"/>
      <c r="H5518" s="108"/>
      <c r="I5518" s="220"/>
      <c r="J5518" s="108"/>
      <c r="K5518" s="220"/>
      <c r="L5518" s="108"/>
      <c r="M5518" s="220"/>
      <c r="N5518" s="108"/>
      <c r="O5518" s="220"/>
      <c r="P5518" s="108"/>
      <c r="Q5518" s="225"/>
    </row>
    <row r="5519" spans="2:17" x14ac:dyDescent="0.25">
      <c r="B5519" s="108"/>
      <c r="C5519" s="220"/>
      <c r="D5519" s="108"/>
      <c r="E5519" s="220"/>
      <c r="F5519" s="108"/>
      <c r="G5519" s="220"/>
      <c r="H5519" s="108"/>
      <c r="I5519" s="220"/>
      <c r="J5519" s="108"/>
      <c r="K5519" s="220"/>
      <c r="L5519" s="108"/>
      <c r="M5519" s="220"/>
      <c r="N5519" s="108"/>
      <c r="O5519" s="220"/>
      <c r="P5519" s="108"/>
      <c r="Q5519" s="225"/>
    </row>
    <row r="5520" spans="2:17" x14ac:dyDescent="0.25">
      <c r="B5520" s="108"/>
      <c r="C5520" s="220"/>
      <c r="D5520" s="108"/>
      <c r="E5520" s="220"/>
      <c r="F5520" s="108"/>
      <c r="G5520" s="220"/>
      <c r="H5520" s="108"/>
      <c r="I5520" s="220"/>
      <c r="J5520" s="108"/>
      <c r="K5520" s="220"/>
      <c r="L5520" s="108"/>
      <c r="M5520" s="220"/>
      <c r="N5520" s="108"/>
      <c r="O5520" s="220"/>
      <c r="P5520" s="108"/>
      <c r="Q5520" s="225"/>
    </row>
    <row r="5521" spans="2:17" x14ac:dyDescent="0.25">
      <c r="B5521" s="108"/>
      <c r="C5521" s="220"/>
      <c r="D5521" s="108"/>
      <c r="E5521" s="220"/>
      <c r="F5521" s="108"/>
      <c r="G5521" s="220"/>
      <c r="H5521" s="108"/>
      <c r="I5521" s="220"/>
      <c r="J5521" s="108"/>
      <c r="K5521" s="220"/>
      <c r="L5521" s="108"/>
      <c r="M5521" s="220"/>
      <c r="N5521" s="108"/>
      <c r="O5521" s="220"/>
      <c r="P5521" s="108"/>
      <c r="Q5521" s="225"/>
    </row>
    <row r="5522" spans="2:17" x14ac:dyDescent="0.25">
      <c r="B5522" s="108"/>
      <c r="C5522" s="220"/>
      <c r="D5522" s="108"/>
      <c r="E5522" s="220"/>
      <c r="F5522" s="108"/>
      <c r="G5522" s="220"/>
      <c r="H5522" s="108"/>
      <c r="I5522" s="220"/>
      <c r="J5522" s="108"/>
      <c r="K5522" s="220"/>
      <c r="L5522" s="108"/>
      <c r="M5522" s="220"/>
      <c r="N5522" s="108"/>
      <c r="O5522" s="220"/>
      <c r="P5522" s="108"/>
      <c r="Q5522" s="225"/>
    </row>
    <row r="5523" spans="2:17" x14ac:dyDescent="0.25">
      <c r="B5523" s="108"/>
      <c r="C5523" s="220"/>
      <c r="D5523" s="108"/>
      <c r="E5523" s="220"/>
      <c r="F5523" s="108"/>
      <c r="G5523" s="220"/>
      <c r="H5523" s="108"/>
      <c r="I5523" s="220"/>
      <c r="J5523" s="108"/>
      <c r="K5523" s="220"/>
      <c r="L5523" s="108"/>
      <c r="M5523" s="220"/>
      <c r="N5523" s="108"/>
      <c r="O5523" s="220"/>
      <c r="P5523" s="108"/>
      <c r="Q5523" s="225"/>
    </row>
    <row r="5524" spans="2:17" x14ac:dyDescent="0.25">
      <c r="B5524" s="108"/>
      <c r="C5524" s="220"/>
      <c r="D5524" s="108"/>
      <c r="E5524" s="220"/>
      <c r="F5524" s="108"/>
      <c r="G5524" s="220"/>
      <c r="H5524" s="108"/>
      <c r="I5524" s="220"/>
      <c r="J5524" s="108"/>
      <c r="K5524" s="220"/>
      <c r="L5524" s="108"/>
      <c r="M5524" s="220"/>
      <c r="N5524" s="108"/>
      <c r="O5524" s="220"/>
      <c r="P5524" s="108"/>
      <c r="Q5524" s="225"/>
    </row>
    <row r="5525" spans="2:17" x14ac:dyDescent="0.25">
      <c r="B5525" s="108"/>
      <c r="C5525" s="220"/>
      <c r="D5525" s="108"/>
      <c r="E5525" s="220"/>
      <c r="F5525" s="108"/>
      <c r="G5525" s="220"/>
      <c r="H5525" s="108"/>
      <c r="I5525" s="220"/>
      <c r="J5525" s="108"/>
      <c r="K5525" s="220"/>
      <c r="L5525" s="108"/>
      <c r="M5525" s="220"/>
      <c r="N5525" s="108"/>
      <c r="O5525" s="220"/>
      <c r="P5525" s="108"/>
      <c r="Q5525" s="225"/>
    </row>
    <row r="5526" spans="2:17" x14ac:dyDescent="0.25">
      <c r="B5526" s="108"/>
      <c r="C5526" s="220"/>
      <c r="D5526" s="108"/>
      <c r="E5526" s="220"/>
      <c r="F5526" s="108"/>
      <c r="G5526" s="220"/>
      <c r="H5526" s="108"/>
      <c r="I5526" s="220"/>
      <c r="J5526" s="108"/>
      <c r="K5526" s="220"/>
      <c r="L5526" s="108"/>
      <c r="M5526" s="220"/>
      <c r="N5526" s="108"/>
      <c r="O5526" s="220"/>
      <c r="P5526" s="108"/>
      <c r="Q5526" s="225"/>
    </row>
    <row r="5527" spans="2:17" x14ac:dyDescent="0.25">
      <c r="B5527" s="108"/>
      <c r="C5527" s="220"/>
      <c r="D5527" s="108"/>
      <c r="E5527" s="220"/>
      <c r="F5527" s="108"/>
      <c r="G5527" s="220"/>
      <c r="H5527" s="108"/>
      <c r="I5527" s="220"/>
      <c r="J5527" s="108"/>
      <c r="K5527" s="220"/>
      <c r="L5527" s="108"/>
      <c r="M5527" s="220"/>
      <c r="N5527" s="108"/>
      <c r="O5527" s="220"/>
      <c r="P5527" s="108"/>
      <c r="Q5527" s="225"/>
    </row>
    <row r="5528" spans="2:17" x14ac:dyDescent="0.25">
      <c r="B5528" s="108"/>
      <c r="C5528" s="220"/>
      <c r="D5528" s="108"/>
      <c r="E5528" s="220"/>
      <c r="F5528" s="108"/>
      <c r="G5528" s="220"/>
      <c r="H5528" s="108"/>
      <c r="I5528" s="220"/>
      <c r="J5528" s="108"/>
      <c r="K5528" s="220"/>
      <c r="L5528" s="108"/>
      <c r="M5528" s="220"/>
      <c r="N5528" s="108"/>
      <c r="O5528" s="220"/>
      <c r="P5528" s="108"/>
      <c r="Q5528" s="225"/>
    </row>
    <row r="5529" spans="2:17" x14ac:dyDescent="0.25">
      <c r="B5529" s="108"/>
      <c r="C5529" s="220"/>
      <c r="D5529" s="108"/>
      <c r="E5529" s="220"/>
      <c r="F5529" s="108"/>
      <c r="G5529" s="220"/>
      <c r="H5529" s="108"/>
      <c r="I5529" s="220"/>
      <c r="J5529" s="108"/>
      <c r="K5529" s="220"/>
      <c r="L5529" s="108"/>
      <c r="M5529" s="220"/>
      <c r="N5529" s="108"/>
      <c r="O5529" s="220"/>
      <c r="P5529" s="108"/>
      <c r="Q5529" s="225"/>
    </row>
    <row r="5530" spans="2:17" x14ac:dyDescent="0.25">
      <c r="B5530" s="108"/>
      <c r="C5530" s="220"/>
      <c r="D5530" s="108"/>
      <c r="E5530" s="220"/>
      <c r="F5530" s="108"/>
      <c r="G5530" s="220"/>
      <c r="H5530" s="108"/>
      <c r="I5530" s="220"/>
      <c r="J5530" s="108"/>
      <c r="K5530" s="220"/>
      <c r="L5530" s="108"/>
      <c r="M5530" s="220"/>
      <c r="N5530" s="108"/>
      <c r="O5530" s="220"/>
      <c r="P5530" s="108"/>
      <c r="Q5530" s="225"/>
    </row>
    <row r="5531" spans="2:17" x14ac:dyDescent="0.25">
      <c r="B5531" s="108"/>
      <c r="C5531" s="220"/>
      <c r="D5531" s="108"/>
      <c r="E5531" s="220"/>
      <c r="F5531" s="108"/>
      <c r="G5531" s="220"/>
      <c r="H5531" s="108"/>
      <c r="I5531" s="220"/>
      <c r="J5531" s="108"/>
      <c r="K5531" s="220"/>
      <c r="L5531" s="108"/>
      <c r="M5531" s="220"/>
      <c r="N5531" s="108"/>
      <c r="O5531" s="220"/>
      <c r="P5531" s="108"/>
      <c r="Q5531" s="225"/>
    </row>
    <row r="5532" spans="2:17" x14ac:dyDescent="0.25">
      <c r="B5532" s="108"/>
      <c r="C5532" s="220"/>
      <c r="D5532" s="108"/>
      <c r="E5532" s="220"/>
      <c r="F5532" s="108"/>
      <c r="G5532" s="220"/>
      <c r="H5532" s="108"/>
      <c r="I5532" s="220"/>
      <c r="J5532" s="108"/>
      <c r="K5532" s="220"/>
      <c r="L5532" s="108"/>
      <c r="M5532" s="220"/>
      <c r="N5532" s="108"/>
      <c r="O5532" s="220"/>
      <c r="P5532" s="108"/>
      <c r="Q5532" s="225"/>
    </row>
    <row r="5533" spans="2:17" x14ac:dyDescent="0.25">
      <c r="B5533" s="108"/>
      <c r="C5533" s="220"/>
      <c r="D5533" s="108"/>
      <c r="E5533" s="220"/>
      <c r="F5533" s="108"/>
      <c r="G5533" s="220"/>
      <c r="H5533" s="108"/>
      <c r="I5533" s="220"/>
      <c r="J5533" s="108"/>
      <c r="K5533" s="220"/>
      <c r="L5533" s="108"/>
      <c r="M5533" s="220"/>
      <c r="N5533" s="108"/>
      <c r="O5533" s="220"/>
      <c r="P5533" s="108"/>
      <c r="Q5533" s="225"/>
    </row>
    <row r="5534" spans="2:17" x14ac:dyDescent="0.25">
      <c r="B5534" s="108"/>
      <c r="C5534" s="220"/>
      <c r="D5534" s="108"/>
      <c r="E5534" s="220"/>
      <c r="F5534" s="108"/>
      <c r="G5534" s="220"/>
      <c r="H5534" s="108"/>
      <c r="I5534" s="220"/>
      <c r="J5534" s="108"/>
      <c r="K5534" s="220"/>
      <c r="L5534" s="108"/>
      <c r="M5534" s="220"/>
      <c r="N5534" s="108"/>
      <c r="O5534" s="220"/>
      <c r="P5534" s="108"/>
      <c r="Q5534" s="225"/>
    </row>
    <row r="5535" spans="2:17" x14ac:dyDescent="0.25">
      <c r="B5535" s="108"/>
      <c r="C5535" s="220"/>
      <c r="D5535" s="108"/>
      <c r="E5535" s="220"/>
      <c r="F5535" s="108"/>
      <c r="G5535" s="220"/>
      <c r="H5535" s="108"/>
      <c r="I5535" s="220"/>
      <c r="J5535" s="108"/>
      <c r="K5535" s="220"/>
      <c r="L5535" s="108"/>
      <c r="M5535" s="220"/>
      <c r="N5535" s="108"/>
      <c r="O5535" s="220"/>
      <c r="P5535" s="108"/>
      <c r="Q5535" s="225"/>
    </row>
    <row r="5536" spans="2:17" x14ac:dyDescent="0.25">
      <c r="B5536" s="108"/>
      <c r="C5536" s="220"/>
      <c r="D5536" s="108"/>
      <c r="E5536" s="220"/>
      <c r="F5536" s="108"/>
      <c r="G5536" s="220"/>
      <c r="H5536" s="108"/>
      <c r="I5536" s="220"/>
      <c r="J5536" s="108"/>
      <c r="K5536" s="220"/>
      <c r="L5536" s="108"/>
      <c r="M5536" s="220"/>
      <c r="N5536" s="108"/>
      <c r="O5536" s="220"/>
      <c r="P5536" s="108"/>
      <c r="Q5536" s="225"/>
    </row>
    <row r="5537" spans="2:17" x14ac:dyDescent="0.25">
      <c r="B5537" s="108"/>
      <c r="C5537" s="220"/>
      <c r="D5537" s="108"/>
      <c r="E5537" s="220"/>
      <c r="F5537" s="108"/>
      <c r="G5537" s="220"/>
      <c r="H5537" s="108"/>
      <c r="I5537" s="220"/>
      <c r="J5537" s="108"/>
      <c r="K5537" s="220"/>
      <c r="L5537" s="108"/>
      <c r="M5537" s="220"/>
      <c r="N5537" s="108"/>
      <c r="O5537" s="220"/>
      <c r="P5537" s="108"/>
      <c r="Q5537" s="225"/>
    </row>
    <row r="5538" spans="2:17" x14ac:dyDescent="0.25">
      <c r="B5538" s="108"/>
      <c r="C5538" s="220"/>
      <c r="D5538" s="108"/>
      <c r="E5538" s="220"/>
      <c r="F5538" s="108"/>
      <c r="G5538" s="220"/>
      <c r="H5538" s="108"/>
      <c r="I5538" s="220"/>
      <c r="J5538" s="108"/>
      <c r="K5538" s="220"/>
      <c r="L5538" s="108"/>
      <c r="M5538" s="220"/>
      <c r="N5538" s="108"/>
      <c r="O5538" s="220"/>
      <c r="P5538" s="108"/>
      <c r="Q5538" s="225"/>
    </row>
    <row r="5539" spans="2:17" x14ac:dyDescent="0.25">
      <c r="B5539" s="108"/>
      <c r="C5539" s="220"/>
      <c r="D5539" s="108"/>
      <c r="E5539" s="220"/>
      <c r="F5539" s="108"/>
      <c r="G5539" s="220"/>
      <c r="H5539" s="108"/>
      <c r="I5539" s="220"/>
      <c r="J5539" s="108"/>
      <c r="K5539" s="220"/>
      <c r="L5539" s="108"/>
      <c r="M5539" s="220"/>
      <c r="N5539" s="108"/>
      <c r="O5539" s="220"/>
      <c r="P5539" s="108"/>
      <c r="Q5539" s="225"/>
    </row>
    <row r="5540" spans="2:17" x14ac:dyDescent="0.25">
      <c r="B5540" s="108"/>
      <c r="C5540" s="220"/>
      <c r="D5540" s="108"/>
      <c r="E5540" s="220"/>
      <c r="F5540" s="108"/>
      <c r="G5540" s="220"/>
      <c r="H5540" s="108"/>
      <c r="I5540" s="220"/>
      <c r="J5540" s="108"/>
      <c r="K5540" s="220"/>
      <c r="L5540" s="108"/>
      <c r="M5540" s="220"/>
      <c r="N5540" s="108"/>
      <c r="O5540" s="220"/>
      <c r="P5540" s="108"/>
      <c r="Q5540" s="225"/>
    </row>
    <row r="5541" spans="2:17" x14ac:dyDescent="0.25">
      <c r="B5541" s="108"/>
      <c r="C5541" s="220"/>
      <c r="D5541" s="108"/>
      <c r="E5541" s="220"/>
      <c r="F5541" s="108"/>
      <c r="G5541" s="220"/>
      <c r="H5541" s="108"/>
      <c r="I5541" s="220"/>
      <c r="J5541" s="108"/>
      <c r="K5541" s="220"/>
      <c r="L5541" s="108"/>
      <c r="M5541" s="220"/>
      <c r="N5541" s="108"/>
      <c r="O5541" s="220"/>
      <c r="P5541" s="108"/>
      <c r="Q5541" s="225"/>
    </row>
    <row r="5542" spans="2:17" x14ac:dyDescent="0.25">
      <c r="B5542" s="108"/>
      <c r="C5542" s="220"/>
      <c r="D5542" s="108"/>
      <c r="E5542" s="220"/>
      <c r="F5542" s="108"/>
      <c r="G5542" s="220"/>
      <c r="H5542" s="108"/>
      <c r="I5542" s="220"/>
      <c r="J5542" s="108"/>
      <c r="K5542" s="220"/>
      <c r="L5542" s="108"/>
      <c r="M5542" s="220"/>
      <c r="N5542" s="108"/>
      <c r="O5542" s="220"/>
      <c r="P5542" s="108"/>
      <c r="Q5542" s="225"/>
    </row>
    <row r="5543" spans="2:17" x14ac:dyDescent="0.25">
      <c r="B5543" s="108"/>
      <c r="C5543" s="220"/>
      <c r="D5543" s="108"/>
      <c r="E5543" s="220"/>
      <c r="F5543" s="108"/>
      <c r="G5543" s="220"/>
      <c r="H5543" s="108"/>
      <c r="I5543" s="220"/>
      <c r="J5543" s="108"/>
      <c r="K5543" s="220"/>
      <c r="L5543" s="108"/>
      <c r="M5543" s="220"/>
      <c r="N5543" s="108"/>
      <c r="O5543" s="220"/>
      <c r="P5543" s="108"/>
      <c r="Q5543" s="225"/>
    </row>
    <row r="5544" spans="2:17" x14ac:dyDescent="0.25">
      <c r="B5544" s="108"/>
      <c r="C5544" s="220"/>
      <c r="D5544" s="108"/>
      <c r="E5544" s="220"/>
      <c r="F5544" s="108"/>
      <c r="G5544" s="220"/>
      <c r="H5544" s="108"/>
      <c r="I5544" s="220"/>
      <c r="J5544" s="108"/>
      <c r="K5544" s="220"/>
      <c r="L5544" s="108"/>
      <c r="M5544" s="220"/>
      <c r="N5544" s="108"/>
      <c r="O5544" s="220"/>
      <c r="P5544" s="108"/>
      <c r="Q5544" s="225"/>
    </row>
    <row r="5545" spans="2:17" x14ac:dyDescent="0.25">
      <c r="B5545" s="108"/>
      <c r="C5545" s="220"/>
      <c r="D5545" s="108"/>
      <c r="E5545" s="220"/>
      <c r="F5545" s="108"/>
      <c r="G5545" s="220"/>
      <c r="H5545" s="108"/>
      <c r="I5545" s="220"/>
      <c r="J5545" s="108"/>
      <c r="K5545" s="220"/>
      <c r="L5545" s="108"/>
      <c r="M5545" s="220"/>
      <c r="N5545" s="108"/>
      <c r="O5545" s="220"/>
      <c r="P5545" s="108"/>
      <c r="Q5545" s="225"/>
    </row>
    <row r="5546" spans="2:17" x14ac:dyDescent="0.25">
      <c r="B5546" s="108"/>
      <c r="C5546" s="220"/>
      <c r="D5546" s="108"/>
      <c r="E5546" s="220"/>
      <c r="F5546" s="108"/>
      <c r="G5546" s="220"/>
      <c r="H5546" s="108"/>
      <c r="I5546" s="220"/>
      <c r="J5546" s="108"/>
      <c r="K5546" s="220"/>
      <c r="L5546" s="108"/>
      <c r="M5546" s="220"/>
      <c r="N5546" s="108"/>
      <c r="O5546" s="220"/>
      <c r="P5546" s="108"/>
      <c r="Q5546" s="225"/>
    </row>
    <row r="5547" spans="2:17" x14ac:dyDescent="0.25">
      <c r="B5547" s="108"/>
      <c r="C5547" s="220"/>
      <c r="D5547" s="108"/>
      <c r="E5547" s="220"/>
      <c r="F5547" s="108"/>
      <c r="G5547" s="220"/>
      <c r="H5547" s="108"/>
      <c r="I5547" s="220"/>
      <c r="J5547" s="108"/>
      <c r="K5547" s="220"/>
      <c r="L5547" s="108"/>
      <c r="M5547" s="220"/>
      <c r="N5547" s="108"/>
      <c r="O5547" s="220"/>
      <c r="P5547" s="108"/>
      <c r="Q5547" s="225"/>
    </row>
    <row r="5548" spans="2:17" x14ac:dyDescent="0.25">
      <c r="B5548" s="108"/>
      <c r="C5548" s="220"/>
      <c r="D5548" s="108"/>
      <c r="E5548" s="220"/>
      <c r="F5548" s="108"/>
      <c r="G5548" s="220"/>
      <c r="H5548" s="108"/>
      <c r="I5548" s="220"/>
      <c r="J5548" s="108"/>
      <c r="K5548" s="220"/>
      <c r="L5548" s="108"/>
      <c r="M5548" s="220"/>
      <c r="N5548" s="108"/>
      <c r="O5548" s="220"/>
      <c r="P5548" s="108"/>
      <c r="Q5548" s="225"/>
    </row>
    <row r="5549" spans="2:17" x14ac:dyDescent="0.25">
      <c r="B5549" s="108"/>
      <c r="C5549" s="220"/>
      <c r="D5549" s="108"/>
      <c r="E5549" s="220"/>
      <c r="F5549" s="108"/>
      <c r="G5549" s="220"/>
      <c r="H5549" s="108"/>
      <c r="I5549" s="220"/>
      <c r="J5549" s="108"/>
      <c r="K5549" s="220"/>
      <c r="L5549" s="108"/>
      <c r="M5549" s="220"/>
      <c r="N5549" s="108"/>
      <c r="O5549" s="220"/>
      <c r="P5549" s="108"/>
      <c r="Q5549" s="225"/>
    </row>
    <row r="5550" spans="2:17" x14ac:dyDescent="0.25">
      <c r="B5550" s="108"/>
      <c r="C5550" s="220"/>
      <c r="D5550" s="108"/>
      <c r="E5550" s="220"/>
      <c r="F5550" s="108"/>
      <c r="G5550" s="220"/>
      <c r="H5550" s="108"/>
      <c r="I5550" s="220"/>
      <c r="J5550" s="108"/>
      <c r="K5550" s="220"/>
      <c r="L5550" s="108"/>
      <c r="M5550" s="220"/>
      <c r="N5550" s="108"/>
      <c r="O5550" s="220"/>
      <c r="P5550" s="108"/>
      <c r="Q5550" s="225"/>
    </row>
    <row r="5551" spans="2:17" x14ac:dyDescent="0.25">
      <c r="B5551" s="108"/>
      <c r="C5551" s="220"/>
      <c r="D5551" s="108"/>
      <c r="E5551" s="220"/>
      <c r="F5551" s="108"/>
      <c r="G5551" s="220"/>
      <c r="H5551" s="108"/>
      <c r="I5551" s="220"/>
      <c r="J5551" s="108"/>
      <c r="K5551" s="220"/>
      <c r="L5551" s="108"/>
      <c r="M5551" s="220"/>
      <c r="N5551" s="108"/>
      <c r="O5551" s="220"/>
      <c r="P5551" s="108"/>
      <c r="Q5551" s="225"/>
    </row>
    <row r="5552" spans="2:17" x14ac:dyDescent="0.25">
      <c r="B5552" s="108"/>
      <c r="C5552" s="220"/>
      <c r="D5552" s="108"/>
      <c r="E5552" s="220"/>
      <c r="F5552" s="108"/>
      <c r="G5552" s="220"/>
      <c r="H5552" s="108"/>
      <c r="I5552" s="220"/>
      <c r="J5552" s="108"/>
      <c r="K5552" s="220"/>
      <c r="L5552" s="108"/>
      <c r="M5552" s="220"/>
      <c r="N5552" s="108"/>
      <c r="O5552" s="220"/>
      <c r="P5552" s="108"/>
      <c r="Q5552" s="225"/>
    </row>
    <row r="5553" spans="2:17" x14ac:dyDescent="0.25">
      <c r="B5553" s="108"/>
      <c r="C5553" s="220"/>
      <c r="D5553" s="108"/>
      <c r="E5553" s="220"/>
      <c r="F5553" s="108"/>
      <c r="G5553" s="220"/>
      <c r="H5553" s="108"/>
      <c r="I5553" s="220"/>
      <c r="J5553" s="108"/>
      <c r="K5553" s="220"/>
      <c r="L5553" s="108"/>
      <c r="M5553" s="220"/>
      <c r="N5553" s="108"/>
      <c r="O5553" s="220"/>
      <c r="P5553" s="108"/>
      <c r="Q5553" s="225"/>
    </row>
    <row r="5554" spans="2:17" x14ac:dyDescent="0.25">
      <c r="B5554" s="108"/>
      <c r="C5554" s="220"/>
      <c r="D5554" s="108"/>
      <c r="E5554" s="220"/>
      <c r="F5554" s="108"/>
      <c r="G5554" s="220"/>
      <c r="H5554" s="108"/>
      <c r="I5554" s="220"/>
      <c r="J5554" s="108"/>
      <c r="K5554" s="220"/>
      <c r="L5554" s="108"/>
      <c r="M5554" s="220"/>
      <c r="N5554" s="108"/>
      <c r="O5554" s="220"/>
      <c r="P5554" s="108"/>
      <c r="Q5554" s="225"/>
    </row>
    <row r="5555" spans="2:17" x14ac:dyDescent="0.25">
      <c r="B5555" s="108"/>
      <c r="C5555" s="220"/>
      <c r="D5555" s="108"/>
      <c r="E5555" s="220"/>
      <c r="F5555" s="108"/>
      <c r="G5555" s="220"/>
      <c r="H5555" s="108"/>
      <c r="I5555" s="220"/>
      <c r="J5555" s="108"/>
      <c r="K5555" s="220"/>
      <c r="L5555" s="108"/>
      <c r="M5555" s="220"/>
      <c r="N5555" s="108"/>
      <c r="O5555" s="220"/>
      <c r="P5555" s="108"/>
      <c r="Q5555" s="225"/>
    </row>
    <row r="5556" spans="2:17" x14ac:dyDescent="0.25">
      <c r="B5556" s="108"/>
      <c r="C5556" s="220"/>
      <c r="D5556" s="108"/>
      <c r="E5556" s="220"/>
      <c r="F5556" s="108"/>
      <c r="G5556" s="220"/>
      <c r="H5556" s="108"/>
      <c r="I5556" s="220"/>
      <c r="J5556" s="108"/>
      <c r="K5556" s="220"/>
      <c r="L5556" s="108"/>
      <c r="M5556" s="220"/>
      <c r="N5556" s="108"/>
      <c r="O5556" s="220"/>
      <c r="P5556" s="108"/>
      <c r="Q5556" s="225"/>
    </row>
    <row r="5557" spans="2:17" x14ac:dyDescent="0.25">
      <c r="B5557" s="108"/>
      <c r="C5557" s="220"/>
      <c r="D5557" s="108"/>
      <c r="E5557" s="220"/>
      <c r="F5557" s="108"/>
      <c r="G5557" s="220"/>
      <c r="H5557" s="108"/>
      <c r="I5557" s="220"/>
      <c r="J5557" s="108"/>
      <c r="K5557" s="220"/>
      <c r="L5557" s="108"/>
      <c r="M5557" s="220"/>
      <c r="N5557" s="108"/>
      <c r="O5557" s="220"/>
      <c r="P5557" s="108"/>
      <c r="Q5557" s="225"/>
    </row>
    <row r="5558" spans="2:17" x14ac:dyDescent="0.25">
      <c r="B5558" s="108"/>
      <c r="C5558" s="220"/>
      <c r="D5558" s="108"/>
      <c r="E5558" s="220"/>
      <c r="F5558" s="108"/>
      <c r="G5558" s="220"/>
      <c r="H5558" s="108"/>
      <c r="I5558" s="220"/>
      <c r="J5558" s="108"/>
      <c r="K5558" s="220"/>
      <c r="L5558" s="108"/>
      <c r="M5558" s="220"/>
      <c r="N5558" s="108"/>
      <c r="O5558" s="220"/>
      <c r="P5558" s="108"/>
      <c r="Q5558" s="225"/>
    </row>
    <row r="5559" spans="2:17" x14ac:dyDescent="0.25">
      <c r="B5559" s="108"/>
      <c r="C5559" s="220"/>
      <c r="D5559" s="108"/>
      <c r="E5559" s="220"/>
      <c r="F5559" s="108"/>
      <c r="G5559" s="220"/>
      <c r="H5559" s="108"/>
      <c r="I5559" s="220"/>
      <c r="J5559" s="108"/>
      <c r="K5559" s="220"/>
      <c r="L5559" s="108"/>
      <c r="M5559" s="220"/>
      <c r="N5559" s="108"/>
      <c r="O5559" s="220"/>
      <c r="P5559" s="108"/>
      <c r="Q5559" s="225"/>
    </row>
    <row r="5560" spans="2:17" x14ac:dyDescent="0.25">
      <c r="B5560" s="108"/>
      <c r="C5560" s="220"/>
      <c r="D5560" s="108"/>
      <c r="E5560" s="220"/>
      <c r="F5560" s="108"/>
      <c r="G5560" s="220"/>
      <c r="H5560" s="108"/>
      <c r="I5560" s="220"/>
      <c r="J5560" s="108"/>
      <c r="K5560" s="220"/>
      <c r="L5560" s="108"/>
      <c r="M5560" s="220"/>
      <c r="N5560" s="108"/>
      <c r="O5560" s="220"/>
      <c r="P5560" s="108"/>
      <c r="Q5560" s="225"/>
    </row>
    <row r="5561" spans="2:17" x14ac:dyDescent="0.25">
      <c r="B5561" s="108"/>
      <c r="C5561" s="220"/>
      <c r="D5561" s="108"/>
      <c r="E5561" s="220"/>
      <c r="F5561" s="108"/>
      <c r="G5561" s="220"/>
      <c r="H5561" s="108"/>
      <c r="I5561" s="220"/>
      <c r="J5561" s="108"/>
      <c r="K5561" s="220"/>
      <c r="L5561" s="108"/>
      <c r="M5561" s="220"/>
      <c r="N5561" s="108"/>
      <c r="O5561" s="220"/>
      <c r="P5561" s="108"/>
      <c r="Q5561" s="225"/>
    </row>
    <row r="5562" spans="2:17" x14ac:dyDescent="0.25">
      <c r="B5562" s="108"/>
      <c r="C5562" s="220"/>
      <c r="D5562" s="108"/>
      <c r="E5562" s="220"/>
      <c r="F5562" s="108"/>
      <c r="G5562" s="220"/>
      <c r="H5562" s="108"/>
      <c r="I5562" s="220"/>
      <c r="J5562" s="108"/>
      <c r="K5562" s="220"/>
      <c r="L5562" s="108"/>
      <c r="M5562" s="220"/>
      <c r="N5562" s="108"/>
      <c r="O5562" s="220"/>
      <c r="P5562" s="108"/>
      <c r="Q5562" s="225"/>
    </row>
    <row r="5563" spans="2:17" x14ac:dyDescent="0.25">
      <c r="B5563" s="108"/>
      <c r="C5563" s="220"/>
      <c r="D5563" s="108"/>
      <c r="E5563" s="220"/>
      <c r="F5563" s="108"/>
      <c r="G5563" s="220"/>
      <c r="H5563" s="108"/>
      <c r="I5563" s="220"/>
      <c r="J5563" s="108"/>
      <c r="K5563" s="220"/>
      <c r="L5563" s="108"/>
      <c r="M5563" s="220"/>
      <c r="N5563" s="108"/>
      <c r="O5563" s="220"/>
      <c r="P5563" s="108"/>
      <c r="Q5563" s="225"/>
    </row>
    <row r="5564" spans="2:17" x14ac:dyDescent="0.25">
      <c r="B5564" s="108"/>
      <c r="C5564" s="220"/>
      <c r="D5564" s="108"/>
      <c r="E5564" s="220"/>
      <c r="F5564" s="108"/>
      <c r="G5564" s="220"/>
      <c r="H5564" s="108"/>
      <c r="I5564" s="220"/>
      <c r="J5564" s="108"/>
      <c r="K5564" s="220"/>
      <c r="L5564" s="108"/>
      <c r="M5564" s="220"/>
      <c r="N5564" s="108"/>
      <c r="O5564" s="220"/>
      <c r="P5564" s="108"/>
      <c r="Q5564" s="225"/>
    </row>
    <row r="5565" spans="2:17" x14ac:dyDescent="0.25">
      <c r="B5565" s="108"/>
      <c r="C5565" s="220"/>
      <c r="D5565" s="108"/>
      <c r="E5565" s="220"/>
      <c r="F5565" s="108"/>
      <c r="G5565" s="220"/>
      <c r="H5565" s="108"/>
      <c r="I5565" s="220"/>
      <c r="J5565" s="108"/>
      <c r="K5565" s="220"/>
      <c r="L5565" s="108"/>
      <c r="M5565" s="220"/>
      <c r="N5565" s="108"/>
      <c r="O5565" s="220"/>
      <c r="P5565" s="108"/>
      <c r="Q5565" s="225"/>
    </row>
    <row r="5566" spans="2:17" x14ac:dyDescent="0.25">
      <c r="B5566" s="108"/>
      <c r="C5566" s="220"/>
      <c r="D5566" s="108"/>
      <c r="E5566" s="220"/>
      <c r="F5566" s="108"/>
      <c r="G5566" s="220"/>
      <c r="H5566" s="108"/>
      <c r="I5566" s="220"/>
      <c r="J5566" s="108"/>
      <c r="K5566" s="220"/>
      <c r="L5566" s="108"/>
      <c r="M5566" s="220"/>
      <c r="N5566" s="108"/>
      <c r="O5566" s="220"/>
      <c r="P5566" s="108"/>
      <c r="Q5566" s="225"/>
    </row>
    <row r="5567" spans="2:17" x14ac:dyDescent="0.25">
      <c r="B5567" s="108"/>
      <c r="C5567" s="220"/>
      <c r="D5567" s="108"/>
      <c r="E5567" s="220"/>
      <c r="F5567" s="108"/>
      <c r="G5567" s="220"/>
      <c r="H5567" s="108"/>
      <c r="I5567" s="220"/>
      <c r="J5567" s="108"/>
      <c r="K5567" s="220"/>
      <c r="L5567" s="108"/>
      <c r="M5567" s="220"/>
      <c r="N5567" s="108"/>
      <c r="O5567" s="220"/>
      <c r="P5567" s="108"/>
      <c r="Q5567" s="225"/>
    </row>
    <row r="5568" spans="2:17" x14ac:dyDescent="0.25">
      <c r="B5568" s="108"/>
      <c r="C5568" s="220"/>
      <c r="D5568" s="108"/>
      <c r="E5568" s="220"/>
      <c r="F5568" s="108"/>
      <c r="G5568" s="220"/>
      <c r="H5568" s="108"/>
      <c r="I5568" s="220"/>
      <c r="J5568" s="108"/>
      <c r="K5568" s="220"/>
      <c r="L5568" s="108"/>
      <c r="M5568" s="220"/>
      <c r="N5568" s="108"/>
      <c r="O5568" s="220"/>
      <c r="P5568" s="108"/>
      <c r="Q5568" s="225"/>
    </row>
    <row r="5569" spans="2:17" x14ac:dyDescent="0.25">
      <c r="B5569" s="108"/>
      <c r="C5569" s="220"/>
      <c r="D5569" s="108"/>
      <c r="E5569" s="220"/>
      <c r="F5569" s="108"/>
      <c r="G5569" s="220"/>
      <c r="H5569" s="108"/>
      <c r="I5569" s="220"/>
      <c r="J5569" s="108"/>
      <c r="K5569" s="220"/>
      <c r="L5569" s="108"/>
      <c r="M5569" s="220"/>
      <c r="N5569" s="108"/>
      <c r="O5569" s="220"/>
      <c r="P5569" s="108"/>
      <c r="Q5569" s="225"/>
    </row>
    <row r="5570" spans="2:17" x14ac:dyDescent="0.25">
      <c r="B5570" s="108"/>
      <c r="C5570" s="220"/>
      <c r="D5570" s="108"/>
      <c r="E5570" s="220"/>
      <c r="F5570" s="108"/>
      <c r="G5570" s="220"/>
      <c r="H5570" s="108"/>
      <c r="I5570" s="220"/>
      <c r="J5570" s="108"/>
      <c r="K5570" s="220"/>
      <c r="L5570" s="108"/>
      <c r="M5570" s="220"/>
      <c r="N5570" s="108"/>
      <c r="O5570" s="220"/>
      <c r="P5570" s="108"/>
      <c r="Q5570" s="225"/>
    </row>
    <row r="5571" spans="2:17" x14ac:dyDescent="0.25">
      <c r="B5571" s="108"/>
      <c r="C5571" s="220"/>
      <c r="D5571" s="108"/>
      <c r="E5571" s="220"/>
      <c r="F5571" s="108"/>
      <c r="G5571" s="220"/>
      <c r="H5571" s="108"/>
      <c r="I5571" s="220"/>
      <c r="J5571" s="108"/>
      <c r="K5571" s="220"/>
      <c r="L5571" s="108"/>
      <c r="M5571" s="220"/>
      <c r="N5571" s="108"/>
      <c r="O5571" s="220"/>
      <c r="P5571" s="108"/>
      <c r="Q5571" s="225"/>
    </row>
    <row r="5572" spans="2:17" x14ac:dyDescent="0.25">
      <c r="B5572" s="108"/>
      <c r="C5572" s="220"/>
      <c r="D5572" s="108"/>
      <c r="E5572" s="220"/>
      <c r="F5572" s="108"/>
      <c r="G5572" s="220"/>
      <c r="H5572" s="108"/>
      <c r="I5572" s="220"/>
      <c r="J5572" s="108"/>
      <c r="K5572" s="220"/>
      <c r="L5572" s="108"/>
      <c r="M5572" s="220"/>
      <c r="N5572" s="108"/>
      <c r="O5572" s="220"/>
      <c r="P5572" s="108"/>
      <c r="Q5572" s="225"/>
    </row>
    <row r="5573" spans="2:17" x14ac:dyDescent="0.25">
      <c r="B5573" s="108"/>
      <c r="C5573" s="220"/>
      <c r="D5573" s="108"/>
      <c r="E5573" s="220"/>
      <c r="F5573" s="108"/>
      <c r="G5573" s="220"/>
      <c r="H5573" s="108"/>
      <c r="I5573" s="220"/>
      <c r="J5573" s="108"/>
      <c r="K5573" s="220"/>
      <c r="L5573" s="108"/>
      <c r="M5573" s="220"/>
      <c r="N5573" s="108"/>
      <c r="O5573" s="220"/>
      <c r="P5573" s="108"/>
      <c r="Q5573" s="225"/>
    </row>
    <row r="5574" spans="2:17" x14ac:dyDescent="0.25">
      <c r="B5574" s="108"/>
      <c r="C5574" s="220"/>
      <c r="D5574" s="108"/>
      <c r="E5574" s="220"/>
      <c r="F5574" s="108"/>
      <c r="G5574" s="220"/>
      <c r="H5574" s="108"/>
      <c r="I5574" s="220"/>
      <c r="J5574" s="108"/>
      <c r="K5574" s="220"/>
      <c r="L5574" s="108"/>
      <c r="M5574" s="220"/>
      <c r="N5574" s="108"/>
      <c r="O5574" s="220"/>
      <c r="P5574" s="108"/>
      <c r="Q5574" s="225"/>
    </row>
    <row r="5575" spans="2:17" x14ac:dyDescent="0.25">
      <c r="B5575" s="108"/>
      <c r="C5575" s="220"/>
      <c r="D5575" s="108"/>
      <c r="E5575" s="220"/>
      <c r="F5575" s="108"/>
      <c r="G5575" s="220"/>
      <c r="H5575" s="108"/>
      <c r="I5575" s="220"/>
      <c r="J5575" s="108"/>
      <c r="K5575" s="220"/>
      <c r="L5575" s="108"/>
      <c r="M5575" s="220"/>
      <c r="N5575" s="108"/>
      <c r="O5575" s="220"/>
      <c r="P5575" s="108"/>
      <c r="Q5575" s="225"/>
    </row>
    <row r="5576" spans="2:17" x14ac:dyDescent="0.25">
      <c r="B5576" s="108"/>
      <c r="C5576" s="220"/>
      <c r="D5576" s="108"/>
      <c r="E5576" s="220"/>
      <c r="F5576" s="108"/>
      <c r="G5576" s="220"/>
      <c r="H5576" s="108"/>
      <c r="I5576" s="220"/>
      <c r="J5576" s="108"/>
      <c r="K5576" s="220"/>
      <c r="L5576" s="108"/>
      <c r="M5576" s="220"/>
      <c r="N5576" s="108"/>
      <c r="O5576" s="220"/>
      <c r="P5576" s="108"/>
      <c r="Q5576" s="225"/>
    </row>
    <row r="5577" spans="2:17" x14ac:dyDescent="0.25">
      <c r="B5577" s="108"/>
      <c r="C5577" s="220"/>
      <c r="D5577" s="108"/>
      <c r="E5577" s="220"/>
      <c r="F5577" s="108"/>
      <c r="G5577" s="220"/>
      <c r="H5577" s="108"/>
      <c r="I5577" s="220"/>
      <c r="J5577" s="108"/>
      <c r="K5577" s="220"/>
      <c r="L5577" s="108"/>
      <c r="M5577" s="220"/>
      <c r="N5577" s="108"/>
      <c r="O5577" s="220"/>
      <c r="P5577" s="108"/>
      <c r="Q5577" s="225"/>
    </row>
    <row r="5578" spans="2:17" x14ac:dyDescent="0.25">
      <c r="B5578" s="108"/>
      <c r="C5578" s="220"/>
      <c r="D5578" s="108"/>
      <c r="E5578" s="220"/>
      <c r="F5578" s="108"/>
      <c r="G5578" s="220"/>
      <c r="H5578" s="108"/>
      <c r="I5578" s="220"/>
      <c r="J5578" s="108"/>
      <c r="K5578" s="220"/>
      <c r="L5578" s="108"/>
      <c r="M5578" s="220"/>
      <c r="N5578" s="108"/>
      <c r="O5578" s="220"/>
      <c r="P5578" s="108"/>
      <c r="Q5578" s="225"/>
    </row>
    <row r="5579" spans="2:17" x14ac:dyDescent="0.25">
      <c r="B5579" s="108"/>
      <c r="C5579" s="220"/>
      <c r="D5579" s="108"/>
      <c r="E5579" s="220"/>
      <c r="F5579" s="108"/>
      <c r="G5579" s="220"/>
      <c r="H5579" s="108"/>
      <c r="I5579" s="220"/>
      <c r="J5579" s="108"/>
      <c r="K5579" s="220"/>
      <c r="L5579" s="108"/>
      <c r="M5579" s="220"/>
      <c r="N5579" s="108"/>
      <c r="O5579" s="220"/>
      <c r="P5579" s="108"/>
      <c r="Q5579" s="225"/>
    </row>
    <row r="5580" spans="2:17" x14ac:dyDescent="0.25">
      <c r="B5580" s="108"/>
      <c r="C5580" s="220"/>
      <c r="D5580" s="108"/>
      <c r="E5580" s="220"/>
      <c r="F5580" s="108"/>
      <c r="G5580" s="220"/>
      <c r="H5580" s="108"/>
      <c r="I5580" s="220"/>
      <c r="J5580" s="108"/>
      <c r="K5580" s="220"/>
      <c r="L5580" s="108"/>
      <c r="M5580" s="220"/>
      <c r="N5580" s="108"/>
      <c r="O5580" s="220"/>
      <c r="P5580" s="108"/>
      <c r="Q5580" s="225"/>
    </row>
    <row r="5581" spans="2:17" x14ac:dyDescent="0.25">
      <c r="B5581" s="108"/>
      <c r="C5581" s="220"/>
      <c r="D5581" s="108"/>
      <c r="E5581" s="220"/>
      <c r="F5581" s="108"/>
      <c r="G5581" s="220"/>
      <c r="H5581" s="108"/>
      <c r="I5581" s="220"/>
      <c r="J5581" s="108"/>
      <c r="K5581" s="220"/>
      <c r="L5581" s="108"/>
      <c r="M5581" s="220"/>
      <c r="N5581" s="108"/>
      <c r="O5581" s="220"/>
      <c r="P5581" s="108"/>
      <c r="Q5581" s="225"/>
    </row>
    <row r="5582" spans="2:17" x14ac:dyDescent="0.25">
      <c r="B5582" s="108"/>
      <c r="C5582" s="220"/>
      <c r="D5582" s="108"/>
      <c r="E5582" s="220"/>
      <c r="F5582" s="108"/>
      <c r="G5582" s="220"/>
      <c r="H5582" s="108"/>
      <c r="I5582" s="220"/>
      <c r="J5582" s="108"/>
      <c r="K5582" s="220"/>
      <c r="L5582" s="108"/>
      <c r="M5582" s="220"/>
      <c r="N5582" s="108"/>
      <c r="O5582" s="220"/>
      <c r="P5582" s="108"/>
      <c r="Q5582" s="225"/>
    </row>
    <row r="5583" spans="2:17" x14ac:dyDescent="0.25">
      <c r="B5583" s="108"/>
      <c r="C5583" s="220"/>
      <c r="D5583" s="108"/>
      <c r="E5583" s="220"/>
      <c r="F5583" s="108"/>
      <c r="G5583" s="220"/>
      <c r="H5583" s="108"/>
      <c r="I5583" s="220"/>
      <c r="J5583" s="108"/>
      <c r="K5583" s="220"/>
      <c r="L5583" s="108"/>
      <c r="M5583" s="220"/>
      <c r="N5583" s="108"/>
      <c r="O5583" s="220"/>
      <c r="P5583" s="108"/>
      <c r="Q5583" s="225"/>
    </row>
    <row r="5584" spans="2:17" x14ac:dyDescent="0.25">
      <c r="B5584" s="108"/>
      <c r="C5584" s="220"/>
      <c r="D5584" s="108"/>
      <c r="E5584" s="220"/>
      <c r="F5584" s="108"/>
      <c r="G5584" s="220"/>
      <c r="H5584" s="108"/>
      <c r="I5584" s="220"/>
      <c r="J5584" s="108"/>
      <c r="K5584" s="220"/>
      <c r="L5584" s="108"/>
      <c r="M5584" s="220"/>
      <c r="N5584" s="108"/>
      <c r="O5584" s="220"/>
      <c r="P5584" s="108"/>
      <c r="Q5584" s="225"/>
    </row>
    <row r="5585" spans="2:17" x14ac:dyDescent="0.25">
      <c r="B5585" s="108"/>
      <c r="C5585" s="220"/>
      <c r="D5585" s="108"/>
      <c r="E5585" s="220"/>
      <c r="F5585" s="108"/>
      <c r="G5585" s="220"/>
      <c r="H5585" s="108"/>
      <c r="I5585" s="220"/>
      <c r="J5585" s="108"/>
      <c r="K5585" s="220"/>
      <c r="L5585" s="108"/>
      <c r="M5585" s="220"/>
      <c r="N5585" s="108"/>
      <c r="O5585" s="220"/>
      <c r="P5585" s="108"/>
      <c r="Q5585" s="225"/>
    </row>
    <row r="5586" spans="2:17" x14ac:dyDescent="0.25">
      <c r="B5586" s="108"/>
      <c r="C5586" s="220"/>
      <c r="D5586" s="108"/>
      <c r="E5586" s="220"/>
      <c r="F5586" s="108"/>
      <c r="G5586" s="220"/>
      <c r="H5586" s="108"/>
      <c r="I5586" s="220"/>
      <c r="J5586" s="108"/>
      <c r="K5586" s="220"/>
      <c r="L5586" s="108"/>
      <c r="M5586" s="220"/>
      <c r="N5586" s="108"/>
      <c r="O5586" s="220"/>
      <c r="P5586" s="108"/>
      <c r="Q5586" s="225"/>
    </row>
    <row r="5587" spans="2:17" x14ac:dyDescent="0.25">
      <c r="B5587" s="108"/>
      <c r="C5587" s="220"/>
      <c r="D5587" s="108"/>
      <c r="E5587" s="220"/>
      <c r="F5587" s="108"/>
      <c r="G5587" s="220"/>
      <c r="H5587" s="108"/>
      <c r="I5587" s="220"/>
      <c r="J5587" s="108"/>
      <c r="K5587" s="220"/>
      <c r="L5587" s="108"/>
      <c r="M5587" s="220"/>
      <c r="N5587" s="108"/>
      <c r="O5587" s="220"/>
      <c r="P5587" s="108"/>
      <c r="Q5587" s="225"/>
    </row>
    <row r="5588" spans="2:17" x14ac:dyDescent="0.25">
      <c r="B5588" s="108"/>
      <c r="C5588" s="220"/>
      <c r="D5588" s="108"/>
      <c r="E5588" s="220"/>
      <c r="F5588" s="108"/>
      <c r="G5588" s="220"/>
      <c r="H5588" s="108"/>
      <c r="I5588" s="220"/>
      <c r="J5588" s="108"/>
      <c r="K5588" s="220"/>
      <c r="L5588" s="108"/>
      <c r="M5588" s="220"/>
      <c r="N5588" s="108"/>
      <c r="O5588" s="220"/>
      <c r="P5588" s="108"/>
      <c r="Q5588" s="225"/>
    </row>
    <row r="5589" spans="2:17" x14ac:dyDescent="0.25">
      <c r="B5589" s="108"/>
      <c r="C5589" s="220"/>
      <c r="D5589" s="108"/>
      <c r="E5589" s="220"/>
      <c r="F5589" s="108"/>
      <c r="G5589" s="220"/>
      <c r="H5589" s="108"/>
      <c r="I5589" s="220"/>
      <c r="J5589" s="108"/>
      <c r="K5589" s="220"/>
      <c r="L5589" s="108"/>
      <c r="M5589" s="220"/>
      <c r="N5589" s="108"/>
      <c r="O5589" s="220"/>
      <c r="P5589" s="108"/>
      <c r="Q5589" s="225"/>
    </row>
    <row r="5590" spans="2:17" x14ac:dyDescent="0.25">
      <c r="B5590" s="108"/>
      <c r="C5590" s="220"/>
      <c r="D5590" s="108"/>
      <c r="E5590" s="220"/>
      <c r="F5590" s="108"/>
      <c r="G5590" s="220"/>
      <c r="H5590" s="108"/>
      <c r="I5590" s="220"/>
      <c r="J5590" s="108"/>
      <c r="K5590" s="220"/>
      <c r="L5590" s="108"/>
      <c r="M5590" s="220"/>
      <c r="N5590" s="108"/>
      <c r="O5590" s="220"/>
      <c r="P5590" s="108"/>
      <c r="Q5590" s="225"/>
    </row>
    <row r="5591" spans="2:17" x14ac:dyDescent="0.25">
      <c r="B5591" s="108"/>
      <c r="C5591" s="220"/>
      <c r="D5591" s="108"/>
      <c r="E5591" s="220"/>
      <c r="F5591" s="108"/>
      <c r="G5591" s="220"/>
      <c r="H5591" s="108"/>
      <c r="I5591" s="220"/>
      <c r="J5591" s="108"/>
      <c r="K5591" s="220"/>
      <c r="L5591" s="108"/>
      <c r="M5591" s="220"/>
      <c r="N5591" s="108"/>
      <c r="O5591" s="220"/>
      <c r="P5591" s="108"/>
      <c r="Q5591" s="225"/>
    </row>
    <row r="5592" spans="2:17" x14ac:dyDescent="0.25">
      <c r="B5592" s="108"/>
      <c r="C5592" s="220"/>
      <c r="D5592" s="108"/>
      <c r="E5592" s="220"/>
      <c r="F5592" s="108"/>
      <c r="G5592" s="220"/>
      <c r="H5592" s="108"/>
      <c r="I5592" s="220"/>
      <c r="J5592" s="108"/>
      <c r="K5592" s="220"/>
      <c r="L5592" s="108"/>
      <c r="M5592" s="220"/>
      <c r="N5592" s="108"/>
      <c r="O5592" s="220"/>
      <c r="P5592" s="108"/>
      <c r="Q5592" s="225"/>
    </row>
    <row r="5593" spans="2:17" x14ac:dyDescent="0.25">
      <c r="B5593" s="108"/>
      <c r="C5593" s="220"/>
      <c r="D5593" s="108"/>
      <c r="E5593" s="220"/>
      <c r="F5593" s="108"/>
      <c r="G5593" s="220"/>
      <c r="H5593" s="108"/>
      <c r="I5593" s="220"/>
      <c r="J5593" s="108"/>
      <c r="K5593" s="220"/>
      <c r="L5593" s="108"/>
      <c r="M5593" s="220"/>
      <c r="N5593" s="108"/>
      <c r="O5593" s="220"/>
      <c r="P5593" s="108"/>
      <c r="Q5593" s="225"/>
    </row>
    <row r="5594" spans="2:17" x14ac:dyDescent="0.25">
      <c r="B5594" s="108"/>
      <c r="C5594" s="220"/>
      <c r="D5594" s="108"/>
      <c r="E5594" s="220"/>
      <c r="F5594" s="108"/>
      <c r="G5594" s="220"/>
      <c r="H5594" s="108"/>
      <c r="I5594" s="220"/>
      <c r="J5594" s="108"/>
      <c r="K5594" s="220"/>
      <c r="L5594" s="108"/>
      <c r="M5594" s="220"/>
      <c r="N5594" s="108"/>
      <c r="O5594" s="220"/>
      <c r="P5594" s="108"/>
      <c r="Q5594" s="225"/>
    </row>
    <row r="5595" spans="2:17" x14ac:dyDescent="0.25">
      <c r="B5595" s="108"/>
      <c r="C5595" s="220"/>
      <c r="D5595" s="108"/>
      <c r="E5595" s="220"/>
      <c r="F5595" s="108"/>
      <c r="G5595" s="220"/>
      <c r="H5595" s="108"/>
      <c r="I5595" s="220"/>
      <c r="J5595" s="108"/>
      <c r="K5595" s="220"/>
      <c r="L5595" s="108"/>
      <c r="M5595" s="220"/>
      <c r="N5595" s="108"/>
      <c r="O5595" s="220"/>
      <c r="P5595" s="108"/>
      <c r="Q5595" s="225"/>
    </row>
    <row r="5596" spans="2:17" x14ac:dyDescent="0.25">
      <c r="B5596" s="108"/>
      <c r="C5596" s="220"/>
      <c r="D5596" s="108"/>
      <c r="E5596" s="220"/>
      <c r="F5596" s="108"/>
      <c r="G5596" s="220"/>
      <c r="H5596" s="108"/>
      <c r="I5596" s="220"/>
      <c r="J5596" s="108"/>
      <c r="K5596" s="220"/>
      <c r="L5596" s="108"/>
      <c r="M5596" s="220"/>
      <c r="N5596" s="108"/>
      <c r="O5596" s="220"/>
      <c r="P5596" s="108"/>
      <c r="Q5596" s="225"/>
    </row>
    <row r="5597" spans="2:17" x14ac:dyDescent="0.25">
      <c r="B5597" s="108"/>
      <c r="C5597" s="220"/>
      <c r="D5597" s="108"/>
      <c r="E5597" s="220"/>
      <c r="F5597" s="108"/>
      <c r="G5597" s="220"/>
      <c r="H5597" s="108"/>
      <c r="I5597" s="220"/>
      <c r="J5597" s="108"/>
      <c r="K5597" s="220"/>
      <c r="L5597" s="108"/>
      <c r="M5597" s="220"/>
      <c r="N5597" s="108"/>
      <c r="O5597" s="220"/>
      <c r="P5597" s="108"/>
      <c r="Q5597" s="225"/>
    </row>
    <row r="5598" spans="2:17" x14ac:dyDescent="0.25">
      <c r="B5598" s="108"/>
      <c r="C5598" s="220"/>
      <c r="D5598" s="108"/>
      <c r="E5598" s="220"/>
      <c r="F5598" s="108"/>
      <c r="G5598" s="220"/>
      <c r="H5598" s="108"/>
      <c r="I5598" s="220"/>
      <c r="J5598" s="108"/>
      <c r="K5598" s="220"/>
      <c r="L5598" s="108"/>
      <c r="M5598" s="220"/>
      <c r="N5598" s="108"/>
      <c r="O5598" s="220"/>
      <c r="P5598" s="108"/>
      <c r="Q5598" s="225"/>
    </row>
    <row r="5599" spans="2:17" x14ac:dyDescent="0.25">
      <c r="B5599" s="108"/>
      <c r="C5599" s="220"/>
      <c r="D5599" s="108"/>
      <c r="E5599" s="220"/>
      <c r="F5599" s="108"/>
      <c r="G5599" s="220"/>
      <c r="H5599" s="108"/>
      <c r="I5599" s="220"/>
      <c r="J5599" s="108"/>
      <c r="K5599" s="220"/>
      <c r="L5599" s="108"/>
      <c r="M5599" s="220"/>
      <c r="N5599" s="108"/>
      <c r="O5599" s="220"/>
      <c r="P5599" s="108"/>
      <c r="Q5599" s="225"/>
    </row>
    <row r="5600" spans="2:17" x14ac:dyDescent="0.25">
      <c r="B5600" s="108"/>
      <c r="C5600" s="220"/>
      <c r="D5600" s="108"/>
      <c r="E5600" s="220"/>
      <c r="F5600" s="108"/>
      <c r="G5600" s="220"/>
      <c r="H5600" s="108"/>
      <c r="I5600" s="220"/>
      <c r="J5600" s="108"/>
      <c r="K5600" s="220"/>
      <c r="L5600" s="108"/>
      <c r="M5600" s="220"/>
      <c r="N5600" s="108"/>
      <c r="O5600" s="220"/>
      <c r="P5600" s="108"/>
      <c r="Q5600" s="225"/>
    </row>
    <row r="5601" spans="2:17" x14ac:dyDescent="0.25">
      <c r="B5601" s="108"/>
      <c r="C5601" s="220"/>
      <c r="D5601" s="108"/>
      <c r="E5601" s="220"/>
      <c r="F5601" s="108"/>
      <c r="G5601" s="220"/>
      <c r="H5601" s="108"/>
      <c r="I5601" s="220"/>
      <c r="J5601" s="108"/>
      <c r="K5601" s="220"/>
      <c r="L5601" s="108"/>
      <c r="M5601" s="220"/>
      <c r="N5601" s="108"/>
      <c r="O5601" s="220"/>
      <c r="P5601" s="108"/>
      <c r="Q5601" s="225"/>
    </row>
    <row r="5602" spans="2:17" x14ac:dyDescent="0.25">
      <c r="B5602" s="108"/>
      <c r="C5602" s="220"/>
      <c r="D5602" s="108"/>
      <c r="E5602" s="220"/>
      <c r="F5602" s="108"/>
      <c r="G5602" s="220"/>
      <c r="H5602" s="108"/>
      <c r="I5602" s="220"/>
      <c r="J5602" s="108"/>
      <c r="K5602" s="220"/>
      <c r="L5602" s="108"/>
      <c r="M5602" s="220"/>
      <c r="N5602" s="108"/>
      <c r="O5602" s="220"/>
      <c r="P5602" s="108"/>
      <c r="Q5602" s="225"/>
    </row>
    <row r="5603" spans="2:17" x14ac:dyDescent="0.25">
      <c r="B5603" s="108"/>
      <c r="C5603" s="220"/>
      <c r="D5603" s="108"/>
      <c r="E5603" s="220"/>
      <c r="F5603" s="108"/>
      <c r="G5603" s="220"/>
      <c r="H5603" s="108"/>
      <c r="I5603" s="220"/>
      <c r="J5603" s="108"/>
      <c r="K5603" s="220"/>
      <c r="L5603" s="108"/>
      <c r="M5603" s="220"/>
      <c r="N5603" s="108"/>
      <c r="O5603" s="220"/>
      <c r="P5603" s="108"/>
      <c r="Q5603" s="225"/>
    </row>
    <row r="5604" spans="2:17" x14ac:dyDescent="0.25">
      <c r="B5604" s="108"/>
      <c r="C5604" s="220"/>
      <c r="D5604" s="108"/>
      <c r="E5604" s="220"/>
      <c r="F5604" s="108"/>
      <c r="G5604" s="220"/>
      <c r="H5604" s="108"/>
      <c r="I5604" s="220"/>
      <c r="J5604" s="108"/>
      <c r="K5604" s="220"/>
      <c r="L5604" s="108"/>
      <c r="M5604" s="220"/>
      <c r="N5604" s="108"/>
      <c r="O5604" s="220"/>
      <c r="P5604" s="108"/>
      <c r="Q5604" s="225"/>
    </row>
    <row r="5605" spans="2:17" x14ac:dyDescent="0.25">
      <c r="B5605" s="108"/>
      <c r="C5605" s="220"/>
      <c r="D5605" s="108"/>
      <c r="E5605" s="220"/>
      <c r="F5605" s="108"/>
      <c r="G5605" s="220"/>
      <c r="H5605" s="108"/>
      <c r="I5605" s="220"/>
      <c r="J5605" s="108"/>
      <c r="K5605" s="220"/>
      <c r="L5605" s="108"/>
      <c r="M5605" s="220"/>
      <c r="N5605" s="108"/>
      <c r="O5605" s="220"/>
      <c r="P5605" s="108"/>
      <c r="Q5605" s="225"/>
    </row>
    <row r="5606" spans="2:17" x14ac:dyDescent="0.25">
      <c r="B5606" s="108"/>
      <c r="C5606" s="220"/>
      <c r="D5606" s="108"/>
      <c r="E5606" s="220"/>
      <c r="F5606" s="108"/>
      <c r="G5606" s="220"/>
      <c r="H5606" s="108"/>
      <c r="I5606" s="220"/>
      <c r="J5606" s="108"/>
      <c r="K5606" s="220"/>
      <c r="L5606" s="108"/>
      <c r="M5606" s="220"/>
      <c r="N5606" s="108"/>
      <c r="O5606" s="220"/>
      <c r="P5606" s="108"/>
      <c r="Q5606" s="225"/>
    </row>
    <row r="5607" spans="2:17" x14ac:dyDescent="0.25">
      <c r="B5607" s="108"/>
      <c r="C5607" s="220"/>
      <c r="D5607" s="108"/>
      <c r="E5607" s="220"/>
      <c r="F5607" s="108"/>
      <c r="G5607" s="220"/>
      <c r="H5607" s="108"/>
      <c r="I5607" s="220"/>
      <c r="J5607" s="108"/>
      <c r="K5607" s="220"/>
      <c r="L5607" s="108"/>
      <c r="M5607" s="220"/>
      <c r="N5607" s="108"/>
      <c r="O5607" s="220"/>
      <c r="P5607" s="108"/>
      <c r="Q5607" s="225"/>
    </row>
    <row r="5608" spans="2:17" x14ac:dyDescent="0.25">
      <c r="B5608" s="108"/>
      <c r="C5608" s="220"/>
      <c r="D5608" s="108"/>
      <c r="E5608" s="220"/>
      <c r="F5608" s="108"/>
      <c r="G5608" s="220"/>
      <c r="H5608" s="108"/>
      <c r="I5608" s="220"/>
      <c r="J5608" s="108"/>
      <c r="K5608" s="220"/>
      <c r="L5608" s="108"/>
      <c r="M5608" s="220"/>
      <c r="N5608" s="108"/>
      <c r="O5608" s="220"/>
      <c r="P5608" s="108"/>
      <c r="Q5608" s="225"/>
    </row>
    <row r="5609" spans="2:17" x14ac:dyDescent="0.25">
      <c r="B5609" s="108"/>
      <c r="C5609" s="220"/>
      <c r="D5609" s="108"/>
      <c r="E5609" s="220"/>
      <c r="F5609" s="108"/>
      <c r="G5609" s="220"/>
      <c r="H5609" s="108"/>
      <c r="I5609" s="220"/>
      <c r="J5609" s="108"/>
      <c r="K5609" s="220"/>
      <c r="L5609" s="108"/>
      <c r="M5609" s="220"/>
      <c r="N5609" s="108"/>
      <c r="O5609" s="220"/>
      <c r="P5609" s="108"/>
      <c r="Q5609" s="225"/>
    </row>
    <row r="5610" spans="2:17" x14ac:dyDescent="0.25">
      <c r="B5610" s="108"/>
      <c r="C5610" s="220"/>
      <c r="D5610" s="108"/>
      <c r="E5610" s="220"/>
      <c r="F5610" s="108"/>
      <c r="G5610" s="220"/>
      <c r="H5610" s="108"/>
      <c r="I5610" s="220"/>
      <c r="J5610" s="108"/>
      <c r="K5610" s="220"/>
      <c r="L5610" s="108"/>
      <c r="M5610" s="220"/>
      <c r="N5610" s="108"/>
      <c r="O5610" s="220"/>
      <c r="P5610" s="108"/>
      <c r="Q5610" s="225"/>
    </row>
    <row r="5611" spans="2:17" x14ac:dyDescent="0.25">
      <c r="B5611" s="108"/>
      <c r="C5611" s="220"/>
      <c r="D5611" s="108"/>
      <c r="E5611" s="220"/>
      <c r="F5611" s="108"/>
      <c r="G5611" s="220"/>
      <c r="H5611" s="108"/>
      <c r="I5611" s="220"/>
      <c r="J5611" s="108"/>
      <c r="K5611" s="220"/>
      <c r="L5611" s="108"/>
      <c r="M5611" s="220"/>
      <c r="N5611" s="108"/>
      <c r="O5611" s="220"/>
      <c r="P5611" s="108"/>
      <c r="Q5611" s="225"/>
    </row>
    <row r="5612" spans="2:17" x14ac:dyDescent="0.25">
      <c r="B5612" s="108"/>
      <c r="C5612" s="220"/>
      <c r="D5612" s="108"/>
      <c r="E5612" s="220"/>
      <c r="F5612" s="108"/>
      <c r="G5612" s="220"/>
      <c r="H5612" s="108"/>
      <c r="I5612" s="220"/>
      <c r="J5612" s="108"/>
      <c r="K5612" s="220"/>
      <c r="L5612" s="108"/>
      <c r="M5612" s="220"/>
      <c r="N5612" s="108"/>
      <c r="O5612" s="220"/>
      <c r="P5612" s="108"/>
      <c r="Q5612" s="225"/>
    </row>
    <row r="5613" spans="2:17" x14ac:dyDescent="0.25">
      <c r="B5613" s="108"/>
      <c r="C5613" s="220"/>
      <c r="D5613" s="108"/>
      <c r="E5613" s="220"/>
      <c r="F5613" s="108"/>
      <c r="G5613" s="220"/>
      <c r="H5613" s="108"/>
      <c r="I5613" s="220"/>
      <c r="J5613" s="108"/>
      <c r="K5613" s="220"/>
      <c r="L5613" s="108"/>
      <c r="M5613" s="220"/>
      <c r="N5613" s="108"/>
      <c r="O5613" s="220"/>
      <c r="P5613" s="108"/>
      <c r="Q5613" s="225"/>
    </row>
    <row r="5614" spans="2:17" x14ac:dyDescent="0.25">
      <c r="B5614" s="108"/>
      <c r="C5614" s="220"/>
      <c r="D5614" s="108"/>
      <c r="E5614" s="220"/>
      <c r="F5614" s="108"/>
      <c r="G5614" s="220"/>
      <c r="H5614" s="108"/>
      <c r="I5614" s="220"/>
      <c r="J5614" s="108"/>
      <c r="K5614" s="220"/>
      <c r="L5614" s="108"/>
      <c r="M5614" s="220"/>
      <c r="N5614" s="108"/>
      <c r="O5614" s="220"/>
      <c r="P5614" s="108"/>
      <c r="Q5614" s="225"/>
    </row>
    <row r="5615" spans="2:17" x14ac:dyDescent="0.25">
      <c r="B5615" s="108"/>
      <c r="C5615" s="220"/>
      <c r="D5615" s="108"/>
      <c r="E5615" s="220"/>
      <c r="F5615" s="108"/>
      <c r="G5615" s="220"/>
      <c r="H5615" s="108"/>
      <c r="I5615" s="220"/>
      <c r="J5615" s="108"/>
      <c r="K5615" s="220"/>
      <c r="L5615" s="108"/>
      <c r="M5615" s="220"/>
      <c r="N5615" s="108"/>
      <c r="O5615" s="220"/>
      <c r="P5615" s="108"/>
      <c r="Q5615" s="225"/>
    </row>
    <row r="5616" spans="2:17" x14ac:dyDescent="0.25">
      <c r="B5616" s="108"/>
      <c r="C5616" s="220"/>
      <c r="D5616" s="108"/>
      <c r="E5616" s="220"/>
      <c r="F5616" s="108"/>
      <c r="G5616" s="220"/>
      <c r="H5616" s="108"/>
      <c r="I5616" s="220"/>
      <c r="J5616" s="108"/>
      <c r="K5616" s="220"/>
      <c r="L5616" s="108"/>
      <c r="M5616" s="220"/>
      <c r="N5616" s="108"/>
      <c r="O5616" s="220"/>
      <c r="P5616" s="108"/>
      <c r="Q5616" s="225"/>
    </row>
    <row r="5617" spans="2:17" x14ac:dyDescent="0.25">
      <c r="B5617" s="108"/>
      <c r="C5617" s="220"/>
      <c r="D5617" s="108"/>
      <c r="E5617" s="220"/>
      <c r="F5617" s="108"/>
      <c r="G5617" s="220"/>
      <c r="H5617" s="108"/>
      <c r="I5617" s="220"/>
      <c r="J5617" s="108"/>
      <c r="K5617" s="220"/>
      <c r="L5617" s="108"/>
      <c r="M5617" s="220"/>
      <c r="N5617" s="108"/>
      <c r="O5617" s="220"/>
      <c r="P5617" s="108"/>
      <c r="Q5617" s="225"/>
    </row>
    <row r="5618" spans="2:17" x14ac:dyDescent="0.25">
      <c r="B5618" s="108"/>
      <c r="C5618" s="220"/>
      <c r="D5618" s="108"/>
      <c r="E5618" s="220"/>
      <c r="F5618" s="108"/>
      <c r="G5618" s="220"/>
      <c r="H5618" s="108"/>
      <c r="I5618" s="220"/>
      <c r="J5618" s="108"/>
      <c r="K5618" s="220"/>
      <c r="L5618" s="108"/>
      <c r="M5618" s="220"/>
      <c r="N5618" s="108"/>
      <c r="O5618" s="220"/>
      <c r="P5618" s="108"/>
      <c r="Q5618" s="225"/>
    </row>
    <row r="5619" spans="2:17" x14ac:dyDescent="0.25">
      <c r="B5619" s="108"/>
      <c r="C5619" s="220"/>
      <c r="D5619" s="108"/>
      <c r="E5619" s="220"/>
      <c r="F5619" s="108"/>
      <c r="G5619" s="220"/>
      <c r="H5619" s="108"/>
      <c r="I5619" s="220"/>
      <c r="J5619" s="108"/>
      <c r="K5619" s="220"/>
      <c r="L5619" s="108"/>
      <c r="M5619" s="220"/>
      <c r="N5619" s="108"/>
      <c r="O5619" s="220"/>
      <c r="P5619" s="108"/>
      <c r="Q5619" s="225"/>
    </row>
    <row r="5620" spans="2:17" x14ac:dyDescent="0.25">
      <c r="B5620" s="108"/>
      <c r="C5620" s="220"/>
      <c r="D5620" s="108"/>
      <c r="E5620" s="220"/>
      <c r="F5620" s="108"/>
      <c r="G5620" s="220"/>
      <c r="H5620" s="108"/>
      <c r="I5620" s="220"/>
      <c r="J5620" s="108"/>
      <c r="K5620" s="220"/>
      <c r="L5620" s="108"/>
      <c r="M5620" s="220"/>
      <c r="N5620" s="108"/>
      <c r="O5620" s="220"/>
      <c r="P5620" s="108"/>
      <c r="Q5620" s="225"/>
    </row>
    <row r="5621" spans="2:17" x14ac:dyDescent="0.25">
      <c r="B5621" s="108"/>
      <c r="C5621" s="220"/>
      <c r="D5621" s="108"/>
      <c r="E5621" s="220"/>
      <c r="F5621" s="108"/>
      <c r="G5621" s="220"/>
      <c r="H5621" s="108"/>
      <c r="I5621" s="220"/>
      <c r="J5621" s="108"/>
      <c r="K5621" s="220"/>
      <c r="L5621" s="108"/>
      <c r="M5621" s="220"/>
      <c r="N5621" s="108"/>
      <c r="O5621" s="220"/>
      <c r="P5621" s="108"/>
      <c r="Q5621" s="225"/>
    </row>
    <row r="5622" spans="2:17" x14ac:dyDescent="0.25">
      <c r="B5622" s="108"/>
      <c r="C5622" s="220"/>
      <c r="D5622" s="108"/>
      <c r="E5622" s="220"/>
      <c r="F5622" s="108"/>
      <c r="G5622" s="220"/>
      <c r="H5622" s="108"/>
      <c r="I5622" s="220"/>
      <c r="J5622" s="108"/>
      <c r="K5622" s="220"/>
      <c r="L5622" s="108"/>
      <c r="M5622" s="220"/>
      <c r="N5622" s="108"/>
      <c r="O5622" s="220"/>
      <c r="P5622" s="108"/>
      <c r="Q5622" s="225"/>
    </row>
    <row r="5623" spans="2:17" x14ac:dyDescent="0.25">
      <c r="B5623" s="108"/>
      <c r="C5623" s="220"/>
      <c r="D5623" s="108"/>
      <c r="E5623" s="220"/>
      <c r="F5623" s="108"/>
      <c r="G5623" s="220"/>
      <c r="H5623" s="108"/>
      <c r="I5623" s="220"/>
      <c r="J5623" s="108"/>
      <c r="K5623" s="220"/>
      <c r="L5623" s="108"/>
      <c r="M5623" s="220"/>
      <c r="N5623" s="108"/>
      <c r="O5623" s="220"/>
      <c r="P5623" s="108"/>
      <c r="Q5623" s="225"/>
    </row>
    <row r="5624" spans="2:17" x14ac:dyDescent="0.25">
      <c r="B5624" s="108"/>
      <c r="C5624" s="220"/>
      <c r="D5624" s="108"/>
      <c r="E5624" s="220"/>
      <c r="F5624" s="108"/>
      <c r="G5624" s="220"/>
      <c r="H5624" s="108"/>
      <c r="I5624" s="220"/>
      <c r="J5624" s="108"/>
      <c r="K5624" s="220"/>
      <c r="L5624" s="108"/>
      <c r="M5624" s="220"/>
      <c r="N5624" s="108"/>
      <c r="O5624" s="220"/>
      <c r="P5624" s="108"/>
      <c r="Q5624" s="225"/>
    </row>
    <row r="5625" spans="2:17" x14ac:dyDescent="0.25">
      <c r="B5625" s="108"/>
      <c r="C5625" s="220"/>
      <c r="D5625" s="108"/>
      <c r="E5625" s="220"/>
      <c r="F5625" s="108"/>
      <c r="G5625" s="220"/>
      <c r="H5625" s="108"/>
      <c r="I5625" s="220"/>
      <c r="J5625" s="108"/>
      <c r="K5625" s="220"/>
      <c r="L5625" s="108"/>
      <c r="M5625" s="220"/>
      <c r="N5625" s="108"/>
      <c r="O5625" s="220"/>
      <c r="P5625" s="108"/>
      <c r="Q5625" s="225"/>
    </row>
    <row r="5626" spans="2:17" x14ac:dyDescent="0.25">
      <c r="B5626" s="108"/>
      <c r="C5626" s="220"/>
      <c r="D5626" s="108"/>
      <c r="E5626" s="220"/>
      <c r="F5626" s="108"/>
      <c r="G5626" s="220"/>
      <c r="H5626" s="108"/>
      <c r="I5626" s="220"/>
      <c r="J5626" s="108"/>
      <c r="K5626" s="220"/>
      <c r="L5626" s="108"/>
      <c r="M5626" s="220"/>
      <c r="N5626" s="108"/>
      <c r="O5626" s="220"/>
      <c r="P5626" s="108"/>
      <c r="Q5626" s="225"/>
    </row>
    <row r="5627" spans="2:17" x14ac:dyDescent="0.25">
      <c r="B5627" s="108"/>
      <c r="C5627" s="220"/>
      <c r="D5627" s="108"/>
      <c r="E5627" s="220"/>
      <c r="F5627" s="108"/>
      <c r="G5627" s="220"/>
      <c r="H5627" s="108"/>
      <c r="I5627" s="220"/>
      <c r="J5627" s="108"/>
      <c r="K5627" s="220"/>
      <c r="L5627" s="108"/>
      <c r="M5627" s="220"/>
      <c r="N5627" s="108"/>
      <c r="O5627" s="220"/>
      <c r="P5627" s="108"/>
      <c r="Q5627" s="225"/>
    </row>
    <row r="5628" spans="2:17" x14ac:dyDescent="0.25">
      <c r="B5628" s="108"/>
      <c r="C5628" s="220"/>
      <c r="D5628" s="108"/>
      <c r="E5628" s="220"/>
      <c r="F5628" s="108"/>
      <c r="G5628" s="220"/>
      <c r="H5628" s="108"/>
      <c r="I5628" s="220"/>
      <c r="J5628" s="108"/>
      <c r="K5628" s="220"/>
      <c r="L5628" s="108"/>
      <c r="M5628" s="220"/>
      <c r="N5628" s="108"/>
      <c r="O5628" s="220"/>
      <c r="P5628" s="108"/>
      <c r="Q5628" s="225"/>
    </row>
    <row r="5629" spans="2:17" x14ac:dyDescent="0.25">
      <c r="B5629" s="108"/>
      <c r="C5629" s="220"/>
      <c r="D5629" s="108"/>
      <c r="E5629" s="220"/>
      <c r="F5629" s="108"/>
      <c r="G5629" s="220"/>
      <c r="H5629" s="108"/>
      <c r="I5629" s="220"/>
      <c r="J5629" s="108"/>
      <c r="K5629" s="220"/>
      <c r="L5629" s="108"/>
      <c r="M5629" s="220"/>
      <c r="N5629" s="108"/>
      <c r="O5629" s="220"/>
      <c r="P5629" s="108"/>
      <c r="Q5629" s="225"/>
    </row>
    <row r="5630" spans="2:17" x14ac:dyDescent="0.25">
      <c r="B5630" s="108"/>
      <c r="C5630" s="220"/>
      <c r="D5630" s="108"/>
      <c r="E5630" s="220"/>
      <c r="F5630" s="108"/>
      <c r="G5630" s="220"/>
      <c r="H5630" s="108"/>
      <c r="I5630" s="220"/>
      <c r="J5630" s="108"/>
      <c r="K5630" s="220"/>
      <c r="L5630" s="108"/>
      <c r="M5630" s="220"/>
      <c r="N5630" s="108"/>
      <c r="O5630" s="220"/>
      <c r="P5630" s="108"/>
      <c r="Q5630" s="225"/>
    </row>
    <row r="5631" spans="2:17" x14ac:dyDescent="0.25">
      <c r="B5631" s="108"/>
      <c r="C5631" s="220"/>
      <c r="D5631" s="108"/>
      <c r="E5631" s="220"/>
      <c r="F5631" s="108"/>
      <c r="G5631" s="220"/>
      <c r="H5631" s="108"/>
      <c r="I5631" s="220"/>
      <c r="J5631" s="108"/>
      <c r="K5631" s="220"/>
      <c r="L5631" s="108"/>
      <c r="M5631" s="220"/>
      <c r="N5631" s="108"/>
      <c r="O5631" s="220"/>
      <c r="P5631" s="108"/>
      <c r="Q5631" s="225"/>
    </row>
    <row r="5632" spans="2:17" x14ac:dyDescent="0.25">
      <c r="B5632" s="108"/>
      <c r="C5632" s="220"/>
      <c r="D5632" s="108"/>
      <c r="E5632" s="220"/>
      <c r="F5632" s="108"/>
      <c r="G5632" s="220"/>
      <c r="H5632" s="108"/>
      <c r="I5632" s="220"/>
      <c r="J5632" s="108"/>
      <c r="K5632" s="220"/>
      <c r="L5632" s="108"/>
      <c r="M5632" s="220"/>
      <c r="N5632" s="108"/>
      <c r="O5632" s="220"/>
      <c r="P5632" s="108"/>
      <c r="Q5632" s="225"/>
    </row>
    <row r="5633" spans="2:17" x14ac:dyDescent="0.25">
      <c r="B5633" s="108"/>
      <c r="C5633" s="220"/>
      <c r="D5633" s="108"/>
      <c r="E5633" s="220"/>
      <c r="F5633" s="108"/>
      <c r="G5633" s="220"/>
      <c r="H5633" s="108"/>
      <c r="I5633" s="220"/>
      <c r="J5633" s="108"/>
      <c r="K5633" s="220"/>
      <c r="L5633" s="108"/>
      <c r="M5633" s="220"/>
      <c r="N5633" s="108"/>
      <c r="O5633" s="220"/>
      <c r="P5633" s="108"/>
      <c r="Q5633" s="225"/>
    </row>
    <row r="5634" spans="2:17" x14ac:dyDescent="0.25">
      <c r="B5634" s="108"/>
      <c r="C5634" s="220"/>
      <c r="D5634" s="108"/>
      <c r="E5634" s="220"/>
      <c r="F5634" s="108"/>
      <c r="G5634" s="220"/>
      <c r="H5634" s="108"/>
      <c r="I5634" s="220"/>
      <c r="J5634" s="108"/>
      <c r="K5634" s="220"/>
      <c r="L5634" s="108"/>
      <c r="M5634" s="220"/>
      <c r="N5634" s="108"/>
      <c r="O5634" s="220"/>
      <c r="P5634" s="108"/>
      <c r="Q5634" s="225"/>
    </row>
    <row r="5635" spans="2:17" x14ac:dyDescent="0.25">
      <c r="B5635" s="108"/>
      <c r="C5635" s="220"/>
      <c r="D5635" s="108"/>
      <c r="E5635" s="220"/>
      <c r="F5635" s="108"/>
      <c r="G5635" s="220"/>
      <c r="H5635" s="108"/>
      <c r="I5635" s="220"/>
      <c r="J5635" s="108"/>
      <c r="K5635" s="220"/>
      <c r="L5635" s="108"/>
      <c r="M5635" s="220"/>
      <c r="N5635" s="108"/>
      <c r="O5635" s="220"/>
      <c r="P5635" s="108"/>
      <c r="Q5635" s="225"/>
    </row>
    <row r="5636" spans="2:17" x14ac:dyDescent="0.25">
      <c r="B5636" s="108"/>
      <c r="C5636" s="220"/>
      <c r="D5636" s="108"/>
      <c r="E5636" s="220"/>
      <c r="F5636" s="108"/>
      <c r="G5636" s="220"/>
      <c r="H5636" s="108"/>
      <c r="I5636" s="220"/>
      <c r="J5636" s="108"/>
      <c r="K5636" s="220"/>
      <c r="L5636" s="108"/>
      <c r="M5636" s="220"/>
      <c r="N5636" s="108"/>
      <c r="O5636" s="220"/>
      <c r="P5636" s="108"/>
      <c r="Q5636" s="225"/>
    </row>
    <row r="5637" spans="2:17" x14ac:dyDescent="0.25">
      <c r="B5637" s="108"/>
      <c r="C5637" s="220"/>
      <c r="D5637" s="108"/>
      <c r="E5637" s="220"/>
      <c r="F5637" s="108"/>
      <c r="G5637" s="220"/>
      <c r="H5637" s="108"/>
      <c r="I5637" s="220"/>
      <c r="J5637" s="108"/>
      <c r="K5637" s="220"/>
      <c r="L5637" s="108"/>
      <c r="M5637" s="220"/>
      <c r="N5637" s="108"/>
      <c r="O5637" s="220"/>
      <c r="P5637" s="108"/>
      <c r="Q5637" s="225"/>
    </row>
    <row r="5638" spans="2:17" x14ac:dyDescent="0.25">
      <c r="B5638" s="108"/>
      <c r="C5638" s="220"/>
      <c r="D5638" s="108"/>
      <c r="E5638" s="220"/>
      <c r="F5638" s="108"/>
      <c r="G5638" s="220"/>
      <c r="H5638" s="108"/>
      <c r="I5638" s="220"/>
      <c r="J5638" s="108"/>
      <c r="K5638" s="220"/>
      <c r="L5638" s="108"/>
      <c r="M5638" s="220"/>
      <c r="N5638" s="108"/>
      <c r="O5638" s="220"/>
      <c r="P5638" s="108"/>
      <c r="Q5638" s="225"/>
    </row>
    <row r="5639" spans="2:17" x14ac:dyDescent="0.25">
      <c r="B5639" s="108"/>
      <c r="C5639" s="220"/>
      <c r="D5639" s="108"/>
      <c r="E5639" s="220"/>
      <c r="F5639" s="108"/>
      <c r="G5639" s="220"/>
      <c r="H5639" s="108"/>
      <c r="I5639" s="220"/>
      <c r="J5639" s="108"/>
      <c r="K5639" s="220"/>
      <c r="L5639" s="108"/>
      <c r="M5639" s="220"/>
      <c r="N5639" s="108"/>
      <c r="O5639" s="220"/>
      <c r="P5639" s="108"/>
      <c r="Q5639" s="225"/>
    </row>
    <row r="5640" spans="2:17" x14ac:dyDescent="0.25">
      <c r="B5640" s="108"/>
      <c r="C5640" s="220"/>
      <c r="D5640" s="108"/>
      <c r="E5640" s="220"/>
      <c r="F5640" s="108"/>
      <c r="G5640" s="220"/>
      <c r="H5640" s="108"/>
      <c r="I5640" s="220"/>
      <c r="J5640" s="108"/>
      <c r="K5640" s="220"/>
      <c r="L5640" s="108"/>
      <c r="M5640" s="220"/>
      <c r="N5640" s="108"/>
      <c r="O5640" s="220"/>
      <c r="P5640" s="108"/>
      <c r="Q5640" s="225"/>
    </row>
    <row r="5641" spans="2:17" x14ac:dyDescent="0.25">
      <c r="B5641" s="108"/>
      <c r="C5641" s="220"/>
      <c r="D5641" s="108"/>
      <c r="E5641" s="220"/>
      <c r="F5641" s="108"/>
      <c r="G5641" s="220"/>
      <c r="H5641" s="108"/>
      <c r="I5641" s="220"/>
      <c r="J5641" s="108"/>
      <c r="K5641" s="220"/>
      <c r="L5641" s="108"/>
      <c r="M5641" s="220"/>
      <c r="N5641" s="108"/>
      <c r="O5641" s="220"/>
      <c r="P5641" s="108"/>
      <c r="Q5641" s="225"/>
    </row>
    <row r="5642" spans="2:17" x14ac:dyDescent="0.25">
      <c r="B5642" s="108"/>
      <c r="C5642" s="220"/>
      <c r="D5642" s="108"/>
      <c r="E5642" s="220"/>
      <c r="F5642" s="108"/>
      <c r="G5642" s="220"/>
      <c r="H5642" s="108"/>
      <c r="I5642" s="220"/>
      <c r="J5642" s="108"/>
      <c r="K5642" s="220"/>
      <c r="L5642" s="108"/>
      <c r="M5642" s="220"/>
      <c r="N5642" s="108"/>
      <c r="O5642" s="220"/>
      <c r="P5642" s="108"/>
      <c r="Q5642" s="225"/>
    </row>
    <row r="5643" spans="2:17" x14ac:dyDescent="0.25">
      <c r="B5643" s="108"/>
      <c r="C5643" s="220"/>
      <c r="D5643" s="108"/>
      <c r="E5643" s="220"/>
      <c r="F5643" s="108"/>
      <c r="G5643" s="220"/>
      <c r="H5643" s="108"/>
      <c r="I5643" s="220"/>
      <c r="J5643" s="108"/>
      <c r="K5643" s="220"/>
      <c r="L5643" s="108"/>
      <c r="M5643" s="220"/>
      <c r="N5643" s="108"/>
      <c r="O5643" s="220"/>
      <c r="P5643" s="108"/>
      <c r="Q5643" s="225"/>
    </row>
    <row r="5644" spans="2:17" x14ac:dyDescent="0.25">
      <c r="B5644" s="108"/>
      <c r="C5644" s="220"/>
      <c r="D5644" s="108"/>
      <c r="E5644" s="220"/>
      <c r="F5644" s="108"/>
      <c r="G5644" s="220"/>
      <c r="H5644" s="108"/>
      <c r="I5644" s="220"/>
      <c r="J5644" s="108"/>
      <c r="K5644" s="220"/>
      <c r="L5644" s="108"/>
      <c r="M5644" s="220"/>
      <c r="N5644" s="108"/>
      <c r="O5644" s="220"/>
      <c r="P5644" s="108"/>
      <c r="Q5644" s="225"/>
    </row>
    <row r="5645" spans="2:17" x14ac:dyDescent="0.25">
      <c r="B5645" s="108"/>
      <c r="C5645" s="220"/>
      <c r="D5645" s="108"/>
      <c r="E5645" s="220"/>
      <c r="F5645" s="108"/>
      <c r="G5645" s="220"/>
      <c r="H5645" s="108"/>
      <c r="I5645" s="220"/>
      <c r="J5645" s="108"/>
      <c r="K5645" s="220"/>
      <c r="L5645" s="108"/>
      <c r="M5645" s="220"/>
      <c r="N5645" s="108"/>
      <c r="O5645" s="220"/>
      <c r="P5645" s="108"/>
      <c r="Q5645" s="225"/>
    </row>
    <row r="5646" spans="2:17" x14ac:dyDescent="0.25">
      <c r="B5646" s="108"/>
      <c r="C5646" s="220"/>
      <c r="D5646" s="108"/>
      <c r="E5646" s="220"/>
      <c r="F5646" s="108"/>
      <c r="G5646" s="220"/>
      <c r="H5646" s="108"/>
      <c r="I5646" s="220"/>
      <c r="J5646" s="108"/>
      <c r="K5646" s="220"/>
      <c r="L5646" s="108"/>
      <c r="M5646" s="220"/>
      <c r="N5646" s="108"/>
      <c r="O5646" s="220"/>
      <c r="P5646" s="108"/>
      <c r="Q5646" s="225"/>
    </row>
    <row r="5647" spans="2:17" x14ac:dyDescent="0.25">
      <c r="B5647" s="108"/>
      <c r="C5647" s="220"/>
      <c r="D5647" s="108"/>
      <c r="E5647" s="220"/>
      <c r="F5647" s="108"/>
      <c r="G5647" s="220"/>
      <c r="H5647" s="108"/>
      <c r="I5647" s="220"/>
      <c r="J5647" s="108"/>
      <c r="K5647" s="220"/>
      <c r="L5647" s="108"/>
      <c r="M5647" s="220"/>
      <c r="N5647" s="108"/>
      <c r="O5647" s="220"/>
      <c r="P5647" s="108"/>
      <c r="Q5647" s="225"/>
    </row>
    <row r="5648" spans="2:17" x14ac:dyDescent="0.25">
      <c r="B5648" s="108"/>
      <c r="C5648" s="220"/>
      <c r="D5648" s="108"/>
      <c r="E5648" s="220"/>
      <c r="F5648" s="108"/>
      <c r="G5648" s="220"/>
      <c r="H5648" s="108"/>
      <c r="I5648" s="220"/>
      <c r="J5648" s="108"/>
      <c r="K5648" s="220"/>
      <c r="L5648" s="108"/>
      <c r="M5648" s="220"/>
      <c r="N5648" s="108"/>
      <c r="O5648" s="220"/>
      <c r="P5648" s="108"/>
      <c r="Q5648" s="225"/>
    </row>
    <row r="5649" spans="2:17" x14ac:dyDescent="0.25">
      <c r="B5649" s="108"/>
      <c r="C5649" s="220"/>
      <c r="D5649" s="108"/>
      <c r="E5649" s="220"/>
      <c r="F5649" s="108"/>
      <c r="G5649" s="220"/>
      <c r="H5649" s="108"/>
      <c r="I5649" s="220"/>
      <c r="J5649" s="108"/>
      <c r="K5649" s="220"/>
      <c r="L5649" s="108"/>
      <c r="M5649" s="220"/>
      <c r="N5649" s="108"/>
      <c r="O5649" s="220"/>
      <c r="P5649" s="108"/>
      <c r="Q5649" s="225"/>
    </row>
    <row r="5650" spans="2:17" x14ac:dyDescent="0.25">
      <c r="B5650" s="108"/>
      <c r="C5650" s="220"/>
      <c r="D5650" s="108"/>
      <c r="E5650" s="220"/>
      <c r="F5650" s="108"/>
      <c r="G5650" s="220"/>
      <c r="H5650" s="108"/>
      <c r="I5650" s="220"/>
      <c r="J5650" s="108"/>
      <c r="K5650" s="220"/>
      <c r="L5650" s="108"/>
      <c r="M5650" s="220"/>
      <c r="N5650" s="108"/>
      <c r="O5650" s="220"/>
      <c r="P5650" s="108"/>
      <c r="Q5650" s="225"/>
    </row>
    <row r="5651" spans="2:17" x14ac:dyDescent="0.25">
      <c r="B5651" s="108"/>
      <c r="C5651" s="220"/>
      <c r="D5651" s="108"/>
      <c r="E5651" s="220"/>
      <c r="F5651" s="108"/>
      <c r="G5651" s="220"/>
      <c r="H5651" s="108"/>
      <c r="I5651" s="220"/>
      <c r="J5651" s="108"/>
      <c r="K5651" s="220"/>
      <c r="L5651" s="108"/>
      <c r="M5651" s="220"/>
      <c r="N5651" s="108"/>
      <c r="O5651" s="220"/>
      <c r="P5651" s="108"/>
      <c r="Q5651" s="225"/>
    </row>
    <row r="5652" spans="2:17" x14ac:dyDescent="0.25">
      <c r="B5652" s="108"/>
      <c r="C5652" s="220"/>
      <c r="D5652" s="108"/>
      <c r="E5652" s="220"/>
      <c r="F5652" s="108"/>
      <c r="G5652" s="220"/>
      <c r="H5652" s="108"/>
      <c r="I5652" s="220"/>
      <c r="J5652" s="108"/>
      <c r="K5652" s="220"/>
      <c r="L5652" s="108"/>
      <c r="M5652" s="220"/>
      <c r="N5652" s="108"/>
      <c r="O5652" s="220"/>
      <c r="P5652" s="108"/>
      <c r="Q5652" s="225"/>
    </row>
    <row r="5653" spans="2:17" x14ac:dyDescent="0.25">
      <c r="B5653" s="108"/>
      <c r="C5653" s="220"/>
      <c r="D5653" s="108"/>
      <c r="E5653" s="220"/>
      <c r="F5653" s="108"/>
      <c r="G5653" s="220"/>
      <c r="H5653" s="108"/>
      <c r="I5653" s="220"/>
      <c r="J5653" s="108"/>
      <c r="K5653" s="220"/>
      <c r="L5653" s="108"/>
      <c r="M5653" s="220"/>
      <c r="N5653" s="108"/>
      <c r="O5653" s="220"/>
      <c r="P5653" s="108"/>
      <c r="Q5653" s="225"/>
    </row>
    <row r="5654" spans="2:17" x14ac:dyDescent="0.25">
      <c r="B5654" s="108"/>
      <c r="C5654" s="220"/>
      <c r="D5654" s="108"/>
      <c r="E5654" s="220"/>
      <c r="F5654" s="108"/>
      <c r="G5654" s="220"/>
      <c r="H5654" s="108"/>
      <c r="I5654" s="220"/>
      <c r="J5654" s="108"/>
      <c r="K5654" s="220"/>
      <c r="L5654" s="108"/>
      <c r="M5654" s="220"/>
      <c r="N5654" s="108"/>
      <c r="O5654" s="220"/>
      <c r="P5654" s="108"/>
      <c r="Q5654" s="225"/>
    </row>
    <row r="5655" spans="2:17" x14ac:dyDescent="0.25">
      <c r="B5655" s="108"/>
      <c r="C5655" s="220"/>
      <c r="D5655" s="108"/>
      <c r="E5655" s="220"/>
      <c r="F5655" s="108"/>
      <c r="G5655" s="220"/>
      <c r="H5655" s="108"/>
      <c r="I5655" s="220"/>
      <c r="J5655" s="108"/>
      <c r="K5655" s="220"/>
      <c r="L5655" s="108"/>
      <c r="M5655" s="220"/>
      <c r="N5655" s="108"/>
      <c r="O5655" s="220"/>
      <c r="P5655" s="108"/>
      <c r="Q5655" s="225"/>
    </row>
    <row r="5656" spans="2:17" x14ac:dyDescent="0.25">
      <c r="B5656" s="108"/>
      <c r="C5656" s="220"/>
      <c r="D5656" s="108"/>
      <c r="E5656" s="220"/>
      <c r="F5656" s="108"/>
      <c r="G5656" s="220"/>
      <c r="H5656" s="108"/>
      <c r="I5656" s="220"/>
      <c r="J5656" s="108"/>
      <c r="K5656" s="220"/>
      <c r="L5656" s="108"/>
      <c r="M5656" s="220"/>
      <c r="N5656" s="108"/>
      <c r="O5656" s="220"/>
      <c r="P5656" s="108"/>
      <c r="Q5656" s="225"/>
    </row>
    <row r="5657" spans="2:17" x14ac:dyDescent="0.25">
      <c r="B5657" s="108"/>
      <c r="C5657" s="220"/>
      <c r="D5657" s="108"/>
      <c r="E5657" s="220"/>
      <c r="F5657" s="108"/>
      <c r="G5657" s="220"/>
      <c r="H5657" s="108"/>
      <c r="I5657" s="220"/>
      <c r="J5657" s="108"/>
      <c r="K5657" s="220"/>
      <c r="L5657" s="108"/>
      <c r="M5657" s="220"/>
      <c r="N5657" s="108"/>
      <c r="O5657" s="220"/>
      <c r="P5657" s="108"/>
      <c r="Q5657" s="225"/>
    </row>
    <row r="5658" spans="2:17" x14ac:dyDescent="0.25">
      <c r="B5658" s="108"/>
      <c r="C5658" s="220"/>
      <c r="D5658" s="108"/>
      <c r="E5658" s="220"/>
      <c r="F5658" s="108"/>
      <c r="G5658" s="220"/>
      <c r="H5658" s="108"/>
      <c r="I5658" s="220"/>
      <c r="J5658" s="108"/>
      <c r="K5658" s="220"/>
      <c r="L5658" s="108"/>
      <c r="M5658" s="220"/>
      <c r="N5658" s="108"/>
      <c r="O5658" s="220"/>
      <c r="P5658" s="108"/>
      <c r="Q5658" s="225"/>
    </row>
    <row r="5659" spans="2:17" x14ac:dyDescent="0.25">
      <c r="B5659" s="108"/>
      <c r="C5659" s="220"/>
      <c r="D5659" s="108"/>
      <c r="E5659" s="220"/>
      <c r="F5659" s="108"/>
      <c r="G5659" s="220"/>
      <c r="H5659" s="108"/>
      <c r="I5659" s="220"/>
      <c r="J5659" s="108"/>
      <c r="K5659" s="220"/>
      <c r="L5659" s="108"/>
      <c r="M5659" s="220"/>
      <c r="N5659" s="108"/>
      <c r="O5659" s="220"/>
      <c r="P5659" s="108"/>
      <c r="Q5659" s="225"/>
    </row>
    <row r="5660" spans="2:17" x14ac:dyDescent="0.25">
      <c r="B5660" s="108"/>
      <c r="C5660" s="220"/>
      <c r="D5660" s="108"/>
      <c r="E5660" s="220"/>
      <c r="F5660" s="108"/>
      <c r="G5660" s="220"/>
      <c r="H5660" s="108"/>
      <c r="I5660" s="220"/>
      <c r="J5660" s="108"/>
      <c r="K5660" s="220"/>
      <c r="L5660" s="108"/>
      <c r="M5660" s="220"/>
      <c r="N5660" s="108"/>
      <c r="O5660" s="220"/>
      <c r="P5660" s="108"/>
      <c r="Q5660" s="225"/>
    </row>
    <row r="5661" spans="2:17" x14ac:dyDescent="0.25">
      <c r="B5661" s="108"/>
      <c r="C5661" s="220"/>
      <c r="D5661" s="108"/>
      <c r="E5661" s="220"/>
      <c r="F5661" s="108"/>
      <c r="G5661" s="220"/>
      <c r="H5661" s="108"/>
      <c r="I5661" s="220"/>
      <c r="J5661" s="108"/>
      <c r="K5661" s="220"/>
      <c r="L5661" s="108"/>
      <c r="M5661" s="220"/>
      <c r="N5661" s="108"/>
      <c r="O5661" s="220"/>
      <c r="P5661" s="108"/>
      <c r="Q5661" s="225"/>
    </row>
    <row r="5662" spans="2:17" x14ac:dyDescent="0.25">
      <c r="B5662" s="108"/>
      <c r="C5662" s="220"/>
      <c r="D5662" s="108"/>
      <c r="E5662" s="220"/>
      <c r="F5662" s="108"/>
      <c r="G5662" s="220"/>
      <c r="H5662" s="108"/>
      <c r="I5662" s="220"/>
      <c r="J5662" s="108"/>
      <c r="K5662" s="220"/>
      <c r="L5662" s="108"/>
      <c r="M5662" s="220"/>
      <c r="N5662" s="108"/>
      <c r="O5662" s="220"/>
      <c r="P5662" s="108"/>
      <c r="Q5662" s="225"/>
    </row>
    <row r="5663" spans="2:17" x14ac:dyDescent="0.25">
      <c r="B5663" s="108"/>
      <c r="C5663" s="220"/>
      <c r="D5663" s="108"/>
      <c r="E5663" s="220"/>
      <c r="F5663" s="108"/>
      <c r="G5663" s="220"/>
      <c r="H5663" s="108"/>
      <c r="I5663" s="220"/>
      <c r="J5663" s="108"/>
      <c r="K5663" s="220"/>
      <c r="L5663" s="108"/>
      <c r="M5663" s="220"/>
      <c r="N5663" s="108"/>
      <c r="O5663" s="220"/>
      <c r="P5663" s="108"/>
      <c r="Q5663" s="225"/>
    </row>
    <row r="5664" spans="2:17" x14ac:dyDescent="0.25">
      <c r="B5664" s="108"/>
      <c r="C5664" s="220"/>
      <c r="D5664" s="108"/>
      <c r="E5664" s="220"/>
      <c r="F5664" s="108"/>
      <c r="G5664" s="220"/>
      <c r="H5664" s="108"/>
      <c r="I5664" s="220"/>
      <c r="J5664" s="108"/>
      <c r="K5664" s="220"/>
      <c r="L5664" s="108"/>
      <c r="M5664" s="220"/>
      <c r="N5664" s="108"/>
      <c r="O5664" s="220"/>
      <c r="P5664" s="108"/>
      <c r="Q5664" s="225"/>
    </row>
    <row r="5665" spans="2:17" x14ac:dyDescent="0.25">
      <c r="B5665" s="108"/>
      <c r="C5665" s="220"/>
      <c r="D5665" s="108"/>
      <c r="E5665" s="220"/>
      <c r="F5665" s="108"/>
      <c r="G5665" s="220"/>
      <c r="H5665" s="108"/>
      <c r="I5665" s="220"/>
      <c r="J5665" s="108"/>
      <c r="K5665" s="220"/>
      <c r="L5665" s="108"/>
      <c r="M5665" s="220"/>
      <c r="N5665" s="108"/>
      <c r="O5665" s="220"/>
      <c r="P5665" s="108"/>
      <c r="Q5665" s="225"/>
    </row>
    <row r="5666" spans="2:17" x14ac:dyDescent="0.25">
      <c r="B5666" s="108"/>
      <c r="C5666" s="220"/>
      <c r="D5666" s="108"/>
      <c r="E5666" s="220"/>
      <c r="F5666" s="108"/>
      <c r="G5666" s="220"/>
      <c r="H5666" s="108"/>
      <c r="I5666" s="220"/>
      <c r="J5666" s="108"/>
      <c r="K5666" s="220"/>
      <c r="L5666" s="108"/>
      <c r="M5666" s="220"/>
      <c r="N5666" s="108"/>
      <c r="O5666" s="220"/>
      <c r="P5666" s="108"/>
      <c r="Q5666" s="225"/>
    </row>
    <row r="5667" spans="2:17" x14ac:dyDescent="0.25">
      <c r="B5667" s="108"/>
      <c r="C5667" s="220"/>
      <c r="D5667" s="108"/>
      <c r="E5667" s="220"/>
      <c r="F5667" s="108"/>
      <c r="G5667" s="220"/>
      <c r="H5667" s="108"/>
      <c r="I5667" s="220"/>
      <c r="J5667" s="108"/>
      <c r="K5667" s="220"/>
      <c r="L5667" s="108"/>
      <c r="M5667" s="220"/>
      <c r="N5667" s="108"/>
      <c r="O5667" s="220"/>
      <c r="P5667" s="108"/>
      <c r="Q5667" s="225"/>
    </row>
    <row r="5668" spans="2:17" x14ac:dyDescent="0.25">
      <c r="B5668" s="108"/>
      <c r="C5668" s="220"/>
      <c r="D5668" s="108"/>
      <c r="E5668" s="220"/>
      <c r="F5668" s="108"/>
      <c r="G5668" s="220"/>
      <c r="H5668" s="108"/>
      <c r="I5668" s="220"/>
      <c r="J5668" s="108"/>
      <c r="K5668" s="220"/>
      <c r="L5668" s="108"/>
      <c r="M5668" s="220"/>
      <c r="N5668" s="108"/>
      <c r="O5668" s="220"/>
      <c r="P5668" s="108"/>
      <c r="Q5668" s="225"/>
    </row>
    <row r="5669" spans="2:17" x14ac:dyDescent="0.25">
      <c r="B5669" s="108"/>
      <c r="C5669" s="220"/>
      <c r="D5669" s="108"/>
      <c r="E5669" s="220"/>
      <c r="F5669" s="108"/>
      <c r="G5669" s="220"/>
      <c r="H5669" s="108"/>
      <c r="I5669" s="220"/>
      <c r="J5669" s="108"/>
      <c r="K5669" s="220"/>
      <c r="L5669" s="108"/>
      <c r="M5669" s="220"/>
      <c r="N5669" s="108"/>
      <c r="O5669" s="220"/>
      <c r="P5669" s="108"/>
      <c r="Q5669" s="225"/>
    </row>
    <row r="5670" spans="2:17" x14ac:dyDescent="0.25">
      <c r="B5670" s="108"/>
      <c r="C5670" s="220"/>
      <c r="D5670" s="108"/>
      <c r="E5670" s="220"/>
      <c r="F5670" s="108"/>
      <c r="G5670" s="220"/>
      <c r="H5670" s="108"/>
      <c r="I5670" s="220"/>
      <c r="J5670" s="108"/>
      <c r="K5670" s="220"/>
      <c r="L5670" s="108"/>
      <c r="M5670" s="220"/>
      <c r="N5670" s="108"/>
      <c r="O5670" s="220"/>
      <c r="P5670" s="108"/>
      <c r="Q5670" s="225"/>
    </row>
    <row r="5671" spans="2:17" x14ac:dyDescent="0.25">
      <c r="B5671" s="108"/>
      <c r="C5671" s="220"/>
      <c r="D5671" s="108"/>
      <c r="E5671" s="220"/>
      <c r="F5671" s="108"/>
      <c r="G5671" s="220"/>
      <c r="H5671" s="108"/>
      <c r="I5671" s="220"/>
      <c r="J5671" s="108"/>
      <c r="K5671" s="220"/>
      <c r="L5671" s="108"/>
      <c r="M5671" s="220"/>
      <c r="N5671" s="108"/>
      <c r="O5671" s="220"/>
      <c r="P5671" s="108"/>
      <c r="Q5671" s="225"/>
    </row>
    <row r="5672" spans="2:17" x14ac:dyDescent="0.25">
      <c r="B5672" s="108"/>
      <c r="C5672" s="220"/>
      <c r="D5672" s="108"/>
      <c r="E5672" s="220"/>
      <c r="F5672" s="108"/>
      <c r="G5672" s="220"/>
      <c r="H5672" s="108"/>
      <c r="I5672" s="220"/>
      <c r="J5672" s="108"/>
      <c r="K5672" s="220"/>
      <c r="L5672" s="108"/>
      <c r="M5672" s="220"/>
      <c r="N5672" s="108"/>
      <c r="O5672" s="220"/>
      <c r="P5672" s="108"/>
      <c r="Q5672" s="225"/>
    </row>
    <row r="5673" spans="2:17" x14ac:dyDescent="0.25">
      <c r="B5673" s="108"/>
      <c r="C5673" s="220"/>
      <c r="D5673" s="108"/>
      <c r="E5673" s="220"/>
      <c r="F5673" s="108"/>
      <c r="G5673" s="220"/>
      <c r="H5673" s="108"/>
      <c r="I5673" s="220"/>
      <c r="J5673" s="108"/>
      <c r="K5673" s="220"/>
      <c r="L5673" s="108"/>
      <c r="M5673" s="220"/>
      <c r="N5673" s="108"/>
      <c r="O5673" s="220"/>
      <c r="P5673" s="108"/>
      <c r="Q5673" s="225"/>
    </row>
    <row r="5674" spans="2:17" x14ac:dyDescent="0.25">
      <c r="B5674" s="108"/>
      <c r="C5674" s="220"/>
      <c r="D5674" s="108"/>
      <c r="E5674" s="220"/>
      <c r="F5674" s="108"/>
      <c r="G5674" s="220"/>
      <c r="H5674" s="108"/>
      <c r="I5674" s="220"/>
      <c r="J5674" s="108"/>
      <c r="K5674" s="220"/>
      <c r="L5674" s="108"/>
      <c r="M5674" s="220"/>
      <c r="N5674" s="108"/>
      <c r="O5674" s="220"/>
      <c r="P5674" s="108"/>
      <c r="Q5674" s="225"/>
    </row>
    <row r="5675" spans="2:17" x14ac:dyDescent="0.25">
      <c r="B5675" s="108"/>
      <c r="C5675" s="220"/>
      <c r="D5675" s="108"/>
      <c r="E5675" s="220"/>
      <c r="F5675" s="108"/>
      <c r="G5675" s="220"/>
      <c r="H5675" s="108"/>
      <c r="I5675" s="220"/>
      <c r="J5675" s="108"/>
      <c r="K5675" s="220"/>
      <c r="L5675" s="108"/>
      <c r="M5675" s="220"/>
      <c r="N5675" s="108"/>
      <c r="O5675" s="220"/>
      <c r="P5675" s="108"/>
      <c r="Q5675" s="225"/>
    </row>
    <row r="5676" spans="2:17" x14ac:dyDescent="0.25">
      <c r="B5676" s="108"/>
      <c r="C5676" s="220"/>
      <c r="D5676" s="108"/>
      <c r="E5676" s="220"/>
      <c r="F5676" s="108"/>
      <c r="G5676" s="220"/>
      <c r="H5676" s="108"/>
      <c r="I5676" s="220"/>
      <c r="J5676" s="108"/>
      <c r="K5676" s="220"/>
      <c r="L5676" s="108"/>
      <c r="M5676" s="220"/>
      <c r="N5676" s="108"/>
      <c r="O5676" s="220"/>
      <c r="P5676" s="108"/>
      <c r="Q5676" s="225"/>
    </row>
    <row r="5677" spans="2:17" x14ac:dyDescent="0.25">
      <c r="B5677" s="108"/>
      <c r="C5677" s="220"/>
      <c r="D5677" s="108"/>
      <c r="E5677" s="220"/>
      <c r="F5677" s="108"/>
      <c r="G5677" s="220"/>
      <c r="H5677" s="108"/>
      <c r="I5677" s="220"/>
      <c r="J5677" s="108"/>
      <c r="K5677" s="220"/>
      <c r="L5677" s="108"/>
      <c r="M5677" s="220"/>
      <c r="N5677" s="108"/>
      <c r="O5677" s="220"/>
      <c r="P5677" s="108"/>
      <c r="Q5677" s="225"/>
    </row>
    <row r="5678" spans="2:17" x14ac:dyDescent="0.25">
      <c r="B5678" s="108"/>
      <c r="C5678" s="220"/>
      <c r="D5678" s="108"/>
      <c r="E5678" s="220"/>
      <c r="F5678" s="108"/>
      <c r="G5678" s="220"/>
      <c r="H5678" s="108"/>
      <c r="I5678" s="220"/>
      <c r="J5678" s="108"/>
      <c r="K5678" s="220"/>
      <c r="L5678" s="108"/>
      <c r="M5678" s="220"/>
      <c r="N5678" s="108"/>
      <c r="O5678" s="220"/>
      <c r="P5678" s="108"/>
      <c r="Q5678" s="225"/>
    </row>
    <row r="5679" spans="2:17" x14ac:dyDescent="0.25">
      <c r="B5679" s="108"/>
      <c r="C5679" s="220"/>
      <c r="D5679" s="108"/>
      <c r="E5679" s="220"/>
      <c r="F5679" s="108"/>
      <c r="G5679" s="220"/>
      <c r="H5679" s="108"/>
      <c r="I5679" s="220"/>
      <c r="J5679" s="108"/>
      <c r="K5679" s="220"/>
      <c r="L5679" s="108"/>
      <c r="M5679" s="220"/>
      <c r="N5679" s="108"/>
      <c r="O5679" s="220"/>
      <c r="P5679" s="108"/>
      <c r="Q5679" s="225"/>
    </row>
    <row r="5680" spans="2:17" x14ac:dyDescent="0.25">
      <c r="B5680" s="108"/>
      <c r="C5680" s="220"/>
      <c r="D5680" s="108"/>
      <c r="E5680" s="220"/>
      <c r="F5680" s="108"/>
      <c r="G5680" s="220"/>
      <c r="H5680" s="108"/>
      <c r="I5680" s="220"/>
      <c r="J5680" s="108"/>
      <c r="K5680" s="220"/>
      <c r="L5680" s="108"/>
      <c r="M5680" s="220"/>
      <c r="N5680" s="108"/>
      <c r="O5680" s="220"/>
      <c r="P5680" s="108"/>
      <c r="Q5680" s="225"/>
    </row>
    <row r="5681" spans="2:17" x14ac:dyDescent="0.25">
      <c r="B5681" s="108"/>
      <c r="C5681" s="220"/>
      <c r="D5681" s="108"/>
      <c r="E5681" s="220"/>
      <c r="F5681" s="108"/>
      <c r="G5681" s="220"/>
      <c r="H5681" s="108"/>
      <c r="I5681" s="220"/>
      <c r="J5681" s="108"/>
      <c r="K5681" s="220"/>
      <c r="L5681" s="108"/>
      <c r="M5681" s="220"/>
      <c r="N5681" s="108"/>
      <c r="O5681" s="220"/>
      <c r="P5681" s="108"/>
      <c r="Q5681" s="225"/>
    </row>
    <row r="5682" spans="2:17" x14ac:dyDescent="0.25">
      <c r="B5682" s="108"/>
      <c r="C5682" s="220"/>
      <c r="D5682" s="108"/>
      <c r="E5682" s="220"/>
      <c r="F5682" s="108"/>
      <c r="G5682" s="220"/>
      <c r="H5682" s="108"/>
      <c r="I5682" s="220"/>
      <c r="J5682" s="108"/>
      <c r="K5682" s="220"/>
      <c r="L5682" s="108"/>
      <c r="M5682" s="220"/>
      <c r="N5682" s="108"/>
      <c r="O5682" s="220"/>
      <c r="P5682" s="108"/>
      <c r="Q5682" s="225"/>
    </row>
    <row r="5683" spans="2:17" x14ac:dyDescent="0.25">
      <c r="B5683" s="108"/>
      <c r="C5683" s="220"/>
      <c r="D5683" s="108"/>
      <c r="E5683" s="220"/>
      <c r="F5683" s="108"/>
      <c r="G5683" s="220"/>
      <c r="H5683" s="108"/>
      <c r="I5683" s="220"/>
      <c r="J5683" s="108"/>
      <c r="K5683" s="220"/>
      <c r="L5683" s="108"/>
      <c r="M5683" s="220"/>
      <c r="N5683" s="108"/>
      <c r="O5683" s="220"/>
      <c r="P5683" s="108"/>
      <c r="Q5683" s="225"/>
    </row>
    <row r="5684" spans="2:17" x14ac:dyDescent="0.25">
      <c r="B5684" s="108"/>
      <c r="C5684" s="220"/>
      <c r="D5684" s="108"/>
      <c r="E5684" s="220"/>
      <c r="F5684" s="108"/>
      <c r="G5684" s="220"/>
      <c r="H5684" s="108"/>
      <c r="I5684" s="220"/>
      <c r="J5684" s="108"/>
      <c r="K5684" s="220"/>
      <c r="L5684" s="108"/>
      <c r="M5684" s="220"/>
      <c r="N5684" s="108"/>
      <c r="O5684" s="220"/>
      <c r="P5684" s="108"/>
      <c r="Q5684" s="225"/>
    </row>
    <row r="5685" spans="2:17" x14ac:dyDescent="0.25">
      <c r="B5685" s="108"/>
      <c r="C5685" s="220"/>
      <c r="D5685" s="108"/>
      <c r="E5685" s="220"/>
      <c r="F5685" s="108"/>
      <c r="G5685" s="220"/>
      <c r="H5685" s="108"/>
      <c r="I5685" s="220"/>
      <c r="J5685" s="108"/>
      <c r="K5685" s="220"/>
      <c r="L5685" s="108"/>
      <c r="M5685" s="220"/>
      <c r="N5685" s="108"/>
      <c r="O5685" s="220"/>
      <c r="P5685" s="108"/>
      <c r="Q5685" s="225"/>
    </row>
    <row r="5686" spans="2:17" x14ac:dyDescent="0.25">
      <c r="B5686" s="108"/>
      <c r="C5686" s="220"/>
      <c r="D5686" s="108"/>
      <c r="E5686" s="220"/>
      <c r="F5686" s="108"/>
      <c r="G5686" s="220"/>
      <c r="H5686" s="108"/>
      <c r="I5686" s="220"/>
      <c r="J5686" s="108"/>
      <c r="K5686" s="220"/>
      <c r="L5686" s="108"/>
      <c r="M5686" s="220"/>
      <c r="N5686" s="108"/>
      <c r="O5686" s="220"/>
      <c r="P5686" s="108"/>
      <c r="Q5686" s="225"/>
    </row>
    <row r="5687" spans="2:17" x14ac:dyDescent="0.25">
      <c r="B5687" s="108"/>
      <c r="C5687" s="220"/>
      <c r="D5687" s="108"/>
      <c r="E5687" s="220"/>
      <c r="F5687" s="108"/>
      <c r="G5687" s="220"/>
      <c r="H5687" s="108"/>
      <c r="I5687" s="220"/>
      <c r="J5687" s="108"/>
      <c r="K5687" s="220"/>
      <c r="L5687" s="108"/>
      <c r="M5687" s="220"/>
      <c r="N5687" s="108"/>
      <c r="O5687" s="220"/>
      <c r="P5687" s="108"/>
      <c r="Q5687" s="225"/>
    </row>
    <row r="5688" spans="2:17" x14ac:dyDescent="0.25">
      <c r="B5688" s="108"/>
      <c r="C5688" s="220"/>
      <c r="D5688" s="108"/>
      <c r="E5688" s="220"/>
      <c r="F5688" s="108"/>
      <c r="G5688" s="220"/>
      <c r="H5688" s="108"/>
      <c r="I5688" s="220"/>
      <c r="J5688" s="108"/>
      <c r="K5688" s="220"/>
      <c r="L5688" s="108"/>
      <c r="M5688" s="220"/>
      <c r="N5688" s="108"/>
      <c r="O5688" s="220"/>
      <c r="P5688" s="108"/>
      <c r="Q5688" s="225"/>
    </row>
    <row r="5689" spans="2:17" x14ac:dyDescent="0.25">
      <c r="B5689" s="108"/>
      <c r="C5689" s="220"/>
      <c r="D5689" s="108"/>
      <c r="E5689" s="220"/>
      <c r="F5689" s="108"/>
      <c r="G5689" s="220"/>
      <c r="H5689" s="108"/>
      <c r="I5689" s="220"/>
      <c r="J5689" s="108"/>
      <c r="K5689" s="220"/>
      <c r="L5689" s="108"/>
      <c r="M5689" s="220"/>
      <c r="N5689" s="108"/>
      <c r="O5689" s="220"/>
      <c r="P5689" s="108"/>
      <c r="Q5689" s="225"/>
    </row>
    <row r="5690" spans="2:17" x14ac:dyDescent="0.25">
      <c r="B5690" s="108"/>
      <c r="C5690" s="220"/>
      <c r="D5690" s="108"/>
      <c r="E5690" s="220"/>
      <c r="F5690" s="108"/>
      <c r="G5690" s="220"/>
      <c r="H5690" s="108"/>
      <c r="I5690" s="220"/>
      <c r="J5690" s="108"/>
      <c r="K5690" s="220"/>
      <c r="L5690" s="108"/>
      <c r="M5690" s="220"/>
      <c r="N5690" s="108"/>
      <c r="O5690" s="220"/>
      <c r="P5690" s="108"/>
      <c r="Q5690" s="225"/>
    </row>
    <row r="5691" spans="2:17" x14ac:dyDescent="0.25">
      <c r="B5691" s="108"/>
      <c r="C5691" s="220"/>
      <c r="D5691" s="108"/>
      <c r="E5691" s="220"/>
      <c r="F5691" s="108"/>
      <c r="G5691" s="220"/>
      <c r="H5691" s="108"/>
      <c r="I5691" s="220"/>
      <c r="J5691" s="108"/>
      <c r="K5691" s="220"/>
      <c r="L5691" s="108"/>
      <c r="M5691" s="220"/>
      <c r="N5691" s="108"/>
      <c r="O5691" s="220"/>
      <c r="P5691" s="108"/>
      <c r="Q5691" s="225"/>
    </row>
    <row r="5692" spans="2:17" x14ac:dyDescent="0.25">
      <c r="B5692" s="108"/>
      <c r="C5692" s="220"/>
      <c r="D5692" s="108"/>
      <c r="E5692" s="220"/>
      <c r="F5692" s="108"/>
      <c r="G5692" s="220"/>
      <c r="H5692" s="108"/>
      <c r="I5692" s="220"/>
      <c r="J5692" s="108"/>
      <c r="K5692" s="220"/>
      <c r="L5692" s="108"/>
      <c r="M5692" s="220"/>
      <c r="N5692" s="108"/>
      <c r="O5692" s="220"/>
      <c r="P5692" s="108"/>
      <c r="Q5692" s="225"/>
    </row>
    <row r="5693" spans="2:17" x14ac:dyDescent="0.25">
      <c r="B5693" s="108"/>
      <c r="C5693" s="220"/>
      <c r="D5693" s="108"/>
      <c r="E5693" s="220"/>
      <c r="F5693" s="108"/>
      <c r="G5693" s="220"/>
      <c r="H5693" s="108"/>
      <c r="I5693" s="220"/>
      <c r="J5693" s="108"/>
      <c r="K5693" s="220"/>
      <c r="L5693" s="108"/>
      <c r="M5693" s="220"/>
      <c r="N5693" s="108"/>
      <c r="O5693" s="220"/>
      <c r="P5693" s="108"/>
      <c r="Q5693" s="225"/>
    </row>
    <row r="5694" spans="2:17" x14ac:dyDescent="0.25">
      <c r="B5694" s="108"/>
      <c r="C5694" s="220"/>
      <c r="D5694" s="108"/>
      <c r="E5694" s="220"/>
      <c r="F5694" s="108"/>
      <c r="G5694" s="220"/>
      <c r="H5694" s="108"/>
      <c r="I5694" s="220"/>
      <c r="J5694" s="108"/>
      <c r="K5694" s="220"/>
      <c r="L5694" s="108"/>
      <c r="M5694" s="220"/>
      <c r="N5694" s="108"/>
      <c r="O5694" s="220"/>
      <c r="P5694" s="108"/>
      <c r="Q5694" s="225"/>
    </row>
    <row r="5695" spans="2:17" x14ac:dyDescent="0.25">
      <c r="B5695" s="108"/>
      <c r="C5695" s="220"/>
      <c r="D5695" s="108"/>
      <c r="E5695" s="220"/>
      <c r="F5695" s="108"/>
      <c r="G5695" s="220"/>
      <c r="H5695" s="108"/>
      <c r="I5695" s="220"/>
      <c r="J5695" s="108"/>
      <c r="K5695" s="220"/>
      <c r="L5695" s="108"/>
      <c r="M5695" s="220"/>
      <c r="N5695" s="108"/>
      <c r="O5695" s="220"/>
      <c r="P5695" s="108"/>
      <c r="Q5695" s="225"/>
    </row>
    <row r="5696" spans="2:17" x14ac:dyDescent="0.25">
      <c r="B5696" s="108"/>
      <c r="C5696" s="220"/>
      <c r="D5696" s="108"/>
      <c r="E5696" s="220"/>
      <c r="F5696" s="108"/>
      <c r="G5696" s="220"/>
      <c r="H5696" s="108"/>
      <c r="I5696" s="220"/>
      <c r="J5696" s="108"/>
      <c r="K5696" s="220"/>
      <c r="L5696" s="108"/>
      <c r="M5696" s="220"/>
      <c r="N5696" s="108"/>
      <c r="O5696" s="220"/>
      <c r="P5696" s="108"/>
      <c r="Q5696" s="225"/>
    </row>
    <row r="5697" spans="2:17" x14ac:dyDescent="0.25">
      <c r="B5697" s="108"/>
      <c r="C5697" s="220"/>
      <c r="D5697" s="108"/>
      <c r="E5697" s="220"/>
      <c r="F5697" s="108"/>
      <c r="G5697" s="220"/>
      <c r="H5697" s="108"/>
      <c r="I5697" s="220"/>
      <c r="J5697" s="108"/>
      <c r="K5697" s="220"/>
      <c r="L5697" s="108"/>
      <c r="M5697" s="220"/>
      <c r="N5697" s="108"/>
      <c r="O5697" s="220"/>
      <c r="P5697" s="108"/>
      <c r="Q5697" s="225"/>
    </row>
    <row r="5698" spans="2:17" x14ac:dyDescent="0.25">
      <c r="B5698" s="108"/>
      <c r="C5698" s="220"/>
      <c r="D5698" s="108"/>
      <c r="E5698" s="220"/>
      <c r="F5698" s="108"/>
      <c r="G5698" s="220"/>
      <c r="H5698" s="108"/>
      <c r="I5698" s="220"/>
      <c r="J5698" s="108"/>
      <c r="K5698" s="220"/>
      <c r="L5698" s="108"/>
      <c r="M5698" s="220"/>
      <c r="N5698" s="108"/>
      <c r="O5698" s="220"/>
      <c r="P5698" s="108"/>
      <c r="Q5698" s="225"/>
    </row>
    <row r="5699" spans="2:17" x14ac:dyDescent="0.25">
      <c r="B5699" s="108"/>
      <c r="C5699" s="220"/>
      <c r="D5699" s="108"/>
      <c r="E5699" s="220"/>
      <c r="F5699" s="108"/>
      <c r="G5699" s="220"/>
      <c r="H5699" s="108"/>
      <c r="I5699" s="220"/>
      <c r="J5699" s="108"/>
      <c r="K5699" s="220"/>
      <c r="L5699" s="108"/>
      <c r="M5699" s="220"/>
      <c r="N5699" s="108"/>
      <c r="O5699" s="220"/>
      <c r="P5699" s="108"/>
      <c r="Q5699" s="225"/>
    </row>
    <row r="5700" spans="2:17" x14ac:dyDescent="0.25">
      <c r="B5700" s="108"/>
      <c r="C5700" s="220"/>
      <c r="D5700" s="108"/>
      <c r="E5700" s="220"/>
      <c r="F5700" s="108"/>
      <c r="G5700" s="220"/>
      <c r="H5700" s="108"/>
      <c r="I5700" s="220"/>
      <c r="J5700" s="108"/>
      <c r="K5700" s="220"/>
      <c r="L5700" s="108"/>
      <c r="M5700" s="220"/>
      <c r="N5700" s="108"/>
      <c r="O5700" s="220"/>
      <c r="P5700" s="108"/>
      <c r="Q5700" s="225"/>
    </row>
    <row r="5701" spans="2:17" x14ac:dyDescent="0.25">
      <c r="B5701" s="108"/>
      <c r="C5701" s="220"/>
      <c r="D5701" s="108"/>
      <c r="E5701" s="220"/>
      <c r="F5701" s="108"/>
      <c r="G5701" s="220"/>
      <c r="H5701" s="108"/>
      <c r="I5701" s="220"/>
      <c r="J5701" s="108"/>
      <c r="K5701" s="220"/>
      <c r="L5701" s="108"/>
      <c r="M5701" s="220"/>
      <c r="N5701" s="108"/>
      <c r="O5701" s="220"/>
      <c r="P5701" s="108"/>
      <c r="Q5701" s="225"/>
    </row>
    <row r="5702" spans="2:17" x14ac:dyDescent="0.25">
      <c r="B5702" s="108"/>
      <c r="C5702" s="220"/>
      <c r="D5702" s="108"/>
      <c r="E5702" s="220"/>
      <c r="F5702" s="108"/>
      <c r="G5702" s="220"/>
      <c r="H5702" s="108"/>
      <c r="I5702" s="220"/>
      <c r="J5702" s="108"/>
      <c r="K5702" s="220"/>
      <c r="L5702" s="108"/>
      <c r="M5702" s="220"/>
      <c r="N5702" s="108"/>
      <c r="O5702" s="220"/>
      <c r="P5702" s="108"/>
      <c r="Q5702" s="225"/>
    </row>
    <row r="5703" spans="2:17" x14ac:dyDescent="0.25">
      <c r="B5703" s="108"/>
      <c r="C5703" s="220"/>
      <c r="D5703" s="108"/>
      <c r="E5703" s="220"/>
      <c r="F5703" s="108"/>
      <c r="G5703" s="220"/>
      <c r="H5703" s="108"/>
      <c r="I5703" s="220"/>
      <c r="J5703" s="108"/>
      <c r="K5703" s="220"/>
      <c r="L5703" s="108"/>
      <c r="M5703" s="220"/>
      <c r="N5703" s="108"/>
      <c r="O5703" s="220"/>
      <c r="P5703" s="108"/>
      <c r="Q5703" s="225"/>
    </row>
    <row r="5704" spans="2:17" x14ac:dyDescent="0.25">
      <c r="B5704" s="108"/>
      <c r="C5704" s="220"/>
      <c r="D5704" s="108"/>
      <c r="E5704" s="220"/>
      <c r="F5704" s="108"/>
      <c r="G5704" s="220"/>
      <c r="H5704" s="108"/>
      <c r="I5704" s="220"/>
      <c r="J5704" s="108"/>
      <c r="K5704" s="220"/>
      <c r="L5704" s="108"/>
      <c r="M5704" s="220"/>
      <c r="N5704" s="108"/>
      <c r="O5704" s="220"/>
      <c r="P5704" s="108"/>
      <c r="Q5704" s="225"/>
    </row>
    <row r="5705" spans="2:17" x14ac:dyDescent="0.25">
      <c r="B5705" s="108"/>
      <c r="C5705" s="220"/>
      <c r="D5705" s="108"/>
      <c r="E5705" s="220"/>
      <c r="F5705" s="108"/>
      <c r="G5705" s="220"/>
      <c r="H5705" s="108"/>
      <c r="I5705" s="220"/>
      <c r="J5705" s="108"/>
      <c r="K5705" s="220"/>
      <c r="L5705" s="108"/>
      <c r="M5705" s="220"/>
      <c r="N5705" s="108"/>
      <c r="O5705" s="220"/>
      <c r="P5705" s="108"/>
      <c r="Q5705" s="225"/>
    </row>
    <row r="5706" spans="2:17" x14ac:dyDescent="0.25">
      <c r="B5706" s="108"/>
      <c r="C5706" s="220"/>
      <c r="D5706" s="108"/>
      <c r="E5706" s="220"/>
      <c r="F5706" s="108"/>
      <c r="G5706" s="220"/>
      <c r="H5706" s="108"/>
      <c r="I5706" s="220"/>
      <c r="J5706" s="108"/>
      <c r="K5706" s="220"/>
      <c r="L5706" s="108"/>
      <c r="M5706" s="220"/>
      <c r="N5706" s="108"/>
      <c r="O5706" s="220"/>
      <c r="P5706" s="108"/>
      <c r="Q5706" s="225"/>
    </row>
    <row r="5707" spans="2:17" x14ac:dyDescent="0.25">
      <c r="B5707" s="108"/>
      <c r="C5707" s="220"/>
      <c r="D5707" s="108"/>
      <c r="E5707" s="220"/>
      <c r="F5707" s="108"/>
      <c r="G5707" s="220"/>
      <c r="H5707" s="108"/>
      <c r="I5707" s="220"/>
      <c r="J5707" s="108"/>
      <c r="K5707" s="220"/>
      <c r="L5707" s="108"/>
      <c r="M5707" s="220"/>
      <c r="N5707" s="108"/>
      <c r="O5707" s="220"/>
      <c r="P5707" s="108"/>
      <c r="Q5707" s="225"/>
    </row>
    <row r="5708" spans="2:17" x14ac:dyDescent="0.25">
      <c r="B5708" s="108"/>
      <c r="C5708" s="220"/>
      <c r="D5708" s="108"/>
      <c r="E5708" s="220"/>
      <c r="F5708" s="108"/>
      <c r="G5708" s="220"/>
      <c r="H5708" s="108"/>
      <c r="I5708" s="220"/>
      <c r="J5708" s="108"/>
      <c r="K5708" s="220"/>
      <c r="L5708" s="108"/>
      <c r="M5708" s="220"/>
      <c r="N5708" s="108"/>
      <c r="O5708" s="220"/>
      <c r="P5708" s="108"/>
      <c r="Q5708" s="225"/>
    </row>
    <row r="5709" spans="2:17" x14ac:dyDescent="0.25">
      <c r="B5709" s="108"/>
      <c r="C5709" s="220"/>
      <c r="D5709" s="108"/>
      <c r="E5709" s="220"/>
      <c r="F5709" s="108"/>
      <c r="G5709" s="220"/>
      <c r="H5709" s="108"/>
      <c r="I5709" s="220"/>
      <c r="J5709" s="108"/>
      <c r="K5709" s="220"/>
      <c r="L5709" s="108"/>
      <c r="M5709" s="220"/>
      <c r="N5709" s="108"/>
      <c r="O5709" s="220"/>
      <c r="P5709" s="108"/>
      <c r="Q5709" s="225"/>
    </row>
    <row r="5710" spans="2:17" x14ac:dyDescent="0.25">
      <c r="B5710" s="108"/>
      <c r="C5710" s="220"/>
      <c r="D5710" s="108"/>
      <c r="E5710" s="220"/>
      <c r="F5710" s="108"/>
      <c r="G5710" s="220"/>
      <c r="H5710" s="108"/>
      <c r="I5710" s="220"/>
      <c r="J5710" s="108"/>
      <c r="K5710" s="220"/>
      <c r="L5710" s="108"/>
      <c r="M5710" s="220"/>
      <c r="N5710" s="108"/>
      <c r="O5710" s="220"/>
      <c r="P5710" s="108"/>
      <c r="Q5710" s="225"/>
    </row>
    <row r="5711" spans="2:17" x14ac:dyDescent="0.25">
      <c r="B5711" s="108"/>
      <c r="C5711" s="220"/>
      <c r="D5711" s="108"/>
      <c r="E5711" s="220"/>
      <c r="F5711" s="108"/>
      <c r="G5711" s="220"/>
      <c r="H5711" s="108"/>
      <c r="I5711" s="220"/>
      <c r="J5711" s="108"/>
      <c r="K5711" s="220"/>
      <c r="L5711" s="108"/>
      <c r="M5711" s="220"/>
      <c r="N5711" s="108"/>
      <c r="O5711" s="220"/>
      <c r="P5711" s="108"/>
      <c r="Q5711" s="225"/>
    </row>
    <row r="5712" spans="2:17" x14ac:dyDescent="0.25">
      <c r="B5712" s="108"/>
      <c r="C5712" s="220"/>
      <c r="D5712" s="108"/>
      <c r="E5712" s="220"/>
      <c r="F5712" s="108"/>
      <c r="G5712" s="220"/>
      <c r="H5712" s="108"/>
      <c r="I5712" s="220"/>
      <c r="J5712" s="108"/>
      <c r="K5712" s="220"/>
      <c r="L5712" s="108"/>
      <c r="M5712" s="220"/>
      <c r="N5712" s="108"/>
      <c r="O5712" s="220"/>
      <c r="P5712" s="108"/>
      <c r="Q5712" s="225"/>
    </row>
    <row r="5713" spans="2:17" x14ac:dyDescent="0.25">
      <c r="B5713" s="108"/>
      <c r="C5713" s="220"/>
      <c r="D5713" s="108"/>
      <c r="E5713" s="220"/>
      <c r="F5713" s="108"/>
      <c r="G5713" s="220"/>
      <c r="H5713" s="108"/>
      <c r="I5713" s="220"/>
      <c r="J5713" s="108"/>
      <c r="K5713" s="220"/>
      <c r="L5713" s="108"/>
      <c r="M5713" s="220"/>
      <c r="N5713" s="108"/>
      <c r="O5713" s="220"/>
      <c r="P5713" s="108"/>
      <c r="Q5713" s="225"/>
    </row>
    <row r="5714" spans="2:17" x14ac:dyDescent="0.25">
      <c r="B5714" s="108"/>
      <c r="C5714" s="220"/>
      <c r="D5714" s="108"/>
      <c r="E5714" s="220"/>
      <c r="F5714" s="108"/>
      <c r="G5714" s="220"/>
      <c r="H5714" s="108"/>
      <c r="I5714" s="220"/>
      <c r="J5714" s="108"/>
      <c r="K5714" s="220"/>
      <c r="L5714" s="108"/>
      <c r="M5714" s="220"/>
      <c r="N5714" s="108"/>
      <c r="O5714" s="220"/>
      <c r="P5714" s="108"/>
      <c r="Q5714" s="225"/>
    </row>
    <row r="5715" spans="2:17" x14ac:dyDescent="0.25">
      <c r="B5715" s="108"/>
      <c r="C5715" s="220"/>
      <c r="D5715" s="108"/>
      <c r="E5715" s="220"/>
      <c r="F5715" s="108"/>
      <c r="G5715" s="220"/>
      <c r="H5715" s="108"/>
      <c r="I5715" s="220"/>
      <c r="J5715" s="108"/>
      <c r="K5715" s="220"/>
      <c r="L5715" s="108"/>
      <c r="M5715" s="220"/>
      <c r="N5715" s="108"/>
      <c r="O5715" s="220"/>
      <c r="P5715" s="108"/>
      <c r="Q5715" s="225"/>
    </row>
    <row r="5716" spans="2:17" x14ac:dyDescent="0.25">
      <c r="B5716" s="108"/>
      <c r="C5716" s="220"/>
      <c r="D5716" s="108"/>
      <c r="E5716" s="220"/>
      <c r="F5716" s="108"/>
      <c r="G5716" s="220"/>
      <c r="H5716" s="108"/>
      <c r="I5716" s="220"/>
      <c r="J5716" s="108"/>
      <c r="K5716" s="220"/>
      <c r="L5716" s="108"/>
      <c r="M5716" s="220"/>
      <c r="N5716" s="108"/>
      <c r="O5716" s="220"/>
      <c r="P5716" s="108"/>
      <c r="Q5716" s="225"/>
    </row>
    <row r="5717" spans="2:17" x14ac:dyDescent="0.25">
      <c r="B5717" s="108"/>
      <c r="C5717" s="220"/>
      <c r="D5717" s="108"/>
      <c r="E5717" s="220"/>
      <c r="F5717" s="108"/>
      <c r="G5717" s="220"/>
      <c r="H5717" s="108"/>
      <c r="I5717" s="220"/>
      <c r="J5717" s="108"/>
      <c r="K5717" s="220"/>
      <c r="L5717" s="108"/>
      <c r="M5717" s="220"/>
      <c r="N5717" s="108"/>
      <c r="O5717" s="220"/>
      <c r="P5717" s="108"/>
      <c r="Q5717" s="225"/>
    </row>
    <row r="5718" spans="2:17" x14ac:dyDescent="0.25">
      <c r="B5718" s="108"/>
      <c r="C5718" s="220"/>
      <c r="D5718" s="108"/>
      <c r="E5718" s="220"/>
      <c r="F5718" s="108"/>
      <c r="G5718" s="220"/>
      <c r="H5718" s="108"/>
      <c r="I5718" s="220"/>
      <c r="J5718" s="108"/>
      <c r="K5718" s="220"/>
      <c r="L5718" s="108"/>
      <c r="M5718" s="220"/>
      <c r="N5718" s="108"/>
      <c r="O5718" s="220"/>
      <c r="P5718" s="108"/>
      <c r="Q5718" s="225"/>
    </row>
    <row r="5719" spans="2:17" x14ac:dyDescent="0.25">
      <c r="B5719" s="108"/>
      <c r="C5719" s="220"/>
      <c r="D5719" s="108"/>
      <c r="E5719" s="220"/>
      <c r="F5719" s="108"/>
      <c r="G5719" s="220"/>
      <c r="H5719" s="108"/>
      <c r="I5719" s="220"/>
      <c r="J5719" s="108"/>
      <c r="K5719" s="220"/>
      <c r="L5719" s="108"/>
      <c r="M5719" s="220"/>
      <c r="N5719" s="108"/>
      <c r="O5719" s="220"/>
      <c r="P5719" s="108"/>
      <c r="Q5719" s="225"/>
    </row>
    <row r="5720" spans="2:17" x14ac:dyDescent="0.25">
      <c r="B5720" s="108"/>
      <c r="C5720" s="220"/>
      <c r="D5720" s="108"/>
      <c r="E5720" s="220"/>
      <c r="F5720" s="108"/>
      <c r="G5720" s="220"/>
      <c r="H5720" s="108"/>
      <c r="I5720" s="220"/>
      <c r="J5720" s="108"/>
      <c r="K5720" s="220"/>
      <c r="L5720" s="108"/>
      <c r="M5720" s="220"/>
      <c r="N5720" s="108"/>
      <c r="O5720" s="220"/>
      <c r="P5720" s="108"/>
      <c r="Q5720" s="225"/>
    </row>
    <row r="5721" spans="2:17" x14ac:dyDescent="0.25">
      <c r="B5721" s="108"/>
      <c r="C5721" s="220"/>
      <c r="D5721" s="108"/>
      <c r="E5721" s="220"/>
      <c r="F5721" s="108"/>
      <c r="G5721" s="220"/>
      <c r="H5721" s="108"/>
      <c r="I5721" s="220"/>
      <c r="J5721" s="108"/>
      <c r="K5721" s="220"/>
      <c r="L5721" s="108"/>
      <c r="M5721" s="220"/>
      <c r="N5721" s="108"/>
      <c r="O5721" s="220"/>
      <c r="P5721" s="108"/>
      <c r="Q5721" s="225"/>
    </row>
    <row r="5722" spans="2:17" x14ac:dyDescent="0.25">
      <c r="B5722" s="108"/>
      <c r="C5722" s="220"/>
      <c r="D5722" s="108"/>
      <c r="E5722" s="220"/>
      <c r="F5722" s="108"/>
      <c r="G5722" s="220"/>
      <c r="H5722" s="108"/>
      <c r="I5722" s="220"/>
      <c r="J5722" s="108"/>
      <c r="K5722" s="220"/>
      <c r="L5722" s="108"/>
      <c r="M5722" s="220"/>
      <c r="N5722" s="108"/>
      <c r="O5722" s="220"/>
      <c r="P5722" s="108"/>
      <c r="Q5722" s="225"/>
    </row>
    <row r="5723" spans="2:17" x14ac:dyDescent="0.25">
      <c r="B5723" s="108"/>
      <c r="C5723" s="220"/>
      <c r="D5723" s="108"/>
      <c r="E5723" s="220"/>
      <c r="F5723" s="108"/>
      <c r="G5723" s="220"/>
      <c r="H5723" s="108"/>
      <c r="I5723" s="220"/>
      <c r="J5723" s="108"/>
      <c r="K5723" s="220"/>
      <c r="L5723" s="108"/>
      <c r="M5723" s="220"/>
      <c r="N5723" s="108"/>
      <c r="O5723" s="220"/>
      <c r="P5723" s="108"/>
      <c r="Q5723" s="225"/>
    </row>
    <row r="5724" spans="2:17" x14ac:dyDescent="0.25">
      <c r="B5724" s="108"/>
      <c r="C5724" s="220"/>
      <c r="D5724" s="108"/>
      <c r="E5724" s="220"/>
      <c r="F5724" s="108"/>
      <c r="G5724" s="220"/>
      <c r="H5724" s="108"/>
      <c r="I5724" s="220"/>
      <c r="J5724" s="108"/>
      <c r="K5724" s="220"/>
      <c r="L5724" s="108"/>
      <c r="M5724" s="220"/>
      <c r="N5724" s="108"/>
      <c r="O5724" s="220"/>
      <c r="P5724" s="108"/>
      <c r="Q5724" s="225"/>
    </row>
    <row r="5725" spans="2:17" x14ac:dyDescent="0.25">
      <c r="B5725" s="108"/>
      <c r="C5725" s="220"/>
      <c r="D5725" s="108"/>
      <c r="E5725" s="220"/>
      <c r="F5725" s="108"/>
      <c r="G5725" s="220"/>
      <c r="H5725" s="108"/>
      <c r="I5725" s="220"/>
      <c r="J5725" s="108"/>
      <c r="K5725" s="220"/>
      <c r="L5725" s="108"/>
      <c r="M5725" s="220"/>
      <c r="N5725" s="108"/>
      <c r="O5725" s="220"/>
      <c r="P5725" s="108"/>
      <c r="Q5725" s="225"/>
    </row>
    <row r="5726" spans="2:17" x14ac:dyDescent="0.25">
      <c r="B5726" s="108"/>
      <c r="C5726" s="220"/>
      <c r="D5726" s="108"/>
      <c r="E5726" s="220"/>
      <c r="F5726" s="108"/>
      <c r="G5726" s="220"/>
      <c r="H5726" s="108"/>
      <c r="I5726" s="220"/>
      <c r="J5726" s="108"/>
      <c r="K5726" s="220"/>
      <c r="L5726" s="108"/>
      <c r="M5726" s="220"/>
      <c r="N5726" s="108"/>
      <c r="O5726" s="220"/>
      <c r="P5726" s="108"/>
      <c r="Q5726" s="225"/>
    </row>
    <row r="5727" spans="2:17" x14ac:dyDescent="0.25">
      <c r="B5727" s="108"/>
      <c r="C5727" s="220"/>
      <c r="D5727" s="108"/>
      <c r="E5727" s="220"/>
      <c r="F5727" s="108"/>
      <c r="G5727" s="220"/>
      <c r="H5727" s="108"/>
      <c r="I5727" s="220"/>
      <c r="J5727" s="108"/>
      <c r="K5727" s="220"/>
      <c r="L5727" s="108"/>
      <c r="M5727" s="220"/>
      <c r="N5727" s="108"/>
      <c r="O5727" s="220"/>
      <c r="P5727" s="108"/>
      <c r="Q5727" s="225"/>
    </row>
    <row r="5728" spans="2:17" x14ac:dyDescent="0.25">
      <c r="B5728" s="108"/>
      <c r="C5728" s="220"/>
      <c r="D5728" s="108"/>
      <c r="E5728" s="220"/>
      <c r="F5728" s="108"/>
      <c r="G5728" s="220"/>
      <c r="H5728" s="108"/>
      <c r="I5728" s="220"/>
      <c r="J5728" s="108"/>
      <c r="K5728" s="220"/>
      <c r="L5728" s="108"/>
      <c r="M5728" s="220"/>
      <c r="N5728" s="108"/>
      <c r="O5728" s="220"/>
      <c r="P5728" s="108"/>
      <c r="Q5728" s="225"/>
    </row>
    <row r="5729" spans="2:17" x14ac:dyDescent="0.25">
      <c r="B5729" s="108"/>
      <c r="C5729" s="220"/>
      <c r="D5729" s="108"/>
      <c r="E5729" s="220"/>
      <c r="F5729" s="108"/>
      <c r="G5729" s="220"/>
      <c r="H5729" s="108"/>
      <c r="I5729" s="220"/>
      <c r="J5729" s="108"/>
      <c r="K5729" s="220"/>
      <c r="L5729" s="108"/>
      <c r="M5729" s="220"/>
      <c r="N5729" s="108"/>
      <c r="O5729" s="220"/>
      <c r="P5729" s="108"/>
      <c r="Q5729" s="225"/>
    </row>
    <row r="5730" spans="2:17" x14ac:dyDescent="0.25">
      <c r="B5730" s="108"/>
      <c r="C5730" s="220"/>
      <c r="D5730" s="108"/>
      <c r="E5730" s="220"/>
      <c r="F5730" s="108"/>
      <c r="G5730" s="220"/>
      <c r="H5730" s="108"/>
      <c r="I5730" s="220"/>
      <c r="J5730" s="108"/>
      <c r="K5730" s="220"/>
      <c r="L5730" s="108"/>
      <c r="M5730" s="220"/>
      <c r="N5730" s="108"/>
      <c r="O5730" s="220"/>
      <c r="P5730" s="108"/>
      <c r="Q5730" s="225"/>
    </row>
    <row r="5731" spans="2:17" x14ac:dyDescent="0.25">
      <c r="B5731" s="108"/>
      <c r="C5731" s="220"/>
      <c r="D5731" s="108"/>
      <c r="E5731" s="220"/>
      <c r="F5731" s="108"/>
      <c r="G5731" s="220"/>
      <c r="H5731" s="108"/>
      <c r="I5731" s="220"/>
      <c r="J5731" s="108"/>
      <c r="K5731" s="220"/>
      <c r="L5731" s="108"/>
      <c r="M5731" s="220"/>
      <c r="N5731" s="108"/>
      <c r="O5731" s="220"/>
      <c r="P5731" s="108"/>
      <c r="Q5731" s="225"/>
    </row>
    <row r="5732" spans="2:17" x14ac:dyDescent="0.25">
      <c r="B5732" s="108"/>
      <c r="C5732" s="220"/>
      <c r="D5732" s="108"/>
      <c r="E5732" s="220"/>
      <c r="F5732" s="108"/>
      <c r="G5732" s="220"/>
      <c r="H5732" s="108"/>
      <c r="I5732" s="220"/>
      <c r="J5732" s="108"/>
      <c r="K5732" s="220"/>
      <c r="L5732" s="108"/>
      <c r="M5732" s="220"/>
      <c r="N5732" s="108"/>
      <c r="O5732" s="220"/>
      <c r="P5732" s="108"/>
      <c r="Q5732" s="225"/>
    </row>
    <row r="5733" spans="2:17" x14ac:dyDescent="0.25">
      <c r="B5733" s="108"/>
      <c r="C5733" s="220"/>
      <c r="D5733" s="108"/>
      <c r="E5733" s="220"/>
      <c r="F5733" s="108"/>
      <c r="G5733" s="220"/>
      <c r="H5733" s="108"/>
      <c r="I5733" s="220"/>
      <c r="J5733" s="108"/>
      <c r="K5733" s="220"/>
      <c r="L5733" s="108"/>
      <c r="M5733" s="220"/>
      <c r="N5733" s="108"/>
      <c r="O5733" s="220"/>
      <c r="P5733" s="108"/>
      <c r="Q5733" s="225"/>
    </row>
    <row r="5734" spans="2:17" x14ac:dyDescent="0.25">
      <c r="B5734" s="108"/>
      <c r="C5734" s="220"/>
      <c r="D5734" s="108"/>
      <c r="E5734" s="220"/>
      <c r="F5734" s="108"/>
      <c r="G5734" s="220"/>
      <c r="H5734" s="108"/>
      <c r="I5734" s="220"/>
      <c r="J5734" s="108"/>
      <c r="K5734" s="220"/>
      <c r="L5734" s="108"/>
      <c r="M5734" s="220"/>
      <c r="N5734" s="108"/>
      <c r="O5734" s="220"/>
      <c r="P5734" s="108"/>
      <c r="Q5734" s="225"/>
    </row>
    <row r="5735" spans="2:17" x14ac:dyDescent="0.25">
      <c r="B5735" s="108"/>
      <c r="C5735" s="220"/>
      <c r="D5735" s="108"/>
      <c r="E5735" s="220"/>
      <c r="F5735" s="108"/>
      <c r="G5735" s="220"/>
      <c r="H5735" s="108"/>
      <c r="I5735" s="220"/>
      <c r="J5735" s="108"/>
      <c r="K5735" s="220"/>
      <c r="L5735" s="108"/>
      <c r="M5735" s="220"/>
      <c r="N5735" s="108"/>
      <c r="O5735" s="220"/>
      <c r="P5735" s="108"/>
      <c r="Q5735" s="225"/>
    </row>
    <row r="5736" spans="2:17" x14ac:dyDescent="0.25">
      <c r="B5736" s="108"/>
      <c r="C5736" s="220"/>
      <c r="D5736" s="108"/>
      <c r="E5736" s="220"/>
      <c r="F5736" s="108"/>
      <c r="G5736" s="220"/>
      <c r="H5736" s="108"/>
      <c r="I5736" s="220"/>
      <c r="J5736" s="108"/>
      <c r="K5736" s="220"/>
      <c r="L5736" s="108"/>
      <c r="M5736" s="220"/>
      <c r="N5736" s="108"/>
      <c r="O5736" s="220"/>
      <c r="P5736" s="108"/>
      <c r="Q5736" s="225"/>
    </row>
    <row r="5737" spans="2:17" x14ac:dyDescent="0.25">
      <c r="B5737" s="108"/>
      <c r="C5737" s="220"/>
      <c r="D5737" s="108"/>
      <c r="E5737" s="220"/>
      <c r="F5737" s="108"/>
      <c r="G5737" s="220"/>
      <c r="H5737" s="108"/>
      <c r="I5737" s="220"/>
      <c r="J5737" s="108"/>
      <c r="K5737" s="220"/>
      <c r="L5737" s="108"/>
      <c r="M5737" s="220"/>
      <c r="N5737" s="108"/>
      <c r="O5737" s="220"/>
      <c r="P5737" s="108"/>
      <c r="Q5737" s="225"/>
    </row>
    <row r="5738" spans="2:17" x14ac:dyDescent="0.25">
      <c r="B5738" s="108"/>
      <c r="C5738" s="220"/>
      <c r="D5738" s="108"/>
      <c r="E5738" s="220"/>
      <c r="F5738" s="108"/>
      <c r="G5738" s="220"/>
      <c r="H5738" s="108"/>
      <c r="I5738" s="220"/>
      <c r="J5738" s="108"/>
      <c r="K5738" s="220"/>
      <c r="L5738" s="108"/>
      <c r="M5738" s="220"/>
      <c r="N5738" s="108"/>
      <c r="O5738" s="220"/>
      <c r="P5738" s="108"/>
      <c r="Q5738" s="225"/>
    </row>
    <row r="5739" spans="2:17" x14ac:dyDescent="0.25">
      <c r="B5739" s="108"/>
      <c r="C5739" s="220"/>
      <c r="D5739" s="108"/>
      <c r="E5739" s="220"/>
      <c r="F5739" s="108"/>
      <c r="G5739" s="220"/>
      <c r="H5739" s="108"/>
      <c r="I5739" s="220"/>
      <c r="J5739" s="108"/>
      <c r="K5739" s="220"/>
      <c r="L5739" s="108"/>
      <c r="M5739" s="220"/>
      <c r="N5739" s="108"/>
      <c r="O5739" s="220"/>
      <c r="P5739" s="108"/>
      <c r="Q5739" s="225"/>
    </row>
    <row r="5740" spans="2:17" x14ac:dyDescent="0.25">
      <c r="B5740" s="108"/>
      <c r="C5740" s="220"/>
      <c r="D5740" s="108"/>
      <c r="E5740" s="220"/>
      <c r="F5740" s="108"/>
      <c r="G5740" s="220"/>
      <c r="H5740" s="108"/>
      <c r="I5740" s="220"/>
      <c r="J5740" s="108"/>
      <c r="K5740" s="220"/>
      <c r="L5740" s="108"/>
      <c r="M5740" s="220"/>
      <c r="N5740" s="108"/>
      <c r="O5740" s="220"/>
      <c r="P5740" s="108"/>
      <c r="Q5740" s="225"/>
    </row>
    <row r="5741" spans="2:17" x14ac:dyDescent="0.25">
      <c r="B5741" s="108"/>
      <c r="C5741" s="220"/>
      <c r="D5741" s="108"/>
      <c r="E5741" s="220"/>
      <c r="F5741" s="108"/>
      <c r="G5741" s="220"/>
      <c r="H5741" s="108"/>
      <c r="I5741" s="220"/>
      <c r="J5741" s="108"/>
      <c r="K5741" s="220"/>
      <c r="L5741" s="108"/>
      <c r="M5741" s="220"/>
      <c r="N5741" s="108"/>
      <c r="O5741" s="220"/>
      <c r="P5741" s="108"/>
      <c r="Q5741" s="225"/>
    </row>
    <row r="5742" spans="2:17" x14ac:dyDescent="0.25">
      <c r="B5742" s="108"/>
      <c r="C5742" s="220"/>
      <c r="D5742" s="108"/>
      <c r="E5742" s="220"/>
      <c r="F5742" s="108"/>
      <c r="G5742" s="220"/>
      <c r="H5742" s="108"/>
      <c r="I5742" s="220"/>
      <c r="J5742" s="108"/>
      <c r="K5742" s="220"/>
      <c r="L5742" s="108"/>
      <c r="M5742" s="220"/>
      <c r="N5742" s="108"/>
      <c r="O5742" s="220"/>
      <c r="P5742" s="108"/>
      <c r="Q5742" s="225"/>
    </row>
    <row r="5743" spans="2:17" x14ac:dyDescent="0.25">
      <c r="B5743" s="108"/>
      <c r="C5743" s="220"/>
      <c r="D5743" s="108"/>
      <c r="E5743" s="220"/>
      <c r="F5743" s="108"/>
      <c r="G5743" s="220"/>
      <c r="H5743" s="108"/>
      <c r="I5743" s="220"/>
      <c r="J5743" s="108"/>
      <c r="K5743" s="220"/>
      <c r="L5743" s="108"/>
      <c r="M5743" s="220"/>
      <c r="N5743" s="108"/>
      <c r="O5743" s="220"/>
      <c r="P5743" s="108"/>
      <c r="Q5743" s="225"/>
    </row>
    <row r="5744" spans="2:17" x14ac:dyDescent="0.25">
      <c r="B5744" s="108"/>
      <c r="C5744" s="220"/>
      <c r="D5744" s="108"/>
      <c r="E5744" s="220"/>
      <c r="F5744" s="108"/>
      <c r="G5744" s="220"/>
      <c r="H5744" s="108"/>
      <c r="I5744" s="220"/>
      <c r="J5744" s="108"/>
      <c r="K5744" s="220"/>
      <c r="L5744" s="108"/>
      <c r="M5744" s="220"/>
      <c r="N5744" s="108"/>
      <c r="O5744" s="220"/>
      <c r="P5744" s="108"/>
      <c r="Q5744" s="225"/>
    </row>
    <row r="5745" spans="2:17" x14ac:dyDescent="0.25">
      <c r="B5745" s="108"/>
      <c r="C5745" s="220"/>
      <c r="D5745" s="108"/>
      <c r="E5745" s="220"/>
      <c r="F5745" s="108"/>
      <c r="G5745" s="220"/>
      <c r="H5745" s="108"/>
      <c r="I5745" s="220"/>
      <c r="J5745" s="108"/>
      <c r="K5745" s="220"/>
      <c r="L5745" s="108"/>
      <c r="M5745" s="220"/>
      <c r="N5745" s="108"/>
      <c r="O5745" s="220"/>
      <c r="P5745" s="108"/>
      <c r="Q5745" s="225"/>
    </row>
    <row r="5746" spans="2:17" x14ac:dyDescent="0.25">
      <c r="B5746" s="108"/>
      <c r="C5746" s="220"/>
      <c r="D5746" s="108"/>
      <c r="E5746" s="220"/>
      <c r="F5746" s="108"/>
      <c r="G5746" s="220"/>
      <c r="H5746" s="108"/>
      <c r="I5746" s="220"/>
      <c r="J5746" s="108"/>
      <c r="K5746" s="220"/>
      <c r="L5746" s="108"/>
      <c r="M5746" s="220"/>
      <c r="N5746" s="108"/>
      <c r="O5746" s="220"/>
      <c r="P5746" s="108"/>
      <c r="Q5746" s="225"/>
    </row>
    <row r="5747" spans="2:17" x14ac:dyDescent="0.25">
      <c r="B5747" s="108"/>
      <c r="C5747" s="220"/>
      <c r="D5747" s="108"/>
      <c r="E5747" s="220"/>
      <c r="F5747" s="108"/>
      <c r="G5747" s="220"/>
      <c r="H5747" s="108"/>
      <c r="I5747" s="220"/>
      <c r="J5747" s="108"/>
      <c r="K5747" s="220"/>
      <c r="L5747" s="108"/>
      <c r="M5747" s="220"/>
      <c r="N5747" s="108"/>
      <c r="O5747" s="220"/>
      <c r="P5747" s="108"/>
      <c r="Q5747" s="225"/>
    </row>
    <row r="5748" spans="2:17" x14ac:dyDescent="0.25">
      <c r="B5748" s="108"/>
      <c r="C5748" s="220"/>
      <c r="D5748" s="108"/>
      <c r="E5748" s="220"/>
      <c r="F5748" s="108"/>
      <c r="G5748" s="220"/>
      <c r="H5748" s="108"/>
      <c r="I5748" s="220"/>
      <c r="J5748" s="108"/>
      <c r="K5748" s="220"/>
      <c r="L5748" s="108"/>
      <c r="M5748" s="220"/>
      <c r="N5748" s="108"/>
      <c r="O5748" s="220"/>
      <c r="P5748" s="108"/>
      <c r="Q5748" s="225"/>
    </row>
    <row r="5749" spans="2:17" x14ac:dyDescent="0.25">
      <c r="B5749" s="108"/>
      <c r="C5749" s="220"/>
      <c r="D5749" s="108"/>
      <c r="E5749" s="220"/>
      <c r="F5749" s="108"/>
      <c r="G5749" s="220"/>
      <c r="H5749" s="108"/>
      <c r="I5749" s="220"/>
      <c r="J5749" s="108"/>
      <c r="K5749" s="220"/>
      <c r="L5749" s="108"/>
      <c r="M5749" s="220"/>
      <c r="N5749" s="108"/>
      <c r="O5749" s="220"/>
      <c r="P5749" s="108"/>
      <c r="Q5749" s="225"/>
    </row>
    <row r="5750" spans="2:17" x14ac:dyDescent="0.25">
      <c r="B5750" s="108"/>
      <c r="C5750" s="220"/>
      <c r="D5750" s="108"/>
      <c r="E5750" s="220"/>
      <c r="F5750" s="108"/>
      <c r="G5750" s="220"/>
      <c r="H5750" s="108"/>
      <c r="I5750" s="220"/>
      <c r="J5750" s="108"/>
      <c r="K5750" s="220"/>
      <c r="L5750" s="108"/>
      <c r="M5750" s="220"/>
      <c r="N5750" s="108"/>
      <c r="O5750" s="220"/>
      <c r="P5750" s="108"/>
      <c r="Q5750" s="225"/>
    </row>
    <row r="5751" spans="2:17" x14ac:dyDescent="0.25">
      <c r="B5751" s="108"/>
      <c r="C5751" s="220"/>
      <c r="D5751" s="108"/>
      <c r="E5751" s="220"/>
      <c r="F5751" s="108"/>
      <c r="G5751" s="220"/>
      <c r="H5751" s="108"/>
      <c r="I5751" s="220"/>
      <c r="J5751" s="108"/>
      <c r="K5751" s="220"/>
      <c r="L5751" s="108"/>
      <c r="M5751" s="220"/>
      <c r="N5751" s="108"/>
      <c r="O5751" s="220"/>
      <c r="P5751" s="108"/>
      <c r="Q5751" s="225"/>
    </row>
    <row r="5752" spans="2:17" x14ac:dyDescent="0.25">
      <c r="B5752" s="108"/>
      <c r="C5752" s="220"/>
      <c r="D5752" s="108"/>
      <c r="E5752" s="220"/>
      <c r="F5752" s="108"/>
      <c r="G5752" s="220"/>
      <c r="H5752" s="108"/>
      <c r="I5752" s="220"/>
      <c r="J5752" s="108"/>
      <c r="K5752" s="220"/>
      <c r="L5752" s="108"/>
      <c r="M5752" s="220"/>
      <c r="N5752" s="108"/>
      <c r="O5752" s="220"/>
      <c r="P5752" s="108"/>
      <c r="Q5752" s="225"/>
    </row>
    <row r="5753" spans="2:17" x14ac:dyDescent="0.25">
      <c r="B5753" s="108"/>
      <c r="C5753" s="220"/>
      <c r="D5753" s="108"/>
      <c r="E5753" s="220"/>
      <c r="F5753" s="108"/>
      <c r="G5753" s="220"/>
      <c r="H5753" s="108"/>
      <c r="I5753" s="220"/>
      <c r="J5753" s="108"/>
      <c r="K5753" s="220"/>
      <c r="L5753" s="108"/>
      <c r="M5753" s="220"/>
      <c r="N5753" s="108"/>
      <c r="O5753" s="220"/>
      <c r="P5753" s="108"/>
      <c r="Q5753" s="225"/>
    </row>
    <row r="5754" spans="2:17" x14ac:dyDescent="0.25">
      <c r="B5754" s="108"/>
      <c r="C5754" s="220"/>
      <c r="D5754" s="108"/>
      <c r="E5754" s="220"/>
      <c r="F5754" s="108"/>
      <c r="G5754" s="220"/>
      <c r="H5754" s="108"/>
      <c r="I5754" s="220"/>
      <c r="J5754" s="108"/>
      <c r="K5754" s="220"/>
      <c r="L5754" s="108"/>
      <c r="M5754" s="220"/>
      <c r="N5754" s="108"/>
      <c r="O5754" s="220"/>
      <c r="P5754" s="108"/>
      <c r="Q5754" s="225"/>
    </row>
    <row r="5755" spans="2:17" x14ac:dyDescent="0.25">
      <c r="B5755" s="108"/>
      <c r="C5755" s="220"/>
      <c r="D5755" s="108"/>
      <c r="E5755" s="220"/>
      <c r="F5755" s="108"/>
      <c r="G5755" s="220"/>
      <c r="H5755" s="108"/>
      <c r="I5755" s="220"/>
      <c r="J5755" s="108"/>
      <c r="K5755" s="220"/>
      <c r="L5755" s="108"/>
      <c r="M5755" s="220"/>
      <c r="N5755" s="108"/>
      <c r="O5755" s="220"/>
      <c r="P5755" s="108"/>
      <c r="Q5755" s="225"/>
    </row>
    <row r="5756" spans="2:17" x14ac:dyDescent="0.25">
      <c r="B5756" s="108"/>
      <c r="C5756" s="220"/>
      <c r="D5756" s="108"/>
      <c r="E5756" s="220"/>
      <c r="F5756" s="108"/>
      <c r="G5756" s="220"/>
      <c r="H5756" s="108"/>
      <c r="I5756" s="220"/>
      <c r="J5756" s="108"/>
      <c r="K5756" s="220"/>
      <c r="L5756" s="108"/>
      <c r="M5756" s="220"/>
      <c r="N5756" s="108"/>
      <c r="O5756" s="220"/>
      <c r="P5756" s="108"/>
      <c r="Q5756" s="225"/>
    </row>
    <row r="5757" spans="2:17" x14ac:dyDescent="0.25">
      <c r="B5757" s="108"/>
      <c r="C5757" s="220"/>
      <c r="D5757" s="108"/>
      <c r="E5757" s="220"/>
      <c r="F5757" s="108"/>
      <c r="G5757" s="220"/>
      <c r="H5757" s="108"/>
      <c r="I5757" s="220"/>
      <c r="J5757" s="108"/>
      <c r="K5757" s="220"/>
      <c r="L5757" s="108"/>
      <c r="M5757" s="220"/>
      <c r="N5757" s="108"/>
      <c r="O5757" s="220"/>
      <c r="P5757" s="108"/>
      <c r="Q5757" s="225"/>
    </row>
    <row r="5758" spans="2:17" x14ac:dyDescent="0.25">
      <c r="B5758" s="108"/>
      <c r="C5758" s="220"/>
      <c r="D5758" s="108"/>
      <c r="E5758" s="220"/>
      <c r="F5758" s="108"/>
      <c r="G5758" s="220"/>
      <c r="H5758" s="108"/>
      <c r="I5758" s="220"/>
      <c r="J5758" s="108"/>
      <c r="K5758" s="220"/>
      <c r="L5758" s="108"/>
      <c r="M5758" s="220"/>
      <c r="N5758" s="108"/>
      <c r="O5758" s="220"/>
      <c r="P5758" s="108"/>
      <c r="Q5758" s="225"/>
    </row>
    <row r="5759" spans="2:17" x14ac:dyDescent="0.25">
      <c r="B5759" s="108"/>
      <c r="C5759" s="220"/>
      <c r="D5759" s="108"/>
      <c r="E5759" s="220"/>
      <c r="F5759" s="108"/>
      <c r="G5759" s="220"/>
      <c r="H5759" s="108"/>
      <c r="I5759" s="220"/>
      <c r="J5759" s="108"/>
      <c r="K5759" s="220"/>
      <c r="L5759" s="108"/>
      <c r="M5759" s="220"/>
      <c r="N5759" s="108"/>
      <c r="O5759" s="220"/>
      <c r="P5759" s="108"/>
      <c r="Q5759" s="225"/>
    </row>
    <row r="5760" spans="2:17" x14ac:dyDescent="0.25">
      <c r="B5760" s="108"/>
      <c r="C5760" s="220"/>
      <c r="D5760" s="108"/>
      <c r="E5760" s="220"/>
      <c r="F5760" s="108"/>
      <c r="G5760" s="220"/>
      <c r="H5760" s="108"/>
      <c r="I5760" s="220"/>
      <c r="J5760" s="108"/>
      <c r="K5760" s="220"/>
      <c r="L5760" s="108"/>
      <c r="M5760" s="220"/>
      <c r="N5760" s="108"/>
      <c r="O5760" s="220"/>
      <c r="P5760" s="108"/>
      <c r="Q5760" s="225"/>
    </row>
    <row r="5761" spans="2:17" x14ac:dyDescent="0.25">
      <c r="B5761" s="108"/>
      <c r="C5761" s="220"/>
      <c r="D5761" s="108"/>
      <c r="E5761" s="220"/>
      <c r="F5761" s="108"/>
      <c r="G5761" s="220"/>
      <c r="H5761" s="108"/>
      <c r="I5761" s="220"/>
      <c r="J5761" s="108"/>
      <c r="K5761" s="220"/>
      <c r="L5761" s="108"/>
      <c r="M5761" s="220"/>
      <c r="N5761" s="108"/>
      <c r="O5761" s="220"/>
      <c r="P5761" s="108"/>
      <c r="Q5761" s="225"/>
    </row>
    <row r="5762" spans="2:17" x14ac:dyDescent="0.25">
      <c r="B5762" s="108"/>
      <c r="C5762" s="220"/>
      <c r="D5762" s="108"/>
      <c r="E5762" s="220"/>
      <c r="F5762" s="108"/>
      <c r="G5762" s="220"/>
      <c r="H5762" s="108"/>
      <c r="I5762" s="220"/>
      <c r="J5762" s="108"/>
      <c r="K5762" s="220"/>
      <c r="L5762" s="108"/>
      <c r="M5762" s="220"/>
      <c r="N5762" s="108"/>
      <c r="O5762" s="220"/>
      <c r="P5762" s="108"/>
      <c r="Q5762" s="225"/>
    </row>
    <row r="5763" spans="2:17" x14ac:dyDescent="0.25">
      <c r="B5763" s="108"/>
      <c r="C5763" s="220"/>
      <c r="D5763" s="108"/>
      <c r="E5763" s="220"/>
      <c r="F5763" s="108"/>
      <c r="G5763" s="220"/>
      <c r="H5763" s="108"/>
      <c r="I5763" s="220"/>
      <c r="J5763" s="108"/>
      <c r="K5763" s="220"/>
      <c r="L5763" s="108"/>
      <c r="M5763" s="220"/>
      <c r="N5763" s="108"/>
      <c r="O5763" s="220"/>
      <c r="P5763" s="108"/>
      <c r="Q5763" s="225"/>
    </row>
    <row r="5764" spans="2:17" x14ac:dyDescent="0.25">
      <c r="B5764" s="108"/>
      <c r="C5764" s="220"/>
      <c r="D5764" s="108"/>
      <c r="E5764" s="220"/>
      <c r="F5764" s="108"/>
      <c r="G5764" s="220"/>
      <c r="H5764" s="108"/>
      <c r="I5764" s="220"/>
      <c r="J5764" s="108"/>
      <c r="K5764" s="220"/>
      <c r="L5764" s="108"/>
      <c r="M5764" s="220"/>
      <c r="N5764" s="108"/>
      <c r="O5764" s="220"/>
      <c r="P5764" s="108"/>
      <c r="Q5764" s="225"/>
    </row>
    <row r="5765" spans="2:17" x14ac:dyDescent="0.25">
      <c r="B5765" s="108"/>
      <c r="C5765" s="220"/>
      <c r="D5765" s="108"/>
      <c r="E5765" s="220"/>
      <c r="F5765" s="108"/>
      <c r="G5765" s="220"/>
      <c r="H5765" s="108"/>
      <c r="I5765" s="220"/>
      <c r="J5765" s="108"/>
      <c r="K5765" s="220"/>
      <c r="L5765" s="108"/>
      <c r="M5765" s="220"/>
      <c r="N5765" s="108"/>
      <c r="O5765" s="220"/>
      <c r="P5765" s="108"/>
      <c r="Q5765" s="225"/>
    </row>
    <row r="5766" spans="2:17" x14ac:dyDescent="0.25">
      <c r="B5766" s="108"/>
      <c r="C5766" s="220"/>
      <c r="D5766" s="108"/>
      <c r="E5766" s="220"/>
      <c r="F5766" s="108"/>
      <c r="G5766" s="220"/>
      <c r="H5766" s="108"/>
      <c r="I5766" s="220"/>
      <c r="J5766" s="108"/>
      <c r="K5766" s="220"/>
      <c r="L5766" s="108"/>
      <c r="M5766" s="220"/>
      <c r="N5766" s="108"/>
      <c r="O5766" s="220"/>
      <c r="P5766" s="108"/>
      <c r="Q5766" s="225"/>
    </row>
    <row r="5767" spans="2:17" x14ac:dyDescent="0.25">
      <c r="B5767" s="108"/>
      <c r="C5767" s="220"/>
      <c r="D5767" s="108"/>
      <c r="E5767" s="220"/>
      <c r="F5767" s="108"/>
      <c r="G5767" s="220"/>
      <c r="H5767" s="108"/>
      <c r="I5767" s="220"/>
      <c r="J5767" s="108"/>
      <c r="K5767" s="220"/>
      <c r="L5767" s="108"/>
      <c r="M5767" s="220"/>
      <c r="N5767" s="108"/>
      <c r="O5767" s="220"/>
      <c r="P5767" s="108"/>
      <c r="Q5767" s="225"/>
    </row>
    <row r="5768" spans="2:17" x14ac:dyDescent="0.25">
      <c r="B5768" s="108"/>
      <c r="C5768" s="220"/>
      <c r="D5768" s="108"/>
      <c r="E5768" s="220"/>
      <c r="F5768" s="108"/>
      <c r="G5768" s="220"/>
      <c r="H5768" s="108"/>
      <c r="I5768" s="220"/>
      <c r="J5768" s="108"/>
      <c r="K5768" s="220"/>
      <c r="L5768" s="108"/>
      <c r="M5768" s="220"/>
      <c r="N5768" s="108"/>
      <c r="O5768" s="220"/>
      <c r="P5768" s="108"/>
      <c r="Q5768" s="225"/>
    </row>
    <row r="5769" spans="2:17" x14ac:dyDescent="0.25">
      <c r="B5769" s="108"/>
      <c r="C5769" s="220"/>
      <c r="D5769" s="108"/>
      <c r="E5769" s="220"/>
      <c r="F5769" s="108"/>
      <c r="G5769" s="220"/>
      <c r="H5769" s="108"/>
      <c r="I5769" s="220"/>
      <c r="J5769" s="108"/>
      <c r="K5769" s="220"/>
      <c r="L5769" s="108"/>
      <c r="M5769" s="220"/>
      <c r="N5769" s="108"/>
      <c r="O5769" s="220"/>
      <c r="P5769" s="108"/>
      <c r="Q5769" s="225"/>
    </row>
    <row r="5770" spans="2:17" x14ac:dyDescent="0.25">
      <c r="B5770" s="108"/>
      <c r="C5770" s="220"/>
      <c r="D5770" s="108"/>
      <c r="E5770" s="220"/>
      <c r="F5770" s="108"/>
      <c r="G5770" s="220"/>
      <c r="H5770" s="108"/>
      <c r="I5770" s="220"/>
      <c r="J5770" s="108"/>
      <c r="K5770" s="220"/>
      <c r="L5770" s="108"/>
      <c r="M5770" s="220"/>
      <c r="N5770" s="108"/>
      <c r="O5770" s="220"/>
      <c r="P5770" s="108"/>
      <c r="Q5770" s="225"/>
    </row>
    <row r="5771" spans="2:17" x14ac:dyDescent="0.25">
      <c r="B5771" s="108"/>
      <c r="C5771" s="220"/>
      <c r="D5771" s="108"/>
      <c r="E5771" s="220"/>
      <c r="F5771" s="108"/>
      <c r="G5771" s="220"/>
      <c r="H5771" s="108"/>
      <c r="I5771" s="220"/>
      <c r="J5771" s="108"/>
      <c r="K5771" s="220"/>
      <c r="L5771" s="108"/>
      <c r="M5771" s="220"/>
      <c r="N5771" s="108"/>
      <c r="O5771" s="220"/>
      <c r="P5771" s="108"/>
      <c r="Q5771" s="225"/>
    </row>
    <row r="5772" spans="2:17" x14ac:dyDescent="0.25">
      <c r="B5772" s="108"/>
      <c r="C5772" s="220"/>
      <c r="D5772" s="108"/>
      <c r="E5772" s="220"/>
      <c r="F5772" s="108"/>
      <c r="G5772" s="220"/>
      <c r="H5772" s="108"/>
      <c r="I5772" s="220"/>
      <c r="J5772" s="108"/>
      <c r="K5772" s="220"/>
      <c r="L5772" s="108"/>
      <c r="M5772" s="220"/>
      <c r="N5772" s="108"/>
      <c r="O5772" s="220"/>
      <c r="P5772" s="108"/>
      <c r="Q5772" s="225"/>
    </row>
    <row r="5773" spans="2:17" x14ac:dyDescent="0.25">
      <c r="B5773" s="108"/>
      <c r="C5773" s="220"/>
      <c r="D5773" s="108"/>
      <c r="E5773" s="220"/>
      <c r="F5773" s="108"/>
      <c r="G5773" s="220"/>
      <c r="H5773" s="108"/>
      <c r="I5773" s="220"/>
      <c r="J5773" s="108"/>
      <c r="K5773" s="220"/>
      <c r="L5773" s="108"/>
      <c r="M5773" s="220"/>
      <c r="N5773" s="108"/>
      <c r="O5773" s="220"/>
      <c r="P5773" s="108"/>
      <c r="Q5773" s="225"/>
    </row>
    <row r="5774" spans="2:17" x14ac:dyDescent="0.25">
      <c r="B5774" s="108"/>
      <c r="C5774" s="220"/>
      <c r="D5774" s="108"/>
      <c r="E5774" s="220"/>
      <c r="F5774" s="108"/>
      <c r="G5774" s="220"/>
      <c r="H5774" s="108"/>
      <c r="I5774" s="220"/>
      <c r="J5774" s="108"/>
      <c r="K5774" s="220"/>
      <c r="L5774" s="108"/>
      <c r="M5774" s="220"/>
      <c r="N5774" s="108"/>
      <c r="O5774" s="220"/>
      <c r="P5774" s="108"/>
      <c r="Q5774" s="225"/>
    </row>
    <row r="5775" spans="2:17" x14ac:dyDescent="0.25">
      <c r="B5775" s="108"/>
      <c r="C5775" s="220"/>
      <c r="D5775" s="108"/>
      <c r="E5775" s="220"/>
      <c r="F5775" s="108"/>
      <c r="G5775" s="220"/>
      <c r="H5775" s="108"/>
      <c r="I5775" s="220"/>
      <c r="J5775" s="108"/>
      <c r="K5775" s="220"/>
      <c r="L5775" s="108"/>
      <c r="M5775" s="220"/>
      <c r="N5775" s="108"/>
      <c r="O5775" s="220"/>
      <c r="P5775" s="108"/>
      <c r="Q5775" s="225"/>
    </row>
    <row r="5776" spans="2:17" x14ac:dyDescent="0.25">
      <c r="B5776" s="108"/>
      <c r="C5776" s="220"/>
      <c r="D5776" s="108"/>
      <c r="E5776" s="220"/>
      <c r="F5776" s="108"/>
      <c r="G5776" s="220"/>
      <c r="H5776" s="108"/>
      <c r="I5776" s="220"/>
      <c r="J5776" s="108"/>
      <c r="K5776" s="220"/>
      <c r="L5776" s="108"/>
      <c r="M5776" s="220"/>
      <c r="N5776" s="108"/>
      <c r="O5776" s="220"/>
      <c r="P5776" s="108"/>
      <c r="Q5776" s="225"/>
    </row>
    <row r="5777" spans="2:17" x14ac:dyDescent="0.25">
      <c r="B5777" s="108"/>
      <c r="C5777" s="220"/>
      <c r="D5777" s="108"/>
      <c r="E5777" s="220"/>
      <c r="F5777" s="108"/>
      <c r="G5777" s="220"/>
      <c r="H5777" s="108"/>
      <c r="I5777" s="220"/>
      <c r="J5777" s="108"/>
      <c r="K5777" s="220"/>
      <c r="L5777" s="108"/>
      <c r="M5777" s="220"/>
      <c r="N5777" s="108"/>
      <c r="O5777" s="220"/>
      <c r="P5777" s="108"/>
      <c r="Q5777" s="225"/>
    </row>
    <row r="5778" spans="2:17" x14ac:dyDescent="0.25">
      <c r="B5778" s="108"/>
      <c r="C5778" s="220"/>
      <c r="D5778" s="108"/>
      <c r="E5778" s="220"/>
      <c r="F5778" s="108"/>
      <c r="G5778" s="220"/>
      <c r="H5778" s="108"/>
      <c r="I5778" s="220"/>
      <c r="J5778" s="108"/>
      <c r="K5778" s="220"/>
      <c r="L5778" s="108"/>
      <c r="M5778" s="220"/>
      <c r="N5778" s="108"/>
      <c r="O5778" s="220"/>
      <c r="P5778" s="108"/>
      <c r="Q5778" s="225"/>
    </row>
    <row r="5779" spans="2:17" x14ac:dyDescent="0.25">
      <c r="B5779" s="108"/>
      <c r="C5779" s="220"/>
      <c r="D5779" s="108"/>
      <c r="E5779" s="220"/>
      <c r="F5779" s="108"/>
      <c r="G5779" s="220"/>
      <c r="H5779" s="108"/>
      <c r="I5779" s="220"/>
      <c r="J5779" s="108"/>
      <c r="K5779" s="220"/>
      <c r="L5779" s="108"/>
      <c r="M5779" s="220"/>
      <c r="N5779" s="108"/>
      <c r="O5779" s="220"/>
      <c r="P5779" s="108"/>
      <c r="Q5779" s="225"/>
    </row>
    <row r="5780" spans="2:17" x14ac:dyDescent="0.25">
      <c r="B5780" s="108"/>
      <c r="C5780" s="220"/>
      <c r="D5780" s="108"/>
      <c r="E5780" s="220"/>
      <c r="F5780" s="108"/>
      <c r="G5780" s="220"/>
      <c r="H5780" s="108"/>
      <c r="I5780" s="220"/>
      <c r="J5780" s="108"/>
      <c r="K5780" s="220"/>
      <c r="L5780" s="108"/>
      <c r="M5780" s="220"/>
      <c r="N5780" s="108"/>
      <c r="O5780" s="220"/>
      <c r="P5780" s="108"/>
      <c r="Q5780" s="225"/>
    </row>
    <row r="5781" spans="2:17" x14ac:dyDescent="0.25">
      <c r="B5781" s="108"/>
      <c r="C5781" s="220"/>
      <c r="D5781" s="108"/>
      <c r="E5781" s="220"/>
      <c r="F5781" s="108"/>
      <c r="G5781" s="220"/>
      <c r="H5781" s="108"/>
      <c r="I5781" s="220"/>
      <c r="J5781" s="108"/>
      <c r="K5781" s="220"/>
      <c r="L5781" s="108"/>
      <c r="M5781" s="220"/>
      <c r="N5781" s="108"/>
      <c r="O5781" s="220"/>
      <c r="P5781" s="108"/>
      <c r="Q5781" s="225"/>
    </row>
    <row r="5782" spans="2:17" x14ac:dyDescent="0.25">
      <c r="B5782" s="108"/>
      <c r="C5782" s="220"/>
      <c r="D5782" s="108"/>
      <c r="E5782" s="220"/>
      <c r="F5782" s="108"/>
      <c r="G5782" s="220"/>
      <c r="H5782" s="108"/>
      <c r="I5782" s="220"/>
      <c r="J5782" s="108"/>
      <c r="K5782" s="220"/>
      <c r="L5782" s="108"/>
      <c r="M5782" s="220"/>
      <c r="N5782" s="108"/>
      <c r="O5782" s="220"/>
      <c r="P5782" s="108"/>
      <c r="Q5782" s="225"/>
    </row>
    <row r="5783" spans="2:17" x14ac:dyDescent="0.25">
      <c r="B5783" s="108"/>
      <c r="C5783" s="220"/>
      <c r="D5783" s="108"/>
      <c r="E5783" s="220"/>
      <c r="F5783" s="108"/>
      <c r="G5783" s="220"/>
      <c r="H5783" s="108"/>
      <c r="I5783" s="220"/>
      <c r="J5783" s="108"/>
      <c r="K5783" s="220"/>
      <c r="L5783" s="108"/>
      <c r="M5783" s="220"/>
      <c r="N5783" s="108"/>
      <c r="O5783" s="220"/>
      <c r="P5783" s="108"/>
      <c r="Q5783" s="225"/>
    </row>
    <row r="5784" spans="2:17" x14ac:dyDescent="0.25">
      <c r="B5784" s="108"/>
      <c r="C5784" s="220"/>
      <c r="D5784" s="108"/>
      <c r="E5784" s="220"/>
      <c r="F5784" s="108"/>
      <c r="G5784" s="220"/>
      <c r="H5784" s="108"/>
      <c r="I5784" s="220"/>
      <c r="J5784" s="108"/>
      <c r="K5784" s="220"/>
      <c r="L5784" s="108"/>
      <c r="M5784" s="220"/>
      <c r="N5784" s="108"/>
      <c r="O5784" s="220"/>
      <c r="P5784" s="108"/>
      <c r="Q5784" s="225"/>
    </row>
    <row r="5785" spans="2:17" x14ac:dyDescent="0.25">
      <c r="B5785" s="108"/>
      <c r="C5785" s="220"/>
      <c r="D5785" s="108"/>
      <c r="E5785" s="220"/>
      <c r="F5785" s="108"/>
      <c r="G5785" s="220"/>
      <c r="H5785" s="108"/>
      <c r="I5785" s="220"/>
      <c r="J5785" s="108"/>
      <c r="K5785" s="220"/>
      <c r="L5785" s="108"/>
      <c r="M5785" s="220"/>
      <c r="N5785" s="108"/>
      <c r="O5785" s="220"/>
      <c r="P5785" s="108"/>
      <c r="Q5785" s="225"/>
    </row>
    <row r="5786" spans="2:17" x14ac:dyDescent="0.25">
      <c r="B5786" s="108"/>
      <c r="C5786" s="220"/>
      <c r="D5786" s="108"/>
      <c r="E5786" s="220"/>
      <c r="F5786" s="108"/>
      <c r="G5786" s="220"/>
      <c r="H5786" s="108"/>
      <c r="I5786" s="220"/>
      <c r="J5786" s="108"/>
      <c r="K5786" s="220"/>
      <c r="L5786" s="108"/>
      <c r="M5786" s="220"/>
      <c r="N5786" s="108"/>
      <c r="O5786" s="220"/>
      <c r="P5786" s="108"/>
      <c r="Q5786" s="225"/>
    </row>
    <row r="5787" spans="2:17" x14ac:dyDescent="0.25">
      <c r="B5787" s="108"/>
      <c r="C5787" s="220"/>
      <c r="D5787" s="108"/>
      <c r="E5787" s="220"/>
      <c r="F5787" s="108"/>
      <c r="G5787" s="220"/>
      <c r="H5787" s="108"/>
      <c r="I5787" s="220"/>
      <c r="J5787" s="108"/>
      <c r="K5787" s="220"/>
      <c r="L5787" s="108"/>
      <c r="M5787" s="220"/>
      <c r="N5787" s="108"/>
      <c r="O5787" s="220"/>
      <c r="P5787" s="108"/>
      <c r="Q5787" s="225"/>
    </row>
    <row r="5788" spans="2:17" x14ac:dyDescent="0.25">
      <c r="B5788" s="108"/>
      <c r="C5788" s="220"/>
      <c r="D5788" s="108"/>
      <c r="E5788" s="220"/>
      <c r="F5788" s="108"/>
      <c r="G5788" s="220"/>
      <c r="H5788" s="108"/>
      <c r="I5788" s="220"/>
      <c r="J5788" s="108"/>
      <c r="K5788" s="220"/>
      <c r="L5788" s="108"/>
      <c r="M5788" s="220"/>
      <c r="N5788" s="108"/>
      <c r="O5788" s="220"/>
      <c r="P5788" s="108"/>
      <c r="Q5788" s="225"/>
    </row>
    <row r="5789" spans="2:17" x14ac:dyDescent="0.25">
      <c r="B5789" s="108"/>
      <c r="C5789" s="220"/>
      <c r="D5789" s="108"/>
      <c r="E5789" s="220"/>
      <c r="F5789" s="108"/>
      <c r="G5789" s="220"/>
      <c r="H5789" s="108"/>
      <c r="I5789" s="220"/>
      <c r="J5789" s="108"/>
      <c r="K5789" s="220"/>
      <c r="L5789" s="108"/>
      <c r="M5789" s="220"/>
      <c r="N5789" s="108"/>
      <c r="O5789" s="220"/>
      <c r="P5789" s="108"/>
      <c r="Q5789" s="225"/>
    </row>
    <row r="5790" spans="2:17" x14ac:dyDescent="0.25">
      <c r="B5790" s="108"/>
      <c r="C5790" s="220"/>
      <c r="D5790" s="108"/>
      <c r="E5790" s="220"/>
      <c r="F5790" s="108"/>
      <c r="G5790" s="220"/>
      <c r="H5790" s="108"/>
      <c r="I5790" s="220"/>
      <c r="J5790" s="108"/>
      <c r="K5790" s="220"/>
      <c r="L5790" s="108"/>
      <c r="M5790" s="220"/>
      <c r="N5790" s="108"/>
      <c r="O5790" s="220"/>
      <c r="P5790" s="108"/>
      <c r="Q5790" s="225"/>
    </row>
    <row r="5791" spans="2:17" x14ac:dyDescent="0.25">
      <c r="B5791" s="108"/>
      <c r="C5791" s="220"/>
      <c r="D5791" s="108"/>
      <c r="E5791" s="220"/>
      <c r="F5791" s="108"/>
      <c r="G5791" s="220"/>
      <c r="H5791" s="108"/>
      <c r="I5791" s="220"/>
      <c r="J5791" s="108"/>
      <c r="K5791" s="220"/>
      <c r="L5791" s="108"/>
      <c r="M5791" s="220"/>
      <c r="N5791" s="108"/>
      <c r="O5791" s="220"/>
      <c r="P5791" s="108"/>
      <c r="Q5791" s="225"/>
    </row>
    <row r="5792" spans="2:17" x14ac:dyDescent="0.25">
      <c r="B5792" s="108"/>
      <c r="C5792" s="220"/>
      <c r="D5792" s="108"/>
      <c r="E5792" s="220"/>
      <c r="F5792" s="108"/>
      <c r="G5792" s="220"/>
      <c r="H5792" s="108"/>
      <c r="I5792" s="220"/>
      <c r="J5792" s="108"/>
      <c r="K5792" s="220"/>
      <c r="L5792" s="108"/>
      <c r="M5792" s="220"/>
      <c r="N5792" s="108"/>
      <c r="O5792" s="220"/>
      <c r="P5792" s="108"/>
      <c r="Q5792" s="225"/>
    </row>
    <row r="5793" spans="2:17" x14ac:dyDescent="0.25">
      <c r="B5793" s="108"/>
      <c r="C5793" s="220"/>
      <c r="D5793" s="108"/>
      <c r="E5793" s="220"/>
      <c r="F5793" s="108"/>
      <c r="G5793" s="220"/>
      <c r="H5793" s="108"/>
      <c r="I5793" s="220"/>
      <c r="J5793" s="108"/>
      <c r="K5793" s="220"/>
      <c r="L5793" s="108"/>
      <c r="M5793" s="220"/>
      <c r="N5793" s="108"/>
      <c r="O5793" s="220"/>
      <c r="P5793" s="108"/>
      <c r="Q5793" s="225"/>
    </row>
    <row r="5794" spans="2:17" x14ac:dyDescent="0.25">
      <c r="B5794" s="108"/>
      <c r="C5794" s="220"/>
      <c r="D5794" s="108"/>
      <c r="E5794" s="220"/>
      <c r="F5794" s="108"/>
      <c r="G5794" s="220"/>
      <c r="H5794" s="108"/>
      <c r="I5794" s="220"/>
      <c r="J5794" s="108"/>
      <c r="K5794" s="220"/>
      <c r="L5794" s="108"/>
      <c r="M5794" s="220"/>
      <c r="N5794" s="108"/>
      <c r="O5794" s="220"/>
      <c r="P5794" s="108"/>
      <c r="Q5794" s="225"/>
    </row>
    <row r="5795" spans="2:17" x14ac:dyDescent="0.25">
      <c r="B5795" s="108"/>
      <c r="C5795" s="220"/>
      <c r="D5795" s="108"/>
      <c r="E5795" s="220"/>
      <c r="F5795" s="108"/>
      <c r="G5795" s="220"/>
      <c r="H5795" s="108"/>
      <c r="I5795" s="220"/>
      <c r="J5795" s="108"/>
      <c r="K5795" s="220"/>
      <c r="L5795" s="108"/>
      <c r="M5795" s="220"/>
      <c r="N5795" s="108"/>
      <c r="O5795" s="220"/>
      <c r="P5795" s="108"/>
      <c r="Q5795" s="225"/>
    </row>
    <row r="5796" spans="2:17" x14ac:dyDescent="0.25">
      <c r="B5796" s="108"/>
      <c r="C5796" s="220"/>
      <c r="D5796" s="108"/>
      <c r="E5796" s="220"/>
      <c r="F5796" s="108"/>
      <c r="G5796" s="220"/>
      <c r="H5796" s="108"/>
      <c r="I5796" s="220"/>
      <c r="J5796" s="108"/>
      <c r="K5796" s="220"/>
      <c r="L5796" s="108"/>
      <c r="M5796" s="220"/>
      <c r="N5796" s="108"/>
      <c r="O5796" s="220"/>
      <c r="P5796" s="108"/>
      <c r="Q5796" s="225"/>
    </row>
    <row r="5797" spans="2:17" x14ac:dyDescent="0.25">
      <c r="B5797" s="108"/>
      <c r="C5797" s="220"/>
      <c r="D5797" s="108"/>
      <c r="E5797" s="220"/>
      <c r="F5797" s="108"/>
      <c r="G5797" s="220"/>
      <c r="H5797" s="108"/>
      <c r="I5797" s="220"/>
      <c r="J5797" s="108"/>
      <c r="K5797" s="220"/>
      <c r="L5797" s="108"/>
      <c r="M5797" s="220"/>
      <c r="N5797" s="108"/>
      <c r="O5797" s="220"/>
      <c r="P5797" s="108"/>
      <c r="Q5797" s="225"/>
    </row>
    <row r="5798" spans="2:17" x14ac:dyDescent="0.25">
      <c r="B5798" s="108"/>
      <c r="C5798" s="220"/>
      <c r="D5798" s="108"/>
      <c r="E5798" s="220"/>
      <c r="F5798" s="108"/>
      <c r="G5798" s="220"/>
      <c r="H5798" s="108"/>
      <c r="I5798" s="220"/>
      <c r="J5798" s="108"/>
      <c r="K5798" s="220"/>
      <c r="L5798" s="108"/>
      <c r="M5798" s="220"/>
      <c r="N5798" s="108"/>
      <c r="O5798" s="220"/>
      <c r="P5798" s="108"/>
      <c r="Q5798" s="225"/>
    </row>
    <row r="5799" spans="2:17" x14ac:dyDescent="0.25">
      <c r="B5799" s="108"/>
      <c r="C5799" s="220"/>
      <c r="D5799" s="108"/>
      <c r="E5799" s="220"/>
      <c r="F5799" s="108"/>
      <c r="G5799" s="220"/>
      <c r="H5799" s="108"/>
      <c r="I5799" s="220"/>
      <c r="J5799" s="108"/>
      <c r="K5799" s="220"/>
      <c r="L5799" s="108"/>
      <c r="M5799" s="220"/>
      <c r="N5799" s="108"/>
      <c r="O5799" s="220"/>
      <c r="P5799" s="108"/>
      <c r="Q5799" s="225"/>
    </row>
    <row r="5800" spans="2:17" x14ac:dyDescent="0.25">
      <c r="B5800" s="108"/>
      <c r="C5800" s="220"/>
      <c r="D5800" s="108"/>
      <c r="E5800" s="220"/>
      <c r="F5800" s="108"/>
      <c r="G5800" s="220"/>
      <c r="H5800" s="108"/>
      <c r="I5800" s="220"/>
      <c r="J5800" s="108"/>
      <c r="K5800" s="220"/>
      <c r="L5800" s="108"/>
      <c r="M5800" s="220"/>
      <c r="N5800" s="108"/>
      <c r="O5800" s="220"/>
      <c r="P5800" s="108"/>
      <c r="Q5800" s="225"/>
    </row>
    <row r="5801" spans="2:17" x14ac:dyDescent="0.25">
      <c r="B5801" s="108"/>
      <c r="C5801" s="220"/>
      <c r="D5801" s="108"/>
      <c r="E5801" s="220"/>
      <c r="F5801" s="108"/>
      <c r="G5801" s="220"/>
      <c r="H5801" s="108"/>
      <c r="I5801" s="220"/>
      <c r="J5801" s="108"/>
      <c r="K5801" s="220"/>
      <c r="L5801" s="108"/>
      <c r="M5801" s="220"/>
      <c r="N5801" s="108"/>
      <c r="O5801" s="220"/>
      <c r="P5801" s="108"/>
      <c r="Q5801" s="225"/>
    </row>
    <row r="5802" spans="2:17" x14ac:dyDescent="0.25">
      <c r="B5802" s="108"/>
      <c r="C5802" s="220"/>
      <c r="D5802" s="108"/>
      <c r="E5802" s="220"/>
      <c r="F5802" s="108"/>
      <c r="G5802" s="220"/>
      <c r="H5802" s="108"/>
      <c r="I5802" s="220"/>
      <c r="J5802" s="108"/>
      <c r="K5802" s="220"/>
      <c r="L5802" s="108"/>
      <c r="M5802" s="220"/>
      <c r="N5802" s="108"/>
      <c r="O5802" s="220"/>
      <c r="P5802" s="108"/>
      <c r="Q5802" s="225"/>
    </row>
    <row r="5803" spans="2:17" x14ac:dyDescent="0.25">
      <c r="B5803" s="108"/>
      <c r="C5803" s="220"/>
      <c r="D5803" s="108"/>
      <c r="E5803" s="220"/>
      <c r="F5803" s="108"/>
      <c r="G5803" s="220"/>
      <c r="H5803" s="108"/>
      <c r="I5803" s="220"/>
      <c r="J5803" s="108"/>
      <c r="K5803" s="220"/>
      <c r="L5803" s="108"/>
      <c r="M5803" s="220"/>
      <c r="N5803" s="108"/>
      <c r="O5803" s="220"/>
      <c r="P5803" s="108"/>
      <c r="Q5803" s="225"/>
    </row>
    <row r="5804" spans="2:17" x14ac:dyDescent="0.25">
      <c r="B5804" s="108"/>
      <c r="C5804" s="220"/>
      <c r="D5804" s="108"/>
      <c r="E5804" s="220"/>
      <c r="F5804" s="108"/>
      <c r="G5804" s="220"/>
      <c r="H5804" s="108"/>
      <c r="I5804" s="220"/>
      <c r="J5804" s="108"/>
      <c r="K5804" s="220"/>
      <c r="L5804" s="108"/>
      <c r="M5804" s="220"/>
      <c r="N5804" s="108"/>
      <c r="O5804" s="220"/>
      <c r="P5804" s="108"/>
      <c r="Q5804" s="225"/>
    </row>
    <row r="5805" spans="2:17" x14ac:dyDescent="0.25">
      <c r="B5805" s="108"/>
      <c r="C5805" s="220"/>
      <c r="D5805" s="108"/>
      <c r="E5805" s="220"/>
      <c r="F5805" s="108"/>
      <c r="G5805" s="220"/>
      <c r="H5805" s="108"/>
      <c r="I5805" s="220"/>
      <c r="J5805" s="108"/>
      <c r="K5805" s="220"/>
      <c r="L5805" s="108"/>
      <c r="M5805" s="220"/>
      <c r="N5805" s="108"/>
      <c r="O5805" s="220"/>
      <c r="P5805" s="108"/>
      <c r="Q5805" s="225"/>
    </row>
    <row r="5806" spans="2:17" x14ac:dyDescent="0.25">
      <c r="B5806" s="108"/>
      <c r="C5806" s="220"/>
      <c r="D5806" s="108"/>
      <c r="E5806" s="220"/>
      <c r="F5806" s="108"/>
      <c r="G5806" s="220"/>
      <c r="H5806" s="108"/>
      <c r="I5806" s="220"/>
      <c r="J5806" s="108"/>
      <c r="K5806" s="220"/>
      <c r="L5806" s="108"/>
      <c r="M5806" s="220"/>
      <c r="N5806" s="108"/>
      <c r="O5806" s="220"/>
      <c r="P5806" s="108"/>
      <c r="Q5806" s="225"/>
    </row>
    <row r="5807" spans="2:17" x14ac:dyDescent="0.25">
      <c r="B5807" s="108"/>
      <c r="C5807" s="220"/>
      <c r="D5807" s="108"/>
      <c r="E5807" s="220"/>
      <c r="F5807" s="108"/>
      <c r="G5807" s="220"/>
      <c r="H5807" s="108"/>
      <c r="I5807" s="220"/>
      <c r="J5807" s="108"/>
      <c r="K5807" s="220"/>
      <c r="L5807" s="108"/>
      <c r="M5807" s="220"/>
      <c r="N5807" s="108"/>
      <c r="O5807" s="220"/>
      <c r="P5807" s="108"/>
      <c r="Q5807" s="225"/>
    </row>
    <row r="5808" spans="2:17" x14ac:dyDescent="0.25">
      <c r="B5808" s="108"/>
      <c r="C5808" s="220"/>
      <c r="D5808" s="108"/>
      <c r="E5808" s="220"/>
      <c r="F5808" s="108"/>
      <c r="G5808" s="220"/>
      <c r="H5808" s="108"/>
      <c r="I5808" s="220"/>
      <c r="J5808" s="108"/>
      <c r="K5808" s="220"/>
      <c r="L5808" s="108"/>
      <c r="M5808" s="220"/>
      <c r="N5808" s="108"/>
      <c r="O5808" s="220"/>
      <c r="P5808" s="108"/>
      <c r="Q5808" s="225"/>
    </row>
    <row r="5809" spans="2:17" x14ac:dyDescent="0.25">
      <c r="B5809" s="108"/>
      <c r="C5809" s="220"/>
      <c r="D5809" s="108"/>
      <c r="E5809" s="220"/>
      <c r="F5809" s="108"/>
      <c r="G5809" s="220"/>
      <c r="H5809" s="108"/>
      <c r="I5809" s="220"/>
      <c r="J5809" s="108"/>
      <c r="K5809" s="220"/>
      <c r="L5809" s="108"/>
      <c r="M5809" s="220"/>
      <c r="N5809" s="108"/>
      <c r="O5809" s="220"/>
      <c r="P5809" s="108"/>
      <c r="Q5809" s="225"/>
    </row>
    <row r="5810" spans="2:17" x14ac:dyDescent="0.25">
      <c r="B5810" s="108"/>
      <c r="C5810" s="220"/>
      <c r="D5810" s="108"/>
      <c r="E5810" s="220"/>
      <c r="F5810" s="108"/>
      <c r="G5810" s="220"/>
      <c r="H5810" s="108"/>
      <c r="I5810" s="220"/>
      <c r="J5810" s="108"/>
      <c r="K5810" s="220"/>
      <c r="L5810" s="108"/>
      <c r="M5810" s="220"/>
      <c r="N5810" s="108"/>
      <c r="O5810" s="220"/>
      <c r="P5810" s="108"/>
      <c r="Q5810" s="225"/>
    </row>
    <row r="5811" spans="2:17" x14ac:dyDescent="0.25">
      <c r="B5811" s="108"/>
      <c r="C5811" s="220"/>
      <c r="D5811" s="108"/>
      <c r="E5811" s="220"/>
      <c r="F5811" s="108"/>
      <c r="G5811" s="220"/>
      <c r="H5811" s="108"/>
      <c r="I5811" s="220"/>
      <c r="J5811" s="108"/>
      <c r="K5811" s="220"/>
      <c r="L5811" s="108"/>
      <c r="M5811" s="220"/>
      <c r="N5811" s="108"/>
      <c r="O5811" s="220"/>
      <c r="P5811" s="108"/>
      <c r="Q5811" s="225"/>
    </row>
    <row r="5812" spans="2:17" x14ac:dyDescent="0.25">
      <c r="B5812" s="108"/>
      <c r="C5812" s="220"/>
      <c r="D5812" s="108"/>
      <c r="E5812" s="220"/>
      <c r="F5812" s="108"/>
      <c r="G5812" s="220"/>
      <c r="H5812" s="108"/>
      <c r="I5812" s="220"/>
      <c r="J5812" s="108"/>
      <c r="K5812" s="220"/>
      <c r="L5812" s="108"/>
      <c r="M5812" s="220"/>
      <c r="N5812" s="108"/>
      <c r="O5812" s="220"/>
      <c r="P5812" s="108"/>
      <c r="Q5812" s="225"/>
    </row>
    <row r="5813" spans="2:17" x14ac:dyDescent="0.25">
      <c r="B5813" s="108"/>
      <c r="C5813" s="220"/>
      <c r="D5813" s="108"/>
      <c r="E5813" s="220"/>
      <c r="F5813" s="108"/>
      <c r="G5813" s="220"/>
      <c r="H5813" s="108"/>
      <c r="I5813" s="220"/>
      <c r="J5813" s="108"/>
      <c r="K5813" s="220"/>
      <c r="L5813" s="108"/>
      <c r="M5813" s="220"/>
      <c r="N5813" s="108"/>
      <c r="O5813" s="220"/>
      <c r="P5813" s="108"/>
      <c r="Q5813" s="225"/>
    </row>
    <row r="5814" spans="2:17" x14ac:dyDescent="0.25">
      <c r="B5814" s="108"/>
      <c r="C5814" s="220"/>
      <c r="D5814" s="108"/>
      <c r="E5814" s="220"/>
      <c r="F5814" s="108"/>
      <c r="G5814" s="220"/>
      <c r="H5814" s="108"/>
      <c r="I5814" s="220"/>
      <c r="J5814" s="108"/>
      <c r="K5814" s="220"/>
      <c r="L5814" s="108"/>
      <c r="M5814" s="220"/>
      <c r="N5814" s="108"/>
      <c r="O5814" s="220"/>
      <c r="P5814" s="108"/>
      <c r="Q5814" s="225"/>
    </row>
    <row r="5815" spans="2:17" x14ac:dyDescent="0.25">
      <c r="B5815" s="108"/>
      <c r="C5815" s="220"/>
      <c r="D5815" s="108"/>
      <c r="E5815" s="220"/>
      <c r="F5815" s="108"/>
      <c r="G5815" s="220"/>
      <c r="H5815" s="108"/>
      <c r="I5815" s="220"/>
      <c r="J5815" s="108"/>
      <c r="K5815" s="220"/>
      <c r="L5815" s="108"/>
      <c r="M5815" s="220"/>
      <c r="N5815" s="108"/>
      <c r="O5815" s="220"/>
      <c r="P5815" s="108"/>
      <c r="Q5815" s="225"/>
    </row>
    <row r="5816" spans="2:17" x14ac:dyDescent="0.25">
      <c r="B5816" s="108"/>
      <c r="C5816" s="220"/>
      <c r="D5816" s="108"/>
      <c r="E5816" s="220"/>
      <c r="F5816" s="108"/>
      <c r="G5816" s="220"/>
      <c r="H5816" s="108"/>
      <c r="I5816" s="220"/>
      <c r="J5816" s="108"/>
      <c r="K5816" s="220"/>
      <c r="L5816" s="108"/>
      <c r="M5816" s="220"/>
      <c r="N5816" s="108"/>
      <c r="O5816" s="220"/>
      <c r="P5816" s="108"/>
      <c r="Q5816" s="225"/>
    </row>
    <row r="5817" spans="2:17" x14ac:dyDescent="0.25">
      <c r="B5817" s="108"/>
      <c r="C5817" s="220"/>
      <c r="D5817" s="108"/>
      <c r="E5817" s="220"/>
      <c r="F5817" s="108"/>
      <c r="G5817" s="220"/>
      <c r="H5817" s="108"/>
      <c r="I5817" s="220"/>
      <c r="J5817" s="108"/>
      <c r="K5817" s="220"/>
      <c r="L5817" s="108"/>
      <c r="M5817" s="220"/>
      <c r="N5817" s="108"/>
      <c r="O5817" s="220"/>
      <c r="P5817" s="108"/>
      <c r="Q5817" s="225"/>
    </row>
    <row r="5818" spans="2:17" x14ac:dyDescent="0.25">
      <c r="B5818" s="108"/>
      <c r="C5818" s="220"/>
      <c r="D5818" s="108"/>
      <c r="E5818" s="220"/>
      <c r="F5818" s="108"/>
      <c r="G5818" s="220"/>
      <c r="H5818" s="108"/>
      <c r="I5818" s="220"/>
      <c r="J5818" s="108"/>
      <c r="K5818" s="220"/>
      <c r="L5818" s="108"/>
      <c r="M5818" s="220"/>
      <c r="N5818" s="108"/>
      <c r="O5818" s="220"/>
      <c r="P5818" s="108"/>
      <c r="Q5818" s="225"/>
    </row>
    <row r="5819" spans="2:17" x14ac:dyDescent="0.25">
      <c r="B5819" s="108"/>
      <c r="C5819" s="220"/>
      <c r="D5819" s="108"/>
      <c r="E5819" s="220"/>
      <c r="F5819" s="108"/>
      <c r="G5819" s="220"/>
      <c r="H5819" s="108"/>
      <c r="I5819" s="220"/>
      <c r="J5819" s="108"/>
      <c r="K5819" s="220"/>
      <c r="L5819" s="108"/>
      <c r="M5819" s="220"/>
      <c r="N5819" s="108"/>
      <c r="O5819" s="220"/>
      <c r="P5819" s="108"/>
      <c r="Q5819" s="225"/>
    </row>
    <row r="5820" spans="2:17" x14ac:dyDescent="0.25">
      <c r="B5820" s="108"/>
      <c r="C5820" s="220"/>
      <c r="D5820" s="108"/>
      <c r="E5820" s="220"/>
      <c r="F5820" s="108"/>
      <c r="G5820" s="220"/>
      <c r="H5820" s="108"/>
      <c r="I5820" s="220"/>
      <c r="J5820" s="108"/>
      <c r="K5820" s="220"/>
      <c r="L5820" s="108"/>
      <c r="M5820" s="220"/>
      <c r="N5820" s="108"/>
      <c r="O5820" s="220"/>
      <c r="P5820" s="108"/>
      <c r="Q5820" s="225"/>
    </row>
    <row r="5821" spans="2:17" x14ac:dyDescent="0.25">
      <c r="B5821" s="108"/>
      <c r="C5821" s="220"/>
      <c r="D5821" s="108"/>
      <c r="E5821" s="220"/>
      <c r="F5821" s="108"/>
      <c r="G5821" s="220"/>
      <c r="H5821" s="108"/>
      <c r="I5821" s="220"/>
      <c r="J5821" s="108"/>
      <c r="K5821" s="220"/>
      <c r="L5821" s="108"/>
      <c r="M5821" s="220"/>
      <c r="N5821" s="108"/>
      <c r="O5821" s="220"/>
      <c r="P5821" s="108"/>
      <c r="Q5821" s="225"/>
    </row>
    <row r="5822" spans="2:17" x14ac:dyDescent="0.25">
      <c r="B5822" s="108"/>
      <c r="C5822" s="220"/>
      <c r="D5822" s="108"/>
      <c r="E5822" s="220"/>
      <c r="F5822" s="108"/>
      <c r="G5822" s="220"/>
      <c r="H5822" s="108"/>
      <c r="I5822" s="220"/>
      <c r="J5822" s="108"/>
      <c r="K5822" s="220"/>
      <c r="L5822" s="108"/>
      <c r="M5822" s="220"/>
      <c r="N5822" s="108"/>
      <c r="O5822" s="220"/>
      <c r="P5822" s="108"/>
      <c r="Q5822" s="225"/>
    </row>
    <row r="5823" spans="2:17" x14ac:dyDescent="0.25">
      <c r="B5823" s="108"/>
      <c r="C5823" s="220"/>
      <c r="D5823" s="108"/>
      <c r="E5823" s="220"/>
      <c r="F5823" s="108"/>
      <c r="G5823" s="220"/>
      <c r="H5823" s="108"/>
      <c r="I5823" s="220"/>
      <c r="J5823" s="108"/>
      <c r="K5823" s="220"/>
      <c r="L5823" s="108"/>
      <c r="M5823" s="220"/>
      <c r="N5823" s="108"/>
      <c r="O5823" s="220"/>
      <c r="P5823" s="108"/>
      <c r="Q5823" s="225"/>
    </row>
    <row r="5824" spans="2:17" x14ac:dyDescent="0.25">
      <c r="B5824" s="108"/>
      <c r="C5824" s="220"/>
      <c r="D5824" s="108"/>
      <c r="E5824" s="220"/>
      <c r="F5824" s="108"/>
      <c r="G5824" s="220"/>
      <c r="H5824" s="108"/>
      <c r="I5824" s="220"/>
      <c r="J5824" s="108"/>
      <c r="K5824" s="220"/>
      <c r="L5824" s="108"/>
      <c r="M5824" s="220"/>
      <c r="N5824" s="108"/>
      <c r="O5824" s="220"/>
      <c r="P5824" s="108"/>
      <c r="Q5824" s="225"/>
    </row>
    <row r="5825" spans="2:17" x14ac:dyDescent="0.25">
      <c r="B5825" s="108"/>
      <c r="C5825" s="220"/>
      <c r="D5825" s="108"/>
      <c r="E5825" s="220"/>
      <c r="F5825" s="108"/>
      <c r="G5825" s="220"/>
      <c r="H5825" s="108"/>
      <c r="I5825" s="220"/>
      <c r="J5825" s="108"/>
      <c r="K5825" s="220"/>
      <c r="L5825" s="108"/>
      <c r="M5825" s="220"/>
      <c r="N5825" s="108"/>
      <c r="O5825" s="220"/>
      <c r="P5825" s="108"/>
      <c r="Q5825" s="225"/>
    </row>
    <row r="5826" spans="2:17" x14ac:dyDescent="0.25">
      <c r="B5826" s="108"/>
      <c r="C5826" s="220"/>
      <c r="D5826" s="108"/>
      <c r="E5826" s="220"/>
      <c r="F5826" s="108"/>
      <c r="G5826" s="220"/>
      <c r="H5826" s="108"/>
      <c r="I5826" s="220"/>
      <c r="J5826" s="108"/>
      <c r="K5826" s="220"/>
      <c r="L5826" s="108"/>
      <c r="M5826" s="220"/>
      <c r="N5826" s="108"/>
      <c r="O5826" s="220"/>
      <c r="P5826" s="108"/>
      <c r="Q5826" s="225"/>
    </row>
    <row r="5827" spans="2:17" x14ac:dyDescent="0.25">
      <c r="B5827" s="108"/>
      <c r="C5827" s="220"/>
      <c r="D5827" s="108"/>
      <c r="E5827" s="220"/>
      <c r="F5827" s="108"/>
      <c r="G5827" s="220"/>
      <c r="H5827" s="108"/>
      <c r="I5827" s="220"/>
      <c r="J5827" s="108"/>
      <c r="K5827" s="220"/>
      <c r="L5827" s="108"/>
      <c r="M5827" s="220"/>
      <c r="N5827" s="108"/>
      <c r="O5827" s="220"/>
      <c r="P5827" s="108"/>
      <c r="Q5827" s="225"/>
    </row>
    <row r="5828" spans="2:17" x14ac:dyDescent="0.25">
      <c r="B5828" s="108"/>
      <c r="C5828" s="220"/>
      <c r="D5828" s="108"/>
      <c r="E5828" s="220"/>
      <c r="F5828" s="108"/>
      <c r="G5828" s="220"/>
      <c r="H5828" s="108"/>
      <c r="I5828" s="220"/>
      <c r="J5828" s="108"/>
      <c r="K5828" s="220"/>
      <c r="L5828" s="108"/>
      <c r="M5828" s="220"/>
      <c r="N5828" s="108"/>
      <c r="O5828" s="220"/>
      <c r="P5828" s="108"/>
      <c r="Q5828" s="225"/>
    </row>
    <row r="5829" spans="2:17" x14ac:dyDescent="0.25">
      <c r="B5829" s="108"/>
      <c r="C5829" s="220"/>
      <c r="D5829" s="108"/>
      <c r="E5829" s="220"/>
      <c r="F5829" s="108"/>
      <c r="G5829" s="220"/>
      <c r="H5829" s="108"/>
      <c r="I5829" s="220"/>
      <c r="J5829" s="108"/>
      <c r="K5829" s="220"/>
      <c r="L5829" s="108"/>
      <c r="M5829" s="220"/>
      <c r="N5829" s="108"/>
      <c r="O5829" s="220"/>
      <c r="P5829" s="108"/>
      <c r="Q5829" s="225"/>
    </row>
    <row r="5830" spans="2:17" x14ac:dyDescent="0.25">
      <c r="B5830" s="108"/>
      <c r="C5830" s="220"/>
      <c r="D5830" s="108"/>
      <c r="E5830" s="220"/>
      <c r="F5830" s="108"/>
      <c r="G5830" s="220"/>
      <c r="H5830" s="108"/>
      <c r="I5830" s="220"/>
      <c r="J5830" s="108"/>
      <c r="K5830" s="220"/>
      <c r="L5830" s="108"/>
      <c r="M5830" s="220"/>
      <c r="N5830" s="108"/>
      <c r="O5830" s="220"/>
      <c r="P5830" s="108"/>
      <c r="Q5830" s="225"/>
    </row>
    <row r="5831" spans="2:17" x14ac:dyDescent="0.25">
      <c r="B5831" s="108"/>
      <c r="C5831" s="220"/>
      <c r="D5831" s="108"/>
      <c r="E5831" s="220"/>
      <c r="F5831" s="108"/>
      <c r="G5831" s="220"/>
      <c r="H5831" s="108"/>
      <c r="I5831" s="220"/>
      <c r="J5831" s="108"/>
      <c r="K5831" s="220"/>
      <c r="L5831" s="108"/>
      <c r="M5831" s="220"/>
      <c r="N5831" s="108"/>
      <c r="O5831" s="220"/>
      <c r="P5831" s="108"/>
      <c r="Q5831" s="225"/>
    </row>
    <row r="5832" spans="2:17" x14ac:dyDescent="0.25">
      <c r="B5832" s="108"/>
      <c r="C5832" s="220"/>
      <c r="D5832" s="108"/>
      <c r="E5832" s="220"/>
      <c r="F5832" s="108"/>
      <c r="G5832" s="220"/>
      <c r="H5832" s="108"/>
      <c r="I5832" s="220"/>
      <c r="J5832" s="108"/>
      <c r="K5832" s="220"/>
      <c r="L5832" s="108"/>
      <c r="M5832" s="220"/>
      <c r="N5832" s="108"/>
      <c r="O5832" s="220"/>
      <c r="P5832" s="108"/>
      <c r="Q5832" s="225"/>
    </row>
    <row r="5833" spans="2:17" x14ac:dyDescent="0.25">
      <c r="B5833" s="108"/>
      <c r="C5833" s="220"/>
      <c r="D5833" s="108"/>
      <c r="E5833" s="220"/>
      <c r="F5833" s="108"/>
      <c r="G5833" s="220"/>
      <c r="H5833" s="108"/>
      <c r="I5833" s="220"/>
      <c r="J5833" s="108"/>
      <c r="K5833" s="220"/>
      <c r="L5833" s="108"/>
      <c r="M5833" s="220"/>
      <c r="N5833" s="108"/>
      <c r="O5833" s="220"/>
      <c r="P5833" s="108"/>
      <c r="Q5833" s="225"/>
    </row>
    <row r="5834" spans="2:17" x14ac:dyDescent="0.25">
      <c r="B5834" s="108"/>
      <c r="C5834" s="220"/>
      <c r="D5834" s="108"/>
      <c r="E5834" s="220"/>
      <c r="F5834" s="108"/>
      <c r="G5834" s="220"/>
      <c r="H5834" s="108"/>
      <c r="I5834" s="220"/>
      <c r="J5834" s="108"/>
      <c r="K5834" s="220"/>
      <c r="L5834" s="108"/>
      <c r="M5834" s="220"/>
      <c r="N5834" s="108"/>
      <c r="O5834" s="220"/>
      <c r="P5834" s="108"/>
      <c r="Q5834" s="225"/>
    </row>
    <row r="5835" spans="2:17" x14ac:dyDescent="0.25">
      <c r="B5835" s="108"/>
      <c r="C5835" s="220"/>
      <c r="D5835" s="108"/>
      <c r="E5835" s="220"/>
      <c r="F5835" s="108"/>
      <c r="G5835" s="220"/>
      <c r="H5835" s="108"/>
      <c r="I5835" s="220"/>
      <c r="J5835" s="108"/>
      <c r="K5835" s="220"/>
      <c r="L5835" s="108"/>
      <c r="M5835" s="220"/>
      <c r="N5835" s="108"/>
      <c r="O5835" s="220"/>
      <c r="P5835" s="108"/>
      <c r="Q5835" s="225"/>
    </row>
    <row r="5836" spans="2:17" x14ac:dyDescent="0.25">
      <c r="B5836" s="108"/>
      <c r="C5836" s="220"/>
      <c r="D5836" s="108"/>
      <c r="E5836" s="220"/>
      <c r="F5836" s="108"/>
      <c r="G5836" s="220"/>
      <c r="H5836" s="108"/>
      <c r="I5836" s="220"/>
      <c r="J5836" s="108"/>
      <c r="K5836" s="220"/>
      <c r="L5836" s="108"/>
      <c r="M5836" s="220"/>
      <c r="N5836" s="108"/>
      <c r="O5836" s="220"/>
      <c r="P5836" s="108"/>
      <c r="Q5836" s="225"/>
    </row>
    <row r="5837" spans="2:17" x14ac:dyDescent="0.25">
      <c r="B5837" s="108"/>
      <c r="C5837" s="220"/>
      <c r="D5837" s="108"/>
      <c r="E5837" s="220"/>
      <c r="F5837" s="108"/>
      <c r="G5837" s="220"/>
      <c r="H5837" s="108"/>
      <c r="I5837" s="220"/>
      <c r="J5837" s="108"/>
      <c r="K5837" s="220"/>
      <c r="L5837" s="108"/>
      <c r="M5837" s="220"/>
      <c r="N5837" s="108"/>
      <c r="O5837" s="220"/>
      <c r="P5837" s="108"/>
      <c r="Q5837" s="225"/>
    </row>
    <row r="5838" spans="2:17" x14ac:dyDescent="0.25">
      <c r="B5838" s="108"/>
      <c r="C5838" s="220"/>
      <c r="D5838" s="108"/>
      <c r="E5838" s="220"/>
      <c r="F5838" s="108"/>
      <c r="G5838" s="220"/>
      <c r="H5838" s="108"/>
      <c r="I5838" s="220"/>
      <c r="J5838" s="108"/>
      <c r="K5838" s="220"/>
      <c r="L5838" s="108"/>
      <c r="M5838" s="220"/>
      <c r="N5838" s="108"/>
      <c r="O5838" s="220"/>
      <c r="P5838" s="108"/>
      <c r="Q5838" s="225"/>
    </row>
    <row r="5839" spans="2:17" x14ac:dyDescent="0.25">
      <c r="B5839" s="108"/>
      <c r="C5839" s="220"/>
      <c r="D5839" s="108"/>
      <c r="E5839" s="220"/>
      <c r="F5839" s="108"/>
      <c r="G5839" s="220"/>
      <c r="H5839" s="108"/>
      <c r="I5839" s="220"/>
      <c r="J5839" s="108"/>
      <c r="K5839" s="220"/>
      <c r="L5839" s="108"/>
      <c r="M5839" s="220"/>
      <c r="N5839" s="108"/>
      <c r="O5839" s="220"/>
      <c r="P5839" s="108"/>
      <c r="Q5839" s="225"/>
    </row>
    <row r="5840" spans="2:17" x14ac:dyDescent="0.25">
      <c r="B5840" s="108"/>
      <c r="C5840" s="220"/>
      <c r="D5840" s="108"/>
      <c r="E5840" s="220"/>
      <c r="F5840" s="108"/>
      <c r="G5840" s="220"/>
      <c r="H5840" s="108"/>
      <c r="I5840" s="220"/>
      <c r="J5840" s="108"/>
      <c r="K5840" s="220"/>
      <c r="L5840" s="108"/>
      <c r="M5840" s="220"/>
      <c r="N5840" s="108"/>
      <c r="O5840" s="220"/>
      <c r="P5840" s="108"/>
      <c r="Q5840" s="225"/>
    </row>
    <row r="5841" spans="2:17" x14ac:dyDescent="0.25">
      <c r="B5841" s="108"/>
      <c r="C5841" s="220"/>
      <c r="D5841" s="108"/>
      <c r="E5841" s="220"/>
      <c r="F5841" s="108"/>
      <c r="G5841" s="220"/>
      <c r="H5841" s="108"/>
      <c r="I5841" s="220"/>
      <c r="J5841" s="108"/>
      <c r="K5841" s="220"/>
      <c r="L5841" s="108"/>
      <c r="M5841" s="220"/>
      <c r="N5841" s="108"/>
      <c r="O5841" s="220"/>
      <c r="P5841" s="108"/>
      <c r="Q5841" s="225"/>
    </row>
    <row r="5842" spans="2:17" x14ac:dyDescent="0.25">
      <c r="B5842" s="108"/>
      <c r="C5842" s="220"/>
      <c r="D5842" s="108"/>
      <c r="E5842" s="220"/>
      <c r="F5842" s="108"/>
      <c r="G5842" s="220"/>
      <c r="H5842" s="108"/>
      <c r="I5842" s="220"/>
      <c r="J5842" s="108"/>
      <c r="K5842" s="220"/>
      <c r="L5842" s="108"/>
      <c r="M5842" s="220"/>
      <c r="N5842" s="108"/>
      <c r="O5842" s="220"/>
      <c r="P5842" s="108"/>
      <c r="Q5842" s="225"/>
    </row>
    <row r="5843" spans="2:17" x14ac:dyDescent="0.25">
      <c r="B5843" s="108"/>
      <c r="C5843" s="220"/>
      <c r="D5843" s="108"/>
      <c r="E5843" s="220"/>
      <c r="F5843" s="108"/>
      <c r="G5843" s="220"/>
      <c r="H5843" s="108"/>
      <c r="I5843" s="220"/>
      <c r="J5843" s="108"/>
      <c r="K5843" s="220"/>
      <c r="L5843" s="108"/>
      <c r="M5843" s="220"/>
      <c r="N5843" s="108"/>
      <c r="O5843" s="220"/>
      <c r="P5843" s="108"/>
      <c r="Q5843" s="225"/>
    </row>
    <row r="5844" spans="2:17" x14ac:dyDescent="0.25">
      <c r="B5844" s="108"/>
      <c r="C5844" s="220"/>
      <c r="D5844" s="108"/>
      <c r="E5844" s="220"/>
      <c r="F5844" s="108"/>
      <c r="G5844" s="220"/>
      <c r="H5844" s="108"/>
      <c r="I5844" s="220"/>
      <c r="J5844" s="108"/>
      <c r="K5844" s="220"/>
      <c r="L5844" s="108"/>
      <c r="M5844" s="220"/>
      <c r="N5844" s="108"/>
      <c r="O5844" s="220"/>
      <c r="P5844" s="108"/>
      <c r="Q5844" s="225"/>
    </row>
    <row r="5845" spans="2:17" x14ac:dyDescent="0.25">
      <c r="B5845" s="108"/>
      <c r="C5845" s="220"/>
      <c r="D5845" s="108"/>
      <c r="E5845" s="220"/>
      <c r="F5845" s="108"/>
      <c r="G5845" s="220"/>
      <c r="H5845" s="108"/>
      <c r="I5845" s="220"/>
      <c r="J5845" s="108"/>
      <c r="K5845" s="220"/>
      <c r="L5845" s="108"/>
      <c r="M5845" s="220"/>
      <c r="N5845" s="108"/>
      <c r="O5845" s="220"/>
      <c r="P5845" s="108"/>
      <c r="Q5845" s="225"/>
    </row>
    <row r="5846" spans="2:17" x14ac:dyDescent="0.25">
      <c r="B5846" s="108"/>
      <c r="C5846" s="220"/>
      <c r="D5846" s="108"/>
      <c r="E5846" s="220"/>
      <c r="F5846" s="108"/>
      <c r="G5846" s="220"/>
      <c r="H5846" s="108"/>
      <c r="I5846" s="220"/>
      <c r="J5846" s="108"/>
      <c r="K5846" s="220"/>
      <c r="L5846" s="108"/>
      <c r="M5846" s="220"/>
      <c r="N5846" s="108"/>
      <c r="O5846" s="220"/>
      <c r="P5846" s="108"/>
      <c r="Q5846" s="225"/>
    </row>
    <row r="5847" spans="2:17" x14ac:dyDescent="0.25">
      <c r="B5847" s="108"/>
      <c r="C5847" s="220"/>
      <c r="D5847" s="108"/>
      <c r="E5847" s="220"/>
      <c r="F5847" s="108"/>
      <c r="G5847" s="220"/>
      <c r="H5847" s="108"/>
      <c r="I5847" s="220"/>
      <c r="J5847" s="108"/>
      <c r="K5847" s="220"/>
      <c r="L5847" s="108"/>
      <c r="M5847" s="220"/>
      <c r="N5847" s="108"/>
      <c r="O5847" s="220"/>
      <c r="P5847" s="108"/>
      <c r="Q5847" s="225"/>
    </row>
    <row r="5848" spans="2:17" x14ac:dyDescent="0.25">
      <c r="B5848" s="108"/>
      <c r="C5848" s="220"/>
      <c r="D5848" s="108"/>
      <c r="E5848" s="220"/>
      <c r="F5848" s="108"/>
      <c r="G5848" s="220"/>
      <c r="H5848" s="108"/>
      <c r="I5848" s="220"/>
      <c r="J5848" s="108"/>
      <c r="K5848" s="220"/>
      <c r="L5848" s="108"/>
      <c r="M5848" s="220"/>
      <c r="N5848" s="108"/>
      <c r="O5848" s="220"/>
      <c r="P5848" s="108"/>
      <c r="Q5848" s="225"/>
    </row>
    <row r="5849" spans="2:17" x14ac:dyDescent="0.25">
      <c r="B5849" s="108"/>
      <c r="C5849" s="220"/>
      <c r="D5849" s="108"/>
      <c r="E5849" s="220"/>
      <c r="F5849" s="108"/>
      <c r="G5849" s="220"/>
      <c r="H5849" s="108"/>
      <c r="I5849" s="220"/>
      <c r="J5849" s="108"/>
      <c r="K5849" s="220"/>
      <c r="L5849" s="108"/>
      <c r="M5849" s="220"/>
      <c r="N5849" s="108"/>
      <c r="O5849" s="220"/>
      <c r="P5849" s="108"/>
      <c r="Q5849" s="225"/>
    </row>
    <row r="5850" spans="2:17" x14ac:dyDescent="0.25">
      <c r="B5850" s="108"/>
      <c r="C5850" s="220"/>
      <c r="D5850" s="108"/>
      <c r="E5850" s="220"/>
      <c r="F5850" s="108"/>
      <c r="G5850" s="220"/>
      <c r="H5850" s="108"/>
      <c r="I5850" s="220"/>
      <c r="J5850" s="108"/>
      <c r="K5850" s="220"/>
      <c r="L5850" s="108"/>
      <c r="M5850" s="220"/>
      <c r="N5850" s="108"/>
      <c r="O5850" s="220"/>
      <c r="P5850" s="108"/>
      <c r="Q5850" s="225"/>
    </row>
    <row r="5851" spans="2:17" x14ac:dyDescent="0.25">
      <c r="B5851" s="108"/>
      <c r="C5851" s="220"/>
      <c r="D5851" s="108"/>
      <c r="E5851" s="220"/>
      <c r="F5851" s="108"/>
      <c r="G5851" s="220"/>
      <c r="H5851" s="108"/>
      <c r="I5851" s="220"/>
      <c r="J5851" s="108"/>
      <c r="K5851" s="220"/>
      <c r="L5851" s="108"/>
      <c r="M5851" s="220"/>
      <c r="N5851" s="108"/>
      <c r="O5851" s="220"/>
      <c r="P5851" s="108"/>
      <c r="Q5851" s="225"/>
    </row>
    <row r="5852" spans="2:17" x14ac:dyDescent="0.25">
      <c r="B5852" s="108"/>
      <c r="C5852" s="220"/>
      <c r="D5852" s="108"/>
      <c r="E5852" s="220"/>
      <c r="F5852" s="108"/>
      <c r="G5852" s="220"/>
      <c r="H5852" s="108"/>
      <c r="I5852" s="220"/>
      <c r="J5852" s="108"/>
      <c r="K5852" s="220"/>
      <c r="L5852" s="108"/>
      <c r="M5852" s="220"/>
      <c r="N5852" s="108"/>
      <c r="O5852" s="220"/>
      <c r="P5852" s="108"/>
      <c r="Q5852" s="225"/>
    </row>
    <row r="5853" spans="2:17" x14ac:dyDescent="0.25">
      <c r="B5853" s="108"/>
      <c r="C5853" s="220"/>
      <c r="D5853" s="108"/>
      <c r="E5853" s="220"/>
      <c r="F5853" s="108"/>
      <c r="G5853" s="220"/>
      <c r="H5853" s="108"/>
      <c r="I5853" s="220"/>
      <c r="J5853" s="108"/>
      <c r="K5853" s="220"/>
      <c r="L5853" s="108"/>
      <c r="M5853" s="220"/>
      <c r="N5853" s="108"/>
      <c r="O5853" s="220"/>
      <c r="P5853" s="108"/>
      <c r="Q5853" s="225"/>
    </row>
    <row r="5854" spans="2:17" x14ac:dyDescent="0.25">
      <c r="B5854" s="108"/>
      <c r="C5854" s="220"/>
      <c r="D5854" s="108"/>
      <c r="E5854" s="220"/>
      <c r="F5854" s="108"/>
      <c r="G5854" s="220"/>
      <c r="H5854" s="108"/>
      <c r="I5854" s="220"/>
      <c r="J5854" s="108"/>
      <c r="K5854" s="220"/>
      <c r="L5854" s="108"/>
      <c r="M5854" s="220"/>
      <c r="N5854" s="108"/>
      <c r="O5854" s="220"/>
      <c r="P5854" s="108"/>
      <c r="Q5854" s="225"/>
    </row>
    <row r="5855" spans="2:17" x14ac:dyDescent="0.25">
      <c r="B5855" s="108"/>
      <c r="C5855" s="220"/>
      <c r="D5855" s="108"/>
      <c r="E5855" s="220"/>
      <c r="F5855" s="108"/>
      <c r="G5855" s="220"/>
      <c r="H5855" s="108"/>
      <c r="I5855" s="220"/>
      <c r="J5855" s="108"/>
      <c r="K5855" s="220"/>
      <c r="L5855" s="108"/>
      <c r="M5855" s="220"/>
      <c r="N5855" s="108"/>
      <c r="O5855" s="220"/>
      <c r="P5855" s="108"/>
      <c r="Q5855" s="225"/>
    </row>
    <row r="5856" spans="2:17" x14ac:dyDescent="0.25">
      <c r="B5856" s="108"/>
      <c r="C5856" s="220"/>
      <c r="D5856" s="108"/>
      <c r="E5856" s="220"/>
      <c r="F5856" s="108"/>
      <c r="G5856" s="220"/>
      <c r="H5856" s="108"/>
      <c r="I5856" s="220"/>
      <c r="J5856" s="108"/>
      <c r="K5856" s="220"/>
      <c r="L5856" s="108"/>
      <c r="M5856" s="220"/>
      <c r="N5856" s="108"/>
      <c r="O5856" s="220"/>
      <c r="P5856" s="108"/>
      <c r="Q5856" s="225"/>
    </row>
    <row r="5857" spans="2:17" x14ac:dyDescent="0.25">
      <c r="B5857" s="108"/>
      <c r="C5857" s="220"/>
      <c r="D5857" s="108"/>
      <c r="E5857" s="220"/>
      <c r="F5857" s="108"/>
      <c r="G5857" s="220"/>
      <c r="H5857" s="108"/>
      <c r="I5857" s="220"/>
      <c r="J5857" s="108"/>
      <c r="K5857" s="220"/>
      <c r="L5857" s="108"/>
      <c r="M5857" s="220"/>
      <c r="N5857" s="108"/>
      <c r="O5857" s="220"/>
      <c r="P5857" s="108"/>
      <c r="Q5857" s="225"/>
    </row>
    <row r="5858" spans="2:17" x14ac:dyDescent="0.25">
      <c r="B5858" s="108"/>
      <c r="C5858" s="220"/>
      <c r="D5858" s="108"/>
      <c r="E5858" s="220"/>
      <c r="F5858" s="108"/>
      <c r="G5858" s="220"/>
      <c r="H5858" s="108"/>
      <c r="I5858" s="220"/>
      <c r="J5858" s="108"/>
      <c r="K5858" s="220"/>
      <c r="L5858" s="108"/>
      <c r="M5858" s="220"/>
      <c r="N5858" s="108"/>
      <c r="O5858" s="220"/>
      <c r="P5858" s="108"/>
      <c r="Q5858" s="225"/>
    </row>
    <row r="5859" spans="2:17" x14ac:dyDescent="0.25">
      <c r="B5859" s="108"/>
      <c r="C5859" s="220"/>
      <c r="D5859" s="108"/>
      <c r="E5859" s="220"/>
      <c r="F5859" s="108"/>
      <c r="G5859" s="220"/>
      <c r="H5859" s="108"/>
      <c r="I5859" s="220"/>
      <c r="J5859" s="108"/>
      <c r="K5859" s="220"/>
      <c r="L5859" s="108"/>
      <c r="M5859" s="220"/>
      <c r="N5859" s="108"/>
      <c r="O5859" s="220"/>
      <c r="P5859" s="108"/>
      <c r="Q5859" s="225"/>
    </row>
    <row r="5860" spans="2:17" x14ac:dyDescent="0.25">
      <c r="B5860" s="108"/>
      <c r="C5860" s="220"/>
      <c r="D5860" s="108"/>
      <c r="E5860" s="220"/>
      <c r="F5860" s="108"/>
      <c r="G5860" s="220"/>
      <c r="H5860" s="108"/>
      <c r="I5860" s="220"/>
      <c r="J5860" s="108"/>
      <c r="K5860" s="220"/>
      <c r="L5860" s="108"/>
      <c r="M5860" s="220"/>
      <c r="N5860" s="108"/>
      <c r="O5860" s="220"/>
      <c r="P5860" s="108"/>
      <c r="Q5860" s="225"/>
    </row>
    <row r="5861" spans="2:17" x14ac:dyDescent="0.25">
      <c r="B5861" s="108"/>
      <c r="C5861" s="220"/>
      <c r="D5861" s="108"/>
      <c r="E5861" s="220"/>
      <c r="F5861" s="108"/>
      <c r="G5861" s="220"/>
      <c r="H5861" s="108"/>
      <c r="I5861" s="220"/>
      <c r="J5861" s="108"/>
      <c r="K5861" s="220"/>
      <c r="L5861" s="108"/>
      <c r="M5861" s="220"/>
      <c r="N5861" s="108"/>
      <c r="O5861" s="220"/>
      <c r="P5861" s="108"/>
      <c r="Q5861" s="225"/>
    </row>
    <row r="5862" spans="2:17" x14ac:dyDescent="0.25">
      <c r="B5862" s="108"/>
      <c r="C5862" s="220"/>
      <c r="D5862" s="108"/>
      <c r="E5862" s="220"/>
      <c r="F5862" s="108"/>
      <c r="G5862" s="220"/>
      <c r="H5862" s="108"/>
      <c r="I5862" s="220"/>
      <c r="J5862" s="108"/>
      <c r="K5862" s="220"/>
      <c r="L5862" s="108"/>
      <c r="M5862" s="220"/>
      <c r="N5862" s="108"/>
      <c r="O5862" s="220"/>
      <c r="P5862" s="108"/>
      <c r="Q5862" s="225"/>
    </row>
    <row r="5863" spans="2:17" x14ac:dyDescent="0.25">
      <c r="B5863" s="108"/>
      <c r="C5863" s="220"/>
      <c r="D5863" s="108"/>
      <c r="E5863" s="220"/>
      <c r="F5863" s="108"/>
      <c r="G5863" s="220"/>
      <c r="H5863" s="108"/>
      <c r="I5863" s="220"/>
      <c r="J5863" s="108"/>
      <c r="K5863" s="220"/>
      <c r="L5863" s="108"/>
      <c r="M5863" s="220"/>
      <c r="N5863" s="108"/>
      <c r="O5863" s="220"/>
      <c r="P5863" s="108"/>
      <c r="Q5863" s="225"/>
    </row>
    <row r="5864" spans="2:17" x14ac:dyDescent="0.25">
      <c r="B5864" s="108"/>
      <c r="C5864" s="220"/>
      <c r="D5864" s="108"/>
      <c r="E5864" s="220"/>
      <c r="F5864" s="108"/>
      <c r="G5864" s="220"/>
      <c r="H5864" s="108"/>
      <c r="I5864" s="220"/>
      <c r="J5864" s="108"/>
      <c r="K5864" s="220"/>
      <c r="L5864" s="108"/>
      <c r="M5864" s="220"/>
      <c r="N5864" s="108"/>
      <c r="O5864" s="220"/>
      <c r="P5864" s="108"/>
      <c r="Q5864" s="225"/>
    </row>
    <row r="5865" spans="2:17" x14ac:dyDescent="0.25">
      <c r="B5865" s="108"/>
      <c r="C5865" s="220"/>
      <c r="D5865" s="108"/>
      <c r="E5865" s="220"/>
      <c r="F5865" s="108"/>
      <c r="G5865" s="220"/>
      <c r="H5865" s="108"/>
      <c r="I5865" s="220"/>
      <c r="J5865" s="108"/>
      <c r="K5865" s="220"/>
      <c r="L5865" s="108"/>
      <c r="M5865" s="220"/>
      <c r="N5865" s="108"/>
      <c r="O5865" s="220"/>
      <c r="P5865" s="108"/>
      <c r="Q5865" s="225"/>
    </row>
    <row r="5866" spans="2:17" x14ac:dyDescent="0.25">
      <c r="B5866" s="108"/>
      <c r="C5866" s="220"/>
      <c r="D5866" s="108"/>
      <c r="E5866" s="220"/>
      <c r="F5866" s="108"/>
      <c r="G5866" s="220"/>
      <c r="H5866" s="108"/>
      <c r="I5866" s="220"/>
      <c r="J5866" s="108"/>
      <c r="K5866" s="220"/>
      <c r="L5866" s="108"/>
      <c r="M5866" s="220"/>
      <c r="N5866" s="108"/>
      <c r="O5866" s="220"/>
      <c r="P5866" s="108"/>
      <c r="Q5866" s="225"/>
    </row>
    <row r="5867" spans="2:17" x14ac:dyDescent="0.25">
      <c r="B5867" s="108"/>
      <c r="C5867" s="220"/>
      <c r="D5867" s="108"/>
      <c r="E5867" s="220"/>
      <c r="F5867" s="108"/>
      <c r="G5867" s="220"/>
      <c r="H5867" s="108"/>
      <c r="I5867" s="220"/>
      <c r="J5867" s="108"/>
      <c r="K5867" s="220"/>
      <c r="L5867" s="108"/>
      <c r="M5867" s="220"/>
      <c r="N5867" s="108"/>
      <c r="O5867" s="220"/>
      <c r="P5867" s="108"/>
      <c r="Q5867" s="225"/>
    </row>
    <row r="5868" spans="2:17" x14ac:dyDescent="0.25">
      <c r="B5868" s="108"/>
      <c r="C5868" s="220"/>
      <c r="D5868" s="108"/>
      <c r="E5868" s="220"/>
      <c r="F5868" s="108"/>
      <c r="G5868" s="220"/>
      <c r="H5868" s="108"/>
      <c r="I5868" s="220"/>
      <c r="J5868" s="108"/>
      <c r="K5868" s="220"/>
      <c r="L5868" s="108"/>
      <c r="M5868" s="220"/>
      <c r="N5868" s="108"/>
      <c r="O5868" s="220"/>
      <c r="P5868" s="108"/>
      <c r="Q5868" s="225"/>
    </row>
    <row r="5869" spans="2:17" x14ac:dyDescent="0.25">
      <c r="B5869" s="108"/>
      <c r="C5869" s="220"/>
      <c r="D5869" s="108"/>
      <c r="E5869" s="220"/>
      <c r="F5869" s="108"/>
      <c r="G5869" s="220"/>
      <c r="H5869" s="108"/>
      <c r="I5869" s="220"/>
      <c r="J5869" s="108"/>
      <c r="K5869" s="220"/>
      <c r="L5869" s="108"/>
      <c r="M5869" s="220"/>
      <c r="N5869" s="108"/>
      <c r="O5869" s="220"/>
      <c r="P5869" s="108"/>
      <c r="Q5869" s="225"/>
    </row>
    <row r="5870" spans="2:17" x14ac:dyDescent="0.25">
      <c r="B5870" s="108"/>
      <c r="C5870" s="220"/>
      <c r="D5870" s="108"/>
      <c r="E5870" s="220"/>
      <c r="F5870" s="108"/>
      <c r="G5870" s="220"/>
      <c r="H5870" s="108"/>
      <c r="I5870" s="220"/>
      <c r="J5870" s="108"/>
      <c r="K5870" s="220"/>
      <c r="L5870" s="108"/>
      <c r="M5870" s="220"/>
      <c r="N5870" s="108"/>
      <c r="O5870" s="220"/>
      <c r="P5870" s="108"/>
      <c r="Q5870" s="225"/>
    </row>
    <row r="5871" spans="2:17" x14ac:dyDescent="0.25">
      <c r="B5871" s="108"/>
      <c r="C5871" s="220"/>
      <c r="D5871" s="108"/>
      <c r="E5871" s="220"/>
      <c r="F5871" s="108"/>
      <c r="G5871" s="220"/>
      <c r="H5871" s="108"/>
      <c r="I5871" s="220"/>
      <c r="J5871" s="108"/>
      <c r="K5871" s="220"/>
      <c r="L5871" s="108"/>
      <c r="M5871" s="220"/>
      <c r="N5871" s="108"/>
      <c r="O5871" s="220"/>
      <c r="P5871" s="108"/>
      <c r="Q5871" s="225"/>
    </row>
    <row r="5872" spans="2:17" x14ac:dyDescent="0.25">
      <c r="B5872" s="108"/>
      <c r="C5872" s="220"/>
      <c r="D5872" s="108"/>
      <c r="E5872" s="220"/>
      <c r="F5872" s="108"/>
      <c r="G5872" s="220"/>
      <c r="H5872" s="108"/>
      <c r="I5872" s="220"/>
      <c r="J5872" s="108"/>
      <c r="K5872" s="220"/>
      <c r="L5872" s="108"/>
      <c r="M5872" s="220"/>
      <c r="N5872" s="108"/>
      <c r="O5872" s="220"/>
      <c r="P5872" s="108"/>
      <c r="Q5872" s="225"/>
    </row>
    <row r="5873" spans="2:17" x14ac:dyDescent="0.25">
      <c r="B5873" s="108"/>
      <c r="C5873" s="220"/>
      <c r="D5873" s="108"/>
      <c r="E5873" s="220"/>
      <c r="F5873" s="108"/>
      <c r="G5873" s="220"/>
      <c r="H5873" s="108"/>
      <c r="I5873" s="220"/>
      <c r="J5873" s="108"/>
      <c r="K5873" s="220"/>
      <c r="L5873" s="108"/>
      <c r="M5873" s="220"/>
      <c r="N5873" s="108"/>
      <c r="O5873" s="220"/>
      <c r="P5873" s="108"/>
      <c r="Q5873" s="225"/>
    </row>
    <row r="5874" spans="2:17" x14ac:dyDescent="0.25">
      <c r="B5874" s="108"/>
      <c r="C5874" s="220"/>
      <c r="D5874" s="108"/>
      <c r="E5874" s="220"/>
      <c r="F5874" s="108"/>
      <c r="G5874" s="220"/>
      <c r="H5874" s="108"/>
      <c r="I5874" s="220"/>
      <c r="J5874" s="108"/>
      <c r="K5874" s="220"/>
      <c r="L5874" s="108"/>
      <c r="M5874" s="220"/>
      <c r="N5874" s="108"/>
      <c r="O5874" s="220"/>
      <c r="P5874" s="108"/>
      <c r="Q5874" s="225"/>
    </row>
    <row r="5875" spans="2:17" x14ac:dyDescent="0.25">
      <c r="B5875" s="108"/>
      <c r="C5875" s="220"/>
      <c r="D5875" s="108"/>
      <c r="E5875" s="220"/>
      <c r="F5875" s="108"/>
      <c r="G5875" s="220"/>
      <c r="H5875" s="108"/>
      <c r="I5875" s="220"/>
      <c r="J5875" s="108"/>
      <c r="K5875" s="220"/>
      <c r="L5875" s="108"/>
      <c r="M5875" s="220"/>
      <c r="N5875" s="108"/>
      <c r="O5875" s="220"/>
      <c r="P5875" s="108"/>
      <c r="Q5875" s="225"/>
    </row>
    <row r="5876" spans="2:17" x14ac:dyDescent="0.25">
      <c r="B5876" s="108"/>
      <c r="C5876" s="220"/>
      <c r="D5876" s="108"/>
      <c r="E5876" s="220"/>
      <c r="F5876" s="108"/>
      <c r="G5876" s="220"/>
      <c r="H5876" s="108"/>
      <c r="I5876" s="220"/>
      <c r="J5876" s="108"/>
      <c r="K5876" s="220"/>
      <c r="L5876" s="108"/>
      <c r="M5876" s="220"/>
      <c r="N5876" s="108"/>
      <c r="O5876" s="220"/>
      <c r="P5876" s="108"/>
      <c r="Q5876" s="225"/>
    </row>
    <row r="5877" spans="2:17" x14ac:dyDescent="0.25">
      <c r="B5877" s="108"/>
      <c r="C5877" s="220"/>
      <c r="D5877" s="108"/>
      <c r="E5877" s="220"/>
      <c r="F5877" s="108"/>
      <c r="G5877" s="220"/>
      <c r="H5877" s="108"/>
      <c r="I5877" s="220"/>
      <c r="J5877" s="108"/>
      <c r="K5877" s="220"/>
      <c r="L5877" s="108"/>
      <c r="M5877" s="220"/>
      <c r="N5877" s="108"/>
      <c r="O5877" s="220"/>
      <c r="P5877" s="108"/>
      <c r="Q5877" s="225"/>
    </row>
    <row r="5878" spans="2:17" x14ac:dyDescent="0.25">
      <c r="B5878" s="108"/>
      <c r="C5878" s="220"/>
      <c r="D5878" s="108"/>
      <c r="E5878" s="220"/>
      <c r="F5878" s="108"/>
      <c r="G5878" s="220"/>
      <c r="H5878" s="108"/>
      <c r="I5878" s="220"/>
      <c r="J5878" s="108"/>
      <c r="K5878" s="220"/>
      <c r="L5878" s="108"/>
      <c r="M5878" s="220"/>
      <c r="N5878" s="108"/>
      <c r="O5878" s="220"/>
      <c r="P5878" s="108"/>
      <c r="Q5878" s="225"/>
    </row>
    <row r="5879" spans="2:17" x14ac:dyDescent="0.25">
      <c r="B5879" s="108"/>
      <c r="C5879" s="220"/>
      <c r="D5879" s="108"/>
      <c r="E5879" s="220"/>
      <c r="F5879" s="108"/>
      <c r="G5879" s="220"/>
      <c r="H5879" s="108"/>
      <c r="I5879" s="220"/>
      <c r="J5879" s="108"/>
      <c r="K5879" s="220"/>
      <c r="L5879" s="108"/>
      <c r="M5879" s="220"/>
      <c r="N5879" s="108"/>
      <c r="O5879" s="220"/>
      <c r="P5879" s="108"/>
      <c r="Q5879" s="225"/>
    </row>
    <row r="5880" spans="2:17" x14ac:dyDescent="0.25">
      <c r="B5880" s="108"/>
      <c r="C5880" s="220"/>
      <c r="D5880" s="108"/>
      <c r="E5880" s="220"/>
      <c r="F5880" s="108"/>
      <c r="G5880" s="220"/>
      <c r="H5880" s="108"/>
      <c r="I5880" s="220"/>
      <c r="J5880" s="108"/>
      <c r="K5880" s="220"/>
      <c r="L5880" s="108"/>
      <c r="M5880" s="220"/>
      <c r="N5880" s="108"/>
      <c r="O5880" s="220"/>
      <c r="P5880" s="108"/>
      <c r="Q5880" s="225"/>
    </row>
    <row r="5881" spans="2:17" x14ac:dyDescent="0.25">
      <c r="B5881" s="108"/>
      <c r="C5881" s="220"/>
      <c r="D5881" s="108"/>
      <c r="E5881" s="220"/>
      <c r="F5881" s="108"/>
      <c r="G5881" s="220"/>
      <c r="H5881" s="108"/>
      <c r="I5881" s="220"/>
      <c r="J5881" s="108"/>
      <c r="K5881" s="220"/>
      <c r="L5881" s="108"/>
      <c r="M5881" s="220"/>
      <c r="N5881" s="108"/>
      <c r="O5881" s="220"/>
      <c r="P5881" s="108"/>
      <c r="Q5881" s="225"/>
    </row>
    <row r="5882" spans="2:17" x14ac:dyDescent="0.25">
      <c r="B5882" s="108"/>
      <c r="C5882" s="220"/>
      <c r="D5882" s="108"/>
      <c r="E5882" s="220"/>
      <c r="F5882" s="108"/>
      <c r="G5882" s="220"/>
      <c r="H5882" s="108"/>
      <c r="I5882" s="220"/>
      <c r="J5882" s="108"/>
      <c r="K5882" s="220"/>
      <c r="L5882" s="108"/>
      <c r="M5882" s="220"/>
      <c r="N5882" s="108"/>
      <c r="O5882" s="220"/>
      <c r="P5882" s="108"/>
      <c r="Q5882" s="225"/>
    </row>
    <row r="5883" spans="2:17" x14ac:dyDescent="0.25">
      <c r="B5883" s="108"/>
      <c r="C5883" s="220"/>
      <c r="D5883" s="108"/>
      <c r="E5883" s="220"/>
      <c r="F5883" s="108"/>
      <c r="G5883" s="220"/>
      <c r="H5883" s="108"/>
      <c r="I5883" s="220"/>
      <c r="J5883" s="108"/>
      <c r="K5883" s="220"/>
      <c r="L5883" s="108"/>
      <c r="M5883" s="220"/>
      <c r="N5883" s="108"/>
      <c r="O5883" s="220"/>
      <c r="P5883" s="108"/>
      <c r="Q5883" s="225"/>
    </row>
    <row r="5884" spans="2:17" x14ac:dyDescent="0.25">
      <c r="B5884" s="108"/>
      <c r="C5884" s="220"/>
      <c r="D5884" s="108"/>
      <c r="E5884" s="220"/>
      <c r="F5884" s="108"/>
      <c r="G5884" s="220"/>
      <c r="H5884" s="108"/>
      <c r="I5884" s="220"/>
      <c r="J5884" s="108"/>
      <c r="K5884" s="220"/>
      <c r="L5884" s="108"/>
      <c r="M5884" s="220"/>
      <c r="N5884" s="108"/>
      <c r="O5884" s="220"/>
      <c r="P5884" s="108"/>
      <c r="Q5884" s="225"/>
    </row>
    <row r="5885" spans="2:17" x14ac:dyDescent="0.25">
      <c r="B5885" s="108"/>
      <c r="C5885" s="220"/>
      <c r="D5885" s="108"/>
      <c r="E5885" s="220"/>
      <c r="F5885" s="108"/>
      <c r="G5885" s="220"/>
      <c r="H5885" s="108"/>
      <c r="I5885" s="220"/>
      <c r="J5885" s="108"/>
      <c r="K5885" s="220"/>
      <c r="L5885" s="108"/>
      <c r="M5885" s="220"/>
      <c r="N5885" s="108"/>
      <c r="O5885" s="220"/>
      <c r="P5885" s="108"/>
      <c r="Q5885" s="225"/>
    </row>
    <row r="5886" spans="2:17" x14ac:dyDescent="0.25">
      <c r="B5886" s="108"/>
      <c r="C5886" s="220"/>
      <c r="D5886" s="108"/>
      <c r="E5886" s="220"/>
      <c r="F5886" s="108"/>
      <c r="G5886" s="220"/>
      <c r="H5886" s="108"/>
      <c r="I5886" s="220"/>
      <c r="J5886" s="108"/>
      <c r="K5886" s="220"/>
      <c r="L5886" s="108"/>
      <c r="M5886" s="220"/>
      <c r="N5886" s="108"/>
      <c r="O5886" s="220"/>
      <c r="P5886" s="108"/>
      <c r="Q5886" s="225"/>
    </row>
    <row r="5887" spans="2:17" x14ac:dyDescent="0.25">
      <c r="B5887" s="108"/>
      <c r="C5887" s="220"/>
      <c r="D5887" s="108"/>
      <c r="E5887" s="220"/>
      <c r="F5887" s="108"/>
      <c r="G5887" s="220"/>
      <c r="H5887" s="108"/>
      <c r="I5887" s="220"/>
      <c r="J5887" s="108"/>
      <c r="K5887" s="220"/>
      <c r="L5887" s="108"/>
      <c r="M5887" s="220"/>
      <c r="N5887" s="108"/>
      <c r="O5887" s="220"/>
      <c r="P5887" s="108"/>
      <c r="Q5887" s="225"/>
    </row>
    <row r="5888" spans="2:17" x14ac:dyDescent="0.25">
      <c r="B5888" s="108"/>
      <c r="C5888" s="220"/>
      <c r="D5888" s="108"/>
      <c r="E5888" s="220"/>
      <c r="F5888" s="108"/>
      <c r="G5888" s="220"/>
      <c r="H5888" s="108"/>
      <c r="I5888" s="220"/>
      <c r="J5888" s="108"/>
      <c r="K5888" s="220"/>
      <c r="L5888" s="108"/>
      <c r="M5888" s="220"/>
      <c r="N5888" s="108"/>
      <c r="O5888" s="220"/>
      <c r="P5888" s="108"/>
      <c r="Q5888" s="225"/>
    </row>
    <row r="5889" spans="2:17" x14ac:dyDescent="0.25">
      <c r="B5889" s="108"/>
      <c r="C5889" s="220"/>
      <c r="D5889" s="108"/>
      <c r="E5889" s="220"/>
      <c r="F5889" s="108"/>
      <c r="G5889" s="220"/>
      <c r="H5889" s="108"/>
      <c r="I5889" s="220"/>
      <c r="J5889" s="108"/>
      <c r="K5889" s="220"/>
      <c r="L5889" s="108"/>
      <c r="M5889" s="220"/>
      <c r="N5889" s="108"/>
      <c r="O5889" s="220"/>
      <c r="P5889" s="108"/>
      <c r="Q5889" s="225"/>
    </row>
    <row r="5890" spans="2:17" x14ac:dyDescent="0.25">
      <c r="B5890" s="108"/>
      <c r="C5890" s="220"/>
      <c r="D5890" s="108"/>
      <c r="E5890" s="220"/>
      <c r="F5890" s="108"/>
      <c r="G5890" s="220"/>
      <c r="H5890" s="108"/>
      <c r="I5890" s="220"/>
      <c r="J5890" s="108"/>
      <c r="K5890" s="220"/>
      <c r="L5890" s="108"/>
      <c r="M5890" s="220"/>
      <c r="N5890" s="108"/>
      <c r="O5890" s="220"/>
      <c r="P5890" s="108"/>
      <c r="Q5890" s="225"/>
    </row>
    <row r="5891" spans="2:17" x14ac:dyDescent="0.25">
      <c r="B5891" s="108"/>
      <c r="C5891" s="220"/>
      <c r="D5891" s="108"/>
      <c r="E5891" s="220"/>
      <c r="F5891" s="108"/>
      <c r="G5891" s="220"/>
      <c r="H5891" s="108"/>
      <c r="I5891" s="220"/>
      <c r="J5891" s="108"/>
      <c r="K5891" s="220"/>
      <c r="L5891" s="108"/>
      <c r="M5891" s="220"/>
      <c r="N5891" s="108"/>
      <c r="O5891" s="220"/>
      <c r="P5891" s="108"/>
      <c r="Q5891" s="225"/>
    </row>
    <row r="5892" spans="2:17" x14ac:dyDescent="0.25">
      <c r="B5892" s="108"/>
      <c r="C5892" s="220"/>
      <c r="D5892" s="108"/>
      <c r="E5892" s="220"/>
      <c r="F5892" s="108"/>
      <c r="G5892" s="220"/>
      <c r="H5892" s="108"/>
      <c r="I5892" s="220"/>
      <c r="J5892" s="108"/>
      <c r="K5892" s="220"/>
      <c r="L5892" s="108"/>
      <c r="M5892" s="220"/>
      <c r="N5892" s="108"/>
      <c r="O5892" s="220"/>
      <c r="P5892" s="108"/>
      <c r="Q5892" s="225"/>
    </row>
    <row r="5893" spans="2:17" x14ac:dyDescent="0.25">
      <c r="B5893" s="108"/>
      <c r="C5893" s="220"/>
      <c r="D5893" s="108"/>
      <c r="E5893" s="220"/>
      <c r="F5893" s="108"/>
      <c r="G5893" s="220"/>
      <c r="H5893" s="108"/>
      <c r="I5893" s="220"/>
      <c r="J5893" s="108"/>
      <c r="K5893" s="220"/>
      <c r="L5893" s="108"/>
      <c r="M5893" s="220"/>
      <c r="N5893" s="108"/>
      <c r="O5893" s="220"/>
      <c r="P5893" s="108"/>
      <c r="Q5893" s="225"/>
    </row>
    <row r="5894" spans="2:17" x14ac:dyDescent="0.25">
      <c r="B5894" s="108"/>
      <c r="C5894" s="220"/>
      <c r="D5894" s="108"/>
      <c r="E5894" s="220"/>
      <c r="F5894" s="108"/>
      <c r="G5894" s="220"/>
      <c r="H5894" s="108"/>
      <c r="I5894" s="220"/>
      <c r="J5894" s="108"/>
      <c r="K5894" s="220"/>
      <c r="L5894" s="108"/>
      <c r="M5894" s="220"/>
      <c r="N5894" s="108"/>
      <c r="O5894" s="220"/>
      <c r="P5894" s="108"/>
      <c r="Q5894" s="225"/>
    </row>
    <row r="5895" spans="2:17" x14ac:dyDescent="0.25">
      <c r="B5895" s="108"/>
      <c r="C5895" s="220"/>
      <c r="D5895" s="108"/>
      <c r="E5895" s="220"/>
      <c r="F5895" s="108"/>
      <c r="G5895" s="220"/>
      <c r="H5895" s="108"/>
      <c r="I5895" s="220"/>
      <c r="J5895" s="108"/>
      <c r="K5895" s="220"/>
      <c r="L5895" s="108"/>
      <c r="M5895" s="220"/>
      <c r="N5895" s="108"/>
      <c r="O5895" s="220"/>
      <c r="P5895" s="108"/>
      <c r="Q5895" s="225"/>
    </row>
    <row r="5896" spans="2:17" x14ac:dyDescent="0.25">
      <c r="B5896" s="108"/>
      <c r="C5896" s="220"/>
      <c r="D5896" s="108"/>
      <c r="E5896" s="220"/>
      <c r="F5896" s="108"/>
      <c r="G5896" s="220"/>
      <c r="H5896" s="108"/>
      <c r="I5896" s="220"/>
      <c r="J5896" s="108"/>
      <c r="K5896" s="220"/>
      <c r="L5896" s="108"/>
      <c r="M5896" s="220"/>
      <c r="N5896" s="108"/>
      <c r="O5896" s="220"/>
      <c r="P5896" s="108"/>
      <c r="Q5896" s="225"/>
    </row>
    <row r="5897" spans="2:17" x14ac:dyDescent="0.25">
      <c r="B5897" s="108"/>
      <c r="C5897" s="220"/>
      <c r="D5897" s="108"/>
      <c r="E5897" s="220"/>
      <c r="F5897" s="108"/>
      <c r="G5897" s="220"/>
      <c r="H5897" s="108"/>
      <c r="I5897" s="220"/>
      <c r="J5897" s="108"/>
      <c r="K5897" s="220"/>
      <c r="L5897" s="108"/>
      <c r="M5897" s="220"/>
      <c r="N5897" s="108"/>
      <c r="O5897" s="220"/>
      <c r="P5897" s="108"/>
      <c r="Q5897" s="225"/>
    </row>
    <row r="5898" spans="2:17" x14ac:dyDescent="0.25">
      <c r="B5898" s="108"/>
      <c r="C5898" s="220"/>
      <c r="D5898" s="108"/>
      <c r="E5898" s="220"/>
      <c r="F5898" s="108"/>
      <c r="G5898" s="220"/>
      <c r="H5898" s="108"/>
      <c r="I5898" s="220"/>
      <c r="J5898" s="108"/>
      <c r="K5898" s="220"/>
      <c r="L5898" s="108"/>
      <c r="M5898" s="220"/>
      <c r="N5898" s="108"/>
      <c r="O5898" s="220"/>
      <c r="P5898" s="108"/>
      <c r="Q5898" s="225"/>
    </row>
    <row r="5899" spans="2:17" x14ac:dyDescent="0.25">
      <c r="B5899" s="108"/>
      <c r="C5899" s="220"/>
      <c r="D5899" s="108"/>
      <c r="E5899" s="220"/>
      <c r="F5899" s="108"/>
      <c r="G5899" s="220"/>
      <c r="H5899" s="108"/>
      <c r="I5899" s="220"/>
      <c r="J5899" s="108"/>
      <c r="K5899" s="220"/>
      <c r="L5899" s="108"/>
      <c r="M5899" s="220"/>
      <c r="N5899" s="108"/>
      <c r="O5899" s="220"/>
      <c r="P5899" s="108"/>
      <c r="Q5899" s="225"/>
    </row>
    <row r="5900" spans="2:17" x14ac:dyDescent="0.25">
      <c r="B5900" s="108"/>
      <c r="C5900" s="220"/>
      <c r="D5900" s="108"/>
      <c r="E5900" s="220"/>
      <c r="F5900" s="108"/>
      <c r="G5900" s="220"/>
      <c r="H5900" s="108"/>
      <c r="I5900" s="220"/>
      <c r="J5900" s="108"/>
      <c r="K5900" s="220"/>
      <c r="L5900" s="108"/>
      <c r="M5900" s="220"/>
      <c r="N5900" s="108"/>
      <c r="O5900" s="220"/>
      <c r="P5900" s="108"/>
      <c r="Q5900" s="225"/>
    </row>
    <row r="5901" spans="2:17" x14ac:dyDescent="0.25">
      <c r="B5901" s="108"/>
      <c r="C5901" s="220"/>
      <c r="D5901" s="108"/>
      <c r="E5901" s="220"/>
      <c r="F5901" s="108"/>
      <c r="G5901" s="220"/>
      <c r="H5901" s="108"/>
      <c r="I5901" s="220"/>
      <c r="J5901" s="108"/>
      <c r="K5901" s="220"/>
      <c r="L5901" s="108"/>
      <c r="M5901" s="220"/>
      <c r="N5901" s="108"/>
      <c r="O5901" s="220"/>
      <c r="P5901" s="108"/>
      <c r="Q5901" s="225"/>
    </row>
    <row r="5902" spans="2:17" x14ac:dyDescent="0.25">
      <c r="B5902" s="108"/>
      <c r="C5902" s="220"/>
      <c r="D5902" s="108"/>
      <c r="E5902" s="220"/>
      <c r="F5902" s="108"/>
      <c r="G5902" s="220"/>
      <c r="H5902" s="108"/>
      <c r="I5902" s="220"/>
      <c r="J5902" s="108"/>
      <c r="K5902" s="220"/>
      <c r="L5902" s="108"/>
      <c r="M5902" s="220"/>
      <c r="N5902" s="108"/>
      <c r="O5902" s="220"/>
      <c r="P5902" s="108"/>
      <c r="Q5902" s="225"/>
    </row>
    <row r="5903" spans="2:17" x14ac:dyDescent="0.25">
      <c r="B5903" s="108"/>
      <c r="C5903" s="220"/>
      <c r="D5903" s="108"/>
      <c r="E5903" s="220"/>
      <c r="F5903" s="108"/>
      <c r="G5903" s="220"/>
      <c r="H5903" s="108"/>
      <c r="I5903" s="220"/>
      <c r="J5903" s="108"/>
      <c r="K5903" s="220"/>
      <c r="L5903" s="108"/>
      <c r="M5903" s="220"/>
      <c r="N5903" s="108"/>
      <c r="O5903" s="220"/>
      <c r="P5903" s="108"/>
      <c r="Q5903" s="225"/>
    </row>
    <row r="5904" spans="2:17" x14ac:dyDescent="0.25">
      <c r="B5904" s="108"/>
      <c r="C5904" s="220"/>
      <c r="D5904" s="108"/>
      <c r="E5904" s="220"/>
      <c r="F5904" s="108"/>
      <c r="G5904" s="220"/>
      <c r="H5904" s="108"/>
      <c r="I5904" s="220"/>
      <c r="J5904" s="108"/>
      <c r="K5904" s="220"/>
      <c r="L5904" s="108"/>
      <c r="M5904" s="220"/>
      <c r="N5904" s="108"/>
      <c r="O5904" s="220"/>
      <c r="P5904" s="108"/>
      <c r="Q5904" s="225"/>
    </row>
    <row r="5905" spans="2:17" x14ac:dyDescent="0.25">
      <c r="B5905" s="108"/>
      <c r="C5905" s="220"/>
      <c r="D5905" s="108"/>
      <c r="E5905" s="220"/>
      <c r="F5905" s="108"/>
      <c r="G5905" s="220"/>
      <c r="H5905" s="108"/>
      <c r="I5905" s="220"/>
      <c r="J5905" s="108"/>
      <c r="K5905" s="220"/>
      <c r="L5905" s="108"/>
      <c r="M5905" s="220"/>
      <c r="N5905" s="108"/>
      <c r="O5905" s="220"/>
      <c r="P5905" s="108"/>
      <c r="Q5905" s="225"/>
    </row>
    <row r="5906" spans="2:17" x14ac:dyDescent="0.25">
      <c r="B5906" s="108"/>
      <c r="C5906" s="220"/>
      <c r="D5906" s="108"/>
      <c r="E5906" s="220"/>
      <c r="F5906" s="108"/>
      <c r="G5906" s="220"/>
      <c r="H5906" s="108"/>
      <c r="I5906" s="220"/>
      <c r="J5906" s="108"/>
      <c r="K5906" s="220"/>
      <c r="L5906" s="108"/>
      <c r="M5906" s="220"/>
      <c r="N5906" s="108"/>
      <c r="O5906" s="220"/>
      <c r="P5906" s="108"/>
      <c r="Q5906" s="225"/>
    </row>
    <row r="5907" spans="2:17" x14ac:dyDescent="0.25">
      <c r="B5907" s="108"/>
      <c r="C5907" s="220"/>
      <c r="D5907" s="108"/>
      <c r="E5907" s="220"/>
      <c r="F5907" s="108"/>
      <c r="G5907" s="220"/>
      <c r="H5907" s="108"/>
      <c r="I5907" s="220"/>
      <c r="J5907" s="108"/>
      <c r="K5907" s="220"/>
      <c r="L5907" s="108"/>
      <c r="M5907" s="220"/>
      <c r="N5907" s="108"/>
      <c r="O5907" s="220"/>
      <c r="P5907" s="108"/>
      <c r="Q5907" s="225"/>
    </row>
    <row r="5908" spans="2:17" x14ac:dyDescent="0.25">
      <c r="B5908" s="108"/>
      <c r="C5908" s="220"/>
      <c r="D5908" s="108"/>
      <c r="E5908" s="220"/>
      <c r="F5908" s="108"/>
      <c r="G5908" s="220"/>
      <c r="H5908" s="108"/>
      <c r="I5908" s="220"/>
      <c r="J5908" s="108"/>
      <c r="K5908" s="220"/>
      <c r="L5908" s="108"/>
      <c r="M5908" s="220"/>
      <c r="N5908" s="108"/>
      <c r="O5908" s="220"/>
      <c r="P5908" s="108"/>
      <c r="Q5908" s="225"/>
    </row>
    <row r="5909" spans="2:17" x14ac:dyDescent="0.25">
      <c r="B5909" s="108"/>
      <c r="C5909" s="220"/>
      <c r="D5909" s="108"/>
      <c r="E5909" s="220"/>
      <c r="F5909" s="108"/>
      <c r="G5909" s="220"/>
      <c r="H5909" s="108"/>
      <c r="I5909" s="220"/>
      <c r="J5909" s="108"/>
      <c r="K5909" s="220"/>
      <c r="L5909" s="108"/>
      <c r="M5909" s="220"/>
      <c r="N5909" s="108"/>
      <c r="O5909" s="220"/>
      <c r="P5909" s="108"/>
      <c r="Q5909" s="225"/>
    </row>
    <row r="5910" spans="2:17" x14ac:dyDescent="0.25">
      <c r="B5910" s="108"/>
      <c r="C5910" s="220"/>
      <c r="D5910" s="108"/>
      <c r="E5910" s="220"/>
      <c r="F5910" s="108"/>
      <c r="G5910" s="220"/>
      <c r="H5910" s="108"/>
      <c r="I5910" s="220"/>
      <c r="J5910" s="108"/>
      <c r="K5910" s="220"/>
      <c r="L5910" s="108"/>
      <c r="M5910" s="220"/>
      <c r="N5910" s="108"/>
      <c r="O5910" s="220"/>
      <c r="P5910" s="108"/>
      <c r="Q5910" s="225"/>
    </row>
    <row r="5911" spans="2:17" x14ac:dyDescent="0.25">
      <c r="B5911" s="108"/>
      <c r="C5911" s="220"/>
      <c r="D5911" s="108"/>
      <c r="E5911" s="220"/>
      <c r="F5911" s="108"/>
      <c r="G5911" s="220"/>
      <c r="H5911" s="108"/>
      <c r="I5911" s="220"/>
      <c r="J5911" s="108"/>
      <c r="K5911" s="220"/>
      <c r="L5911" s="108"/>
      <c r="M5911" s="220"/>
      <c r="N5911" s="108"/>
      <c r="O5911" s="220"/>
      <c r="P5911" s="108"/>
      <c r="Q5911" s="225"/>
    </row>
    <row r="5912" spans="2:17" x14ac:dyDescent="0.25">
      <c r="B5912" s="108"/>
      <c r="C5912" s="220"/>
      <c r="D5912" s="108"/>
      <c r="E5912" s="220"/>
      <c r="F5912" s="108"/>
      <c r="G5912" s="220"/>
      <c r="H5912" s="108"/>
      <c r="I5912" s="220"/>
      <c r="J5912" s="108"/>
      <c r="K5912" s="220"/>
      <c r="L5912" s="108"/>
      <c r="M5912" s="220"/>
      <c r="N5912" s="108"/>
      <c r="O5912" s="220"/>
      <c r="P5912" s="108"/>
      <c r="Q5912" s="225"/>
    </row>
    <row r="5913" spans="2:17" x14ac:dyDescent="0.25">
      <c r="B5913" s="108"/>
      <c r="C5913" s="220"/>
      <c r="D5913" s="108"/>
      <c r="E5913" s="220"/>
      <c r="F5913" s="108"/>
      <c r="G5913" s="220"/>
      <c r="H5913" s="108"/>
      <c r="I5913" s="220"/>
      <c r="J5913" s="108"/>
      <c r="K5913" s="220"/>
      <c r="L5913" s="108"/>
      <c r="M5913" s="220"/>
      <c r="N5913" s="108"/>
      <c r="O5913" s="220"/>
      <c r="P5913" s="108"/>
      <c r="Q5913" s="225"/>
    </row>
    <row r="5914" spans="2:17" x14ac:dyDescent="0.25">
      <c r="B5914" s="108"/>
      <c r="C5914" s="220"/>
      <c r="D5914" s="108"/>
      <c r="E5914" s="220"/>
      <c r="F5914" s="108"/>
      <c r="G5914" s="220"/>
      <c r="H5914" s="108"/>
      <c r="I5914" s="220"/>
      <c r="J5914" s="108"/>
      <c r="K5914" s="220"/>
      <c r="L5914" s="108"/>
      <c r="M5914" s="220"/>
      <c r="N5914" s="108"/>
      <c r="O5914" s="220"/>
      <c r="P5914" s="108"/>
      <c r="Q5914" s="225"/>
    </row>
    <row r="5915" spans="2:17" x14ac:dyDescent="0.25">
      <c r="B5915" s="108"/>
      <c r="C5915" s="220"/>
      <c r="D5915" s="108"/>
      <c r="E5915" s="220"/>
      <c r="F5915" s="108"/>
      <c r="G5915" s="220"/>
      <c r="H5915" s="108"/>
      <c r="I5915" s="220"/>
      <c r="J5915" s="108"/>
      <c r="K5915" s="220"/>
      <c r="L5915" s="108"/>
      <c r="M5915" s="220"/>
      <c r="N5915" s="108"/>
      <c r="O5915" s="220"/>
      <c r="P5915" s="108"/>
      <c r="Q5915" s="225"/>
    </row>
    <row r="5916" spans="2:17" x14ac:dyDescent="0.25">
      <c r="B5916" s="108"/>
      <c r="C5916" s="220"/>
      <c r="D5916" s="108"/>
      <c r="E5916" s="220"/>
      <c r="F5916" s="108"/>
      <c r="G5916" s="220"/>
      <c r="H5916" s="108"/>
      <c r="I5916" s="220"/>
      <c r="J5916" s="108"/>
      <c r="K5916" s="220"/>
      <c r="L5916" s="108"/>
      <c r="M5916" s="220"/>
      <c r="N5916" s="108"/>
      <c r="O5916" s="220"/>
      <c r="P5916" s="108"/>
      <c r="Q5916" s="225"/>
    </row>
    <row r="5917" spans="2:17" x14ac:dyDescent="0.25">
      <c r="B5917" s="108"/>
      <c r="C5917" s="220"/>
      <c r="D5917" s="108"/>
      <c r="E5917" s="220"/>
      <c r="F5917" s="108"/>
      <c r="G5917" s="220"/>
      <c r="H5917" s="108"/>
      <c r="I5917" s="220"/>
      <c r="J5917" s="108"/>
      <c r="K5917" s="220"/>
      <c r="L5917" s="108"/>
      <c r="M5917" s="220"/>
      <c r="N5917" s="108"/>
      <c r="O5917" s="220"/>
      <c r="P5917" s="108"/>
      <c r="Q5917" s="225"/>
    </row>
    <row r="5918" spans="2:17" x14ac:dyDescent="0.25">
      <c r="B5918" s="108"/>
      <c r="C5918" s="220"/>
      <c r="D5918" s="108"/>
      <c r="E5918" s="220"/>
      <c r="F5918" s="108"/>
      <c r="G5918" s="220"/>
      <c r="H5918" s="108"/>
      <c r="I5918" s="220"/>
      <c r="J5918" s="108"/>
      <c r="K5918" s="220"/>
      <c r="L5918" s="108"/>
      <c r="M5918" s="220"/>
      <c r="N5918" s="108"/>
      <c r="O5918" s="220"/>
      <c r="P5918" s="108"/>
      <c r="Q5918" s="225"/>
    </row>
    <row r="5919" spans="2:17" x14ac:dyDescent="0.25">
      <c r="B5919" s="108"/>
      <c r="C5919" s="220"/>
      <c r="D5919" s="108"/>
      <c r="E5919" s="220"/>
      <c r="F5919" s="108"/>
      <c r="G5919" s="220"/>
      <c r="H5919" s="108"/>
      <c r="I5919" s="220"/>
      <c r="J5919" s="108"/>
      <c r="K5919" s="220"/>
      <c r="L5919" s="108"/>
      <c r="M5919" s="220"/>
      <c r="N5919" s="108"/>
      <c r="O5919" s="220"/>
      <c r="P5919" s="108"/>
      <c r="Q5919" s="225"/>
    </row>
    <row r="5920" spans="2:17" x14ac:dyDescent="0.25">
      <c r="B5920" s="108"/>
      <c r="C5920" s="220"/>
      <c r="D5920" s="108"/>
      <c r="E5920" s="220"/>
      <c r="F5920" s="108"/>
      <c r="G5920" s="220"/>
      <c r="H5920" s="108"/>
      <c r="I5920" s="220"/>
      <c r="J5920" s="108"/>
      <c r="K5920" s="220"/>
      <c r="L5920" s="108"/>
      <c r="M5920" s="220"/>
      <c r="N5920" s="108"/>
      <c r="O5920" s="220"/>
      <c r="P5920" s="108"/>
      <c r="Q5920" s="225"/>
    </row>
    <row r="5921" spans="2:17" x14ac:dyDescent="0.25">
      <c r="B5921" s="108"/>
      <c r="C5921" s="220"/>
      <c r="D5921" s="108"/>
      <c r="E5921" s="220"/>
      <c r="F5921" s="108"/>
      <c r="G5921" s="220"/>
      <c r="H5921" s="108"/>
      <c r="I5921" s="220"/>
      <c r="J5921" s="108"/>
      <c r="K5921" s="220"/>
      <c r="L5921" s="108"/>
      <c r="M5921" s="220"/>
      <c r="N5921" s="108"/>
      <c r="O5921" s="220"/>
      <c r="P5921" s="108"/>
      <c r="Q5921" s="225"/>
    </row>
    <row r="5922" spans="2:17" x14ac:dyDescent="0.25">
      <c r="B5922" s="108"/>
      <c r="C5922" s="220"/>
      <c r="D5922" s="108"/>
      <c r="E5922" s="220"/>
      <c r="F5922" s="108"/>
      <c r="G5922" s="220"/>
      <c r="H5922" s="108"/>
      <c r="I5922" s="220"/>
      <c r="J5922" s="108"/>
      <c r="K5922" s="220"/>
      <c r="L5922" s="108"/>
      <c r="M5922" s="220"/>
      <c r="N5922" s="108"/>
      <c r="O5922" s="220"/>
      <c r="P5922" s="108"/>
      <c r="Q5922" s="225"/>
    </row>
    <row r="5923" spans="2:17" x14ac:dyDescent="0.25">
      <c r="B5923" s="108"/>
      <c r="C5923" s="220"/>
      <c r="D5923" s="108"/>
      <c r="E5923" s="220"/>
      <c r="F5923" s="108"/>
      <c r="G5923" s="220"/>
      <c r="H5923" s="108"/>
      <c r="I5923" s="220"/>
      <c r="J5923" s="108"/>
      <c r="K5923" s="220"/>
      <c r="L5923" s="108"/>
      <c r="M5923" s="220"/>
      <c r="N5923" s="108"/>
      <c r="O5923" s="220"/>
      <c r="P5923" s="108"/>
      <c r="Q5923" s="225"/>
    </row>
    <row r="5924" spans="2:17" x14ac:dyDescent="0.25">
      <c r="B5924" s="108"/>
      <c r="C5924" s="220"/>
      <c r="D5924" s="108"/>
      <c r="E5924" s="220"/>
      <c r="F5924" s="108"/>
      <c r="G5924" s="220"/>
      <c r="H5924" s="108"/>
      <c r="I5924" s="220"/>
      <c r="J5924" s="108"/>
      <c r="K5924" s="220"/>
      <c r="L5924" s="108"/>
      <c r="M5924" s="220"/>
      <c r="N5924" s="108"/>
      <c r="O5924" s="220"/>
      <c r="P5924" s="108"/>
      <c r="Q5924" s="225"/>
    </row>
    <row r="5925" spans="2:17" x14ac:dyDescent="0.25">
      <c r="B5925" s="108"/>
      <c r="C5925" s="220"/>
      <c r="D5925" s="108"/>
      <c r="E5925" s="220"/>
      <c r="F5925" s="108"/>
      <c r="G5925" s="220"/>
      <c r="H5925" s="108"/>
      <c r="I5925" s="220"/>
      <c r="J5925" s="108"/>
      <c r="K5925" s="220"/>
      <c r="L5925" s="108"/>
      <c r="M5925" s="220"/>
      <c r="N5925" s="108"/>
      <c r="O5925" s="220"/>
      <c r="P5925" s="108"/>
      <c r="Q5925" s="225"/>
    </row>
    <row r="5926" spans="2:17" x14ac:dyDescent="0.25">
      <c r="B5926" s="108"/>
      <c r="C5926" s="220"/>
      <c r="D5926" s="108"/>
      <c r="E5926" s="220"/>
      <c r="F5926" s="108"/>
      <c r="G5926" s="220"/>
      <c r="H5926" s="108"/>
      <c r="I5926" s="220"/>
      <c r="J5926" s="108"/>
      <c r="K5926" s="220"/>
      <c r="L5926" s="108"/>
      <c r="M5926" s="220"/>
      <c r="N5926" s="108"/>
      <c r="O5926" s="220"/>
      <c r="P5926" s="108"/>
      <c r="Q5926" s="225"/>
    </row>
    <row r="5927" spans="2:17" x14ac:dyDescent="0.25">
      <c r="B5927" s="108"/>
      <c r="C5927" s="220"/>
      <c r="D5927" s="108"/>
      <c r="E5927" s="220"/>
      <c r="F5927" s="108"/>
      <c r="G5927" s="220"/>
      <c r="H5927" s="108"/>
      <c r="I5927" s="220"/>
      <c r="J5927" s="108"/>
      <c r="K5927" s="220"/>
      <c r="L5927" s="108"/>
      <c r="M5927" s="220"/>
      <c r="N5927" s="108"/>
      <c r="O5927" s="220"/>
      <c r="P5927" s="108"/>
      <c r="Q5927" s="225"/>
    </row>
    <row r="5928" spans="2:17" x14ac:dyDescent="0.25">
      <c r="B5928" s="108"/>
      <c r="C5928" s="220"/>
      <c r="D5928" s="108"/>
      <c r="E5928" s="220"/>
      <c r="F5928" s="108"/>
      <c r="G5928" s="220"/>
      <c r="H5928" s="108"/>
      <c r="I5928" s="220"/>
      <c r="J5928" s="108"/>
      <c r="K5928" s="220"/>
      <c r="L5928" s="108"/>
      <c r="M5928" s="220"/>
      <c r="N5928" s="108"/>
      <c r="O5928" s="220"/>
      <c r="P5928" s="108"/>
      <c r="Q5928" s="225"/>
    </row>
    <row r="5929" spans="2:17" x14ac:dyDescent="0.25">
      <c r="B5929" s="108"/>
      <c r="C5929" s="220"/>
      <c r="D5929" s="108"/>
      <c r="E5929" s="220"/>
      <c r="F5929" s="108"/>
      <c r="G5929" s="220"/>
      <c r="H5929" s="108"/>
      <c r="I5929" s="220"/>
      <c r="J5929" s="108"/>
      <c r="K5929" s="220"/>
      <c r="L5929" s="108"/>
      <c r="M5929" s="220"/>
      <c r="N5929" s="108"/>
      <c r="O5929" s="220"/>
      <c r="P5929" s="108"/>
      <c r="Q5929" s="225"/>
    </row>
    <row r="5930" spans="2:17" x14ac:dyDescent="0.25">
      <c r="B5930" s="108"/>
      <c r="C5930" s="220"/>
      <c r="D5930" s="108"/>
      <c r="E5930" s="220"/>
      <c r="F5930" s="108"/>
      <c r="G5930" s="220"/>
      <c r="H5930" s="108"/>
      <c r="I5930" s="220"/>
      <c r="J5930" s="108"/>
      <c r="K5930" s="220"/>
      <c r="L5930" s="108"/>
      <c r="M5930" s="220"/>
      <c r="N5930" s="108"/>
      <c r="O5930" s="220"/>
      <c r="P5930" s="108"/>
      <c r="Q5930" s="225"/>
    </row>
    <row r="5931" spans="2:17" x14ac:dyDescent="0.25">
      <c r="B5931" s="108"/>
      <c r="C5931" s="220"/>
      <c r="D5931" s="108"/>
      <c r="E5931" s="220"/>
      <c r="F5931" s="108"/>
      <c r="G5931" s="220"/>
      <c r="H5931" s="108"/>
      <c r="I5931" s="220"/>
      <c r="J5931" s="108"/>
      <c r="K5931" s="220"/>
      <c r="L5931" s="108"/>
      <c r="M5931" s="220"/>
      <c r="N5931" s="108"/>
      <c r="O5931" s="220"/>
      <c r="P5931" s="108"/>
      <c r="Q5931" s="225"/>
    </row>
    <row r="5932" spans="2:17" x14ac:dyDescent="0.25">
      <c r="B5932" s="108"/>
      <c r="C5932" s="220"/>
      <c r="D5932" s="108"/>
      <c r="E5932" s="220"/>
      <c r="F5932" s="108"/>
      <c r="G5932" s="220"/>
      <c r="H5932" s="108"/>
      <c r="I5932" s="220"/>
      <c r="J5932" s="108"/>
      <c r="K5932" s="220"/>
      <c r="L5932" s="108"/>
      <c r="M5932" s="220"/>
      <c r="N5932" s="108"/>
      <c r="O5932" s="220"/>
      <c r="P5932" s="108"/>
      <c r="Q5932" s="225"/>
    </row>
    <row r="5933" spans="2:17" x14ac:dyDescent="0.25">
      <c r="B5933" s="108"/>
      <c r="C5933" s="220"/>
      <c r="D5933" s="108"/>
      <c r="E5933" s="220"/>
      <c r="F5933" s="108"/>
      <c r="G5933" s="220"/>
      <c r="H5933" s="108"/>
      <c r="I5933" s="220"/>
      <c r="J5933" s="108"/>
      <c r="K5933" s="220"/>
      <c r="L5933" s="108"/>
      <c r="M5933" s="220"/>
      <c r="N5933" s="108"/>
      <c r="O5933" s="220"/>
      <c r="P5933" s="108"/>
      <c r="Q5933" s="225"/>
    </row>
    <row r="5934" spans="2:17" x14ac:dyDescent="0.25">
      <c r="B5934" s="108"/>
      <c r="C5934" s="220"/>
      <c r="D5934" s="108"/>
      <c r="E5934" s="220"/>
      <c r="F5934" s="108"/>
      <c r="G5934" s="220"/>
      <c r="H5934" s="108"/>
      <c r="I5934" s="220"/>
      <c r="J5934" s="108"/>
      <c r="K5934" s="220"/>
      <c r="L5934" s="108"/>
      <c r="M5934" s="220"/>
      <c r="N5934" s="108"/>
      <c r="O5934" s="220"/>
      <c r="P5934" s="108"/>
      <c r="Q5934" s="225"/>
    </row>
    <row r="5935" spans="2:17" x14ac:dyDescent="0.25">
      <c r="B5935" s="108"/>
      <c r="C5935" s="220"/>
      <c r="D5935" s="108"/>
      <c r="E5935" s="220"/>
      <c r="F5935" s="108"/>
      <c r="G5935" s="220"/>
      <c r="H5935" s="108"/>
      <c r="I5935" s="220"/>
      <c r="J5935" s="108"/>
      <c r="K5935" s="220"/>
      <c r="L5935" s="108"/>
      <c r="M5935" s="220"/>
      <c r="N5935" s="108"/>
      <c r="O5935" s="220"/>
      <c r="P5935" s="108"/>
      <c r="Q5935" s="225"/>
    </row>
    <row r="5936" spans="2:17" x14ac:dyDescent="0.25">
      <c r="B5936" s="108"/>
      <c r="C5936" s="220"/>
      <c r="D5936" s="108"/>
      <c r="E5936" s="220"/>
      <c r="F5936" s="108"/>
      <c r="G5936" s="220"/>
      <c r="H5936" s="108"/>
      <c r="I5936" s="220"/>
      <c r="J5936" s="108"/>
      <c r="K5936" s="220"/>
      <c r="L5936" s="108"/>
      <c r="M5936" s="220"/>
      <c r="N5936" s="108"/>
      <c r="O5936" s="220"/>
      <c r="P5936" s="108"/>
      <c r="Q5936" s="225"/>
    </row>
    <row r="5937" spans="2:17" x14ac:dyDescent="0.25">
      <c r="B5937" s="108"/>
      <c r="C5937" s="220"/>
      <c r="D5937" s="108"/>
      <c r="E5937" s="220"/>
      <c r="F5937" s="108"/>
      <c r="G5937" s="220"/>
      <c r="H5937" s="108"/>
      <c r="I5937" s="220"/>
      <c r="J5937" s="108"/>
      <c r="K5937" s="220"/>
      <c r="L5937" s="108"/>
      <c r="M5937" s="220"/>
      <c r="N5937" s="108"/>
      <c r="O5937" s="220"/>
      <c r="P5937" s="108"/>
      <c r="Q5937" s="225"/>
    </row>
    <row r="5938" spans="2:17" x14ac:dyDescent="0.25">
      <c r="B5938" s="108"/>
      <c r="C5938" s="220"/>
      <c r="D5938" s="108"/>
      <c r="E5938" s="220"/>
      <c r="F5938" s="108"/>
      <c r="G5938" s="220"/>
      <c r="H5938" s="108"/>
      <c r="I5938" s="220"/>
      <c r="J5938" s="108"/>
      <c r="K5938" s="220"/>
      <c r="L5938" s="108"/>
      <c r="M5938" s="220"/>
      <c r="N5938" s="108"/>
      <c r="O5938" s="220"/>
      <c r="P5938" s="108"/>
      <c r="Q5938" s="225"/>
    </row>
    <row r="5939" spans="2:17" x14ac:dyDescent="0.25">
      <c r="B5939" s="108"/>
      <c r="C5939" s="220"/>
      <c r="D5939" s="108"/>
      <c r="E5939" s="220"/>
      <c r="F5939" s="108"/>
      <c r="G5939" s="220"/>
      <c r="H5939" s="108"/>
      <c r="I5939" s="220"/>
      <c r="J5939" s="108"/>
      <c r="K5939" s="220"/>
      <c r="L5939" s="108"/>
      <c r="M5939" s="220"/>
      <c r="N5939" s="108"/>
      <c r="O5939" s="220"/>
      <c r="P5939" s="108"/>
      <c r="Q5939" s="225"/>
    </row>
    <row r="5940" spans="2:17" x14ac:dyDescent="0.25">
      <c r="B5940" s="108"/>
      <c r="C5940" s="220"/>
      <c r="D5940" s="108"/>
      <c r="E5940" s="220"/>
      <c r="F5940" s="108"/>
      <c r="G5940" s="220"/>
      <c r="H5940" s="108"/>
      <c r="I5940" s="220"/>
      <c r="J5940" s="108"/>
      <c r="K5940" s="220"/>
      <c r="L5940" s="108"/>
      <c r="M5940" s="220"/>
      <c r="N5940" s="108"/>
      <c r="O5940" s="220"/>
      <c r="P5940" s="108"/>
      <c r="Q5940" s="225"/>
    </row>
    <row r="5941" spans="2:17" x14ac:dyDescent="0.25">
      <c r="B5941" s="108"/>
      <c r="C5941" s="220"/>
      <c r="D5941" s="108"/>
      <c r="E5941" s="220"/>
      <c r="F5941" s="108"/>
      <c r="G5941" s="220"/>
      <c r="H5941" s="108"/>
      <c r="I5941" s="220"/>
      <c r="J5941" s="108"/>
      <c r="K5941" s="220"/>
      <c r="L5941" s="108"/>
      <c r="M5941" s="220"/>
      <c r="N5941" s="108"/>
      <c r="O5941" s="220"/>
      <c r="P5941" s="108"/>
      <c r="Q5941" s="225"/>
    </row>
    <row r="5942" spans="2:17" x14ac:dyDescent="0.25">
      <c r="B5942" s="108"/>
      <c r="C5942" s="220"/>
      <c r="D5942" s="108"/>
      <c r="E5942" s="220"/>
      <c r="F5942" s="108"/>
      <c r="G5942" s="220"/>
      <c r="H5942" s="108"/>
      <c r="I5942" s="220"/>
      <c r="J5942" s="108"/>
      <c r="K5942" s="220"/>
      <c r="L5942" s="108"/>
      <c r="M5942" s="220"/>
      <c r="N5942" s="108"/>
      <c r="O5942" s="220"/>
      <c r="P5942" s="108"/>
      <c r="Q5942" s="225"/>
    </row>
    <row r="5943" spans="2:17" x14ac:dyDescent="0.25">
      <c r="B5943" s="108"/>
      <c r="C5943" s="220"/>
      <c r="D5943" s="108"/>
      <c r="E5943" s="220"/>
      <c r="F5943" s="108"/>
      <c r="G5943" s="220"/>
      <c r="H5943" s="108"/>
      <c r="I5943" s="220"/>
      <c r="J5943" s="108"/>
      <c r="K5943" s="220"/>
      <c r="L5943" s="108"/>
      <c r="M5943" s="220"/>
      <c r="N5943" s="108"/>
      <c r="O5943" s="220"/>
      <c r="P5943" s="108"/>
      <c r="Q5943" s="225"/>
    </row>
    <row r="5944" spans="2:17" x14ac:dyDescent="0.25">
      <c r="B5944" s="108"/>
      <c r="C5944" s="220"/>
      <c r="D5944" s="108"/>
      <c r="E5944" s="220"/>
      <c r="F5944" s="108"/>
      <c r="G5944" s="220"/>
      <c r="H5944" s="108"/>
      <c r="I5944" s="220"/>
      <c r="J5944" s="108"/>
      <c r="K5944" s="220"/>
      <c r="L5944" s="108"/>
      <c r="M5944" s="220"/>
      <c r="N5944" s="108"/>
      <c r="O5944" s="220"/>
      <c r="P5944" s="108"/>
      <c r="Q5944" s="225"/>
    </row>
    <row r="5945" spans="2:17" x14ac:dyDescent="0.25">
      <c r="B5945" s="108"/>
      <c r="C5945" s="220"/>
      <c r="D5945" s="108"/>
      <c r="E5945" s="220"/>
      <c r="F5945" s="108"/>
      <c r="G5945" s="220"/>
      <c r="H5945" s="108"/>
      <c r="I5945" s="220"/>
      <c r="J5945" s="108"/>
      <c r="K5945" s="220"/>
      <c r="L5945" s="108"/>
      <c r="M5945" s="220"/>
      <c r="N5945" s="108"/>
      <c r="O5945" s="220"/>
      <c r="P5945" s="108"/>
      <c r="Q5945" s="225"/>
    </row>
    <row r="5946" spans="2:17" x14ac:dyDescent="0.25">
      <c r="B5946" s="108"/>
      <c r="C5946" s="220"/>
      <c r="D5946" s="108"/>
      <c r="E5946" s="220"/>
      <c r="F5946" s="108"/>
      <c r="G5946" s="220"/>
      <c r="H5946" s="108"/>
      <c r="I5946" s="220"/>
      <c r="J5946" s="108"/>
      <c r="K5946" s="220"/>
      <c r="L5946" s="108"/>
      <c r="M5946" s="220"/>
      <c r="N5946" s="108"/>
      <c r="O5946" s="220"/>
      <c r="P5946" s="108"/>
      <c r="Q5946" s="225"/>
    </row>
    <row r="5947" spans="2:17" x14ac:dyDescent="0.25">
      <c r="B5947" s="108"/>
      <c r="C5947" s="220"/>
      <c r="D5947" s="108"/>
      <c r="E5947" s="220"/>
      <c r="F5947" s="108"/>
      <c r="G5947" s="220"/>
      <c r="H5947" s="108"/>
      <c r="I5947" s="220"/>
      <c r="J5947" s="108"/>
      <c r="K5947" s="220"/>
      <c r="L5947" s="108"/>
      <c r="M5947" s="220"/>
      <c r="N5947" s="108"/>
      <c r="O5947" s="220"/>
      <c r="P5947" s="108"/>
      <c r="Q5947" s="225"/>
    </row>
    <row r="5948" spans="2:17" x14ac:dyDescent="0.25">
      <c r="B5948" s="108"/>
      <c r="C5948" s="220"/>
      <c r="D5948" s="108"/>
      <c r="E5948" s="220"/>
      <c r="F5948" s="108"/>
      <c r="G5948" s="220"/>
      <c r="H5948" s="108"/>
      <c r="I5948" s="220"/>
      <c r="J5948" s="108"/>
      <c r="K5948" s="220"/>
      <c r="L5948" s="108"/>
      <c r="M5948" s="220"/>
      <c r="N5948" s="108"/>
      <c r="O5948" s="220"/>
      <c r="P5948" s="108"/>
      <c r="Q5948" s="225"/>
    </row>
    <row r="5949" spans="2:17" x14ac:dyDescent="0.25">
      <c r="B5949" s="108"/>
      <c r="C5949" s="220"/>
      <c r="D5949" s="108"/>
      <c r="E5949" s="220"/>
      <c r="F5949" s="108"/>
      <c r="G5949" s="220"/>
      <c r="H5949" s="108"/>
      <c r="I5949" s="220"/>
      <c r="J5949" s="108"/>
      <c r="K5949" s="220"/>
      <c r="L5949" s="108"/>
      <c r="M5949" s="220"/>
      <c r="N5949" s="108"/>
      <c r="O5949" s="220"/>
      <c r="P5949" s="108"/>
      <c r="Q5949" s="225"/>
    </row>
    <row r="5950" spans="2:17" x14ac:dyDescent="0.25">
      <c r="B5950" s="108"/>
      <c r="C5950" s="220"/>
      <c r="D5950" s="108"/>
      <c r="E5950" s="220"/>
      <c r="F5950" s="108"/>
      <c r="G5950" s="220"/>
      <c r="H5950" s="108"/>
      <c r="I5950" s="220"/>
      <c r="J5950" s="108"/>
      <c r="K5950" s="220"/>
      <c r="L5950" s="108"/>
      <c r="M5950" s="220"/>
      <c r="N5950" s="108"/>
      <c r="O5950" s="220"/>
      <c r="P5950" s="108"/>
      <c r="Q5950" s="225"/>
    </row>
    <row r="5951" spans="2:17" x14ac:dyDescent="0.25">
      <c r="B5951" s="108"/>
      <c r="C5951" s="220"/>
      <c r="D5951" s="108"/>
      <c r="E5951" s="220"/>
      <c r="F5951" s="108"/>
      <c r="G5951" s="220"/>
      <c r="H5951" s="108"/>
      <c r="I5951" s="220"/>
      <c r="J5951" s="108"/>
      <c r="K5951" s="220"/>
      <c r="L5951" s="108"/>
      <c r="M5951" s="220"/>
      <c r="N5951" s="108"/>
      <c r="O5951" s="220"/>
      <c r="P5951" s="108"/>
      <c r="Q5951" s="225"/>
    </row>
    <row r="5952" spans="2:17" x14ac:dyDescent="0.25">
      <c r="B5952" s="108"/>
      <c r="C5952" s="220"/>
      <c r="D5952" s="108"/>
      <c r="E5952" s="220"/>
      <c r="F5952" s="108"/>
      <c r="G5952" s="220"/>
      <c r="H5952" s="108"/>
      <c r="I5952" s="220"/>
      <c r="J5952" s="108"/>
      <c r="K5952" s="220"/>
      <c r="L5952" s="108"/>
      <c r="M5952" s="220"/>
      <c r="N5952" s="108"/>
      <c r="O5952" s="220"/>
      <c r="P5952" s="108"/>
      <c r="Q5952" s="225"/>
    </row>
    <row r="5953" spans="2:17" x14ac:dyDescent="0.25">
      <c r="B5953" s="108"/>
      <c r="C5953" s="220"/>
      <c r="D5953" s="108"/>
      <c r="E5953" s="220"/>
      <c r="F5953" s="108"/>
      <c r="G5953" s="220"/>
      <c r="H5953" s="108"/>
      <c r="I5953" s="220"/>
      <c r="J5953" s="108"/>
      <c r="K5953" s="220"/>
      <c r="L5953" s="108"/>
      <c r="M5953" s="220"/>
      <c r="N5953" s="108"/>
      <c r="O5953" s="220"/>
      <c r="P5953" s="108"/>
      <c r="Q5953" s="225"/>
    </row>
    <row r="5954" spans="2:17" x14ac:dyDescent="0.25">
      <c r="B5954" s="108"/>
      <c r="C5954" s="220"/>
      <c r="D5954" s="108"/>
      <c r="E5954" s="220"/>
      <c r="F5954" s="108"/>
      <c r="G5954" s="220"/>
      <c r="H5954" s="108"/>
      <c r="I5954" s="220"/>
      <c r="J5954" s="108"/>
      <c r="K5954" s="220"/>
      <c r="L5954" s="108"/>
      <c r="M5954" s="220"/>
      <c r="N5954" s="108"/>
      <c r="O5954" s="220"/>
      <c r="P5954" s="108"/>
      <c r="Q5954" s="225"/>
    </row>
    <row r="5955" spans="2:17" x14ac:dyDescent="0.25">
      <c r="B5955" s="108"/>
      <c r="C5955" s="220"/>
      <c r="D5955" s="108"/>
      <c r="E5955" s="220"/>
      <c r="F5955" s="108"/>
      <c r="G5955" s="220"/>
      <c r="H5955" s="108"/>
      <c r="I5955" s="220"/>
      <c r="J5955" s="108"/>
      <c r="K5955" s="220"/>
      <c r="L5955" s="108"/>
      <c r="M5955" s="220"/>
      <c r="N5955" s="108"/>
      <c r="O5955" s="220"/>
      <c r="P5955" s="108"/>
      <c r="Q5955" s="225"/>
    </row>
    <row r="5956" spans="2:17" x14ac:dyDescent="0.25">
      <c r="B5956" s="108"/>
      <c r="C5956" s="220"/>
      <c r="D5956" s="108"/>
      <c r="E5956" s="220"/>
      <c r="F5956" s="108"/>
      <c r="G5956" s="220"/>
      <c r="H5956" s="108"/>
      <c r="I5956" s="220"/>
      <c r="J5956" s="108"/>
      <c r="K5956" s="220"/>
      <c r="L5956" s="108"/>
      <c r="M5956" s="220"/>
      <c r="N5956" s="108"/>
      <c r="O5956" s="220"/>
      <c r="P5956" s="108"/>
      <c r="Q5956" s="225"/>
    </row>
    <row r="5957" spans="2:17" x14ac:dyDescent="0.25">
      <c r="B5957" s="108"/>
      <c r="C5957" s="220"/>
      <c r="D5957" s="108"/>
      <c r="E5957" s="220"/>
      <c r="F5957" s="108"/>
      <c r="G5957" s="220"/>
      <c r="H5957" s="108"/>
      <c r="I5957" s="220"/>
      <c r="J5957" s="108"/>
      <c r="K5957" s="220"/>
      <c r="L5957" s="108"/>
      <c r="M5957" s="220"/>
      <c r="N5957" s="108"/>
      <c r="O5957" s="220"/>
      <c r="P5957" s="108"/>
      <c r="Q5957" s="225"/>
    </row>
    <row r="5958" spans="2:17" x14ac:dyDescent="0.25">
      <c r="B5958" s="108"/>
      <c r="C5958" s="220"/>
      <c r="D5958" s="108"/>
      <c r="E5958" s="220"/>
      <c r="F5958" s="108"/>
      <c r="G5958" s="220"/>
      <c r="H5958" s="108"/>
      <c r="I5958" s="220"/>
      <c r="J5958" s="108"/>
      <c r="K5958" s="220"/>
      <c r="L5958" s="108"/>
      <c r="M5958" s="220"/>
      <c r="N5958" s="108"/>
      <c r="O5958" s="220"/>
      <c r="P5958" s="108"/>
      <c r="Q5958" s="225"/>
    </row>
    <row r="5959" spans="2:17" x14ac:dyDescent="0.25">
      <c r="B5959" s="108"/>
      <c r="C5959" s="220"/>
      <c r="D5959" s="108"/>
      <c r="E5959" s="220"/>
      <c r="F5959" s="108"/>
      <c r="G5959" s="220"/>
      <c r="H5959" s="108"/>
      <c r="I5959" s="220"/>
      <c r="J5959" s="108"/>
      <c r="K5959" s="220"/>
      <c r="L5959" s="108"/>
      <c r="M5959" s="220"/>
      <c r="N5959" s="108"/>
      <c r="O5959" s="220"/>
      <c r="P5959" s="108"/>
      <c r="Q5959" s="225"/>
    </row>
    <row r="5960" spans="2:17" x14ac:dyDescent="0.25">
      <c r="B5960" s="108"/>
      <c r="C5960" s="220"/>
      <c r="D5960" s="108"/>
      <c r="E5960" s="220"/>
      <c r="F5960" s="108"/>
      <c r="G5960" s="220"/>
      <c r="H5960" s="108"/>
      <c r="I5960" s="220"/>
      <c r="J5960" s="108"/>
      <c r="K5960" s="220"/>
      <c r="L5960" s="108"/>
      <c r="M5960" s="220"/>
      <c r="N5960" s="108"/>
      <c r="O5960" s="220"/>
      <c r="P5960" s="108"/>
      <c r="Q5960" s="225"/>
    </row>
    <row r="5961" spans="2:17" x14ac:dyDescent="0.25">
      <c r="B5961" s="108"/>
      <c r="C5961" s="220"/>
      <c r="D5961" s="108"/>
      <c r="E5961" s="220"/>
      <c r="F5961" s="108"/>
      <c r="G5961" s="220"/>
      <c r="H5961" s="108"/>
      <c r="I5961" s="220"/>
      <c r="J5961" s="108"/>
      <c r="K5961" s="220"/>
      <c r="L5961" s="108"/>
      <c r="M5961" s="220"/>
      <c r="N5961" s="108"/>
      <c r="O5961" s="220"/>
      <c r="P5961" s="108"/>
      <c r="Q5961" s="225"/>
    </row>
    <row r="5962" spans="2:17" x14ac:dyDescent="0.25">
      <c r="B5962" s="108"/>
      <c r="C5962" s="220"/>
      <c r="D5962" s="108"/>
      <c r="E5962" s="220"/>
      <c r="F5962" s="108"/>
      <c r="G5962" s="220"/>
      <c r="H5962" s="108"/>
      <c r="I5962" s="220"/>
      <c r="J5962" s="108"/>
      <c r="K5962" s="220"/>
      <c r="L5962" s="108"/>
      <c r="M5962" s="220"/>
      <c r="N5962" s="108"/>
      <c r="O5962" s="220"/>
      <c r="P5962" s="108"/>
      <c r="Q5962" s="225"/>
    </row>
    <row r="5963" spans="2:17" x14ac:dyDescent="0.25">
      <c r="B5963" s="108"/>
      <c r="C5963" s="220"/>
      <c r="D5963" s="108"/>
      <c r="E5963" s="220"/>
      <c r="F5963" s="108"/>
      <c r="G5963" s="220"/>
      <c r="H5963" s="108"/>
      <c r="I5963" s="220"/>
      <c r="J5963" s="108"/>
      <c r="K5963" s="220"/>
      <c r="L5963" s="108"/>
      <c r="M5963" s="220"/>
      <c r="N5963" s="108"/>
      <c r="O5963" s="220"/>
      <c r="P5963" s="108"/>
      <c r="Q5963" s="225"/>
    </row>
    <row r="5964" spans="2:17" x14ac:dyDescent="0.25">
      <c r="B5964" s="108"/>
      <c r="C5964" s="220"/>
      <c r="D5964" s="108"/>
      <c r="E5964" s="220"/>
      <c r="F5964" s="108"/>
      <c r="G5964" s="220"/>
      <c r="H5964" s="108"/>
      <c r="I5964" s="220"/>
      <c r="J5964" s="108"/>
      <c r="K5964" s="220"/>
      <c r="L5964" s="108"/>
      <c r="M5964" s="220"/>
      <c r="N5964" s="108"/>
      <c r="O5964" s="220"/>
      <c r="P5964" s="108"/>
      <c r="Q5964" s="225"/>
    </row>
    <row r="5965" spans="2:17" x14ac:dyDescent="0.25">
      <c r="B5965" s="108"/>
      <c r="C5965" s="220"/>
      <c r="D5965" s="108"/>
      <c r="E5965" s="220"/>
      <c r="F5965" s="108"/>
      <c r="G5965" s="220"/>
      <c r="H5965" s="108"/>
      <c r="I5965" s="220"/>
      <c r="J5965" s="108"/>
      <c r="K5965" s="220"/>
      <c r="L5965" s="108"/>
      <c r="M5965" s="220"/>
      <c r="N5965" s="108"/>
      <c r="O5965" s="220"/>
      <c r="P5965" s="108"/>
      <c r="Q5965" s="225"/>
    </row>
    <row r="5966" spans="2:17" x14ac:dyDescent="0.25">
      <c r="B5966" s="108"/>
      <c r="C5966" s="220"/>
      <c r="D5966" s="108"/>
      <c r="E5966" s="220"/>
      <c r="F5966" s="108"/>
      <c r="G5966" s="220"/>
      <c r="H5966" s="108"/>
      <c r="I5966" s="220"/>
      <c r="J5966" s="108"/>
      <c r="K5966" s="220"/>
      <c r="L5966" s="108"/>
      <c r="M5966" s="220"/>
      <c r="N5966" s="108"/>
      <c r="O5966" s="220"/>
      <c r="P5966" s="108"/>
      <c r="Q5966" s="225"/>
    </row>
    <row r="5967" spans="2:17" x14ac:dyDescent="0.25">
      <c r="B5967" s="108"/>
      <c r="C5967" s="220"/>
      <c r="D5967" s="108"/>
      <c r="E5967" s="220"/>
      <c r="F5967" s="108"/>
      <c r="G5967" s="220"/>
      <c r="H5967" s="108"/>
      <c r="I5967" s="220"/>
      <c r="J5967" s="108"/>
      <c r="K5967" s="220"/>
      <c r="L5967" s="108"/>
      <c r="M5967" s="220"/>
      <c r="N5967" s="108"/>
      <c r="O5967" s="220"/>
      <c r="P5967" s="108"/>
      <c r="Q5967" s="225"/>
    </row>
    <row r="5968" spans="2:17" x14ac:dyDescent="0.25">
      <c r="B5968" s="108"/>
      <c r="C5968" s="220"/>
      <c r="D5968" s="108"/>
      <c r="E5968" s="220"/>
      <c r="F5968" s="108"/>
      <c r="G5968" s="220"/>
      <c r="H5968" s="108"/>
      <c r="I5968" s="220"/>
      <c r="J5968" s="108"/>
      <c r="K5968" s="220"/>
      <c r="L5968" s="108"/>
      <c r="M5968" s="220"/>
      <c r="N5968" s="108"/>
      <c r="O5968" s="220"/>
      <c r="P5968" s="108"/>
      <c r="Q5968" s="225"/>
    </row>
    <row r="5969" spans="2:17" x14ac:dyDescent="0.25">
      <c r="B5969" s="108"/>
      <c r="C5969" s="220"/>
      <c r="D5969" s="108"/>
      <c r="E5969" s="220"/>
      <c r="F5969" s="108"/>
      <c r="G5969" s="220"/>
      <c r="H5969" s="108"/>
      <c r="I5969" s="220"/>
      <c r="J5969" s="108"/>
      <c r="K5969" s="220"/>
      <c r="L5969" s="108"/>
      <c r="M5969" s="220"/>
      <c r="N5969" s="108"/>
      <c r="O5969" s="220"/>
      <c r="P5969" s="108"/>
      <c r="Q5969" s="225"/>
    </row>
    <row r="5970" spans="2:17" x14ac:dyDescent="0.25">
      <c r="B5970" s="108"/>
      <c r="C5970" s="220"/>
      <c r="D5970" s="108"/>
      <c r="E5970" s="220"/>
      <c r="F5970" s="108"/>
      <c r="G5970" s="220"/>
      <c r="H5970" s="108"/>
      <c r="I5970" s="220"/>
      <c r="J5970" s="108"/>
      <c r="K5970" s="220"/>
      <c r="L5970" s="108"/>
      <c r="M5970" s="220"/>
      <c r="N5970" s="108"/>
      <c r="O5970" s="220"/>
      <c r="P5970" s="108"/>
      <c r="Q5970" s="225"/>
    </row>
    <row r="5971" spans="2:17" x14ac:dyDescent="0.25">
      <c r="B5971" s="108"/>
      <c r="C5971" s="220"/>
      <c r="D5971" s="108"/>
      <c r="E5971" s="220"/>
      <c r="F5971" s="108"/>
      <c r="G5971" s="220"/>
      <c r="H5971" s="108"/>
      <c r="I5971" s="220"/>
      <c r="J5971" s="108"/>
      <c r="K5971" s="220"/>
      <c r="L5971" s="108"/>
      <c r="M5971" s="220"/>
      <c r="N5971" s="108"/>
      <c r="O5971" s="220"/>
      <c r="P5971" s="108"/>
      <c r="Q5971" s="225"/>
    </row>
    <row r="5972" spans="2:17" x14ac:dyDescent="0.25">
      <c r="B5972" s="108"/>
      <c r="C5972" s="220"/>
      <c r="D5972" s="108"/>
      <c r="E5972" s="220"/>
      <c r="F5972" s="108"/>
      <c r="G5972" s="220"/>
      <c r="H5972" s="108"/>
      <c r="I5972" s="220"/>
      <c r="J5972" s="108"/>
      <c r="K5972" s="220"/>
      <c r="L5972" s="108"/>
      <c r="M5972" s="220"/>
      <c r="N5972" s="108"/>
      <c r="O5972" s="220"/>
      <c r="P5972" s="108"/>
      <c r="Q5972" s="225"/>
    </row>
    <row r="5973" spans="2:17" x14ac:dyDescent="0.25">
      <c r="B5973" s="108"/>
      <c r="C5973" s="220"/>
      <c r="D5973" s="108"/>
      <c r="E5973" s="220"/>
      <c r="F5973" s="108"/>
      <c r="G5973" s="220"/>
      <c r="H5973" s="108"/>
      <c r="I5973" s="220"/>
      <c r="J5973" s="108"/>
      <c r="K5973" s="220"/>
      <c r="L5973" s="108"/>
      <c r="M5973" s="220"/>
      <c r="N5973" s="108"/>
      <c r="O5973" s="220"/>
      <c r="P5973" s="108"/>
      <c r="Q5973" s="225"/>
    </row>
    <row r="5974" spans="2:17" x14ac:dyDescent="0.25">
      <c r="B5974" s="108"/>
      <c r="C5974" s="220"/>
      <c r="D5974" s="108"/>
      <c r="E5974" s="220"/>
      <c r="F5974" s="108"/>
      <c r="G5974" s="220"/>
      <c r="H5974" s="108"/>
      <c r="I5974" s="220"/>
      <c r="J5974" s="108"/>
      <c r="K5974" s="220"/>
      <c r="L5974" s="108"/>
      <c r="M5974" s="220"/>
      <c r="N5974" s="108"/>
      <c r="O5974" s="220"/>
      <c r="P5974" s="108"/>
      <c r="Q5974" s="225"/>
    </row>
    <row r="5975" spans="2:17" x14ac:dyDescent="0.25">
      <c r="B5975" s="108"/>
      <c r="C5975" s="220"/>
      <c r="D5975" s="108"/>
      <c r="E5975" s="220"/>
      <c r="F5975" s="108"/>
      <c r="G5975" s="220"/>
      <c r="H5975" s="108"/>
      <c r="I5975" s="220"/>
      <c r="J5975" s="108"/>
      <c r="K5975" s="220"/>
      <c r="L5975" s="108"/>
      <c r="M5975" s="220"/>
      <c r="N5975" s="108"/>
      <c r="O5975" s="220"/>
      <c r="P5975" s="108"/>
      <c r="Q5975" s="225"/>
    </row>
    <row r="5976" spans="2:17" x14ac:dyDescent="0.25">
      <c r="B5976" s="108"/>
      <c r="C5976" s="220"/>
      <c r="D5976" s="108"/>
      <c r="E5976" s="220"/>
      <c r="F5976" s="108"/>
      <c r="G5976" s="220"/>
      <c r="H5976" s="108"/>
      <c r="I5976" s="220"/>
      <c r="J5976" s="108"/>
      <c r="K5976" s="220"/>
      <c r="L5976" s="108"/>
      <c r="M5976" s="220"/>
      <c r="N5976" s="108"/>
      <c r="O5976" s="220"/>
      <c r="P5976" s="108"/>
      <c r="Q5976" s="225"/>
    </row>
    <row r="5977" spans="2:17" x14ac:dyDescent="0.25">
      <c r="B5977" s="108"/>
      <c r="C5977" s="220"/>
      <c r="D5977" s="108"/>
      <c r="E5977" s="220"/>
      <c r="F5977" s="108"/>
      <c r="G5977" s="220"/>
      <c r="H5977" s="108"/>
      <c r="I5977" s="220"/>
      <c r="J5977" s="108"/>
      <c r="K5977" s="220"/>
      <c r="L5977" s="108"/>
      <c r="M5977" s="220"/>
      <c r="N5977" s="108"/>
      <c r="O5977" s="220"/>
      <c r="P5977" s="108"/>
      <c r="Q5977" s="225"/>
    </row>
    <row r="5978" spans="2:17" x14ac:dyDescent="0.25">
      <c r="B5978" s="108"/>
      <c r="C5978" s="220"/>
      <c r="D5978" s="108"/>
      <c r="E5978" s="220"/>
      <c r="F5978" s="108"/>
      <c r="G5978" s="220"/>
      <c r="H5978" s="108"/>
      <c r="I5978" s="220"/>
      <c r="J5978" s="108"/>
      <c r="K5978" s="220"/>
      <c r="L5978" s="108"/>
      <c r="M5978" s="220"/>
      <c r="N5978" s="108"/>
      <c r="O5978" s="220"/>
      <c r="P5978" s="108"/>
      <c r="Q5978" s="225"/>
    </row>
    <row r="5979" spans="2:17" x14ac:dyDescent="0.25">
      <c r="B5979" s="108"/>
      <c r="C5979" s="220"/>
      <c r="D5979" s="108"/>
      <c r="E5979" s="220"/>
      <c r="F5979" s="108"/>
      <c r="G5979" s="220"/>
      <c r="H5979" s="108"/>
      <c r="I5979" s="220"/>
      <c r="J5979" s="108"/>
      <c r="K5979" s="220"/>
      <c r="L5979" s="108"/>
      <c r="M5979" s="220"/>
      <c r="N5979" s="108"/>
      <c r="O5979" s="220"/>
      <c r="P5979" s="108"/>
      <c r="Q5979" s="225"/>
    </row>
    <row r="5980" spans="2:17" x14ac:dyDescent="0.25">
      <c r="B5980" s="108"/>
      <c r="C5980" s="220"/>
      <c r="D5980" s="108"/>
      <c r="E5980" s="220"/>
      <c r="F5980" s="108"/>
      <c r="G5980" s="220"/>
      <c r="H5980" s="108"/>
      <c r="I5980" s="220"/>
      <c r="J5980" s="108"/>
      <c r="K5980" s="220"/>
      <c r="L5980" s="108"/>
      <c r="M5980" s="220"/>
      <c r="N5980" s="108"/>
      <c r="O5980" s="220"/>
      <c r="P5980" s="108"/>
      <c r="Q5980" s="225"/>
    </row>
    <row r="5981" spans="2:17" x14ac:dyDescent="0.25">
      <c r="B5981" s="108"/>
      <c r="C5981" s="220"/>
      <c r="D5981" s="108"/>
      <c r="E5981" s="220"/>
      <c r="F5981" s="108"/>
      <c r="G5981" s="220"/>
      <c r="H5981" s="108"/>
      <c r="I5981" s="220"/>
      <c r="J5981" s="108"/>
      <c r="K5981" s="220"/>
      <c r="L5981" s="108"/>
      <c r="M5981" s="220"/>
      <c r="N5981" s="108"/>
      <c r="O5981" s="220"/>
      <c r="P5981" s="108"/>
      <c r="Q5981" s="225"/>
    </row>
    <row r="5982" spans="2:17" x14ac:dyDescent="0.25">
      <c r="B5982" s="108"/>
      <c r="C5982" s="220"/>
      <c r="D5982" s="108"/>
      <c r="E5982" s="220"/>
      <c r="F5982" s="108"/>
      <c r="G5982" s="220"/>
      <c r="H5982" s="108"/>
      <c r="I5982" s="220"/>
      <c r="J5982" s="108"/>
      <c r="K5982" s="220"/>
      <c r="L5982" s="108"/>
      <c r="M5982" s="220"/>
      <c r="N5982" s="108"/>
      <c r="O5982" s="220"/>
      <c r="P5982" s="108"/>
      <c r="Q5982" s="225"/>
    </row>
    <row r="5983" spans="2:17" x14ac:dyDescent="0.25">
      <c r="B5983" s="108"/>
      <c r="C5983" s="220"/>
      <c r="D5983" s="108"/>
      <c r="E5983" s="220"/>
      <c r="F5983" s="108"/>
      <c r="G5983" s="220"/>
      <c r="H5983" s="108"/>
      <c r="I5983" s="220"/>
      <c r="J5983" s="108"/>
      <c r="K5983" s="220"/>
      <c r="L5983" s="108"/>
      <c r="M5983" s="220"/>
      <c r="N5983" s="108"/>
      <c r="O5983" s="220"/>
      <c r="P5983" s="108"/>
      <c r="Q5983" s="225"/>
    </row>
    <row r="5984" spans="2:17" x14ac:dyDescent="0.25">
      <c r="B5984" s="108"/>
      <c r="C5984" s="220"/>
      <c r="D5984" s="108"/>
      <c r="E5984" s="220"/>
      <c r="F5984" s="108"/>
      <c r="G5984" s="220"/>
      <c r="H5984" s="108"/>
      <c r="I5984" s="220"/>
      <c r="J5984" s="108"/>
      <c r="K5984" s="220"/>
      <c r="L5984" s="108"/>
      <c r="M5984" s="220"/>
      <c r="N5984" s="108"/>
      <c r="O5984" s="220"/>
      <c r="P5984" s="108"/>
      <c r="Q5984" s="225"/>
    </row>
    <row r="5985" spans="2:17" x14ac:dyDescent="0.25">
      <c r="B5985" s="108"/>
      <c r="C5985" s="220"/>
      <c r="D5985" s="108"/>
      <c r="E5985" s="220"/>
      <c r="F5985" s="108"/>
      <c r="G5985" s="220"/>
      <c r="H5985" s="108"/>
      <c r="I5985" s="220"/>
      <c r="J5985" s="108"/>
      <c r="K5985" s="220"/>
      <c r="L5985" s="108"/>
      <c r="M5985" s="220"/>
      <c r="N5985" s="108"/>
      <c r="O5985" s="220"/>
      <c r="P5985" s="108"/>
      <c r="Q5985" s="225"/>
    </row>
    <row r="5986" spans="2:17" x14ac:dyDescent="0.25">
      <c r="B5986" s="108"/>
      <c r="C5986" s="220"/>
      <c r="D5986" s="108"/>
      <c r="E5986" s="220"/>
      <c r="F5986" s="108"/>
      <c r="G5986" s="220"/>
      <c r="H5986" s="108"/>
      <c r="I5986" s="220"/>
      <c r="J5986" s="108"/>
      <c r="K5986" s="220"/>
      <c r="L5986" s="108"/>
      <c r="M5986" s="220"/>
      <c r="N5986" s="108"/>
      <c r="O5986" s="220"/>
      <c r="P5986" s="108"/>
      <c r="Q5986" s="225"/>
    </row>
    <row r="5987" spans="2:17" x14ac:dyDescent="0.25">
      <c r="B5987" s="108"/>
      <c r="C5987" s="220"/>
      <c r="D5987" s="108"/>
      <c r="E5987" s="220"/>
      <c r="F5987" s="108"/>
      <c r="G5987" s="220"/>
      <c r="H5987" s="108"/>
      <c r="I5987" s="220"/>
      <c r="J5987" s="108"/>
      <c r="K5987" s="220"/>
      <c r="L5987" s="108"/>
      <c r="M5987" s="220"/>
      <c r="N5987" s="108"/>
      <c r="O5987" s="220"/>
      <c r="P5987" s="108"/>
      <c r="Q5987" s="225"/>
    </row>
    <row r="5988" spans="2:17" x14ac:dyDescent="0.25">
      <c r="B5988" s="108"/>
      <c r="C5988" s="220"/>
      <c r="D5988" s="108"/>
      <c r="E5988" s="220"/>
      <c r="F5988" s="108"/>
      <c r="G5988" s="220"/>
      <c r="H5988" s="108"/>
      <c r="I5988" s="220"/>
      <c r="J5988" s="108"/>
      <c r="K5988" s="220"/>
      <c r="L5988" s="108"/>
      <c r="M5988" s="220"/>
      <c r="N5988" s="108"/>
      <c r="O5988" s="220"/>
      <c r="P5988" s="108"/>
      <c r="Q5988" s="225"/>
    </row>
    <row r="5989" spans="2:17" x14ac:dyDescent="0.25">
      <c r="B5989" s="108"/>
      <c r="C5989" s="220"/>
      <c r="D5989" s="108"/>
      <c r="E5989" s="220"/>
      <c r="F5989" s="108"/>
      <c r="G5989" s="220"/>
      <c r="H5989" s="108"/>
      <c r="I5989" s="220"/>
      <c r="J5989" s="108"/>
      <c r="K5989" s="220"/>
      <c r="L5989" s="108"/>
      <c r="M5989" s="220"/>
      <c r="N5989" s="108"/>
      <c r="O5989" s="220"/>
      <c r="P5989" s="108"/>
      <c r="Q5989" s="225"/>
    </row>
    <row r="5990" spans="2:17" x14ac:dyDescent="0.25">
      <c r="B5990" s="108"/>
      <c r="C5990" s="220"/>
      <c r="D5990" s="108"/>
      <c r="E5990" s="220"/>
      <c r="F5990" s="108"/>
      <c r="G5990" s="220"/>
      <c r="H5990" s="108"/>
      <c r="I5990" s="220"/>
      <c r="J5990" s="108"/>
      <c r="K5990" s="220"/>
      <c r="L5990" s="108"/>
      <c r="M5990" s="220"/>
      <c r="N5990" s="108"/>
      <c r="O5990" s="220"/>
      <c r="P5990" s="108"/>
      <c r="Q5990" s="225"/>
    </row>
    <row r="5991" spans="2:17" x14ac:dyDescent="0.25">
      <c r="B5991" s="108"/>
      <c r="C5991" s="220"/>
      <c r="D5991" s="108"/>
      <c r="E5991" s="220"/>
      <c r="F5991" s="108"/>
      <c r="G5991" s="220"/>
      <c r="H5991" s="108"/>
      <c r="I5991" s="220"/>
      <c r="J5991" s="108"/>
      <c r="K5991" s="220"/>
      <c r="L5991" s="108"/>
      <c r="M5991" s="220"/>
      <c r="N5991" s="108"/>
      <c r="O5991" s="220"/>
      <c r="P5991" s="108"/>
      <c r="Q5991" s="225"/>
    </row>
    <row r="5992" spans="2:17" x14ac:dyDescent="0.25">
      <c r="B5992" s="108"/>
      <c r="C5992" s="220"/>
      <c r="D5992" s="108"/>
      <c r="E5992" s="220"/>
      <c r="F5992" s="108"/>
      <c r="G5992" s="220"/>
      <c r="H5992" s="108"/>
      <c r="I5992" s="220"/>
      <c r="J5992" s="108"/>
      <c r="K5992" s="220"/>
      <c r="L5992" s="108"/>
      <c r="M5992" s="220"/>
      <c r="N5992" s="108"/>
      <c r="O5992" s="220"/>
      <c r="P5992" s="108"/>
      <c r="Q5992" s="225"/>
    </row>
    <row r="5993" spans="2:17" x14ac:dyDescent="0.25">
      <c r="B5993" s="108"/>
      <c r="C5993" s="220"/>
      <c r="D5993" s="108"/>
      <c r="E5993" s="220"/>
      <c r="F5993" s="108"/>
      <c r="G5993" s="220"/>
      <c r="H5993" s="108"/>
      <c r="I5993" s="220"/>
      <c r="J5993" s="108"/>
      <c r="K5993" s="220"/>
      <c r="L5993" s="108"/>
      <c r="M5993" s="220"/>
      <c r="N5993" s="108"/>
      <c r="O5993" s="220"/>
      <c r="P5993" s="108"/>
      <c r="Q5993" s="225"/>
    </row>
    <row r="5994" spans="2:17" x14ac:dyDescent="0.25">
      <c r="B5994" s="108"/>
      <c r="C5994" s="220"/>
      <c r="D5994" s="108"/>
      <c r="E5994" s="220"/>
      <c r="F5994" s="108"/>
      <c r="G5994" s="220"/>
      <c r="H5994" s="108"/>
      <c r="I5994" s="220"/>
      <c r="J5994" s="108"/>
      <c r="K5994" s="220"/>
      <c r="L5994" s="108"/>
      <c r="M5994" s="220"/>
      <c r="N5994" s="108"/>
      <c r="O5994" s="220"/>
      <c r="P5994" s="108"/>
      <c r="Q5994" s="225"/>
    </row>
    <row r="5995" spans="2:17" x14ac:dyDescent="0.25">
      <c r="B5995" s="108"/>
      <c r="C5995" s="220"/>
      <c r="D5995" s="108"/>
      <c r="E5995" s="220"/>
      <c r="F5995" s="108"/>
      <c r="G5995" s="220"/>
      <c r="H5995" s="108"/>
      <c r="I5995" s="220"/>
      <c r="J5995" s="108"/>
      <c r="K5995" s="220"/>
      <c r="L5995" s="108"/>
      <c r="M5995" s="220"/>
      <c r="N5995" s="108"/>
      <c r="O5995" s="220"/>
      <c r="P5995" s="108"/>
      <c r="Q5995" s="225"/>
    </row>
    <row r="5996" spans="2:17" x14ac:dyDescent="0.25">
      <c r="B5996" s="108"/>
      <c r="C5996" s="220"/>
      <c r="D5996" s="108"/>
      <c r="E5996" s="220"/>
      <c r="F5996" s="108"/>
      <c r="G5996" s="220"/>
      <c r="H5996" s="108"/>
      <c r="I5996" s="220"/>
      <c r="J5996" s="108"/>
      <c r="K5996" s="220"/>
      <c r="L5996" s="108"/>
      <c r="M5996" s="220"/>
      <c r="N5996" s="108"/>
      <c r="O5996" s="220"/>
      <c r="P5996" s="108"/>
      <c r="Q5996" s="225"/>
    </row>
    <row r="5997" spans="2:17" x14ac:dyDescent="0.25">
      <c r="B5997" s="108"/>
      <c r="C5997" s="220"/>
      <c r="D5997" s="108"/>
      <c r="E5997" s="220"/>
      <c r="F5997" s="108"/>
      <c r="G5997" s="220"/>
      <c r="H5997" s="108"/>
      <c r="I5997" s="220"/>
      <c r="J5997" s="108"/>
      <c r="K5997" s="220"/>
      <c r="L5997" s="108"/>
      <c r="M5997" s="220"/>
      <c r="N5997" s="108"/>
      <c r="O5997" s="220"/>
      <c r="P5997" s="108"/>
      <c r="Q5997" s="225"/>
    </row>
    <row r="5998" spans="2:17" x14ac:dyDescent="0.25">
      <c r="B5998" s="108"/>
      <c r="C5998" s="220"/>
      <c r="D5998" s="108"/>
      <c r="E5998" s="220"/>
      <c r="F5998" s="108"/>
      <c r="G5998" s="220"/>
      <c r="H5998" s="108"/>
      <c r="I5998" s="220"/>
      <c r="J5998" s="108"/>
      <c r="K5998" s="220"/>
      <c r="L5998" s="108"/>
      <c r="M5998" s="220"/>
      <c r="N5998" s="108"/>
      <c r="O5998" s="220"/>
      <c r="P5998" s="108"/>
      <c r="Q5998" s="225"/>
    </row>
    <row r="5999" spans="2:17" x14ac:dyDescent="0.25">
      <c r="B5999" s="108"/>
      <c r="C5999" s="220"/>
      <c r="D5999" s="108"/>
      <c r="E5999" s="220"/>
      <c r="F5999" s="108"/>
      <c r="G5999" s="220"/>
      <c r="H5999" s="108"/>
      <c r="I5999" s="220"/>
      <c r="J5999" s="108"/>
      <c r="K5999" s="220"/>
      <c r="L5999" s="108"/>
      <c r="M5999" s="220"/>
      <c r="N5999" s="108"/>
      <c r="O5999" s="220"/>
      <c r="P5999" s="108"/>
      <c r="Q5999" s="225"/>
    </row>
    <row r="6000" spans="2:17" x14ac:dyDescent="0.25">
      <c r="B6000" s="108"/>
      <c r="C6000" s="220"/>
      <c r="D6000" s="108"/>
      <c r="E6000" s="220"/>
      <c r="F6000" s="108"/>
      <c r="G6000" s="220"/>
      <c r="H6000" s="108"/>
      <c r="I6000" s="220"/>
      <c r="J6000" s="108"/>
      <c r="K6000" s="220"/>
      <c r="L6000" s="108"/>
      <c r="M6000" s="220"/>
      <c r="N6000" s="108"/>
      <c r="O6000" s="220"/>
      <c r="P6000" s="108"/>
      <c r="Q6000" s="225"/>
    </row>
    <row r="6001" spans="2:17" x14ac:dyDescent="0.25">
      <c r="B6001" s="108"/>
      <c r="C6001" s="220"/>
      <c r="D6001" s="108"/>
      <c r="E6001" s="220"/>
      <c r="F6001" s="108"/>
      <c r="G6001" s="220"/>
      <c r="H6001" s="108"/>
      <c r="I6001" s="220"/>
      <c r="J6001" s="108"/>
      <c r="K6001" s="220"/>
      <c r="L6001" s="108"/>
      <c r="M6001" s="220"/>
      <c r="N6001" s="108"/>
      <c r="O6001" s="220"/>
      <c r="P6001" s="108"/>
      <c r="Q6001" s="225"/>
    </row>
    <row r="6002" spans="2:17" x14ac:dyDescent="0.25">
      <c r="B6002" s="108"/>
      <c r="C6002" s="220"/>
      <c r="D6002" s="108"/>
      <c r="E6002" s="220"/>
      <c r="F6002" s="108"/>
      <c r="G6002" s="220"/>
      <c r="H6002" s="108"/>
      <c r="I6002" s="220"/>
      <c r="J6002" s="108"/>
      <c r="K6002" s="220"/>
      <c r="L6002" s="108"/>
      <c r="M6002" s="220"/>
      <c r="N6002" s="108"/>
      <c r="O6002" s="220"/>
      <c r="P6002" s="108"/>
      <c r="Q6002" s="225"/>
    </row>
    <row r="6003" spans="2:17" x14ac:dyDescent="0.25">
      <c r="B6003" s="108"/>
      <c r="C6003" s="220"/>
      <c r="D6003" s="108"/>
      <c r="E6003" s="220"/>
      <c r="F6003" s="108"/>
      <c r="G6003" s="220"/>
      <c r="H6003" s="108"/>
      <c r="I6003" s="220"/>
      <c r="J6003" s="108"/>
      <c r="K6003" s="220"/>
      <c r="L6003" s="108"/>
      <c r="M6003" s="220"/>
      <c r="N6003" s="108"/>
      <c r="O6003" s="220"/>
      <c r="P6003" s="108"/>
      <c r="Q6003" s="225"/>
    </row>
    <row r="6004" spans="2:17" x14ac:dyDescent="0.25">
      <c r="B6004" s="108"/>
      <c r="C6004" s="220"/>
      <c r="D6004" s="108"/>
      <c r="E6004" s="220"/>
      <c r="F6004" s="108"/>
      <c r="G6004" s="220"/>
      <c r="H6004" s="108"/>
      <c r="I6004" s="220"/>
      <c r="J6004" s="108"/>
      <c r="K6004" s="220"/>
      <c r="L6004" s="108"/>
      <c r="M6004" s="220"/>
      <c r="N6004" s="108"/>
      <c r="O6004" s="220"/>
      <c r="P6004" s="108"/>
      <c r="Q6004" s="225"/>
    </row>
    <row r="6005" spans="2:17" x14ac:dyDescent="0.25">
      <c r="B6005" s="108"/>
      <c r="C6005" s="220"/>
      <c r="D6005" s="108"/>
      <c r="E6005" s="220"/>
      <c r="F6005" s="108"/>
      <c r="G6005" s="220"/>
      <c r="H6005" s="108"/>
      <c r="I6005" s="220"/>
      <c r="J6005" s="108"/>
      <c r="K6005" s="220"/>
      <c r="L6005" s="108"/>
      <c r="M6005" s="220"/>
      <c r="N6005" s="108"/>
      <c r="O6005" s="220"/>
      <c r="P6005" s="108"/>
      <c r="Q6005" s="225"/>
    </row>
    <row r="6006" spans="2:17" x14ac:dyDescent="0.25">
      <c r="B6006" s="108"/>
      <c r="C6006" s="220"/>
      <c r="D6006" s="108"/>
      <c r="E6006" s="220"/>
      <c r="F6006" s="108"/>
      <c r="G6006" s="220"/>
      <c r="H6006" s="108"/>
      <c r="I6006" s="220"/>
      <c r="J6006" s="108"/>
      <c r="K6006" s="220"/>
      <c r="L6006" s="108"/>
      <c r="M6006" s="220"/>
      <c r="N6006" s="108"/>
      <c r="O6006" s="220"/>
      <c r="P6006" s="108"/>
      <c r="Q6006" s="225"/>
    </row>
    <row r="6007" spans="2:17" x14ac:dyDescent="0.25">
      <c r="B6007" s="108"/>
      <c r="C6007" s="220"/>
      <c r="D6007" s="108"/>
      <c r="E6007" s="220"/>
      <c r="F6007" s="108"/>
      <c r="G6007" s="220"/>
      <c r="H6007" s="108"/>
      <c r="I6007" s="220"/>
      <c r="J6007" s="108"/>
      <c r="K6007" s="220"/>
      <c r="L6007" s="108"/>
      <c r="M6007" s="220"/>
      <c r="N6007" s="108"/>
      <c r="O6007" s="220"/>
      <c r="P6007" s="108"/>
      <c r="Q6007" s="225"/>
    </row>
    <row r="6008" spans="2:17" x14ac:dyDescent="0.25">
      <c r="B6008" s="108"/>
      <c r="C6008" s="220"/>
      <c r="D6008" s="108"/>
      <c r="E6008" s="220"/>
      <c r="F6008" s="108"/>
      <c r="G6008" s="220"/>
      <c r="H6008" s="108"/>
      <c r="I6008" s="220"/>
      <c r="J6008" s="108"/>
      <c r="K6008" s="220"/>
      <c r="L6008" s="108"/>
      <c r="M6008" s="220"/>
      <c r="N6008" s="108"/>
      <c r="O6008" s="220"/>
      <c r="P6008" s="108"/>
      <c r="Q6008" s="225"/>
    </row>
    <row r="6009" spans="2:17" x14ac:dyDescent="0.25">
      <c r="B6009" s="108"/>
      <c r="C6009" s="220"/>
      <c r="D6009" s="108"/>
      <c r="E6009" s="220"/>
      <c r="F6009" s="108"/>
      <c r="G6009" s="220"/>
      <c r="H6009" s="108"/>
      <c r="I6009" s="220"/>
      <c r="J6009" s="108"/>
      <c r="K6009" s="220"/>
      <c r="L6009" s="108"/>
      <c r="M6009" s="220"/>
      <c r="N6009" s="108"/>
      <c r="O6009" s="220"/>
      <c r="P6009" s="108"/>
      <c r="Q6009" s="225"/>
    </row>
    <row r="6010" spans="2:17" x14ac:dyDescent="0.25">
      <c r="B6010" s="108"/>
      <c r="C6010" s="220"/>
      <c r="D6010" s="108"/>
      <c r="E6010" s="220"/>
      <c r="F6010" s="108"/>
      <c r="G6010" s="220"/>
      <c r="H6010" s="108"/>
      <c r="I6010" s="220"/>
      <c r="J6010" s="108"/>
      <c r="K6010" s="220"/>
      <c r="L6010" s="108"/>
      <c r="M6010" s="220"/>
      <c r="N6010" s="108"/>
      <c r="O6010" s="220"/>
      <c r="P6010" s="108"/>
      <c r="Q6010" s="225"/>
    </row>
    <row r="6011" spans="2:17" x14ac:dyDescent="0.25">
      <c r="B6011" s="108"/>
      <c r="C6011" s="220"/>
      <c r="D6011" s="108"/>
      <c r="E6011" s="220"/>
      <c r="F6011" s="108"/>
      <c r="G6011" s="220"/>
      <c r="H6011" s="108"/>
      <c r="I6011" s="220"/>
      <c r="J6011" s="108"/>
      <c r="K6011" s="220"/>
      <c r="L6011" s="108"/>
      <c r="M6011" s="220"/>
      <c r="N6011" s="108"/>
      <c r="O6011" s="220"/>
      <c r="P6011" s="108"/>
      <c r="Q6011" s="225"/>
    </row>
    <row r="6012" spans="2:17" x14ac:dyDescent="0.25">
      <c r="B6012" s="108"/>
      <c r="C6012" s="220"/>
      <c r="D6012" s="108"/>
      <c r="E6012" s="220"/>
      <c r="F6012" s="108"/>
      <c r="G6012" s="220"/>
      <c r="H6012" s="108"/>
      <c r="I6012" s="220"/>
      <c r="J6012" s="108"/>
      <c r="K6012" s="220"/>
      <c r="L6012" s="108"/>
      <c r="M6012" s="220"/>
      <c r="N6012" s="108"/>
      <c r="O6012" s="220"/>
      <c r="P6012" s="108"/>
      <c r="Q6012" s="225"/>
    </row>
    <row r="6013" spans="2:17" x14ac:dyDescent="0.25">
      <c r="B6013" s="108"/>
      <c r="C6013" s="220"/>
      <c r="D6013" s="108"/>
      <c r="E6013" s="220"/>
      <c r="F6013" s="108"/>
      <c r="G6013" s="220"/>
      <c r="H6013" s="108"/>
      <c r="I6013" s="220"/>
      <c r="J6013" s="108"/>
      <c r="K6013" s="220"/>
      <c r="L6013" s="108"/>
      <c r="M6013" s="220"/>
      <c r="N6013" s="108"/>
      <c r="O6013" s="220"/>
      <c r="P6013" s="108"/>
      <c r="Q6013" s="225"/>
    </row>
    <row r="6014" spans="2:17" x14ac:dyDescent="0.25">
      <c r="B6014" s="108"/>
      <c r="C6014" s="220"/>
      <c r="D6014" s="108"/>
      <c r="E6014" s="220"/>
      <c r="F6014" s="108"/>
      <c r="G6014" s="220"/>
      <c r="H6014" s="108"/>
      <c r="I6014" s="220"/>
      <c r="J6014" s="108"/>
      <c r="K6014" s="220"/>
      <c r="L6014" s="108"/>
      <c r="M6014" s="220"/>
      <c r="N6014" s="108"/>
      <c r="O6014" s="220"/>
      <c r="P6014" s="108"/>
      <c r="Q6014" s="225"/>
    </row>
    <row r="6015" spans="2:17" x14ac:dyDescent="0.25">
      <c r="B6015" s="108"/>
      <c r="C6015" s="220"/>
      <c r="D6015" s="108"/>
      <c r="E6015" s="220"/>
      <c r="F6015" s="108"/>
      <c r="G6015" s="220"/>
      <c r="H6015" s="108"/>
      <c r="I6015" s="220"/>
      <c r="J6015" s="108"/>
      <c r="K6015" s="220"/>
      <c r="L6015" s="108"/>
      <c r="M6015" s="220"/>
      <c r="N6015" s="108"/>
      <c r="O6015" s="220"/>
      <c r="P6015" s="108"/>
      <c r="Q6015" s="225"/>
    </row>
    <row r="6016" spans="2:17" x14ac:dyDescent="0.25">
      <c r="B6016" s="108"/>
      <c r="C6016" s="220"/>
      <c r="D6016" s="108"/>
      <c r="E6016" s="220"/>
      <c r="F6016" s="108"/>
      <c r="G6016" s="220"/>
      <c r="H6016" s="108"/>
      <c r="I6016" s="220"/>
      <c r="J6016" s="108"/>
      <c r="K6016" s="220"/>
      <c r="L6016" s="108"/>
      <c r="M6016" s="220"/>
      <c r="N6016" s="108"/>
      <c r="O6016" s="220"/>
      <c r="P6016" s="108"/>
      <c r="Q6016" s="225"/>
    </row>
    <row r="6017" spans="2:17" x14ac:dyDescent="0.25">
      <c r="B6017" s="108"/>
      <c r="C6017" s="220"/>
      <c r="D6017" s="108"/>
      <c r="E6017" s="220"/>
      <c r="F6017" s="108"/>
      <c r="G6017" s="220"/>
      <c r="H6017" s="108"/>
      <c r="I6017" s="220"/>
      <c r="J6017" s="108"/>
      <c r="K6017" s="220"/>
      <c r="L6017" s="108"/>
      <c r="M6017" s="220"/>
      <c r="N6017" s="108"/>
      <c r="O6017" s="220"/>
      <c r="P6017" s="108"/>
      <c r="Q6017" s="225"/>
    </row>
    <row r="6018" spans="2:17" x14ac:dyDescent="0.25">
      <c r="B6018" s="108"/>
      <c r="C6018" s="220"/>
      <c r="D6018" s="108"/>
      <c r="E6018" s="220"/>
      <c r="F6018" s="108"/>
      <c r="G6018" s="220"/>
      <c r="H6018" s="108"/>
      <c r="I6018" s="220"/>
      <c r="J6018" s="108"/>
      <c r="K6018" s="220"/>
      <c r="L6018" s="108"/>
      <c r="M6018" s="220"/>
      <c r="N6018" s="108"/>
      <c r="O6018" s="220"/>
      <c r="P6018" s="108"/>
      <c r="Q6018" s="225"/>
    </row>
    <row r="6019" spans="2:17" x14ac:dyDescent="0.25">
      <c r="B6019" s="108"/>
      <c r="C6019" s="220"/>
      <c r="D6019" s="108"/>
      <c r="E6019" s="220"/>
      <c r="F6019" s="108"/>
      <c r="G6019" s="220"/>
      <c r="H6019" s="108"/>
      <c r="I6019" s="220"/>
      <c r="J6019" s="108"/>
      <c r="K6019" s="220"/>
      <c r="L6019" s="108"/>
      <c r="M6019" s="220"/>
      <c r="N6019" s="108"/>
      <c r="O6019" s="220"/>
      <c r="P6019" s="108"/>
      <c r="Q6019" s="225"/>
    </row>
    <row r="6020" spans="2:17" x14ac:dyDescent="0.25">
      <c r="B6020" s="108"/>
      <c r="C6020" s="220"/>
      <c r="D6020" s="108"/>
      <c r="E6020" s="220"/>
      <c r="F6020" s="108"/>
      <c r="G6020" s="220"/>
      <c r="H6020" s="108"/>
      <c r="I6020" s="220"/>
      <c r="J6020" s="108"/>
      <c r="K6020" s="220"/>
      <c r="L6020" s="108"/>
      <c r="M6020" s="220"/>
      <c r="N6020" s="108"/>
      <c r="O6020" s="220"/>
      <c r="P6020" s="108"/>
      <c r="Q6020" s="225"/>
    </row>
    <row r="6021" spans="2:17" x14ac:dyDescent="0.25">
      <c r="B6021" s="108"/>
      <c r="C6021" s="220"/>
      <c r="D6021" s="108"/>
      <c r="E6021" s="220"/>
      <c r="F6021" s="108"/>
      <c r="G6021" s="220"/>
      <c r="H6021" s="108"/>
      <c r="I6021" s="220"/>
      <c r="J6021" s="108"/>
      <c r="K6021" s="220"/>
      <c r="L6021" s="108"/>
      <c r="M6021" s="220"/>
      <c r="N6021" s="108"/>
      <c r="O6021" s="220"/>
      <c r="P6021" s="108"/>
      <c r="Q6021" s="225"/>
    </row>
    <row r="6022" spans="2:17" x14ac:dyDescent="0.25">
      <c r="B6022" s="108"/>
      <c r="C6022" s="220"/>
      <c r="D6022" s="108"/>
      <c r="E6022" s="220"/>
      <c r="F6022" s="108"/>
      <c r="G6022" s="220"/>
      <c r="H6022" s="108"/>
      <c r="I6022" s="220"/>
      <c r="J6022" s="108"/>
      <c r="K6022" s="220"/>
      <c r="L6022" s="108"/>
      <c r="M6022" s="220"/>
      <c r="N6022" s="108"/>
      <c r="O6022" s="220"/>
      <c r="P6022" s="108"/>
      <c r="Q6022" s="225"/>
    </row>
    <row r="6023" spans="2:17" x14ac:dyDescent="0.25">
      <c r="B6023" s="108"/>
      <c r="C6023" s="220"/>
      <c r="D6023" s="108"/>
      <c r="E6023" s="220"/>
      <c r="F6023" s="108"/>
      <c r="G6023" s="220"/>
      <c r="H6023" s="108"/>
      <c r="I6023" s="220"/>
      <c r="J6023" s="108"/>
      <c r="K6023" s="220"/>
      <c r="L6023" s="108"/>
      <c r="M6023" s="220"/>
      <c r="N6023" s="108"/>
      <c r="O6023" s="220"/>
      <c r="P6023" s="108"/>
      <c r="Q6023" s="225"/>
    </row>
    <row r="6024" spans="2:17" x14ac:dyDescent="0.25">
      <c r="B6024" s="108"/>
      <c r="C6024" s="220"/>
      <c r="D6024" s="108"/>
      <c r="E6024" s="220"/>
      <c r="F6024" s="108"/>
      <c r="G6024" s="220"/>
      <c r="H6024" s="108"/>
      <c r="I6024" s="220"/>
      <c r="J6024" s="108"/>
      <c r="K6024" s="220"/>
      <c r="L6024" s="108"/>
      <c r="M6024" s="220"/>
      <c r="N6024" s="108"/>
      <c r="O6024" s="220"/>
      <c r="P6024" s="108"/>
      <c r="Q6024" s="225"/>
    </row>
    <row r="6025" spans="2:17" x14ac:dyDescent="0.25">
      <c r="B6025" s="108"/>
      <c r="C6025" s="220"/>
      <c r="D6025" s="108"/>
      <c r="E6025" s="220"/>
      <c r="F6025" s="108"/>
      <c r="G6025" s="220"/>
      <c r="H6025" s="108"/>
      <c r="I6025" s="220"/>
      <c r="J6025" s="108"/>
      <c r="K6025" s="220"/>
      <c r="L6025" s="108"/>
      <c r="M6025" s="220"/>
      <c r="N6025" s="108"/>
      <c r="O6025" s="220"/>
      <c r="P6025" s="108"/>
      <c r="Q6025" s="225"/>
    </row>
    <row r="6026" spans="2:17" x14ac:dyDescent="0.25">
      <c r="B6026" s="108"/>
      <c r="C6026" s="220"/>
      <c r="D6026" s="108"/>
      <c r="E6026" s="220"/>
      <c r="F6026" s="108"/>
      <c r="G6026" s="220"/>
      <c r="H6026" s="108"/>
      <c r="I6026" s="220"/>
      <c r="J6026" s="108"/>
      <c r="K6026" s="220"/>
      <c r="L6026" s="108"/>
      <c r="M6026" s="220"/>
      <c r="N6026" s="108"/>
      <c r="O6026" s="220"/>
      <c r="P6026" s="108"/>
      <c r="Q6026" s="225"/>
    </row>
    <row r="6027" spans="2:17" x14ac:dyDescent="0.25">
      <c r="B6027" s="108"/>
      <c r="C6027" s="220"/>
      <c r="D6027" s="108"/>
      <c r="E6027" s="220"/>
      <c r="F6027" s="108"/>
      <c r="G6027" s="220"/>
      <c r="H6027" s="108"/>
      <c r="I6027" s="220"/>
      <c r="J6027" s="108"/>
      <c r="K6027" s="220"/>
      <c r="L6027" s="108"/>
      <c r="M6027" s="220"/>
      <c r="N6027" s="108"/>
      <c r="O6027" s="220"/>
      <c r="P6027" s="108"/>
      <c r="Q6027" s="225"/>
    </row>
    <row r="6028" spans="2:17" x14ac:dyDescent="0.25">
      <c r="B6028" s="108"/>
      <c r="C6028" s="220"/>
      <c r="D6028" s="108"/>
      <c r="E6028" s="220"/>
      <c r="F6028" s="108"/>
      <c r="G6028" s="220"/>
      <c r="H6028" s="108"/>
      <c r="I6028" s="220"/>
      <c r="J6028" s="108"/>
      <c r="K6028" s="220"/>
      <c r="L6028" s="108"/>
      <c r="M6028" s="220"/>
      <c r="N6028" s="108"/>
      <c r="O6028" s="220"/>
      <c r="P6028" s="108"/>
      <c r="Q6028" s="225"/>
    </row>
    <row r="6029" spans="2:17" x14ac:dyDescent="0.25">
      <c r="B6029" s="108"/>
      <c r="C6029" s="220"/>
      <c r="D6029" s="108"/>
      <c r="E6029" s="220"/>
      <c r="F6029" s="108"/>
      <c r="G6029" s="220"/>
      <c r="H6029" s="108"/>
      <c r="I6029" s="220"/>
      <c r="J6029" s="108"/>
      <c r="K6029" s="220"/>
      <c r="L6029" s="108"/>
      <c r="M6029" s="220"/>
      <c r="N6029" s="108"/>
      <c r="O6029" s="220"/>
      <c r="P6029" s="108"/>
      <c r="Q6029" s="225"/>
    </row>
    <row r="6030" spans="2:17" x14ac:dyDescent="0.25">
      <c r="B6030" s="108"/>
      <c r="C6030" s="220"/>
      <c r="D6030" s="108"/>
      <c r="E6030" s="220"/>
      <c r="F6030" s="108"/>
      <c r="G6030" s="220"/>
      <c r="H6030" s="108"/>
      <c r="I6030" s="220"/>
      <c r="J6030" s="108"/>
      <c r="K6030" s="220"/>
      <c r="L6030" s="108"/>
      <c r="M6030" s="220"/>
      <c r="N6030" s="108"/>
      <c r="O6030" s="220"/>
      <c r="P6030" s="108"/>
      <c r="Q6030" s="225"/>
    </row>
    <row r="6031" spans="2:17" x14ac:dyDescent="0.25">
      <c r="B6031" s="108"/>
      <c r="C6031" s="220"/>
      <c r="D6031" s="108"/>
      <c r="E6031" s="220"/>
      <c r="F6031" s="108"/>
      <c r="G6031" s="220"/>
      <c r="H6031" s="108"/>
      <c r="I6031" s="220"/>
      <c r="J6031" s="108"/>
      <c r="K6031" s="220"/>
      <c r="L6031" s="108"/>
      <c r="M6031" s="220"/>
      <c r="N6031" s="108"/>
      <c r="O6031" s="220"/>
      <c r="P6031" s="108"/>
      <c r="Q6031" s="225"/>
    </row>
    <row r="6032" spans="2:17" x14ac:dyDescent="0.25">
      <c r="B6032" s="108"/>
      <c r="C6032" s="220"/>
      <c r="D6032" s="108"/>
      <c r="E6032" s="220"/>
      <c r="F6032" s="108"/>
      <c r="G6032" s="220"/>
      <c r="H6032" s="108"/>
      <c r="I6032" s="220"/>
      <c r="J6032" s="108"/>
      <c r="K6032" s="220"/>
      <c r="L6032" s="108"/>
      <c r="M6032" s="220"/>
      <c r="N6032" s="108"/>
      <c r="O6032" s="220"/>
      <c r="P6032" s="108"/>
      <c r="Q6032" s="225"/>
    </row>
    <row r="6033" spans="2:17" x14ac:dyDescent="0.25">
      <c r="B6033" s="108"/>
      <c r="C6033" s="220"/>
      <c r="D6033" s="108"/>
      <c r="E6033" s="220"/>
      <c r="F6033" s="108"/>
      <c r="G6033" s="220"/>
      <c r="H6033" s="108"/>
      <c r="I6033" s="220"/>
      <c r="J6033" s="108"/>
      <c r="K6033" s="220"/>
      <c r="L6033" s="108"/>
      <c r="M6033" s="220"/>
      <c r="N6033" s="108"/>
      <c r="O6033" s="220"/>
      <c r="P6033" s="108"/>
      <c r="Q6033" s="225"/>
    </row>
    <row r="6034" spans="2:17" x14ac:dyDescent="0.25">
      <c r="B6034" s="108"/>
      <c r="C6034" s="220"/>
      <c r="D6034" s="108"/>
      <c r="E6034" s="220"/>
      <c r="F6034" s="108"/>
      <c r="G6034" s="220"/>
      <c r="H6034" s="108"/>
      <c r="I6034" s="220"/>
      <c r="J6034" s="108"/>
      <c r="K6034" s="220"/>
      <c r="L6034" s="108"/>
      <c r="M6034" s="220"/>
      <c r="N6034" s="108"/>
      <c r="O6034" s="220"/>
      <c r="P6034" s="108"/>
      <c r="Q6034" s="225"/>
    </row>
    <row r="6035" spans="2:17" x14ac:dyDescent="0.25">
      <c r="B6035" s="108"/>
      <c r="C6035" s="220"/>
      <c r="D6035" s="108"/>
      <c r="E6035" s="220"/>
      <c r="F6035" s="108"/>
      <c r="G6035" s="220"/>
      <c r="H6035" s="108"/>
      <c r="I6035" s="220"/>
      <c r="J6035" s="108"/>
      <c r="K6035" s="220"/>
      <c r="L6035" s="108"/>
      <c r="M6035" s="220"/>
      <c r="N6035" s="108"/>
      <c r="O6035" s="220"/>
      <c r="P6035" s="108"/>
      <c r="Q6035" s="225"/>
    </row>
    <row r="6036" spans="2:17" x14ac:dyDescent="0.25">
      <c r="B6036" s="108"/>
      <c r="C6036" s="220"/>
      <c r="D6036" s="108"/>
      <c r="E6036" s="220"/>
      <c r="F6036" s="108"/>
      <c r="G6036" s="220"/>
      <c r="H6036" s="108"/>
      <c r="I6036" s="220"/>
      <c r="J6036" s="108"/>
      <c r="K6036" s="220"/>
      <c r="L6036" s="108"/>
      <c r="M6036" s="220"/>
      <c r="N6036" s="108"/>
      <c r="O6036" s="220"/>
      <c r="P6036" s="108"/>
      <c r="Q6036" s="225"/>
    </row>
    <row r="6037" spans="2:17" x14ac:dyDescent="0.25">
      <c r="B6037" s="108"/>
      <c r="C6037" s="220"/>
      <c r="D6037" s="108"/>
      <c r="E6037" s="220"/>
      <c r="F6037" s="108"/>
      <c r="G6037" s="220"/>
      <c r="H6037" s="108"/>
      <c r="I6037" s="220"/>
      <c r="J6037" s="108"/>
      <c r="K6037" s="220"/>
      <c r="L6037" s="108"/>
      <c r="M6037" s="220"/>
      <c r="N6037" s="108"/>
      <c r="O6037" s="220"/>
      <c r="P6037" s="108"/>
      <c r="Q6037" s="225"/>
    </row>
    <row r="6038" spans="2:17" x14ac:dyDescent="0.25">
      <c r="B6038" s="108"/>
      <c r="C6038" s="220"/>
      <c r="D6038" s="108"/>
      <c r="E6038" s="220"/>
      <c r="F6038" s="108"/>
      <c r="G6038" s="220"/>
      <c r="H6038" s="108"/>
      <c r="I6038" s="220"/>
      <c r="J6038" s="108"/>
      <c r="K6038" s="220"/>
      <c r="L6038" s="108"/>
      <c r="M6038" s="220"/>
      <c r="N6038" s="108"/>
      <c r="O6038" s="220"/>
      <c r="P6038" s="108"/>
      <c r="Q6038" s="225"/>
    </row>
    <row r="6039" spans="2:17" x14ac:dyDescent="0.25">
      <c r="B6039" s="108"/>
      <c r="C6039" s="220"/>
      <c r="D6039" s="108"/>
      <c r="E6039" s="220"/>
      <c r="F6039" s="108"/>
      <c r="G6039" s="220"/>
      <c r="H6039" s="108"/>
      <c r="I6039" s="220"/>
      <c r="J6039" s="108"/>
      <c r="K6039" s="220"/>
      <c r="L6039" s="108"/>
      <c r="M6039" s="220"/>
      <c r="N6039" s="108"/>
      <c r="O6039" s="220"/>
      <c r="P6039" s="108"/>
      <c r="Q6039" s="225"/>
    </row>
    <row r="6040" spans="2:17" x14ac:dyDescent="0.25">
      <c r="B6040" s="108"/>
      <c r="C6040" s="220"/>
      <c r="D6040" s="108"/>
      <c r="E6040" s="220"/>
      <c r="F6040" s="108"/>
      <c r="G6040" s="220"/>
      <c r="H6040" s="108"/>
      <c r="I6040" s="220"/>
      <c r="J6040" s="108"/>
      <c r="K6040" s="220"/>
      <c r="L6040" s="108"/>
      <c r="M6040" s="220"/>
      <c r="N6040" s="108"/>
      <c r="O6040" s="220"/>
      <c r="P6040" s="108"/>
      <c r="Q6040" s="225"/>
    </row>
    <row r="6041" spans="2:17" x14ac:dyDescent="0.25">
      <c r="B6041" s="108"/>
      <c r="C6041" s="220"/>
      <c r="D6041" s="108"/>
      <c r="E6041" s="220"/>
      <c r="F6041" s="108"/>
      <c r="G6041" s="220"/>
      <c r="H6041" s="108"/>
      <c r="I6041" s="220"/>
      <c r="J6041" s="108"/>
      <c r="K6041" s="220"/>
      <c r="L6041" s="108"/>
      <c r="M6041" s="220"/>
      <c r="N6041" s="108"/>
      <c r="O6041" s="220"/>
      <c r="P6041" s="108"/>
      <c r="Q6041" s="225"/>
    </row>
    <row r="6042" spans="2:17" x14ac:dyDescent="0.25">
      <c r="B6042" s="108"/>
      <c r="C6042" s="220"/>
      <c r="D6042" s="108"/>
      <c r="E6042" s="220"/>
      <c r="F6042" s="108"/>
      <c r="G6042" s="220"/>
      <c r="H6042" s="108"/>
      <c r="I6042" s="220"/>
      <c r="J6042" s="108"/>
      <c r="K6042" s="220"/>
      <c r="L6042" s="108"/>
      <c r="M6042" s="220"/>
      <c r="N6042" s="108"/>
      <c r="O6042" s="220"/>
      <c r="P6042" s="108"/>
      <c r="Q6042" s="225"/>
    </row>
    <row r="6043" spans="2:17" x14ac:dyDescent="0.25">
      <c r="B6043" s="108"/>
      <c r="C6043" s="220"/>
      <c r="D6043" s="108"/>
      <c r="E6043" s="220"/>
      <c r="F6043" s="108"/>
      <c r="G6043" s="220"/>
      <c r="H6043" s="108"/>
      <c r="I6043" s="220"/>
      <c r="J6043" s="108"/>
      <c r="K6043" s="220"/>
      <c r="L6043" s="108"/>
      <c r="M6043" s="220"/>
      <c r="N6043" s="108"/>
      <c r="O6043" s="220"/>
      <c r="P6043" s="108"/>
      <c r="Q6043" s="225"/>
    </row>
    <row r="6044" spans="2:17" x14ac:dyDescent="0.25">
      <c r="B6044" s="108"/>
      <c r="C6044" s="220"/>
      <c r="D6044" s="108"/>
      <c r="E6044" s="220"/>
      <c r="F6044" s="108"/>
      <c r="G6044" s="220"/>
      <c r="H6044" s="108"/>
      <c r="I6044" s="220"/>
      <c r="J6044" s="108"/>
      <c r="K6044" s="220"/>
      <c r="L6044" s="108"/>
      <c r="M6044" s="220"/>
      <c r="N6044" s="108"/>
      <c r="O6044" s="220"/>
      <c r="P6044" s="108"/>
      <c r="Q6044" s="225"/>
    </row>
    <row r="6045" spans="2:17" x14ac:dyDescent="0.25">
      <c r="B6045" s="108"/>
      <c r="C6045" s="220"/>
      <c r="D6045" s="108"/>
      <c r="E6045" s="220"/>
      <c r="F6045" s="108"/>
      <c r="G6045" s="220"/>
      <c r="H6045" s="108"/>
      <c r="I6045" s="220"/>
      <c r="J6045" s="108"/>
      <c r="K6045" s="220"/>
      <c r="L6045" s="108"/>
      <c r="M6045" s="220"/>
      <c r="N6045" s="108"/>
      <c r="O6045" s="220"/>
      <c r="P6045" s="108"/>
      <c r="Q6045" s="225"/>
    </row>
    <row r="6046" spans="2:17" x14ac:dyDescent="0.25">
      <c r="B6046" s="108"/>
      <c r="C6046" s="220"/>
      <c r="D6046" s="108"/>
      <c r="E6046" s="220"/>
      <c r="F6046" s="108"/>
      <c r="G6046" s="220"/>
      <c r="H6046" s="108"/>
      <c r="I6046" s="220"/>
      <c r="J6046" s="108"/>
      <c r="K6046" s="220"/>
      <c r="L6046" s="108"/>
      <c r="M6046" s="220"/>
      <c r="N6046" s="108"/>
      <c r="O6046" s="220"/>
      <c r="P6046" s="108"/>
      <c r="Q6046" s="225"/>
    </row>
    <row r="6047" spans="2:17" x14ac:dyDescent="0.25">
      <c r="B6047" s="108"/>
      <c r="C6047" s="220"/>
      <c r="D6047" s="108"/>
      <c r="E6047" s="220"/>
      <c r="F6047" s="108"/>
      <c r="G6047" s="220"/>
      <c r="H6047" s="108"/>
      <c r="I6047" s="220"/>
      <c r="J6047" s="108"/>
      <c r="K6047" s="220"/>
      <c r="L6047" s="108"/>
      <c r="M6047" s="220"/>
      <c r="N6047" s="108"/>
      <c r="O6047" s="220"/>
      <c r="P6047" s="108"/>
      <c r="Q6047" s="225"/>
    </row>
    <row r="6048" spans="2:17" x14ac:dyDescent="0.25">
      <c r="B6048" s="108"/>
      <c r="C6048" s="220"/>
      <c r="D6048" s="108"/>
      <c r="E6048" s="220"/>
      <c r="F6048" s="108"/>
      <c r="G6048" s="220"/>
      <c r="H6048" s="108"/>
      <c r="I6048" s="220"/>
      <c r="J6048" s="108"/>
      <c r="K6048" s="220"/>
      <c r="L6048" s="108"/>
      <c r="M6048" s="220"/>
      <c r="N6048" s="108"/>
      <c r="O6048" s="220"/>
      <c r="P6048" s="108"/>
      <c r="Q6048" s="225"/>
    </row>
    <row r="6049" spans="2:17" x14ac:dyDescent="0.25">
      <c r="B6049" s="108"/>
      <c r="C6049" s="220"/>
      <c r="D6049" s="108"/>
      <c r="E6049" s="220"/>
      <c r="F6049" s="108"/>
      <c r="G6049" s="220"/>
      <c r="H6049" s="108"/>
      <c r="I6049" s="220"/>
      <c r="J6049" s="108"/>
      <c r="K6049" s="220"/>
      <c r="L6049" s="108"/>
      <c r="M6049" s="220"/>
      <c r="N6049" s="108"/>
      <c r="O6049" s="220"/>
      <c r="P6049" s="108"/>
      <c r="Q6049" s="225"/>
    </row>
    <row r="6050" spans="2:17" x14ac:dyDescent="0.25">
      <c r="B6050" s="108"/>
      <c r="C6050" s="220"/>
      <c r="D6050" s="108"/>
      <c r="E6050" s="220"/>
      <c r="F6050" s="108"/>
      <c r="G6050" s="220"/>
      <c r="H6050" s="108"/>
      <c r="I6050" s="220"/>
      <c r="J6050" s="108"/>
      <c r="K6050" s="220"/>
      <c r="L6050" s="108"/>
      <c r="M6050" s="220"/>
      <c r="N6050" s="108"/>
      <c r="O6050" s="220"/>
      <c r="P6050" s="108"/>
      <c r="Q6050" s="225"/>
    </row>
    <row r="6051" spans="2:17" x14ac:dyDescent="0.25">
      <c r="B6051" s="108"/>
      <c r="C6051" s="220"/>
      <c r="D6051" s="108"/>
      <c r="E6051" s="220"/>
      <c r="F6051" s="108"/>
      <c r="G6051" s="220"/>
      <c r="H6051" s="108"/>
      <c r="I6051" s="220"/>
      <c r="J6051" s="108"/>
      <c r="K6051" s="220"/>
      <c r="L6051" s="108"/>
      <c r="M6051" s="220"/>
      <c r="N6051" s="108"/>
      <c r="O6051" s="220"/>
      <c r="P6051" s="108"/>
      <c r="Q6051" s="225"/>
    </row>
    <row r="6052" spans="2:17" x14ac:dyDescent="0.25">
      <c r="B6052" s="108"/>
      <c r="C6052" s="220"/>
      <c r="D6052" s="108"/>
      <c r="E6052" s="220"/>
      <c r="F6052" s="108"/>
      <c r="G6052" s="220"/>
      <c r="H6052" s="108"/>
      <c r="I6052" s="220"/>
      <c r="J6052" s="108"/>
      <c r="K6052" s="220"/>
      <c r="L6052" s="108"/>
      <c r="M6052" s="220"/>
      <c r="N6052" s="108"/>
      <c r="O6052" s="220"/>
      <c r="P6052" s="108"/>
      <c r="Q6052" s="225"/>
    </row>
    <row r="6053" spans="2:17" x14ac:dyDescent="0.25">
      <c r="B6053" s="108"/>
      <c r="C6053" s="220"/>
      <c r="D6053" s="108"/>
      <c r="E6053" s="220"/>
      <c r="F6053" s="108"/>
      <c r="G6053" s="220"/>
      <c r="H6053" s="108"/>
      <c r="I6053" s="220"/>
      <c r="J6053" s="108"/>
      <c r="K6053" s="220"/>
      <c r="L6053" s="108"/>
      <c r="M6053" s="220"/>
      <c r="N6053" s="108"/>
      <c r="O6053" s="220"/>
      <c r="P6053" s="108"/>
      <c r="Q6053" s="225"/>
    </row>
    <row r="6054" spans="2:17" x14ac:dyDescent="0.25">
      <c r="B6054" s="108"/>
      <c r="C6054" s="220"/>
      <c r="D6054" s="108"/>
      <c r="E6054" s="220"/>
      <c r="F6054" s="108"/>
      <c r="G6054" s="220"/>
      <c r="H6054" s="108"/>
      <c r="I6054" s="220"/>
      <c r="J6054" s="108"/>
      <c r="K6054" s="220"/>
      <c r="L6054" s="108"/>
      <c r="M6054" s="220"/>
      <c r="N6054" s="108"/>
      <c r="O6054" s="220"/>
      <c r="P6054" s="108"/>
      <c r="Q6054" s="225"/>
    </row>
    <row r="6055" spans="2:17" x14ac:dyDescent="0.25">
      <c r="B6055" s="108"/>
      <c r="C6055" s="220"/>
      <c r="D6055" s="108"/>
      <c r="E6055" s="220"/>
      <c r="F6055" s="108"/>
      <c r="G6055" s="220"/>
      <c r="H6055" s="108"/>
      <c r="I6055" s="220"/>
      <c r="J6055" s="108"/>
      <c r="K6055" s="220"/>
      <c r="L6055" s="108"/>
      <c r="M6055" s="220"/>
      <c r="N6055" s="108"/>
      <c r="O6055" s="220"/>
      <c r="P6055" s="108"/>
      <c r="Q6055" s="225"/>
    </row>
    <row r="6056" spans="2:17" x14ac:dyDescent="0.25">
      <c r="B6056" s="108"/>
      <c r="C6056" s="220"/>
      <c r="D6056" s="108"/>
      <c r="E6056" s="220"/>
      <c r="F6056" s="108"/>
      <c r="G6056" s="220"/>
      <c r="H6056" s="108"/>
      <c r="I6056" s="220"/>
      <c r="J6056" s="108"/>
      <c r="K6056" s="220"/>
      <c r="L6056" s="108"/>
      <c r="M6056" s="220"/>
      <c r="N6056" s="108"/>
      <c r="O6056" s="220"/>
      <c r="P6056" s="108"/>
      <c r="Q6056" s="225"/>
    </row>
    <row r="6057" spans="2:17" x14ac:dyDescent="0.25">
      <c r="B6057" s="108"/>
      <c r="C6057" s="220"/>
      <c r="D6057" s="108"/>
      <c r="E6057" s="220"/>
      <c r="F6057" s="108"/>
      <c r="G6057" s="220"/>
      <c r="H6057" s="108"/>
      <c r="I6057" s="220"/>
      <c r="J6057" s="108"/>
      <c r="K6057" s="220"/>
      <c r="L6057" s="108"/>
      <c r="M6057" s="220"/>
      <c r="N6057" s="108"/>
      <c r="O6057" s="220"/>
      <c r="P6057" s="108"/>
      <c r="Q6057" s="225"/>
    </row>
    <row r="6058" spans="2:17" x14ac:dyDescent="0.25">
      <c r="B6058" s="108"/>
      <c r="C6058" s="220"/>
      <c r="D6058" s="108"/>
      <c r="E6058" s="220"/>
      <c r="F6058" s="108"/>
      <c r="G6058" s="220"/>
      <c r="H6058" s="108"/>
      <c r="I6058" s="220"/>
      <c r="J6058" s="108"/>
      <c r="K6058" s="220"/>
      <c r="L6058" s="108"/>
      <c r="M6058" s="220"/>
      <c r="N6058" s="108"/>
      <c r="O6058" s="220"/>
      <c r="P6058" s="108"/>
      <c r="Q6058" s="225"/>
    </row>
    <row r="6059" spans="2:17" x14ac:dyDescent="0.25">
      <c r="B6059" s="108"/>
      <c r="C6059" s="220"/>
      <c r="D6059" s="108"/>
      <c r="E6059" s="220"/>
      <c r="F6059" s="108"/>
      <c r="G6059" s="220"/>
      <c r="H6059" s="108"/>
      <c r="I6059" s="220"/>
      <c r="J6059" s="108"/>
      <c r="K6059" s="220"/>
      <c r="L6059" s="108"/>
      <c r="M6059" s="220"/>
      <c r="N6059" s="108"/>
      <c r="O6059" s="220"/>
      <c r="P6059" s="108"/>
      <c r="Q6059" s="225"/>
    </row>
    <row r="6060" spans="2:17" x14ac:dyDescent="0.25">
      <c r="B6060" s="108"/>
      <c r="C6060" s="220"/>
      <c r="D6060" s="108"/>
      <c r="E6060" s="220"/>
      <c r="F6060" s="108"/>
      <c r="G6060" s="220"/>
      <c r="H6060" s="108"/>
      <c r="I6060" s="220"/>
      <c r="J6060" s="108"/>
      <c r="K6060" s="220"/>
      <c r="L6060" s="108"/>
      <c r="M6060" s="220"/>
      <c r="N6060" s="108"/>
      <c r="O6060" s="220"/>
      <c r="P6060" s="108"/>
      <c r="Q6060" s="225"/>
    </row>
    <row r="6061" spans="2:17" x14ac:dyDescent="0.25">
      <c r="B6061" s="108"/>
      <c r="C6061" s="220"/>
      <c r="D6061" s="108"/>
      <c r="E6061" s="220"/>
      <c r="F6061" s="108"/>
      <c r="G6061" s="220"/>
      <c r="H6061" s="108"/>
      <c r="I6061" s="220"/>
      <c r="J6061" s="108"/>
      <c r="K6061" s="220"/>
      <c r="L6061" s="108"/>
      <c r="M6061" s="220"/>
      <c r="N6061" s="108"/>
      <c r="O6061" s="220"/>
      <c r="P6061" s="108"/>
      <c r="Q6061" s="225"/>
    </row>
    <row r="6062" spans="2:17" x14ac:dyDescent="0.25">
      <c r="B6062" s="108"/>
      <c r="C6062" s="220"/>
      <c r="D6062" s="108"/>
      <c r="E6062" s="220"/>
      <c r="F6062" s="108"/>
      <c r="G6062" s="220"/>
      <c r="H6062" s="108"/>
      <c r="I6062" s="220"/>
      <c r="J6062" s="108"/>
      <c r="K6062" s="220"/>
      <c r="L6062" s="108"/>
      <c r="M6062" s="220"/>
      <c r="N6062" s="108"/>
      <c r="O6062" s="220"/>
      <c r="P6062" s="108"/>
      <c r="Q6062" s="225"/>
    </row>
    <row r="6063" spans="2:17" x14ac:dyDescent="0.25">
      <c r="B6063" s="108"/>
      <c r="C6063" s="220"/>
      <c r="D6063" s="108"/>
      <c r="E6063" s="220"/>
      <c r="F6063" s="108"/>
      <c r="G6063" s="220"/>
      <c r="H6063" s="108"/>
      <c r="I6063" s="220"/>
      <c r="J6063" s="108"/>
      <c r="K6063" s="220"/>
      <c r="L6063" s="108"/>
      <c r="M6063" s="220"/>
      <c r="N6063" s="108"/>
      <c r="O6063" s="220"/>
      <c r="P6063" s="108"/>
      <c r="Q6063" s="225"/>
    </row>
    <row r="6064" spans="2:17" x14ac:dyDescent="0.25">
      <c r="B6064" s="108"/>
      <c r="C6064" s="220"/>
      <c r="D6064" s="108"/>
      <c r="E6064" s="220"/>
      <c r="F6064" s="108"/>
      <c r="G6064" s="220"/>
      <c r="H6064" s="108"/>
      <c r="I6064" s="220"/>
      <c r="J6064" s="108"/>
      <c r="K6064" s="220"/>
      <c r="L6064" s="108"/>
      <c r="M6064" s="220"/>
      <c r="N6064" s="108"/>
      <c r="O6064" s="220"/>
      <c r="P6064" s="108"/>
      <c r="Q6064" s="225"/>
    </row>
    <row r="6065" spans="2:17" x14ac:dyDescent="0.25">
      <c r="B6065" s="108"/>
      <c r="C6065" s="220"/>
      <c r="D6065" s="108"/>
      <c r="E6065" s="220"/>
      <c r="F6065" s="108"/>
      <c r="G6065" s="220"/>
      <c r="H6065" s="108"/>
      <c r="I6065" s="220"/>
      <c r="J6065" s="108"/>
      <c r="K6065" s="220"/>
      <c r="L6065" s="108"/>
      <c r="M6065" s="220"/>
      <c r="N6065" s="108"/>
      <c r="O6065" s="220"/>
      <c r="P6065" s="108"/>
      <c r="Q6065" s="225"/>
    </row>
    <row r="6066" spans="2:17" x14ac:dyDescent="0.25">
      <c r="B6066" s="108"/>
      <c r="C6066" s="220"/>
      <c r="D6066" s="108"/>
      <c r="E6066" s="220"/>
      <c r="F6066" s="108"/>
      <c r="G6066" s="220"/>
      <c r="H6066" s="108"/>
      <c r="I6066" s="220"/>
      <c r="J6066" s="108"/>
      <c r="K6066" s="220"/>
      <c r="L6066" s="108"/>
      <c r="M6066" s="220"/>
      <c r="N6066" s="108"/>
      <c r="O6066" s="220"/>
      <c r="P6066" s="108"/>
      <c r="Q6066" s="225"/>
    </row>
    <row r="6067" spans="2:17" x14ac:dyDescent="0.25">
      <c r="B6067" s="108"/>
      <c r="C6067" s="220"/>
      <c r="D6067" s="108"/>
      <c r="E6067" s="220"/>
      <c r="F6067" s="108"/>
      <c r="G6067" s="220"/>
      <c r="H6067" s="108"/>
      <c r="I6067" s="220"/>
      <c r="J6067" s="108"/>
      <c r="K6067" s="220"/>
      <c r="L6067" s="108"/>
      <c r="M6067" s="220"/>
      <c r="N6067" s="108"/>
      <c r="O6067" s="220"/>
      <c r="P6067" s="108"/>
      <c r="Q6067" s="225"/>
    </row>
    <row r="6068" spans="2:17" x14ac:dyDescent="0.25">
      <c r="B6068" s="108"/>
      <c r="C6068" s="220"/>
      <c r="D6068" s="108"/>
      <c r="E6068" s="220"/>
      <c r="F6068" s="108"/>
      <c r="G6068" s="220"/>
      <c r="H6068" s="108"/>
      <c r="I6068" s="220"/>
      <c r="J6068" s="108"/>
      <c r="K6068" s="220"/>
      <c r="L6068" s="108"/>
      <c r="M6068" s="220"/>
      <c r="N6068" s="108"/>
      <c r="O6068" s="220"/>
      <c r="P6068" s="108"/>
      <c r="Q6068" s="225"/>
    </row>
    <row r="6069" spans="2:17" x14ac:dyDescent="0.25">
      <c r="B6069" s="108"/>
      <c r="C6069" s="220"/>
      <c r="D6069" s="108"/>
      <c r="E6069" s="220"/>
      <c r="F6069" s="108"/>
      <c r="G6069" s="220"/>
      <c r="H6069" s="108"/>
      <c r="I6069" s="220"/>
      <c r="J6069" s="108"/>
      <c r="K6069" s="220"/>
      <c r="L6069" s="108"/>
      <c r="M6069" s="220"/>
      <c r="N6069" s="108"/>
      <c r="O6069" s="220"/>
      <c r="P6069" s="108"/>
      <c r="Q6069" s="225"/>
    </row>
    <row r="6070" spans="2:17" x14ac:dyDescent="0.25">
      <c r="B6070" s="108"/>
      <c r="C6070" s="220"/>
      <c r="D6070" s="108"/>
      <c r="E6070" s="220"/>
      <c r="F6070" s="108"/>
      <c r="G6070" s="220"/>
      <c r="H6070" s="108"/>
      <c r="I6070" s="220"/>
      <c r="J6070" s="108"/>
      <c r="K6070" s="220"/>
      <c r="L6070" s="108"/>
      <c r="M6070" s="220"/>
      <c r="N6070" s="108"/>
      <c r="O6070" s="220"/>
      <c r="P6070" s="108"/>
      <c r="Q6070" s="225"/>
    </row>
    <row r="6071" spans="2:17" x14ac:dyDescent="0.25">
      <c r="B6071" s="108"/>
      <c r="C6071" s="220"/>
      <c r="D6071" s="108"/>
      <c r="E6071" s="220"/>
      <c r="F6071" s="108"/>
      <c r="G6071" s="220"/>
      <c r="H6071" s="108"/>
      <c r="I6071" s="220"/>
      <c r="J6071" s="108"/>
      <c r="K6071" s="220"/>
      <c r="L6071" s="108"/>
      <c r="M6071" s="220"/>
      <c r="N6071" s="108"/>
      <c r="O6071" s="220"/>
      <c r="P6071" s="108"/>
      <c r="Q6071" s="225"/>
    </row>
    <row r="6072" spans="2:17" x14ac:dyDescent="0.25">
      <c r="B6072" s="108"/>
      <c r="C6072" s="220"/>
      <c r="D6072" s="108"/>
      <c r="E6072" s="220"/>
      <c r="F6072" s="108"/>
      <c r="G6072" s="220"/>
      <c r="H6072" s="108"/>
      <c r="I6072" s="220"/>
      <c r="J6072" s="108"/>
      <c r="K6072" s="220"/>
      <c r="L6072" s="108"/>
      <c r="M6072" s="220"/>
      <c r="N6072" s="108"/>
      <c r="O6072" s="220"/>
      <c r="P6072" s="108"/>
      <c r="Q6072" s="225"/>
    </row>
    <row r="6073" spans="2:17" x14ac:dyDescent="0.25">
      <c r="B6073" s="108"/>
      <c r="C6073" s="220"/>
      <c r="D6073" s="108"/>
      <c r="E6073" s="220"/>
      <c r="F6073" s="108"/>
      <c r="G6073" s="220"/>
      <c r="H6073" s="108"/>
      <c r="I6073" s="220"/>
      <c r="J6073" s="108"/>
      <c r="K6073" s="220"/>
      <c r="L6073" s="108"/>
      <c r="M6073" s="220"/>
      <c r="N6073" s="108"/>
      <c r="O6073" s="220"/>
      <c r="P6073" s="108"/>
      <c r="Q6073" s="225"/>
    </row>
    <row r="6074" spans="2:17" x14ac:dyDescent="0.25">
      <c r="B6074" s="108"/>
      <c r="C6074" s="220"/>
      <c r="D6074" s="108"/>
      <c r="E6074" s="220"/>
      <c r="F6074" s="108"/>
      <c r="G6074" s="220"/>
      <c r="H6074" s="108"/>
      <c r="I6074" s="220"/>
      <c r="J6074" s="108"/>
      <c r="K6074" s="220"/>
      <c r="L6074" s="108"/>
      <c r="M6074" s="220"/>
      <c r="N6074" s="108"/>
      <c r="O6074" s="220"/>
      <c r="P6074" s="108"/>
      <c r="Q6074" s="225"/>
    </row>
    <row r="6075" spans="2:17" x14ac:dyDescent="0.25">
      <c r="B6075" s="108"/>
      <c r="C6075" s="220"/>
      <c r="D6075" s="108"/>
      <c r="E6075" s="220"/>
      <c r="F6075" s="108"/>
      <c r="G6075" s="220"/>
      <c r="H6075" s="108"/>
      <c r="I6075" s="220"/>
      <c r="J6075" s="108"/>
      <c r="K6075" s="220"/>
      <c r="L6075" s="108"/>
      <c r="M6075" s="220"/>
      <c r="N6075" s="108"/>
      <c r="O6075" s="220"/>
      <c r="P6075" s="108"/>
      <c r="Q6075" s="225"/>
    </row>
    <row r="6076" spans="2:17" x14ac:dyDescent="0.25">
      <c r="B6076" s="108"/>
      <c r="C6076" s="220"/>
      <c r="D6076" s="108"/>
      <c r="E6076" s="220"/>
      <c r="F6076" s="108"/>
      <c r="G6076" s="220"/>
      <c r="H6076" s="108"/>
      <c r="I6076" s="220"/>
      <c r="J6076" s="108"/>
      <c r="K6076" s="220"/>
      <c r="L6076" s="108"/>
      <c r="M6076" s="220"/>
      <c r="N6076" s="108"/>
      <c r="O6076" s="220"/>
      <c r="P6076" s="108"/>
      <c r="Q6076" s="225"/>
    </row>
    <row r="6077" spans="2:17" x14ac:dyDescent="0.25">
      <c r="B6077" s="108"/>
      <c r="C6077" s="220"/>
      <c r="D6077" s="108"/>
      <c r="E6077" s="220"/>
      <c r="F6077" s="108"/>
      <c r="G6077" s="220"/>
      <c r="H6077" s="108"/>
      <c r="I6077" s="220"/>
      <c r="J6077" s="108"/>
      <c r="K6077" s="220"/>
      <c r="L6077" s="108"/>
      <c r="M6077" s="220"/>
      <c r="N6077" s="108"/>
      <c r="O6077" s="220"/>
      <c r="P6077" s="108"/>
      <c r="Q6077" s="225"/>
    </row>
    <row r="6078" spans="2:17" x14ac:dyDescent="0.25">
      <c r="B6078" s="108"/>
      <c r="C6078" s="220"/>
      <c r="D6078" s="108"/>
      <c r="E6078" s="220"/>
      <c r="F6078" s="108"/>
      <c r="G6078" s="220"/>
      <c r="H6078" s="108"/>
      <c r="I6078" s="220"/>
      <c r="J6078" s="108"/>
      <c r="K6078" s="220"/>
      <c r="L6078" s="108"/>
      <c r="M6078" s="220"/>
      <c r="N6078" s="108"/>
      <c r="O6078" s="220"/>
      <c r="P6078" s="108"/>
      <c r="Q6078" s="225"/>
    </row>
    <row r="6079" spans="2:17" x14ac:dyDescent="0.25">
      <c r="B6079" s="108"/>
      <c r="C6079" s="220"/>
      <c r="D6079" s="108"/>
      <c r="E6079" s="220"/>
      <c r="F6079" s="108"/>
      <c r="G6079" s="220"/>
      <c r="H6079" s="108"/>
      <c r="I6079" s="220"/>
      <c r="J6079" s="108"/>
      <c r="K6079" s="220"/>
      <c r="L6079" s="108"/>
      <c r="M6079" s="220"/>
      <c r="N6079" s="108"/>
      <c r="O6079" s="220"/>
      <c r="P6079" s="108"/>
      <c r="Q6079" s="225"/>
    </row>
    <row r="6080" spans="2:17" x14ac:dyDescent="0.25">
      <c r="B6080" s="108"/>
      <c r="C6080" s="220"/>
      <c r="D6080" s="108"/>
      <c r="E6080" s="220"/>
      <c r="F6080" s="108"/>
      <c r="G6080" s="220"/>
      <c r="H6080" s="108"/>
      <c r="I6080" s="220"/>
      <c r="J6080" s="108"/>
      <c r="K6080" s="220"/>
      <c r="L6080" s="108"/>
      <c r="M6080" s="220"/>
      <c r="N6080" s="108"/>
      <c r="O6080" s="220"/>
      <c r="P6080" s="108"/>
      <c r="Q6080" s="225"/>
    </row>
    <row r="6081" spans="2:17" x14ac:dyDescent="0.25">
      <c r="B6081" s="108"/>
      <c r="C6081" s="220"/>
      <c r="D6081" s="108"/>
      <c r="E6081" s="220"/>
      <c r="F6081" s="108"/>
      <c r="G6081" s="220"/>
      <c r="H6081" s="108"/>
      <c r="I6081" s="220"/>
      <c r="J6081" s="108"/>
      <c r="K6081" s="220"/>
      <c r="L6081" s="108"/>
      <c r="M6081" s="220"/>
      <c r="N6081" s="108"/>
      <c r="O6081" s="220"/>
      <c r="P6081" s="108"/>
      <c r="Q6081" s="225"/>
    </row>
    <row r="6082" spans="2:17" x14ac:dyDescent="0.25">
      <c r="B6082" s="108"/>
      <c r="C6082" s="220"/>
      <c r="D6082" s="108"/>
      <c r="E6082" s="220"/>
      <c r="F6082" s="108"/>
      <c r="G6082" s="220"/>
      <c r="H6082" s="108"/>
      <c r="I6082" s="220"/>
      <c r="J6082" s="108"/>
      <c r="K6082" s="220"/>
      <c r="L6082" s="108"/>
      <c r="M6082" s="220"/>
      <c r="N6082" s="108"/>
      <c r="O6082" s="220"/>
      <c r="P6082" s="108"/>
      <c r="Q6082" s="225"/>
    </row>
    <row r="6083" spans="2:17" x14ac:dyDescent="0.25">
      <c r="B6083" s="108"/>
      <c r="C6083" s="220"/>
      <c r="D6083" s="108"/>
      <c r="E6083" s="220"/>
      <c r="F6083" s="108"/>
      <c r="G6083" s="220"/>
      <c r="H6083" s="108"/>
      <c r="I6083" s="220"/>
      <c r="J6083" s="108"/>
      <c r="K6083" s="220"/>
      <c r="L6083" s="108"/>
      <c r="M6083" s="220"/>
      <c r="N6083" s="108"/>
      <c r="O6083" s="220"/>
      <c r="P6083" s="108"/>
      <c r="Q6083" s="225"/>
    </row>
    <row r="6084" spans="2:17" x14ac:dyDescent="0.25">
      <c r="B6084" s="108"/>
      <c r="C6084" s="220"/>
      <c r="D6084" s="108"/>
      <c r="E6084" s="220"/>
      <c r="F6084" s="108"/>
      <c r="G6084" s="220"/>
      <c r="H6084" s="108"/>
      <c r="I6084" s="220"/>
      <c r="J6084" s="108"/>
      <c r="K6084" s="220"/>
      <c r="L6084" s="108"/>
      <c r="M6084" s="220"/>
      <c r="N6084" s="108"/>
      <c r="O6084" s="220"/>
      <c r="P6084" s="108"/>
      <c r="Q6084" s="225"/>
    </row>
    <row r="6085" spans="2:17" x14ac:dyDescent="0.25">
      <c r="B6085" s="108"/>
      <c r="C6085" s="220"/>
      <c r="D6085" s="108"/>
      <c r="E6085" s="220"/>
      <c r="F6085" s="108"/>
      <c r="G6085" s="220"/>
      <c r="H6085" s="108"/>
      <c r="I6085" s="220"/>
      <c r="J6085" s="108"/>
      <c r="K6085" s="220"/>
      <c r="L6085" s="108"/>
      <c r="M6085" s="220"/>
      <c r="N6085" s="108"/>
      <c r="O6085" s="220"/>
      <c r="P6085" s="108"/>
      <c r="Q6085" s="225"/>
    </row>
    <row r="6086" spans="2:17" x14ac:dyDescent="0.25">
      <c r="B6086" s="108"/>
      <c r="C6086" s="220"/>
      <c r="D6086" s="108"/>
      <c r="E6086" s="220"/>
      <c r="F6086" s="108"/>
      <c r="G6086" s="220"/>
      <c r="H6086" s="108"/>
      <c r="I6086" s="220"/>
      <c r="J6086" s="108"/>
      <c r="K6086" s="220"/>
      <c r="L6086" s="108"/>
      <c r="M6086" s="220"/>
      <c r="N6086" s="108"/>
      <c r="O6086" s="220"/>
      <c r="P6086" s="108"/>
      <c r="Q6086" s="225"/>
    </row>
    <row r="6087" spans="2:17" x14ac:dyDescent="0.25">
      <c r="B6087" s="108"/>
      <c r="C6087" s="220"/>
      <c r="D6087" s="108"/>
      <c r="E6087" s="220"/>
      <c r="F6087" s="108"/>
      <c r="G6087" s="220"/>
      <c r="H6087" s="108"/>
      <c r="I6087" s="220"/>
      <c r="J6087" s="108"/>
      <c r="K6087" s="220"/>
      <c r="L6087" s="108"/>
      <c r="M6087" s="220"/>
      <c r="N6087" s="108"/>
      <c r="O6087" s="220"/>
      <c r="P6087" s="108"/>
      <c r="Q6087" s="225"/>
    </row>
    <row r="6088" spans="2:17" x14ac:dyDescent="0.25">
      <c r="B6088" s="108"/>
      <c r="C6088" s="220"/>
      <c r="D6088" s="108"/>
      <c r="E6088" s="220"/>
      <c r="F6088" s="108"/>
      <c r="G6088" s="220"/>
      <c r="H6088" s="108"/>
      <c r="I6088" s="220"/>
      <c r="J6088" s="108"/>
      <c r="K6088" s="220"/>
      <c r="L6088" s="108"/>
      <c r="M6088" s="220"/>
      <c r="N6088" s="108"/>
      <c r="O6088" s="220"/>
      <c r="P6088" s="108"/>
      <c r="Q6088" s="225"/>
    </row>
    <row r="6089" spans="2:17" x14ac:dyDescent="0.25">
      <c r="B6089" s="108"/>
      <c r="C6089" s="220"/>
      <c r="D6089" s="108"/>
      <c r="E6089" s="220"/>
      <c r="F6089" s="108"/>
      <c r="G6089" s="220"/>
      <c r="H6089" s="108"/>
      <c r="I6089" s="220"/>
      <c r="J6089" s="108"/>
      <c r="K6089" s="220"/>
      <c r="L6089" s="108"/>
      <c r="M6089" s="220"/>
      <c r="N6089" s="108"/>
      <c r="O6089" s="220"/>
      <c r="P6089" s="108"/>
      <c r="Q6089" s="225"/>
    </row>
    <row r="6090" spans="2:17" x14ac:dyDescent="0.25">
      <c r="B6090" s="108"/>
      <c r="C6090" s="220"/>
      <c r="D6090" s="108"/>
      <c r="E6090" s="220"/>
      <c r="F6090" s="108"/>
      <c r="G6090" s="220"/>
      <c r="H6090" s="108"/>
      <c r="I6090" s="220"/>
      <c r="J6090" s="108"/>
      <c r="K6090" s="220"/>
      <c r="L6090" s="108"/>
      <c r="M6090" s="220"/>
      <c r="N6090" s="108"/>
      <c r="O6090" s="220"/>
      <c r="P6090" s="108"/>
      <c r="Q6090" s="225"/>
    </row>
    <row r="6091" spans="2:17" x14ac:dyDescent="0.25">
      <c r="B6091" s="108"/>
      <c r="C6091" s="220"/>
      <c r="D6091" s="108"/>
      <c r="E6091" s="220"/>
      <c r="F6091" s="108"/>
      <c r="G6091" s="220"/>
      <c r="H6091" s="108"/>
      <c r="I6091" s="220"/>
      <c r="J6091" s="108"/>
      <c r="K6091" s="220"/>
      <c r="L6091" s="108"/>
      <c r="M6091" s="220"/>
      <c r="N6091" s="108"/>
      <c r="O6091" s="220"/>
      <c r="P6091" s="108"/>
      <c r="Q6091" s="225"/>
    </row>
    <row r="6092" spans="2:17" x14ac:dyDescent="0.25">
      <c r="B6092" s="108"/>
      <c r="C6092" s="220"/>
      <c r="D6092" s="108"/>
      <c r="E6092" s="220"/>
      <c r="F6092" s="108"/>
      <c r="G6092" s="220"/>
      <c r="H6092" s="108"/>
      <c r="I6092" s="220"/>
      <c r="J6092" s="108"/>
      <c r="K6092" s="220"/>
      <c r="L6092" s="108"/>
      <c r="M6092" s="220"/>
      <c r="N6092" s="108"/>
      <c r="O6092" s="220"/>
      <c r="P6092" s="108"/>
      <c r="Q6092" s="225"/>
    </row>
    <row r="6093" spans="2:17" x14ac:dyDescent="0.25">
      <c r="B6093" s="108"/>
      <c r="C6093" s="220"/>
      <c r="D6093" s="108"/>
      <c r="E6093" s="220"/>
      <c r="F6093" s="108"/>
      <c r="G6093" s="220"/>
      <c r="H6093" s="108"/>
      <c r="I6093" s="220"/>
      <c r="J6093" s="108"/>
      <c r="K6093" s="220"/>
      <c r="L6093" s="108"/>
      <c r="M6093" s="220"/>
      <c r="N6093" s="108"/>
      <c r="O6093" s="220"/>
      <c r="P6093" s="108"/>
      <c r="Q6093" s="225"/>
    </row>
    <row r="6094" spans="2:17" x14ac:dyDescent="0.25">
      <c r="B6094" s="108"/>
      <c r="C6094" s="220"/>
      <c r="D6094" s="108"/>
      <c r="E6094" s="220"/>
      <c r="F6094" s="108"/>
      <c r="G6094" s="220"/>
      <c r="H6094" s="108"/>
      <c r="I6094" s="220"/>
      <c r="J6094" s="108"/>
      <c r="K6094" s="220"/>
      <c r="L6094" s="108"/>
      <c r="M6094" s="220"/>
      <c r="N6094" s="108"/>
      <c r="O6094" s="220"/>
      <c r="P6094" s="108"/>
      <c r="Q6094" s="225"/>
    </row>
    <row r="6095" spans="2:17" x14ac:dyDescent="0.25">
      <c r="B6095" s="108"/>
      <c r="C6095" s="220"/>
      <c r="D6095" s="108"/>
      <c r="E6095" s="220"/>
      <c r="F6095" s="108"/>
      <c r="G6095" s="220"/>
      <c r="H6095" s="108"/>
      <c r="I6095" s="220"/>
      <c r="J6095" s="108"/>
      <c r="K6095" s="220"/>
      <c r="L6095" s="108"/>
      <c r="M6095" s="220"/>
      <c r="N6095" s="108"/>
      <c r="O6095" s="220"/>
      <c r="P6095" s="108"/>
      <c r="Q6095" s="225"/>
    </row>
    <row r="6096" spans="2:17" x14ac:dyDescent="0.25">
      <c r="B6096" s="108"/>
      <c r="C6096" s="220"/>
      <c r="D6096" s="108"/>
      <c r="E6096" s="220"/>
      <c r="F6096" s="108"/>
      <c r="G6096" s="220"/>
      <c r="H6096" s="108"/>
      <c r="I6096" s="220"/>
      <c r="J6096" s="108"/>
      <c r="K6096" s="220"/>
      <c r="L6096" s="108"/>
      <c r="M6096" s="220"/>
      <c r="N6096" s="108"/>
      <c r="O6096" s="220"/>
      <c r="P6096" s="108"/>
      <c r="Q6096" s="225"/>
    </row>
    <row r="6097" spans="2:17" x14ac:dyDescent="0.25">
      <c r="B6097" s="108"/>
      <c r="C6097" s="220"/>
      <c r="D6097" s="108"/>
      <c r="E6097" s="220"/>
      <c r="F6097" s="108"/>
      <c r="G6097" s="220"/>
      <c r="H6097" s="108"/>
      <c r="I6097" s="220"/>
      <c r="J6097" s="108"/>
      <c r="K6097" s="220"/>
      <c r="L6097" s="108"/>
      <c r="M6097" s="220"/>
      <c r="N6097" s="108"/>
      <c r="O6097" s="220"/>
      <c r="P6097" s="108"/>
      <c r="Q6097" s="225"/>
    </row>
    <row r="6098" spans="2:17" x14ac:dyDescent="0.25">
      <c r="B6098" s="108"/>
      <c r="C6098" s="220"/>
      <c r="D6098" s="108"/>
      <c r="E6098" s="220"/>
      <c r="F6098" s="108"/>
      <c r="G6098" s="220"/>
      <c r="H6098" s="108"/>
      <c r="I6098" s="220"/>
      <c r="J6098" s="108"/>
      <c r="K6098" s="220"/>
      <c r="L6098" s="108"/>
      <c r="M6098" s="220"/>
      <c r="N6098" s="108"/>
      <c r="O6098" s="220"/>
      <c r="P6098" s="108"/>
      <c r="Q6098" s="225"/>
    </row>
    <row r="6099" spans="2:17" x14ac:dyDescent="0.25">
      <c r="B6099" s="108"/>
      <c r="C6099" s="220"/>
      <c r="D6099" s="108"/>
      <c r="E6099" s="220"/>
      <c r="F6099" s="108"/>
      <c r="G6099" s="220"/>
      <c r="H6099" s="108"/>
      <c r="I6099" s="220"/>
      <c r="J6099" s="108"/>
      <c r="K6099" s="220"/>
      <c r="L6099" s="108"/>
      <c r="M6099" s="220"/>
      <c r="N6099" s="108"/>
      <c r="O6099" s="220"/>
      <c r="P6099" s="108"/>
      <c r="Q6099" s="225"/>
    </row>
    <row r="6100" spans="2:17" x14ac:dyDescent="0.25">
      <c r="B6100" s="108"/>
      <c r="C6100" s="220"/>
      <c r="D6100" s="108"/>
      <c r="E6100" s="220"/>
      <c r="F6100" s="108"/>
      <c r="G6100" s="220"/>
      <c r="H6100" s="108"/>
      <c r="I6100" s="220"/>
      <c r="J6100" s="108"/>
      <c r="K6100" s="220"/>
      <c r="L6100" s="108"/>
      <c r="M6100" s="220"/>
      <c r="N6100" s="108"/>
      <c r="O6100" s="220"/>
      <c r="P6100" s="108"/>
      <c r="Q6100" s="225"/>
    </row>
    <row r="6101" spans="2:17" x14ac:dyDescent="0.25">
      <c r="B6101" s="108"/>
      <c r="C6101" s="220"/>
      <c r="D6101" s="108"/>
      <c r="E6101" s="220"/>
      <c r="F6101" s="108"/>
      <c r="G6101" s="220"/>
      <c r="H6101" s="108"/>
      <c r="I6101" s="220"/>
      <c r="J6101" s="108"/>
      <c r="K6101" s="220"/>
      <c r="L6101" s="108"/>
      <c r="M6101" s="220"/>
      <c r="N6101" s="108"/>
      <c r="O6101" s="220"/>
      <c r="P6101" s="108"/>
      <c r="Q6101" s="225"/>
    </row>
    <row r="6102" spans="2:17" x14ac:dyDescent="0.25">
      <c r="B6102" s="108"/>
      <c r="C6102" s="220"/>
      <c r="D6102" s="108"/>
      <c r="E6102" s="220"/>
      <c r="F6102" s="108"/>
      <c r="G6102" s="220"/>
      <c r="H6102" s="108"/>
      <c r="I6102" s="220"/>
      <c r="J6102" s="108"/>
      <c r="K6102" s="220"/>
      <c r="L6102" s="108"/>
      <c r="M6102" s="220"/>
      <c r="N6102" s="108"/>
      <c r="O6102" s="220"/>
      <c r="P6102" s="108"/>
      <c r="Q6102" s="225"/>
    </row>
    <row r="6103" spans="2:17" x14ac:dyDescent="0.25">
      <c r="B6103" s="108"/>
      <c r="C6103" s="220"/>
      <c r="D6103" s="108"/>
      <c r="E6103" s="220"/>
      <c r="F6103" s="108"/>
      <c r="G6103" s="220"/>
      <c r="H6103" s="108"/>
      <c r="I6103" s="220"/>
      <c r="J6103" s="108"/>
      <c r="K6103" s="220"/>
      <c r="L6103" s="108"/>
      <c r="M6103" s="220"/>
      <c r="N6103" s="108"/>
      <c r="O6103" s="220"/>
      <c r="P6103" s="108"/>
      <c r="Q6103" s="225"/>
    </row>
    <row r="6104" spans="2:17" x14ac:dyDescent="0.25">
      <c r="B6104" s="108"/>
      <c r="C6104" s="220"/>
      <c r="D6104" s="108"/>
      <c r="E6104" s="220"/>
      <c r="F6104" s="108"/>
      <c r="G6104" s="220"/>
      <c r="H6104" s="108"/>
      <c r="I6104" s="220"/>
      <c r="J6104" s="108"/>
      <c r="K6104" s="220"/>
      <c r="L6104" s="108"/>
      <c r="M6104" s="220"/>
      <c r="N6104" s="108"/>
      <c r="O6104" s="220"/>
      <c r="P6104" s="108"/>
      <c r="Q6104" s="225"/>
    </row>
    <row r="6105" spans="2:17" x14ac:dyDescent="0.25">
      <c r="B6105" s="108"/>
      <c r="C6105" s="220"/>
      <c r="D6105" s="108"/>
      <c r="E6105" s="220"/>
      <c r="F6105" s="108"/>
      <c r="G6105" s="220"/>
      <c r="H6105" s="108"/>
      <c r="I6105" s="220"/>
      <c r="J6105" s="108"/>
      <c r="K6105" s="220"/>
      <c r="L6105" s="108"/>
      <c r="M6105" s="220"/>
      <c r="N6105" s="108"/>
      <c r="O6105" s="220"/>
      <c r="P6105" s="108"/>
      <c r="Q6105" s="225"/>
    </row>
    <row r="6106" spans="2:17" x14ac:dyDescent="0.25">
      <c r="B6106" s="108"/>
      <c r="C6106" s="220"/>
      <c r="D6106" s="108"/>
      <c r="E6106" s="220"/>
      <c r="F6106" s="108"/>
      <c r="G6106" s="220"/>
      <c r="H6106" s="108"/>
      <c r="I6106" s="220"/>
      <c r="J6106" s="108"/>
      <c r="K6106" s="220"/>
      <c r="L6106" s="108"/>
      <c r="M6106" s="220"/>
      <c r="N6106" s="108"/>
      <c r="O6106" s="220"/>
      <c r="P6106" s="108"/>
      <c r="Q6106" s="225"/>
    </row>
    <row r="6107" spans="2:17" x14ac:dyDescent="0.25">
      <c r="B6107" s="108"/>
      <c r="C6107" s="220"/>
      <c r="D6107" s="108"/>
      <c r="E6107" s="220"/>
      <c r="F6107" s="108"/>
      <c r="G6107" s="220"/>
      <c r="H6107" s="108"/>
      <c r="I6107" s="220"/>
      <c r="J6107" s="108"/>
      <c r="K6107" s="220"/>
      <c r="L6107" s="108"/>
      <c r="M6107" s="220"/>
      <c r="N6107" s="108"/>
      <c r="O6107" s="220"/>
      <c r="P6107" s="108"/>
      <c r="Q6107" s="225"/>
    </row>
    <row r="6108" spans="2:17" x14ac:dyDescent="0.25">
      <c r="B6108" s="108"/>
      <c r="C6108" s="220"/>
      <c r="D6108" s="108"/>
      <c r="E6108" s="220"/>
      <c r="F6108" s="108"/>
      <c r="G6108" s="220"/>
      <c r="H6108" s="108"/>
      <c r="I6108" s="220"/>
      <c r="J6108" s="108"/>
      <c r="K6108" s="220"/>
      <c r="L6108" s="108"/>
      <c r="M6108" s="220"/>
      <c r="N6108" s="108"/>
      <c r="O6108" s="220"/>
      <c r="P6108" s="108"/>
      <c r="Q6108" s="225"/>
    </row>
    <row r="6109" spans="2:17" x14ac:dyDescent="0.25">
      <c r="B6109" s="108"/>
      <c r="C6109" s="220"/>
      <c r="D6109" s="108"/>
      <c r="E6109" s="220"/>
      <c r="F6109" s="108"/>
      <c r="G6109" s="220"/>
      <c r="H6109" s="108"/>
      <c r="I6109" s="220"/>
      <c r="J6109" s="108"/>
      <c r="K6109" s="220"/>
      <c r="L6109" s="108"/>
      <c r="M6109" s="220"/>
      <c r="N6109" s="108"/>
      <c r="O6109" s="220"/>
      <c r="P6109" s="108"/>
      <c r="Q6109" s="225"/>
    </row>
    <row r="6110" spans="2:17" x14ac:dyDescent="0.25">
      <c r="B6110" s="108"/>
      <c r="C6110" s="220"/>
      <c r="D6110" s="108"/>
      <c r="E6110" s="220"/>
      <c r="F6110" s="108"/>
      <c r="G6110" s="220"/>
      <c r="H6110" s="108"/>
      <c r="I6110" s="220"/>
      <c r="J6110" s="108"/>
      <c r="K6110" s="220"/>
      <c r="L6110" s="108"/>
      <c r="M6110" s="220"/>
      <c r="N6110" s="108"/>
      <c r="O6110" s="220"/>
      <c r="P6110" s="108"/>
      <c r="Q6110" s="225"/>
    </row>
    <row r="6111" spans="2:17" x14ac:dyDescent="0.25">
      <c r="B6111" s="108"/>
      <c r="C6111" s="220"/>
      <c r="D6111" s="108"/>
      <c r="E6111" s="220"/>
      <c r="F6111" s="108"/>
      <c r="G6111" s="220"/>
      <c r="H6111" s="108"/>
      <c r="I6111" s="220"/>
      <c r="J6111" s="108"/>
      <c r="K6111" s="220"/>
      <c r="L6111" s="108"/>
      <c r="M6111" s="220"/>
      <c r="N6111" s="108"/>
      <c r="O6111" s="220"/>
      <c r="P6111" s="108"/>
      <c r="Q6111" s="225"/>
    </row>
    <row r="6112" spans="2:17" x14ac:dyDescent="0.25">
      <c r="B6112" s="108"/>
      <c r="C6112" s="220"/>
      <c r="D6112" s="108"/>
      <c r="E6112" s="220"/>
      <c r="F6112" s="108"/>
      <c r="G6112" s="220"/>
      <c r="H6112" s="108"/>
      <c r="I6112" s="220"/>
      <c r="J6112" s="108"/>
      <c r="K6112" s="220"/>
      <c r="L6112" s="108"/>
      <c r="M6112" s="220"/>
      <c r="N6112" s="108"/>
      <c r="O6112" s="220"/>
      <c r="P6112" s="108"/>
      <c r="Q6112" s="225"/>
    </row>
    <row r="6113" spans="2:17" x14ac:dyDescent="0.25">
      <c r="B6113" s="108"/>
      <c r="C6113" s="220"/>
      <c r="D6113" s="108"/>
      <c r="E6113" s="220"/>
      <c r="F6113" s="108"/>
      <c r="G6113" s="220"/>
      <c r="H6113" s="108"/>
      <c r="I6113" s="220"/>
      <c r="J6113" s="108"/>
      <c r="K6113" s="220"/>
      <c r="L6113" s="108"/>
      <c r="M6113" s="220"/>
      <c r="N6113" s="108"/>
      <c r="O6113" s="220"/>
      <c r="P6113" s="108"/>
      <c r="Q6113" s="225"/>
    </row>
    <row r="6114" spans="2:17" x14ac:dyDescent="0.25">
      <c r="B6114" s="108"/>
      <c r="C6114" s="220"/>
      <c r="D6114" s="108"/>
      <c r="E6114" s="220"/>
      <c r="F6114" s="108"/>
      <c r="G6114" s="220"/>
      <c r="H6114" s="108"/>
      <c r="I6114" s="220"/>
      <c r="J6114" s="108"/>
      <c r="K6114" s="220"/>
      <c r="L6114" s="108"/>
      <c r="M6114" s="220"/>
      <c r="N6114" s="108"/>
      <c r="O6114" s="220"/>
      <c r="P6114" s="108"/>
      <c r="Q6114" s="225"/>
    </row>
    <row r="6115" spans="2:17" x14ac:dyDescent="0.25">
      <c r="B6115" s="108"/>
      <c r="C6115" s="220"/>
      <c r="D6115" s="108"/>
      <c r="E6115" s="220"/>
      <c r="F6115" s="108"/>
      <c r="G6115" s="220"/>
      <c r="H6115" s="108"/>
      <c r="I6115" s="220"/>
      <c r="J6115" s="108"/>
      <c r="K6115" s="220"/>
      <c r="L6115" s="108"/>
      <c r="M6115" s="220"/>
      <c r="N6115" s="108"/>
      <c r="O6115" s="220"/>
      <c r="P6115" s="108"/>
      <c r="Q6115" s="225"/>
    </row>
    <row r="6116" spans="2:17" x14ac:dyDescent="0.25">
      <c r="B6116" s="108"/>
      <c r="C6116" s="220"/>
      <c r="D6116" s="108"/>
      <c r="E6116" s="220"/>
      <c r="F6116" s="108"/>
      <c r="G6116" s="220"/>
      <c r="H6116" s="108"/>
      <c r="I6116" s="220"/>
      <c r="J6116" s="108"/>
      <c r="K6116" s="220"/>
      <c r="L6116" s="108"/>
      <c r="M6116" s="220"/>
      <c r="N6116" s="108"/>
      <c r="O6116" s="220"/>
      <c r="P6116" s="108"/>
      <c r="Q6116" s="225"/>
    </row>
    <row r="6117" spans="2:17" x14ac:dyDescent="0.25">
      <c r="B6117" s="108"/>
      <c r="C6117" s="220"/>
      <c r="D6117" s="108"/>
      <c r="E6117" s="220"/>
      <c r="F6117" s="108"/>
      <c r="G6117" s="220"/>
      <c r="H6117" s="108"/>
      <c r="I6117" s="220"/>
      <c r="J6117" s="108"/>
      <c r="K6117" s="220"/>
      <c r="L6117" s="108"/>
      <c r="M6117" s="220"/>
      <c r="N6117" s="108"/>
      <c r="O6117" s="220"/>
      <c r="P6117" s="108"/>
      <c r="Q6117" s="225"/>
    </row>
    <row r="6118" spans="2:17" x14ac:dyDescent="0.25">
      <c r="B6118" s="108"/>
      <c r="C6118" s="220"/>
      <c r="D6118" s="108"/>
      <c r="E6118" s="220"/>
      <c r="F6118" s="108"/>
      <c r="G6118" s="220"/>
      <c r="H6118" s="108"/>
      <c r="I6118" s="220"/>
      <c r="J6118" s="108"/>
      <c r="K6118" s="220"/>
      <c r="L6118" s="108"/>
      <c r="M6118" s="220"/>
      <c r="N6118" s="108"/>
      <c r="O6118" s="220"/>
      <c r="P6118" s="108"/>
      <c r="Q6118" s="225"/>
    </row>
    <row r="6119" spans="2:17" x14ac:dyDescent="0.25">
      <c r="B6119" s="108"/>
      <c r="C6119" s="220"/>
      <c r="D6119" s="108"/>
      <c r="E6119" s="220"/>
      <c r="F6119" s="108"/>
      <c r="G6119" s="220"/>
      <c r="H6119" s="108"/>
      <c r="I6119" s="220"/>
      <c r="J6119" s="108"/>
      <c r="K6119" s="220"/>
      <c r="L6119" s="108"/>
      <c r="M6119" s="220"/>
      <c r="N6119" s="108"/>
      <c r="O6119" s="220"/>
      <c r="P6119" s="108"/>
      <c r="Q6119" s="225"/>
    </row>
    <row r="6120" spans="2:17" x14ac:dyDescent="0.25">
      <c r="B6120" s="108"/>
      <c r="C6120" s="220"/>
      <c r="D6120" s="108"/>
      <c r="E6120" s="220"/>
      <c r="F6120" s="108"/>
      <c r="G6120" s="220"/>
      <c r="H6120" s="108"/>
      <c r="I6120" s="220"/>
      <c r="J6120" s="108"/>
      <c r="K6120" s="220"/>
      <c r="L6120" s="108"/>
      <c r="M6120" s="220"/>
      <c r="N6120" s="108"/>
      <c r="O6120" s="220"/>
      <c r="P6120" s="108"/>
      <c r="Q6120" s="225"/>
    </row>
    <row r="6121" spans="2:17" x14ac:dyDescent="0.25">
      <c r="B6121" s="108"/>
      <c r="C6121" s="220"/>
      <c r="D6121" s="108"/>
      <c r="E6121" s="220"/>
      <c r="F6121" s="108"/>
      <c r="G6121" s="220"/>
      <c r="H6121" s="108"/>
      <c r="I6121" s="220"/>
      <c r="J6121" s="108"/>
      <c r="K6121" s="220"/>
      <c r="L6121" s="108"/>
      <c r="M6121" s="220"/>
      <c r="N6121" s="108"/>
      <c r="O6121" s="220"/>
      <c r="P6121" s="108"/>
      <c r="Q6121" s="225"/>
    </row>
    <row r="6122" spans="2:17" x14ac:dyDescent="0.25">
      <c r="B6122" s="108"/>
      <c r="C6122" s="220"/>
      <c r="D6122" s="108"/>
      <c r="E6122" s="220"/>
      <c r="F6122" s="108"/>
      <c r="G6122" s="220"/>
      <c r="H6122" s="108"/>
      <c r="I6122" s="220"/>
      <c r="J6122" s="108"/>
      <c r="K6122" s="220"/>
      <c r="L6122" s="108"/>
      <c r="M6122" s="220"/>
      <c r="N6122" s="108"/>
      <c r="O6122" s="220"/>
      <c r="P6122" s="108"/>
      <c r="Q6122" s="225"/>
    </row>
    <row r="6123" spans="2:17" x14ac:dyDescent="0.25">
      <c r="B6123" s="108"/>
      <c r="C6123" s="220"/>
      <c r="D6123" s="108"/>
      <c r="E6123" s="220"/>
      <c r="F6123" s="108"/>
      <c r="G6123" s="220"/>
      <c r="H6123" s="108"/>
      <c r="I6123" s="220"/>
      <c r="J6123" s="108"/>
      <c r="K6123" s="220"/>
      <c r="L6123" s="108"/>
      <c r="M6123" s="220"/>
      <c r="N6123" s="108"/>
      <c r="O6123" s="220"/>
      <c r="P6123" s="108"/>
      <c r="Q6123" s="225"/>
    </row>
    <row r="6124" spans="2:17" x14ac:dyDescent="0.25">
      <c r="B6124" s="108"/>
      <c r="C6124" s="220"/>
      <c r="D6124" s="108"/>
      <c r="E6124" s="220"/>
      <c r="F6124" s="108"/>
      <c r="G6124" s="220"/>
      <c r="H6124" s="108"/>
      <c r="I6124" s="220"/>
      <c r="J6124" s="108"/>
      <c r="K6124" s="220"/>
      <c r="L6124" s="108"/>
      <c r="M6124" s="220"/>
      <c r="N6124" s="108"/>
      <c r="O6124" s="220"/>
      <c r="P6124" s="108"/>
      <c r="Q6124" s="225"/>
    </row>
    <row r="6125" spans="2:17" x14ac:dyDescent="0.25">
      <c r="B6125" s="108"/>
      <c r="C6125" s="220"/>
      <c r="D6125" s="108"/>
      <c r="E6125" s="220"/>
      <c r="F6125" s="108"/>
      <c r="G6125" s="220"/>
      <c r="H6125" s="108"/>
      <c r="I6125" s="220"/>
      <c r="J6125" s="108"/>
      <c r="K6125" s="220"/>
      <c r="L6125" s="108"/>
      <c r="M6125" s="220"/>
      <c r="N6125" s="108"/>
      <c r="O6125" s="220"/>
      <c r="P6125" s="108"/>
      <c r="Q6125" s="225"/>
    </row>
    <row r="6126" spans="2:17" x14ac:dyDescent="0.25">
      <c r="B6126" s="108"/>
      <c r="C6126" s="220"/>
      <c r="D6126" s="108"/>
      <c r="E6126" s="220"/>
      <c r="F6126" s="108"/>
      <c r="G6126" s="220"/>
      <c r="H6126" s="108"/>
      <c r="I6126" s="220"/>
      <c r="J6126" s="108"/>
      <c r="K6126" s="220"/>
      <c r="L6126" s="108"/>
      <c r="M6126" s="220"/>
      <c r="N6126" s="108"/>
      <c r="O6126" s="220"/>
      <c r="P6126" s="108"/>
      <c r="Q6126" s="225"/>
    </row>
    <row r="6127" spans="2:17" x14ac:dyDescent="0.25">
      <c r="B6127" s="108"/>
      <c r="C6127" s="220"/>
      <c r="D6127" s="108"/>
      <c r="E6127" s="220"/>
      <c r="F6127" s="108"/>
      <c r="G6127" s="220"/>
      <c r="H6127" s="108"/>
      <c r="I6127" s="220"/>
      <c r="J6127" s="108"/>
      <c r="K6127" s="220"/>
      <c r="L6127" s="108"/>
      <c r="M6127" s="220"/>
      <c r="N6127" s="108"/>
      <c r="O6127" s="220"/>
      <c r="P6127" s="108"/>
      <c r="Q6127" s="225"/>
    </row>
    <row r="6128" spans="2:17" x14ac:dyDescent="0.25">
      <c r="B6128" s="108"/>
      <c r="C6128" s="220"/>
      <c r="D6128" s="108"/>
      <c r="E6128" s="220"/>
      <c r="F6128" s="108"/>
      <c r="G6128" s="220"/>
      <c r="H6128" s="108"/>
      <c r="I6128" s="220"/>
      <c r="J6128" s="108"/>
      <c r="K6128" s="220"/>
      <c r="L6128" s="108"/>
      <c r="M6128" s="220"/>
      <c r="N6128" s="108"/>
      <c r="O6128" s="220"/>
      <c r="P6128" s="108"/>
      <c r="Q6128" s="225"/>
    </row>
    <row r="6129" spans="2:17" x14ac:dyDescent="0.25">
      <c r="B6129" s="108"/>
      <c r="C6129" s="220"/>
      <c r="D6129" s="108"/>
      <c r="E6129" s="220"/>
      <c r="F6129" s="108"/>
      <c r="G6129" s="220"/>
      <c r="H6129" s="108"/>
      <c r="I6129" s="220"/>
      <c r="J6129" s="108"/>
      <c r="K6129" s="220"/>
      <c r="L6129" s="108"/>
      <c r="M6129" s="220"/>
      <c r="N6129" s="108"/>
      <c r="O6129" s="220"/>
      <c r="P6129" s="108"/>
      <c r="Q6129" s="225"/>
    </row>
    <row r="6130" spans="2:17" x14ac:dyDescent="0.25">
      <c r="B6130" s="108"/>
      <c r="C6130" s="220"/>
      <c r="D6130" s="108"/>
      <c r="E6130" s="220"/>
      <c r="F6130" s="108"/>
      <c r="G6130" s="220"/>
      <c r="H6130" s="108"/>
      <c r="I6130" s="220"/>
      <c r="J6130" s="108"/>
      <c r="K6130" s="220"/>
      <c r="L6130" s="108"/>
      <c r="M6130" s="220"/>
      <c r="N6130" s="108"/>
      <c r="O6130" s="220"/>
      <c r="P6130" s="108"/>
      <c r="Q6130" s="225"/>
    </row>
    <row r="6131" spans="2:17" x14ac:dyDescent="0.25">
      <c r="B6131" s="108"/>
      <c r="C6131" s="220"/>
      <c r="D6131" s="108"/>
      <c r="E6131" s="220"/>
      <c r="F6131" s="108"/>
      <c r="G6131" s="220"/>
      <c r="H6131" s="108"/>
      <c r="I6131" s="220"/>
      <c r="J6131" s="108"/>
      <c r="K6131" s="220"/>
      <c r="L6131" s="108"/>
      <c r="M6131" s="220"/>
      <c r="N6131" s="108"/>
      <c r="O6131" s="220"/>
      <c r="P6131" s="108"/>
      <c r="Q6131" s="225"/>
    </row>
    <row r="6132" spans="2:17" x14ac:dyDescent="0.25">
      <c r="B6132" s="108"/>
      <c r="C6132" s="220"/>
      <c r="D6132" s="108"/>
      <c r="E6132" s="220"/>
      <c r="F6132" s="108"/>
      <c r="G6132" s="220"/>
      <c r="H6132" s="108"/>
      <c r="I6132" s="220"/>
      <c r="J6132" s="108"/>
      <c r="K6132" s="220"/>
      <c r="L6132" s="108"/>
      <c r="M6132" s="220"/>
      <c r="N6132" s="108"/>
      <c r="O6132" s="220"/>
      <c r="P6132" s="108"/>
      <c r="Q6132" s="225"/>
    </row>
    <row r="6133" spans="2:17" x14ac:dyDescent="0.25">
      <c r="B6133" s="108"/>
      <c r="C6133" s="220"/>
      <c r="D6133" s="108"/>
      <c r="E6133" s="220"/>
      <c r="F6133" s="108"/>
      <c r="G6133" s="220"/>
      <c r="H6133" s="108"/>
      <c r="I6133" s="220"/>
      <c r="J6133" s="108"/>
      <c r="K6133" s="220"/>
      <c r="L6133" s="108"/>
      <c r="M6133" s="220"/>
      <c r="N6133" s="108"/>
      <c r="O6133" s="220"/>
      <c r="P6133" s="108"/>
      <c r="Q6133" s="225"/>
    </row>
    <row r="6134" spans="2:17" x14ac:dyDescent="0.25">
      <c r="B6134" s="108"/>
      <c r="C6134" s="220"/>
      <c r="D6134" s="108"/>
      <c r="E6134" s="220"/>
      <c r="F6134" s="108"/>
      <c r="G6134" s="220"/>
      <c r="H6134" s="108"/>
      <c r="I6134" s="220"/>
      <c r="J6134" s="108"/>
      <c r="K6134" s="220"/>
      <c r="L6134" s="108"/>
      <c r="M6134" s="220"/>
      <c r="N6134" s="108"/>
      <c r="O6134" s="220"/>
      <c r="P6134" s="108"/>
      <c r="Q6134" s="225"/>
    </row>
    <row r="6135" spans="2:17" x14ac:dyDescent="0.25">
      <c r="B6135" s="108"/>
      <c r="C6135" s="220"/>
      <c r="D6135" s="108"/>
      <c r="E6135" s="220"/>
      <c r="F6135" s="108"/>
      <c r="G6135" s="220"/>
      <c r="H6135" s="108"/>
      <c r="I6135" s="220"/>
      <c r="J6135" s="108"/>
      <c r="K6135" s="220"/>
      <c r="L6135" s="108"/>
      <c r="M6135" s="220"/>
      <c r="N6135" s="108"/>
      <c r="O6135" s="220"/>
      <c r="P6135" s="108"/>
      <c r="Q6135" s="225"/>
    </row>
    <row r="6136" spans="2:17" x14ac:dyDescent="0.25">
      <c r="B6136" s="108"/>
      <c r="C6136" s="220"/>
      <c r="D6136" s="108"/>
      <c r="E6136" s="220"/>
      <c r="F6136" s="108"/>
      <c r="G6136" s="220"/>
      <c r="H6136" s="108"/>
      <c r="I6136" s="220"/>
      <c r="J6136" s="108"/>
      <c r="K6136" s="220"/>
      <c r="L6136" s="108"/>
      <c r="M6136" s="220"/>
      <c r="N6136" s="108"/>
      <c r="O6136" s="220"/>
      <c r="P6136" s="108"/>
      <c r="Q6136" s="225"/>
    </row>
    <row r="6137" spans="2:17" x14ac:dyDescent="0.25">
      <c r="B6137" s="108"/>
      <c r="C6137" s="220"/>
      <c r="D6137" s="108"/>
      <c r="E6137" s="220"/>
      <c r="F6137" s="108"/>
      <c r="G6137" s="220"/>
      <c r="H6137" s="108"/>
      <c r="I6137" s="220"/>
      <c r="J6137" s="108"/>
      <c r="K6137" s="220"/>
      <c r="L6137" s="108"/>
      <c r="M6137" s="220"/>
      <c r="N6137" s="108"/>
      <c r="O6137" s="220"/>
      <c r="P6137" s="108"/>
      <c r="Q6137" s="225"/>
    </row>
    <row r="6138" spans="2:17" x14ac:dyDescent="0.25">
      <c r="B6138" s="108"/>
      <c r="C6138" s="220"/>
      <c r="D6138" s="108"/>
      <c r="E6138" s="220"/>
      <c r="F6138" s="108"/>
      <c r="G6138" s="220"/>
      <c r="H6138" s="108"/>
      <c r="I6138" s="220"/>
      <c r="J6138" s="108"/>
      <c r="K6138" s="220"/>
      <c r="L6138" s="108"/>
      <c r="M6138" s="220"/>
      <c r="N6138" s="108"/>
      <c r="O6138" s="220"/>
      <c r="P6138" s="108"/>
      <c r="Q6138" s="225"/>
    </row>
    <row r="6139" spans="2:17" x14ac:dyDescent="0.25">
      <c r="B6139" s="108"/>
      <c r="C6139" s="220"/>
      <c r="D6139" s="108"/>
      <c r="E6139" s="220"/>
      <c r="F6139" s="108"/>
      <c r="G6139" s="220"/>
      <c r="H6139" s="108"/>
      <c r="I6139" s="220"/>
      <c r="J6139" s="108"/>
      <c r="K6139" s="220"/>
      <c r="L6139" s="108"/>
      <c r="M6139" s="220"/>
      <c r="N6139" s="108"/>
      <c r="O6139" s="220"/>
      <c r="P6139" s="108"/>
      <c r="Q6139" s="225"/>
    </row>
    <row r="6140" spans="2:17" x14ac:dyDescent="0.25">
      <c r="B6140" s="108"/>
      <c r="C6140" s="220"/>
      <c r="D6140" s="108"/>
      <c r="E6140" s="220"/>
      <c r="F6140" s="108"/>
      <c r="G6140" s="220"/>
      <c r="H6140" s="108"/>
      <c r="I6140" s="220"/>
      <c r="J6140" s="108"/>
      <c r="K6140" s="220"/>
      <c r="L6140" s="108"/>
      <c r="M6140" s="220"/>
      <c r="N6140" s="108"/>
      <c r="O6140" s="220"/>
      <c r="P6140" s="108"/>
      <c r="Q6140" s="225"/>
    </row>
    <row r="6141" spans="2:17" x14ac:dyDescent="0.25">
      <c r="B6141" s="108"/>
      <c r="C6141" s="220"/>
      <c r="D6141" s="108"/>
      <c r="E6141" s="220"/>
      <c r="F6141" s="108"/>
      <c r="G6141" s="220"/>
      <c r="H6141" s="108"/>
      <c r="I6141" s="220"/>
      <c r="J6141" s="108"/>
      <c r="K6141" s="220"/>
      <c r="L6141" s="108"/>
      <c r="M6141" s="220"/>
      <c r="N6141" s="108"/>
      <c r="O6141" s="220"/>
      <c r="P6141" s="108"/>
      <c r="Q6141" s="225"/>
    </row>
    <row r="6142" spans="2:17" x14ac:dyDescent="0.25">
      <c r="B6142" s="108"/>
      <c r="C6142" s="220"/>
      <c r="D6142" s="108"/>
      <c r="E6142" s="220"/>
      <c r="F6142" s="108"/>
      <c r="G6142" s="220"/>
      <c r="H6142" s="108"/>
      <c r="I6142" s="220"/>
      <c r="J6142" s="108"/>
      <c r="K6142" s="220"/>
      <c r="L6142" s="108"/>
      <c r="M6142" s="220"/>
      <c r="N6142" s="108"/>
      <c r="O6142" s="220"/>
      <c r="P6142" s="108"/>
      <c r="Q6142" s="225"/>
    </row>
    <row r="6143" spans="2:17" x14ac:dyDescent="0.25">
      <c r="B6143" s="108"/>
      <c r="C6143" s="220"/>
      <c r="D6143" s="108"/>
      <c r="E6143" s="220"/>
      <c r="F6143" s="108"/>
      <c r="G6143" s="220"/>
      <c r="H6143" s="108"/>
      <c r="I6143" s="220"/>
      <c r="J6143" s="108"/>
      <c r="K6143" s="220"/>
      <c r="L6143" s="108"/>
      <c r="M6143" s="220"/>
      <c r="N6143" s="108"/>
      <c r="O6143" s="220"/>
      <c r="P6143" s="108"/>
      <c r="Q6143" s="225"/>
    </row>
    <row r="6144" spans="2:17" x14ac:dyDescent="0.25">
      <c r="B6144" s="108"/>
      <c r="C6144" s="220"/>
      <c r="D6144" s="108"/>
      <c r="E6144" s="220"/>
      <c r="F6144" s="108"/>
      <c r="G6144" s="220"/>
      <c r="H6144" s="108"/>
      <c r="I6144" s="220"/>
      <c r="J6144" s="108"/>
      <c r="K6144" s="220"/>
      <c r="L6144" s="108"/>
      <c r="M6144" s="220"/>
      <c r="N6144" s="108"/>
      <c r="O6144" s="220"/>
      <c r="P6144" s="108"/>
      <c r="Q6144" s="225"/>
    </row>
    <row r="6145" spans="2:17" x14ac:dyDescent="0.25">
      <c r="B6145" s="108"/>
      <c r="C6145" s="220"/>
      <c r="D6145" s="108"/>
      <c r="E6145" s="220"/>
      <c r="F6145" s="108"/>
      <c r="G6145" s="220"/>
      <c r="H6145" s="108"/>
      <c r="I6145" s="220"/>
      <c r="J6145" s="108"/>
      <c r="K6145" s="220"/>
      <c r="L6145" s="108"/>
      <c r="M6145" s="220"/>
      <c r="N6145" s="108"/>
      <c r="O6145" s="220"/>
      <c r="P6145" s="108"/>
      <c r="Q6145" s="225"/>
    </row>
    <row r="6146" spans="2:17" x14ac:dyDescent="0.25">
      <c r="B6146" s="108"/>
      <c r="C6146" s="220"/>
      <c r="D6146" s="108"/>
      <c r="E6146" s="220"/>
      <c r="F6146" s="108"/>
      <c r="G6146" s="220"/>
      <c r="H6146" s="108"/>
      <c r="I6146" s="220"/>
      <c r="J6146" s="108"/>
      <c r="K6146" s="220"/>
      <c r="L6146" s="108"/>
      <c r="M6146" s="220"/>
      <c r="N6146" s="108"/>
      <c r="O6146" s="220"/>
      <c r="P6146" s="108"/>
      <c r="Q6146" s="225"/>
    </row>
    <row r="6147" spans="2:17" x14ac:dyDescent="0.25">
      <c r="B6147" s="108"/>
      <c r="C6147" s="220"/>
      <c r="D6147" s="108"/>
      <c r="E6147" s="220"/>
      <c r="F6147" s="108"/>
      <c r="G6147" s="220"/>
      <c r="H6147" s="108"/>
      <c r="I6147" s="220"/>
      <c r="J6147" s="108"/>
      <c r="K6147" s="220"/>
      <c r="L6147" s="108"/>
      <c r="M6147" s="220"/>
      <c r="N6147" s="108"/>
      <c r="O6147" s="220"/>
      <c r="P6147" s="108"/>
      <c r="Q6147" s="225"/>
    </row>
    <row r="6148" spans="2:17" x14ac:dyDescent="0.25">
      <c r="B6148" s="108"/>
      <c r="C6148" s="220"/>
      <c r="D6148" s="108"/>
      <c r="E6148" s="220"/>
      <c r="F6148" s="108"/>
      <c r="G6148" s="220"/>
      <c r="H6148" s="108"/>
      <c r="I6148" s="220"/>
      <c r="J6148" s="108"/>
      <c r="K6148" s="220"/>
      <c r="L6148" s="108"/>
      <c r="M6148" s="220"/>
      <c r="N6148" s="108"/>
      <c r="O6148" s="220"/>
      <c r="P6148" s="108"/>
      <c r="Q6148" s="225"/>
    </row>
    <row r="6149" spans="2:17" x14ac:dyDescent="0.25">
      <c r="B6149" s="108"/>
      <c r="C6149" s="220"/>
      <c r="D6149" s="108"/>
      <c r="E6149" s="220"/>
      <c r="F6149" s="108"/>
      <c r="G6149" s="220"/>
      <c r="H6149" s="108"/>
      <c r="I6149" s="220"/>
      <c r="J6149" s="108"/>
      <c r="K6149" s="220"/>
      <c r="L6149" s="108"/>
      <c r="M6149" s="220"/>
      <c r="N6149" s="108"/>
      <c r="O6149" s="220"/>
      <c r="P6149" s="108"/>
      <c r="Q6149" s="225"/>
    </row>
    <row r="6150" spans="2:17" x14ac:dyDescent="0.25">
      <c r="B6150" s="108"/>
      <c r="C6150" s="220"/>
      <c r="D6150" s="108"/>
      <c r="E6150" s="220"/>
      <c r="F6150" s="108"/>
      <c r="G6150" s="220"/>
      <c r="H6150" s="108"/>
      <c r="I6150" s="220"/>
      <c r="J6150" s="108"/>
      <c r="K6150" s="220"/>
      <c r="L6150" s="108"/>
      <c r="M6150" s="220"/>
      <c r="N6150" s="108"/>
      <c r="O6150" s="220"/>
      <c r="P6150" s="108"/>
      <c r="Q6150" s="225"/>
    </row>
    <row r="6151" spans="2:17" x14ac:dyDescent="0.25">
      <c r="B6151" s="108"/>
      <c r="C6151" s="220"/>
      <c r="D6151" s="108"/>
      <c r="E6151" s="220"/>
      <c r="F6151" s="108"/>
      <c r="G6151" s="220"/>
      <c r="H6151" s="108"/>
      <c r="I6151" s="220"/>
      <c r="J6151" s="108"/>
      <c r="K6151" s="220"/>
      <c r="L6151" s="108"/>
      <c r="M6151" s="220"/>
      <c r="N6151" s="108"/>
      <c r="O6151" s="220"/>
      <c r="P6151" s="108"/>
      <c r="Q6151" s="225"/>
    </row>
    <row r="6152" spans="2:17" x14ac:dyDescent="0.25">
      <c r="B6152" s="108"/>
      <c r="C6152" s="220"/>
      <c r="D6152" s="108"/>
      <c r="E6152" s="220"/>
      <c r="F6152" s="108"/>
      <c r="G6152" s="220"/>
      <c r="H6152" s="108"/>
      <c r="I6152" s="220"/>
      <c r="J6152" s="108"/>
      <c r="K6152" s="220"/>
      <c r="L6152" s="108"/>
      <c r="M6152" s="220"/>
      <c r="N6152" s="108"/>
      <c r="O6152" s="220"/>
      <c r="P6152" s="108"/>
      <c r="Q6152" s="225"/>
    </row>
    <row r="6153" spans="2:17" x14ac:dyDescent="0.25">
      <c r="B6153" s="108"/>
      <c r="C6153" s="220"/>
      <c r="D6153" s="108"/>
      <c r="E6153" s="220"/>
      <c r="F6153" s="108"/>
      <c r="G6153" s="220"/>
      <c r="H6153" s="108"/>
      <c r="I6153" s="220"/>
      <c r="J6153" s="108"/>
      <c r="K6153" s="220"/>
      <c r="L6153" s="108"/>
      <c r="M6153" s="220"/>
      <c r="N6153" s="108"/>
      <c r="O6153" s="220"/>
      <c r="P6153" s="108"/>
      <c r="Q6153" s="225"/>
    </row>
    <row r="6154" spans="2:17" x14ac:dyDescent="0.25">
      <c r="B6154" s="108"/>
      <c r="C6154" s="220"/>
      <c r="D6154" s="108"/>
      <c r="E6154" s="220"/>
      <c r="F6154" s="108"/>
      <c r="G6154" s="220"/>
      <c r="H6154" s="108"/>
      <c r="I6154" s="220"/>
      <c r="J6154" s="108"/>
      <c r="K6154" s="220"/>
      <c r="L6154" s="108"/>
      <c r="M6154" s="220"/>
      <c r="N6154" s="108"/>
      <c r="O6154" s="220"/>
      <c r="P6154" s="108"/>
      <c r="Q6154" s="225"/>
    </row>
    <row r="6155" spans="2:17" x14ac:dyDescent="0.25">
      <c r="B6155" s="108"/>
      <c r="C6155" s="220"/>
      <c r="D6155" s="108"/>
      <c r="E6155" s="220"/>
      <c r="F6155" s="108"/>
      <c r="G6155" s="220"/>
      <c r="H6155" s="108"/>
      <c r="I6155" s="220"/>
      <c r="J6155" s="108"/>
      <c r="K6155" s="220"/>
      <c r="L6155" s="108"/>
      <c r="M6155" s="220"/>
      <c r="N6155" s="108"/>
      <c r="O6155" s="220"/>
      <c r="P6155" s="108"/>
      <c r="Q6155" s="225"/>
    </row>
    <row r="6156" spans="2:17" x14ac:dyDescent="0.25">
      <c r="B6156" s="108"/>
      <c r="C6156" s="220"/>
      <c r="D6156" s="108"/>
      <c r="E6156" s="220"/>
      <c r="F6156" s="108"/>
      <c r="G6156" s="220"/>
      <c r="H6156" s="108"/>
      <c r="I6156" s="220"/>
      <c r="J6156" s="108"/>
      <c r="K6156" s="220"/>
      <c r="L6156" s="108"/>
      <c r="M6156" s="220"/>
      <c r="N6156" s="108"/>
      <c r="O6156" s="220"/>
      <c r="P6156" s="108"/>
      <c r="Q6156" s="225"/>
    </row>
    <row r="6157" spans="2:17" x14ac:dyDescent="0.25">
      <c r="B6157" s="108"/>
      <c r="C6157" s="220"/>
      <c r="D6157" s="108"/>
      <c r="E6157" s="220"/>
      <c r="F6157" s="108"/>
      <c r="G6157" s="220"/>
      <c r="H6157" s="108"/>
      <c r="I6157" s="220"/>
      <c r="J6157" s="108"/>
      <c r="K6157" s="220"/>
      <c r="L6157" s="108"/>
      <c r="M6157" s="220"/>
      <c r="N6157" s="108"/>
      <c r="O6157" s="220"/>
      <c r="P6157" s="108"/>
      <c r="Q6157" s="225"/>
    </row>
    <row r="6158" spans="2:17" x14ac:dyDescent="0.25">
      <c r="B6158" s="108"/>
      <c r="C6158" s="220"/>
      <c r="D6158" s="108"/>
      <c r="E6158" s="220"/>
      <c r="F6158" s="108"/>
      <c r="G6158" s="220"/>
      <c r="H6158" s="108"/>
      <c r="I6158" s="220"/>
      <c r="J6158" s="108"/>
      <c r="K6158" s="220"/>
      <c r="L6158" s="108"/>
      <c r="M6158" s="220"/>
      <c r="N6158" s="108"/>
      <c r="O6158" s="220"/>
      <c r="P6158" s="108"/>
      <c r="Q6158" s="225"/>
    </row>
    <row r="6159" spans="2:17" x14ac:dyDescent="0.25">
      <c r="B6159" s="108"/>
      <c r="C6159" s="220"/>
      <c r="D6159" s="108"/>
      <c r="E6159" s="220"/>
      <c r="F6159" s="108"/>
      <c r="G6159" s="220"/>
      <c r="H6159" s="108"/>
      <c r="I6159" s="220"/>
      <c r="J6159" s="108"/>
      <c r="K6159" s="220"/>
      <c r="L6159" s="108"/>
      <c r="M6159" s="220"/>
      <c r="N6159" s="108"/>
      <c r="O6159" s="220"/>
      <c r="P6159" s="108"/>
      <c r="Q6159" s="225"/>
    </row>
    <row r="6160" spans="2:17" x14ac:dyDescent="0.25">
      <c r="B6160" s="108"/>
      <c r="C6160" s="220"/>
      <c r="D6160" s="108"/>
      <c r="E6160" s="220"/>
      <c r="F6160" s="108"/>
      <c r="G6160" s="220"/>
      <c r="H6160" s="108"/>
      <c r="I6160" s="220"/>
      <c r="J6160" s="108"/>
      <c r="K6160" s="220"/>
      <c r="L6160" s="108"/>
      <c r="M6160" s="220"/>
      <c r="N6160" s="108"/>
      <c r="O6160" s="220"/>
      <c r="P6160" s="108"/>
      <c r="Q6160" s="225"/>
    </row>
    <row r="6161" spans="2:17" x14ac:dyDescent="0.25">
      <c r="B6161" s="108"/>
      <c r="C6161" s="220"/>
      <c r="D6161" s="108"/>
      <c r="E6161" s="220"/>
      <c r="F6161" s="108"/>
      <c r="G6161" s="220"/>
      <c r="H6161" s="108"/>
      <c r="I6161" s="220"/>
      <c r="J6161" s="108"/>
      <c r="K6161" s="220"/>
      <c r="L6161" s="108"/>
      <c r="M6161" s="220"/>
      <c r="N6161" s="108"/>
      <c r="O6161" s="220"/>
      <c r="P6161" s="108"/>
      <c r="Q6161" s="225"/>
    </row>
    <row r="6162" spans="2:17" x14ac:dyDescent="0.25">
      <c r="B6162" s="108"/>
      <c r="C6162" s="220"/>
      <c r="D6162" s="108"/>
      <c r="E6162" s="220"/>
      <c r="F6162" s="108"/>
      <c r="G6162" s="220"/>
      <c r="H6162" s="108"/>
      <c r="I6162" s="220"/>
      <c r="J6162" s="108"/>
      <c r="K6162" s="220"/>
      <c r="L6162" s="108"/>
      <c r="M6162" s="220"/>
      <c r="N6162" s="108"/>
      <c r="O6162" s="220"/>
      <c r="P6162" s="108"/>
      <c r="Q6162" s="225"/>
    </row>
    <row r="6163" spans="2:17" x14ac:dyDescent="0.25">
      <c r="B6163" s="108"/>
      <c r="C6163" s="220"/>
      <c r="D6163" s="108"/>
      <c r="E6163" s="220"/>
      <c r="F6163" s="108"/>
      <c r="G6163" s="220"/>
      <c r="H6163" s="108"/>
      <c r="I6163" s="220"/>
      <c r="J6163" s="108"/>
      <c r="K6163" s="220"/>
      <c r="L6163" s="108"/>
      <c r="M6163" s="220"/>
      <c r="N6163" s="108"/>
      <c r="O6163" s="220"/>
      <c r="P6163" s="108"/>
      <c r="Q6163" s="225"/>
    </row>
    <row r="6164" spans="2:17" x14ac:dyDescent="0.25">
      <c r="B6164" s="108"/>
      <c r="C6164" s="220"/>
      <c r="D6164" s="108"/>
      <c r="E6164" s="220"/>
      <c r="F6164" s="108"/>
      <c r="G6164" s="220"/>
      <c r="H6164" s="108"/>
      <c r="I6164" s="220"/>
      <c r="J6164" s="108"/>
      <c r="K6164" s="220"/>
      <c r="L6164" s="108"/>
      <c r="M6164" s="220"/>
      <c r="N6164" s="108"/>
      <c r="O6164" s="220"/>
      <c r="P6164" s="108"/>
      <c r="Q6164" s="225"/>
    </row>
    <row r="6165" spans="2:17" x14ac:dyDescent="0.25">
      <c r="B6165" s="108"/>
      <c r="C6165" s="220"/>
      <c r="D6165" s="108"/>
      <c r="E6165" s="220"/>
      <c r="F6165" s="108"/>
      <c r="G6165" s="220"/>
      <c r="H6165" s="108"/>
      <c r="I6165" s="220"/>
      <c r="J6165" s="108"/>
      <c r="K6165" s="220"/>
      <c r="L6165" s="108"/>
      <c r="M6165" s="220"/>
      <c r="N6165" s="108"/>
      <c r="O6165" s="220"/>
      <c r="P6165" s="108"/>
      <c r="Q6165" s="225"/>
    </row>
    <row r="6166" spans="2:17" x14ac:dyDescent="0.25">
      <c r="B6166" s="108"/>
      <c r="C6166" s="220"/>
      <c r="D6166" s="108"/>
      <c r="E6166" s="220"/>
      <c r="F6166" s="108"/>
      <c r="G6166" s="220"/>
      <c r="H6166" s="108"/>
      <c r="I6166" s="220"/>
      <c r="J6166" s="108"/>
      <c r="K6166" s="220"/>
      <c r="L6166" s="108"/>
      <c r="M6166" s="220"/>
      <c r="N6166" s="108"/>
      <c r="O6166" s="220"/>
      <c r="P6166" s="108"/>
      <c r="Q6166" s="225"/>
    </row>
    <row r="6167" spans="2:17" x14ac:dyDescent="0.25">
      <c r="B6167" s="108"/>
      <c r="C6167" s="220"/>
      <c r="D6167" s="108"/>
      <c r="E6167" s="220"/>
      <c r="F6167" s="108"/>
      <c r="G6167" s="220"/>
      <c r="H6167" s="108"/>
      <c r="I6167" s="220"/>
      <c r="J6167" s="108"/>
      <c r="K6167" s="220"/>
      <c r="L6167" s="108"/>
      <c r="M6167" s="220"/>
      <c r="N6167" s="108"/>
      <c r="O6167" s="220"/>
      <c r="P6167" s="108"/>
      <c r="Q6167" s="225"/>
    </row>
    <row r="6168" spans="2:17" x14ac:dyDescent="0.25">
      <c r="B6168" s="108"/>
      <c r="C6168" s="220"/>
      <c r="D6168" s="108"/>
      <c r="E6168" s="220"/>
      <c r="F6168" s="108"/>
      <c r="G6168" s="220"/>
      <c r="H6168" s="108"/>
      <c r="I6168" s="220"/>
      <c r="J6168" s="108"/>
      <c r="K6168" s="220"/>
      <c r="L6168" s="108"/>
      <c r="M6168" s="220"/>
      <c r="N6168" s="108"/>
      <c r="O6168" s="220"/>
      <c r="P6168" s="108"/>
      <c r="Q6168" s="225"/>
    </row>
    <row r="6169" spans="2:17" x14ac:dyDescent="0.25">
      <c r="B6169" s="108"/>
      <c r="C6169" s="220"/>
      <c r="D6169" s="108"/>
      <c r="E6169" s="220"/>
      <c r="F6169" s="108"/>
      <c r="G6169" s="220"/>
      <c r="H6169" s="108"/>
      <c r="I6169" s="220"/>
      <c r="J6169" s="108"/>
      <c r="K6169" s="220"/>
      <c r="L6169" s="108"/>
      <c r="M6169" s="220"/>
      <c r="N6169" s="108"/>
      <c r="O6169" s="220"/>
      <c r="P6169" s="108"/>
      <c r="Q6169" s="225"/>
    </row>
    <row r="6170" spans="2:17" x14ac:dyDescent="0.25">
      <c r="B6170" s="108"/>
      <c r="C6170" s="220"/>
      <c r="D6170" s="108"/>
      <c r="E6170" s="220"/>
      <c r="F6170" s="108"/>
      <c r="G6170" s="220"/>
      <c r="H6170" s="108"/>
      <c r="I6170" s="220"/>
      <c r="J6170" s="108"/>
      <c r="K6170" s="220"/>
      <c r="L6170" s="108"/>
      <c r="M6170" s="220"/>
      <c r="N6170" s="108"/>
      <c r="O6170" s="220"/>
      <c r="P6170" s="108"/>
      <c r="Q6170" s="225"/>
    </row>
    <row r="6171" spans="2:17" x14ac:dyDescent="0.25">
      <c r="B6171" s="108"/>
      <c r="C6171" s="220"/>
      <c r="D6171" s="108"/>
      <c r="E6171" s="220"/>
      <c r="F6171" s="108"/>
      <c r="G6171" s="220"/>
      <c r="H6171" s="108"/>
      <c r="I6171" s="220"/>
      <c r="J6171" s="108"/>
      <c r="K6171" s="220"/>
      <c r="L6171" s="108"/>
      <c r="M6171" s="220"/>
      <c r="N6171" s="108"/>
      <c r="O6171" s="220"/>
      <c r="P6171" s="108"/>
      <c r="Q6171" s="225"/>
    </row>
    <row r="6172" spans="2:17" x14ac:dyDescent="0.25">
      <c r="B6172" s="108"/>
      <c r="C6172" s="220"/>
      <c r="D6172" s="108"/>
      <c r="E6172" s="220"/>
      <c r="F6172" s="108"/>
      <c r="G6172" s="220"/>
      <c r="H6172" s="108"/>
      <c r="I6172" s="220"/>
      <c r="J6172" s="108"/>
      <c r="K6172" s="220"/>
      <c r="L6172" s="108"/>
      <c r="M6172" s="220"/>
      <c r="N6172" s="108"/>
      <c r="O6172" s="220"/>
      <c r="P6172" s="108"/>
      <c r="Q6172" s="225"/>
    </row>
    <row r="6173" spans="2:17" x14ac:dyDescent="0.25">
      <c r="B6173" s="108"/>
      <c r="C6173" s="220"/>
      <c r="D6173" s="108"/>
      <c r="E6173" s="220"/>
      <c r="F6173" s="108"/>
      <c r="G6173" s="220"/>
      <c r="H6173" s="108"/>
      <c r="I6173" s="220"/>
      <c r="J6173" s="108"/>
      <c r="K6173" s="220"/>
      <c r="L6173" s="108"/>
      <c r="M6173" s="220"/>
      <c r="N6173" s="108"/>
      <c r="O6173" s="220"/>
      <c r="P6173" s="108"/>
      <c r="Q6173" s="225"/>
    </row>
    <row r="6174" spans="2:17" x14ac:dyDescent="0.25">
      <c r="B6174" s="108"/>
      <c r="C6174" s="220"/>
      <c r="D6174" s="108"/>
      <c r="E6174" s="220"/>
      <c r="F6174" s="108"/>
      <c r="G6174" s="220"/>
      <c r="H6174" s="108"/>
      <c r="I6174" s="220"/>
      <c r="J6174" s="108"/>
      <c r="K6174" s="220"/>
      <c r="L6174" s="108"/>
      <c r="M6174" s="220"/>
      <c r="N6174" s="108"/>
      <c r="O6174" s="220"/>
      <c r="P6174" s="108"/>
      <c r="Q6174" s="225"/>
    </row>
    <row r="6175" spans="2:17" x14ac:dyDescent="0.25">
      <c r="B6175" s="108"/>
      <c r="C6175" s="220"/>
      <c r="D6175" s="108"/>
      <c r="E6175" s="220"/>
      <c r="F6175" s="108"/>
      <c r="G6175" s="220"/>
      <c r="H6175" s="108"/>
      <c r="I6175" s="220"/>
      <c r="J6175" s="108"/>
      <c r="K6175" s="220"/>
      <c r="L6175" s="108"/>
      <c r="M6175" s="220"/>
      <c r="N6175" s="108"/>
      <c r="O6175" s="220"/>
      <c r="P6175" s="108"/>
      <c r="Q6175" s="225"/>
    </row>
    <row r="6176" spans="2:17" x14ac:dyDescent="0.25">
      <c r="B6176" s="108"/>
      <c r="C6176" s="220"/>
      <c r="D6176" s="108"/>
      <c r="E6176" s="220"/>
      <c r="F6176" s="108"/>
      <c r="G6176" s="220"/>
      <c r="H6176" s="108"/>
      <c r="I6176" s="220"/>
      <c r="J6176" s="108"/>
      <c r="K6176" s="220"/>
      <c r="L6176" s="108"/>
      <c r="M6176" s="220"/>
      <c r="N6176" s="108"/>
      <c r="O6176" s="220"/>
      <c r="P6176" s="108"/>
      <c r="Q6176" s="225"/>
    </row>
    <row r="6177" spans="2:17" x14ac:dyDescent="0.25">
      <c r="B6177" s="108"/>
      <c r="C6177" s="220"/>
      <c r="D6177" s="108"/>
      <c r="E6177" s="220"/>
      <c r="F6177" s="108"/>
      <c r="G6177" s="220"/>
      <c r="H6177" s="108"/>
      <c r="I6177" s="220"/>
      <c r="J6177" s="108"/>
      <c r="K6177" s="220"/>
      <c r="L6177" s="108"/>
      <c r="M6177" s="220"/>
      <c r="N6177" s="108"/>
      <c r="O6177" s="220"/>
      <c r="P6177" s="108"/>
      <c r="Q6177" s="225"/>
    </row>
    <row r="6178" spans="2:17" x14ac:dyDescent="0.25">
      <c r="B6178" s="108"/>
      <c r="C6178" s="220"/>
      <c r="D6178" s="108"/>
      <c r="E6178" s="220"/>
      <c r="F6178" s="108"/>
      <c r="G6178" s="220"/>
      <c r="H6178" s="108"/>
      <c r="I6178" s="220"/>
      <c r="J6178" s="108"/>
      <c r="K6178" s="220"/>
      <c r="L6178" s="108"/>
      <c r="M6178" s="220"/>
      <c r="N6178" s="108"/>
      <c r="O6178" s="220"/>
      <c r="P6178" s="108"/>
      <c r="Q6178" s="225"/>
    </row>
    <row r="6179" spans="2:17" x14ac:dyDescent="0.25">
      <c r="B6179" s="108"/>
      <c r="C6179" s="220"/>
      <c r="D6179" s="108"/>
      <c r="E6179" s="220"/>
      <c r="F6179" s="108"/>
      <c r="G6179" s="220"/>
      <c r="H6179" s="108"/>
      <c r="I6179" s="220"/>
      <c r="J6179" s="108"/>
      <c r="K6179" s="220"/>
      <c r="L6179" s="108"/>
      <c r="M6179" s="220"/>
      <c r="N6179" s="108"/>
      <c r="O6179" s="220"/>
      <c r="P6179" s="108"/>
      <c r="Q6179" s="225"/>
    </row>
    <row r="6180" spans="2:17" x14ac:dyDescent="0.25">
      <c r="B6180" s="108"/>
      <c r="C6180" s="220"/>
      <c r="D6180" s="108"/>
      <c r="E6180" s="220"/>
      <c r="F6180" s="108"/>
      <c r="G6180" s="220"/>
      <c r="H6180" s="108"/>
      <c r="I6180" s="220"/>
      <c r="J6180" s="108"/>
      <c r="K6180" s="220"/>
      <c r="L6180" s="108"/>
      <c r="M6180" s="220"/>
      <c r="N6180" s="108"/>
      <c r="O6180" s="220"/>
      <c r="P6180" s="108"/>
      <c r="Q6180" s="225"/>
    </row>
    <row r="6181" spans="2:17" x14ac:dyDescent="0.25">
      <c r="B6181" s="108"/>
      <c r="C6181" s="220"/>
      <c r="D6181" s="108"/>
      <c r="E6181" s="220"/>
      <c r="F6181" s="108"/>
      <c r="G6181" s="220"/>
      <c r="H6181" s="108"/>
      <c r="I6181" s="220"/>
      <c r="J6181" s="108"/>
      <c r="K6181" s="220"/>
      <c r="L6181" s="108"/>
      <c r="M6181" s="220"/>
      <c r="N6181" s="108"/>
      <c r="O6181" s="220"/>
      <c r="P6181" s="108"/>
      <c r="Q6181" s="225"/>
    </row>
    <row r="6182" spans="2:17" x14ac:dyDescent="0.25">
      <c r="B6182" s="108"/>
      <c r="C6182" s="220"/>
      <c r="D6182" s="108"/>
      <c r="E6182" s="220"/>
      <c r="F6182" s="108"/>
      <c r="G6182" s="220"/>
      <c r="H6182" s="108"/>
      <c r="I6182" s="220"/>
      <c r="J6182" s="108"/>
      <c r="K6182" s="220"/>
      <c r="L6182" s="108"/>
      <c r="M6182" s="220"/>
      <c r="N6182" s="108"/>
      <c r="O6182" s="220"/>
      <c r="P6182" s="108"/>
      <c r="Q6182" s="225"/>
    </row>
    <row r="6183" spans="2:17" x14ac:dyDescent="0.25">
      <c r="B6183" s="108"/>
      <c r="C6183" s="220"/>
      <c r="D6183" s="108"/>
      <c r="E6183" s="220"/>
      <c r="F6183" s="108"/>
      <c r="G6183" s="220"/>
      <c r="H6183" s="108"/>
      <c r="I6183" s="220"/>
      <c r="J6183" s="108"/>
      <c r="K6183" s="220"/>
      <c r="L6183" s="108"/>
      <c r="M6183" s="220"/>
      <c r="N6183" s="108"/>
      <c r="O6183" s="220"/>
      <c r="P6183" s="108"/>
      <c r="Q6183" s="225"/>
    </row>
    <row r="6184" spans="2:17" x14ac:dyDescent="0.25">
      <c r="B6184" s="108"/>
      <c r="C6184" s="220"/>
      <c r="D6184" s="108"/>
      <c r="E6184" s="220"/>
      <c r="F6184" s="108"/>
      <c r="G6184" s="220"/>
      <c r="H6184" s="108"/>
      <c r="I6184" s="220"/>
      <c r="J6184" s="108"/>
      <c r="K6184" s="220"/>
      <c r="L6184" s="108"/>
      <c r="M6184" s="220"/>
      <c r="N6184" s="108"/>
      <c r="O6184" s="220"/>
      <c r="P6184" s="108"/>
      <c r="Q6184" s="225"/>
    </row>
    <row r="6185" spans="2:17" x14ac:dyDescent="0.25">
      <c r="B6185" s="108"/>
      <c r="C6185" s="220"/>
      <c r="D6185" s="108"/>
      <c r="E6185" s="220"/>
      <c r="F6185" s="108"/>
      <c r="G6185" s="220"/>
      <c r="H6185" s="108"/>
      <c r="I6185" s="220"/>
      <c r="J6185" s="108"/>
      <c r="K6185" s="220"/>
      <c r="L6185" s="108"/>
      <c r="M6185" s="220"/>
      <c r="N6185" s="108"/>
      <c r="O6185" s="220"/>
      <c r="P6185" s="108"/>
      <c r="Q6185" s="225"/>
    </row>
    <row r="6186" spans="2:17" x14ac:dyDescent="0.25">
      <c r="B6186" s="108"/>
      <c r="C6186" s="220"/>
      <c r="D6186" s="108"/>
      <c r="E6186" s="220"/>
      <c r="F6186" s="108"/>
      <c r="G6186" s="220"/>
      <c r="H6186" s="108"/>
      <c r="I6186" s="220"/>
      <c r="J6186" s="108"/>
      <c r="K6186" s="220"/>
      <c r="L6186" s="108"/>
      <c r="M6186" s="220"/>
      <c r="N6186" s="108"/>
      <c r="O6186" s="220"/>
      <c r="P6186" s="108"/>
      <c r="Q6186" s="225"/>
    </row>
    <row r="6187" spans="2:17" x14ac:dyDescent="0.25">
      <c r="B6187" s="108"/>
      <c r="C6187" s="220"/>
      <c r="D6187" s="108"/>
      <c r="E6187" s="220"/>
      <c r="F6187" s="108"/>
      <c r="G6187" s="220"/>
      <c r="H6187" s="108"/>
      <c r="I6187" s="220"/>
      <c r="J6187" s="108"/>
      <c r="K6187" s="220"/>
      <c r="L6187" s="108"/>
      <c r="M6187" s="220"/>
      <c r="N6187" s="108"/>
      <c r="O6187" s="220"/>
      <c r="P6187" s="108"/>
      <c r="Q6187" s="225"/>
    </row>
    <row r="6188" spans="2:17" x14ac:dyDescent="0.25">
      <c r="B6188" s="108"/>
      <c r="C6188" s="220"/>
      <c r="D6188" s="108"/>
      <c r="E6188" s="220"/>
      <c r="F6188" s="108"/>
      <c r="G6188" s="220"/>
      <c r="H6188" s="108"/>
      <c r="I6188" s="220"/>
      <c r="J6188" s="108"/>
      <c r="K6188" s="220"/>
      <c r="L6188" s="108"/>
      <c r="M6188" s="220"/>
      <c r="N6188" s="108"/>
      <c r="O6188" s="220"/>
      <c r="P6188" s="108"/>
      <c r="Q6188" s="225"/>
    </row>
    <row r="6189" spans="2:17" x14ac:dyDescent="0.25">
      <c r="B6189" s="108"/>
      <c r="C6189" s="220"/>
      <c r="D6189" s="108"/>
      <c r="E6189" s="220"/>
      <c r="F6189" s="108"/>
      <c r="G6189" s="220"/>
      <c r="H6189" s="108"/>
      <c r="I6189" s="220"/>
      <c r="J6189" s="108"/>
      <c r="K6189" s="220"/>
      <c r="L6189" s="108"/>
      <c r="M6189" s="220"/>
      <c r="N6189" s="108"/>
      <c r="O6189" s="220"/>
      <c r="P6189" s="108"/>
      <c r="Q6189" s="225"/>
    </row>
    <row r="6190" spans="2:17" x14ac:dyDescent="0.25">
      <c r="B6190" s="108"/>
      <c r="C6190" s="220"/>
      <c r="D6190" s="108"/>
      <c r="E6190" s="220"/>
      <c r="F6190" s="108"/>
      <c r="G6190" s="220"/>
      <c r="H6190" s="108"/>
      <c r="I6190" s="220"/>
      <c r="J6190" s="108"/>
      <c r="K6190" s="220"/>
      <c r="L6190" s="108"/>
      <c r="M6190" s="220"/>
      <c r="N6190" s="108"/>
      <c r="O6190" s="220"/>
      <c r="P6190" s="108"/>
      <c r="Q6190" s="225"/>
    </row>
    <row r="6191" spans="2:17" x14ac:dyDescent="0.25">
      <c r="B6191" s="108"/>
      <c r="C6191" s="220"/>
      <c r="D6191" s="108"/>
      <c r="E6191" s="220"/>
      <c r="F6191" s="108"/>
      <c r="G6191" s="220"/>
      <c r="H6191" s="108"/>
      <c r="I6191" s="220"/>
      <c r="J6191" s="108"/>
      <c r="K6191" s="220"/>
      <c r="L6191" s="108"/>
      <c r="M6191" s="220"/>
      <c r="N6191" s="108"/>
      <c r="O6191" s="220"/>
      <c r="P6191" s="108"/>
      <c r="Q6191" s="225"/>
    </row>
    <row r="6192" spans="2:17" x14ac:dyDescent="0.25">
      <c r="B6192" s="108"/>
      <c r="C6192" s="220"/>
      <c r="D6192" s="108"/>
      <c r="E6192" s="220"/>
      <c r="F6192" s="108"/>
      <c r="G6192" s="220"/>
      <c r="H6192" s="108"/>
      <c r="I6192" s="220"/>
      <c r="J6192" s="108"/>
      <c r="K6192" s="220"/>
      <c r="L6192" s="108"/>
      <c r="M6192" s="220"/>
      <c r="N6192" s="108"/>
      <c r="O6192" s="220"/>
      <c r="P6192" s="108"/>
      <c r="Q6192" s="225"/>
    </row>
    <row r="6193" spans="2:17" x14ac:dyDescent="0.25">
      <c r="B6193" s="108"/>
      <c r="C6193" s="220"/>
      <c r="D6193" s="108"/>
      <c r="E6193" s="220"/>
      <c r="F6193" s="108"/>
      <c r="G6193" s="220"/>
      <c r="H6193" s="108"/>
      <c r="I6193" s="220"/>
      <c r="J6193" s="108"/>
      <c r="K6193" s="220"/>
      <c r="L6193" s="108"/>
      <c r="M6193" s="220"/>
      <c r="N6193" s="108"/>
      <c r="O6193" s="220"/>
      <c r="P6193" s="108"/>
      <c r="Q6193" s="225"/>
    </row>
    <row r="6194" spans="2:17" x14ac:dyDescent="0.25">
      <c r="B6194" s="108"/>
      <c r="C6194" s="220"/>
      <c r="D6194" s="108"/>
      <c r="E6194" s="220"/>
      <c r="F6194" s="108"/>
      <c r="G6194" s="220"/>
      <c r="H6194" s="108"/>
      <c r="I6194" s="220"/>
      <c r="J6194" s="108"/>
      <c r="K6194" s="220"/>
      <c r="L6194" s="108"/>
      <c r="M6194" s="220"/>
      <c r="N6194" s="108"/>
      <c r="O6194" s="220"/>
      <c r="P6194" s="108"/>
      <c r="Q6194" s="225"/>
    </row>
    <row r="6195" spans="2:17" x14ac:dyDescent="0.25">
      <c r="B6195" s="108"/>
      <c r="C6195" s="220"/>
      <c r="D6195" s="108"/>
      <c r="E6195" s="220"/>
      <c r="F6195" s="108"/>
      <c r="G6195" s="220"/>
      <c r="H6195" s="108"/>
      <c r="I6195" s="220"/>
      <c r="J6195" s="108"/>
      <c r="K6195" s="220"/>
      <c r="L6195" s="108"/>
      <c r="M6195" s="220"/>
      <c r="N6195" s="108"/>
      <c r="O6195" s="220"/>
      <c r="P6195" s="108"/>
      <c r="Q6195" s="225"/>
    </row>
    <row r="6196" spans="2:17" x14ac:dyDescent="0.25">
      <c r="B6196" s="108"/>
      <c r="C6196" s="220"/>
      <c r="D6196" s="108"/>
      <c r="E6196" s="220"/>
      <c r="F6196" s="108"/>
      <c r="G6196" s="220"/>
      <c r="H6196" s="108"/>
      <c r="I6196" s="220"/>
      <c r="J6196" s="108"/>
      <c r="K6196" s="220"/>
      <c r="L6196" s="108"/>
      <c r="M6196" s="220"/>
      <c r="N6196" s="108"/>
      <c r="O6196" s="220"/>
      <c r="P6196" s="108"/>
      <c r="Q6196" s="225"/>
    </row>
    <row r="6197" spans="2:17" x14ac:dyDescent="0.25">
      <c r="B6197" s="108"/>
      <c r="C6197" s="220"/>
      <c r="D6197" s="108"/>
      <c r="E6197" s="220"/>
      <c r="F6197" s="108"/>
      <c r="G6197" s="220"/>
      <c r="H6197" s="108"/>
      <c r="I6197" s="220"/>
      <c r="J6197" s="108"/>
      <c r="K6197" s="220"/>
      <c r="L6197" s="108"/>
      <c r="M6197" s="220"/>
      <c r="N6197" s="108"/>
      <c r="O6197" s="220"/>
      <c r="P6197" s="108"/>
      <c r="Q6197" s="225"/>
    </row>
    <row r="6198" spans="2:17" x14ac:dyDescent="0.25">
      <c r="B6198" s="108"/>
      <c r="C6198" s="220"/>
      <c r="D6198" s="108"/>
      <c r="E6198" s="220"/>
      <c r="F6198" s="108"/>
      <c r="G6198" s="220"/>
      <c r="H6198" s="108"/>
      <c r="I6198" s="220"/>
      <c r="J6198" s="108"/>
      <c r="K6198" s="220"/>
      <c r="L6198" s="108"/>
      <c r="M6198" s="220"/>
      <c r="N6198" s="108"/>
      <c r="O6198" s="220"/>
      <c r="P6198" s="108"/>
      <c r="Q6198" s="225"/>
    </row>
    <row r="6199" spans="2:17" x14ac:dyDescent="0.25">
      <c r="B6199" s="108"/>
      <c r="C6199" s="220"/>
      <c r="D6199" s="108"/>
      <c r="E6199" s="220"/>
      <c r="F6199" s="108"/>
      <c r="G6199" s="220"/>
      <c r="H6199" s="108"/>
      <c r="I6199" s="220"/>
      <c r="J6199" s="108"/>
      <c r="K6199" s="220"/>
      <c r="L6199" s="108"/>
      <c r="M6199" s="220"/>
      <c r="N6199" s="108"/>
      <c r="O6199" s="220"/>
      <c r="P6199" s="108"/>
      <c r="Q6199" s="225"/>
    </row>
    <row r="6200" spans="2:17" x14ac:dyDescent="0.25">
      <c r="B6200" s="108"/>
      <c r="C6200" s="220"/>
      <c r="D6200" s="108"/>
      <c r="E6200" s="220"/>
      <c r="F6200" s="108"/>
      <c r="G6200" s="220"/>
      <c r="H6200" s="108"/>
      <c r="I6200" s="220"/>
      <c r="J6200" s="108"/>
      <c r="K6200" s="220"/>
      <c r="L6200" s="108"/>
      <c r="M6200" s="220"/>
      <c r="N6200" s="108"/>
      <c r="O6200" s="220"/>
      <c r="P6200" s="108"/>
      <c r="Q6200" s="225"/>
    </row>
    <row r="6201" spans="2:17" x14ac:dyDescent="0.25">
      <c r="B6201" s="108"/>
      <c r="C6201" s="220"/>
      <c r="D6201" s="108"/>
      <c r="E6201" s="220"/>
      <c r="F6201" s="108"/>
      <c r="G6201" s="220"/>
      <c r="H6201" s="108"/>
      <c r="I6201" s="220"/>
      <c r="J6201" s="108"/>
      <c r="K6201" s="220"/>
      <c r="L6201" s="108"/>
      <c r="M6201" s="220"/>
      <c r="N6201" s="108"/>
      <c r="O6201" s="220"/>
      <c r="P6201" s="108"/>
      <c r="Q6201" s="225"/>
    </row>
    <row r="6202" spans="2:17" x14ac:dyDescent="0.25">
      <c r="B6202" s="108"/>
      <c r="C6202" s="220"/>
      <c r="D6202" s="108"/>
      <c r="E6202" s="220"/>
      <c r="F6202" s="108"/>
      <c r="G6202" s="220"/>
      <c r="H6202" s="108"/>
      <c r="I6202" s="220"/>
      <c r="J6202" s="108"/>
      <c r="K6202" s="220"/>
      <c r="L6202" s="108"/>
      <c r="M6202" s="220"/>
      <c r="N6202" s="108"/>
      <c r="O6202" s="220"/>
      <c r="P6202" s="108"/>
      <c r="Q6202" s="225"/>
    </row>
    <row r="6203" spans="2:17" x14ac:dyDescent="0.25">
      <c r="B6203" s="108"/>
      <c r="C6203" s="220"/>
      <c r="D6203" s="108"/>
      <c r="E6203" s="220"/>
      <c r="F6203" s="108"/>
      <c r="G6203" s="220"/>
      <c r="H6203" s="108"/>
      <c r="I6203" s="220"/>
      <c r="J6203" s="108"/>
      <c r="K6203" s="220"/>
      <c r="L6203" s="108"/>
      <c r="M6203" s="220"/>
      <c r="N6203" s="108"/>
      <c r="O6203" s="220"/>
      <c r="P6203" s="108"/>
      <c r="Q6203" s="225"/>
    </row>
    <row r="6204" spans="2:17" x14ac:dyDescent="0.25">
      <c r="B6204" s="108"/>
      <c r="C6204" s="220"/>
      <c r="D6204" s="108"/>
      <c r="E6204" s="220"/>
      <c r="F6204" s="108"/>
      <c r="G6204" s="220"/>
      <c r="H6204" s="108"/>
      <c r="I6204" s="220"/>
      <c r="J6204" s="108"/>
      <c r="K6204" s="220"/>
      <c r="L6204" s="108"/>
      <c r="M6204" s="220"/>
      <c r="N6204" s="108"/>
      <c r="O6204" s="220"/>
      <c r="P6204" s="108"/>
      <c r="Q6204" s="225"/>
    </row>
    <row r="6205" spans="2:17" x14ac:dyDescent="0.25">
      <c r="B6205" s="108"/>
      <c r="C6205" s="220"/>
      <c r="D6205" s="108"/>
      <c r="E6205" s="220"/>
      <c r="F6205" s="108"/>
      <c r="G6205" s="220"/>
      <c r="H6205" s="108"/>
      <c r="I6205" s="220"/>
      <c r="J6205" s="108"/>
      <c r="K6205" s="220"/>
      <c r="L6205" s="108"/>
      <c r="M6205" s="220"/>
      <c r="N6205" s="108"/>
      <c r="O6205" s="220"/>
      <c r="P6205" s="108"/>
      <c r="Q6205" s="225"/>
    </row>
    <row r="6206" spans="2:17" x14ac:dyDescent="0.25">
      <c r="B6206" s="108"/>
      <c r="C6206" s="220"/>
      <c r="D6206" s="108"/>
      <c r="E6206" s="220"/>
      <c r="F6206" s="108"/>
      <c r="G6206" s="220"/>
      <c r="H6206" s="108"/>
      <c r="I6206" s="220"/>
      <c r="J6206" s="108"/>
      <c r="K6206" s="220"/>
      <c r="L6206" s="108"/>
      <c r="M6206" s="220"/>
      <c r="N6206" s="108"/>
      <c r="O6206" s="220"/>
      <c r="P6206" s="108"/>
      <c r="Q6206" s="225"/>
    </row>
    <row r="6207" spans="2:17" x14ac:dyDescent="0.25">
      <c r="B6207" s="108"/>
      <c r="C6207" s="220"/>
      <c r="D6207" s="108"/>
      <c r="E6207" s="220"/>
      <c r="F6207" s="108"/>
      <c r="G6207" s="220"/>
      <c r="H6207" s="108"/>
      <c r="I6207" s="220"/>
      <c r="J6207" s="108"/>
      <c r="K6207" s="220"/>
      <c r="L6207" s="108"/>
      <c r="M6207" s="220"/>
      <c r="N6207" s="108"/>
      <c r="O6207" s="220"/>
      <c r="P6207" s="108"/>
      <c r="Q6207" s="225"/>
    </row>
    <row r="6208" spans="2:17" x14ac:dyDescent="0.25">
      <c r="B6208" s="108"/>
      <c r="C6208" s="220"/>
      <c r="D6208" s="108"/>
      <c r="E6208" s="220"/>
      <c r="F6208" s="108"/>
      <c r="G6208" s="220"/>
      <c r="H6208" s="108"/>
      <c r="I6208" s="220"/>
      <c r="J6208" s="108"/>
      <c r="K6208" s="220"/>
      <c r="L6208" s="108"/>
      <c r="M6208" s="220"/>
      <c r="N6208" s="108"/>
      <c r="O6208" s="220"/>
      <c r="P6208" s="108"/>
      <c r="Q6208" s="225"/>
    </row>
    <row r="6209" spans="2:17" x14ac:dyDescent="0.25">
      <c r="B6209" s="108"/>
      <c r="C6209" s="220"/>
      <c r="D6209" s="108"/>
      <c r="E6209" s="220"/>
      <c r="F6209" s="108"/>
      <c r="G6209" s="220"/>
      <c r="H6209" s="108"/>
      <c r="I6209" s="220"/>
      <c r="J6209" s="108"/>
      <c r="K6209" s="220"/>
      <c r="L6209" s="108"/>
      <c r="M6209" s="220"/>
      <c r="N6209" s="108"/>
      <c r="O6209" s="220"/>
      <c r="P6209" s="108"/>
      <c r="Q6209" s="225"/>
    </row>
    <row r="6210" spans="2:17" x14ac:dyDescent="0.25">
      <c r="B6210" s="108"/>
      <c r="C6210" s="220"/>
      <c r="D6210" s="108"/>
      <c r="E6210" s="220"/>
      <c r="F6210" s="108"/>
      <c r="G6210" s="220"/>
      <c r="H6210" s="108"/>
      <c r="I6210" s="220"/>
      <c r="J6210" s="108"/>
      <c r="K6210" s="220"/>
      <c r="L6210" s="108"/>
      <c r="M6210" s="220"/>
      <c r="N6210" s="108"/>
      <c r="O6210" s="220"/>
      <c r="P6210" s="108"/>
      <c r="Q6210" s="225"/>
    </row>
    <row r="6211" spans="2:17" x14ac:dyDescent="0.25">
      <c r="B6211" s="108"/>
      <c r="C6211" s="220"/>
      <c r="D6211" s="108"/>
      <c r="E6211" s="220"/>
      <c r="F6211" s="108"/>
      <c r="G6211" s="220"/>
      <c r="H6211" s="108"/>
      <c r="I6211" s="220"/>
      <c r="J6211" s="108"/>
      <c r="K6211" s="220"/>
      <c r="L6211" s="108"/>
      <c r="M6211" s="220"/>
      <c r="N6211" s="108"/>
      <c r="O6211" s="220"/>
      <c r="P6211" s="108"/>
      <c r="Q6211" s="225"/>
    </row>
    <row r="6212" spans="2:17" x14ac:dyDescent="0.25">
      <c r="B6212" s="108"/>
      <c r="C6212" s="220"/>
      <c r="D6212" s="108"/>
      <c r="E6212" s="220"/>
      <c r="F6212" s="108"/>
      <c r="G6212" s="220"/>
      <c r="H6212" s="108"/>
      <c r="I6212" s="220"/>
      <c r="J6212" s="108"/>
      <c r="K6212" s="220"/>
      <c r="L6212" s="108"/>
      <c r="M6212" s="220"/>
      <c r="N6212" s="108"/>
      <c r="O6212" s="220"/>
      <c r="P6212" s="108"/>
      <c r="Q6212" s="225"/>
    </row>
    <row r="6213" spans="2:17" x14ac:dyDescent="0.25">
      <c r="B6213" s="108"/>
      <c r="C6213" s="220"/>
      <c r="D6213" s="108"/>
      <c r="E6213" s="220"/>
      <c r="F6213" s="108"/>
      <c r="G6213" s="220"/>
      <c r="H6213" s="108"/>
      <c r="I6213" s="220"/>
      <c r="J6213" s="108"/>
      <c r="K6213" s="220"/>
      <c r="L6213" s="108"/>
      <c r="M6213" s="220"/>
      <c r="N6213" s="108"/>
      <c r="O6213" s="220"/>
      <c r="P6213" s="108"/>
      <c r="Q6213" s="225"/>
    </row>
    <row r="6214" spans="2:17" x14ac:dyDescent="0.25">
      <c r="B6214" s="108"/>
      <c r="C6214" s="220"/>
      <c r="D6214" s="108"/>
      <c r="E6214" s="220"/>
      <c r="F6214" s="108"/>
      <c r="G6214" s="220"/>
      <c r="H6214" s="108"/>
      <c r="I6214" s="220"/>
      <c r="J6214" s="108"/>
      <c r="K6214" s="220"/>
      <c r="L6214" s="108"/>
      <c r="M6214" s="220"/>
      <c r="N6214" s="108"/>
      <c r="O6214" s="220"/>
      <c r="P6214" s="108"/>
      <c r="Q6214" s="225"/>
    </row>
    <row r="6215" spans="2:17" x14ac:dyDescent="0.25">
      <c r="B6215" s="108"/>
      <c r="C6215" s="220"/>
      <c r="D6215" s="108"/>
      <c r="E6215" s="220"/>
      <c r="F6215" s="108"/>
      <c r="G6215" s="220"/>
      <c r="H6215" s="108"/>
      <c r="I6215" s="220"/>
      <c r="J6215" s="108"/>
      <c r="K6215" s="220"/>
      <c r="L6215" s="108"/>
      <c r="M6215" s="220"/>
      <c r="N6215" s="108"/>
      <c r="O6215" s="220"/>
      <c r="P6215" s="108"/>
      <c r="Q6215" s="225"/>
    </row>
    <row r="6216" spans="2:17" x14ac:dyDescent="0.25">
      <c r="B6216" s="108"/>
      <c r="C6216" s="220"/>
      <c r="D6216" s="108"/>
      <c r="E6216" s="220"/>
      <c r="F6216" s="108"/>
      <c r="G6216" s="220"/>
      <c r="H6216" s="108"/>
      <c r="I6216" s="220"/>
      <c r="J6216" s="108"/>
      <c r="K6216" s="220"/>
      <c r="L6216" s="108"/>
      <c r="M6216" s="220"/>
      <c r="N6216" s="108"/>
      <c r="O6216" s="220"/>
      <c r="P6216" s="108"/>
      <c r="Q6216" s="225"/>
    </row>
    <row r="6217" spans="2:17" x14ac:dyDescent="0.25">
      <c r="B6217" s="108"/>
      <c r="C6217" s="220"/>
      <c r="D6217" s="108"/>
      <c r="E6217" s="220"/>
      <c r="F6217" s="108"/>
      <c r="G6217" s="220"/>
      <c r="H6217" s="108"/>
      <c r="I6217" s="220"/>
      <c r="J6217" s="108"/>
      <c r="K6217" s="220"/>
      <c r="L6217" s="108"/>
      <c r="M6217" s="220"/>
      <c r="N6217" s="108"/>
      <c r="O6217" s="220"/>
      <c r="P6217" s="108"/>
      <c r="Q6217" s="225"/>
    </row>
    <row r="6218" spans="2:17" x14ac:dyDescent="0.25">
      <c r="B6218" s="108"/>
      <c r="C6218" s="220"/>
      <c r="D6218" s="108"/>
      <c r="E6218" s="220"/>
      <c r="F6218" s="108"/>
      <c r="G6218" s="220"/>
      <c r="H6218" s="108"/>
      <c r="I6218" s="220"/>
      <c r="J6218" s="108"/>
      <c r="K6218" s="220"/>
      <c r="L6218" s="108"/>
      <c r="M6218" s="220"/>
      <c r="N6218" s="108"/>
      <c r="O6218" s="220"/>
      <c r="P6218" s="108"/>
      <c r="Q6218" s="225"/>
    </row>
    <row r="6219" spans="2:17" x14ac:dyDescent="0.25">
      <c r="B6219" s="108"/>
      <c r="C6219" s="220"/>
      <c r="D6219" s="108"/>
      <c r="E6219" s="220"/>
      <c r="F6219" s="108"/>
      <c r="G6219" s="220"/>
      <c r="H6219" s="108"/>
      <c r="I6219" s="220"/>
      <c r="J6219" s="108"/>
      <c r="K6219" s="220"/>
      <c r="L6219" s="108"/>
      <c r="M6219" s="220"/>
      <c r="N6219" s="108"/>
      <c r="O6219" s="220"/>
      <c r="P6219" s="108"/>
      <c r="Q6219" s="225"/>
    </row>
    <row r="6220" spans="2:17" x14ac:dyDescent="0.25">
      <c r="B6220" s="108"/>
      <c r="C6220" s="220"/>
      <c r="D6220" s="108"/>
      <c r="E6220" s="220"/>
      <c r="F6220" s="108"/>
      <c r="G6220" s="220"/>
      <c r="H6220" s="108"/>
      <c r="I6220" s="220"/>
      <c r="J6220" s="108"/>
      <c r="K6220" s="220"/>
      <c r="L6220" s="108"/>
      <c r="M6220" s="220"/>
      <c r="N6220" s="108"/>
      <c r="O6220" s="220"/>
      <c r="P6220" s="108"/>
      <c r="Q6220" s="225"/>
    </row>
    <row r="6221" spans="2:17" x14ac:dyDescent="0.25">
      <c r="B6221" s="108"/>
      <c r="C6221" s="220"/>
      <c r="D6221" s="108"/>
      <c r="E6221" s="220"/>
      <c r="F6221" s="108"/>
      <c r="G6221" s="220"/>
      <c r="H6221" s="108"/>
      <c r="I6221" s="220"/>
      <c r="J6221" s="108"/>
      <c r="K6221" s="220"/>
      <c r="L6221" s="108"/>
      <c r="M6221" s="220"/>
      <c r="N6221" s="108"/>
      <c r="O6221" s="220"/>
      <c r="P6221" s="108"/>
      <c r="Q6221" s="225"/>
    </row>
    <row r="6222" spans="2:17" x14ac:dyDescent="0.25">
      <c r="B6222" s="108"/>
      <c r="C6222" s="220"/>
      <c r="D6222" s="108"/>
      <c r="E6222" s="220"/>
      <c r="F6222" s="108"/>
      <c r="G6222" s="220"/>
      <c r="H6222" s="108"/>
      <c r="I6222" s="220"/>
      <c r="J6222" s="108"/>
      <c r="K6222" s="220"/>
      <c r="L6222" s="108"/>
      <c r="M6222" s="220"/>
      <c r="N6222" s="108"/>
      <c r="O6222" s="220"/>
      <c r="P6222" s="108"/>
      <c r="Q6222" s="225"/>
    </row>
    <row r="6223" spans="2:17" x14ac:dyDescent="0.25">
      <c r="B6223" s="108"/>
      <c r="C6223" s="220"/>
      <c r="D6223" s="108"/>
      <c r="E6223" s="220"/>
      <c r="F6223" s="108"/>
      <c r="G6223" s="220"/>
      <c r="H6223" s="108"/>
      <c r="I6223" s="220"/>
      <c r="J6223" s="108"/>
      <c r="K6223" s="220"/>
      <c r="L6223" s="108"/>
      <c r="M6223" s="220"/>
      <c r="N6223" s="108"/>
      <c r="O6223" s="220"/>
      <c r="P6223" s="108"/>
      <c r="Q6223" s="225"/>
    </row>
    <row r="6224" spans="2:17" x14ac:dyDescent="0.25">
      <c r="B6224" s="108"/>
      <c r="C6224" s="220"/>
      <c r="D6224" s="108"/>
      <c r="E6224" s="220"/>
      <c r="F6224" s="108"/>
      <c r="G6224" s="220"/>
      <c r="H6224" s="108"/>
      <c r="I6224" s="220"/>
      <c r="J6224" s="108"/>
      <c r="K6224" s="220"/>
      <c r="L6224" s="108"/>
      <c r="M6224" s="220"/>
      <c r="N6224" s="108"/>
      <c r="O6224" s="220"/>
      <c r="P6224" s="108"/>
      <c r="Q6224" s="225"/>
    </row>
    <row r="6225" spans="2:17" x14ac:dyDescent="0.25">
      <c r="B6225" s="108"/>
      <c r="C6225" s="220"/>
      <c r="D6225" s="108"/>
      <c r="E6225" s="220"/>
      <c r="F6225" s="108"/>
      <c r="G6225" s="220"/>
      <c r="H6225" s="108"/>
      <c r="I6225" s="220"/>
      <c r="J6225" s="108"/>
      <c r="K6225" s="220"/>
      <c r="L6225" s="108"/>
      <c r="M6225" s="220"/>
      <c r="N6225" s="108"/>
      <c r="O6225" s="220"/>
      <c r="P6225" s="108"/>
      <c r="Q6225" s="225"/>
    </row>
    <row r="6226" spans="2:17" x14ac:dyDescent="0.25">
      <c r="B6226" s="108"/>
      <c r="C6226" s="220"/>
      <c r="D6226" s="108"/>
      <c r="E6226" s="220"/>
      <c r="F6226" s="108"/>
      <c r="G6226" s="220"/>
      <c r="H6226" s="108"/>
      <c r="I6226" s="220"/>
      <c r="J6226" s="108"/>
      <c r="K6226" s="220"/>
      <c r="L6226" s="108"/>
      <c r="M6226" s="220"/>
      <c r="N6226" s="108"/>
      <c r="O6226" s="220"/>
      <c r="P6226" s="108"/>
      <c r="Q6226" s="225"/>
    </row>
    <row r="6227" spans="2:17" x14ac:dyDescent="0.25">
      <c r="B6227" s="108"/>
      <c r="C6227" s="220"/>
      <c r="D6227" s="108"/>
      <c r="E6227" s="220"/>
      <c r="F6227" s="108"/>
      <c r="G6227" s="220"/>
      <c r="H6227" s="108"/>
      <c r="I6227" s="220"/>
      <c r="J6227" s="108"/>
      <c r="K6227" s="220"/>
      <c r="L6227" s="108"/>
      <c r="M6227" s="220"/>
      <c r="N6227" s="108"/>
      <c r="O6227" s="220"/>
      <c r="P6227" s="108"/>
      <c r="Q6227" s="225"/>
    </row>
    <row r="6228" spans="2:17" x14ac:dyDescent="0.25">
      <c r="B6228" s="108"/>
      <c r="C6228" s="220"/>
      <c r="D6228" s="108"/>
      <c r="E6228" s="220"/>
      <c r="F6228" s="108"/>
      <c r="G6228" s="220"/>
      <c r="H6228" s="108"/>
      <c r="I6228" s="220"/>
      <c r="J6228" s="108"/>
      <c r="K6228" s="220"/>
      <c r="L6228" s="108"/>
      <c r="M6228" s="220"/>
      <c r="N6228" s="108"/>
      <c r="O6228" s="220"/>
      <c r="P6228" s="108"/>
      <c r="Q6228" s="225"/>
    </row>
    <row r="6229" spans="2:17" x14ac:dyDescent="0.25">
      <c r="B6229" s="108"/>
      <c r="C6229" s="220"/>
      <c r="D6229" s="108"/>
      <c r="E6229" s="220"/>
      <c r="F6229" s="108"/>
      <c r="G6229" s="220"/>
      <c r="H6229" s="108"/>
      <c r="I6229" s="220"/>
      <c r="J6229" s="108"/>
      <c r="K6229" s="220"/>
      <c r="L6229" s="108"/>
      <c r="M6229" s="220"/>
      <c r="N6229" s="108"/>
      <c r="O6229" s="220"/>
      <c r="P6229" s="108"/>
      <c r="Q6229" s="225"/>
    </row>
    <row r="6230" spans="2:17" x14ac:dyDescent="0.25">
      <c r="B6230" s="108"/>
      <c r="C6230" s="220"/>
      <c r="D6230" s="108"/>
      <c r="E6230" s="220"/>
      <c r="F6230" s="108"/>
      <c r="G6230" s="220"/>
      <c r="H6230" s="108"/>
      <c r="I6230" s="220"/>
      <c r="J6230" s="108"/>
      <c r="K6230" s="220"/>
      <c r="L6230" s="108"/>
      <c r="M6230" s="220"/>
      <c r="N6230" s="108"/>
      <c r="O6230" s="220"/>
      <c r="P6230" s="108"/>
      <c r="Q6230" s="225"/>
    </row>
    <row r="6231" spans="2:17" x14ac:dyDescent="0.25">
      <c r="B6231" s="108"/>
      <c r="C6231" s="220"/>
      <c r="D6231" s="108"/>
      <c r="E6231" s="220"/>
      <c r="F6231" s="108"/>
      <c r="G6231" s="220"/>
      <c r="H6231" s="108"/>
      <c r="I6231" s="220"/>
      <c r="J6231" s="108"/>
      <c r="K6231" s="220"/>
      <c r="L6231" s="108"/>
      <c r="M6231" s="220"/>
      <c r="N6231" s="108"/>
      <c r="O6231" s="220"/>
      <c r="P6231" s="108"/>
      <c r="Q6231" s="225"/>
    </row>
    <row r="6232" spans="2:17" x14ac:dyDescent="0.25">
      <c r="B6232" s="108"/>
      <c r="C6232" s="220"/>
      <c r="D6232" s="108"/>
      <c r="E6232" s="220"/>
      <c r="F6232" s="108"/>
      <c r="G6232" s="220"/>
      <c r="H6232" s="108"/>
      <c r="I6232" s="220"/>
      <c r="J6232" s="108"/>
      <c r="K6232" s="220"/>
      <c r="L6232" s="108"/>
      <c r="M6232" s="220"/>
      <c r="N6232" s="108"/>
      <c r="O6232" s="220"/>
      <c r="P6232" s="108"/>
      <c r="Q6232" s="225"/>
    </row>
    <row r="6233" spans="2:17" x14ac:dyDescent="0.25">
      <c r="B6233" s="108"/>
      <c r="C6233" s="220"/>
      <c r="D6233" s="108"/>
      <c r="E6233" s="220"/>
      <c r="F6233" s="108"/>
      <c r="G6233" s="220"/>
      <c r="H6233" s="108"/>
      <c r="I6233" s="220"/>
      <c r="J6233" s="108"/>
      <c r="K6233" s="220"/>
      <c r="L6233" s="108"/>
      <c r="M6233" s="220"/>
      <c r="N6233" s="108"/>
      <c r="O6233" s="220"/>
      <c r="P6233" s="108"/>
      <c r="Q6233" s="225"/>
    </row>
    <row r="6234" spans="2:17" x14ac:dyDescent="0.25">
      <c r="B6234" s="108"/>
      <c r="C6234" s="220"/>
      <c r="D6234" s="108"/>
      <c r="E6234" s="220"/>
      <c r="F6234" s="108"/>
      <c r="G6234" s="220"/>
      <c r="H6234" s="108"/>
      <c r="I6234" s="220"/>
      <c r="J6234" s="108"/>
      <c r="K6234" s="220"/>
      <c r="L6234" s="108"/>
      <c r="M6234" s="220"/>
      <c r="N6234" s="108"/>
      <c r="O6234" s="220"/>
      <c r="P6234" s="108"/>
      <c r="Q6234" s="225"/>
    </row>
    <row r="6235" spans="2:17" x14ac:dyDescent="0.25">
      <c r="B6235" s="108"/>
      <c r="C6235" s="220"/>
      <c r="D6235" s="108"/>
      <c r="E6235" s="220"/>
      <c r="F6235" s="108"/>
      <c r="G6235" s="220"/>
      <c r="H6235" s="108"/>
      <c r="I6235" s="220"/>
      <c r="J6235" s="108"/>
      <c r="K6235" s="220"/>
      <c r="L6235" s="108"/>
      <c r="M6235" s="220"/>
      <c r="N6235" s="108"/>
      <c r="O6235" s="220"/>
      <c r="P6235" s="108"/>
      <c r="Q6235" s="225"/>
    </row>
    <row r="6236" spans="2:17" x14ac:dyDescent="0.25">
      <c r="B6236" s="108"/>
      <c r="C6236" s="220"/>
      <c r="D6236" s="108"/>
      <c r="E6236" s="220"/>
      <c r="F6236" s="108"/>
      <c r="G6236" s="220"/>
      <c r="H6236" s="108"/>
      <c r="I6236" s="220"/>
      <c r="J6236" s="108"/>
      <c r="K6236" s="220"/>
      <c r="L6236" s="108"/>
      <c r="M6236" s="220"/>
      <c r="N6236" s="108"/>
      <c r="O6236" s="220"/>
      <c r="P6236" s="108"/>
      <c r="Q6236" s="225"/>
    </row>
    <row r="6237" spans="2:17" x14ac:dyDescent="0.25">
      <c r="B6237" s="108"/>
      <c r="C6237" s="220"/>
      <c r="D6237" s="108"/>
      <c r="E6237" s="220"/>
      <c r="F6237" s="108"/>
      <c r="G6237" s="220"/>
      <c r="H6237" s="108"/>
      <c r="I6237" s="220"/>
      <c r="J6237" s="108"/>
      <c r="K6237" s="220"/>
      <c r="L6237" s="108"/>
      <c r="M6237" s="220"/>
      <c r="N6237" s="108"/>
      <c r="O6237" s="220"/>
      <c r="P6237" s="108"/>
      <c r="Q6237" s="225"/>
    </row>
    <row r="6238" spans="2:17" x14ac:dyDescent="0.25">
      <c r="B6238" s="108"/>
      <c r="C6238" s="220"/>
      <c r="D6238" s="108"/>
      <c r="E6238" s="220"/>
      <c r="F6238" s="108"/>
      <c r="G6238" s="220"/>
      <c r="H6238" s="108"/>
      <c r="I6238" s="220"/>
      <c r="J6238" s="108"/>
      <c r="K6238" s="220"/>
      <c r="L6238" s="108"/>
      <c r="M6238" s="220"/>
      <c r="N6238" s="108"/>
      <c r="O6238" s="220"/>
      <c r="P6238" s="108"/>
      <c r="Q6238" s="225"/>
    </row>
    <row r="6239" spans="2:17" x14ac:dyDescent="0.25">
      <c r="B6239" s="108"/>
      <c r="C6239" s="220"/>
      <c r="D6239" s="108"/>
      <c r="E6239" s="220"/>
      <c r="F6239" s="108"/>
      <c r="G6239" s="220"/>
      <c r="H6239" s="108"/>
      <c r="I6239" s="220"/>
      <c r="J6239" s="108"/>
      <c r="K6239" s="220"/>
      <c r="L6239" s="108"/>
      <c r="M6239" s="220"/>
      <c r="N6239" s="108"/>
      <c r="O6239" s="220"/>
      <c r="P6239" s="108"/>
      <c r="Q6239" s="225"/>
    </row>
    <row r="6240" spans="2:17" x14ac:dyDescent="0.25">
      <c r="B6240" s="108"/>
      <c r="C6240" s="220"/>
      <c r="D6240" s="108"/>
      <c r="E6240" s="220"/>
      <c r="F6240" s="108"/>
      <c r="G6240" s="220"/>
      <c r="H6240" s="108"/>
      <c r="I6240" s="220"/>
      <c r="J6240" s="108"/>
      <c r="K6240" s="220"/>
      <c r="L6240" s="108"/>
      <c r="M6240" s="220"/>
      <c r="N6240" s="108"/>
      <c r="O6240" s="220"/>
      <c r="P6240" s="108"/>
      <c r="Q6240" s="225"/>
    </row>
    <row r="6241" spans="2:17" x14ac:dyDescent="0.25">
      <c r="B6241" s="108"/>
      <c r="C6241" s="220"/>
      <c r="D6241" s="108"/>
      <c r="E6241" s="220"/>
      <c r="F6241" s="108"/>
      <c r="G6241" s="220"/>
      <c r="H6241" s="108"/>
      <c r="I6241" s="220"/>
      <c r="J6241" s="108"/>
      <c r="K6241" s="220"/>
      <c r="L6241" s="108"/>
      <c r="M6241" s="220"/>
      <c r="N6241" s="108"/>
      <c r="O6241" s="220"/>
      <c r="P6241" s="108"/>
      <c r="Q6241" s="225"/>
    </row>
    <row r="6242" spans="2:17" x14ac:dyDescent="0.25">
      <c r="B6242" s="108"/>
      <c r="C6242" s="220"/>
      <c r="D6242" s="108"/>
      <c r="E6242" s="220"/>
      <c r="F6242" s="108"/>
      <c r="G6242" s="220"/>
      <c r="H6242" s="108"/>
      <c r="I6242" s="220"/>
      <c r="J6242" s="108"/>
      <c r="K6242" s="220"/>
      <c r="L6242" s="108"/>
      <c r="M6242" s="220"/>
      <c r="N6242" s="108"/>
      <c r="O6242" s="220"/>
      <c r="P6242" s="108"/>
      <c r="Q6242" s="225"/>
    </row>
    <row r="6243" spans="2:17" x14ac:dyDescent="0.25">
      <c r="B6243" s="108"/>
      <c r="C6243" s="220"/>
      <c r="D6243" s="108"/>
      <c r="E6243" s="220"/>
      <c r="F6243" s="108"/>
      <c r="G6243" s="220"/>
      <c r="H6243" s="108"/>
      <c r="I6243" s="220"/>
      <c r="J6243" s="108"/>
      <c r="K6243" s="220"/>
      <c r="L6243" s="108"/>
      <c r="M6243" s="220"/>
      <c r="N6243" s="108"/>
      <c r="O6243" s="220"/>
      <c r="P6243" s="108"/>
      <c r="Q6243" s="225"/>
    </row>
    <row r="6244" spans="2:17" x14ac:dyDescent="0.25">
      <c r="B6244" s="108"/>
      <c r="C6244" s="220"/>
      <c r="D6244" s="108"/>
      <c r="E6244" s="220"/>
      <c r="F6244" s="108"/>
      <c r="G6244" s="220"/>
      <c r="H6244" s="108"/>
      <c r="I6244" s="220"/>
      <c r="J6244" s="108"/>
      <c r="K6244" s="220"/>
      <c r="L6244" s="108"/>
      <c r="M6244" s="220"/>
      <c r="N6244" s="108"/>
      <c r="O6244" s="220"/>
      <c r="P6244" s="108"/>
      <c r="Q6244" s="225"/>
    </row>
    <row r="6245" spans="2:17" x14ac:dyDescent="0.25">
      <c r="B6245" s="108"/>
      <c r="C6245" s="220"/>
      <c r="D6245" s="108"/>
      <c r="E6245" s="220"/>
      <c r="F6245" s="108"/>
      <c r="G6245" s="220"/>
      <c r="H6245" s="108"/>
      <c r="I6245" s="220"/>
      <c r="J6245" s="108"/>
      <c r="K6245" s="220"/>
      <c r="L6245" s="108"/>
      <c r="M6245" s="220"/>
      <c r="N6245" s="108"/>
      <c r="O6245" s="220"/>
      <c r="P6245" s="108"/>
      <c r="Q6245" s="225"/>
    </row>
    <row r="6246" spans="2:17" x14ac:dyDescent="0.25">
      <c r="B6246" s="108"/>
      <c r="C6246" s="220"/>
      <c r="D6246" s="108"/>
      <c r="E6246" s="220"/>
      <c r="F6246" s="108"/>
      <c r="G6246" s="220"/>
      <c r="H6246" s="108"/>
      <c r="I6246" s="220"/>
      <c r="J6246" s="108"/>
      <c r="K6246" s="220"/>
      <c r="L6246" s="108"/>
      <c r="M6246" s="220"/>
      <c r="N6246" s="108"/>
      <c r="O6246" s="220"/>
      <c r="P6246" s="108"/>
      <c r="Q6246" s="225"/>
    </row>
    <row r="6247" spans="2:17" x14ac:dyDescent="0.25">
      <c r="B6247" s="108"/>
      <c r="C6247" s="220"/>
      <c r="D6247" s="108"/>
      <c r="E6247" s="220"/>
      <c r="F6247" s="108"/>
      <c r="G6247" s="220"/>
      <c r="H6247" s="108"/>
      <c r="I6247" s="220"/>
      <c r="J6247" s="108"/>
      <c r="K6247" s="220"/>
      <c r="L6247" s="108"/>
      <c r="M6247" s="220"/>
      <c r="N6247" s="108"/>
      <c r="O6247" s="220"/>
      <c r="P6247" s="108"/>
      <c r="Q6247" s="225"/>
    </row>
    <row r="6248" spans="2:17" x14ac:dyDescent="0.25">
      <c r="B6248" s="108"/>
      <c r="C6248" s="220"/>
      <c r="D6248" s="108"/>
      <c r="E6248" s="220"/>
      <c r="F6248" s="108"/>
      <c r="G6248" s="220"/>
      <c r="H6248" s="108"/>
      <c r="I6248" s="220"/>
      <c r="J6248" s="108"/>
      <c r="K6248" s="220"/>
      <c r="L6248" s="108"/>
      <c r="M6248" s="220"/>
      <c r="N6248" s="108"/>
      <c r="O6248" s="220"/>
      <c r="P6248" s="108"/>
      <c r="Q6248" s="225"/>
    </row>
    <row r="6249" spans="2:17" x14ac:dyDescent="0.25">
      <c r="B6249" s="108"/>
      <c r="C6249" s="220"/>
      <c r="D6249" s="108"/>
      <c r="E6249" s="220"/>
      <c r="F6249" s="108"/>
      <c r="G6249" s="220"/>
      <c r="H6249" s="108"/>
      <c r="I6249" s="220"/>
      <c r="J6249" s="108"/>
      <c r="K6249" s="220"/>
      <c r="L6249" s="108"/>
      <c r="M6249" s="220"/>
      <c r="N6249" s="108"/>
      <c r="O6249" s="220"/>
      <c r="P6249" s="108"/>
      <c r="Q6249" s="225"/>
    </row>
    <row r="6250" spans="2:17" x14ac:dyDescent="0.25">
      <c r="B6250" s="108"/>
      <c r="C6250" s="220"/>
      <c r="D6250" s="108"/>
      <c r="E6250" s="220"/>
      <c r="F6250" s="108"/>
      <c r="G6250" s="220"/>
      <c r="H6250" s="108"/>
      <c r="I6250" s="220"/>
      <c r="J6250" s="108"/>
      <c r="K6250" s="220"/>
      <c r="L6250" s="108"/>
      <c r="M6250" s="220"/>
      <c r="N6250" s="108"/>
      <c r="O6250" s="220"/>
      <c r="P6250" s="108"/>
      <c r="Q6250" s="225"/>
    </row>
    <row r="6251" spans="2:17" x14ac:dyDescent="0.25">
      <c r="B6251" s="108"/>
      <c r="C6251" s="220"/>
      <c r="D6251" s="108"/>
      <c r="E6251" s="220"/>
      <c r="F6251" s="108"/>
      <c r="G6251" s="220"/>
      <c r="H6251" s="108"/>
      <c r="I6251" s="220"/>
      <c r="J6251" s="108"/>
      <c r="K6251" s="220"/>
      <c r="L6251" s="108"/>
      <c r="M6251" s="220"/>
      <c r="N6251" s="108"/>
      <c r="O6251" s="220"/>
      <c r="P6251" s="108"/>
      <c r="Q6251" s="225"/>
    </row>
    <row r="6252" spans="2:17" x14ac:dyDescent="0.25">
      <c r="B6252" s="108"/>
      <c r="C6252" s="220"/>
      <c r="D6252" s="108"/>
      <c r="E6252" s="220"/>
      <c r="F6252" s="108"/>
      <c r="G6252" s="220"/>
      <c r="H6252" s="108"/>
      <c r="I6252" s="220"/>
      <c r="J6252" s="108"/>
      <c r="K6252" s="220"/>
      <c r="L6252" s="108"/>
      <c r="M6252" s="220"/>
      <c r="N6252" s="108"/>
      <c r="O6252" s="220"/>
      <c r="P6252" s="108"/>
      <c r="Q6252" s="225"/>
    </row>
    <row r="6253" spans="2:17" x14ac:dyDescent="0.25">
      <c r="B6253" s="108"/>
      <c r="C6253" s="220"/>
      <c r="D6253" s="108"/>
      <c r="E6253" s="220"/>
      <c r="F6253" s="108"/>
      <c r="G6253" s="220"/>
      <c r="H6253" s="108"/>
      <c r="I6253" s="220"/>
      <c r="J6253" s="108"/>
      <c r="K6253" s="220"/>
      <c r="L6253" s="108"/>
      <c r="M6253" s="220"/>
      <c r="N6253" s="108"/>
      <c r="O6253" s="220"/>
      <c r="P6253" s="108"/>
      <c r="Q6253" s="225"/>
    </row>
    <row r="6254" spans="2:17" x14ac:dyDescent="0.25">
      <c r="B6254" s="108"/>
      <c r="C6254" s="220"/>
      <c r="D6254" s="108"/>
      <c r="E6254" s="220"/>
      <c r="F6254" s="108"/>
      <c r="G6254" s="220"/>
      <c r="H6254" s="108"/>
      <c r="I6254" s="220"/>
      <c r="J6254" s="108"/>
      <c r="K6254" s="220"/>
      <c r="L6254" s="108"/>
      <c r="M6254" s="220"/>
      <c r="N6254" s="108"/>
      <c r="O6254" s="220"/>
      <c r="P6254" s="108"/>
      <c r="Q6254" s="225"/>
    </row>
    <row r="6255" spans="2:17" x14ac:dyDescent="0.25">
      <c r="B6255" s="108"/>
      <c r="C6255" s="220"/>
      <c r="D6255" s="108"/>
      <c r="E6255" s="220"/>
      <c r="F6255" s="108"/>
      <c r="G6255" s="220"/>
      <c r="H6255" s="108"/>
      <c r="I6255" s="220"/>
      <c r="J6255" s="108"/>
      <c r="K6255" s="220"/>
      <c r="L6255" s="108"/>
      <c r="M6255" s="220"/>
      <c r="N6255" s="108"/>
      <c r="O6255" s="220"/>
      <c r="P6255" s="108"/>
      <c r="Q6255" s="225"/>
    </row>
    <row r="6256" spans="2:17" x14ac:dyDescent="0.25">
      <c r="B6256" s="108"/>
      <c r="C6256" s="220"/>
      <c r="D6256" s="108"/>
      <c r="E6256" s="220"/>
      <c r="F6256" s="108"/>
      <c r="G6256" s="220"/>
      <c r="H6256" s="108"/>
      <c r="I6256" s="220"/>
      <c r="J6256" s="108"/>
      <c r="K6256" s="220"/>
      <c r="L6256" s="108"/>
      <c r="M6256" s="220"/>
      <c r="N6256" s="108"/>
      <c r="O6256" s="220"/>
      <c r="P6256" s="108"/>
      <c r="Q6256" s="225"/>
    </row>
    <row r="6257" spans="2:17" x14ac:dyDescent="0.25">
      <c r="B6257" s="108"/>
      <c r="C6257" s="220"/>
      <c r="D6257" s="108"/>
      <c r="E6257" s="220"/>
      <c r="F6257" s="108"/>
      <c r="G6257" s="220"/>
      <c r="H6257" s="108"/>
      <c r="I6257" s="220"/>
      <c r="J6257" s="108"/>
      <c r="K6257" s="220"/>
      <c r="L6257" s="108"/>
      <c r="M6257" s="220"/>
      <c r="N6257" s="108"/>
      <c r="O6257" s="220"/>
      <c r="P6257" s="108"/>
      <c r="Q6257" s="225"/>
    </row>
    <row r="6258" spans="2:17" x14ac:dyDescent="0.25">
      <c r="B6258" s="108"/>
      <c r="C6258" s="220"/>
      <c r="D6258" s="108"/>
      <c r="E6258" s="220"/>
      <c r="F6258" s="108"/>
      <c r="G6258" s="220"/>
      <c r="H6258" s="108"/>
      <c r="I6258" s="220"/>
      <c r="J6258" s="108"/>
      <c r="K6258" s="220"/>
      <c r="L6258" s="108"/>
      <c r="M6258" s="220"/>
      <c r="N6258" s="108"/>
      <c r="O6258" s="220"/>
      <c r="P6258" s="108"/>
      <c r="Q6258" s="225"/>
    </row>
    <row r="6259" spans="2:17" x14ac:dyDescent="0.25">
      <c r="B6259" s="108"/>
      <c r="C6259" s="220"/>
      <c r="D6259" s="108"/>
      <c r="E6259" s="220"/>
      <c r="F6259" s="108"/>
      <c r="G6259" s="220"/>
      <c r="H6259" s="108"/>
      <c r="I6259" s="220"/>
      <c r="J6259" s="108"/>
      <c r="K6259" s="220"/>
      <c r="L6259" s="108"/>
      <c r="M6259" s="220"/>
      <c r="N6259" s="108"/>
      <c r="O6259" s="220"/>
      <c r="P6259" s="108"/>
      <c r="Q6259" s="225"/>
    </row>
    <row r="6260" spans="2:17" x14ac:dyDescent="0.25">
      <c r="B6260" s="108"/>
      <c r="C6260" s="220"/>
      <c r="D6260" s="108"/>
      <c r="E6260" s="220"/>
      <c r="F6260" s="108"/>
      <c r="G6260" s="220"/>
      <c r="H6260" s="108"/>
      <c r="I6260" s="220"/>
      <c r="J6260" s="108"/>
      <c r="K6260" s="220"/>
      <c r="L6260" s="108"/>
      <c r="M6260" s="220"/>
      <c r="N6260" s="108"/>
      <c r="O6260" s="220"/>
      <c r="P6260" s="108"/>
      <c r="Q6260" s="225"/>
    </row>
    <row r="6261" spans="2:17" x14ac:dyDescent="0.25">
      <c r="B6261" s="108"/>
      <c r="C6261" s="220"/>
      <c r="D6261" s="108"/>
      <c r="E6261" s="220"/>
      <c r="F6261" s="108"/>
      <c r="G6261" s="220"/>
      <c r="H6261" s="108"/>
      <c r="I6261" s="220"/>
      <c r="J6261" s="108"/>
      <c r="K6261" s="220"/>
      <c r="L6261" s="108"/>
      <c r="M6261" s="220"/>
      <c r="N6261" s="108"/>
      <c r="O6261" s="220"/>
      <c r="P6261" s="108"/>
      <c r="Q6261" s="225"/>
    </row>
    <row r="6262" spans="2:17" x14ac:dyDescent="0.25">
      <c r="B6262" s="108"/>
      <c r="C6262" s="220"/>
      <c r="D6262" s="108"/>
      <c r="E6262" s="220"/>
      <c r="F6262" s="108"/>
      <c r="G6262" s="220"/>
      <c r="H6262" s="108"/>
      <c r="I6262" s="220"/>
      <c r="J6262" s="108"/>
      <c r="K6262" s="220"/>
      <c r="L6262" s="108"/>
      <c r="M6262" s="220"/>
      <c r="N6262" s="108"/>
      <c r="O6262" s="220"/>
      <c r="P6262" s="108"/>
      <c r="Q6262" s="225"/>
    </row>
    <row r="6263" spans="2:17" x14ac:dyDescent="0.25">
      <c r="B6263" s="108"/>
      <c r="C6263" s="220"/>
      <c r="D6263" s="108"/>
      <c r="E6263" s="220"/>
      <c r="F6263" s="108"/>
      <c r="G6263" s="220"/>
      <c r="H6263" s="108"/>
      <c r="I6263" s="220"/>
      <c r="J6263" s="108"/>
      <c r="K6263" s="220"/>
      <c r="L6263" s="108"/>
      <c r="M6263" s="220"/>
      <c r="N6263" s="108"/>
      <c r="O6263" s="220"/>
      <c r="P6263" s="108"/>
      <c r="Q6263" s="225"/>
    </row>
    <row r="6264" spans="2:17" x14ac:dyDescent="0.25">
      <c r="B6264" s="108"/>
      <c r="C6264" s="220"/>
      <c r="D6264" s="108"/>
      <c r="E6264" s="220"/>
      <c r="F6264" s="108"/>
      <c r="G6264" s="220"/>
      <c r="H6264" s="108"/>
      <c r="I6264" s="220"/>
      <c r="J6264" s="108"/>
      <c r="K6264" s="220"/>
      <c r="L6264" s="108"/>
      <c r="M6264" s="220"/>
      <c r="N6264" s="108"/>
      <c r="O6264" s="220"/>
      <c r="P6264" s="108"/>
      <c r="Q6264" s="225"/>
    </row>
    <row r="6265" spans="2:17" x14ac:dyDescent="0.25">
      <c r="B6265" s="108"/>
      <c r="C6265" s="220"/>
      <c r="D6265" s="108"/>
      <c r="E6265" s="220"/>
      <c r="F6265" s="108"/>
      <c r="G6265" s="220"/>
      <c r="H6265" s="108"/>
      <c r="I6265" s="220"/>
      <c r="J6265" s="108"/>
      <c r="K6265" s="220"/>
      <c r="L6265" s="108"/>
      <c r="M6265" s="220"/>
      <c r="N6265" s="108"/>
      <c r="O6265" s="220"/>
      <c r="P6265" s="108"/>
      <c r="Q6265" s="225"/>
    </row>
    <row r="6266" spans="2:17" x14ac:dyDescent="0.25">
      <c r="B6266" s="108"/>
      <c r="C6266" s="220"/>
      <c r="D6266" s="108"/>
      <c r="E6266" s="220"/>
      <c r="F6266" s="108"/>
      <c r="G6266" s="220"/>
      <c r="H6266" s="108"/>
      <c r="I6266" s="220"/>
      <c r="J6266" s="108"/>
      <c r="K6266" s="220"/>
      <c r="L6266" s="108"/>
      <c r="M6266" s="220"/>
      <c r="N6266" s="108"/>
      <c r="O6266" s="220"/>
      <c r="P6266" s="108"/>
      <c r="Q6266" s="225"/>
    </row>
    <row r="6267" spans="2:17" x14ac:dyDescent="0.25">
      <c r="B6267" s="108"/>
      <c r="C6267" s="220"/>
      <c r="D6267" s="108"/>
      <c r="E6267" s="220"/>
      <c r="F6267" s="108"/>
      <c r="G6267" s="220"/>
      <c r="H6267" s="108"/>
      <c r="I6267" s="220"/>
      <c r="J6267" s="108"/>
      <c r="K6267" s="220"/>
      <c r="L6267" s="108"/>
      <c r="M6267" s="220"/>
      <c r="N6267" s="108"/>
      <c r="O6267" s="220"/>
      <c r="P6267" s="108"/>
      <c r="Q6267" s="225"/>
    </row>
    <row r="6268" spans="2:17" x14ac:dyDescent="0.25">
      <c r="B6268" s="108"/>
      <c r="C6268" s="220"/>
      <c r="D6268" s="108"/>
      <c r="E6268" s="220"/>
      <c r="F6268" s="108"/>
      <c r="G6268" s="220"/>
      <c r="H6268" s="108"/>
      <c r="I6268" s="220"/>
      <c r="J6268" s="108"/>
      <c r="K6268" s="220"/>
      <c r="L6268" s="108"/>
      <c r="M6268" s="220"/>
      <c r="N6268" s="108"/>
      <c r="O6268" s="220"/>
      <c r="P6268" s="108"/>
      <c r="Q6268" s="225"/>
    </row>
    <row r="6269" spans="2:17" x14ac:dyDescent="0.25">
      <c r="B6269" s="108"/>
      <c r="C6269" s="220"/>
      <c r="D6269" s="108"/>
      <c r="E6269" s="220"/>
      <c r="F6269" s="108"/>
      <c r="G6269" s="220"/>
      <c r="H6269" s="108"/>
      <c r="I6269" s="220"/>
      <c r="J6269" s="108"/>
      <c r="K6269" s="220"/>
      <c r="L6269" s="108"/>
      <c r="M6269" s="220"/>
      <c r="N6269" s="108"/>
      <c r="O6269" s="220"/>
      <c r="P6269" s="108"/>
      <c r="Q6269" s="225"/>
    </row>
    <row r="6270" spans="2:17" x14ac:dyDescent="0.25">
      <c r="B6270" s="108"/>
      <c r="C6270" s="220"/>
      <c r="D6270" s="108"/>
      <c r="E6270" s="220"/>
      <c r="F6270" s="108"/>
      <c r="G6270" s="220"/>
      <c r="H6270" s="108"/>
      <c r="I6270" s="220"/>
      <c r="J6270" s="108"/>
      <c r="K6270" s="220"/>
      <c r="L6270" s="108"/>
      <c r="M6270" s="220"/>
      <c r="N6270" s="108"/>
      <c r="O6270" s="220"/>
      <c r="P6270" s="108"/>
      <c r="Q6270" s="225"/>
    </row>
    <row r="6271" spans="2:17" x14ac:dyDescent="0.25">
      <c r="B6271" s="108"/>
      <c r="C6271" s="220"/>
      <c r="D6271" s="108"/>
      <c r="E6271" s="220"/>
      <c r="F6271" s="108"/>
      <c r="G6271" s="220"/>
      <c r="H6271" s="108"/>
      <c r="I6271" s="220"/>
      <c r="J6271" s="108"/>
      <c r="K6271" s="220"/>
      <c r="L6271" s="108"/>
      <c r="M6271" s="220"/>
      <c r="N6271" s="108"/>
      <c r="O6271" s="220"/>
      <c r="P6271" s="108"/>
      <c r="Q6271" s="225"/>
    </row>
    <row r="6272" spans="2:17" x14ac:dyDescent="0.25">
      <c r="B6272" s="108"/>
      <c r="C6272" s="220"/>
      <c r="D6272" s="108"/>
      <c r="E6272" s="220"/>
      <c r="F6272" s="108"/>
      <c r="G6272" s="220"/>
      <c r="H6272" s="108"/>
      <c r="I6272" s="220"/>
      <c r="J6272" s="108"/>
      <c r="K6272" s="220"/>
      <c r="L6272" s="108"/>
      <c r="M6272" s="220"/>
      <c r="N6272" s="108"/>
      <c r="O6272" s="220"/>
      <c r="P6272" s="108"/>
      <c r="Q6272" s="225"/>
    </row>
    <row r="6273" spans="2:17" x14ac:dyDescent="0.25">
      <c r="B6273" s="108"/>
      <c r="C6273" s="220"/>
      <c r="D6273" s="108"/>
      <c r="E6273" s="220"/>
      <c r="F6273" s="108"/>
      <c r="G6273" s="220"/>
      <c r="H6273" s="108"/>
      <c r="I6273" s="220"/>
      <c r="J6273" s="108"/>
      <c r="K6273" s="220"/>
      <c r="L6273" s="108"/>
      <c r="M6273" s="220"/>
      <c r="N6273" s="108"/>
      <c r="O6273" s="220"/>
      <c r="P6273" s="108"/>
      <c r="Q6273" s="225"/>
    </row>
    <row r="6274" spans="2:17" x14ac:dyDescent="0.25">
      <c r="B6274" s="108"/>
      <c r="C6274" s="220"/>
      <c r="D6274" s="108"/>
      <c r="E6274" s="220"/>
      <c r="F6274" s="108"/>
      <c r="G6274" s="220"/>
      <c r="H6274" s="108"/>
      <c r="I6274" s="220"/>
      <c r="J6274" s="108"/>
      <c r="K6274" s="220"/>
      <c r="L6274" s="108"/>
      <c r="M6274" s="220"/>
      <c r="N6274" s="108"/>
      <c r="O6274" s="220"/>
      <c r="P6274" s="108"/>
      <c r="Q6274" s="225"/>
    </row>
    <row r="6275" spans="2:17" x14ac:dyDescent="0.25">
      <c r="B6275" s="108"/>
      <c r="C6275" s="220"/>
      <c r="D6275" s="108"/>
      <c r="E6275" s="220"/>
      <c r="F6275" s="108"/>
      <c r="G6275" s="220"/>
      <c r="H6275" s="108"/>
      <c r="I6275" s="220"/>
      <c r="J6275" s="108"/>
      <c r="K6275" s="220"/>
      <c r="L6275" s="108"/>
      <c r="M6275" s="220"/>
      <c r="N6275" s="108"/>
      <c r="O6275" s="220"/>
      <c r="P6275" s="108"/>
      <c r="Q6275" s="225"/>
    </row>
    <row r="6276" spans="2:17" x14ac:dyDescent="0.25">
      <c r="B6276" s="108"/>
      <c r="C6276" s="220"/>
      <c r="D6276" s="108"/>
      <c r="E6276" s="220"/>
      <c r="F6276" s="108"/>
      <c r="G6276" s="220"/>
      <c r="H6276" s="108"/>
      <c r="I6276" s="220"/>
      <c r="J6276" s="108"/>
      <c r="K6276" s="220"/>
      <c r="L6276" s="108"/>
      <c r="M6276" s="220"/>
      <c r="N6276" s="108"/>
      <c r="O6276" s="220"/>
      <c r="P6276" s="108"/>
      <c r="Q6276" s="225"/>
    </row>
    <row r="6277" spans="2:17" x14ac:dyDescent="0.25">
      <c r="B6277" s="108"/>
      <c r="C6277" s="220"/>
      <c r="D6277" s="108"/>
      <c r="E6277" s="220"/>
      <c r="F6277" s="108"/>
      <c r="G6277" s="220"/>
      <c r="H6277" s="108"/>
      <c r="I6277" s="220"/>
      <c r="J6277" s="108"/>
      <c r="K6277" s="220"/>
      <c r="L6277" s="108"/>
      <c r="M6277" s="220"/>
      <c r="N6277" s="108"/>
      <c r="O6277" s="220"/>
      <c r="P6277" s="108"/>
      <c r="Q6277" s="225"/>
    </row>
    <row r="6278" spans="2:17" x14ac:dyDescent="0.25">
      <c r="B6278" s="108"/>
      <c r="C6278" s="220"/>
      <c r="D6278" s="108"/>
      <c r="E6278" s="220"/>
      <c r="F6278" s="108"/>
      <c r="G6278" s="220"/>
      <c r="H6278" s="108"/>
      <c r="I6278" s="220"/>
      <c r="J6278" s="108"/>
      <c r="K6278" s="220"/>
      <c r="L6278" s="108"/>
      <c r="M6278" s="220"/>
      <c r="N6278" s="108"/>
      <c r="O6278" s="220"/>
      <c r="P6278" s="108"/>
      <c r="Q6278" s="225"/>
    </row>
    <row r="6279" spans="2:17" x14ac:dyDescent="0.25">
      <c r="B6279" s="108"/>
      <c r="C6279" s="220"/>
      <c r="D6279" s="108"/>
      <c r="E6279" s="220"/>
      <c r="F6279" s="108"/>
      <c r="G6279" s="220"/>
      <c r="H6279" s="108"/>
      <c r="I6279" s="220"/>
      <c r="J6279" s="108"/>
      <c r="K6279" s="220"/>
      <c r="L6279" s="108"/>
      <c r="M6279" s="220"/>
      <c r="N6279" s="108"/>
      <c r="O6279" s="220"/>
      <c r="P6279" s="108"/>
      <c r="Q6279" s="225"/>
    </row>
    <row r="6280" spans="2:17" x14ac:dyDescent="0.25">
      <c r="B6280" s="108"/>
      <c r="C6280" s="220"/>
      <c r="D6280" s="108"/>
      <c r="E6280" s="220"/>
      <c r="F6280" s="108"/>
      <c r="G6280" s="220"/>
      <c r="H6280" s="108"/>
      <c r="I6280" s="220"/>
      <c r="J6280" s="108"/>
      <c r="K6280" s="220"/>
      <c r="L6280" s="108"/>
      <c r="M6280" s="220"/>
      <c r="N6280" s="108"/>
      <c r="O6280" s="220"/>
      <c r="P6280" s="108"/>
      <c r="Q6280" s="225"/>
    </row>
    <row r="6281" spans="2:17" x14ac:dyDescent="0.25">
      <c r="B6281" s="108"/>
      <c r="C6281" s="220"/>
      <c r="D6281" s="108"/>
      <c r="E6281" s="220"/>
      <c r="F6281" s="108"/>
      <c r="G6281" s="220"/>
      <c r="H6281" s="108"/>
      <c r="I6281" s="220"/>
      <c r="J6281" s="108"/>
      <c r="K6281" s="220"/>
      <c r="L6281" s="108"/>
      <c r="M6281" s="220"/>
      <c r="N6281" s="108"/>
      <c r="O6281" s="220"/>
      <c r="P6281" s="108"/>
      <c r="Q6281" s="225"/>
    </row>
    <row r="6282" spans="2:17" x14ac:dyDescent="0.25">
      <c r="B6282" s="108"/>
      <c r="C6282" s="220"/>
      <c r="D6282" s="108"/>
      <c r="E6282" s="220"/>
      <c r="F6282" s="108"/>
      <c r="G6282" s="220"/>
      <c r="H6282" s="108"/>
      <c r="I6282" s="220"/>
      <c r="J6282" s="108"/>
      <c r="K6282" s="220"/>
      <c r="L6282" s="108"/>
      <c r="M6282" s="220"/>
      <c r="N6282" s="108"/>
      <c r="O6282" s="220"/>
      <c r="P6282" s="108"/>
      <c r="Q6282" s="225"/>
    </row>
    <row r="6283" spans="2:17" x14ac:dyDescent="0.25">
      <c r="B6283" s="108"/>
      <c r="C6283" s="220"/>
      <c r="D6283" s="108"/>
      <c r="E6283" s="220"/>
      <c r="F6283" s="108"/>
      <c r="G6283" s="220"/>
      <c r="H6283" s="108"/>
      <c r="I6283" s="220"/>
      <c r="J6283" s="108"/>
      <c r="K6283" s="220"/>
      <c r="L6283" s="108"/>
      <c r="M6283" s="220"/>
      <c r="N6283" s="108"/>
      <c r="O6283" s="220"/>
      <c r="P6283" s="108"/>
      <c r="Q6283" s="225"/>
    </row>
    <row r="6284" spans="2:17" x14ac:dyDescent="0.25">
      <c r="B6284" s="108"/>
      <c r="C6284" s="220"/>
      <c r="D6284" s="108"/>
      <c r="E6284" s="220"/>
      <c r="F6284" s="108"/>
      <c r="G6284" s="220"/>
      <c r="H6284" s="108"/>
      <c r="I6284" s="220"/>
      <c r="J6284" s="108"/>
      <c r="K6284" s="220"/>
      <c r="L6284" s="108"/>
      <c r="M6284" s="220"/>
      <c r="N6284" s="108"/>
      <c r="O6284" s="220"/>
      <c r="P6284" s="108"/>
      <c r="Q6284" s="225"/>
    </row>
    <row r="6285" spans="2:17" x14ac:dyDescent="0.25">
      <c r="B6285" s="108"/>
      <c r="C6285" s="220"/>
      <c r="D6285" s="108"/>
      <c r="E6285" s="220"/>
      <c r="F6285" s="108"/>
      <c r="G6285" s="220"/>
      <c r="H6285" s="108"/>
      <c r="I6285" s="220"/>
      <c r="J6285" s="108"/>
      <c r="K6285" s="220"/>
      <c r="L6285" s="108"/>
      <c r="M6285" s="220"/>
      <c r="N6285" s="108"/>
      <c r="O6285" s="220"/>
      <c r="P6285" s="108"/>
      <c r="Q6285" s="225"/>
    </row>
    <row r="6286" spans="2:17" x14ac:dyDescent="0.25">
      <c r="B6286" s="108"/>
      <c r="C6286" s="220"/>
      <c r="D6286" s="108"/>
      <c r="E6286" s="220"/>
      <c r="F6286" s="108"/>
      <c r="G6286" s="220"/>
      <c r="H6286" s="108"/>
      <c r="I6286" s="220"/>
      <c r="J6286" s="108"/>
      <c r="K6286" s="220"/>
      <c r="L6286" s="108"/>
      <c r="M6286" s="220"/>
      <c r="N6286" s="108"/>
      <c r="O6286" s="220"/>
      <c r="P6286" s="108"/>
      <c r="Q6286" s="225"/>
    </row>
    <row r="6287" spans="2:17" x14ac:dyDescent="0.25">
      <c r="B6287" s="108"/>
      <c r="C6287" s="220"/>
      <c r="D6287" s="108"/>
      <c r="E6287" s="220"/>
      <c r="F6287" s="108"/>
      <c r="G6287" s="220"/>
      <c r="H6287" s="108"/>
      <c r="I6287" s="220"/>
      <c r="J6287" s="108"/>
      <c r="K6287" s="220"/>
      <c r="L6287" s="108"/>
      <c r="M6287" s="220"/>
      <c r="N6287" s="108"/>
      <c r="O6287" s="220"/>
      <c r="P6287" s="108"/>
      <c r="Q6287" s="225"/>
    </row>
    <row r="6288" spans="2:17" x14ac:dyDescent="0.25">
      <c r="B6288" s="108"/>
      <c r="C6288" s="220"/>
      <c r="D6288" s="108"/>
      <c r="E6288" s="220"/>
      <c r="F6288" s="108"/>
      <c r="G6288" s="220"/>
      <c r="H6288" s="108"/>
      <c r="I6288" s="220"/>
      <c r="J6288" s="108"/>
      <c r="K6288" s="220"/>
      <c r="L6288" s="108"/>
      <c r="M6288" s="220"/>
      <c r="N6288" s="108"/>
      <c r="O6288" s="220"/>
      <c r="P6288" s="108"/>
      <c r="Q6288" s="225"/>
    </row>
    <row r="6289" spans="2:17" x14ac:dyDescent="0.25">
      <c r="B6289" s="108"/>
      <c r="C6289" s="220"/>
      <c r="D6289" s="108"/>
      <c r="E6289" s="220"/>
      <c r="F6289" s="108"/>
      <c r="G6289" s="220"/>
      <c r="H6289" s="108"/>
      <c r="I6289" s="220"/>
      <c r="J6289" s="108"/>
      <c r="K6289" s="220"/>
      <c r="L6289" s="108"/>
      <c r="M6289" s="220"/>
      <c r="N6289" s="108"/>
      <c r="O6289" s="220"/>
      <c r="P6289" s="108"/>
      <c r="Q6289" s="225"/>
    </row>
    <row r="6290" spans="2:17" x14ac:dyDescent="0.25">
      <c r="B6290" s="108"/>
      <c r="C6290" s="220"/>
      <c r="D6290" s="108"/>
      <c r="E6290" s="220"/>
      <c r="F6290" s="108"/>
      <c r="G6290" s="220"/>
      <c r="H6290" s="108"/>
      <c r="I6290" s="220"/>
      <c r="J6290" s="108"/>
      <c r="K6290" s="220"/>
      <c r="L6290" s="108"/>
      <c r="M6290" s="220"/>
      <c r="N6290" s="108"/>
      <c r="O6290" s="220"/>
      <c r="P6290" s="108"/>
      <c r="Q6290" s="225"/>
    </row>
    <row r="6291" spans="2:17" x14ac:dyDescent="0.25">
      <c r="B6291" s="108"/>
      <c r="C6291" s="220"/>
      <c r="D6291" s="108"/>
      <c r="E6291" s="220"/>
      <c r="F6291" s="108"/>
      <c r="G6291" s="220"/>
      <c r="H6291" s="108"/>
      <c r="I6291" s="220"/>
      <c r="J6291" s="108"/>
      <c r="K6291" s="220"/>
      <c r="L6291" s="108"/>
      <c r="M6291" s="220"/>
      <c r="N6291" s="108"/>
      <c r="O6291" s="220"/>
      <c r="P6291" s="108"/>
      <c r="Q6291" s="225"/>
    </row>
    <row r="6292" spans="2:17" x14ac:dyDescent="0.25">
      <c r="B6292" s="108"/>
      <c r="C6292" s="220"/>
      <c r="D6292" s="108"/>
      <c r="E6292" s="220"/>
      <c r="F6292" s="108"/>
      <c r="G6292" s="220"/>
      <c r="H6292" s="108"/>
      <c r="I6292" s="220"/>
      <c r="J6292" s="108"/>
      <c r="K6292" s="220"/>
      <c r="L6292" s="108"/>
      <c r="M6292" s="220"/>
      <c r="N6292" s="108"/>
      <c r="O6292" s="220"/>
      <c r="P6292" s="108"/>
      <c r="Q6292" s="225"/>
    </row>
    <row r="6293" spans="2:17" x14ac:dyDescent="0.25">
      <c r="B6293" s="108"/>
      <c r="C6293" s="220"/>
      <c r="D6293" s="108"/>
      <c r="E6293" s="220"/>
      <c r="F6293" s="108"/>
      <c r="G6293" s="220"/>
      <c r="H6293" s="108"/>
      <c r="I6293" s="220"/>
      <c r="J6293" s="108"/>
      <c r="K6293" s="220"/>
      <c r="L6293" s="108"/>
      <c r="M6293" s="220"/>
      <c r="N6293" s="108"/>
      <c r="O6293" s="220"/>
      <c r="P6293" s="108"/>
      <c r="Q6293" s="225"/>
    </row>
    <row r="6294" spans="2:17" x14ac:dyDescent="0.25">
      <c r="B6294" s="108"/>
      <c r="C6294" s="220"/>
      <c r="D6294" s="108"/>
      <c r="E6294" s="220"/>
      <c r="F6294" s="108"/>
      <c r="G6294" s="220"/>
      <c r="H6294" s="108"/>
      <c r="I6294" s="220"/>
      <c r="J6294" s="108"/>
      <c r="K6294" s="220"/>
      <c r="L6294" s="108"/>
      <c r="M6294" s="220"/>
      <c r="N6294" s="108"/>
      <c r="O6294" s="220"/>
      <c r="P6294" s="108"/>
      <c r="Q6294" s="225"/>
    </row>
    <row r="6295" spans="2:17" x14ac:dyDescent="0.25">
      <c r="B6295" s="108"/>
      <c r="C6295" s="220"/>
      <c r="D6295" s="108"/>
      <c r="E6295" s="220"/>
      <c r="F6295" s="108"/>
      <c r="G6295" s="220"/>
      <c r="H6295" s="108"/>
      <c r="I6295" s="220"/>
      <c r="J6295" s="108"/>
      <c r="K6295" s="220"/>
      <c r="L6295" s="108"/>
      <c r="M6295" s="220"/>
      <c r="N6295" s="108"/>
      <c r="O6295" s="220"/>
      <c r="P6295" s="108"/>
      <c r="Q6295" s="225"/>
    </row>
    <row r="6296" spans="2:17" x14ac:dyDescent="0.25">
      <c r="B6296" s="108"/>
      <c r="C6296" s="220"/>
      <c r="D6296" s="108"/>
      <c r="E6296" s="220"/>
      <c r="F6296" s="108"/>
      <c r="G6296" s="220"/>
      <c r="H6296" s="108"/>
      <c r="I6296" s="220"/>
      <c r="J6296" s="108"/>
      <c r="K6296" s="220"/>
      <c r="L6296" s="108"/>
      <c r="M6296" s="220"/>
      <c r="N6296" s="108"/>
      <c r="O6296" s="220"/>
      <c r="P6296" s="108"/>
      <c r="Q6296" s="225"/>
    </row>
    <row r="6297" spans="2:17" x14ac:dyDescent="0.25">
      <c r="B6297" s="108"/>
      <c r="C6297" s="220"/>
      <c r="D6297" s="108"/>
      <c r="E6297" s="220"/>
      <c r="F6297" s="108"/>
      <c r="G6297" s="220"/>
      <c r="H6297" s="108"/>
      <c r="I6297" s="220"/>
      <c r="J6297" s="108"/>
      <c r="K6297" s="220"/>
      <c r="L6297" s="108"/>
      <c r="M6297" s="220"/>
      <c r="N6297" s="108"/>
      <c r="O6297" s="220"/>
      <c r="P6297" s="108"/>
      <c r="Q6297" s="225"/>
    </row>
    <row r="6298" spans="2:17" x14ac:dyDescent="0.25">
      <c r="B6298" s="108"/>
      <c r="C6298" s="220"/>
      <c r="D6298" s="108"/>
      <c r="E6298" s="220"/>
      <c r="F6298" s="108"/>
      <c r="G6298" s="220"/>
      <c r="H6298" s="108"/>
      <c r="I6298" s="220"/>
      <c r="J6298" s="108"/>
      <c r="K6298" s="220"/>
      <c r="L6298" s="108"/>
      <c r="M6298" s="220"/>
      <c r="N6298" s="108"/>
      <c r="O6298" s="220"/>
      <c r="P6298" s="108"/>
      <c r="Q6298" s="225"/>
    </row>
    <row r="6299" spans="2:17" x14ac:dyDescent="0.25">
      <c r="B6299" s="108"/>
      <c r="C6299" s="220"/>
      <c r="D6299" s="108"/>
      <c r="E6299" s="220"/>
      <c r="F6299" s="108"/>
      <c r="G6299" s="220"/>
      <c r="H6299" s="108"/>
      <c r="I6299" s="220"/>
      <c r="J6299" s="108"/>
      <c r="K6299" s="220"/>
      <c r="L6299" s="108"/>
      <c r="M6299" s="220"/>
      <c r="N6299" s="108"/>
      <c r="O6299" s="220"/>
      <c r="P6299" s="108"/>
      <c r="Q6299" s="225"/>
    </row>
    <row r="6300" spans="2:17" x14ac:dyDescent="0.25">
      <c r="B6300" s="108"/>
      <c r="C6300" s="220"/>
      <c r="D6300" s="108"/>
      <c r="E6300" s="220"/>
      <c r="F6300" s="108"/>
      <c r="G6300" s="220"/>
      <c r="H6300" s="108"/>
      <c r="I6300" s="220"/>
      <c r="J6300" s="108"/>
      <c r="K6300" s="220"/>
      <c r="L6300" s="108"/>
      <c r="M6300" s="220"/>
      <c r="N6300" s="108"/>
      <c r="O6300" s="220"/>
      <c r="P6300" s="108"/>
      <c r="Q6300" s="225"/>
    </row>
    <row r="6301" spans="2:17" x14ac:dyDescent="0.25">
      <c r="B6301" s="108"/>
      <c r="C6301" s="220"/>
      <c r="D6301" s="108"/>
      <c r="E6301" s="220"/>
      <c r="F6301" s="108"/>
      <c r="G6301" s="220"/>
      <c r="H6301" s="108"/>
      <c r="I6301" s="220"/>
      <c r="J6301" s="108"/>
      <c r="K6301" s="220"/>
      <c r="L6301" s="108"/>
      <c r="M6301" s="220"/>
      <c r="N6301" s="108"/>
      <c r="O6301" s="220"/>
      <c r="P6301" s="108"/>
      <c r="Q6301" s="225"/>
    </row>
    <row r="6302" spans="2:17" x14ac:dyDescent="0.25">
      <c r="B6302" s="108"/>
      <c r="C6302" s="220"/>
      <c r="D6302" s="108"/>
      <c r="E6302" s="220"/>
      <c r="F6302" s="108"/>
      <c r="G6302" s="220"/>
      <c r="H6302" s="108"/>
      <c r="I6302" s="220"/>
      <c r="J6302" s="108"/>
      <c r="K6302" s="220"/>
      <c r="L6302" s="108"/>
      <c r="M6302" s="220"/>
      <c r="N6302" s="108"/>
      <c r="O6302" s="220"/>
      <c r="P6302" s="108"/>
      <c r="Q6302" s="225"/>
    </row>
    <row r="6303" spans="2:17" x14ac:dyDescent="0.25">
      <c r="B6303" s="108"/>
      <c r="C6303" s="220"/>
      <c r="D6303" s="108"/>
      <c r="E6303" s="220"/>
      <c r="F6303" s="108"/>
      <c r="G6303" s="220"/>
      <c r="H6303" s="108"/>
      <c r="I6303" s="220"/>
      <c r="J6303" s="108"/>
      <c r="K6303" s="220"/>
      <c r="L6303" s="108"/>
      <c r="M6303" s="220"/>
      <c r="N6303" s="108"/>
      <c r="O6303" s="220"/>
      <c r="P6303" s="108"/>
      <c r="Q6303" s="225"/>
    </row>
    <row r="6304" spans="2:17" x14ac:dyDescent="0.25">
      <c r="B6304" s="108"/>
      <c r="C6304" s="220"/>
      <c r="D6304" s="108"/>
      <c r="E6304" s="220"/>
      <c r="F6304" s="108"/>
      <c r="G6304" s="220"/>
      <c r="H6304" s="108"/>
      <c r="I6304" s="220"/>
      <c r="J6304" s="108"/>
      <c r="K6304" s="220"/>
      <c r="L6304" s="108"/>
      <c r="M6304" s="220"/>
      <c r="N6304" s="108"/>
      <c r="O6304" s="220"/>
      <c r="P6304" s="108"/>
      <c r="Q6304" s="225"/>
    </row>
    <row r="6305" spans="2:17" x14ac:dyDescent="0.25">
      <c r="B6305" s="108"/>
      <c r="C6305" s="220"/>
      <c r="D6305" s="108"/>
      <c r="E6305" s="220"/>
      <c r="F6305" s="108"/>
      <c r="G6305" s="220"/>
      <c r="H6305" s="108"/>
      <c r="I6305" s="220"/>
      <c r="J6305" s="108"/>
      <c r="K6305" s="220"/>
      <c r="L6305" s="108"/>
      <c r="M6305" s="220"/>
      <c r="N6305" s="108"/>
      <c r="O6305" s="220"/>
      <c r="P6305" s="108"/>
      <c r="Q6305" s="225"/>
    </row>
    <row r="6306" spans="2:17" x14ac:dyDescent="0.25">
      <c r="B6306" s="108"/>
      <c r="C6306" s="220"/>
      <c r="D6306" s="108"/>
      <c r="E6306" s="220"/>
      <c r="F6306" s="108"/>
      <c r="G6306" s="220"/>
      <c r="H6306" s="108"/>
      <c r="I6306" s="220"/>
      <c r="J6306" s="108"/>
      <c r="K6306" s="220"/>
      <c r="L6306" s="108"/>
      <c r="M6306" s="220"/>
      <c r="N6306" s="108"/>
      <c r="O6306" s="220"/>
      <c r="P6306" s="108"/>
      <c r="Q6306" s="225"/>
    </row>
    <row r="6307" spans="2:17" x14ac:dyDescent="0.25">
      <c r="B6307" s="108"/>
      <c r="C6307" s="220"/>
      <c r="D6307" s="108"/>
      <c r="E6307" s="220"/>
      <c r="F6307" s="108"/>
      <c r="G6307" s="220"/>
      <c r="H6307" s="108"/>
      <c r="I6307" s="220"/>
      <c r="J6307" s="108"/>
      <c r="K6307" s="220"/>
      <c r="L6307" s="108"/>
      <c r="M6307" s="220"/>
      <c r="N6307" s="108"/>
      <c r="O6307" s="220"/>
      <c r="P6307" s="108"/>
      <c r="Q6307" s="225"/>
    </row>
    <row r="6308" spans="2:17" x14ac:dyDescent="0.25">
      <c r="B6308" s="108"/>
      <c r="C6308" s="220"/>
      <c r="D6308" s="108"/>
      <c r="E6308" s="220"/>
      <c r="F6308" s="108"/>
      <c r="G6308" s="220"/>
      <c r="H6308" s="108"/>
      <c r="I6308" s="220"/>
      <c r="J6308" s="108"/>
      <c r="K6308" s="220"/>
      <c r="L6308" s="108"/>
      <c r="M6308" s="220"/>
      <c r="N6308" s="108"/>
      <c r="O6308" s="220"/>
      <c r="P6308" s="108"/>
      <c r="Q6308" s="225"/>
    </row>
    <row r="6309" spans="2:17" x14ac:dyDescent="0.25">
      <c r="B6309" s="108"/>
      <c r="C6309" s="220"/>
      <c r="D6309" s="108"/>
      <c r="E6309" s="220"/>
      <c r="F6309" s="108"/>
      <c r="G6309" s="220"/>
      <c r="H6309" s="108"/>
      <c r="I6309" s="220"/>
      <c r="J6309" s="108"/>
      <c r="K6309" s="220"/>
      <c r="L6309" s="108"/>
      <c r="M6309" s="220"/>
      <c r="N6309" s="108"/>
      <c r="O6309" s="220"/>
      <c r="P6309" s="108"/>
      <c r="Q6309" s="225"/>
    </row>
    <row r="6310" spans="2:17" x14ac:dyDescent="0.25">
      <c r="B6310" s="108"/>
      <c r="C6310" s="220"/>
      <c r="D6310" s="108"/>
      <c r="E6310" s="220"/>
      <c r="F6310" s="108"/>
      <c r="G6310" s="220"/>
      <c r="H6310" s="108"/>
      <c r="I6310" s="220"/>
      <c r="J6310" s="108"/>
      <c r="K6310" s="220"/>
      <c r="L6310" s="108"/>
      <c r="M6310" s="220"/>
      <c r="N6310" s="108"/>
      <c r="O6310" s="220"/>
      <c r="P6310" s="108"/>
      <c r="Q6310" s="225"/>
    </row>
    <row r="6311" spans="2:17" x14ac:dyDescent="0.25">
      <c r="B6311" s="108"/>
      <c r="C6311" s="220"/>
      <c r="D6311" s="108"/>
      <c r="E6311" s="220"/>
      <c r="F6311" s="108"/>
      <c r="G6311" s="220"/>
      <c r="H6311" s="108"/>
      <c r="I6311" s="220"/>
      <c r="J6311" s="108"/>
      <c r="K6311" s="220"/>
      <c r="L6311" s="108"/>
      <c r="M6311" s="220"/>
      <c r="N6311" s="108"/>
      <c r="O6311" s="220"/>
      <c r="P6311" s="108"/>
      <c r="Q6311" s="225"/>
    </row>
    <row r="6312" spans="2:17" x14ac:dyDescent="0.25">
      <c r="B6312" s="108"/>
      <c r="C6312" s="220"/>
      <c r="D6312" s="108"/>
      <c r="E6312" s="220"/>
      <c r="F6312" s="108"/>
      <c r="G6312" s="220"/>
      <c r="H6312" s="108"/>
      <c r="I6312" s="220"/>
      <c r="J6312" s="108"/>
      <c r="K6312" s="220"/>
      <c r="L6312" s="108"/>
      <c r="M6312" s="220"/>
      <c r="N6312" s="108"/>
      <c r="O6312" s="220"/>
      <c r="P6312" s="108"/>
      <c r="Q6312" s="225"/>
    </row>
    <row r="6313" spans="2:17" x14ac:dyDescent="0.25">
      <c r="B6313" s="108"/>
      <c r="C6313" s="220"/>
      <c r="D6313" s="108"/>
      <c r="E6313" s="220"/>
      <c r="F6313" s="108"/>
      <c r="G6313" s="220"/>
      <c r="H6313" s="108"/>
      <c r="I6313" s="220"/>
      <c r="J6313" s="108"/>
      <c r="K6313" s="220"/>
      <c r="L6313" s="108"/>
      <c r="M6313" s="220"/>
      <c r="N6313" s="108"/>
      <c r="O6313" s="220"/>
      <c r="P6313" s="108"/>
      <c r="Q6313" s="225"/>
    </row>
    <row r="6314" spans="2:17" x14ac:dyDescent="0.25">
      <c r="B6314" s="108"/>
      <c r="C6314" s="220"/>
      <c r="D6314" s="108"/>
      <c r="E6314" s="220"/>
      <c r="F6314" s="108"/>
      <c r="G6314" s="220"/>
      <c r="H6314" s="108"/>
      <c r="I6314" s="220"/>
      <c r="J6314" s="108"/>
      <c r="K6314" s="220"/>
      <c r="L6314" s="108"/>
      <c r="M6314" s="220"/>
      <c r="N6314" s="108"/>
      <c r="O6314" s="220"/>
      <c r="P6314" s="108"/>
      <c r="Q6314" s="225"/>
    </row>
    <row r="6315" spans="2:17" x14ac:dyDescent="0.25">
      <c r="B6315" s="108"/>
      <c r="C6315" s="220"/>
      <c r="D6315" s="108"/>
      <c r="E6315" s="220"/>
      <c r="F6315" s="108"/>
      <c r="G6315" s="220"/>
      <c r="H6315" s="108"/>
      <c r="I6315" s="220"/>
      <c r="J6315" s="108"/>
      <c r="K6315" s="220"/>
      <c r="L6315" s="108"/>
      <c r="M6315" s="220"/>
      <c r="N6315" s="108"/>
      <c r="O6315" s="220"/>
      <c r="P6315" s="108"/>
      <c r="Q6315" s="225"/>
    </row>
    <row r="6316" spans="2:17" x14ac:dyDescent="0.25">
      <c r="B6316" s="108"/>
      <c r="C6316" s="220"/>
      <c r="D6316" s="108"/>
      <c r="E6316" s="220"/>
      <c r="F6316" s="108"/>
      <c r="G6316" s="220"/>
      <c r="H6316" s="108"/>
      <c r="I6316" s="220"/>
      <c r="J6316" s="108"/>
      <c r="K6316" s="220"/>
      <c r="L6316" s="108"/>
      <c r="M6316" s="220"/>
      <c r="N6316" s="108"/>
      <c r="O6316" s="220"/>
      <c r="P6316" s="108"/>
      <c r="Q6316" s="225"/>
    </row>
    <row r="6317" spans="2:17" x14ac:dyDescent="0.25">
      <c r="B6317" s="108"/>
      <c r="C6317" s="220"/>
      <c r="D6317" s="108"/>
      <c r="E6317" s="220"/>
      <c r="F6317" s="108"/>
      <c r="G6317" s="220"/>
      <c r="H6317" s="108"/>
      <c r="I6317" s="220"/>
      <c r="J6317" s="108"/>
      <c r="K6317" s="220"/>
      <c r="L6317" s="108"/>
      <c r="M6317" s="220"/>
      <c r="N6317" s="108"/>
      <c r="O6317" s="220"/>
      <c r="P6317" s="108"/>
      <c r="Q6317" s="225"/>
    </row>
    <row r="6318" spans="2:17" x14ac:dyDescent="0.25">
      <c r="B6318" s="108"/>
      <c r="C6318" s="220"/>
      <c r="D6318" s="108"/>
      <c r="E6318" s="220"/>
      <c r="F6318" s="108"/>
      <c r="G6318" s="220"/>
      <c r="H6318" s="108"/>
      <c r="I6318" s="220"/>
      <c r="J6318" s="108"/>
      <c r="K6318" s="220"/>
      <c r="L6318" s="108"/>
      <c r="M6318" s="220"/>
      <c r="N6318" s="108"/>
      <c r="O6318" s="220"/>
      <c r="P6318" s="108"/>
      <c r="Q6318" s="225"/>
    </row>
    <row r="6319" spans="2:17" x14ac:dyDescent="0.25">
      <c r="B6319" s="108"/>
      <c r="C6319" s="220"/>
      <c r="D6319" s="108"/>
      <c r="E6319" s="220"/>
      <c r="F6319" s="108"/>
      <c r="G6319" s="220"/>
      <c r="H6319" s="108"/>
      <c r="I6319" s="220"/>
      <c r="J6319" s="108"/>
      <c r="K6319" s="220"/>
      <c r="L6319" s="108"/>
      <c r="M6319" s="220"/>
      <c r="N6319" s="108"/>
      <c r="O6319" s="220"/>
      <c r="P6319" s="108"/>
      <c r="Q6319" s="225"/>
    </row>
    <row r="6320" spans="2:17" x14ac:dyDescent="0.25">
      <c r="B6320" s="108"/>
      <c r="C6320" s="220"/>
      <c r="D6320" s="108"/>
      <c r="E6320" s="220"/>
      <c r="F6320" s="108"/>
      <c r="G6320" s="220"/>
      <c r="H6320" s="108"/>
      <c r="I6320" s="220"/>
      <c r="J6320" s="108"/>
      <c r="K6320" s="220"/>
      <c r="L6320" s="108"/>
      <c r="M6320" s="220"/>
      <c r="N6320" s="108"/>
      <c r="O6320" s="220"/>
      <c r="P6320" s="108"/>
      <c r="Q6320" s="225"/>
    </row>
    <row r="6321" spans="2:17" x14ac:dyDescent="0.25">
      <c r="B6321" s="108"/>
      <c r="C6321" s="220"/>
      <c r="D6321" s="108"/>
      <c r="E6321" s="220"/>
      <c r="F6321" s="108"/>
      <c r="G6321" s="220"/>
      <c r="H6321" s="108"/>
      <c r="I6321" s="220"/>
      <c r="J6321" s="108"/>
      <c r="K6321" s="220"/>
      <c r="L6321" s="108"/>
      <c r="M6321" s="220"/>
      <c r="N6321" s="108"/>
      <c r="O6321" s="220"/>
      <c r="P6321" s="108"/>
      <c r="Q6321" s="225"/>
    </row>
    <row r="6322" spans="2:17" x14ac:dyDescent="0.25">
      <c r="B6322" s="108"/>
      <c r="C6322" s="220"/>
      <c r="D6322" s="108"/>
      <c r="E6322" s="220"/>
      <c r="F6322" s="108"/>
      <c r="G6322" s="220"/>
      <c r="H6322" s="108"/>
      <c r="I6322" s="220"/>
      <c r="J6322" s="108"/>
      <c r="K6322" s="220"/>
      <c r="L6322" s="108"/>
      <c r="M6322" s="220"/>
      <c r="N6322" s="108"/>
      <c r="O6322" s="220"/>
      <c r="P6322" s="108"/>
      <c r="Q6322" s="225"/>
    </row>
    <row r="6323" spans="2:17" x14ac:dyDescent="0.25">
      <c r="B6323" s="108"/>
      <c r="C6323" s="220"/>
      <c r="D6323" s="108"/>
      <c r="E6323" s="220"/>
      <c r="F6323" s="108"/>
      <c r="G6323" s="220"/>
      <c r="H6323" s="108"/>
      <c r="I6323" s="220"/>
      <c r="J6323" s="108"/>
      <c r="K6323" s="220"/>
      <c r="L6323" s="108"/>
      <c r="M6323" s="220"/>
      <c r="N6323" s="108"/>
      <c r="O6323" s="220"/>
      <c r="P6323" s="108"/>
      <c r="Q6323" s="225"/>
    </row>
    <row r="6324" spans="2:17" x14ac:dyDescent="0.25">
      <c r="B6324" s="108"/>
      <c r="C6324" s="220"/>
      <c r="D6324" s="108"/>
      <c r="E6324" s="220"/>
      <c r="F6324" s="108"/>
      <c r="G6324" s="220"/>
      <c r="H6324" s="108"/>
      <c r="I6324" s="220"/>
      <c r="J6324" s="108"/>
      <c r="K6324" s="220"/>
      <c r="L6324" s="108"/>
      <c r="M6324" s="220"/>
      <c r="N6324" s="108"/>
      <c r="O6324" s="220"/>
      <c r="P6324" s="108"/>
      <c r="Q6324" s="225"/>
    </row>
    <row r="6325" spans="2:17" x14ac:dyDescent="0.25">
      <c r="B6325" s="108"/>
      <c r="C6325" s="220"/>
      <c r="D6325" s="108"/>
      <c r="E6325" s="220"/>
      <c r="F6325" s="108"/>
      <c r="G6325" s="220"/>
      <c r="H6325" s="108"/>
      <c r="I6325" s="220"/>
      <c r="J6325" s="108"/>
      <c r="K6325" s="220"/>
      <c r="L6325" s="108"/>
      <c r="M6325" s="220"/>
      <c r="N6325" s="108"/>
      <c r="O6325" s="220"/>
      <c r="P6325" s="108"/>
      <c r="Q6325" s="225"/>
    </row>
    <row r="6326" spans="2:17" x14ac:dyDescent="0.25">
      <c r="B6326" s="108"/>
      <c r="C6326" s="220"/>
      <c r="D6326" s="108"/>
      <c r="E6326" s="220"/>
      <c r="F6326" s="108"/>
      <c r="G6326" s="220"/>
      <c r="H6326" s="108"/>
      <c r="I6326" s="220"/>
      <c r="J6326" s="108"/>
      <c r="K6326" s="220"/>
      <c r="L6326" s="108"/>
      <c r="M6326" s="220"/>
      <c r="N6326" s="108"/>
      <c r="O6326" s="220"/>
      <c r="P6326" s="108"/>
      <c r="Q6326" s="225"/>
    </row>
    <row r="6327" spans="2:17" x14ac:dyDescent="0.25">
      <c r="B6327" s="108"/>
      <c r="C6327" s="220"/>
      <c r="D6327" s="108"/>
      <c r="E6327" s="220"/>
      <c r="F6327" s="108"/>
      <c r="G6327" s="220"/>
      <c r="H6327" s="108"/>
      <c r="I6327" s="220"/>
      <c r="J6327" s="108"/>
      <c r="K6327" s="220"/>
      <c r="L6327" s="108"/>
      <c r="M6327" s="220"/>
      <c r="N6327" s="108"/>
      <c r="O6327" s="220"/>
      <c r="P6327" s="108"/>
      <c r="Q6327" s="225"/>
    </row>
    <row r="6328" spans="2:17" x14ac:dyDescent="0.25">
      <c r="B6328" s="108"/>
      <c r="C6328" s="220"/>
      <c r="D6328" s="108"/>
      <c r="E6328" s="220"/>
      <c r="F6328" s="108"/>
      <c r="G6328" s="220"/>
      <c r="H6328" s="108"/>
      <c r="I6328" s="220"/>
      <c r="J6328" s="108"/>
      <c r="K6328" s="220"/>
      <c r="L6328" s="108"/>
      <c r="M6328" s="220"/>
      <c r="N6328" s="108"/>
      <c r="O6328" s="220"/>
      <c r="P6328" s="108"/>
      <c r="Q6328" s="225"/>
    </row>
    <row r="6329" spans="2:17" x14ac:dyDescent="0.25">
      <c r="B6329" s="108"/>
      <c r="C6329" s="220"/>
      <c r="D6329" s="108"/>
      <c r="E6329" s="220"/>
      <c r="F6329" s="108"/>
      <c r="G6329" s="220"/>
      <c r="H6329" s="108"/>
      <c r="I6329" s="220"/>
      <c r="J6329" s="108"/>
      <c r="K6329" s="220"/>
      <c r="L6329" s="108"/>
      <c r="M6329" s="220"/>
      <c r="N6329" s="108"/>
      <c r="O6329" s="220"/>
      <c r="P6329" s="108"/>
      <c r="Q6329" s="225"/>
    </row>
    <row r="6330" spans="2:17" x14ac:dyDescent="0.25">
      <c r="B6330" s="108"/>
      <c r="C6330" s="220"/>
      <c r="D6330" s="108"/>
      <c r="E6330" s="220"/>
      <c r="F6330" s="108"/>
      <c r="G6330" s="220"/>
      <c r="H6330" s="108"/>
      <c r="I6330" s="220"/>
      <c r="J6330" s="108"/>
      <c r="K6330" s="220"/>
      <c r="L6330" s="108"/>
      <c r="M6330" s="220"/>
      <c r="N6330" s="108"/>
      <c r="O6330" s="220"/>
      <c r="P6330" s="108"/>
      <c r="Q6330" s="225"/>
    </row>
    <row r="6331" spans="2:17" x14ac:dyDescent="0.25">
      <c r="B6331" s="108"/>
      <c r="C6331" s="220"/>
      <c r="D6331" s="108"/>
      <c r="E6331" s="220"/>
      <c r="F6331" s="108"/>
      <c r="G6331" s="220"/>
      <c r="H6331" s="108"/>
      <c r="I6331" s="220"/>
      <c r="J6331" s="108"/>
      <c r="K6331" s="220"/>
      <c r="L6331" s="108"/>
      <c r="M6331" s="220"/>
      <c r="N6331" s="108"/>
      <c r="O6331" s="220"/>
      <c r="P6331" s="108"/>
      <c r="Q6331" s="225"/>
    </row>
    <row r="6332" spans="2:17" x14ac:dyDescent="0.25">
      <c r="B6332" s="108"/>
      <c r="C6332" s="220"/>
      <c r="D6332" s="108"/>
      <c r="E6332" s="220"/>
      <c r="F6332" s="108"/>
      <c r="G6332" s="220"/>
      <c r="H6332" s="108"/>
      <c r="I6332" s="220"/>
      <c r="J6332" s="108"/>
      <c r="K6332" s="220"/>
      <c r="L6332" s="108"/>
      <c r="M6332" s="220"/>
      <c r="N6332" s="108"/>
      <c r="O6332" s="220"/>
      <c r="P6332" s="108"/>
      <c r="Q6332" s="225"/>
    </row>
    <row r="6333" spans="2:17" x14ac:dyDescent="0.25">
      <c r="B6333" s="108"/>
      <c r="C6333" s="220"/>
      <c r="D6333" s="108"/>
      <c r="E6333" s="220"/>
      <c r="F6333" s="108"/>
      <c r="G6333" s="220"/>
      <c r="H6333" s="108"/>
      <c r="I6333" s="220"/>
      <c r="J6333" s="108"/>
      <c r="K6333" s="220"/>
      <c r="L6333" s="108"/>
      <c r="M6333" s="220"/>
      <c r="N6333" s="108"/>
      <c r="O6333" s="220"/>
      <c r="P6333" s="108"/>
      <c r="Q6333" s="225"/>
    </row>
    <row r="6334" spans="2:17" x14ac:dyDescent="0.25">
      <c r="B6334" s="108"/>
      <c r="C6334" s="220"/>
      <c r="D6334" s="108"/>
      <c r="E6334" s="220"/>
      <c r="F6334" s="108"/>
      <c r="G6334" s="220"/>
      <c r="H6334" s="108"/>
      <c r="I6334" s="220"/>
      <c r="J6334" s="108"/>
      <c r="K6334" s="220"/>
      <c r="L6334" s="108"/>
      <c r="M6334" s="220"/>
      <c r="N6334" s="108"/>
      <c r="O6334" s="220"/>
      <c r="P6334" s="108"/>
      <c r="Q6334" s="225"/>
    </row>
    <row r="6335" spans="2:17" x14ac:dyDescent="0.25">
      <c r="B6335" s="108"/>
      <c r="C6335" s="220"/>
      <c r="D6335" s="108"/>
      <c r="E6335" s="220"/>
      <c r="F6335" s="108"/>
      <c r="G6335" s="220"/>
      <c r="H6335" s="108"/>
      <c r="I6335" s="220"/>
      <c r="J6335" s="108"/>
      <c r="K6335" s="220"/>
      <c r="L6335" s="108"/>
      <c r="M6335" s="220"/>
      <c r="N6335" s="108"/>
      <c r="O6335" s="220"/>
      <c r="P6335" s="108"/>
      <c r="Q6335" s="225"/>
    </row>
    <row r="6336" spans="2:17" x14ac:dyDescent="0.25">
      <c r="B6336" s="108"/>
      <c r="C6336" s="220"/>
      <c r="D6336" s="108"/>
      <c r="E6336" s="220"/>
      <c r="F6336" s="108"/>
      <c r="G6336" s="220"/>
      <c r="H6336" s="108"/>
      <c r="I6336" s="220"/>
      <c r="J6336" s="108"/>
      <c r="K6336" s="220"/>
      <c r="L6336" s="108"/>
      <c r="M6336" s="220"/>
      <c r="N6336" s="108"/>
      <c r="O6336" s="220"/>
      <c r="P6336" s="108"/>
      <c r="Q6336" s="225"/>
    </row>
    <row r="6337" spans="2:17" x14ac:dyDescent="0.25">
      <c r="B6337" s="108"/>
      <c r="C6337" s="220"/>
      <c r="D6337" s="108"/>
      <c r="E6337" s="220"/>
      <c r="F6337" s="108"/>
      <c r="G6337" s="220"/>
      <c r="H6337" s="108"/>
      <c r="I6337" s="220"/>
      <c r="J6337" s="108"/>
      <c r="K6337" s="220"/>
      <c r="L6337" s="108"/>
      <c r="M6337" s="220"/>
      <c r="N6337" s="108"/>
      <c r="O6337" s="220"/>
      <c r="P6337" s="108"/>
      <c r="Q6337" s="225"/>
    </row>
    <row r="6338" spans="2:17" x14ac:dyDescent="0.25">
      <c r="B6338" s="108"/>
      <c r="C6338" s="220"/>
      <c r="D6338" s="108"/>
      <c r="E6338" s="220"/>
      <c r="F6338" s="108"/>
      <c r="G6338" s="220"/>
      <c r="H6338" s="108"/>
      <c r="I6338" s="220"/>
      <c r="J6338" s="108"/>
      <c r="K6338" s="220"/>
      <c r="L6338" s="108"/>
      <c r="M6338" s="220"/>
      <c r="N6338" s="108"/>
      <c r="O6338" s="220"/>
      <c r="P6338" s="108"/>
      <c r="Q6338" s="225"/>
    </row>
    <row r="6339" spans="2:17" x14ac:dyDescent="0.25">
      <c r="B6339" s="108"/>
      <c r="C6339" s="220"/>
      <c r="D6339" s="108"/>
      <c r="E6339" s="220"/>
      <c r="F6339" s="108"/>
      <c r="G6339" s="220"/>
      <c r="H6339" s="108"/>
      <c r="I6339" s="220"/>
      <c r="J6339" s="108"/>
      <c r="K6339" s="220"/>
      <c r="L6339" s="108"/>
      <c r="M6339" s="220"/>
      <c r="N6339" s="108"/>
      <c r="O6339" s="220"/>
      <c r="P6339" s="108"/>
      <c r="Q6339" s="225"/>
    </row>
    <row r="6340" spans="2:17" x14ac:dyDescent="0.25">
      <c r="B6340" s="108"/>
      <c r="C6340" s="220"/>
      <c r="D6340" s="108"/>
      <c r="E6340" s="220"/>
      <c r="F6340" s="108"/>
      <c r="G6340" s="220"/>
      <c r="H6340" s="108"/>
      <c r="I6340" s="220"/>
      <c r="J6340" s="108"/>
      <c r="K6340" s="220"/>
      <c r="L6340" s="108"/>
      <c r="M6340" s="220"/>
      <c r="N6340" s="108"/>
      <c r="O6340" s="220"/>
      <c r="P6340" s="108"/>
      <c r="Q6340" s="225"/>
    </row>
    <row r="6341" spans="2:17" x14ac:dyDescent="0.25">
      <c r="B6341" s="108"/>
      <c r="C6341" s="220"/>
      <c r="D6341" s="108"/>
      <c r="E6341" s="220"/>
      <c r="F6341" s="108"/>
      <c r="G6341" s="220"/>
      <c r="H6341" s="108"/>
      <c r="I6341" s="220"/>
      <c r="J6341" s="108"/>
      <c r="K6341" s="220"/>
      <c r="L6341" s="108"/>
      <c r="M6341" s="220"/>
      <c r="N6341" s="108"/>
      <c r="O6341" s="220"/>
      <c r="P6341" s="108"/>
      <c r="Q6341" s="225"/>
    </row>
    <row r="6342" spans="2:17" x14ac:dyDescent="0.25">
      <c r="B6342" s="108"/>
      <c r="C6342" s="220"/>
      <c r="D6342" s="108"/>
      <c r="E6342" s="220"/>
      <c r="F6342" s="108"/>
      <c r="G6342" s="220"/>
      <c r="H6342" s="108"/>
      <c r="I6342" s="220"/>
      <c r="J6342" s="108"/>
      <c r="K6342" s="220"/>
      <c r="L6342" s="108"/>
      <c r="M6342" s="220"/>
      <c r="N6342" s="108"/>
      <c r="O6342" s="220"/>
      <c r="P6342" s="108"/>
      <c r="Q6342" s="225"/>
    </row>
    <row r="6343" spans="2:17" x14ac:dyDescent="0.25">
      <c r="B6343" s="108"/>
      <c r="C6343" s="220"/>
      <c r="D6343" s="108"/>
      <c r="E6343" s="220"/>
      <c r="F6343" s="108"/>
      <c r="G6343" s="220"/>
      <c r="H6343" s="108"/>
      <c r="I6343" s="220"/>
      <c r="J6343" s="108"/>
      <c r="K6343" s="220"/>
      <c r="L6343" s="108"/>
      <c r="M6343" s="220"/>
      <c r="N6343" s="108"/>
      <c r="O6343" s="220"/>
      <c r="P6343" s="108"/>
      <c r="Q6343" s="225"/>
    </row>
    <row r="6344" spans="2:17" x14ac:dyDescent="0.25">
      <c r="B6344" s="108"/>
      <c r="C6344" s="220"/>
      <c r="D6344" s="108"/>
      <c r="E6344" s="220"/>
      <c r="F6344" s="108"/>
      <c r="G6344" s="220"/>
      <c r="H6344" s="108"/>
      <c r="I6344" s="220"/>
      <c r="J6344" s="108"/>
      <c r="K6344" s="220"/>
      <c r="L6344" s="108"/>
      <c r="M6344" s="220"/>
      <c r="N6344" s="108"/>
      <c r="O6344" s="220"/>
      <c r="P6344" s="108"/>
      <c r="Q6344" s="225"/>
    </row>
    <row r="6345" spans="2:17" x14ac:dyDescent="0.25">
      <c r="B6345" s="108"/>
      <c r="C6345" s="220"/>
      <c r="D6345" s="108"/>
      <c r="E6345" s="220"/>
      <c r="F6345" s="108"/>
      <c r="G6345" s="220"/>
      <c r="H6345" s="108"/>
      <c r="I6345" s="220"/>
      <c r="J6345" s="108"/>
      <c r="K6345" s="220"/>
      <c r="L6345" s="108"/>
      <c r="M6345" s="220"/>
      <c r="N6345" s="108"/>
      <c r="O6345" s="220"/>
      <c r="P6345" s="108"/>
      <c r="Q6345" s="225"/>
    </row>
    <row r="6346" spans="2:17" x14ac:dyDescent="0.25">
      <c r="B6346" s="108"/>
      <c r="C6346" s="220"/>
      <c r="D6346" s="108"/>
      <c r="E6346" s="220"/>
      <c r="F6346" s="108"/>
      <c r="G6346" s="220"/>
      <c r="H6346" s="108"/>
      <c r="I6346" s="220"/>
      <c r="J6346" s="108"/>
      <c r="K6346" s="220"/>
      <c r="L6346" s="108"/>
      <c r="M6346" s="220"/>
      <c r="N6346" s="108"/>
      <c r="O6346" s="220"/>
      <c r="P6346" s="108"/>
      <c r="Q6346" s="225"/>
    </row>
    <row r="6347" spans="2:17" x14ac:dyDescent="0.25">
      <c r="B6347" s="108"/>
      <c r="C6347" s="220"/>
      <c r="D6347" s="108"/>
      <c r="E6347" s="220"/>
      <c r="F6347" s="108"/>
      <c r="G6347" s="220"/>
      <c r="H6347" s="108"/>
      <c r="I6347" s="220"/>
      <c r="J6347" s="108"/>
      <c r="K6347" s="220"/>
      <c r="L6347" s="108"/>
      <c r="M6347" s="220"/>
      <c r="N6347" s="108"/>
      <c r="O6347" s="220"/>
      <c r="P6347" s="108"/>
      <c r="Q6347" s="225"/>
    </row>
    <row r="6348" spans="2:17" x14ac:dyDescent="0.25">
      <c r="B6348" s="108"/>
      <c r="C6348" s="220"/>
      <c r="D6348" s="108"/>
      <c r="E6348" s="220"/>
      <c r="F6348" s="108"/>
      <c r="G6348" s="220"/>
      <c r="H6348" s="108"/>
      <c r="I6348" s="220"/>
      <c r="J6348" s="108"/>
      <c r="K6348" s="220"/>
      <c r="L6348" s="108"/>
      <c r="M6348" s="220"/>
      <c r="N6348" s="108"/>
      <c r="O6348" s="220"/>
      <c r="P6348" s="108"/>
      <c r="Q6348" s="225"/>
    </row>
    <row r="6349" spans="2:17" x14ac:dyDescent="0.25">
      <c r="B6349" s="108"/>
      <c r="C6349" s="220"/>
      <c r="D6349" s="108"/>
      <c r="E6349" s="220"/>
      <c r="F6349" s="108"/>
      <c r="G6349" s="220"/>
      <c r="H6349" s="108"/>
      <c r="I6349" s="220"/>
      <c r="J6349" s="108"/>
      <c r="K6349" s="220"/>
      <c r="L6349" s="108"/>
      <c r="M6349" s="220"/>
      <c r="N6349" s="108"/>
      <c r="O6349" s="220"/>
      <c r="P6349" s="108"/>
      <c r="Q6349" s="225"/>
    </row>
    <row r="6350" spans="2:17" x14ac:dyDescent="0.25">
      <c r="B6350" s="108"/>
      <c r="C6350" s="220"/>
      <c r="D6350" s="108"/>
      <c r="E6350" s="220"/>
      <c r="F6350" s="108"/>
      <c r="G6350" s="220"/>
      <c r="H6350" s="108"/>
      <c r="I6350" s="220"/>
      <c r="J6350" s="108"/>
      <c r="K6350" s="220"/>
      <c r="L6350" s="108"/>
      <c r="M6350" s="220"/>
      <c r="N6350" s="108"/>
      <c r="O6350" s="220"/>
      <c r="P6350" s="108"/>
      <c r="Q6350" s="225"/>
    </row>
    <row r="6351" spans="2:17" x14ac:dyDescent="0.25">
      <c r="B6351" s="108"/>
      <c r="C6351" s="220"/>
      <c r="D6351" s="108"/>
      <c r="E6351" s="220"/>
      <c r="F6351" s="108"/>
      <c r="G6351" s="220"/>
      <c r="H6351" s="108"/>
      <c r="I6351" s="220"/>
      <c r="J6351" s="108"/>
      <c r="K6351" s="220"/>
      <c r="L6351" s="108"/>
      <c r="M6351" s="220"/>
      <c r="N6351" s="108"/>
      <c r="O6351" s="220"/>
      <c r="P6351" s="108"/>
      <c r="Q6351" s="225"/>
    </row>
    <row r="6352" spans="2:17" x14ac:dyDescent="0.25">
      <c r="B6352" s="108"/>
      <c r="C6352" s="220"/>
      <c r="D6352" s="108"/>
      <c r="E6352" s="220"/>
      <c r="F6352" s="108"/>
      <c r="G6352" s="220"/>
      <c r="H6352" s="108"/>
      <c r="I6352" s="220"/>
      <c r="J6352" s="108"/>
      <c r="K6352" s="220"/>
      <c r="L6352" s="108"/>
      <c r="M6352" s="220"/>
      <c r="N6352" s="108"/>
      <c r="O6352" s="220"/>
      <c r="P6352" s="108"/>
      <c r="Q6352" s="225"/>
    </row>
    <row r="6353" spans="2:17" x14ac:dyDescent="0.25">
      <c r="B6353" s="108"/>
      <c r="C6353" s="220"/>
      <c r="D6353" s="108"/>
      <c r="E6353" s="220"/>
      <c r="F6353" s="108"/>
      <c r="G6353" s="220"/>
      <c r="H6353" s="108"/>
      <c r="I6353" s="220"/>
      <c r="J6353" s="108"/>
      <c r="K6353" s="220"/>
      <c r="L6353" s="108"/>
      <c r="M6353" s="220"/>
      <c r="N6353" s="108"/>
      <c r="O6353" s="220"/>
      <c r="P6353" s="108"/>
      <c r="Q6353" s="225"/>
    </row>
    <row r="6354" spans="2:17" x14ac:dyDescent="0.25">
      <c r="B6354" s="108"/>
      <c r="C6354" s="220"/>
      <c r="D6354" s="108"/>
      <c r="E6354" s="220"/>
      <c r="F6354" s="108"/>
      <c r="G6354" s="220"/>
      <c r="H6354" s="108"/>
      <c r="I6354" s="220"/>
      <c r="J6354" s="108"/>
      <c r="K6354" s="220"/>
      <c r="L6354" s="108"/>
      <c r="M6354" s="220"/>
      <c r="N6354" s="108"/>
      <c r="O6354" s="220"/>
      <c r="P6354" s="108"/>
      <c r="Q6354" s="225"/>
    </row>
    <row r="6355" spans="2:17" x14ac:dyDescent="0.25">
      <c r="B6355" s="108"/>
      <c r="C6355" s="220"/>
      <c r="D6355" s="108"/>
      <c r="E6355" s="220"/>
      <c r="F6355" s="108"/>
      <c r="G6355" s="220"/>
      <c r="H6355" s="108"/>
      <c r="I6355" s="220"/>
      <c r="J6355" s="108"/>
      <c r="K6355" s="220"/>
      <c r="L6355" s="108"/>
      <c r="M6355" s="220"/>
      <c r="N6355" s="108"/>
      <c r="O6355" s="220"/>
      <c r="P6355" s="108"/>
      <c r="Q6355" s="225"/>
    </row>
    <row r="6356" spans="2:17" x14ac:dyDescent="0.25">
      <c r="B6356" s="108"/>
      <c r="C6356" s="220"/>
      <c r="D6356" s="108"/>
      <c r="E6356" s="220"/>
      <c r="F6356" s="108"/>
      <c r="G6356" s="220"/>
      <c r="H6356" s="108"/>
      <c r="I6356" s="220"/>
      <c r="J6356" s="108"/>
      <c r="K6356" s="220"/>
      <c r="L6356" s="108"/>
      <c r="M6356" s="220"/>
      <c r="N6356" s="108"/>
      <c r="O6356" s="220"/>
      <c r="P6356" s="108"/>
      <c r="Q6356" s="225"/>
    </row>
    <row r="6357" spans="2:17" x14ac:dyDescent="0.25">
      <c r="B6357" s="108"/>
      <c r="C6357" s="220"/>
      <c r="D6357" s="108"/>
      <c r="E6357" s="220"/>
      <c r="F6357" s="108"/>
      <c r="G6357" s="220"/>
      <c r="H6357" s="108"/>
      <c r="I6357" s="220"/>
      <c r="J6357" s="108"/>
      <c r="K6357" s="220"/>
      <c r="L6357" s="108"/>
      <c r="M6357" s="220"/>
      <c r="N6357" s="108"/>
      <c r="O6357" s="220"/>
      <c r="P6357" s="108"/>
      <c r="Q6357" s="225"/>
    </row>
    <row r="6358" spans="2:17" x14ac:dyDescent="0.25">
      <c r="B6358" s="108"/>
      <c r="C6358" s="220"/>
      <c r="D6358" s="108"/>
      <c r="E6358" s="220"/>
      <c r="F6358" s="108"/>
      <c r="G6358" s="220"/>
      <c r="H6358" s="108"/>
      <c r="I6358" s="220"/>
      <c r="J6358" s="108"/>
      <c r="K6358" s="220"/>
      <c r="L6358" s="108"/>
      <c r="M6358" s="220"/>
      <c r="N6358" s="108"/>
      <c r="O6358" s="220"/>
      <c r="P6358" s="108"/>
      <c r="Q6358" s="225"/>
    </row>
    <row r="6359" spans="2:17" x14ac:dyDescent="0.25">
      <c r="B6359" s="108"/>
      <c r="C6359" s="220"/>
      <c r="D6359" s="108"/>
      <c r="E6359" s="220"/>
      <c r="F6359" s="108"/>
      <c r="G6359" s="220"/>
      <c r="H6359" s="108"/>
      <c r="I6359" s="220"/>
      <c r="J6359" s="108"/>
      <c r="K6359" s="220"/>
      <c r="L6359" s="108"/>
      <c r="M6359" s="220"/>
      <c r="N6359" s="108"/>
      <c r="O6359" s="220"/>
      <c r="P6359" s="108"/>
      <c r="Q6359" s="225"/>
    </row>
    <row r="6360" spans="2:17" x14ac:dyDescent="0.25">
      <c r="B6360" s="108"/>
      <c r="C6360" s="220"/>
      <c r="D6360" s="108"/>
      <c r="E6360" s="220"/>
      <c r="F6360" s="108"/>
      <c r="G6360" s="220"/>
      <c r="H6360" s="108"/>
      <c r="I6360" s="220"/>
      <c r="J6360" s="108"/>
      <c r="K6360" s="220"/>
      <c r="L6360" s="108"/>
      <c r="M6360" s="220"/>
      <c r="N6360" s="108"/>
      <c r="O6360" s="220"/>
      <c r="P6360" s="108"/>
      <c r="Q6360" s="225"/>
    </row>
    <row r="6361" spans="2:17" x14ac:dyDescent="0.25">
      <c r="B6361" s="108"/>
      <c r="C6361" s="220"/>
      <c r="D6361" s="108"/>
      <c r="E6361" s="220"/>
      <c r="F6361" s="108"/>
      <c r="G6361" s="220"/>
      <c r="H6361" s="108"/>
      <c r="I6361" s="220"/>
      <c r="J6361" s="108"/>
      <c r="K6361" s="220"/>
      <c r="L6361" s="108"/>
      <c r="M6361" s="220"/>
      <c r="N6361" s="108"/>
      <c r="O6361" s="220"/>
      <c r="P6361" s="108"/>
      <c r="Q6361" s="225"/>
    </row>
    <row r="6362" spans="2:17" x14ac:dyDescent="0.25">
      <c r="B6362" s="108"/>
      <c r="C6362" s="220"/>
      <c r="D6362" s="108"/>
      <c r="E6362" s="220"/>
      <c r="F6362" s="108"/>
      <c r="G6362" s="220"/>
      <c r="H6362" s="108"/>
      <c r="I6362" s="220"/>
      <c r="J6362" s="108"/>
      <c r="K6362" s="220"/>
      <c r="L6362" s="108"/>
      <c r="M6362" s="220"/>
      <c r="N6362" s="108"/>
      <c r="O6362" s="220"/>
      <c r="P6362" s="108"/>
      <c r="Q6362" s="225"/>
    </row>
    <row r="6363" spans="2:17" x14ac:dyDescent="0.25">
      <c r="B6363" s="108"/>
      <c r="C6363" s="220"/>
      <c r="D6363" s="108"/>
      <c r="E6363" s="220"/>
      <c r="F6363" s="108"/>
      <c r="G6363" s="220"/>
      <c r="H6363" s="108"/>
      <c r="I6363" s="220"/>
      <c r="J6363" s="108"/>
      <c r="K6363" s="220"/>
      <c r="L6363" s="108"/>
      <c r="M6363" s="220"/>
      <c r="N6363" s="108"/>
      <c r="O6363" s="220"/>
      <c r="P6363" s="108"/>
      <c r="Q6363" s="225"/>
    </row>
    <row r="6364" spans="2:17" x14ac:dyDescent="0.25">
      <c r="B6364" s="108"/>
      <c r="C6364" s="220"/>
      <c r="D6364" s="108"/>
      <c r="E6364" s="220"/>
      <c r="F6364" s="108"/>
      <c r="G6364" s="220"/>
      <c r="H6364" s="108"/>
      <c r="I6364" s="220"/>
      <c r="J6364" s="108"/>
      <c r="K6364" s="220"/>
      <c r="L6364" s="108"/>
      <c r="M6364" s="220"/>
      <c r="N6364" s="108"/>
      <c r="O6364" s="220"/>
      <c r="P6364" s="108"/>
      <c r="Q6364" s="225"/>
    </row>
    <row r="6365" spans="2:17" x14ac:dyDescent="0.25">
      <c r="B6365" s="108"/>
      <c r="C6365" s="220"/>
      <c r="D6365" s="108"/>
      <c r="E6365" s="220"/>
      <c r="F6365" s="108"/>
      <c r="G6365" s="220"/>
      <c r="H6365" s="108"/>
      <c r="I6365" s="220"/>
      <c r="J6365" s="108"/>
      <c r="K6365" s="220"/>
      <c r="L6365" s="108"/>
      <c r="M6365" s="220"/>
      <c r="N6365" s="108"/>
      <c r="O6365" s="220"/>
      <c r="P6365" s="108"/>
      <c r="Q6365" s="225"/>
    </row>
    <row r="6366" spans="2:17" x14ac:dyDescent="0.25">
      <c r="B6366" s="108"/>
      <c r="C6366" s="220"/>
      <c r="D6366" s="108"/>
      <c r="E6366" s="220"/>
      <c r="F6366" s="108"/>
      <c r="G6366" s="220"/>
      <c r="H6366" s="108"/>
      <c r="I6366" s="220"/>
      <c r="J6366" s="108"/>
      <c r="K6366" s="220"/>
      <c r="L6366" s="108"/>
      <c r="M6366" s="220"/>
      <c r="N6366" s="108"/>
      <c r="O6366" s="220"/>
      <c r="P6366" s="108"/>
      <c r="Q6366" s="225"/>
    </row>
    <row r="6367" spans="2:17" x14ac:dyDescent="0.25">
      <c r="B6367" s="108"/>
      <c r="C6367" s="220"/>
      <c r="D6367" s="108"/>
      <c r="E6367" s="220"/>
      <c r="F6367" s="108"/>
      <c r="G6367" s="220"/>
      <c r="H6367" s="108"/>
      <c r="I6367" s="220"/>
      <c r="J6367" s="108"/>
      <c r="K6367" s="220"/>
      <c r="L6367" s="108"/>
      <c r="M6367" s="220"/>
      <c r="N6367" s="108"/>
      <c r="O6367" s="220"/>
      <c r="P6367" s="108"/>
      <c r="Q6367" s="225"/>
    </row>
    <row r="6368" spans="2:17" x14ac:dyDescent="0.25">
      <c r="B6368" s="108"/>
      <c r="C6368" s="220"/>
      <c r="D6368" s="108"/>
      <c r="E6368" s="220"/>
      <c r="F6368" s="108"/>
      <c r="G6368" s="220"/>
      <c r="H6368" s="108"/>
      <c r="I6368" s="220"/>
      <c r="J6368" s="108"/>
      <c r="K6368" s="220"/>
      <c r="L6368" s="108"/>
      <c r="M6368" s="220"/>
      <c r="N6368" s="108"/>
      <c r="O6368" s="220"/>
      <c r="P6368" s="108"/>
      <c r="Q6368" s="225"/>
    </row>
    <row r="6369" spans="2:17" x14ac:dyDescent="0.25">
      <c r="B6369" s="108"/>
      <c r="C6369" s="220"/>
      <c r="D6369" s="108"/>
      <c r="E6369" s="220"/>
      <c r="F6369" s="108"/>
      <c r="G6369" s="220"/>
      <c r="H6369" s="108"/>
      <c r="I6369" s="220"/>
      <c r="J6369" s="108"/>
      <c r="K6369" s="220"/>
      <c r="L6369" s="108"/>
      <c r="M6369" s="220"/>
      <c r="N6369" s="108"/>
      <c r="O6369" s="220"/>
      <c r="P6369" s="108"/>
      <c r="Q6369" s="225"/>
    </row>
    <row r="6370" spans="2:17" x14ac:dyDescent="0.25">
      <c r="B6370" s="108"/>
      <c r="C6370" s="220"/>
      <c r="D6370" s="108"/>
      <c r="E6370" s="220"/>
      <c r="F6370" s="108"/>
      <c r="G6370" s="220"/>
      <c r="H6370" s="108"/>
      <c r="I6370" s="220"/>
      <c r="J6370" s="108"/>
      <c r="K6370" s="220"/>
      <c r="L6370" s="108"/>
      <c r="M6370" s="220"/>
      <c r="N6370" s="108"/>
      <c r="O6370" s="220"/>
      <c r="P6370" s="108"/>
      <c r="Q6370" s="225"/>
    </row>
    <row r="6371" spans="2:17" x14ac:dyDescent="0.25">
      <c r="B6371" s="108"/>
      <c r="C6371" s="220"/>
      <c r="D6371" s="108"/>
      <c r="E6371" s="220"/>
      <c r="F6371" s="108"/>
      <c r="G6371" s="220"/>
      <c r="H6371" s="108"/>
      <c r="I6371" s="220"/>
      <c r="J6371" s="108"/>
      <c r="K6371" s="220"/>
      <c r="L6371" s="108"/>
      <c r="M6371" s="220"/>
      <c r="N6371" s="108"/>
      <c r="O6371" s="220"/>
      <c r="P6371" s="108"/>
      <c r="Q6371" s="225"/>
    </row>
    <row r="6372" spans="2:17" x14ac:dyDescent="0.25">
      <c r="B6372" s="108"/>
      <c r="C6372" s="220"/>
      <c r="D6372" s="108"/>
      <c r="E6372" s="220"/>
      <c r="F6372" s="108"/>
      <c r="G6372" s="220"/>
      <c r="H6372" s="108"/>
      <c r="I6372" s="220"/>
      <c r="J6372" s="108"/>
      <c r="K6372" s="220"/>
      <c r="L6372" s="108"/>
      <c r="M6372" s="220"/>
      <c r="N6372" s="108"/>
      <c r="O6372" s="220"/>
      <c r="P6372" s="108"/>
      <c r="Q6372" s="225"/>
    </row>
    <row r="6373" spans="2:17" x14ac:dyDescent="0.25">
      <c r="B6373" s="108"/>
      <c r="C6373" s="220"/>
      <c r="D6373" s="108"/>
      <c r="E6373" s="220"/>
      <c r="F6373" s="108"/>
      <c r="G6373" s="220"/>
      <c r="H6373" s="108"/>
      <c r="I6373" s="220"/>
      <c r="J6373" s="108"/>
      <c r="K6373" s="220"/>
      <c r="L6373" s="108"/>
      <c r="M6373" s="220"/>
      <c r="N6373" s="108"/>
      <c r="O6373" s="220"/>
      <c r="P6373" s="108"/>
      <c r="Q6373" s="225"/>
    </row>
    <row r="6374" spans="2:17" x14ac:dyDescent="0.25">
      <c r="B6374" s="108"/>
      <c r="C6374" s="220"/>
      <c r="D6374" s="108"/>
      <c r="E6374" s="220"/>
      <c r="F6374" s="108"/>
      <c r="G6374" s="220"/>
      <c r="H6374" s="108"/>
      <c r="I6374" s="220"/>
      <c r="J6374" s="108"/>
      <c r="K6374" s="220"/>
      <c r="L6374" s="108"/>
      <c r="M6374" s="220"/>
      <c r="N6374" s="108"/>
      <c r="O6374" s="220"/>
      <c r="P6374" s="108"/>
      <c r="Q6374" s="225"/>
    </row>
    <row r="6375" spans="2:17" x14ac:dyDescent="0.25">
      <c r="B6375" s="108"/>
      <c r="C6375" s="220"/>
      <c r="D6375" s="108"/>
      <c r="E6375" s="220"/>
      <c r="F6375" s="108"/>
      <c r="G6375" s="220"/>
      <c r="H6375" s="108"/>
      <c r="I6375" s="220"/>
      <c r="J6375" s="108"/>
      <c r="K6375" s="220"/>
      <c r="L6375" s="108"/>
      <c r="M6375" s="220"/>
      <c r="N6375" s="108"/>
      <c r="O6375" s="220"/>
      <c r="P6375" s="108"/>
      <c r="Q6375" s="225"/>
    </row>
    <row r="6376" spans="2:17" x14ac:dyDescent="0.25">
      <c r="B6376" s="108"/>
      <c r="C6376" s="220"/>
      <c r="D6376" s="108"/>
      <c r="E6376" s="220"/>
      <c r="F6376" s="108"/>
      <c r="G6376" s="220"/>
      <c r="H6376" s="108"/>
      <c r="I6376" s="220"/>
      <c r="J6376" s="108"/>
      <c r="K6376" s="220"/>
      <c r="L6376" s="108"/>
      <c r="M6376" s="220"/>
      <c r="N6376" s="108"/>
      <c r="O6376" s="220"/>
      <c r="P6376" s="108"/>
      <c r="Q6376" s="225"/>
    </row>
    <row r="6377" spans="2:17" x14ac:dyDescent="0.25">
      <c r="B6377" s="108"/>
      <c r="C6377" s="220"/>
      <c r="D6377" s="108"/>
      <c r="E6377" s="220"/>
      <c r="F6377" s="108"/>
      <c r="G6377" s="220"/>
      <c r="H6377" s="108"/>
      <c r="I6377" s="220"/>
      <c r="J6377" s="108"/>
      <c r="K6377" s="220"/>
      <c r="L6377" s="108"/>
      <c r="M6377" s="220"/>
      <c r="N6377" s="108"/>
      <c r="O6377" s="220"/>
      <c r="P6377" s="108"/>
      <c r="Q6377" s="225"/>
    </row>
    <row r="6378" spans="2:17" x14ac:dyDescent="0.25">
      <c r="B6378" s="108"/>
      <c r="C6378" s="220"/>
      <c r="D6378" s="108"/>
      <c r="E6378" s="220"/>
      <c r="F6378" s="108"/>
      <c r="G6378" s="220"/>
      <c r="H6378" s="108"/>
      <c r="I6378" s="220"/>
      <c r="J6378" s="108"/>
      <c r="K6378" s="220"/>
      <c r="L6378" s="108"/>
      <c r="M6378" s="220"/>
      <c r="N6378" s="108"/>
      <c r="O6378" s="220"/>
      <c r="P6378" s="108"/>
      <c r="Q6378" s="225"/>
    </row>
    <row r="6379" spans="2:17" x14ac:dyDescent="0.25">
      <c r="B6379" s="108"/>
      <c r="C6379" s="220"/>
      <c r="D6379" s="108"/>
      <c r="E6379" s="220"/>
      <c r="F6379" s="108"/>
      <c r="G6379" s="220"/>
      <c r="H6379" s="108"/>
      <c r="I6379" s="220"/>
      <c r="J6379" s="108"/>
      <c r="K6379" s="220"/>
      <c r="L6379" s="108"/>
      <c r="M6379" s="220"/>
      <c r="N6379" s="108"/>
      <c r="O6379" s="220"/>
      <c r="P6379" s="108"/>
      <c r="Q6379" s="225"/>
    </row>
    <row r="6380" spans="2:17" x14ac:dyDescent="0.25">
      <c r="B6380" s="108"/>
      <c r="C6380" s="220"/>
      <c r="D6380" s="108"/>
      <c r="E6380" s="220"/>
      <c r="F6380" s="108"/>
      <c r="G6380" s="220"/>
      <c r="H6380" s="108"/>
      <c r="I6380" s="220"/>
      <c r="J6380" s="108"/>
      <c r="K6380" s="220"/>
      <c r="L6380" s="108"/>
      <c r="M6380" s="220"/>
      <c r="N6380" s="108"/>
      <c r="O6380" s="220"/>
      <c r="P6380" s="108"/>
      <c r="Q6380" s="225"/>
    </row>
    <row r="6381" spans="2:17" x14ac:dyDescent="0.25">
      <c r="B6381" s="108"/>
      <c r="C6381" s="220"/>
      <c r="D6381" s="108"/>
      <c r="E6381" s="220"/>
      <c r="F6381" s="108"/>
      <c r="G6381" s="220"/>
      <c r="H6381" s="108"/>
      <c r="I6381" s="220"/>
      <c r="J6381" s="108"/>
      <c r="K6381" s="220"/>
      <c r="L6381" s="108"/>
      <c r="M6381" s="220"/>
      <c r="N6381" s="108"/>
      <c r="O6381" s="220"/>
      <c r="P6381" s="108"/>
      <c r="Q6381" s="225"/>
    </row>
    <row r="6382" spans="2:17" x14ac:dyDescent="0.25">
      <c r="B6382" s="108"/>
      <c r="C6382" s="220"/>
      <c r="D6382" s="108"/>
      <c r="E6382" s="220"/>
      <c r="F6382" s="108"/>
      <c r="G6382" s="220"/>
      <c r="H6382" s="108"/>
      <c r="I6382" s="220"/>
      <c r="J6382" s="108"/>
      <c r="K6382" s="220"/>
      <c r="L6382" s="108"/>
      <c r="M6382" s="220"/>
      <c r="N6382" s="108"/>
      <c r="O6382" s="220"/>
      <c r="P6382" s="108"/>
      <c r="Q6382" s="225"/>
    </row>
    <row r="6383" spans="2:17" x14ac:dyDescent="0.25">
      <c r="B6383" s="108"/>
      <c r="C6383" s="220"/>
      <c r="D6383" s="108"/>
      <c r="E6383" s="220"/>
      <c r="F6383" s="108"/>
      <c r="G6383" s="220"/>
      <c r="H6383" s="108"/>
      <c r="I6383" s="220"/>
      <c r="J6383" s="108"/>
      <c r="K6383" s="220"/>
      <c r="L6383" s="108"/>
      <c r="M6383" s="220"/>
      <c r="N6383" s="108"/>
      <c r="O6383" s="220"/>
      <c r="P6383" s="108"/>
      <c r="Q6383" s="225"/>
    </row>
    <row r="6384" spans="2:17" x14ac:dyDescent="0.25">
      <c r="B6384" s="108"/>
      <c r="C6384" s="220"/>
      <c r="D6384" s="108"/>
      <c r="E6384" s="220"/>
      <c r="F6384" s="108"/>
      <c r="G6384" s="220"/>
      <c r="H6384" s="108"/>
      <c r="I6384" s="220"/>
      <c r="J6384" s="108"/>
      <c r="K6384" s="220"/>
      <c r="L6384" s="108"/>
      <c r="M6384" s="220"/>
      <c r="N6384" s="108"/>
      <c r="O6384" s="220"/>
      <c r="P6384" s="108"/>
      <c r="Q6384" s="225"/>
    </row>
    <row r="6385" spans="2:17" x14ac:dyDescent="0.25">
      <c r="B6385" s="108"/>
      <c r="C6385" s="220"/>
      <c r="D6385" s="108"/>
      <c r="E6385" s="220"/>
      <c r="F6385" s="108"/>
      <c r="G6385" s="220"/>
      <c r="H6385" s="108"/>
      <c r="I6385" s="220"/>
      <c r="J6385" s="108"/>
      <c r="K6385" s="220"/>
      <c r="L6385" s="108"/>
      <c r="M6385" s="220"/>
      <c r="N6385" s="108"/>
      <c r="O6385" s="220"/>
      <c r="P6385" s="108"/>
      <c r="Q6385" s="225"/>
    </row>
    <row r="6386" spans="2:17" x14ac:dyDescent="0.25">
      <c r="B6386" s="108"/>
      <c r="C6386" s="220"/>
      <c r="D6386" s="108"/>
      <c r="E6386" s="220"/>
      <c r="F6386" s="108"/>
      <c r="G6386" s="220"/>
      <c r="H6386" s="108"/>
      <c r="I6386" s="220"/>
      <c r="J6386" s="108"/>
      <c r="K6386" s="220"/>
      <c r="L6386" s="108"/>
      <c r="M6386" s="220"/>
      <c r="N6386" s="108"/>
      <c r="O6386" s="220"/>
      <c r="P6386" s="108"/>
      <c r="Q6386" s="225"/>
    </row>
    <row r="6387" spans="2:17" x14ac:dyDescent="0.25">
      <c r="B6387" s="108"/>
      <c r="C6387" s="220"/>
      <c r="D6387" s="108"/>
      <c r="E6387" s="220"/>
      <c r="F6387" s="108"/>
      <c r="G6387" s="220"/>
      <c r="H6387" s="108"/>
      <c r="I6387" s="220"/>
      <c r="J6387" s="108"/>
      <c r="K6387" s="220"/>
      <c r="L6387" s="108"/>
      <c r="M6387" s="220"/>
      <c r="N6387" s="108"/>
      <c r="O6387" s="220"/>
      <c r="P6387" s="108"/>
      <c r="Q6387" s="225"/>
    </row>
    <row r="6388" spans="2:17" x14ac:dyDescent="0.25">
      <c r="B6388" s="108"/>
      <c r="C6388" s="220"/>
      <c r="D6388" s="108"/>
      <c r="E6388" s="220"/>
      <c r="F6388" s="108"/>
      <c r="G6388" s="220"/>
      <c r="H6388" s="108"/>
      <c r="I6388" s="220"/>
      <c r="J6388" s="108"/>
      <c r="K6388" s="220"/>
      <c r="L6388" s="108"/>
      <c r="M6388" s="220"/>
      <c r="N6388" s="108"/>
      <c r="O6388" s="220"/>
      <c r="P6388" s="108"/>
      <c r="Q6388" s="225"/>
    </row>
    <row r="6389" spans="2:17" x14ac:dyDescent="0.25">
      <c r="B6389" s="108"/>
      <c r="C6389" s="220"/>
      <c r="D6389" s="108"/>
      <c r="E6389" s="220"/>
      <c r="F6389" s="108"/>
      <c r="G6389" s="220"/>
      <c r="H6389" s="108"/>
      <c r="I6389" s="220"/>
      <c r="J6389" s="108"/>
      <c r="K6389" s="220"/>
      <c r="L6389" s="108"/>
      <c r="M6389" s="220"/>
      <c r="N6389" s="108"/>
      <c r="O6389" s="220"/>
      <c r="P6389" s="108"/>
      <c r="Q6389" s="225"/>
    </row>
    <row r="6390" spans="2:17" x14ac:dyDescent="0.25">
      <c r="B6390" s="108"/>
      <c r="C6390" s="220"/>
      <c r="D6390" s="108"/>
      <c r="E6390" s="220"/>
      <c r="F6390" s="108"/>
      <c r="G6390" s="220"/>
      <c r="H6390" s="108"/>
      <c r="I6390" s="220"/>
      <c r="J6390" s="108"/>
      <c r="K6390" s="220"/>
      <c r="L6390" s="108"/>
      <c r="M6390" s="220"/>
      <c r="N6390" s="108"/>
      <c r="O6390" s="220"/>
      <c r="P6390" s="108"/>
      <c r="Q6390" s="225"/>
    </row>
    <row r="6391" spans="2:17" x14ac:dyDescent="0.25">
      <c r="B6391" s="108"/>
      <c r="C6391" s="220"/>
      <c r="D6391" s="108"/>
      <c r="E6391" s="220"/>
      <c r="F6391" s="108"/>
      <c r="G6391" s="220"/>
      <c r="H6391" s="108"/>
      <c r="I6391" s="220"/>
      <c r="J6391" s="108"/>
      <c r="K6391" s="220"/>
      <c r="L6391" s="108"/>
      <c r="M6391" s="220"/>
      <c r="N6391" s="108"/>
      <c r="O6391" s="220"/>
      <c r="P6391" s="108"/>
      <c r="Q6391" s="225"/>
    </row>
    <row r="6392" spans="2:17" x14ac:dyDescent="0.25">
      <c r="B6392" s="108"/>
      <c r="C6392" s="220"/>
      <c r="D6392" s="108"/>
      <c r="E6392" s="220"/>
      <c r="F6392" s="108"/>
      <c r="G6392" s="220"/>
      <c r="H6392" s="108"/>
      <c r="I6392" s="220"/>
      <c r="J6392" s="108"/>
      <c r="K6392" s="220"/>
      <c r="L6392" s="108"/>
      <c r="M6392" s="220"/>
      <c r="N6392" s="108"/>
      <c r="O6392" s="220"/>
      <c r="P6392" s="108"/>
      <c r="Q6392" s="225"/>
    </row>
    <row r="6393" spans="2:17" x14ac:dyDescent="0.25">
      <c r="B6393" s="108"/>
      <c r="C6393" s="220"/>
      <c r="D6393" s="108"/>
      <c r="E6393" s="220"/>
      <c r="F6393" s="108"/>
      <c r="G6393" s="220"/>
      <c r="H6393" s="108"/>
      <c r="I6393" s="220"/>
      <c r="J6393" s="108"/>
      <c r="K6393" s="220"/>
      <c r="L6393" s="108"/>
      <c r="M6393" s="220"/>
      <c r="N6393" s="108"/>
      <c r="O6393" s="220"/>
      <c r="P6393" s="108"/>
      <c r="Q6393" s="225"/>
    </row>
    <row r="6394" spans="2:17" x14ac:dyDescent="0.25">
      <c r="B6394" s="108"/>
      <c r="C6394" s="220"/>
      <c r="D6394" s="108"/>
      <c r="E6394" s="220"/>
      <c r="F6394" s="108"/>
      <c r="G6394" s="220"/>
      <c r="H6394" s="108"/>
      <c r="I6394" s="220"/>
      <c r="J6394" s="108"/>
      <c r="K6394" s="220"/>
      <c r="L6394" s="108"/>
      <c r="M6394" s="220"/>
      <c r="N6394" s="108"/>
      <c r="O6394" s="220"/>
      <c r="P6394" s="108"/>
      <c r="Q6394" s="225"/>
    </row>
    <row r="6395" spans="2:17" x14ac:dyDescent="0.25">
      <c r="B6395" s="108"/>
      <c r="C6395" s="220"/>
      <c r="D6395" s="108"/>
      <c r="E6395" s="220"/>
      <c r="F6395" s="108"/>
      <c r="G6395" s="220"/>
      <c r="H6395" s="108"/>
      <c r="I6395" s="220"/>
      <c r="J6395" s="108"/>
      <c r="K6395" s="220"/>
      <c r="L6395" s="108"/>
      <c r="M6395" s="220"/>
      <c r="N6395" s="108"/>
      <c r="O6395" s="220"/>
      <c r="P6395" s="108"/>
      <c r="Q6395" s="225"/>
    </row>
    <row r="6396" spans="2:17" x14ac:dyDescent="0.25">
      <c r="B6396" s="108"/>
      <c r="C6396" s="220"/>
      <c r="D6396" s="108"/>
      <c r="E6396" s="220"/>
      <c r="F6396" s="108"/>
      <c r="G6396" s="220"/>
      <c r="H6396" s="108"/>
      <c r="I6396" s="220"/>
      <c r="J6396" s="108"/>
      <c r="K6396" s="220"/>
      <c r="L6396" s="108"/>
      <c r="M6396" s="220"/>
      <c r="N6396" s="108"/>
      <c r="O6396" s="220"/>
      <c r="P6396" s="108"/>
      <c r="Q6396" s="225"/>
    </row>
    <row r="6397" spans="2:17" x14ac:dyDescent="0.25">
      <c r="B6397" s="108"/>
      <c r="C6397" s="220"/>
      <c r="D6397" s="108"/>
      <c r="E6397" s="220"/>
      <c r="F6397" s="108"/>
      <c r="G6397" s="220"/>
      <c r="H6397" s="108"/>
      <c r="I6397" s="220"/>
      <c r="J6397" s="108"/>
      <c r="K6397" s="220"/>
      <c r="L6397" s="108"/>
      <c r="M6397" s="220"/>
      <c r="N6397" s="108"/>
      <c r="O6397" s="220"/>
      <c r="P6397" s="108"/>
      <c r="Q6397" s="225"/>
    </row>
    <row r="6398" spans="2:17" x14ac:dyDescent="0.25">
      <c r="B6398" s="108"/>
      <c r="C6398" s="220"/>
      <c r="D6398" s="108"/>
      <c r="E6398" s="220"/>
      <c r="F6398" s="108"/>
      <c r="G6398" s="220"/>
      <c r="H6398" s="108"/>
      <c r="I6398" s="220"/>
      <c r="J6398" s="108"/>
      <c r="K6398" s="220"/>
      <c r="L6398" s="108"/>
      <c r="M6398" s="220"/>
      <c r="N6398" s="108"/>
      <c r="O6398" s="220"/>
      <c r="P6398" s="108"/>
      <c r="Q6398" s="225"/>
    </row>
    <row r="6399" spans="2:17" x14ac:dyDescent="0.25">
      <c r="B6399" s="108"/>
      <c r="C6399" s="220"/>
      <c r="D6399" s="108"/>
      <c r="E6399" s="220"/>
      <c r="F6399" s="108"/>
      <c r="G6399" s="220"/>
      <c r="H6399" s="108"/>
      <c r="I6399" s="220"/>
      <c r="J6399" s="108"/>
      <c r="K6399" s="220"/>
      <c r="L6399" s="108"/>
      <c r="M6399" s="220"/>
      <c r="N6399" s="108"/>
      <c r="O6399" s="220"/>
      <c r="P6399" s="108"/>
      <c r="Q6399" s="225"/>
    </row>
    <row r="6400" spans="2:17" x14ac:dyDescent="0.25">
      <c r="B6400" s="108"/>
      <c r="C6400" s="220"/>
      <c r="D6400" s="108"/>
      <c r="E6400" s="220"/>
      <c r="F6400" s="108"/>
      <c r="G6400" s="220"/>
      <c r="H6400" s="108"/>
      <c r="I6400" s="220"/>
      <c r="J6400" s="108"/>
      <c r="K6400" s="220"/>
      <c r="L6400" s="108"/>
      <c r="M6400" s="220"/>
      <c r="N6400" s="108"/>
      <c r="O6400" s="220"/>
      <c r="P6400" s="108"/>
      <c r="Q6400" s="225"/>
    </row>
    <row r="6401" spans="2:17" x14ac:dyDescent="0.25">
      <c r="B6401" s="108"/>
      <c r="C6401" s="220"/>
      <c r="D6401" s="108"/>
      <c r="E6401" s="220"/>
      <c r="F6401" s="108"/>
      <c r="G6401" s="220"/>
      <c r="H6401" s="108"/>
      <c r="I6401" s="220"/>
      <c r="J6401" s="108"/>
      <c r="K6401" s="220"/>
      <c r="L6401" s="108"/>
      <c r="M6401" s="220"/>
      <c r="N6401" s="108"/>
      <c r="O6401" s="220"/>
      <c r="P6401" s="108"/>
      <c r="Q6401" s="225"/>
    </row>
    <row r="6402" spans="2:17" x14ac:dyDescent="0.25">
      <c r="B6402" s="108"/>
      <c r="C6402" s="220"/>
      <c r="D6402" s="108"/>
      <c r="E6402" s="220"/>
      <c r="F6402" s="108"/>
      <c r="G6402" s="220"/>
      <c r="H6402" s="108"/>
      <c r="I6402" s="220"/>
      <c r="J6402" s="108"/>
      <c r="K6402" s="220"/>
      <c r="L6402" s="108"/>
      <c r="M6402" s="220"/>
      <c r="N6402" s="108"/>
      <c r="O6402" s="220"/>
      <c r="P6402" s="108"/>
      <c r="Q6402" s="225"/>
    </row>
    <row r="6403" spans="2:17" x14ac:dyDescent="0.25">
      <c r="B6403" s="108"/>
      <c r="C6403" s="220"/>
      <c r="D6403" s="108"/>
      <c r="E6403" s="220"/>
      <c r="F6403" s="108"/>
      <c r="G6403" s="220"/>
      <c r="H6403" s="108"/>
      <c r="I6403" s="220"/>
      <c r="J6403" s="108"/>
      <c r="K6403" s="220"/>
      <c r="L6403" s="108"/>
      <c r="M6403" s="220"/>
      <c r="N6403" s="108"/>
      <c r="O6403" s="220"/>
      <c r="P6403" s="108"/>
      <c r="Q6403" s="225"/>
    </row>
    <row r="6404" spans="2:17" x14ac:dyDescent="0.25">
      <c r="B6404" s="108"/>
      <c r="C6404" s="220"/>
      <c r="D6404" s="108"/>
      <c r="E6404" s="220"/>
      <c r="F6404" s="108"/>
      <c r="G6404" s="220"/>
      <c r="H6404" s="108"/>
      <c r="I6404" s="220"/>
      <c r="J6404" s="108"/>
      <c r="K6404" s="220"/>
      <c r="L6404" s="108"/>
      <c r="M6404" s="220"/>
      <c r="N6404" s="108"/>
      <c r="O6404" s="220"/>
      <c r="P6404" s="108"/>
      <c r="Q6404" s="225"/>
    </row>
    <row r="6405" spans="2:17" x14ac:dyDescent="0.25">
      <c r="B6405" s="108"/>
      <c r="C6405" s="220"/>
      <c r="D6405" s="108"/>
      <c r="E6405" s="220"/>
      <c r="F6405" s="108"/>
      <c r="G6405" s="220"/>
      <c r="H6405" s="108"/>
      <c r="I6405" s="220"/>
      <c r="J6405" s="108"/>
      <c r="K6405" s="220"/>
      <c r="L6405" s="108"/>
      <c r="M6405" s="220"/>
      <c r="N6405" s="108"/>
      <c r="O6405" s="220"/>
      <c r="P6405" s="108"/>
      <c r="Q6405" s="225"/>
    </row>
    <row r="6406" spans="2:17" x14ac:dyDescent="0.25">
      <c r="B6406" s="108"/>
      <c r="C6406" s="220"/>
      <c r="D6406" s="108"/>
      <c r="E6406" s="220"/>
      <c r="F6406" s="108"/>
      <c r="G6406" s="220"/>
      <c r="H6406" s="108"/>
      <c r="I6406" s="220"/>
      <c r="J6406" s="108"/>
      <c r="K6406" s="220"/>
      <c r="L6406" s="108"/>
      <c r="M6406" s="220"/>
      <c r="N6406" s="108"/>
      <c r="O6406" s="220"/>
      <c r="P6406" s="108"/>
      <c r="Q6406" s="225"/>
    </row>
    <row r="6407" spans="2:17" x14ac:dyDescent="0.25">
      <c r="B6407" s="108"/>
      <c r="C6407" s="220"/>
      <c r="D6407" s="108"/>
      <c r="E6407" s="220"/>
      <c r="F6407" s="108"/>
      <c r="G6407" s="220"/>
      <c r="H6407" s="108"/>
      <c r="I6407" s="220"/>
      <c r="J6407" s="108"/>
      <c r="K6407" s="220"/>
      <c r="L6407" s="108"/>
      <c r="M6407" s="220"/>
      <c r="N6407" s="108"/>
      <c r="O6407" s="220"/>
      <c r="P6407" s="108"/>
      <c r="Q6407" s="225"/>
    </row>
    <row r="6408" spans="2:17" x14ac:dyDescent="0.25">
      <c r="B6408" s="108"/>
      <c r="C6408" s="220"/>
      <c r="D6408" s="108"/>
      <c r="E6408" s="220"/>
      <c r="F6408" s="108"/>
      <c r="G6408" s="220"/>
      <c r="H6408" s="108"/>
      <c r="I6408" s="220"/>
      <c r="J6408" s="108"/>
      <c r="K6408" s="220"/>
      <c r="L6408" s="108"/>
      <c r="M6408" s="220"/>
      <c r="N6408" s="108"/>
      <c r="O6408" s="220"/>
      <c r="P6408" s="108"/>
      <c r="Q6408" s="225"/>
    </row>
    <row r="6409" spans="2:17" x14ac:dyDescent="0.25">
      <c r="B6409" s="108"/>
      <c r="C6409" s="220"/>
      <c r="D6409" s="108"/>
      <c r="E6409" s="220"/>
      <c r="F6409" s="108"/>
      <c r="G6409" s="220"/>
      <c r="H6409" s="108"/>
      <c r="I6409" s="220"/>
      <c r="J6409" s="108"/>
      <c r="K6409" s="220"/>
      <c r="L6409" s="108"/>
      <c r="M6409" s="220"/>
      <c r="N6409" s="108"/>
      <c r="O6409" s="220"/>
      <c r="P6409" s="108"/>
      <c r="Q6409" s="225"/>
    </row>
    <row r="6410" spans="2:17" x14ac:dyDescent="0.25">
      <c r="B6410" s="108"/>
      <c r="C6410" s="220"/>
      <c r="D6410" s="108"/>
      <c r="E6410" s="220"/>
      <c r="F6410" s="108"/>
      <c r="G6410" s="220"/>
      <c r="H6410" s="108"/>
      <c r="I6410" s="220"/>
      <c r="J6410" s="108"/>
      <c r="K6410" s="220"/>
      <c r="L6410" s="108"/>
      <c r="M6410" s="220"/>
      <c r="N6410" s="108"/>
      <c r="O6410" s="220"/>
      <c r="P6410" s="108"/>
      <c r="Q6410" s="225"/>
    </row>
    <row r="6411" spans="2:17" x14ac:dyDescent="0.25">
      <c r="B6411" s="108"/>
      <c r="C6411" s="220"/>
      <c r="D6411" s="108"/>
      <c r="E6411" s="220"/>
      <c r="F6411" s="108"/>
      <c r="G6411" s="220"/>
      <c r="H6411" s="108"/>
      <c r="I6411" s="220"/>
      <c r="J6411" s="108"/>
      <c r="K6411" s="220"/>
      <c r="L6411" s="108"/>
      <c r="M6411" s="220"/>
      <c r="N6411" s="108"/>
      <c r="O6411" s="220"/>
      <c r="P6411" s="108"/>
      <c r="Q6411" s="225"/>
    </row>
    <row r="6412" spans="2:17" x14ac:dyDescent="0.25">
      <c r="B6412" s="108"/>
      <c r="C6412" s="220"/>
      <c r="D6412" s="108"/>
      <c r="E6412" s="220"/>
      <c r="F6412" s="108"/>
      <c r="G6412" s="220"/>
      <c r="H6412" s="108"/>
      <c r="I6412" s="220"/>
      <c r="J6412" s="108"/>
      <c r="K6412" s="220"/>
      <c r="L6412" s="108"/>
      <c r="M6412" s="220"/>
      <c r="N6412" s="108"/>
      <c r="O6412" s="220"/>
      <c r="P6412" s="108"/>
      <c r="Q6412" s="225"/>
    </row>
    <row r="6413" spans="2:17" x14ac:dyDescent="0.25">
      <c r="B6413" s="108"/>
      <c r="C6413" s="220"/>
      <c r="D6413" s="108"/>
      <c r="E6413" s="220"/>
      <c r="F6413" s="108"/>
      <c r="G6413" s="220"/>
      <c r="H6413" s="108"/>
      <c r="I6413" s="220"/>
      <c r="J6413" s="108"/>
      <c r="K6413" s="220"/>
      <c r="L6413" s="108"/>
      <c r="M6413" s="220"/>
      <c r="N6413" s="108"/>
      <c r="O6413" s="220"/>
      <c r="P6413" s="108"/>
      <c r="Q6413" s="225"/>
    </row>
    <row r="6414" spans="2:17" x14ac:dyDescent="0.25">
      <c r="B6414" s="108"/>
      <c r="C6414" s="220"/>
      <c r="D6414" s="108"/>
      <c r="E6414" s="220"/>
      <c r="F6414" s="108"/>
      <c r="G6414" s="220"/>
      <c r="H6414" s="108"/>
      <c r="I6414" s="220"/>
      <c r="J6414" s="108"/>
      <c r="K6414" s="220"/>
      <c r="L6414" s="108"/>
      <c r="M6414" s="220"/>
      <c r="N6414" s="108"/>
      <c r="O6414" s="220"/>
      <c r="P6414" s="108"/>
      <c r="Q6414" s="225"/>
    </row>
    <row r="6415" spans="2:17" x14ac:dyDescent="0.25">
      <c r="B6415" s="108"/>
      <c r="C6415" s="220"/>
      <c r="D6415" s="108"/>
      <c r="E6415" s="220"/>
      <c r="F6415" s="108"/>
      <c r="G6415" s="220"/>
      <c r="H6415" s="108"/>
      <c r="I6415" s="220"/>
      <c r="J6415" s="108"/>
      <c r="K6415" s="220"/>
      <c r="L6415" s="108"/>
      <c r="M6415" s="220"/>
      <c r="N6415" s="108"/>
      <c r="O6415" s="220"/>
      <c r="P6415" s="108"/>
      <c r="Q6415" s="225"/>
    </row>
    <row r="6416" spans="2:17" x14ac:dyDescent="0.25">
      <c r="B6416" s="108"/>
      <c r="C6416" s="220"/>
      <c r="D6416" s="108"/>
      <c r="E6416" s="220"/>
      <c r="F6416" s="108"/>
      <c r="G6416" s="220"/>
      <c r="H6416" s="108"/>
      <c r="I6416" s="220"/>
      <c r="J6416" s="108"/>
      <c r="K6416" s="220"/>
      <c r="L6416" s="108"/>
      <c r="M6416" s="220"/>
      <c r="N6416" s="108"/>
      <c r="O6416" s="220"/>
      <c r="P6416" s="108"/>
      <c r="Q6416" s="225"/>
    </row>
    <row r="6417" spans="2:17" x14ac:dyDescent="0.25">
      <c r="B6417" s="108"/>
      <c r="C6417" s="220"/>
      <c r="D6417" s="108"/>
      <c r="E6417" s="220"/>
      <c r="F6417" s="108"/>
      <c r="G6417" s="220"/>
      <c r="H6417" s="108"/>
      <c r="I6417" s="220"/>
      <c r="J6417" s="108"/>
      <c r="K6417" s="220"/>
      <c r="L6417" s="108"/>
      <c r="M6417" s="220"/>
      <c r="N6417" s="108"/>
      <c r="O6417" s="220"/>
      <c r="P6417" s="108"/>
      <c r="Q6417" s="225"/>
    </row>
    <row r="6418" spans="2:17" x14ac:dyDescent="0.25">
      <c r="B6418" s="108"/>
      <c r="C6418" s="220"/>
      <c r="D6418" s="108"/>
      <c r="E6418" s="220"/>
      <c r="F6418" s="108"/>
      <c r="G6418" s="220"/>
      <c r="H6418" s="108"/>
      <c r="I6418" s="220"/>
      <c r="J6418" s="108"/>
      <c r="K6418" s="220"/>
      <c r="L6418" s="108"/>
      <c r="M6418" s="220"/>
      <c r="N6418" s="108"/>
      <c r="O6418" s="220"/>
      <c r="P6418" s="108"/>
      <c r="Q6418" s="225"/>
    </row>
    <row r="6419" spans="2:17" x14ac:dyDescent="0.25">
      <c r="B6419" s="108"/>
      <c r="C6419" s="220"/>
      <c r="D6419" s="108"/>
      <c r="E6419" s="220"/>
      <c r="F6419" s="108"/>
      <c r="G6419" s="220"/>
      <c r="H6419" s="108"/>
      <c r="I6419" s="220"/>
      <c r="J6419" s="108"/>
      <c r="K6419" s="220"/>
      <c r="L6419" s="108"/>
      <c r="M6419" s="220"/>
      <c r="N6419" s="108"/>
      <c r="O6419" s="220"/>
      <c r="P6419" s="108"/>
      <c r="Q6419" s="225"/>
    </row>
    <row r="6420" spans="2:17" x14ac:dyDescent="0.25">
      <c r="B6420" s="108"/>
      <c r="C6420" s="220"/>
      <c r="D6420" s="108"/>
      <c r="E6420" s="220"/>
      <c r="F6420" s="108"/>
      <c r="G6420" s="220"/>
      <c r="H6420" s="108"/>
      <c r="I6420" s="220"/>
      <c r="J6420" s="108"/>
      <c r="K6420" s="220"/>
      <c r="L6420" s="108"/>
      <c r="M6420" s="220"/>
      <c r="N6420" s="108"/>
      <c r="O6420" s="220"/>
      <c r="P6420" s="108"/>
      <c r="Q6420" s="225"/>
    </row>
    <row r="6421" spans="2:17" x14ac:dyDescent="0.25">
      <c r="B6421" s="108"/>
      <c r="C6421" s="220"/>
      <c r="D6421" s="108"/>
      <c r="E6421" s="220"/>
      <c r="F6421" s="108"/>
      <c r="G6421" s="220"/>
      <c r="H6421" s="108"/>
      <c r="I6421" s="220"/>
      <c r="J6421" s="108"/>
      <c r="K6421" s="220"/>
      <c r="L6421" s="108"/>
      <c r="M6421" s="220"/>
      <c r="N6421" s="108"/>
      <c r="O6421" s="220"/>
      <c r="P6421" s="108"/>
      <c r="Q6421" s="225"/>
    </row>
    <row r="6422" spans="2:17" x14ac:dyDescent="0.25">
      <c r="B6422" s="108"/>
      <c r="C6422" s="220"/>
      <c r="D6422" s="108"/>
      <c r="E6422" s="220"/>
      <c r="F6422" s="108"/>
      <c r="G6422" s="220"/>
      <c r="H6422" s="108"/>
      <c r="I6422" s="220"/>
      <c r="J6422" s="108"/>
      <c r="K6422" s="220"/>
      <c r="L6422" s="108"/>
      <c r="M6422" s="220"/>
      <c r="N6422" s="108"/>
      <c r="O6422" s="220"/>
      <c r="P6422" s="108"/>
      <c r="Q6422" s="225"/>
    </row>
    <row r="6423" spans="2:17" x14ac:dyDescent="0.25">
      <c r="B6423" s="108"/>
      <c r="C6423" s="220"/>
      <c r="D6423" s="108"/>
      <c r="E6423" s="220"/>
      <c r="F6423" s="108"/>
      <c r="G6423" s="220"/>
      <c r="H6423" s="108"/>
      <c r="I6423" s="220"/>
      <c r="J6423" s="108"/>
      <c r="K6423" s="220"/>
      <c r="L6423" s="108"/>
      <c r="M6423" s="220"/>
      <c r="N6423" s="108"/>
      <c r="O6423" s="220"/>
      <c r="P6423" s="108"/>
      <c r="Q6423" s="225"/>
    </row>
    <row r="6424" spans="2:17" x14ac:dyDescent="0.25">
      <c r="B6424" s="108"/>
      <c r="C6424" s="220"/>
      <c r="D6424" s="108"/>
      <c r="E6424" s="220"/>
      <c r="F6424" s="108"/>
      <c r="G6424" s="220"/>
      <c r="H6424" s="108"/>
      <c r="I6424" s="220"/>
      <c r="J6424" s="108"/>
      <c r="K6424" s="220"/>
      <c r="L6424" s="108"/>
      <c r="M6424" s="220"/>
      <c r="N6424" s="108"/>
      <c r="O6424" s="220"/>
      <c r="P6424" s="108"/>
      <c r="Q6424" s="225"/>
    </row>
    <row r="6425" spans="2:17" x14ac:dyDescent="0.25">
      <c r="B6425" s="108"/>
      <c r="C6425" s="220"/>
      <c r="D6425" s="108"/>
      <c r="E6425" s="220"/>
      <c r="F6425" s="108"/>
      <c r="G6425" s="220"/>
      <c r="H6425" s="108"/>
      <c r="I6425" s="220"/>
      <c r="J6425" s="108"/>
      <c r="K6425" s="220"/>
      <c r="L6425" s="108"/>
      <c r="M6425" s="220"/>
      <c r="N6425" s="108"/>
      <c r="O6425" s="220"/>
      <c r="P6425" s="108"/>
      <c r="Q6425" s="225"/>
    </row>
    <row r="6426" spans="2:17" x14ac:dyDescent="0.25">
      <c r="B6426" s="108"/>
      <c r="C6426" s="220"/>
      <c r="D6426" s="108"/>
      <c r="E6426" s="220"/>
      <c r="F6426" s="108"/>
      <c r="G6426" s="220"/>
      <c r="H6426" s="108"/>
      <c r="I6426" s="220"/>
      <c r="J6426" s="108"/>
      <c r="K6426" s="220"/>
      <c r="L6426" s="108"/>
      <c r="M6426" s="220"/>
      <c r="N6426" s="108"/>
      <c r="O6426" s="220"/>
      <c r="P6426" s="108"/>
      <c r="Q6426" s="225"/>
    </row>
    <row r="6427" spans="2:17" x14ac:dyDescent="0.25">
      <c r="B6427" s="108"/>
      <c r="C6427" s="220"/>
      <c r="D6427" s="108"/>
      <c r="E6427" s="220"/>
      <c r="F6427" s="108"/>
      <c r="G6427" s="220"/>
      <c r="H6427" s="108"/>
      <c r="I6427" s="220"/>
      <c r="J6427" s="108"/>
      <c r="K6427" s="220"/>
      <c r="L6427" s="108"/>
      <c r="M6427" s="220"/>
      <c r="N6427" s="108"/>
      <c r="O6427" s="220"/>
      <c r="P6427" s="108"/>
      <c r="Q6427" s="225"/>
    </row>
    <row r="6428" spans="2:17" x14ac:dyDescent="0.25">
      <c r="B6428" s="108"/>
      <c r="C6428" s="220"/>
      <c r="D6428" s="108"/>
      <c r="E6428" s="220"/>
      <c r="F6428" s="108"/>
      <c r="G6428" s="220"/>
      <c r="H6428" s="108"/>
      <c r="I6428" s="220"/>
      <c r="J6428" s="108"/>
      <c r="K6428" s="220"/>
      <c r="L6428" s="108"/>
      <c r="M6428" s="220"/>
      <c r="N6428" s="108"/>
      <c r="O6428" s="220"/>
      <c r="P6428" s="108"/>
      <c r="Q6428" s="225"/>
    </row>
    <row r="6429" spans="2:17" x14ac:dyDescent="0.25">
      <c r="B6429" s="108"/>
      <c r="C6429" s="220"/>
      <c r="D6429" s="108"/>
      <c r="E6429" s="220"/>
      <c r="F6429" s="108"/>
      <c r="G6429" s="220"/>
      <c r="H6429" s="108"/>
      <c r="I6429" s="220"/>
      <c r="J6429" s="108"/>
      <c r="K6429" s="220"/>
      <c r="L6429" s="108"/>
      <c r="M6429" s="220"/>
      <c r="N6429" s="108"/>
      <c r="O6429" s="220"/>
      <c r="P6429" s="108"/>
      <c r="Q6429" s="225"/>
    </row>
    <row r="6430" spans="2:17" x14ac:dyDescent="0.25">
      <c r="B6430" s="108"/>
      <c r="C6430" s="220"/>
      <c r="D6430" s="108"/>
      <c r="E6430" s="220"/>
      <c r="F6430" s="108"/>
      <c r="G6430" s="220"/>
      <c r="H6430" s="108"/>
      <c r="I6430" s="220"/>
      <c r="J6430" s="108"/>
      <c r="K6430" s="220"/>
      <c r="L6430" s="108"/>
      <c r="M6430" s="220"/>
      <c r="N6430" s="108"/>
      <c r="O6430" s="220"/>
      <c r="P6430" s="108"/>
      <c r="Q6430" s="225"/>
    </row>
    <row r="6431" spans="2:17" x14ac:dyDescent="0.25">
      <c r="B6431" s="108"/>
      <c r="C6431" s="220"/>
      <c r="D6431" s="108"/>
      <c r="E6431" s="220"/>
      <c r="F6431" s="108"/>
      <c r="G6431" s="220"/>
      <c r="H6431" s="108"/>
      <c r="I6431" s="220"/>
      <c r="J6431" s="108"/>
      <c r="K6431" s="220"/>
      <c r="L6431" s="108"/>
      <c r="M6431" s="220"/>
      <c r="N6431" s="108"/>
      <c r="O6431" s="220"/>
      <c r="P6431" s="108"/>
      <c r="Q6431" s="225"/>
    </row>
    <row r="6432" spans="2:17" x14ac:dyDescent="0.25">
      <c r="B6432" s="108"/>
      <c r="C6432" s="220"/>
      <c r="D6432" s="108"/>
      <c r="E6432" s="220"/>
      <c r="F6432" s="108"/>
      <c r="G6432" s="220"/>
      <c r="H6432" s="108"/>
      <c r="I6432" s="220"/>
      <c r="J6432" s="108"/>
      <c r="K6432" s="220"/>
      <c r="L6432" s="108"/>
      <c r="M6432" s="220"/>
      <c r="N6432" s="108"/>
      <c r="O6432" s="220"/>
      <c r="P6432" s="108"/>
      <c r="Q6432" s="225"/>
    </row>
    <row r="6433" spans="2:17" x14ac:dyDescent="0.25">
      <c r="B6433" s="108"/>
      <c r="C6433" s="220"/>
      <c r="D6433" s="108"/>
      <c r="E6433" s="220"/>
      <c r="F6433" s="108"/>
      <c r="G6433" s="220"/>
      <c r="H6433" s="108"/>
      <c r="I6433" s="220"/>
      <c r="J6433" s="108"/>
      <c r="K6433" s="220"/>
      <c r="L6433" s="108"/>
      <c r="M6433" s="220"/>
      <c r="N6433" s="108"/>
      <c r="O6433" s="220"/>
      <c r="P6433" s="108"/>
      <c r="Q6433" s="225"/>
    </row>
    <row r="6434" spans="2:17" x14ac:dyDescent="0.25">
      <c r="B6434" s="108"/>
      <c r="C6434" s="220"/>
      <c r="D6434" s="108"/>
      <c r="E6434" s="220"/>
      <c r="F6434" s="108"/>
      <c r="G6434" s="220"/>
      <c r="H6434" s="108"/>
      <c r="I6434" s="220"/>
      <c r="J6434" s="108"/>
      <c r="K6434" s="220"/>
      <c r="L6434" s="108"/>
      <c r="M6434" s="220"/>
      <c r="N6434" s="108"/>
      <c r="O6434" s="220"/>
      <c r="P6434" s="108"/>
      <c r="Q6434" s="225"/>
    </row>
    <row r="6435" spans="2:17" x14ac:dyDescent="0.25">
      <c r="B6435" s="108"/>
      <c r="C6435" s="220"/>
      <c r="D6435" s="108"/>
      <c r="E6435" s="220"/>
      <c r="F6435" s="108"/>
      <c r="G6435" s="220"/>
      <c r="H6435" s="108"/>
      <c r="I6435" s="220"/>
      <c r="J6435" s="108"/>
      <c r="K6435" s="220"/>
      <c r="L6435" s="108"/>
      <c r="M6435" s="220"/>
      <c r="N6435" s="108"/>
      <c r="O6435" s="220"/>
      <c r="P6435" s="108"/>
      <c r="Q6435" s="225"/>
    </row>
    <row r="6436" spans="2:17" x14ac:dyDescent="0.25">
      <c r="B6436" s="108"/>
      <c r="C6436" s="220"/>
      <c r="D6436" s="108"/>
      <c r="E6436" s="220"/>
      <c r="F6436" s="108"/>
      <c r="G6436" s="220"/>
      <c r="H6436" s="108"/>
      <c r="I6436" s="220"/>
      <c r="J6436" s="108"/>
      <c r="K6436" s="220"/>
      <c r="L6436" s="108"/>
      <c r="M6436" s="220"/>
      <c r="N6436" s="108"/>
      <c r="O6436" s="220"/>
      <c r="P6436" s="108"/>
      <c r="Q6436" s="225"/>
    </row>
    <row r="6437" spans="2:17" x14ac:dyDescent="0.25">
      <c r="B6437" s="108"/>
      <c r="C6437" s="220"/>
      <c r="D6437" s="108"/>
      <c r="E6437" s="220"/>
      <c r="F6437" s="108"/>
      <c r="G6437" s="220"/>
      <c r="H6437" s="108"/>
      <c r="I6437" s="220"/>
      <c r="J6437" s="108"/>
      <c r="K6437" s="220"/>
      <c r="L6437" s="108"/>
      <c r="M6437" s="220"/>
      <c r="N6437" s="108"/>
      <c r="O6437" s="220"/>
      <c r="P6437" s="108"/>
      <c r="Q6437" s="225"/>
    </row>
    <row r="6438" spans="2:17" x14ac:dyDescent="0.25">
      <c r="B6438" s="108"/>
      <c r="C6438" s="220"/>
      <c r="D6438" s="108"/>
      <c r="E6438" s="220"/>
      <c r="F6438" s="108"/>
      <c r="G6438" s="220"/>
      <c r="H6438" s="108"/>
      <c r="I6438" s="220"/>
      <c r="J6438" s="108"/>
      <c r="K6438" s="220"/>
      <c r="L6438" s="108"/>
      <c r="M6438" s="220"/>
      <c r="N6438" s="108"/>
      <c r="O6438" s="220"/>
      <c r="P6438" s="108"/>
      <c r="Q6438" s="225"/>
    </row>
    <row r="6439" spans="2:17" x14ac:dyDescent="0.25">
      <c r="B6439" s="108"/>
      <c r="C6439" s="220"/>
      <c r="D6439" s="108"/>
      <c r="E6439" s="220"/>
      <c r="F6439" s="108"/>
      <c r="G6439" s="220"/>
      <c r="H6439" s="108"/>
      <c r="I6439" s="220"/>
      <c r="J6439" s="108"/>
      <c r="K6439" s="220"/>
      <c r="L6439" s="108"/>
      <c r="M6439" s="220"/>
      <c r="N6439" s="108"/>
      <c r="O6439" s="220"/>
      <c r="P6439" s="108"/>
      <c r="Q6439" s="225"/>
    </row>
    <row r="6440" spans="2:17" x14ac:dyDescent="0.25">
      <c r="B6440" s="108"/>
      <c r="C6440" s="220"/>
      <c r="D6440" s="108"/>
      <c r="E6440" s="220"/>
      <c r="F6440" s="108"/>
      <c r="G6440" s="220"/>
      <c r="H6440" s="108"/>
      <c r="I6440" s="220"/>
      <c r="J6440" s="108"/>
      <c r="K6440" s="220"/>
      <c r="L6440" s="108"/>
      <c r="M6440" s="220"/>
      <c r="N6440" s="108"/>
      <c r="O6440" s="220"/>
      <c r="P6440" s="108"/>
      <c r="Q6440" s="225"/>
    </row>
    <row r="6441" spans="2:17" x14ac:dyDescent="0.25">
      <c r="B6441" s="108"/>
      <c r="C6441" s="220"/>
      <c r="D6441" s="108"/>
      <c r="E6441" s="220"/>
      <c r="F6441" s="108"/>
      <c r="G6441" s="220"/>
      <c r="H6441" s="108"/>
      <c r="I6441" s="220"/>
      <c r="J6441" s="108"/>
      <c r="K6441" s="220"/>
      <c r="L6441" s="108"/>
      <c r="M6441" s="220"/>
      <c r="N6441" s="108"/>
      <c r="O6441" s="220"/>
      <c r="P6441" s="108"/>
      <c r="Q6441" s="225"/>
    </row>
    <row r="6442" spans="2:17" x14ac:dyDescent="0.25">
      <c r="B6442" s="108"/>
      <c r="C6442" s="220"/>
      <c r="D6442" s="108"/>
      <c r="E6442" s="220"/>
      <c r="F6442" s="108"/>
      <c r="G6442" s="220"/>
      <c r="H6442" s="108"/>
      <c r="I6442" s="220"/>
      <c r="J6442" s="108"/>
      <c r="K6442" s="220"/>
      <c r="L6442" s="108"/>
      <c r="M6442" s="220"/>
      <c r="N6442" s="108"/>
      <c r="O6442" s="220"/>
      <c r="P6442" s="108"/>
      <c r="Q6442" s="225"/>
    </row>
    <row r="6443" spans="2:17" x14ac:dyDescent="0.25">
      <c r="B6443" s="108"/>
      <c r="C6443" s="220"/>
      <c r="D6443" s="108"/>
      <c r="E6443" s="220"/>
      <c r="F6443" s="108"/>
      <c r="G6443" s="220"/>
      <c r="H6443" s="108"/>
      <c r="I6443" s="220"/>
      <c r="J6443" s="108"/>
      <c r="K6443" s="220"/>
      <c r="L6443" s="108"/>
      <c r="M6443" s="220"/>
      <c r="N6443" s="108"/>
      <c r="O6443" s="220"/>
      <c r="P6443" s="108"/>
      <c r="Q6443" s="225"/>
    </row>
    <row r="6444" spans="2:17" x14ac:dyDescent="0.25">
      <c r="B6444" s="108"/>
      <c r="C6444" s="220"/>
      <c r="D6444" s="108"/>
      <c r="E6444" s="220"/>
      <c r="F6444" s="108"/>
      <c r="G6444" s="220"/>
      <c r="H6444" s="108"/>
      <c r="I6444" s="220"/>
      <c r="J6444" s="108"/>
      <c r="K6444" s="220"/>
      <c r="L6444" s="108"/>
      <c r="M6444" s="220"/>
      <c r="N6444" s="108"/>
      <c r="O6444" s="220"/>
      <c r="P6444" s="108"/>
      <c r="Q6444" s="225"/>
    </row>
    <row r="6445" spans="2:17" x14ac:dyDescent="0.25">
      <c r="B6445" s="108"/>
      <c r="C6445" s="220"/>
      <c r="D6445" s="108"/>
      <c r="E6445" s="220"/>
      <c r="F6445" s="108"/>
      <c r="G6445" s="220"/>
      <c r="H6445" s="108"/>
      <c r="I6445" s="220"/>
      <c r="J6445" s="108"/>
      <c r="K6445" s="220"/>
      <c r="L6445" s="108"/>
      <c r="M6445" s="220"/>
      <c r="N6445" s="108"/>
      <c r="O6445" s="220"/>
      <c r="P6445" s="108"/>
      <c r="Q6445" s="225"/>
    </row>
    <row r="6446" spans="2:17" x14ac:dyDescent="0.25">
      <c r="B6446" s="108"/>
      <c r="C6446" s="220"/>
      <c r="D6446" s="108"/>
      <c r="E6446" s="220"/>
      <c r="F6446" s="108"/>
      <c r="G6446" s="220"/>
      <c r="H6446" s="108"/>
      <c r="I6446" s="220"/>
      <c r="J6446" s="108"/>
      <c r="K6446" s="220"/>
      <c r="L6446" s="108"/>
      <c r="M6446" s="220"/>
      <c r="N6446" s="108"/>
      <c r="O6446" s="220"/>
      <c r="P6446" s="108"/>
      <c r="Q6446" s="225"/>
    </row>
    <row r="6447" spans="2:17" x14ac:dyDescent="0.25">
      <c r="B6447" s="108"/>
      <c r="C6447" s="220"/>
      <c r="D6447" s="108"/>
      <c r="E6447" s="220"/>
      <c r="F6447" s="108"/>
      <c r="G6447" s="220"/>
      <c r="H6447" s="108"/>
      <c r="I6447" s="220"/>
      <c r="J6447" s="108"/>
      <c r="K6447" s="220"/>
      <c r="L6447" s="108"/>
      <c r="M6447" s="220"/>
      <c r="N6447" s="108"/>
      <c r="O6447" s="220"/>
      <c r="P6447" s="108"/>
      <c r="Q6447" s="225"/>
    </row>
    <row r="6448" spans="2:17" x14ac:dyDescent="0.25">
      <c r="B6448" s="108"/>
      <c r="C6448" s="220"/>
      <c r="D6448" s="108"/>
      <c r="E6448" s="220"/>
      <c r="F6448" s="108"/>
      <c r="G6448" s="220"/>
      <c r="H6448" s="108"/>
      <c r="I6448" s="220"/>
      <c r="J6448" s="108"/>
      <c r="K6448" s="220"/>
      <c r="L6448" s="108"/>
      <c r="M6448" s="220"/>
      <c r="N6448" s="108"/>
      <c r="O6448" s="220"/>
      <c r="P6448" s="108"/>
      <c r="Q6448" s="225"/>
    </row>
    <row r="6449" spans="2:17" x14ac:dyDescent="0.25">
      <c r="B6449" s="108"/>
      <c r="C6449" s="220"/>
      <c r="D6449" s="108"/>
      <c r="E6449" s="220"/>
      <c r="F6449" s="108"/>
      <c r="G6449" s="220"/>
      <c r="H6449" s="108"/>
      <c r="I6449" s="220"/>
      <c r="J6449" s="108"/>
      <c r="K6449" s="220"/>
      <c r="L6449" s="108"/>
      <c r="M6449" s="220"/>
      <c r="N6449" s="108"/>
      <c r="O6449" s="220"/>
      <c r="P6449" s="108"/>
      <c r="Q6449" s="225"/>
    </row>
    <row r="6450" spans="2:17" x14ac:dyDescent="0.25">
      <c r="B6450" s="108"/>
      <c r="C6450" s="220"/>
      <c r="D6450" s="108"/>
      <c r="E6450" s="220"/>
      <c r="F6450" s="108"/>
      <c r="G6450" s="220"/>
      <c r="H6450" s="108"/>
      <c r="I6450" s="220"/>
      <c r="J6450" s="108"/>
      <c r="K6450" s="220"/>
      <c r="L6450" s="108"/>
      <c r="M6450" s="220"/>
      <c r="N6450" s="108"/>
      <c r="O6450" s="220"/>
      <c r="P6450" s="108"/>
      <c r="Q6450" s="225"/>
    </row>
    <row r="6451" spans="2:17" x14ac:dyDescent="0.25">
      <c r="B6451" s="108"/>
      <c r="C6451" s="220"/>
      <c r="D6451" s="108"/>
      <c r="E6451" s="220"/>
      <c r="F6451" s="108"/>
      <c r="G6451" s="220"/>
      <c r="H6451" s="108"/>
      <c r="I6451" s="220"/>
      <c r="J6451" s="108"/>
      <c r="K6451" s="220"/>
      <c r="L6451" s="108"/>
      <c r="M6451" s="220"/>
      <c r="N6451" s="108"/>
      <c r="O6451" s="220"/>
      <c r="P6451" s="108"/>
      <c r="Q6451" s="225"/>
    </row>
    <row r="6452" spans="2:17" x14ac:dyDescent="0.25">
      <c r="B6452" s="108"/>
      <c r="C6452" s="220"/>
      <c r="D6452" s="108"/>
      <c r="E6452" s="220"/>
      <c r="F6452" s="108"/>
      <c r="G6452" s="220"/>
      <c r="H6452" s="108"/>
      <c r="I6452" s="220"/>
      <c r="J6452" s="108"/>
      <c r="K6452" s="220"/>
      <c r="L6452" s="108"/>
      <c r="M6452" s="220"/>
      <c r="N6452" s="108"/>
      <c r="O6452" s="220"/>
      <c r="P6452" s="108"/>
      <c r="Q6452" s="225"/>
    </row>
    <row r="6453" spans="2:17" x14ac:dyDescent="0.25">
      <c r="B6453" s="108"/>
      <c r="C6453" s="220"/>
      <c r="D6453" s="108"/>
      <c r="E6453" s="220"/>
      <c r="F6453" s="108"/>
      <c r="G6453" s="220"/>
      <c r="H6453" s="108"/>
      <c r="I6453" s="220"/>
      <c r="J6453" s="108"/>
      <c r="K6453" s="220"/>
      <c r="L6453" s="108"/>
      <c r="M6453" s="220"/>
      <c r="N6453" s="108"/>
      <c r="O6453" s="220"/>
      <c r="P6453" s="108"/>
      <c r="Q6453" s="225"/>
    </row>
    <row r="6454" spans="2:17" x14ac:dyDescent="0.25">
      <c r="B6454" s="108"/>
      <c r="C6454" s="220"/>
      <c r="D6454" s="108"/>
      <c r="E6454" s="220"/>
      <c r="F6454" s="108"/>
      <c r="G6454" s="220"/>
      <c r="H6454" s="108"/>
      <c r="I6454" s="220"/>
      <c r="J6454" s="108"/>
      <c r="K6454" s="220"/>
      <c r="L6454" s="108"/>
      <c r="M6454" s="220"/>
      <c r="N6454" s="108"/>
      <c r="O6454" s="220"/>
      <c r="P6454" s="108"/>
      <c r="Q6454" s="225"/>
    </row>
    <row r="6455" spans="2:17" x14ac:dyDescent="0.25">
      <c r="B6455" s="108"/>
      <c r="C6455" s="220"/>
      <c r="D6455" s="108"/>
      <c r="E6455" s="220"/>
      <c r="F6455" s="108"/>
      <c r="G6455" s="220"/>
      <c r="H6455" s="108"/>
      <c r="I6455" s="220"/>
      <c r="J6455" s="108"/>
      <c r="K6455" s="220"/>
      <c r="L6455" s="108"/>
      <c r="M6455" s="220"/>
      <c r="N6455" s="108"/>
      <c r="O6455" s="220"/>
      <c r="P6455" s="108"/>
      <c r="Q6455" s="225"/>
    </row>
    <row r="6456" spans="2:17" x14ac:dyDescent="0.25">
      <c r="B6456" s="108"/>
      <c r="C6456" s="220"/>
      <c r="D6456" s="108"/>
      <c r="E6456" s="220"/>
      <c r="F6456" s="108"/>
      <c r="G6456" s="220"/>
      <c r="H6456" s="108"/>
      <c r="I6456" s="220"/>
      <c r="J6456" s="108"/>
      <c r="K6456" s="220"/>
      <c r="L6456" s="108"/>
      <c r="M6456" s="220"/>
      <c r="N6456" s="108"/>
      <c r="O6456" s="220"/>
      <c r="P6456" s="108"/>
      <c r="Q6456" s="225"/>
    </row>
    <row r="6457" spans="2:17" x14ac:dyDescent="0.25">
      <c r="B6457" s="108"/>
      <c r="C6457" s="220"/>
      <c r="D6457" s="108"/>
      <c r="E6457" s="220"/>
      <c r="F6457" s="108"/>
      <c r="G6457" s="220"/>
      <c r="H6457" s="108"/>
      <c r="I6457" s="220"/>
      <c r="J6457" s="108"/>
      <c r="K6457" s="220"/>
      <c r="L6457" s="108"/>
      <c r="M6457" s="220"/>
      <c r="N6457" s="108"/>
      <c r="O6457" s="220"/>
      <c r="P6457" s="108"/>
      <c r="Q6457" s="225"/>
    </row>
    <row r="6458" spans="2:17" x14ac:dyDescent="0.25">
      <c r="B6458" s="108"/>
      <c r="C6458" s="220"/>
      <c r="D6458" s="108"/>
      <c r="E6458" s="220"/>
      <c r="F6458" s="108"/>
      <c r="G6458" s="220"/>
      <c r="H6458" s="108"/>
      <c r="I6458" s="220"/>
      <c r="J6458" s="108"/>
      <c r="K6458" s="220"/>
      <c r="L6458" s="108"/>
      <c r="M6458" s="220"/>
      <c r="N6458" s="108"/>
      <c r="O6458" s="220"/>
      <c r="P6458" s="108"/>
      <c r="Q6458" s="225"/>
    </row>
    <row r="6459" spans="2:17" x14ac:dyDescent="0.25">
      <c r="B6459" s="108"/>
      <c r="C6459" s="220"/>
      <c r="D6459" s="108"/>
      <c r="E6459" s="220"/>
      <c r="F6459" s="108"/>
      <c r="G6459" s="220"/>
      <c r="H6459" s="108"/>
      <c r="I6459" s="220"/>
      <c r="J6459" s="108"/>
      <c r="K6459" s="220"/>
      <c r="L6459" s="108"/>
      <c r="M6459" s="220"/>
      <c r="N6459" s="108"/>
      <c r="O6459" s="220"/>
      <c r="P6459" s="108"/>
      <c r="Q6459" s="225"/>
    </row>
    <row r="6460" spans="2:17" x14ac:dyDescent="0.25">
      <c r="B6460" s="108"/>
      <c r="C6460" s="220"/>
      <c r="D6460" s="108"/>
      <c r="E6460" s="220"/>
      <c r="F6460" s="108"/>
      <c r="G6460" s="220"/>
      <c r="H6460" s="108"/>
      <c r="I6460" s="220"/>
      <c r="J6460" s="108"/>
      <c r="K6460" s="220"/>
      <c r="L6460" s="108"/>
      <c r="M6460" s="220"/>
      <c r="N6460" s="108"/>
      <c r="O6460" s="220"/>
      <c r="P6460" s="108"/>
      <c r="Q6460" s="225"/>
    </row>
    <row r="6461" spans="2:17" x14ac:dyDescent="0.25">
      <c r="B6461" s="108"/>
      <c r="C6461" s="220"/>
      <c r="D6461" s="108"/>
      <c r="E6461" s="220"/>
      <c r="F6461" s="108"/>
      <c r="G6461" s="220"/>
      <c r="H6461" s="108"/>
      <c r="I6461" s="220"/>
      <c r="J6461" s="108"/>
      <c r="K6461" s="220"/>
      <c r="L6461" s="108"/>
      <c r="M6461" s="220"/>
      <c r="N6461" s="108"/>
      <c r="O6461" s="220"/>
      <c r="P6461" s="108"/>
      <c r="Q6461" s="225"/>
    </row>
    <row r="6462" spans="2:17" x14ac:dyDescent="0.25">
      <c r="B6462" s="108"/>
      <c r="C6462" s="220"/>
      <c r="D6462" s="108"/>
      <c r="E6462" s="220"/>
      <c r="F6462" s="108"/>
      <c r="G6462" s="220"/>
      <c r="H6462" s="108"/>
      <c r="I6462" s="220"/>
      <c r="J6462" s="108"/>
      <c r="K6462" s="220"/>
      <c r="L6462" s="108"/>
      <c r="M6462" s="220"/>
      <c r="N6462" s="108"/>
      <c r="O6462" s="220"/>
      <c r="P6462" s="108"/>
      <c r="Q6462" s="225"/>
    </row>
    <row r="6463" spans="2:17" x14ac:dyDescent="0.25">
      <c r="B6463" s="108"/>
      <c r="C6463" s="220"/>
      <c r="D6463" s="108"/>
      <c r="E6463" s="220"/>
      <c r="F6463" s="108"/>
      <c r="G6463" s="220"/>
      <c r="H6463" s="108"/>
      <c r="I6463" s="220"/>
      <c r="J6463" s="108"/>
      <c r="K6463" s="220"/>
      <c r="L6463" s="108"/>
      <c r="M6463" s="220"/>
      <c r="N6463" s="108"/>
      <c r="O6463" s="220"/>
      <c r="P6463" s="108"/>
      <c r="Q6463" s="225"/>
    </row>
    <row r="6464" spans="2:17" x14ac:dyDescent="0.25">
      <c r="B6464" s="108"/>
      <c r="C6464" s="220"/>
      <c r="D6464" s="108"/>
      <c r="E6464" s="220"/>
      <c r="F6464" s="108"/>
      <c r="G6464" s="220"/>
      <c r="H6464" s="108"/>
      <c r="I6464" s="220"/>
      <c r="J6464" s="108"/>
      <c r="K6464" s="220"/>
      <c r="L6464" s="108"/>
      <c r="M6464" s="220"/>
      <c r="N6464" s="108"/>
      <c r="O6464" s="220"/>
      <c r="P6464" s="108"/>
      <c r="Q6464" s="225"/>
    </row>
    <row r="6465" spans="2:17" x14ac:dyDescent="0.25">
      <c r="B6465" s="108"/>
      <c r="C6465" s="220"/>
      <c r="D6465" s="108"/>
      <c r="E6465" s="220"/>
      <c r="F6465" s="108"/>
      <c r="G6465" s="220"/>
      <c r="H6465" s="108"/>
      <c r="I6465" s="220"/>
      <c r="J6465" s="108"/>
      <c r="K6465" s="220"/>
      <c r="L6465" s="108"/>
      <c r="M6465" s="220"/>
      <c r="N6465" s="108"/>
      <c r="O6465" s="220"/>
      <c r="P6465" s="108"/>
      <c r="Q6465" s="225"/>
    </row>
    <row r="6466" spans="2:17" x14ac:dyDescent="0.25">
      <c r="B6466" s="108"/>
      <c r="C6466" s="220"/>
      <c r="D6466" s="108"/>
      <c r="E6466" s="220"/>
      <c r="F6466" s="108"/>
      <c r="G6466" s="220"/>
      <c r="H6466" s="108"/>
      <c r="I6466" s="220"/>
      <c r="J6466" s="108"/>
      <c r="K6466" s="220"/>
      <c r="L6466" s="108"/>
      <c r="M6466" s="220"/>
      <c r="N6466" s="108"/>
      <c r="O6466" s="220"/>
      <c r="P6466" s="108"/>
      <c r="Q6466" s="225"/>
    </row>
    <row r="6467" spans="2:17" x14ac:dyDescent="0.25">
      <c r="B6467" s="108"/>
      <c r="C6467" s="220"/>
      <c r="D6467" s="108"/>
      <c r="E6467" s="220"/>
      <c r="F6467" s="108"/>
      <c r="G6467" s="220"/>
      <c r="H6467" s="108"/>
      <c r="I6467" s="220"/>
      <c r="J6467" s="108"/>
      <c r="K6467" s="220"/>
      <c r="L6467" s="108"/>
      <c r="M6467" s="220"/>
      <c r="N6467" s="108"/>
      <c r="O6467" s="220"/>
      <c r="P6467" s="108"/>
      <c r="Q6467" s="225"/>
    </row>
    <row r="6468" spans="2:17" x14ac:dyDescent="0.25">
      <c r="B6468" s="108"/>
      <c r="C6468" s="220"/>
      <c r="D6468" s="108"/>
      <c r="E6468" s="220"/>
      <c r="F6468" s="108"/>
      <c r="G6468" s="220"/>
      <c r="H6468" s="108"/>
      <c r="I6468" s="220"/>
      <c r="J6468" s="108"/>
      <c r="K6468" s="220"/>
      <c r="L6468" s="108"/>
      <c r="M6468" s="220"/>
      <c r="N6468" s="108"/>
      <c r="O6468" s="220"/>
      <c r="P6468" s="108"/>
      <c r="Q6468" s="225"/>
    </row>
    <row r="6469" spans="2:17" x14ac:dyDescent="0.25">
      <c r="B6469" s="108"/>
      <c r="C6469" s="220"/>
      <c r="D6469" s="108"/>
      <c r="E6469" s="220"/>
      <c r="F6469" s="108"/>
      <c r="G6469" s="220"/>
      <c r="H6469" s="108"/>
      <c r="I6469" s="220"/>
      <c r="J6469" s="108"/>
      <c r="K6469" s="220"/>
      <c r="L6469" s="108"/>
      <c r="M6469" s="220"/>
      <c r="N6469" s="108"/>
      <c r="O6469" s="220"/>
      <c r="P6469" s="108"/>
      <c r="Q6469" s="225"/>
    </row>
    <row r="6470" spans="2:17" x14ac:dyDescent="0.25">
      <c r="B6470" s="108"/>
      <c r="C6470" s="220"/>
      <c r="D6470" s="108"/>
      <c r="E6470" s="220"/>
      <c r="F6470" s="108"/>
      <c r="G6470" s="220"/>
      <c r="H6470" s="108"/>
      <c r="I6470" s="220"/>
      <c r="J6470" s="108"/>
      <c r="K6470" s="220"/>
      <c r="L6470" s="108"/>
      <c r="M6470" s="220"/>
      <c r="N6470" s="108"/>
      <c r="O6470" s="220"/>
      <c r="P6470" s="108"/>
      <c r="Q6470" s="225"/>
    </row>
    <row r="6471" spans="2:17" x14ac:dyDescent="0.25">
      <c r="B6471" s="108"/>
      <c r="C6471" s="220"/>
      <c r="D6471" s="108"/>
      <c r="E6471" s="220"/>
      <c r="F6471" s="108"/>
      <c r="G6471" s="220"/>
      <c r="H6471" s="108"/>
      <c r="I6471" s="220"/>
      <c r="J6471" s="108"/>
      <c r="K6471" s="220"/>
      <c r="L6471" s="108"/>
      <c r="M6471" s="220"/>
      <c r="N6471" s="108"/>
      <c r="O6471" s="220"/>
      <c r="P6471" s="108"/>
      <c r="Q6471" s="225"/>
    </row>
    <row r="6472" spans="2:17" x14ac:dyDescent="0.25">
      <c r="B6472" s="108"/>
      <c r="C6472" s="220"/>
      <c r="D6472" s="108"/>
      <c r="E6472" s="220"/>
      <c r="F6472" s="108"/>
      <c r="G6472" s="220"/>
      <c r="H6472" s="108"/>
      <c r="I6472" s="220"/>
      <c r="J6472" s="108"/>
      <c r="K6472" s="220"/>
      <c r="L6472" s="108"/>
      <c r="M6472" s="220"/>
      <c r="N6472" s="108"/>
      <c r="O6472" s="220"/>
      <c r="P6472" s="108"/>
      <c r="Q6472" s="225"/>
    </row>
    <row r="6473" spans="2:17" x14ac:dyDescent="0.25">
      <c r="B6473" s="108"/>
      <c r="C6473" s="220"/>
      <c r="D6473" s="108"/>
      <c r="E6473" s="220"/>
      <c r="F6473" s="108"/>
      <c r="G6473" s="220"/>
      <c r="H6473" s="108"/>
      <c r="I6473" s="220"/>
      <c r="J6473" s="108"/>
      <c r="K6473" s="220"/>
      <c r="L6473" s="108"/>
      <c r="M6473" s="220"/>
      <c r="N6473" s="108"/>
      <c r="O6473" s="220"/>
      <c r="P6473" s="108"/>
      <c r="Q6473" s="225"/>
    </row>
    <row r="6474" spans="2:17" x14ac:dyDescent="0.25">
      <c r="B6474" s="108"/>
      <c r="C6474" s="220"/>
      <c r="D6474" s="108"/>
      <c r="E6474" s="220"/>
      <c r="F6474" s="108"/>
      <c r="G6474" s="220"/>
      <c r="H6474" s="108"/>
      <c r="I6474" s="220"/>
      <c r="J6474" s="108"/>
      <c r="K6474" s="220"/>
      <c r="L6474" s="108"/>
      <c r="M6474" s="220"/>
      <c r="N6474" s="108"/>
      <c r="O6474" s="220"/>
      <c r="P6474" s="108"/>
      <c r="Q6474" s="225"/>
    </row>
    <row r="6475" spans="2:17" x14ac:dyDescent="0.25">
      <c r="B6475" s="108"/>
      <c r="C6475" s="220"/>
      <c r="D6475" s="108"/>
      <c r="E6475" s="220"/>
      <c r="F6475" s="108"/>
      <c r="G6475" s="220"/>
      <c r="H6475" s="108"/>
      <c r="I6475" s="220"/>
      <c r="J6475" s="108"/>
      <c r="K6475" s="220"/>
      <c r="L6475" s="108"/>
      <c r="M6475" s="220"/>
      <c r="N6475" s="108"/>
      <c r="O6475" s="220"/>
      <c r="P6475" s="108"/>
      <c r="Q6475" s="225"/>
    </row>
    <row r="6476" spans="2:17" x14ac:dyDescent="0.25">
      <c r="B6476" s="108"/>
      <c r="C6476" s="220"/>
      <c r="D6476" s="108"/>
      <c r="E6476" s="220"/>
      <c r="F6476" s="108"/>
      <c r="G6476" s="220"/>
      <c r="H6476" s="108"/>
      <c r="I6476" s="220"/>
      <c r="J6476" s="108"/>
      <c r="K6476" s="220"/>
      <c r="L6476" s="108"/>
      <c r="M6476" s="220"/>
      <c r="N6476" s="108"/>
      <c r="O6476" s="220"/>
      <c r="P6476" s="108"/>
      <c r="Q6476" s="225"/>
    </row>
    <row r="6477" spans="2:17" x14ac:dyDescent="0.25">
      <c r="B6477" s="108"/>
      <c r="C6477" s="220"/>
      <c r="D6477" s="108"/>
      <c r="E6477" s="220"/>
      <c r="F6477" s="108"/>
      <c r="G6477" s="220"/>
      <c r="H6477" s="108"/>
      <c r="I6477" s="220"/>
      <c r="J6477" s="108"/>
      <c r="K6477" s="220"/>
      <c r="L6477" s="108"/>
      <c r="M6477" s="220"/>
      <c r="N6477" s="108"/>
      <c r="O6477" s="220"/>
      <c r="P6477" s="108"/>
      <c r="Q6477" s="225"/>
    </row>
    <row r="6478" spans="2:17" x14ac:dyDescent="0.25">
      <c r="B6478" s="108"/>
      <c r="C6478" s="220"/>
      <c r="D6478" s="108"/>
      <c r="E6478" s="220"/>
      <c r="F6478" s="108"/>
      <c r="G6478" s="220"/>
      <c r="H6478" s="108"/>
      <c r="I6478" s="220"/>
      <c r="J6478" s="108"/>
      <c r="K6478" s="220"/>
      <c r="L6478" s="108"/>
      <c r="M6478" s="220"/>
      <c r="N6478" s="108"/>
      <c r="O6478" s="220"/>
      <c r="P6478" s="108"/>
      <c r="Q6478" s="225"/>
    </row>
    <row r="6479" spans="2:17" x14ac:dyDescent="0.25">
      <c r="B6479" s="108"/>
      <c r="C6479" s="220"/>
      <c r="D6479" s="108"/>
      <c r="E6479" s="220"/>
      <c r="F6479" s="108"/>
      <c r="G6479" s="220"/>
      <c r="H6479" s="108"/>
      <c r="I6479" s="220"/>
      <c r="J6479" s="108"/>
      <c r="K6479" s="220"/>
      <c r="L6479" s="108"/>
      <c r="M6479" s="220"/>
      <c r="N6479" s="108"/>
      <c r="O6479" s="220"/>
      <c r="P6479" s="108"/>
      <c r="Q6479" s="225"/>
    </row>
    <row r="6480" spans="2:17" x14ac:dyDescent="0.25">
      <c r="B6480" s="108"/>
      <c r="C6480" s="220"/>
      <c r="D6480" s="108"/>
      <c r="E6480" s="220"/>
      <c r="F6480" s="108"/>
      <c r="G6480" s="220"/>
      <c r="H6480" s="108"/>
      <c r="I6480" s="220"/>
      <c r="J6480" s="108"/>
      <c r="K6480" s="220"/>
      <c r="L6480" s="108"/>
      <c r="M6480" s="220"/>
      <c r="N6480" s="108"/>
      <c r="O6480" s="220"/>
      <c r="P6480" s="108"/>
      <c r="Q6480" s="225"/>
    </row>
    <row r="6481" spans="2:17" x14ac:dyDescent="0.25">
      <c r="B6481" s="108"/>
      <c r="C6481" s="220"/>
      <c r="D6481" s="108"/>
      <c r="E6481" s="220"/>
      <c r="F6481" s="108"/>
      <c r="G6481" s="220"/>
      <c r="H6481" s="108"/>
      <c r="I6481" s="220"/>
      <c r="J6481" s="108"/>
      <c r="K6481" s="220"/>
      <c r="L6481" s="108"/>
      <c r="M6481" s="220"/>
      <c r="N6481" s="108"/>
      <c r="O6481" s="220"/>
      <c r="P6481" s="108"/>
      <c r="Q6481" s="225"/>
    </row>
    <row r="6482" spans="2:17" x14ac:dyDescent="0.25">
      <c r="B6482" s="108"/>
      <c r="C6482" s="220"/>
      <c r="D6482" s="108"/>
      <c r="E6482" s="220"/>
      <c r="F6482" s="108"/>
      <c r="G6482" s="220"/>
      <c r="H6482" s="108"/>
      <c r="I6482" s="220"/>
      <c r="J6482" s="108"/>
      <c r="K6482" s="220"/>
      <c r="L6482" s="108"/>
      <c r="M6482" s="220"/>
      <c r="N6482" s="108"/>
      <c r="O6482" s="220"/>
      <c r="P6482" s="108"/>
      <c r="Q6482" s="225"/>
    </row>
    <row r="6483" spans="2:17" x14ac:dyDescent="0.25">
      <c r="B6483" s="108"/>
      <c r="C6483" s="220"/>
      <c r="D6483" s="108"/>
      <c r="E6483" s="220"/>
      <c r="F6483" s="108"/>
      <c r="G6483" s="220"/>
      <c r="H6483" s="108"/>
      <c r="I6483" s="220"/>
      <c r="J6483" s="108"/>
      <c r="K6483" s="220"/>
      <c r="L6483" s="108"/>
      <c r="M6483" s="220"/>
      <c r="N6483" s="108"/>
      <c r="O6483" s="220"/>
      <c r="P6483" s="108"/>
      <c r="Q6483" s="225"/>
    </row>
    <row r="6484" spans="2:17" x14ac:dyDescent="0.25">
      <c r="B6484" s="108"/>
      <c r="C6484" s="220"/>
      <c r="D6484" s="108"/>
      <c r="E6484" s="220"/>
      <c r="F6484" s="108"/>
      <c r="G6484" s="220"/>
      <c r="H6484" s="108"/>
      <c r="I6484" s="220"/>
      <c r="J6484" s="108"/>
      <c r="K6484" s="220"/>
      <c r="L6484" s="108"/>
      <c r="M6484" s="220"/>
      <c r="N6484" s="108"/>
      <c r="O6484" s="220"/>
      <c r="P6484" s="108"/>
      <c r="Q6484" s="225"/>
    </row>
    <row r="6485" spans="2:17" x14ac:dyDescent="0.25">
      <c r="B6485" s="108"/>
      <c r="C6485" s="220"/>
      <c r="D6485" s="108"/>
      <c r="E6485" s="220"/>
      <c r="F6485" s="108"/>
      <c r="G6485" s="220"/>
      <c r="H6485" s="108"/>
      <c r="I6485" s="220"/>
      <c r="J6485" s="108"/>
      <c r="K6485" s="220"/>
      <c r="L6485" s="108"/>
      <c r="M6485" s="220"/>
      <c r="N6485" s="108"/>
      <c r="O6485" s="220"/>
      <c r="P6485" s="108"/>
      <c r="Q6485" s="225"/>
    </row>
    <row r="6486" spans="2:17" x14ac:dyDescent="0.25">
      <c r="B6486" s="108"/>
      <c r="C6486" s="220"/>
      <c r="D6486" s="108"/>
      <c r="E6486" s="220"/>
      <c r="F6486" s="108"/>
      <c r="G6486" s="220"/>
      <c r="H6486" s="108"/>
      <c r="I6486" s="220"/>
      <c r="J6486" s="108"/>
      <c r="K6486" s="220"/>
      <c r="L6486" s="108"/>
      <c r="M6486" s="220"/>
      <c r="N6486" s="108"/>
      <c r="O6486" s="220"/>
      <c r="P6486" s="108"/>
      <c r="Q6486" s="225"/>
    </row>
    <row r="6487" spans="2:17" x14ac:dyDescent="0.25">
      <c r="B6487" s="108"/>
      <c r="C6487" s="220"/>
      <c r="D6487" s="108"/>
      <c r="E6487" s="220"/>
      <c r="F6487" s="108"/>
      <c r="G6487" s="220"/>
      <c r="H6487" s="108"/>
      <c r="I6487" s="220"/>
      <c r="J6487" s="108"/>
      <c r="K6487" s="220"/>
      <c r="L6487" s="108"/>
      <c r="M6487" s="220"/>
      <c r="N6487" s="108"/>
      <c r="O6487" s="220"/>
      <c r="P6487" s="108"/>
      <c r="Q6487" s="225"/>
    </row>
    <row r="6488" spans="2:17" x14ac:dyDescent="0.25">
      <c r="B6488" s="108"/>
      <c r="C6488" s="220"/>
      <c r="D6488" s="108"/>
      <c r="E6488" s="220"/>
      <c r="F6488" s="108"/>
      <c r="G6488" s="220"/>
      <c r="H6488" s="108"/>
      <c r="I6488" s="220"/>
      <c r="J6488" s="108"/>
      <c r="K6488" s="220"/>
      <c r="L6488" s="108"/>
      <c r="M6488" s="220"/>
      <c r="N6488" s="108"/>
      <c r="O6488" s="220"/>
      <c r="P6488" s="108"/>
      <c r="Q6488" s="225"/>
    </row>
    <row r="6489" spans="2:17" x14ac:dyDescent="0.25">
      <c r="B6489" s="108"/>
      <c r="C6489" s="220"/>
      <c r="D6489" s="108"/>
      <c r="E6489" s="220"/>
      <c r="F6489" s="108"/>
      <c r="G6489" s="220"/>
      <c r="H6489" s="108"/>
      <c r="I6489" s="220"/>
      <c r="J6489" s="108"/>
      <c r="K6489" s="220"/>
      <c r="L6489" s="108"/>
      <c r="M6489" s="220"/>
      <c r="N6489" s="108"/>
      <c r="O6489" s="220"/>
      <c r="P6489" s="108"/>
      <c r="Q6489" s="225"/>
    </row>
    <row r="6490" spans="2:17" x14ac:dyDescent="0.25">
      <c r="B6490" s="108"/>
      <c r="C6490" s="220"/>
      <c r="D6490" s="108"/>
      <c r="E6490" s="220"/>
      <c r="F6490" s="108"/>
      <c r="G6490" s="220"/>
      <c r="H6490" s="108"/>
      <c r="I6490" s="220"/>
      <c r="J6490" s="108"/>
      <c r="K6490" s="220"/>
      <c r="L6490" s="108"/>
      <c r="M6490" s="220"/>
      <c r="N6490" s="108"/>
      <c r="O6490" s="220"/>
      <c r="P6490" s="108"/>
      <c r="Q6490" s="225"/>
    </row>
    <row r="6491" spans="2:17" x14ac:dyDescent="0.25">
      <c r="B6491" s="108"/>
      <c r="C6491" s="220"/>
      <c r="D6491" s="108"/>
      <c r="E6491" s="220"/>
      <c r="F6491" s="108"/>
      <c r="G6491" s="220"/>
      <c r="H6491" s="108"/>
      <c r="I6491" s="220"/>
      <c r="J6491" s="108"/>
      <c r="K6491" s="220"/>
      <c r="L6491" s="108"/>
      <c r="M6491" s="220"/>
      <c r="N6491" s="108"/>
      <c r="O6491" s="220"/>
      <c r="P6491" s="108"/>
      <c r="Q6491" s="225"/>
    </row>
    <row r="6492" spans="2:17" x14ac:dyDescent="0.25">
      <c r="B6492" s="108"/>
      <c r="C6492" s="220"/>
      <c r="D6492" s="108"/>
      <c r="E6492" s="220"/>
      <c r="F6492" s="108"/>
      <c r="G6492" s="220"/>
      <c r="H6492" s="108"/>
      <c r="I6492" s="220"/>
      <c r="J6492" s="108"/>
      <c r="K6492" s="220"/>
      <c r="L6492" s="108"/>
      <c r="M6492" s="220"/>
      <c r="N6492" s="108"/>
      <c r="O6492" s="220"/>
      <c r="P6492" s="108"/>
      <c r="Q6492" s="225"/>
    </row>
    <row r="6493" spans="2:17" x14ac:dyDescent="0.25">
      <c r="B6493" s="108"/>
      <c r="C6493" s="220"/>
      <c r="D6493" s="108"/>
      <c r="E6493" s="220"/>
      <c r="F6493" s="108"/>
      <c r="G6493" s="220"/>
      <c r="H6493" s="108"/>
      <c r="I6493" s="220"/>
      <c r="J6493" s="108"/>
      <c r="K6493" s="220"/>
      <c r="L6493" s="108"/>
      <c r="M6493" s="220"/>
      <c r="N6493" s="108"/>
      <c r="O6493" s="220"/>
      <c r="P6493" s="108"/>
      <c r="Q6493" s="225"/>
    </row>
    <row r="6494" spans="2:17" x14ac:dyDescent="0.25">
      <c r="B6494" s="108"/>
      <c r="C6494" s="220"/>
      <c r="D6494" s="108"/>
      <c r="E6494" s="220"/>
      <c r="F6494" s="108"/>
      <c r="G6494" s="220"/>
      <c r="H6494" s="108"/>
      <c r="I6494" s="220"/>
      <c r="J6494" s="108"/>
      <c r="K6494" s="220"/>
      <c r="L6494" s="108"/>
      <c r="M6494" s="220"/>
      <c r="N6494" s="108"/>
      <c r="O6494" s="220"/>
      <c r="P6494" s="108"/>
      <c r="Q6494" s="225"/>
    </row>
    <row r="6495" spans="2:17" x14ac:dyDescent="0.25">
      <c r="B6495" s="108"/>
      <c r="C6495" s="220"/>
      <c r="D6495" s="108"/>
      <c r="E6495" s="220"/>
      <c r="F6495" s="108"/>
      <c r="G6495" s="220"/>
      <c r="H6495" s="108"/>
      <c r="I6495" s="220"/>
      <c r="J6495" s="108"/>
      <c r="K6495" s="220"/>
      <c r="L6495" s="108"/>
      <c r="M6495" s="220"/>
      <c r="N6495" s="108"/>
      <c r="O6495" s="220"/>
      <c r="P6495" s="108"/>
      <c r="Q6495" s="225"/>
    </row>
    <row r="6496" spans="2:17" x14ac:dyDescent="0.25">
      <c r="B6496" s="108"/>
      <c r="C6496" s="220"/>
      <c r="D6496" s="108"/>
      <c r="E6496" s="220"/>
      <c r="F6496" s="108"/>
      <c r="G6496" s="220"/>
      <c r="H6496" s="108"/>
      <c r="I6496" s="220"/>
      <c r="J6496" s="108"/>
      <c r="K6496" s="220"/>
      <c r="L6496" s="108"/>
      <c r="M6496" s="220"/>
      <c r="N6496" s="108"/>
      <c r="O6496" s="220"/>
      <c r="P6496" s="108"/>
      <c r="Q6496" s="225"/>
    </row>
    <row r="6497" spans="2:17" x14ac:dyDescent="0.25">
      <c r="B6497" s="108"/>
      <c r="C6497" s="220"/>
      <c r="D6497" s="108"/>
      <c r="E6497" s="220"/>
      <c r="F6497" s="108"/>
      <c r="G6497" s="220"/>
      <c r="H6497" s="108"/>
      <c r="I6497" s="220"/>
      <c r="J6497" s="108"/>
      <c r="K6497" s="220"/>
      <c r="L6497" s="108"/>
      <c r="M6497" s="220"/>
      <c r="N6497" s="108"/>
      <c r="O6497" s="220"/>
      <c r="P6497" s="108"/>
      <c r="Q6497" s="225"/>
    </row>
    <row r="6498" spans="2:17" x14ac:dyDescent="0.25">
      <c r="B6498" s="108"/>
      <c r="C6498" s="220"/>
      <c r="D6498" s="108"/>
      <c r="E6498" s="220"/>
      <c r="F6498" s="108"/>
      <c r="G6498" s="220"/>
      <c r="H6498" s="108"/>
      <c r="I6498" s="220"/>
      <c r="J6498" s="108"/>
      <c r="K6498" s="220"/>
      <c r="L6498" s="108"/>
      <c r="M6498" s="220"/>
      <c r="N6498" s="108"/>
      <c r="O6498" s="220"/>
      <c r="P6498" s="108"/>
      <c r="Q6498" s="225"/>
    </row>
    <row r="6499" spans="2:17" x14ac:dyDescent="0.25">
      <c r="B6499" s="108"/>
      <c r="C6499" s="220"/>
      <c r="D6499" s="108"/>
      <c r="E6499" s="220"/>
      <c r="F6499" s="108"/>
      <c r="G6499" s="220"/>
      <c r="H6499" s="108"/>
      <c r="I6499" s="220"/>
      <c r="J6499" s="108"/>
      <c r="K6499" s="220"/>
      <c r="L6499" s="108"/>
      <c r="M6499" s="220"/>
      <c r="N6499" s="108"/>
      <c r="O6499" s="220"/>
      <c r="P6499" s="108"/>
      <c r="Q6499" s="225"/>
    </row>
    <row r="6500" spans="2:17" x14ac:dyDescent="0.25">
      <c r="B6500" s="108"/>
      <c r="C6500" s="220"/>
      <c r="D6500" s="108"/>
      <c r="E6500" s="220"/>
      <c r="F6500" s="108"/>
      <c r="G6500" s="220"/>
      <c r="H6500" s="108"/>
      <c r="I6500" s="220"/>
      <c r="J6500" s="108"/>
      <c r="K6500" s="220"/>
      <c r="L6500" s="108"/>
      <c r="M6500" s="220"/>
      <c r="N6500" s="108"/>
      <c r="O6500" s="220"/>
      <c r="P6500" s="108"/>
      <c r="Q6500" s="225"/>
    </row>
    <row r="6501" spans="2:17" x14ac:dyDescent="0.25">
      <c r="B6501" s="108"/>
      <c r="C6501" s="220"/>
      <c r="D6501" s="108"/>
      <c r="E6501" s="220"/>
      <c r="F6501" s="108"/>
      <c r="G6501" s="220"/>
      <c r="H6501" s="108"/>
      <c r="I6501" s="220"/>
      <c r="J6501" s="108"/>
      <c r="K6501" s="220"/>
      <c r="L6501" s="108"/>
      <c r="M6501" s="220"/>
      <c r="N6501" s="108"/>
      <c r="O6501" s="220"/>
      <c r="P6501" s="108"/>
      <c r="Q6501" s="225"/>
    </row>
    <row r="6502" spans="2:17" x14ac:dyDescent="0.25">
      <c r="B6502" s="108"/>
      <c r="C6502" s="220"/>
      <c r="D6502" s="108"/>
      <c r="E6502" s="220"/>
      <c r="F6502" s="108"/>
      <c r="G6502" s="220"/>
      <c r="H6502" s="108"/>
      <c r="I6502" s="220"/>
      <c r="J6502" s="108"/>
      <c r="K6502" s="220"/>
      <c r="L6502" s="108"/>
      <c r="M6502" s="220"/>
      <c r="N6502" s="108"/>
      <c r="O6502" s="220"/>
      <c r="P6502" s="108"/>
      <c r="Q6502" s="225"/>
    </row>
    <row r="6503" spans="2:17" x14ac:dyDescent="0.25">
      <c r="B6503" s="108"/>
      <c r="C6503" s="220"/>
      <c r="D6503" s="108"/>
      <c r="E6503" s="220"/>
      <c r="F6503" s="108"/>
      <c r="G6503" s="220"/>
      <c r="H6503" s="108"/>
      <c r="I6503" s="220"/>
      <c r="J6503" s="108"/>
      <c r="K6503" s="220"/>
      <c r="L6503" s="108"/>
      <c r="M6503" s="220"/>
      <c r="N6503" s="108"/>
      <c r="O6503" s="220"/>
      <c r="P6503" s="108"/>
      <c r="Q6503" s="225"/>
    </row>
    <row r="6504" spans="2:17" x14ac:dyDescent="0.25">
      <c r="B6504" s="108"/>
      <c r="C6504" s="220"/>
      <c r="D6504" s="108"/>
      <c r="E6504" s="220"/>
      <c r="F6504" s="108"/>
      <c r="G6504" s="220"/>
      <c r="H6504" s="108"/>
      <c r="I6504" s="220"/>
      <c r="J6504" s="108"/>
      <c r="K6504" s="220"/>
      <c r="L6504" s="108"/>
      <c r="M6504" s="220"/>
      <c r="N6504" s="108"/>
      <c r="O6504" s="220"/>
      <c r="P6504" s="108"/>
      <c r="Q6504" s="225"/>
    </row>
    <row r="6505" spans="2:17" x14ac:dyDescent="0.25">
      <c r="B6505" s="108"/>
      <c r="C6505" s="220"/>
      <c r="D6505" s="108"/>
      <c r="E6505" s="220"/>
      <c r="F6505" s="108"/>
      <c r="G6505" s="220"/>
      <c r="H6505" s="108"/>
      <c r="I6505" s="220"/>
      <c r="J6505" s="108"/>
      <c r="K6505" s="220"/>
      <c r="L6505" s="108"/>
      <c r="M6505" s="220"/>
      <c r="N6505" s="108"/>
      <c r="O6505" s="220"/>
      <c r="P6505" s="108"/>
      <c r="Q6505" s="225"/>
    </row>
    <row r="6506" spans="2:17" x14ac:dyDescent="0.25">
      <c r="B6506" s="108"/>
      <c r="C6506" s="220"/>
      <c r="D6506" s="108"/>
      <c r="E6506" s="220"/>
      <c r="F6506" s="108"/>
      <c r="G6506" s="220"/>
      <c r="H6506" s="108"/>
      <c r="I6506" s="220"/>
      <c r="J6506" s="108"/>
      <c r="K6506" s="220"/>
      <c r="L6506" s="108"/>
      <c r="M6506" s="220"/>
      <c r="N6506" s="108"/>
      <c r="O6506" s="220"/>
      <c r="P6506" s="108"/>
      <c r="Q6506" s="225"/>
    </row>
    <row r="6507" spans="2:17" x14ac:dyDescent="0.25">
      <c r="B6507" s="108"/>
      <c r="C6507" s="220"/>
      <c r="D6507" s="108"/>
      <c r="E6507" s="220"/>
      <c r="F6507" s="108"/>
      <c r="G6507" s="220"/>
      <c r="H6507" s="108"/>
      <c r="I6507" s="220"/>
      <c r="J6507" s="108"/>
      <c r="K6507" s="220"/>
      <c r="L6507" s="108"/>
      <c r="M6507" s="220"/>
      <c r="N6507" s="108"/>
      <c r="O6507" s="220"/>
      <c r="P6507" s="108"/>
      <c r="Q6507" s="225"/>
    </row>
    <row r="6508" spans="2:17" x14ac:dyDescent="0.25">
      <c r="B6508" s="108"/>
      <c r="C6508" s="220"/>
      <c r="D6508" s="108"/>
      <c r="E6508" s="220"/>
      <c r="F6508" s="108"/>
      <c r="G6508" s="220"/>
      <c r="H6508" s="108"/>
      <c r="I6508" s="220"/>
      <c r="J6508" s="108"/>
      <c r="K6508" s="220"/>
      <c r="L6508" s="108"/>
      <c r="M6508" s="220"/>
      <c r="N6508" s="108"/>
      <c r="O6508" s="220"/>
      <c r="P6508" s="108"/>
      <c r="Q6508" s="225"/>
    </row>
    <row r="6509" spans="2:17" x14ac:dyDescent="0.25">
      <c r="B6509" s="108"/>
      <c r="C6509" s="220"/>
      <c r="D6509" s="108"/>
      <c r="E6509" s="220"/>
      <c r="F6509" s="108"/>
      <c r="G6509" s="220"/>
      <c r="H6509" s="108"/>
      <c r="I6509" s="220"/>
      <c r="J6509" s="108"/>
      <c r="K6509" s="220"/>
      <c r="L6509" s="108"/>
      <c r="M6509" s="220"/>
      <c r="N6509" s="108"/>
      <c r="O6509" s="220"/>
      <c r="P6509" s="108"/>
      <c r="Q6509" s="225"/>
    </row>
    <row r="6510" spans="2:17" x14ac:dyDescent="0.25">
      <c r="B6510" s="108"/>
      <c r="C6510" s="220"/>
      <c r="D6510" s="108"/>
      <c r="E6510" s="220"/>
      <c r="F6510" s="108"/>
      <c r="G6510" s="220"/>
      <c r="H6510" s="108"/>
      <c r="I6510" s="220"/>
      <c r="J6510" s="108"/>
      <c r="K6510" s="220"/>
      <c r="L6510" s="108"/>
      <c r="M6510" s="220"/>
      <c r="N6510" s="108"/>
      <c r="O6510" s="220"/>
      <c r="P6510" s="108"/>
      <c r="Q6510" s="225"/>
    </row>
    <row r="6511" spans="2:17" x14ac:dyDescent="0.25">
      <c r="B6511" s="108"/>
      <c r="C6511" s="220"/>
      <c r="D6511" s="108"/>
      <c r="E6511" s="220"/>
      <c r="F6511" s="108"/>
      <c r="G6511" s="220"/>
      <c r="H6511" s="108"/>
      <c r="I6511" s="220"/>
      <c r="J6511" s="108"/>
      <c r="K6511" s="220"/>
      <c r="L6511" s="108"/>
      <c r="M6511" s="220"/>
      <c r="N6511" s="108"/>
      <c r="O6511" s="220"/>
      <c r="P6511" s="108"/>
      <c r="Q6511" s="225"/>
    </row>
    <row r="6512" spans="2:17" x14ac:dyDescent="0.25">
      <c r="B6512" s="108"/>
      <c r="C6512" s="220"/>
      <c r="D6512" s="108"/>
      <c r="E6512" s="220"/>
      <c r="F6512" s="108"/>
      <c r="G6512" s="220"/>
      <c r="H6512" s="108"/>
      <c r="I6512" s="220"/>
      <c r="J6512" s="108"/>
      <c r="K6512" s="220"/>
      <c r="L6512" s="108"/>
      <c r="M6512" s="220"/>
      <c r="N6512" s="108"/>
      <c r="O6512" s="220"/>
      <c r="P6512" s="108"/>
      <c r="Q6512" s="225"/>
    </row>
    <row r="6513" spans="2:17" x14ac:dyDescent="0.25">
      <c r="B6513" s="108"/>
      <c r="C6513" s="220"/>
      <c r="D6513" s="108"/>
      <c r="E6513" s="220"/>
      <c r="F6513" s="108"/>
      <c r="G6513" s="220"/>
      <c r="H6513" s="108"/>
      <c r="I6513" s="220"/>
      <c r="J6513" s="108"/>
      <c r="K6513" s="220"/>
      <c r="L6513" s="108"/>
      <c r="M6513" s="220"/>
      <c r="N6513" s="108"/>
      <c r="O6513" s="220"/>
      <c r="P6513" s="108"/>
      <c r="Q6513" s="225"/>
    </row>
    <row r="6514" spans="2:17" x14ac:dyDescent="0.25">
      <c r="B6514" s="108"/>
      <c r="C6514" s="220"/>
      <c r="D6514" s="108"/>
      <c r="E6514" s="220"/>
      <c r="F6514" s="108"/>
      <c r="G6514" s="220"/>
      <c r="H6514" s="108"/>
      <c r="I6514" s="220"/>
      <c r="J6514" s="108"/>
      <c r="K6514" s="220"/>
      <c r="L6514" s="108"/>
      <c r="M6514" s="220"/>
      <c r="N6514" s="108"/>
      <c r="O6514" s="220"/>
      <c r="P6514" s="108"/>
      <c r="Q6514" s="225"/>
    </row>
    <row r="6515" spans="2:17" x14ac:dyDescent="0.25">
      <c r="B6515" s="108"/>
      <c r="C6515" s="220"/>
      <c r="D6515" s="108"/>
      <c r="E6515" s="220"/>
      <c r="F6515" s="108"/>
      <c r="G6515" s="220"/>
      <c r="H6515" s="108"/>
      <c r="I6515" s="220"/>
      <c r="J6515" s="108"/>
      <c r="K6515" s="220"/>
      <c r="L6515" s="108"/>
      <c r="M6515" s="220"/>
      <c r="N6515" s="108"/>
      <c r="O6515" s="220"/>
      <c r="P6515" s="108"/>
      <c r="Q6515" s="225"/>
    </row>
    <row r="6516" spans="2:17" x14ac:dyDescent="0.25">
      <c r="B6516" s="108"/>
      <c r="C6516" s="220"/>
      <c r="D6516" s="108"/>
      <c r="E6516" s="220"/>
      <c r="F6516" s="108"/>
      <c r="G6516" s="220"/>
      <c r="H6516" s="108"/>
      <c r="I6516" s="220"/>
      <c r="J6516" s="108"/>
      <c r="K6516" s="220"/>
      <c r="L6516" s="108"/>
      <c r="M6516" s="220"/>
      <c r="N6516" s="108"/>
      <c r="O6516" s="220"/>
      <c r="P6516" s="108"/>
      <c r="Q6516" s="225"/>
    </row>
    <row r="6517" spans="2:17" x14ac:dyDescent="0.25">
      <c r="B6517" s="108"/>
      <c r="C6517" s="220"/>
      <c r="D6517" s="108"/>
      <c r="E6517" s="220"/>
      <c r="F6517" s="108"/>
      <c r="G6517" s="220"/>
      <c r="H6517" s="108"/>
      <c r="I6517" s="220"/>
      <c r="J6517" s="108"/>
      <c r="K6517" s="220"/>
      <c r="L6517" s="108"/>
      <c r="M6517" s="220"/>
      <c r="N6517" s="108"/>
      <c r="O6517" s="220"/>
      <c r="P6517" s="108"/>
      <c r="Q6517" s="225"/>
    </row>
    <row r="6518" spans="2:17" x14ac:dyDescent="0.25">
      <c r="B6518" s="108"/>
      <c r="C6518" s="220"/>
      <c r="D6518" s="108"/>
      <c r="E6518" s="220"/>
      <c r="F6518" s="108"/>
      <c r="G6518" s="220"/>
      <c r="H6518" s="108"/>
      <c r="I6518" s="220"/>
      <c r="J6518" s="108"/>
      <c r="K6518" s="220"/>
      <c r="L6518" s="108"/>
      <c r="M6518" s="220"/>
      <c r="N6518" s="108"/>
      <c r="O6518" s="220"/>
      <c r="P6518" s="108"/>
      <c r="Q6518" s="225"/>
    </row>
    <row r="6519" spans="2:17" x14ac:dyDescent="0.25">
      <c r="B6519" s="108"/>
      <c r="C6519" s="220"/>
      <c r="D6519" s="108"/>
      <c r="E6519" s="220"/>
      <c r="F6519" s="108"/>
      <c r="G6519" s="220"/>
      <c r="H6519" s="108"/>
      <c r="I6519" s="220"/>
      <c r="J6519" s="108"/>
      <c r="K6519" s="220"/>
      <c r="L6519" s="108"/>
      <c r="M6519" s="220"/>
      <c r="N6519" s="108"/>
      <c r="O6519" s="220"/>
      <c r="P6519" s="108"/>
      <c r="Q6519" s="225"/>
    </row>
    <row r="6520" spans="2:17" x14ac:dyDescent="0.25">
      <c r="B6520" s="108"/>
      <c r="C6520" s="220"/>
      <c r="D6520" s="108"/>
      <c r="E6520" s="220"/>
      <c r="F6520" s="108"/>
      <c r="G6520" s="220"/>
      <c r="H6520" s="108"/>
      <c r="I6520" s="220"/>
      <c r="J6520" s="108"/>
      <c r="K6520" s="220"/>
      <c r="L6520" s="108"/>
      <c r="M6520" s="220"/>
      <c r="N6520" s="108"/>
      <c r="O6520" s="220"/>
      <c r="P6520" s="108"/>
      <c r="Q6520" s="225"/>
    </row>
    <row r="6521" spans="2:17" x14ac:dyDescent="0.25">
      <c r="B6521" s="108"/>
      <c r="C6521" s="220"/>
      <c r="D6521" s="108"/>
      <c r="E6521" s="220"/>
      <c r="F6521" s="108"/>
      <c r="G6521" s="220"/>
      <c r="H6521" s="108"/>
      <c r="I6521" s="220"/>
      <c r="J6521" s="108"/>
      <c r="K6521" s="220"/>
      <c r="L6521" s="108"/>
      <c r="M6521" s="220"/>
      <c r="N6521" s="108"/>
      <c r="O6521" s="220"/>
      <c r="P6521" s="108"/>
      <c r="Q6521" s="225"/>
    </row>
    <row r="6522" spans="2:17" x14ac:dyDescent="0.25">
      <c r="B6522" s="108"/>
      <c r="C6522" s="220"/>
      <c r="D6522" s="108"/>
      <c r="E6522" s="220"/>
      <c r="F6522" s="108"/>
      <c r="G6522" s="220"/>
      <c r="H6522" s="108"/>
      <c r="I6522" s="220"/>
      <c r="J6522" s="108"/>
      <c r="K6522" s="220"/>
      <c r="L6522" s="108"/>
      <c r="M6522" s="220"/>
      <c r="N6522" s="108"/>
      <c r="O6522" s="220"/>
      <c r="P6522" s="108"/>
      <c r="Q6522" s="225"/>
    </row>
    <row r="6523" spans="2:17" x14ac:dyDescent="0.25">
      <c r="B6523" s="108"/>
      <c r="C6523" s="220"/>
      <c r="D6523" s="108"/>
      <c r="E6523" s="220"/>
      <c r="F6523" s="108"/>
      <c r="G6523" s="220"/>
      <c r="H6523" s="108"/>
      <c r="I6523" s="220"/>
      <c r="J6523" s="108"/>
      <c r="K6523" s="220"/>
      <c r="L6523" s="108"/>
      <c r="M6523" s="220"/>
      <c r="N6523" s="108"/>
      <c r="O6523" s="220"/>
      <c r="P6523" s="108"/>
      <c r="Q6523" s="225"/>
    </row>
    <row r="6524" spans="2:17" x14ac:dyDescent="0.25">
      <c r="B6524" s="108"/>
      <c r="C6524" s="220"/>
      <c r="D6524" s="108"/>
      <c r="E6524" s="220"/>
      <c r="F6524" s="108"/>
      <c r="G6524" s="220"/>
      <c r="H6524" s="108"/>
      <c r="I6524" s="220"/>
      <c r="J6524" s="108"/>
      <c r="K6524" s="220"/>
      <c r="L6524" s="108"/>
      <c r="M6524" s="220"/>
      <c r="N6524" s="108"/>
      <c r="O6524" s="220"/>
      <c r="P6524" s="108"/>
      <c r="Q6524" s="225"/>
    </row>
    <row r="6525" spans="2:17" x14ac:dyDescent="0.25">
      <c r="B6525" s="108"/>
      <c r="C6525" s="220"/>
      <c r="D6525" s="108"/>
      <c r="E6525" s="220"/>
      <c r="F6525" s="108"/>
      <c r="G6525" s="220"/>
      <c r="H6525" s="108"/>
      <c r="I6525" s="220"/>
      <c r="J6525" s="108"/>
      <c r="K6525" s="220"/>
      <c r="L6525" s="108"/>
      <c r="M6525" s="220"/>
      <c r="N6525" s="108"/>
      <c r="O6525" s="220"/>
      <c r="P6525" s="108"/>
      <c r="Q6525" s="225"/>
    </row>
    <row r="6526" spans="2:17" x14ac:dyDescent="0.25">
      <c r="B6526" s="108"/>
      <c r="C6526" s="220"/>
      <c r="D6526" s="108"/>
      <c r="E6526" s="220"/>
      <c r="F6526" s="108"/>
      <c r="G6526" s="220"/>
      <c r="H6526" s="108"/>
      <c r="I6526" s="220"/>
      <c r="J6526" s="108"/>
      <c r="K6526" s="220"/>
      <c r="L6526" s="108"/>
      <c r="M6526" s="220"/>
      <c r="N6526" s="108"/>
      <c r="O6526" s="220"/>
      <c r="P6526" s="108"/>
      <c r="Q6526" s="225"/>
    </row>
    <row r="6527" spans="2:17" x14ac:dyDescent="0.25">
      <c r="B6527" s="108"/>
      <c r="C6527" s="220"/>
      <c r="D6527" s="108"/>
      <c r="E6527" s="220"/>
      <c r="F6527" s="108"/>
      <c r="G6527" s="220"/>
      <c r="H6527" s="108"/>
      <c r="I6527" s="220"/>
      <c r="J6527" s="108"/>
      <c r="K6527" s="220"/>
      <c r="L6527" s="108"/>
      <c r="M6527" s="220"/>
      <c r="N6527" s="108"/>
      <c r="O6527" s="220"/>
      <c r="P6527" s="108"/>
      <c r="Q6527" s="225"/>
    </row>
    <row r="6528" spans="2:17" x14ac:dyDescent="0.25">
      <c r="B6528" s="108"/>
      <c r="C6528" s="220"/>
      <c r="D6528" s="108"/>
      <c r="E6528" s="220"/>
      <c r="F6528" s="108"/>
      <c r="G6528" s="220"/>
      <c r="H6528" s="108"/>
      <c r="I6528" s="220"/>
      <c r="J6528" s="108"/>
      <c r="K6528" s="220"/>
      <c r="L6528" s="108"/>
      <c r="M6528" s="220"/>
      <c r="N6528" s="108"/>
      <c r="O6528" s="220"/>
      <c r="P6528" s="108"/>
      <c r="Q6528" s="225"/>
    </row>
    <row r="6529" spans="2:17" x14ac:dyDescent="0.25">
      <c r="B6529" s="108"/>
      <c r="C6529" s="220"/>
      <c r="D6529" s="108"/>
      <c r="E6529" s="220"/>
      <c r="F6529" s="108"/>
      <c r="G6529" s="220"/>
      <c r="H6529" s="108"/>
      <c r="I6529" s="220"/>
      <c r="J6529" s="108"/>
      <c r="K6529" s="220"/>
      <c r="L6529" s="108"/>
      <c r="M6529" s="220"/>
      <c r="N6529" s="108"/>
      <c r="O6529" s="220"/>
      <c r="P6529" s="108"/>
      <c r="Q6529" s="225"/>
    </row>
    <row r="6530" spans="2:17" x14ac:dyDescent="0.25">
      <c r="B6530" s="108"/>
      <c r="C6530" s="220"/>
      <c r="D6530" s="108"/>
      <c r="E6530" s="220"/>
      <c r="F6530" s="108"/>
      <c r="G6530" s="220"/>
      <c r="H6530" s="108"/>
      <c r="I6530" s="220"/>
      <c r="J6530" s="108"/>
      <c r="K6530" s="220"/>
      <c r="L6530" s="108"/>
      <c r="M6530" s="220"/>
      <c r="N6530" s="108"/>
      <c r="O6530" s="220"/>
      <c r="P6530" s="108"/>
      <c r="Q6530" s="225"/>
    </row>
    <row r="6531" spans="2:17" x14ac:dyDescent="0.25">
      <c r="B6531" s="108"/>
      <c r="C6531" s="220"/>
      <c r="D6531" s="108"/>
      <c r="E6531" s="220"/>
      <c r="F6531" s="108"/>
      <c r="G6531" s="220"/>
      <c r="H6531" s="108"/>
      <c r="I6531" s="220"/>
      <c r="J6531" s="108"/>
      <c r="K6531" s="220"/>
      <c r="L6531" s="108"/>
      <c r="M6531" s="220"/>
      <c r="N6531" s="108"/>
      <c r="O6531" s="220"/>
      <c r="P6531" s="108"/>
      <c r="Q6531" s="225"/>
    </row>
    <row r="6532" spans="2:17" x14ac:dyDescent="0.25">
      <c r="B6532" s="108"/>
      <c r="C6532" s="220"/>
      <c r="D6532" s="108"/>
      <c r="E6532" s="220"/>
      <c r="F6532" s="108"/>
      <c r="G6532" s="220"/>
      <c r="H6532" s="108"/>
      <c r="I6532" s="220"/>
      <c r="J6532" s="108"/>
      <c r="K6532" s="220"/>
      <c r="L6532" s="108"/>
      <c r="M6532" s="220"/>
      <c r="N6532" s="108"/>
      <c r="O6532" s="220"/>
      <c r="P6532" s="108"/>
      <c r="Q6532" s="225"/>
    </row>
    <row r="6533" spans="2:17" x14ac:dyDescent="0.25">
      <c r="B6533" s="108"/>
      <c r="C6533" s="220"/>
      <c r="D6533" s="108"/>
      <c r="E6533" s="220"/>
      <c r="F6533" s="108"/>
      <c r="G6533" s="220"/>
      <c r="H6533" s="108"/>
      <c r="I6533" s="220"/>
      <c r="J6533" s="108"/>
      <c r="K6533" s="220"/>
      <c r="L6533" s="108"/>
      <c r="M6533" s="220"/>
      <c r="N6533" s="108"/>
      <c r="O6533" s="220"/>
      <c r="P6533" s="108"/>
      <c r="Q6533" s="225"/>
    </row>
    <row r="6534" spans="2:17" x14ac:dyDescent="0.25">
      <c r="B6534" s="108"/>
      <c r="C6534" s="220"/>
      <c r="D6534" s="108"/>
      <c r="E6534" s="220"/>
      <c r="F6534" s="108"/>
      <c r="G6534" s="220"/>
      <c r="H6534" s="108"/>
      <c r="I6534" s="220"/>
      <c r="J6534" s="108"/>
      <c r="K6534" s="220"/>
      <c r="L6534" s="108"/>
      <c r="M6534" s="220"/>
      <c r="N6534" s="108"/>
      <c r="O6534" s="220"/>
      <c r="P6534" s="108"/>
      <c r="Q6534" s="225"/>
    </row>
    <row r="6535" spans="2:17" x14ac:dyDescent="0.25">
      <c r="B6535" s="108"/>
      <c r="C6535" s="220"/>
      <c r="D6535" s="108"/>
      <c r="E6535" s="220"/>
      <c r="F6535" s="108"/>
      <c r="G6535" s="220"/>
      <c r="H6535" s="108"/>
      <c r="I6535" s="220"/>
      <c r="J6535" s="108"/>
      <c r="K6535" s="220"/>
      <c r="L6535" s="108"/>
      <c r="M6535" s="220"/>
      <c r="N6535" s="108"/>
      <c r="O6535" s="220"/>
      <c r="P6535" s="108"/>
      <c r="Q6535" s="225"/>
    </row>
    <row r="6536" spans="2:17" x14ac:dyDescent="0.25">
      <c r="B6536" s="108"/>
      <c r="C6536" s="220"/>
      <c r="D6536" s="108"/>
      <c r="E6536" s="220"/>
      <c r="F6536" s="108"/>
      <c r="G6536" s="220"/>
      <c r="H6536" s="108"/>
      <c r="I6536" s="220"/>
      <c r="J6536" s="108"/>
      <c r="K6536" s="220"/>
      <c r="L6536" s="108"/>
      <c r="M6536" s="220"/>
      <c r="N6536" s="108"/>
      <c r="O6536" s="220"/>
      <c r="P6536" s="108"/>
      <c r="Q6536" s="225"/>
    </row>
    <row r="6537" spans="2:17" x14ac:dyDescent="0.25">
      <c r="B6537" s="108"/>
      <c r="C6537" s="220"/>
      <c r="D6537" s="108"/>
      <c r="E6537" s="220"/>
      <c r="F6537" s="108"/>
      <c r="G6537" s="220"/>
      <c r="H6537" s="108"/>
      <c r="I6537" s="220"/>
      <c r="J6537" s="108"/>
      <c r="K6537" s="220"/>
      <c r="L6537" s="108"/>
      <c r="M6537" s="220"/>
      <c r="N6537" s="108"/>
      <c r="O6537" s="220"/>
      <c r="P6537" s="108"/>
      <c r="Q6537" s="225"/>
    </row>
    <row r="6538" spans="2:17" x14ac:dyDescent="0.25">
      <c r="B6538" s="108"/>
      <c r="C6538" s="220"/>
      <c r="D6538" s="108"/>
      <c r="E6538" s="220"/>
      <c r="F6538" s="108"/>
      <c r="G6538" s="220"/>
      <c r="H6538" s="108"/>
      <c r="I6538" s="220"/>
      <c r="J6538" s="108"/>
      <c r="K6538" s="220"/>
      <c r="L6538" s="108"/>
      <c r="M6538" s="220"/>
      <c r="N6538" s="108"/>
      <c r="O6538" s="220"/>
      <c r="P6538" s="108"/>
      <c r="Q6538" s="225"/>
    </row>
    <row r="6539" spans="2:17" x14ac:dyDescent="0.25">
      <c r="B6539" s="108"/>
      <c r="C6539" s="220"/>
      <c r="D6539" s="108"/>
      <c r="E6539" s="220"/>
      <c r="F6539" s="108"/>
      <c r="G6539" s="220"/>
      <c r="H6539" s="108"/>
      <c r="I6539" s="220"/>
      <c r="J6539" s="108"/>
      <c r="K6539" s="220"/>
      <c r="L6539" s="108"/>
      <c r="M6539" s="220"/>
      <c r="N6539" s="108"/>
      <c r="O6539" s="220"/>
      <c r="P6539" s="108"/>
      <c r="Q6539" s="225"/>
    </row>
    <row r="6540" spans="2:17" x14ac:dyDescent="0.25">
      <c r="B6540" s="108"/>
      <c r="C6540" s="220"/>
      <c r="D6540" s="108"/>
      <c r="E6540" s="220"/>
      <c r="F6540" s="108"/>
      <c r="G6540" s="220"/>
      <c r="H6540" s="108"/>
      <c r="I6540" s="220"/>
      <c r="J6540" s="108"/>
      <c r="K6540" s="220"/>
      <c r="L6540" s="108"/>
      <c r="M6540" s="220"/>
      <c r="N6540" s="108"/>
      <c r="O6540" s="220"/>
      <c r="P6540" s="108"/>
      <c r="Q6540" s="225"/>
    </row>
    <row r="6541" spans="2:17" x14ac:dyDescent="0.25">
      <c r="B6541" s="108"/>
      <c r="C6541" s="220"/>
      <c r="D6541" s="108"/>
      <c r="E6541" s="220"/>
      <c r="F6541" s="108"/>
      <c r="G6541" s="220"/>
      <c r="H6541" s="108"/>
      <c r="I6541" s="220"/>
      <c r="J6541" s="108"/>
      <c r="K6541" s="220"/>
      <c r="L6541" s="108"/>
      <c r="M6541" s="220"/>
      <c r="N6541" s="108"/>
      <c r="O6541" s="220"/>
      <c r="P6541" s="108"/>
      <c r="Q6541" s="225"/>
    </row>
    <row r="6542" spans="2:17" x14ac:dyDescent="0.25">
      <c r="B6542" s="108"/>
      <c r="C6542" s="220"/>
      <c r="D6542" s="108"/>
      <c r="E6542" s="220"/>
      <c r="F6542" s="108"/>
      <c r="G6542" s="220"/>
      <c r="H6542" s="108"/>
      <c r="I6542" s="220"/>
      <c r="J6542" s="108"/>
      <c r="K6542" s="220"/>
      <c r="L6542" s="108"/>
      <c r="M6542" s="220"/>
      <c r="N6542" s="108"/>
      <c r="O6542" s="220"/>
      <c r="P6542" s="108"/>
      <c r="Q6542" s="225"/>
    </row>
    <row r="6543" spans="2:17" x14ac:dyDescent="0.25">
      <c r="B6543" s="108"/>
      <c r="C6543" s="220"/>
      <c r="D6543" s="108"/>
      <c r="E6543" s="220"/>
      <c r="F6543" s="108"/>
      <c r="G6543" s="220"/>
      <c r="H6543" s="108"/>
      <c r="I6543" s="220"/>
      <c r="J6543" s="108"/>
      <c r="K6543" s="220"/>
      <c r="L6543" s="108"/>
      <c r="M6543" s="220"/>
      <c r="N6543" s="108"/>
      <c r="O6543" s="220"/>
      <c r="P6543" s="108"/>
      <c r="Q6543" s="225"/>
    </row>
    <row r="6544" spans="2:17" x14ac:dyDescent="0.25">
      <c r="B6544" s="108"/>
      <c r="C6544" s="220"/>
      <c r="D6544" s="108"/>
      <c r="E6544" s="220"/>
      <c r="F6544" s="108"/>
      <c r="G6544" s="220"/>
      <c r="H6544" s="108"/>
      <c r="I6544" s="220"/>
      <c r="J6544" s="108"/>
      <c r="K6544" s="220"/>
      <c r="L6544" s="108"/>
      <c r="M6544" s="220"/>
      <c r="N6544" s="108"/>
      <c r="O6544" s="220"/>
      <c r="P6544" s="108"/>
      <c r="Q6544" s="225"/>
    </row>
    <row r="6545" spans="2:17" x14ac:dyDescent="0.25">
      <c r="B6545" s="108"/>
      <c r="C6545" s="220"/>
      <c r="D6545" s="108"/>
      <c r="E6545" s="220"/>
      <c r="F6545" s="108"/>
      <c r="G6545" s="220"/>
      <c r="H6545" s="108"/>
      <c r="I6545" s="220"/>
      <c r="J6545" s="108"/>
      <c r="K6545" s="220"/>
      <c r="L6545" s="108"/>
      <c r="M6545" s="220"/>
      <c r="N6545" s="108"/>
      <c r="O6545" s="220"/>
      <c r="P6545" s="108"/>
      <c r="Q6545" s="225"/>
    </row>
    <row r="6546" spans="2:17" x14ac:dyDescent="0.25">
      <c r="B6546" s="108"/>
      <c r="C6546" s="220"/>
      <c r="D6546" s="108"/>
      <c r="E6546" s="220"/>
      <c r="F6546" s="108"/>
      <c r="G6546" s="220"/>
      <c r="H6546" s="108"/>
      <c r="I6546" s="220"/>
      <c r="J6546" s="108"/>
      <c r="K6546" s="220"/>
      <c r="L6546" s="108"/>
      <c r="M6546" s="220"/>
      <c r="N6546" s="108"/>
      <c r="O6546" s="220"/>
      <c r="P6546" s="108"/>
      <c r="Q6546" s="225"/>
    </row>
    <row r="6547" spans="2:17" x14ac:dyDescent="0.25">
      <c r="B6547" s="108"/>
      <c r="C6547" s="220"/>
      <c r="D6547" s="108"/>
      <c r="E6547" s="220"/>
      <c r="F6547" s="108"/>
      <c r="G6547" s="220"/>
      <c r="H6547" s="108"/>
      <c r="I6547" s="220"/>
      <c r="J6547" s="108"/>
      <c r="K6547" s="220"/>
      <c r="L6547" s="108"/>
      <c r="M6547" s="220"/>
      <c r="N6547" s="108"/>
      <c r="O6547" s="220"/>
      <c r="P6547" s="108"/>
      <c r="Q6547" s="225"/>
    </row>
    <row r="6548" spans="2:17" x14ac:dyDescent="0.25">
      <c r="B6548" s="108"/>
      <c r="C6548" s="220"/>
      <c r="D6548" s="108"/>
      <c r="E6548" s="220"/>
      <c r="F6548" s="108"/>
      <c r="G6548" s="220"/>
      <c r="H6548" s="108"/>
      <c r="I6548" s="220"/>
      <c r="J6548" s="108"/>
      <c r="K6548" s="220"/>
      <c r="L6548" s="108"/>
      <c r="M6548" s="220"/>
      <c r="N6548" s="108"/>
      <c r="O6548" s="220"/>
      <c r="P6548" s="108"/>
      <c r="Q6548" s="225"/>
    </row>
    <row r="6549" spans="2:17" x14ac:dyDescent="0.25">
      <c r="B6549" s="108"/>
      <c r="C6549" s="220"/>
      <c r="D6549" s="108"/>
      <c r="E6549" s="220"/>
      <c r="F6549" s="108"/>
      <c r="G6549" s="220"/>
      <c r="H6549" s="108"/>
      <c r="I6549" s="220"/>
      <c r="J6549" s="108"/>
      <c r="K6549" s="220"/>
      <c r="L6549" s="108"/>
      <c r="M6549" s="220"/>
      <c r="N6549" s="108"/>
      <c r="O6549" s="220"/>
      <c r="P6549" s="108"/>
      <c r="Q6549" s="225"/>
    </row>
    <row r="6550" spans="2:17" x14ac:dyDescent="0.25">
      <c r="B6550" s="108"/>
      <c r="C6550" s="220"/>
      <c r="D6550" s="108"/>
      <c r="E6550" s="220"/>
      <c r="F6550" s="108"/>
      <c r="G6550" s="220"/>
      <c r="H6550" s="108"/>
      <c r="I6550" s="220"/>
      <c r="J6550" s="108"/>
      <c r="K6550" s="220"/>
      <c r="L6550" s="108"/>
      <c r="M6550" s="220"/>
      <c r="N6550" s="108"/>
      <c r="O6550" s="220"/>
      <c r="P6550" s="108"/>
      <c r="Q6550" s="225"/>
    </row>
    <row r="6551" spans="2:17" x14ac:dyDescent="0.25">
      <c r="B6551" s="108"/>
      <c r="C6551" s="220"/>
      <c r="D6551" s="108"/>
      <c r="E6551" s="220"/>
      <c r="F6551" s="108"/>
      <c r="G6551" s="220"/>
      <c r="H6551" s="108"/>
      <c r="I6551" s="220"/>
      <c r="J6551" s="108"/>
      <c r="K6551" s="220"/>
      <c r="L6551" s="108"/>
      <c r="M6551" s="220"/>
      <c r="N6551" s="108"/>
      <c r="O6551" s="220"/>
      <c r="P6551" s="108"/>
      <c r="Q6551" s="225"/>
    </row>
    <row r="6552" spans="2:17" x14ac:dyDescent="0.25">
      <c r="B6552" s="108"/>
      <c r="C6552" s="220"/>
      <c r="D6552" s="108"/>
      <c r="E6552" s="220"/>
      <c r="F6552" s="108"/>
      <c r="G6552" s="220"/>
      <c r="H6552" s="108"/>
      <c r="I6552" s="220"/>
      <c r="J6552" s="108"/>
      <c r="K6552" s="220"/>
      <c r="L6552" s="108"/>
      <c r="M6552" s="220"/>
      <c r="N6552" s="108"/>
      <c r="O6552" s="220"/>
      <c r="P6552" s="108"/>
      <c r="Q6552" s="225"/>
    </row>
    <row r="6553" spans="2:17" x14ac:dyDescent="0.25">
      <c r="B6553" s="108"/>
      <c r="C6553" s="220"/>
      <c r="D6553" s="108"/>
      <c r="E6553" s="220"/>
      <c r="F6553" s="108"/>
      <c r="G6553" s="220"/>
      <c r="H6553" s="108"/>
      <c r="I6553" s="220"/>
      <c r="J6553" s="108"/>
      <c r="K6553" s="220"/>
      <c r="L6553" s="108"/>
      <c r="M6553" s="220"/>
      <c r="N6553" s="108"/>
      <c r="O6553" s="220"/>
      <c r="P6553" s="108"/>
      <c r="Q6553" s="225"/>
    </row>
    <row r="6554" spans="2:17" x14ac:dyDescent="0.25">
      <c r="B6554" s="108"/>
      <c r="C6554" s="220"/>
      <c r="D6554" s="108"/>
      <c r="E6554" s="220"/>
      <c r="F6554" s="108"/>
      <c r="G6554" s="220"/>
      <c r="H6554" s="108"/>
      <c r="I6554" s="220"/>
      <c r="J6554" s="108"/>
      <c r="K6554" s="220"/>
      <c r="L6554" s="108"/>
      <c r="M6554" s="220"/>
      <c r="N6554" s="108"/>
      <c r="O6554" s="220"/>
      <c r="P6554" s="108"/>
      <c r="Q6554" s="225"/>
    </row>
    <row r="6555" spans="2:17" x14ac:dyDescent="0.25">
      <c r="B6555" s="108"/>
      <c r="C6555" s="220"/>
      <c r="D6555" s="108"/>
      <c r="E6555" s="220"/>
      <c r="F6555" s="108"/>
      <c r="G6555" s="220"/>
      <c r="H6555" s="108"/>
      <c r="I6555" s="220"/>
      <c r="J6555" s="108"/>
      <c r="K6555" s="220"/>
      <c r="L6555" s="108"/>
      <c r="M6555" s="220"/>
      <c r="N6555" s="108"/>
      <c r="O6555" s="220"/>
      <c r="P6555" s="108"/>
      <c r="Q6555" s="225"/>
    </row>
    <row r="6556" spans="2:17" x14ac:dyDescent="0.25">
      <c r="B6556" s="108"/>
      <c r="C6556" s="220"/>
      <c r="D6556" s="108"/>
      <c r="E6556" s="220"/>
      <c r="F6556" s="108"/>
      <c r="G6556" s="220"/>
      <c r="H6556" s="108"/>
      <c r="I6556" s="220"/>
      <c r="J6556" s="108"/>
      <c r="K6556" s="220"/>
      <c r="L6556" s="108"/>
      <c r="M6556" s="220"/>
      <c r="N6556" s="108"/>
      <c r="O6556" s="220"/>
      <c r="P6556" s="108"/>
      <c r="Q6556" s="225"/>
    </row>
    <row r="6557" spans="2:17" x14ac:dyDescent="0.25">
      <c r="B6557" s="108"/>
      <c r="C6557" s="220"/>
      <c r="D6557" s="108"/>
      <c r="E6557" s="220"/>
      <c r="F6557" s="108"/>
      <c r="G6557" s="220"/>
      <c r="H6557" s="108"/>
      <c r="I6557" s="220"/>
      <c r="J6557" s="108"/>
      <c r="K6557" s="220"/>
      <c r="L6557" s="108"/>
      <c r="M6557" s="220"/>
      <c r="N6557" s="108"/>
      <c r="O6557" s="220"/>
      <c r="P6557" s="108"/>
      <c r="Q6557" s="225"/>
    </row>
    <row r="6558" spans="2:17" x14ac:dyDescent="0.25">
      <c r="B6558" s="108"/>
      <c r="C6558" s="220"/>
      <c r="D6558" s="108"/>
      <c r="E6558" s="220"/>
      <c r="F6558" s="108"/>
      <c r="G6558" s="220"/>
      <c r="H6558" s="108"/>
      <c r="I6558" s="220"/>
      <c r="J6558" s="108"/>
      <c r="K6558" s="220"/>
      <c r="L6558" s="108"/>
      <c r="M6558" s="220"/>
      <c r="N6558" s="108"/>
      <c r="O6558" s="220"/>
      <c r="P6558" s="108"/>
      <c r="Q6558" s="225"/>
    </row>
    <row r="6559" spans="2:17" x14ac:dyDescent="0.25">
      <c r="B6559" s="108"/>
      <c r="C6559" s="220"/>
      <c r="D6559" s="108"/>
      <c r="E6559" s="220"/>
      <c r="F6559" s="108"/>
      <c r="G6559" s="220"/>
      <c r="H6559" s="108"/>
      <c r="I6559" s="220"/>
      <c r="J6559" s="108"/>
      <c r="K6559" s="220"/>
      <c r="L6559" s="108"/>
      <c r="M6559" s="220"/>
      <c r="N6559" s="108"/>
      <c r="O6559" s="220"/>
      <c r="P6559" s="108"/>
      <c r="Q6559" s="225"/>
    </row>
    <row r="6560" spans="2:17" x14ac:dyDescent="0.25">
      <c r="B6560" s="108"/>
      <c r="C6560" s="220"/>
      <c r="D6560" s="108"/>
      <c r="E6560" s="220"/>
      <c r="F6560" s="108"/>
      <c r="G6560" s="220"/>
      <c r="H6560" s="108"/>
      <c r="I6560" s="220"/>
      <c r="J6560" s="108"/>
      <c r="K6560" s="220"/>
      <c r="L6560" s="108"/>
      <c r="M6560" s="220"/>
      <c r="N6560" s="108"/>
      <c r="O6560" s="220"/>
      <c r="P6560" s="108"/>
      <c r="Q6560" s="225"/>
    </row>
    <row r="6561" spans="2:17" x14ac:dyDescent="0.25">
      <c r="B6561" s="108"/>
      <c r="C6561" s="220"/>
      <c r="D6561" s="108"/>
      <c r="E6561" s="220"/>
      <c r="F6561" s="108"/>
      <c r="G6561" s="220"/>
      <c r="H6561" s="108"/>
      <c r="I6561" s="220"/>
      <c r="J6561" s="108"/>
      <c r="K6561" s="220"/>
      <c r="L6561" s="108"/>
      <c r="M6561" s="220"/>
      <c r="N6561" s="108"/>
      <c r="O6561" s="220"/>
      <c r="P6561" s="108"/>
      <c r="Q6561" s="225"/>
    </row>
    <row r="6562" spans="2:17" x14ac:dyDescent="0.25">
      <c r="B6562" s="108"/>
      <c r="C6562" s="220"/>
      <c r="D6562" s="108"/>
      <c r="E6562" s="220"/>
      <c r="F6562" s="108"/>
      <c r="G6562" s="220"/>
      <c r="H6562" s="108"/>
      <c r="I6562" s="220"/>
      <c r="J6562" s="108"/>
      <c r="K6562" s="220"/>
      <c r="L6562" s="108"/>
      <c r="M6562" s="220"/>
      <c r="N6562" s="108"/>
      <c r="O6562" s="220"/>
      <c r="P6562" s="108"/>
      <c r="Q6562" s="225"/>
    </row>
    <row r="6563" spans="2:17" x14ac:dyDescent="0.25">
      <c r="B6563" s="108"/>
      <c r="C6563" s="220"/>
      <c r="D6563" s="108"/>
      <c r="E6563" s="220"/>
      <c r="F6563" s="108"/>
      <c r="G6563" s="220"/>
      <c r="H6563" s="108"/>
      <c r="I6563" s="220"/>
      <c r="J6563" s="108"/>
      <c r="K6563" s="220"/>
      <c r="L6563" s="108"/>
      <c r="M6563" s="220"/>
      <c r="N6563" s="108"/>
      <c r="O6563" s="220"/>
      <c r="P6563" s="108"/>
      <c r="Q6563" s="225"/>
    </row>
    <row r="6564" spans="2:17" x14ac:dyDescent="0.25">
      <c r="B6564" s="108"/>
      <c r="C6564" s="220"/>
      <c r="D6564" s="108"/>
      <c r="E6564" s="220"/>
      <c r="F6564" s="108"/>
      <c r="G6564" s="220"/>
      <c r="H6564" s="108"/>
      <c r="I6564" s="220"/>
      <c r="J6564" s="108"/>
      <c r="K6564" s="220"/>
      <c r="L6564" s="108"/>
      <c r="M6564" s="220"/>
      <c r="N6564" s="108"/>
      <c r="O6564" s="220"/>
      <c r="P6564" s="108"/>
      <c r="Q6564" s="225"/>
    </row>
    <row r="6565" spans="2:17" x14ac:dyDescent="0.25">
      <c r="B6565" s="108"/>
      <c r="C6565" s="220"/>
      <c r="D6565" s="108"/>
      <c r="E6565" s="220"/>
      <c r="F6565" s="108"/>
      <c r="G6565" s="220"/>
      <c r="H6565" s="108"/>
      <c r="I6565" s="220"/>
      <c r="J6565" s="108"/>
      <c r="K6565" s="220"/>
      <c r="L6565" s="108"/>
      <c r="M6565" s="220"/>
      <c r="N6565" s="108"/>
      <c r="O6565" s="220"/>
      <c r="P6565" s="108"/>
      <c r="Q6565" s="225"/>
    </row>
    <row r="6566" spans="2:17" x14ac:dyDescent="0.25">
      <c r="B6566" s="108"/>
      <c r="C6566" s="220"/>
      <c r="D6566" s="108"/>
      <c r="E6566" s="220"/>
      <c r="F6566" s="108"/>
      <c r="G6566" s="220"/>
      <c r="H6566" s="108"/>
      <c r="I6566" s="220"/>
      <c r="J6566" s="108"/>
      <c r="K6566" s="220"/>
      <c r="L6566" s="108"/>
      <c r="M6566" s="220"/>
      <c r="N6566" s="108"/>
      <c r="O6566" s="220"/>
      <c r="P6566" s="108"/>
      <c r="Q6566" s="225"/>
    </row>
    <row r="6567" spans="2:17" x14ac:dyDescent="0.25">
      <c r="B6567" s="108"/>
      <c r="C6567" s="220"/>
      <c r="D6567" s="108"/>
      <c r="E6567" s="220"/>
      <c r="F6567" s="108"/>
      <c r="G6567" s="220"/>
      <c r="H6567" s="108"/>
      <c r="I6567" s="220"/>
      <c r="J6567" s="108"/>
      <c r="K6567" s="220"/>
      <c r="L6567" s="108"/>
      <c r="M6567" s="220"/>
      <c r="N6567" s="108"/>
      <c r="O6567" s="220"/>
      <c r="P6567" s="108"/>
      <c r="Q6567" s="225"/>
    </row>
    <row r="6568" spans="2:17" x14ac:dyDescent="0.25">
      <c r="B6568" s="108"/>
      <c r="C6568" s="220"/>
      <c r="D6568" s="108"/>
      <c r="E6568" s="220"/>
      <c r="F6568" s="108"/>
      <c r="G6568" s="220"/>
      <c r="H6568" s="108"/>
      <c r="I6568" s="220"/>
      <c r="J6568" s="108"/>
      <c r="K6568" s="220"/>
      <c r="L6568" s="108"/>
      <c r="M6568" s="220"/>
      <c r="N6568" s="108"/>
      <c r="O6568" s="220"/>
      <c r="P6568" s="108"/>
      <c r="Q6568" s="225"/>
    </row>
    <row r="6569" spans="2:17" x14ac:dyDescent="0.25">
      <c r="B6569" s="108"/>
      <c r="C6569" s="220"/>
      <c r="D6569" s="108"/>
      <c r="E6569" s="220"/>
      <c r="F6569" s="108"/>
      <c r="G6569" s="220"/>
      <c r="H6569" s="108"/>
      <c r="I6569" s="220"/>
      <c r="J6569" s="108"/>
      <c r="K6569" s="220"/>
      <c r="L6569" s="108"/>
      <c r="M6569" s="220"/>
      <c r="N6569" s="108"/>
      <c r="O6569" s="220"/>
      <c r="P6569" s="108"/>
      <c r="Q6569" s="225"/>
    </row>
    <row r="6570" spans="2:17" x14ac:dyDescent="0.25">
      <c r="B6570" s="108"/>
      <c r="C6570" s="220"/>
      <c r="D6570" s="108"/>
      <c r="E6570" s="220"/>
      <c r="F6570" s="108"/>
      <c r="G6570" s="220"/>
      <c r="H6570" s="108"/>
      <c r="I6570" s="220"/>
      <c r="J6570" s="108"/>
      <c r="K6570" s="220"/>
      <c r="L6570" s="108"/>
      <c r="M6570" s="220"/>
      <c r="N6570" s="108"/>
      <c r="O6570" s="220"/>
      <c r="P6570" s="108"/>
      <c r="Q6570" s="225"/>
    </row>
    <row r="6571" spans="2:17" x14ac:dyDescent="0.25">
      <c r="B6571" s="108"/>
      <c r="C6571" s="220"/>
      <c r="D6571" s="108"/>
      <c r="E6571" s="220"/>
      <c r="F6571" s="108"/>
      <c r="G6571" s="220"/>
      <c r="H6571" s="108"/>
      <c r="I6571" s="220"/>
      <c r="J6571" s="108"/>
      <c r="K6571" s="220"/>
      <c r="L6571" s="108"/>
      <c r="M6571" s="220"/>
      <c r="N6571" s="108"/>
      <c r="O6571" s="220"/>
      <c r="P6571" s="108"/>
      <c r="Q6571" s="225"/>
    </row>
    <row r="6572" spans="2:17" x14ac:dyDescent="0.25">
      <c r="B6572" s="108"/>
      <c r="C6572" s="220"/>
      <c r="D6572" s="108"/>
      <c r="E6572" s="220"/>
      <c r="F6572" s="108"/>
      <c r="G6572" s="220"/>
      <c r="H6572" s="108"/>
      <c r="I6572" s="220"/>
      <c r="J6572" s="108"/>
      <c r="K6572" s="220"/>
      <c r="L6572" s="108"/>
      <c r="M6572" s="220"/>
      <c r="N6572" s="108"/>
      <c r="O6572" s="220"/>
      <c r="P6572" s="108"/>
      <c r="Q6572" s="225"/>
    </row>
    <row r="6573" spans="2:17" x14ac:dyDescent="0.25">
      <c r="B6573" s="108"/>
      <c r="C6573" s="220"/>
      <c r="D6573" s="108"/>
      <c r="E6573" s="220"/>
      <c r="F6573" s="108"/>
      <c r="G6573" s="220"/>
      <c r="H6573" s="108"/>
      <c r="I6573" s="220"/>
      <c r="J6573" s="108"/>
      <c r="K6573" s="220"/>
      <c r="L6573" s="108"/>
      <c r="M6573" s="220"/>
      <c r="N6573" s="108"/>
      <c r="O6573" s="220"/>
      <c r="P6573" s="108"/>
      <c r="Q6573" s="225"/>
    </row>
    <row r="6574" spans="2:17" x14ac:dyDescent="0.25">
      <c r="B6574" s="108"/>
      <c r="C6574" s="220"/>
      <c r="D6574" s="108"/>
      <c r="E6574" s="220"/>
      <c r="F6574" s="108"/>
      <c r="G6574" s="220"/>
      <c r="H6574" s="108"/>
      <c r="I6574" s="220"/>
      <c r="J6574" s="108"/>
      <c r="K6574" s="220"/>
      <c r="L6574" s="108"/>
      <c r="M6574" s="220"/>
      <c r="N6574" s="108"/>
      <c r="O6574" s="220"/>
      <c r="P6574" s="108"/>
      <c r="Q6574" s="225"/>
    </row>
    <row r="6575" spans="2:17" x14ac:dyDescent="0.25">
      <c r="B6575" s="108"/>
      <c r="C6575" s="220"/>
      <c r="D6575" s="108"/>
      <c r="E6575" s="220"/>
      <c r="F6575" s="108"/>
      <c r="G6575" s="220"/>
      <c r="H6575" s="108"/>
      <c r="I6575" s="220"/>
      <c r="J6575" s="108"/>
      <c r="K6575" s="220"/>
      <c r="L6575" s="108"/>
      <c r="M6575" s="220"/>
      <c r="N6575" s="108"/>
      <c r="O6575" s="220"/>
      <c r="P6575" s="108"/>
      <c r="Q6575" s="225"/>
    </row>
    <row r="6576" spans="2:17" x14ac:dyDescent="0.25">
      <c r="B6576" s="108"/>
      <c r="C6576" s="220"/>
      <c r="D6576" s="108"/>
      <c r="E6576" s="220"/>
      <c r="F6576" s="108"/>
      <c r="G6576" s="220"/>
      <c r="H6576" s="108"/>
      <c r="I6576" s="220"/>
      <c r="J6576" s="108"/>
      <c r="K6576" s="220"/>
      <c r="L6576" s="108"/>
      <c r="M6576" s="220"/>
      <c r="N6576" s="108"/>
      <c r="O6576" s="220"/>
      <c r="P6576" s="108"/>
      <c r="Q6576" s="225"/>
    </row>
    <row r="6577" spans="2:17" x14ac:dyDescent="0.25">
      <c r="B6577" s="108"/>
      <c r="C6577" s="220"/>
      <c r="D6577" s="108"/>
      <c r="E6577" s="220"/>
      <c r="F6577" s="108"/>
      <c r="G6577" s="220"/>
      <c r="H6577" s="108"/>
      <c r="I6577" s="220"/>
      <c r="J6577" s="108"/>
      <c r="K6577" s="220"/>
      <c r="L6577" s="108"/>
      <c r="M6577" s="220"/>
      <c r="N6577" s="108"/>
      <c r="O6577" s="220"/>
      <c r="P6577" s="108"/>
      <c r="Q6577" s="225"/>
    </row>
    <row r="6578" spans="2:17" x14ac:dyDescent="0.25">
      <c r="B6578" s="108"/>
      <c r="C6578" s="220"/>
      <c r="D6578" s="108"/>
      <c r="E6578" s="220"/>
      <c r="F6578" s="108"/>
      <c r="G6578" s="220"/>
      <c r="H6578" s="108"/>
      <c r="I6578" s="220"/>
      <c r="J6578" s="108"/>
      <c r="K6578" s="220"/>
      <c r="L6578" s="108"/>
      <c r="M6578" s="220"/>
      <c r="N6578" s="108"/>
      <c r="O6578" s="220"/>
      <c r="P6578" s="108"/>
      <c r="Q6578" s="225"/>
    </row>
    <row r="6579" spans="2:17" x14ac:dyDescent="0.25">
      <c r="B6579" s="108"/>
      <c r="C6579" s="220"/>
      <c r="D6579" s="108"/>
      <c r="E6579" s="220"/>
      <c r="F6579" s="108"/>
      <c r="G6579" s="220"/>
      <c r="H6579" s="108"/>
      <c r="I6579" s="220"/>
      <c r="J6579" s="108"/>
      <c r="K6579" s="220"/>
      <c r="L6579" s="108"/>
      <c r="M6579" s="220"/>
      <c r="N6579" s="108"/>
      <c r="O6579" s="220"/>
      <c r="P6579" s="108"/>
      <c r="Q6579" s="225"/>
    </row>
    <row r="6580" spans="2:17" x14ac:dyDescent="0.25">
      <c r="B6580" s="108"/>
      <c r="C6580" s="220"/>
      <c r="D6580" s="108"/>
      <c r="E6580" s="220"/>
      <c r="F6580" s="108"/>
      <c r="G6580" s="220"/>
      <c r="H6580" s="108"/>
      <c r="I6580" s="220"/>
      <c r="J6580" s="108"/>
      <c r="K6580" s="220"/>
      <c r="L6580" s="108"/>
      <c r="M6580" s="220"/>
      <c r="N6580" s="108"/>
      <c r="O6580" s="220"/>
      <c r="P6580" s="108"/>
      <c r="Q6580" s="225"/>
    </row>
    <row r="6581" spans="2:17" x14ac:dyDescent="0.25">
      <c r="B6581" s="108"/>
      <c r="C6581" s="220"/>
      <c r="D6581" s="108"/>
      <c r="E6581" s="220"/>
      <c r="F6581" s="108"/>
      <c r="G6581" s="220"/>
      <c r="H6581" s="108"/>
      <c r="I6581" s="220"/>
      <c r="J6581" s="108"/>
      <c r="K6581" s="220"/>
      <c r="L6581" s="108"/>
      <c r="M6581" s="220"/>
      <c r="N6581" s="108"/>
      <c r="O6581" s="220"/>
      <c r="P6581" s="108"/>
      <c r="Q6581" s="225"/>
    </row>
    <row r="6582" spans="2:17" x14ac:dyDescent="0.25">
      <c r="B6582" s="108"/>
      <c r="C6582" s="220"/>
      <c r="D6582" s="108"/>
      <c r="E6582" s="220"/>
      <c r="F6582" s="108"/>
      <c r="G6582" s="220"/>
      <c r="H6582" s="108"/>
      <c r="I6582" s="220"/>
      <c r="J6582" s="108"/>
      <c r="K6582" s="220"/>
      <c r="L6582" s="108"/>
      <c r="M6582" s="220"/>
      <c r="N6582" s="108"/>
      <c r="O6582" s="220"/>
      <c r="P6582" s="108"/>
      <c r="Q6582" s="225"/>
    </row>
    <row r="6583" spans="2:17" x14ac:dyDescent="0.25">
      <c r="B6583" s="108"/>
      <c r="C6583" s="220"/>
      <c r="D6583" s="108"/>
      <c r="E6583" s="220"/>
      <c r="F6583" s="108"/>
      <c r="G6583" s="220"/>
      <c r="H6583" s="108"/>
      <c r="I6583" s="220"/>
      <c r="J6583" s="108"/>
      <c r="K6583" s="220"/>
      <c r="L6583" s="108"/>
      <c r="M6583" s="220"/>
      <c r="N6583" s="108"/>
      <c r="O6583" s="220"/>
      <c r="P6583" s="108"/>
      <c r="Q6583" s="225"/>
    </row>
    <row r="6584" spans="2:17" x14ac:dyDescent="0.25">
      <c r="B6584" s="108"/>
      <c r="C6584" s="220"/>
      <c r="D6584" s="108"/>
      <c r="E6584" s="220"/>
      <c r="F6584" s="108"/>
      <c r="G6584" s="220"/>
      <c r="H6584" s="108"/>
      <c r="I6584" s="220"/>
      <c r="J6584" s="108"/>
      <c r="K6584" s="220"/>
      <c r="L6584" s="108"/>
      <c r="M6584" s="220"/>
      <c r="N6584" s="108"/>
      <c r="O6584" s="220"/>
      <c r="P6584" s="108"/>
      <c r="Q6584" s="225"/>
    </row>
    <row r="6585" spans="2:17" x14ac:dyDescent="0.25">
      <c r="B6585" s="108"/>
      <c r="C6585" s="220"/>
      <c r="D6585" s="108"/>
      <c r="E6585" s="220"/>
      <c r="F6585" s="108"/>
      <c r="G6585" s="220"/>
      <c r="H6585" s="108"/>
      <c r="I6585" s="220"/>
      <c r="J6585" s="108"/>
      <c r="K6585" s="220"/>
      <c r="L6585" s="108"/>
      <c r="M6585" s="220"/>
      <c r="N6585" s="108"/>
      <c r="O6585" s="220"/>
      <c r="P6585" s="108"/>
      <c r="Q6585" s="225"/>
    </row>
    <row r="6586" spans="2:17" x14ac:dyDescent="0.25">
      <c r="B6586" s="108"/>
      <c r="C6586" s="220"/>
      <c r="D6586" s="108"/>
      <c r="E6586" s="220"/>
      <c r="F6586" s="108"/>
      <c r="G6586" s="220"/>
      <c r="H6586" s="108"/>
      <c r="I6586" s="220"/>
      <c r="J6586" s="108"/>
      <c r="K6586" s="220"/>
      <c r="L6586" s="108"/>
      <c r="M6586" s="220"/>
      <c r="N6586" s="108"/>
      <c r="O6586" s="220"/>
      <c r="P6586" s="108"/>
      <c r="Q6586" s="225"/>
    </row>
    <row r="6587" spans="2:17" x14ac:dyDescent="0.25">
      <c r="B6587" s="108"/>
      <c r="C6587" s="220"/>
      <c r="D6587" s="108"/>
      <c r="E6587" s="220"/>
      <c r="F6587" s="108"/>
      <c r="G6587" s="220"/>
      <c r="H6587" s="108"/>
      <c r="I6587" s="220"/>
      <c r="J6587" s="108"/>
      <c r="K6587" s="220"/>
      <c r="L6587" s="108"/>
      <c r="M6587" s="220"/>
      <c r="N6587" s="108"/>
      <c r="O6587" s="220"/>
      <c r="P6587" s="108"/>
      <c r="Q6587" s="225"/>
    </row>
    <row r="6588" spans="2:17" x14ac:dyDescent="0.25">
      <c r="B6588" s="108"/>
      <c r="C6588" s="220"/>
      <c r="D6588" s="108"/>
      <c r="E6588" s="220"/>
      <c r="F6588" s="108"/>
      <c r="G6588" s="220"/>
      <c r="H6588" s="108"/>
      <c r="I6588" s="220"/>
      <c r="J6588" s="108"/>
      <c r="K6588" s="220"/>
      <c r="L6588" s="108"/>
      <c r="M6588" s="220"/>
      <c r="N6588" s="108"/>
      <c r="O6588" s="220"/>
      <c r="P6588" s="108"/>
      <c r="Q6588" s="225"/>
    </row>
    <row r="6589" spans="2:17" x14ac:dyDescent="0.25">
      <c r="B6589" s="108"/>
      <c r="C6589" s="220"/>
      <c r="D6589" s="108"/>
      <c r="E6589" s="220"/>
      <c r="F6589" s="108"/>
      <c r="G6589" s="220"/>
      <c r="H6589" s="108"/>
      <c r="I6589" s="220"/>
      <c r="J6589" s="108"/>
      <c r="K6589" s="220"/>
      <c r="L6589" s="108"/>
      <c r="M6589" s="220"/>
      <c r="N6589" s="108"/>
      <c r="O6589" s="220"/>
      <c r="P6589" s="108"/>
      <c r="Q6589" s="225"/>
    </row>
    <row r="6590" spans="2:17" x14ac:dyDescent="0.25">
      <c r="B6590" s="108"/>
      <c r="C6590" s="220"/>
      <c r="D6590" s="108"/>
      <c r="E6590" s="220"/>
      <c r="F6590" s="108"/>
      <c r="G6590" s="220"/>
      <c r="H6590" s="108"/>
      <c r="I6590" s="220"/>
      <c r="J6590" s="108"/>
      <c r="K6590" s="220"/>
      <c r="L6590" s="108"/>
      <c r="M6590" s="220"/>
      <c r="N6590" s="108"/>
      <c r="O6590" s="220"/>
      <c r="P6590" s="108"/>
      <c r="Q6590" s="225"/>
    </row>
    <row r="6591" spans="2:17" x14ac:dyDescent="0.25">
      <c r="B6591" s="108"/>
      <c r="C6591" s="220"/>
      <c r="D6591" s="108"/>
      <c r="E6591" s="220"/>
      <c r="F6591" s="108"/>
      <c r="G6591" s="220"/>
      <c r="H6591" s="108"/>
      <c r="I6591" s="220"/>
      <c r="J6591" s="108"/>
      <c r="K6591" s="220"/>
      <c r="L6591" s="108"/>
      <c r="M6591" s="220"/>
      <c r="N6591" s="108"/>
      <c r="O6591" s="220"/>
      <c r="P6591" s="108"/>
      <c r="Q6591" s="225"/>
    </row>
    <row r="6592" spans="2:17" x14ac:dyDescent="0.25">
      <c r="B6592" s="108"/>
      <c r="C6592" s="220"/>
      <c r="D6592" s="108"/>
      <c r="E6592" s="220"/>
      <c r="F6592" s="108"/>
      <c r="G6592" s="220"/>
      <c r="H6592" s="108"/>
      <c r="I6592" s="220"/>
      <c r="J6592" s="108"/>
      <c r="K6592" s="220"/>
      <c r="L6592" s="108"/>
      <c r="M6592" s="220"/>
      <c r="N6592" s="108"/>
      <c r="O6592" s="220"/>
      <c r="P6592" s="108"/>
      <c r="Q6592" s="225"/>
    </row>
    <row r="6593" spans="2:17" x14ac:dyDescent="0.25">
      <c r="B6593" s="108"/>
      <c r="C6593" s="220"/>
      <c r="D6593" s="108"/>
      <c r="E6593" s="220"/>
      <c r="F6593" s="108"/>
      <c r="G6593" s="220"/>
      <c r="H6593" s="108"/>
      <c r="I6593" s="220"/>
      <c r="J6593" s="108"/>
      <c r="K6593" s="220"/>
      <c r="L6593" s="108"/>
      <c r="M6593" s="220"/>
      <c r="N6593" s="108"/>
      <c r="O6593" s="220"/>
      <c r="P6593" s="108"/>
      <c r="Q6593" s="225"/>
    </row>
    <row r="6594" spans="2:17" x14ac:dyDescent="0.25">
      <c r="B6594" s="108"/>
      <c r="C6594" s="220"/>
      <c r="D6594" s="108"/>
      <c r="E6594" s="220"/>
      <c r="F6594" s="108"/>
      <c r="G6594" s="220"/>
      <c r="H6594" s="108"/>
      <c r="I6594" s="220"/>
      <c r="J6594" s="108"/>
      <c r="K6594" s="220"/>
      <c r="L6594" s="108"/>
      <c r="M6594" s="220"/>
      <c r="N6594" s="108"/>
      <c r="O6594" s="220"/>
      <c r="P6594" s="108"/>
      <c r="Q6594" s="225"/>
    </row>
    <row r="6595" spans="2:17" x14ac:dyDescent="0.25">
      <c r="B6595" s="108"/>
      <c r="C6595" s="220"/>
      <c r="D6595" s="108"/>
      <c r="E6595" s="220"/>
      <c r="F6595" s="108"/>
      <c r="G6595" s="220"/>
      <c r="H6595" s="108"/>
      <c r="I6595" s="220"/>
      <c r="J6595" s="108"/>
      <c r="K6595" s="220"/>
      <c r="L6595" s="108"/>
      <c r="M6595" s="220"/>
      <c r="N6595" s="108"/>
      <c r="O6595" s="220"/>
      <c r="P6595" s="108"/>
      <c r="Q6595" s="225"/>
    </row>
    <row r="6596" spans="2:17" x14ac:dyDescent="0.25">
      <c r="B6596" s="108"/>
      <c r="C6596" s="220"/>
      <c r="D6596" s="108"/>
      <c r="E6596" s="220"/>
      <c r="F6596" s="108"/>
      <c r="G6596" s="220"/>
      <c r="H6596" s="108"/>
      <c r="I6596" s="220"/>
      <c r="J6596" s="108"/>
      <c r="K6596" s="220"/>
      <c r="L6596" s="108"/>
      <c r="M6596" s="220"/>
      <c r="N6596" s="108"/>
      <c r="O6596" s="220"/>
      <c r="P6596" s="108"/>
      <c r="Q6596" s="225"/>
    </row>
    <row r="6597" spans="2:17" x14ac:dyDescent="0.25">
      <c r="B6597" s="108"/>
      <c r="C6597" s="220"/>
      <c r="D6597" s="108"/>
      <c r="E6597" s="220"/>
      <c r="F6597" s="108"/>
      <c r="G6597" s="220"/>
      <c r="H6597" s="108"/>
      <c r="I6597" s="220"/>
      <c r="J6597" s="108"/>
      <c r="K6597" s="220"/>
      <c r="L6597" s="108"/>
      <c r="M6597" s="220"/>
      <c r="N6597" s="108"/>
      <c r="O6597" s="220"/>
      <c r="P6597" s="108"/>
      <c r="Q6597" s="225"/>
    </row>
    <row r="6598" spans="2:17" x14ac:dyDescent="0.25">
      <c r="B6598" s="108"/>
      <c r="C6598" s="220"/>
      <c r="D6598" s="108"/>
      <c r="E6598" s="220"/>
      <c r="F6598" s="108"/>
      <c r="G6598" s="220"/>
      <c r="H6598" s="108"/>
      <c r="I6598" s="220"/>
      <c r="J6598" s="108"/>
      <c r="K6598" s="220"/>
      <c r="L6598" s="108"/>
      <c r="M6598" s="220"/>
      <c r="N6598" s="108"/>
      <c r="O6598" s="220"/>
      <c r="P6598" s="108"/>
      <c r="Q6598" s="225"/>
    </row>
    <row r="6599" spans="2:17" x14ac:dyDescent="0.25">
      <c r="B6599" s="108"/>
      <c r="C6599" s="220"/>
      <c r="D6599" s="108"/>
      <c r="E6599" s="220"/>
      <c r="F6599" s="108"/>
      <c r="G6599" s="220"/>
      <c r="H6599" s="108"/>
      <c r="I6599" s="220"/>
      <c r="J6599" s="108"/>
      <c r="K6599" s="220"/>
      <c r="L6599" s="108"/>
      <c r="M6599" s="220"/>
      <c r="N6599" s="108"/>
      <c r="O6599" s="220"/>
      <c r="P6599" s="108"/>
      <c r="Q6599" s="225"/>
    </row>
    <row r="6600" spans="2:17" x14ac:dyDescent="0.25">
      <c r="B6600" s="108"/>
      <c r="C6600" s="220"/>
      <c r="D6600" s="108"/>
      <c r="E6600" s="220"/>
      <c r="F6600" s="108"/>
      <c r="G6600" s="220"/>
      <c r="H6600" s="108"/>
      <c r="I6600" s="220"/>
      <c r="J6600" s="108"/>
      <c r="K6600" s="220"/>
      <c r="L6600" s="108"/>
      <c r="M6600" s="220"/>
      <c r="N6600" s="108"/>
      <c r="O6600" s="220"/>
      <c r="P6600" s="108"/>
      <c r="Q6600" s="225"/>
    </row>
    <row r="6601" spans="2:17" x14ac:dyDescent="0.25">
      <c r="B6601" s="108"/>
      <c r="C6601" s="220"/>
      <c r="D6601" s="108"/>
      <c r="E6601" s="220"/>
      <c r="F6601" s="108"/>
      <c r="G6601" s="220"/>
      <c r="H6601" s="108"/>
      <c r="I6601" s="220"/>
      <c r="J6601" s="108"/>
      <c r="K6601" s="220"/>
      <c r="L6601" s="108"/>
      <c r="M6601" s="220"/>
      <c r="N6601" s="108"/>
      <c r="O6601" s="220"/>
      <c r="P6601" s="108"/>
      <c r="Q6601" s="225"/>
    </row>
    <row r="6602" spans="2:17" x14ac:dyDescent="0.25">
      <c r="B6602" s="108"/>
      <c r="C6602" s="220"/>
      <c r="D6602" s="108"/>
      <c r="E6602" s="220"/>
      <c r="F6602" s="108"/>
      <c r="G6602" s="220"/>
      <c r="H6602" s="108"/>
      <c r="I6602" s="220"/>
      <c r="J6602" s="108"/>
      <c r="K6602" s="220"/>
      <c r="L6602" s="108"/>
      <c r="M6602" s="220"/>
      <c r="N6602" s="108"/>
      <c r="O6602" s="220"/>
      <c r="P6602" s="108"/>
      <c r="Q6602" s="225"/>
    </row>
    <row r="6603" spans="2:17" x14ac:dyDescent="0.25">
      <c r="B6603" s="108"/>
      <c r="C6603" s="220"/>
      <c r="D6603" s="108"/>
      <c r="E6603" s="220"/>
      <c r="F6603" s="108"/>
      <c r="G6603" s="220"/>
      <c r="H6603" s="108"/>
      <c r="I6603" s="220"/>
      <c r="J6603" s="108"/>
      <c r="K6603" s="220"/>
      <c r="L6603" s="108"/>
      <c r="M6603" s="220"/>
      <c r="N6603" s="108"/>
      <c r="O6603" s="220"/>
      <c r="P6603" s="108"/>
      <c r="Q6603" s="225"/>
    </row>
    <row r="6604" spans="2:17" x14ac:dyDescent="0.25">
      <c r="B6604" s="108"/>
      <c r="C6604" s="220"/>
      <c r="D6604" s="108"/>
      <c r="E6604" s="220"/>
      <c r="F6604" s="108"/>
      <c r="G6604" s="220"/>
      <c r="H6604" s="108"/>
      <c r="I6604" s="220"/>
      <c r="J6604" s="108"/>
      <c r="K6604" s="220"/>
      <c r="L6604" s="108"/>
      <c r="M6604" s="220"/>
      <c r="N6604" s="108"/>
      <c r="O6604" s="220"/>
      <c r="P6604" s="108"/>
      <c r="Q6604" s="225"/>
    </row>
    <row r="6605" spans="2:17" x14ac:dyDescent="0.25">
      <c r="B6605" s="108"/>
      <c r="C6605" s="220"/>
      <c r="D6605" s="108"/>
      <c r="E6605" s="220"/>
      <c r="F6605" s="108"/>
      <c r="G6605" s="220"/>
      <c r="H6605" s="108"/>
      <c r="I6605" s="220"/>
      <c r="J6605" s="108"/>
      <c r="K6605" s="220"/>
      <c r="L6605" s="108"/>
      <c r="M6605" s="220"/>
      <c r="N6605" s="108"/>
      <c r="O6605" s="220"/>
      <c r="P6605" s="108"/>
      <c r="Q6605" s="225"/>
    </row>
    <row r="6606" spans="2:17" x14ac:dyDescent="0.25">
      <c r="B6606" s="108"/>
      <c r="C6606" s="220"/>
      <c r="D6606" s="108"/>
      <c r="E6606" s="220"/>
      <c r="F6606" s="108"/>
      <c r="G6606" s="220"/>
      <c r="H6606" s="108"/>
      <c r="I6606" s="220"/>
      <c r="J6606" s="108"/>
      <c r="K6606" s="220"/>
      <c r="L6606" s="108"/>
      <c r="M6606" s="220"/>
      <c r="N6606" s="108"/>
      <c r="O6606" s="220"/>
      <c r="P6606" s="108"/>
      <c r="Q6606" s="225"/>
    </row>
    <row r="6607" spans="2:17" x14ac:dyDescent="0.25">
      <c r="B6607" s="108"/>
      <c r="C6607" s="220"/>
      <c r="D6607" s="108"/>
      <c r="E6607" s="220"/>
      <c r="F6607" s="108"/>
      <c r="G6607" s="220"/>
      <c r="H6607" s="108"/>
      <c r="I6607" s="220"/>
      <c r="J6607" s="108"/>
      <c r="K6607" s="220"/>
      <c r="L6607" s="108"/>
      <c r="M6607" s="220"/>
      <c r="N6607" s="108"/>
      <c r="O6607" s="220"/>
      <c r="P6607" s="108"/>
      <c r="Q6607" s="225"/>
    </row>
    <row r="6608" spans="2:17" x14ac:dyDescent="0.25">
      <c r="B6608" s="108"/>
      <c r="C6608" s="220"/>
      <c r="D6608" s="108"/>
      <c r="E6608" s="220"/>
      <c r="F6608" s="108"/>
      <c r="G6608" s="220"/>
      <c r="H6608" s="108"/>
      <c r="I6608" s="220"/>
      <c r="J6608" s="108"/>
      <c r="K6608" s="220"/>
      <c r="L6608" s="108"/>
      <c r="M6608" s="220"/>
      <c r="N6608" s="108"/>
      <c r="O6608" s="220"/>
      <c r="P6608" s="108"/>
      <c r="Q6608" s="225"/>
    </row>
    <row r="6609" spans="2:17" x14ac:dyDescent="0.25">
      <c r="B6609" s="108"/>
      <c r="C6609" s="220"/>
      <c r="D6609" s="108"/>
      <c r="E6609" s="220"/>
      <c r="F6609" s="108"/>
      <c r="G6609" s="220"/>
      <c r="H6609" s="108"/>
      <c r="I6609" s="220"/>
      <c r="J6609" s="108"/>
      <c r="K6609" s="220"/>
      <c r="L6609" s="108"/>
      <c r="M6609" s="220"/>
      <c r="N6609" s="108"/>
      <c r="O6609" s="220"/>
      <c r="P6609" s="108"/>
      <c r="Q6609" s="225"/>
    </row>
    <row r="6610" spans="2:17" x14ac:dyDescent="0.25">
      <c r="B6610" s="108"/>
      <c r="C6610" s="220"/>
      <c r="D6610" s="108"/>
      <c r="E6610" s="220"/>
      <c r="F6610" s="108"/>
      <c r="G6610" s="220"/>
      <c r="H6610" s="108"/>
      <c r="I6610" s="220"/>
      <c r="J6610" s="108"/>
      <c r="K6610" s="220"/>
      <c r="L6610" s="108"/>
      <c r="M6610" s="220"/>
      <c r="N6610" s="108"/>
      <c r="O6610" s="220"/>
      <c r="P6610" s="108"/>
      <c r="Q6610" s="225"/>
    </row>
    <row r="6611" spans="2:17" x14ac:dyDescent="0.25">
      <c r="B6611" s="108"/>
      <c r="C6611" s="220"/>
      <c r="D6611" s="108"/>
      <c r="E6611" s="220"/>
      <c r="F6611" s="108"/>
      <c r="G6611" s="220"/>
      <c r="H6611" s="108"/>
      <c r="I6611" s="220"/>
      <c r="J6611" s="108"/>
      <c r="K6611" s="220"/>
      <c r="L6611" s="108"/>
      <c r="M6611" s="220"/>
      <c r="N6611" s="108"/>
      <c r="O6611" s="220"/>
      <c r="P6611" s="108"/>
      <c r="Q6611" s="225"/>
    </row>
    <row r="6612" spans="2:17" x14ac:dyDescent="0.25">
      <c r="B6612" s="108"/>
      <c r="C6612" s="220"/>
      <c r="D6612" s="108"/>
      <c r="E6612" s="220"/>
      <c r="F6612" s="108"/>
      <c r="G6612" s="220"/>
      <c r="H6612" s="108"/>
      <c r="I6612" s="220"/>
      <c r="J6612" s="108"/>
      <c r="K6612" s="220"/>
      <c r="L6612" s="108"/>
      <c r="M6612" s="220"/>
      <c r="N6612" s="108"/>
      <c r="O6612" s="220"/>
      <c r="P6612" s="108"/>
      <c r="Q6612" s="225"/>
    </row>
    <row r="6613" spans="2:17" x14ac:dyDescent="0.25">
      <c r="B6613" s="108"/>
      <c r="C6613" s="220"/>
      <c r="D6613" s="108"/>
      <c r="E6613" s="220"/>
      <c r="F6613" s="108"/>
      <c r="G6613" s="220"/>
      <c r="H6613" s="108"/>
      <c r="I6613" s="220"/>
      <c r="J6613" s="108"/>
      <c r="K6613" s="220"/>
      <c r="L6613" s="108"/>
      <c r="M6613" s="220"/>
      <c r="N6613" s="108"/>
      <c r="O6613" s="220"/>
      <c r="P6613" s="108"/>
      <c r="Q6613" s="225"/>
    </row>
    <row r="6614" spans="2:17" x14ac:dyDescent="0.25">
      <c r="B6614" s="108"/>
      <c r="C6614" s="220"/>
      <c r="D6614" s="108"/>
      <c r="E6614" s="220"/>
      <c r="F6614" s="108"/>
      <c r="G6614" s="220"/>
      <c r="H6614" s="108"/>
      <c r="I6614" s="220"/>
      <c r="J6614" s="108"/>
      <c r="K6614" s="220"/>
      <c r="L6614" s="108"/>
      <c r="M6614" s="220"/>
      <c r="N6614" s="108"/>
      <c r="O6614" s="220"/>
      <c r="P6614" s="108"/>
      <c r="Q6614" s="225"/>
    </row>
    <row r="6615" spans="2:17" x14ac:dyDescent="0.25">
      <c r="B6615" s="108"/>
      <c r="C6615" s="220"/>
      <c r="D6615" s="108"/>
      <c r="E6615" s="220"/>
      <c r="F6615" s="108"/>
      <c r="G6615" s="220"/>
      <c r="H6615" s="108"/>
      <c r="I6615" s="220"/>
      <c r="J6615" s="108"/>
      <c r="K6615" s="220"/>
      <c r="L6615" s="108"/>
      <c r="M6615" s="220"/>
      <c r="N6615" s="108"/>
      <c r="O6615" s="220"/>
      <c r="P6615" s="108"/>
      <c r="Q6615" s="225"/>
    </row>
    <row r="6616" spans="2:17" x14ac:dyDescent="0.25">
      <c r="B6616" s="108"/>
      <c r="C6616" s="220"/>
      <c r="D6616" s="108"/>
      <c r="E6616" s="220"/>
      <c r="F6616" s="108"/>
      <c r="G6616" s="220"/>
      <c r="H6616" s="108"/>
      <c r="I6616" s="220"/>
      <c r="J6616" s="108"/>
      <c r="K6616" s="220"/>
      <c r="L6616" s="108"/>
      <c r="M6616" s="220"/>
      <c r="N6616" s="108"/>
      <c r="O6616" s="220"/>
      <c r="P6616" s="108"/>
      <c r="Q6616" s="225"/>
    </row>
    <row r="6617" spans="2:17" x14ac:dyDescent="0.25">
      <c r="B6617" s="108"/>
      <c r="C6617" s="220"/>
      <c r="D6617" s="108"/>
      <c r="E6617" s="220"/>
      <c r="F6617" s="108"/>
      <c r="G6617" s="220"/>
      <c r="H6617" s="108"/>
      <c r="I6617" s="220"/>
      <c r="J6617" s="108"/>
      <c r="K6617" s="220"/>
      <c r="L6617" s="108"/>
      <c r="M6617" s="220"/>
      <c r="N6617" s="108"/>
      <c r="O6617" s="220"/>
      <c r="P6617" s="108"/>
      <c r="Q6617" s="225"/>
    </row>
    <row r="6618" spans="2:17" x14ac:dyDescent="0.25">
      <c r="B6618" s="108"/>
      <c r="C6618" s="220"/>
      <c r="D6618" s="108"/>
      <c r="E6618" s="220"/>
      <c r="F6618" s="108"/>
      <c r="G6618" s="220"/>
      <c r="H6618" s="108"/>
      <c r="I6618" s="220"/>
      <c r="J6618" s="108"/>
      <c r="K6618" s="220"/>
      <c r="L6618" s="108"/>
      <c r="M6618" s="220"/>
      <c r="N6618" s="108"/>
      <c r="O6618" s="220"/>
      <c r="P6618" s="108"/>
      <c r="Q6618" s="225"/>
    </row>
    <row r="6619" spans="2:17" x14ac:dyDescent="0.25">
      <c r="B6619" s="108"/>
      <c r="C6619" s="220"/>
      <c r="D6619" s="108"/>
      <c r="E6619" s="220"/>
      <c r="F6619" s="108"/>
      <c r="G6619" s="220"/>
      <c r="H6619" s="108"/>
      <c r="I6619" s="220"/>
      <c r="J6619" s="108"/>
      <c r="K6619" s="220"/>
      <c r="L6619" s="108"/>
      <c r="M6619" s="220"/>
      <c r="N6619" s="108"/>
      <c r="O6619" s="220"/>
      <c r="P6619" s="108"/>
      <c r="Q6619" s="225"/>
    </row>
    <row r="6620" spans="2:17" x14ac:dyDescent="0.25">
      <c r="B6620" s="108"/>
      <c r="C6620" s="220"/>
      <c r="D6620" s="108"/>
      <c r="E6620" s="220"/>
      <c r="F6620" s="108"/>
      <c r="G6620" s="220"/>
      <c r="H6620" s="108"/>
      <c r="I6620" s="220"/>
      <c r="J6620" s="108"/>
      <c r="K6620" s="220"/>
      <c r="L6620" s="108"/>
      <c r="M6620" s="220"/>
      <c r="N6620" s="108"/>
      <c r="O6620" s="220"/>
      <c r="P6620" s="108"/>
      <c r="Q6620" s="225"/>
    </row>
    <row r="6621" spans="2:17" x14ac:dyDescent="0.25">
      <c r="B6621" s="108"/>
      <c r="C6621" s="220"/>
      <c r="D6621" s="108"/>
      <c r="E6621" s="220"/>
      <c r="F6621" s="108"/>
      <c r="G6621" s="220"/>
      <c r="H6621" s="108"/>
      <c r="I6621" s="220"/>
      <c r="J6621" s="108"/>
      <c r="K6621" s="220"/>
      <c r="L6621" s="108"/>
      <c r="M6621" s="220"/>
      <c r="N6621" s="108"/>
      <c r="O6621" s="220"/>
      <c r="P6621" s="108"/>
      <c r="Q6621" s="225"/>
    </row>
    <row r="6622" spans="2:17" x14ac:dyDescent="0.25">
      <c r="B6622" s="108"/>
      <c r="C6622" s="220"/>
      <c r="D6622" s="108"/>
      <c r="E6622" s="220"/>
      <c r="F6622" s="108"/>
      <c r="G6622" s="220"/>
      <c r="H6622" s="108"/>
      <c r="I6622" s="220"/>
      <c r="J6622" s="108"/>
      <c r="K6622" s="220"/>
      <c r="L6622" s="108"/>
      <c r="M6622" s="220"/>
      <c r="N6622" s="108"/>
      <c r="O6622" s="220"/>
      <c r="P6622" s="108"/>
      <c r="Q6622" s="225"/>
    </row>
    <row r="6623" spans="2:17" x14ac:dyDescent="0.25">
      <c r="B6623" s="108"/>
      <c r="C6623" s="220"/>
      <c r="D6623" s="108"/>
      <c r="E6623" s="220"/>
      <c r="F6623" s="108"/>
      <c r="G6623" s="220"/>
      <c r="H6623" s="108"/>
      <c r="I6623" s="220"/>
      <c r="J6623" s="108"/>
      <c r="K6623" s="220"/>
      <c r="L6623" s="108"/>
      <c r="M6623" s="220"/>
      <c r="N6623" s="108"/>
      <c r="O6623" s="220"/>
      <c r="P6623" s="108"/>
      <c r="Q6623" s="225"/>
    </row>
    <row r="6624" spans="2:17" x14ac:dyDescent="0.25">
      <c r="B6624" s="108"/>
      <c r="C6624" s="220"/>
      <c r="D6624" s="108"/>
      <c r="E6624" s="220"/>
      <c r="F6624" s="108"/>
      <c r="G6624" s="220"/>
      <c r="H6624" s="108"/>
      <c r="I6624" s="220"/>
      <c r="J6624" s="108"/>
      <c r="K6624" s="220"/>
      <c r="L6624" s="108"/>
      <c r="M6624" s="220"/>
      <c r="N6624" s="108"/>
      <c r="O6624" s="220"/>
      <c r="P6624" s="108"/>
      <c r="Q6624" s="225"/>
    </row>
    <row r="6625" spans="2:17" x14ac:dyDescent="0.25">
      <c r="B6625" s="108"/>
      <c r="C6625" s="220"/>
      <c r="D6625" s="108"/>
      <c r="E6625" s="220"/>
      <c r="F6625" s="108"/>
      <c r="G6625" s="220"/>
      <c r="H6625" s="108"/>
      <c r="I6625" s="220"/>
      <c r="J6625" s="108"/>
      <c r="K6625" s="220"/>
      <c r="L6625" s="108"/>
      <c r="M6625" s="220"/>
      <c r="N6625" s="108"/>
      <c r="O6625" s="220"/>
      <c r="P6625" s="108"/>
      <c r="Q6625" s="225"/>
    </row>
    <row r="6626" spans="2:17" x14ac:dyDescent="0.25">
      <c r="B6626" s="108"/>
      <c r="C6626" s="220"/>
      <c r="D6626" s="108"/>
      <c r="E6626" s="220"/>
      <c r="F6626" s="108"/>
      <c r="G6626" s="220"/>
      <c r="H6626" s="108"/>
      <c r="I6626" s="220"/>
      <c r="J6626" s="108"/>
      <c r="K6626" s="220"/>
      <c r="L6626" s="108"/>
      <c r="M6626" s="220"/>
      <c r="N6626" s="108"/>
      <c r="O6626" s="220"/>
      <c r="P6626" s="108"/>
      <c r="Q6626" s="225"/>
    </row>
    <row r="6627" spans="2:17" x14ac:dyDescent="0.25">
      <c r="B6627" s="108"/>
      <c r="C6627" s="220"/>
      <c r="D6627" s="108"/>
      <c r="E6627" s="220"/>
      <c r="F6627" s="108"/>
      <c r="G6627" s="220"/>
      <c r="H6627" s="108"/>
      <c r="I6627" s="220"/>
      <c r="J6627" s="108"/>
      <c r="K6627" s="220"/>
      <c r="L6627" s="108"/>
      <c r="M6627" s="220"/>
      <c r="N6627" s="108"/>
      <c r="O6627" s="220"/>
      <c r="P6627" s="108"/>
      <c r="Q6627" s="225"/>
    </row>
    <row r="6628" spans="2:17" x14ac:dyDescent="0.25">
      <c r="B6628" s="108"/>
      <c r="C6628" s="220"/>
      <c r="D6628" s="108"/>
      <c r="E6628" s="220"/>
      <c r="F6628" s="108"/>
      <c r="G6628" s="220"/>
      <c r="H6628" s="108"/>
      <c r="I6628" s="220"/>
      <c r="J6628" s="108"/>
      <c r="K6628" s="220"/>
      <c r="L6628" s="108"/>
      <c r="M6628" s="220"/>
      <c r="N6628" s="108"/>
      <c r="O6628" s="220"/>
      <c r="P6628" s="108"/>
      <c r="Q6628" s="225"/>
    </row>
    <row r="6629" spans="2:17" x14ac:dyDescent="0.25">
      <c r="B6629" s="108"/>
      <c r="C6629" s="220"/>
      <c r="D6629" s="108"/>
      <c r="E6629" s="220"/>
      <c r="F6629" s="108"/>
      <c r="G6629" s="220"/>
      <c r="H6629" s="108"/>
      <c r="I6629" s="220"/>
      <c r="J6629" s="108"/>
      <c r="K6629" s="220"/>
      <c r="L6629" s="108"/>
      <c r="M6629" s="220"/>
      <c r="N6629" s="108"/>
      <c r="O6629" s="220"/>
      <c r="P6629" s="108"/>
      <c r="Q6629" s="225"/>
    </row>
    <row r="6630" spans="2:17" x14ac:dyDescent="0.25">
      <c r="B6630" s="108"/>
      <c r="C6630" s="220"/>
      <c r="D6630" s="108"/>
      <c r="E6630" s="220"/>
      <c r="F6630" s="108"/>
      <c r="G6630" s="220"/>
      <c r="H6630" s="108"/>
      <c r="I6630" s="220"/>
      <c r="J6630" s="108"/>
      <c r="K6630" s="220"/>
      <c r="L6630" s="108"/>
      <c r="M6630" s="220"/>
      <c r="N6630" s="108"/>
      <c r="O6630" s="220"/>
      <c r="P6630" s="108"/>
      <c r="Q6630" s="225"/>
    </row>
    <row r="6631" spans="2:17" x14ac:dyDescent="0.25">
      <c r="B6631" s="108"/>
      <c r="C6631" s="220"/>
      <c r="D6631" s="108"/>
      <c r="E6631" s="220"/>
      <c r="F6631" s="108"/>
      <c r="G6631" s="220"/>
      <c r="H6631" s="108"/>
      <c r="I6631" s="220"/>
      <c r="J6631" s="108"/>
      <c r="K6631" s="220"/>
      <c r="L6631" s="108"/>
      <c r="M6631" s="220"/>
      <c r="N6631" s="108"/>
      <c r="O6631" s="220"/>
      <c r="P6631" s="108"/>
      <c r="Q6631" s="225"/>
    </row>
    <row r="6632" spans="2:17" x14ac:dyDescent="0.25">
      <c r="B6632" s="108"/>
      <c r="C6632" s="220"/>
      <c r="D6632" s="108"/>
      <c r="E6632" s="220"/>
      <c r="F6632" s="108"/>
      <c r="G6632" s="220"/>
      <c r="H6632" s="108"/>
      <c r="I6632" s="220"/>
      <c r="J6632" s="108"/>
      <c r="K6632" s="220"/>
      <c r="L6632" s="108"/>
      <c r="M6632" s="220"/>
      <c r="N6632" s="108"/>
      <c r="O6632" s="220"/>
      <c r="P6632" s="108"/>
      <c r="Q6632" s="225"/>
    </row>
    <row r="6633" spans="2:17" x14ac:dyDescent="0.25">
      <c r="B6633" s="108"/>
      <c r="C6633" s="220"/>
      <c r="D6633" s="108"/>
      <c r="E6633" s="220"/>
      <c r="F6633" s="108"/>
      <c r="G6633" s="220"/>
      <c r="H6633" s="108"/>
      <c r="I6633" s="220"/>
      <c r="J6633" s="108"/>
      <c r="K6633" s="220"/>
      <c r="L6633" s="108"/>
      <c r="M6633" s="220"/>
      <c r="N6633" s="108"/>
      <c r="O6633" s="220"/>
      <c r="P6633" s="108"/>
      <c r="Q6633" s="225"/>
    </row>
    <row r="6634" spans="2:17" x14ac:dyDescent="0.25">
      <c r="B6634" s="108"/>
      <c r="C6634" s="220"/>
      <c r="D6634" s="108"/>
      <c r="E6634" s="220"/>
      <c r="F6634" s="108"/>
      <c r="G6634" s="220"/>
      <c r="H6634" s="108"/>
      <c r="I6634" s="220"/>
      <c r="J6634" s="108"/>
      <c r="K6634" s="220"/>
      <c r="L6634" s="108"/>
      <c r="M6634" s="220"/>
      <c r="N6634" s="108"/>
      <c r="O6634" s="220"/>
      <c r="P6634" s="108"/>
      <c r="Q6634" s="225"/>
    </row>
    <row r="6635" spans="2:17" x14ac:dyDescent="0.25">
      <c r="B6635" s="108"/>
      <c r="C6635" s="220"/>
      <c r="D6635" s="108"/>
      <c r="E6635" s="220"/>
      <c r="F6635" s="108"/>
      <c r="G6635" s="220"/>
      <c r="H6635" s="108"/>
      <c r="I6635" s="220"/>
      <c r="J6635" s="108"/>
      <c r="K6635" s="220"/>
      <c r="L6635" s="108"/>
      <c r="M6635" s="220"/>
      <c r="N6635" s="108"/>
      <c r="O6635" s="220"/>
      <c r="P6635" s="108"/>
      <c r="Q6635" s="225"/>
    </row>
    <row r="6636" spans="2:17" x14ac:dyDescent="0.25">
      <c r="B6636" s="108"/>
      <c r="C6636" s="220"/>
      <c r="D6636" s="108"/>
      <c r="E6636" s="220"/>
      <c r="F6636" s="108"/>
      <c r="G6636" s="220"/>
      <c r="H6636" s="108"/>
      <c r="I6636" s="220"/>
      <c r="J6636" s="108"/>
      <c r="K6636" s="220"/>
      <c r="L6636" s="108"/>
      <c r="M6636" s="220"/>
      <c r="N6636" s="108"/>
      <c r="O6636" s="220"/>
      <c r="P6636" s="108"/>
      <c r="Q6636" s="225"/>
    </row>
    <row r="6637" spans="2:17" x14ac:dyDescent="0.25">
      <c r="B6637" s="108"/>
      <c r="C6637" s="220"/>
      <c r="D6637" s="108"/>
      <c r="E6637" s="220"/>
      <c r="F6637" s="108"/>
      <c r="G6637" s="220"/>
      <c r="H6637" s="108"/>
      <c r="I6637" s="220"/>
      <c r="J6637" s="108"/>
      <c r="K6637" s="220"/>
      <c r="L6637" s="108"/>
      <c r="M6637" s="220"/>
      <c r="N6637" s="108"/>
      <c r="O6637" s="220"/>
      <c r="P6637" s="108"/>
      <c r="Q6637" s="225"/>
    </row>
    <row r="6638" spans="2:17" x14ac:dyDescent="0.25">
      <c r="B6638" s="108"/>
      <c r="C6638" s="220"/>
      <c r="D6638" s="108"/>
      <c r="E6638" s="220"/>
      <c r="F6638" s="108"/>
      <c r="G6638" s="220"/>
      <c r="H6638" s="108"/>
      <c r="I6638" s="220"/>
      <c r="J6638" s="108"/>
      <c r="K6638" s="220"/>
      <c r="L6638" s="108"/>
      <c r="M6638" s="220"/>
      <c r="N6638" s="108"/>
      <c r="O6638" s="220"/>
      <c r="P6638" s="108"/>
      <c r="Q6638" s="225"/>
    </row>
    <row r="6639" spans="2:17" x14ac:dyDescent="0.25">
      <c r="B6639" s="108"/>
      <c r="C6639" s="220"/>
      <c r="D6639" s="108"/>
      <c r="E6639" s="220"/>
      <c r="F6639" s="108"/>
      <c r="G6639" s="220"/>
      <c r="H6639" s="108"/>
      <c r="I6639" s="220"/>
      <c r="J6639" s="108"/>
      <c r="K6639" s="220"/>
      <c r="L6639" s="108"/>
      <c r="M6639" s="220"/>
      <c r="N6639" s="108"/>
      <c r="O6639" s="220"/>
      <c r="P6639" s="108"/>
      <c r="Q6639" s="225"/>
    </row>
    <row r="6640" spans="2:17" x14ac:dyDescent="0.25">
      <c r="B6640" s="108"/>
      <c r="C6640" s="220"/>
      <c r="D6640" s="108"/>
      <c r="E6640" s="220"/>
      <c r="F6640" s="108"/>
      <c r="G6640" s="220"/>
      <c r="H6640" s="108"/>
      <c r="I6640" s="220"/>
      <c r="J6640" s="108"/>
      <c r="K6640" s="220"/>
      <c r="L6640" s="108"/>
      <c r="M6640" s="220"/>
      <c r="N6640" s="108"/>
      <c r="O6640" s="220"/>
      <c r="P6640" s="108"/>
      <c r="Q6640" s="225"/>
    </row>
    <row r="6641" spans="2:17" x14ac:dyDescent="0.25">
      <c r="B6641" s="108"/>
      <c r="C6641" s="220"/>
      <c r="D6641" s="108"/>
      <c r="E6641" s="220"/>
      <c r="F6641" s="108"/>
      <c r="G6641" s="220"/>
      <c r="H6641" s="108"/>
      <c r="I6641" s="220"/>
      <c r="J6641" s="108"/>
      <c r="K6641" s="220"/>
      <c r="L6641" s="108"/>
      <c r="M6641" s="220"/>
      <c r="N6641" s="108"/>
      <c r="O6641" s="220"/>
      <c r="P6641" s="108"/>
      <c r="Q6641" s="225"/>
    </row>
    <row r="6642" spans="2:17" x14ac:dyDescent="0.25">
      <c r="B6642" s="108"/>
      <c r="C6642" s="220"/>
      <c r="D6642" s="108"/>
      <c r="E6642" s="220"/>
      <c r="F6642" s="108"/>
      <c r="G6642" s="220"/>
      <c r="H6642" s="108"/>
      <c r="I6642" s="220"/>
      <c r="J6642" s="108"/>
      <c r="K6642" s="220"/>
      <c r="L6642" s="108"/>
      <c r="M6642" s="220"/>
      <c r="N6642" s="108"/>
      <c r="O6642" s="220"/>
      <c r="P6642" s="108"/>
      <c r="Q6642" s="225"/>
    </row>
    <row r="6643" spans="2:17" x14ac:dyDescent="0.25">
      <c r="B6643" s="108"/>
      <c r="C6643" s="220"/>
      <c r="D6643" s="108"/>
      <c r="E6643" s="220"/>
      <c r="F6643" s="108"/>
      <c r="G6643" s="220"/>
      <c r="H6643" s="108"/>
      <c r="I6643" s="220"/>
      <c r="J6643" s="108"/>
      <c r="K6643" s="220"/>
      <c r="L6643" s="108"/>
      <c r="M6643" s="220"/>
      <c r="N6643" s="108"/>
      <c r="O6643" s="220"/>
      <c r="P6643" s="108"/>
      <c r="Q6643" s="225"/>
    </row>
    <row r="6644" spans="2:17" x14ac:dyDescent="0.25">
      <c r="B6644" s="108"/>
      <c r="C6644" s="220"/>
      <c r="D6644" s="108"/>
      <c r="E6644" s="220"/>
      <c r="F6644" s="108"/>
      <c r="G6644" s="220"/>
      <c r="H6644" s="108"/>
      <c r="I6644" s="220"/>
      <c r="J6644" s="108"/>
      <c r="K6644" s="220"/>
      <c r="L6644" s="108"/>
      <c r="M6644" s="220"/>
      <c r="N6644" s="108"/>
      <c r="O6644" s="220"/>
      <c r="P6644" s="108"/>
      <c r="Q6644" s="225"/>
    </row>
    <row r="6645" spans="2:17" x14ac:dyDescent="0.25">
      <c r="B6645" s="108"/>
      <c r="C6645" s="220"/>
      <c r="D6645" s="108"/>
      <c r="E6645" s="220"/>
      <c r="F6645" s="108"/>
      <c r="G6645" s="220"/>
      <c r="H6645" s="108"/>
      <c r="I6645" s="220"/>
      <c r="J6645" s="108"/>
      <c r="K6645" s="220"/>
      <c r="L6645" s="108"/>
      <c r="M6645" s="220"/>
      <c r="N6645" s="108"/>
      <c r="O6645" s="220"/>
      <c r="P6645" s="108"/>
      <c r="Q6645" s="225"/>
    </row>
    <row r="6646" spans="2:17" x14ac:dyDescent="0.25">
      <c r="B6646" s="108"/>
      <c r="C6646" s="220"/>
      <c r="D6646" s="108"/>
      <c r="E6646" s="220"/>
      <c r="F6646" s="108"/>
      <c r="G6646" s="220"/>
      <c r="H6646" s="108"/>
      <c r="I6646" s="220"/>
      <c r="J6646" s="108"/>
      <c r="K6646" s="220"/>
      <c r="L6646" s="108"/>
      <c r="M6646" s="220"/>
      <c r="N6646" s="108"/>
      <c r="O6646" s="220"/>
      <c r="P6646" s="108"/>
      <c r="Q6646" s="225"/>
    </row>
    <row r="6647" spans="2:17" x14ac:dyDescent="0.25">
      <c r="B6647" s="108"/>
      <c r="C6647" s="220"/>
      <c r="D6647" s="108"/>
      <c r="E6647" s="220"/>
      <c r="F6647" s="108"/>
      <c r="G6647" s="220"/>
      <c r="H6647" s="108"/>
      <c r="I6647" s="220"/>
      <c r="J6647" s="108"/>
      <c r="K6647" s="220"/>
      <c r="L6647" s="108"/>
      <c r="M6647" s="220"/>
      <c r="N6647" s="108"/>
      <c r="O6647" s="220"/>
      <c r="P6647" s="108"/>
      <c r="Q6647" s="225"/>
    </row>
    <row r="6648" spans="2:17" x14ac:dyDescent="0.25">
      <c r="B6648" s="108"/>
      <c r="C6648" s="220"/>
      <c r="D6648" s="108"/>
      <c r="E6648" s="220"/>
      <c r="F6648" s="108"/>
      <c r="G6648" s="220"/>
      <c r="H6648" s="108"/>
      <c r="I6648" s="220"/>
      <c r="J6648" s="108"/>
      <c r="K6648" s="220"/>
      <c r="L6648" s="108"/>
      <c r="M6648" s="220"/>
      <c r="N6648" s="108"/>
      <c r="O6648" s="220"/>
      <c r="P6648" s="108"/>
      <c r="Q6648" s="225"/>
    </row>
    <row r="6649" spans="2:17" x14ac:dyDescent="0.25">
      <c r="B6649" s="108"/>
      <c r="C6649" s="220"/>
      <c r="D6649" s="108"/>
      <c r="E6649" s="220"/>
      <c r="F6649" s="108"/>
      <c r="G6649" s="220"/>
      <c r="H6649" s="108"/>
      <c r="I6649" s="220"/>
      <c r="J6649" s="108"/>
      <c r="K6649" s="220"/>
      <c r="L6649" s="108"/>
      <c r="M6649" s="220"/>
      <c r="N6649" s="108"/>
      <c r="O6649" s="220"/>
      <c r="P6649" s="108"/>
      <c r="Q6649" s="225"/>
    </row>
    <row r="6650" spans="2:17" x14ac:dyDescent="0.25">
      <c r="B6650" s="108"/>
      <c r="C6650" s="220"/>
      <c r="D6650" s="108"/>
      <c r="E6650" s="220"/>
      <c r="F6650" s="108"/>
      <c r="G6650" s="220"/>
      <c r="H6650" s="108"/>
      <c r="I6650" s="220"/>
      <c r="J6650" s="108"/>
      <c r="K6650" s="220"/>
      <c r="L6650" s="108"/>
      <c r="M6650" s="220"/>
      <c r="N6650" s="108"/>
      <c r="O6650" s="220"/>
      <c r="P6650" s="108"/>
      <c r="Q6650" s="225"/>
    </row>
    <row r="6651" spans="2:17" x14ac:dyDescent="0.25">
      <c r="B6651" s="108"/>
      <c r="C6651" s="220"/>
      <c r="D6651" s="108"/>
      <c r="E6651" s="220"/>
      <c r="F6651" s="108"/>
      <c r="G6651" s="220"/>
      <c r="H6651" s="108"/>
      <c r="I6651" s="220"/>
      <c r="J6651" s="108"/>
      <c r="K6651" s="220"/>
      <c r="L6651" s="108"/>
      <c r="M6651" s="220"/>
      <c r="N6651" s="108"/>
      <c r="O6651" s="220"/>
      <c r="P6651" s="108"/>
      <c r="Q6651" s="225"/>
    </row>
    <row r="6652" spans="2:17" x14ac:dyDescent="0.25">
      <c r="B6652" s="108"/>
      <c r="C6652" s="220"/>
      <c r="D6652" s="108"/>
      <c r="E6652" s="220"/>
      <c r="F6652" s="108"/>
      <c r="G6652" s="220"/>
      <c r="H6652" s="108"/>
      <c r="I6652" s="220"/>
      <c r="J6652" s="108"/>
      <c r="K6652" s="220"/>
      <c r="L6652" s="108"/>
      <c r="M6652" s="220"/>
      <c r="N6652" s="108"/>
      <c r="O6652" s="220"/>
      <c r="P6652" s="108"/>
      <c r="Q6652" s="225"/>
    </row>
    <row r="6653" spans="2:17" x14ac:dyDescent="0.25">
      <c r="B6653" s="108"/>
      <c r="C6653" s="220"/>
      <c r="D6653" s="108"/>
      <c r="E6653" s="220"/>
      <c r="F6653" s="108"/>
      <c r="G6653" s="220"/>
      <c r="H6653" s="108"/>
      <c r="I6653" s="220"/>
      <c r="J6653" s="108"/>
      <c r="K6653" s="220"/>
      <c r="L6653" s="108"/>
      <c r="M6653" s="220"/>
      <c r="N6653" s="108"/>
      <c r="O6653" s="220"/>
      <c r="P6653" s="108"/>
      <c r="Q6653" s="225"/>
    </row>
    <row r="6654" spans="2:17" x14ac:dyDescent="0.25">
      <c r="B6654" s="108"/>
      <c r="C6654" s="220"/>
      <c r="D6654" s="108"/>
      <c r="E6654" s="220"/>
      <c r="F6654" s="108"/>
      <c r="G6654" s="220"/>
      <c r="H6654" s="108"/>
      <c r="I6654" s="220"/>
      <c r="J6654" s="108"/>
      <c r="K6654" s="220"/>
      <c r="L6654" s="108"/>
      <c r="M6654" s="220"/>
      <c r="N6654" s="108"/>
      <c r="O6654" s="220"/>
      <c r="P6654" s="108"/>
      <c r="Q6654" s="225"/>
    </row>
    <row r="6655" spans="2:17" x14ac:dyDescent="0.25">
      <c r="B6655" s="108"/>
      <c r="C6655" s="220"/>
      <c r="D6655" s="108"/>
      <c r="E6655" s="220"/>
      <c r="F6655" s="108"/>
      <c r="G6655" s="220"/>
      <c r="H6655" s="108"/>
      <c r="I6655" s="220"/>
      <c r="J6655" s="108"/>
      <c r="K6655" s="220"/>
      <c r="L6655" s="108"/>
      <c r="M6655" s="220"/>
      <c r="N6655" s="108"/>
      <c r="O6655" s="220"/>
      <c r="P6655" s="108"/>
      <c r="Q6655" s="225"/>
    </row>
    <row r="6656" spans="2:17" x14ac:dyDescent="0.25">
      <c r="B6656" s="108"/>
      <c r="C6656" s="220"/>
      <c r="D6656" s="108"/>
      <c r="E6656" s="220"/>
      <c r="F6656" s="108"/>
      <c r="G6656" s="220"/>
      <c r="H6656" s="108"/>
      <c r="I6656" s="220"/>
      <c r="J6656" s="108"/>
      <c r="K6656" s="220"/>
      <c r="L6656" s="108"/>
      <c r="M6656" s="220"/>
      <c r="N6656" s="108"/>
      <c r="O6656" s="220"/>
      <c r="P6656" s="108"/>
      <c r="Q6656" s="225"/>
    </row>
    <row r="6657" spans="2:17" x14ac:dyDescent="0.25">
      <c r="B6657" s="108"/>
      <c r="C6657" s="220"/>
      <c r="D6657" s="108"/>
      <c r="E6657" s="220"/>
      <c r="F6657" s="108"/>
      <c r="G6657" s="220"/>
      <c r="H6657" s="108"/>
      <c r="I6657" s="220"/>
      <c r="J6657" s="108"/>
      <c r="K6657" s="220"/>
      <c r="L6657" s="108"/>
      <c r="M6657" s="220"/>
      <c r="N6657" s="108"/>
      <c r="O6657" s="220"/>
      <c r="P6657" s="108"/>
      <c r="Q6657" s="225"/>
    </row>
    <row r="6658" spans="2:17" x14ac:dyDescent="0.25">
      <c r="B6658" s="108"/>
      <c r="C6658" s="220"/>
      <c r="D6658" s="108"/>
      <c r="E6658" s="220"/>
      <c r="F6658" s="108"/>
      <c r="G6658" s="220"/>
      <c r="H6658" s="108"/>
      <c r="I6658" s="220"/>
      <c r="J6658" s="108"/>
      <c r="K6658" s="220"/>
      <c r="L6658" s="108"/>
      <c r="M6658" s="220"/>
      <c r="N6658" s="108"/>
      <c r="O6658" s="220"/>
      <c r="P6658" s="108"/>
      <c r="Q6658" s="225"/>
    </row>
    <row r="6659" spans="2:17" x14ac:dyDescent="0.25">
      <c r="B6659" s="108"/>
      <c r="C6659" s="220"/>
      <c r="D6659" s="108"/>
      <c r="E6659" s="220"/>
      <c r="F6659" s="108"/>
      <c r="G6659" s="220"/>
      <c r="H6659" s="108"/>
      <c r="I6659" s="220"/>
      <c r="J6659" s="108"/>
      <c r="K6659" s="220"/>
      <c r="L6659" s="108"/>
      <c r="M6659" s="220"/>
      <c r="N6659" s="108"/>
      <c r="O6659" s="220"/>
      <c r="P6659" s="108"/>
      <c r="Q6659" s="225"/>
    </row>
    <row r="6660" spans="2:17" x14ac:dyDescent="0.25">
      <c r="B6660" s="108"/>
      <c r="C6660" s="220"/>
      <c r="D6660" s="108"/>
      <c r="E6660" s="220"/>
      <c r="F6660" s="108"/>
      <c r="G6660" s="220"/>
      <c r="H6660" s="108"/>
      <c r="I6660" s="220"/>
      <c r="J6660" s="108"/>
      <c r="K6660" s="220"/>
      <c r="L6660" s="108"/>
      <c r="M6660" s="220"/>
      <c r="N6660" s="108"/>
      <c r="O6660" s="220"/>
      <c r="P6660" s="108"/>
      <c r="Q6660" s="225"/>
    </row>
    <row r="6661" spans="2:17" x14ac:dyDescent="0.25">
      <c r="B6661" s="108"/>
      <c r="C6661" s="220"/>
      <c r="D6661" s="108"/>
      <c r="E6661" s="220"/>
      <c r="F6661" s="108"/>
      <c r="G6661" s="220"/>
      <c r="H6661" s="108"/>
      <c r="I6661" s="220"/>
      <c r="J6661" s="108"/>
      <c r="K6661" s="220"/>
      <c r="L6661" s="108"/>
      <c r="M6661" s="220"/>
      <c r="N6661" s="108"/>
      <c r="O6661" s="220"/>
      <c r="P6661" s="108"/>
      <c r="Q6661" s="225"/>
    </row>
    <row r="6662" spans="2:17" x14ac:dyDescent="0.25">
      <c r="B6662" s="108"/>
      <c r="C6662" s="220"/>
      <c r="D6662" s="108"/>
      <c r="E6662" s="220"/>
      <c r="F6662" s="108"/>
      <c r="G6662" s="220"/>
      <c r="H6662" s="108"/>
      <c r="I6662" s="220"/>
      <c r="J6662" s="108"/>
      <c r="K6662" s="220"/>
      <c r="L6662" s="108"/>
      <c r="M6662" s="220"/>
      <c r="N6662" s="108"/>
      <c r="O6662" s="220"/>
      <c r="P6662" s="108"/>
      <c r="Q6662" s="225"/>
    </row>
    <row r="6663" spans="2:17" x14ac:dyDescent="0.25">
      <c r="B6663" s="108"/>
      <c r="C6663" s="220"/>
      <c r="D6663" s="108"/>
      <c r="E6663" s="220"/>
      <c r="F6663" s="108"/>
      <c r="G6663" s="220"/>
      <c r="H6663" s="108"/>
      <c r="I6663" s="220"/>
      <c r="J6663" s="108"/>
      <c r="K6663" s="220"/>
      <c r="L6663" s="108"/>
      <c r="M6663" s="220"/>
      <c r="N6663" s="108"/>
      <c r="O6663" s="220"/>
      <c r="P6663" s="108"/>
      <c r="Q6663" s="225"/>
    </row>
    <row r="6664" spans="2:17" x14ac:dyDescent="0.25">
      <c r="B6664" s="108"/>
      <c r="C6664" s="220"/>
      <c r="D6664" s="108"/>
      <c r="E6664" s="220"/>
      <c r="F6664" s="108"/>
      <c r="G6664" s="220"/>
      <c r="H6664" s="108"/>
      <c r="I6664" s="220"/>
      <c r="J6664" s="108"/>
      <c r="K6664" s="220"/>
      <c r="L6664" s="108"/>
      <c r="M6664" s="220"/>
      <c r="N6664" s="108"/>
      <c r="O6664" s="220"/>
      <c r="P6664" s="108"/>
      <c r="Q6664" s="225"/>
    </row>
    <row r="6665" spans="2:17" x14ac:dyDescent="0.25">
      <c r="B6665" s="108"/>
      <c r="C6665" s="220"/>
      <c r="D6665" s="108"/>
      <c r="E6665" s="220"/>
      <c r="F6665" s="108"/>
      <c r="G6665" s="220"/>
      <c r="H6665" s="108"/>
      <c r="I6665" s="220"/>
      <c r="J6665" s="108"/>
      <c r="K6665" s="220"/>
      <c r="L6665" s="108"/>
      <c r="M6665" s="220"/>
      <c r="N6665" s="108"/>
      <c r="O6665" s="220"/>
      <c r="P6665" s="108"/>
      <c r="Q6665" s="225"/>
    </row>
    <row r="6666" spans="2:17" x14ac:dyDescent="0.25">
      <c r="B6666" s="108"/>
      <c r="C6666" s="220"/>
      <c r="D6666" s="108"/>
      <c r="E6666" s="220"/>
      <c r="F6666" s="108"/>
      <c r="G6666" s="220"/>
      <c r="H6666" s="108"/>
      <c r="I6666" s="220"/>
      <c r="J6666" s="108"/>
      <c r="K6666" s="220"/>
      <c r="L6666" s="108"/>
      <c r="M6666" s="220"/>
      <c r="N6666" s="108"/>
      <c r="O6666" s="220"/>
      <c r="P6666" s="108"/>
      <c r="Q6666" s="225"/>
    </row>
    <row r="6667" spans="2:17" x14ac:dyDescent="0.25">
      <c r="B6667" s="108"/>
      <c r="C6667" s="220"/>
      <c r="D6667" s="108"/>
      <c r="E6667" s="220"/>
      <c r="F6667" s="108"/>
      <c r="G6667" s="220"/>
      <c r="H6667" s="108"/>
      <c r="I6667" s="220"/>
      <c r="J6667" s="108"/>
      <c r="K6667" s="220"/>
      <c r="L6667" s="108"/>
      <c r="M6667" s="220"/>
      <c r="N6667" s="108"/>
      <c r="O6667" s="220"/>
      <c r="P6667" s="108"/>
      <c r="Q6667" s="225"/>
    </row>
    <row r="6668" spans="2:17" x14ac:dyDescent="0.25">
      <c r="B6668" s="108"/>
      <c r="C6668" s="220"/>
      <c r="D6668" s="108"/>
      <c r="E6668" s="220"/>
      <c r="F6668" s="108"/>
      <c r="G6668" s="220"/>
      <c r="H6668" s="108"/>
      <c r="I6668" s="220"/>
      <c r="J6668" s="108"/>
      <c r="K6668" s="220"/>
      <c r="L6668" s="108"/>
      <c r="M6668" s="220"/>
      <c r="N6668" s="108"/>
      <c r="O6668" s="220"/>
      <c r="P6668" s="108"/>
      <c r="Q6668" s="225"/>
    </row>
    <row r="6669" spans="2:17" x14ac:dyDescent="0.25">
      <c r="B6669" s="108"/>
      <c r="C6669" s="220"/>
      <c r="D6669" s="108"/>
      <c r="E6669" s="220"/>
      <c r="F6669" s="108"/>
      <c r="G6669" s="220"/>
      <c r="H6669" s="108"/>
      <c r="I6669" s="220"/>
      <c r="J6669" s="108"/>
      <c r="K6669" s="220"/>
      <c r="L6669" s="108"/>
      <c r="M6669" s="220"/>
      <c r="N6669" s="108"/>
      <c r="O6669" s="220"/>
      <c r="P6669" s="108"/>
      <c r="Q6669" s="225"/>
    </row>
    <row r="6670" spans="2:17" x14ac:dyDescent="0.25">
      <c r="B6670" s="108"/>
      <c r="C6670" s="220"/>
      <c r="D6670" s="108"/>
      <c r="E6670" s="220"/>
      <c r="F6670" s="108"/>
      <c r="G6670" s="220"/>
      <c r="H6670" s="108"/>
      <c r="I6670" s="220"/>
      <c r="J6670" s="108"/>
      <c r="K6670" s="220"/>
      <c r="L6670" s="108"/>
      <c r="M6670" s="220"/>
      <c r="N6670" s="108"/>
      <c r="O6670" s="220"/>
      <c r="P6670" s="108"/>
      <c r="Q6670" s="225"/>
    </row>
    <row r="6671" spans="2:17" x14ac:dyDescent="0.25">
      <c r="B6671" s="108"/>
      <c r="C6671" s="220"/>
      <c r="D6671" s="108"/>
      <c r="E6671" s="220"/>
      <c r="F6671" s="108"/>
      <c r="G6671" s="220"/>
      <c r="H6671" s="108"/>
      <c r="I6671" s="220"/>
      <c r="J6671" s="108"/>
      <c r="K6671" s="220"/>
      <c r="L6671" s="108"/>
      <c r="M6671" s="220"/>
      <c r="N6671" s="108"/>
      <c r="O6671" s="220"/>
      <c r="P6671" s="108"/>
      <c r="Q6671" s="225"/>
    </row>
    <row r="6672" spans="2:17" x14ac:dyDescent="0.25">
      <c r="B6672" s="108"/>
      <c r="C6672" s="220"/>
      <c r="D6672" s="108"/>
      <c r="E6672" s="220"/>
      <c r="F6672" s="108"/>
      <c r="G6672" s="220"/>
      <c r="H6672" s="108"/>
      <c r="I6672" s="220"/>
      <c r="J6672" s="108"/>
      <c r="K6672" s="220"/>
      <c r="L6672" s="108"/>
      <c r="M6672" s="220"/>
      <c r="N6672" s="108"/>
      <c r="O6672" s="220"/>
      <c r="P6672" s="108"/>
      <c r="Q6672" s="225"/>
    </row>
    <row r="6673" spans="2:17" x14ac:dyDescent="0.25">
      <c r="B6673" s="108"/>
      <c r="C6673" s="220"/>
      <c r="D6673" s="108"/>
      <c r="E6673" s="220"/>
      <c r="F6673" s="108"/>
      <c r="G6673" s="220"/>
      <c r="H6673" s="108"/>
      <c r="I6673" s="220"/>
      <c r="J6673" s="108"/>
      <c r="K6673" s="220"/>
      <c r="L6673" s="108"/>
      <c r="M6673" s="220"/>
      <c r="N6673" s="108"/>
      <c r="O6673" s="220"/>
      <c r="P6673" s="108"/>
      <c r="Q6673" s="225"/>
    </row>
    <row r="6674" spans="2:17" x14ac:dyDescent="0.25">
      <c r="B6674" s="108"/>
      <c r="C6674" s="220"/>
      <c r="D6674" s="108"/>
      <c r="E6674" s="220"/>
      <c r="F6674" s="108"/>
      <c r="G6674" s="220"/>
      <c r="H6674" s="108"/>
      <c r="I6674" s="220"/>
      <c r="J6674" s="108"/>
      <c r="K6674" s="220"/>
      <c r="L6674" s="108"/>
      <c r="M6674" s="220"/>
      <c r="N6674" s="108"/>
      <c r="O6674" s="220"/>
      <c r="P6674" s="108"/>
      <c r="Q6674" s="225"/>
    </row>
    <row r="6675" spans="2:17" x14ac:dyDescent="0.25">
      <c r="B6675" s="108"/>
      <c r="C6675" s="220"/>
      <c r="D6675" s="108"/>
      <c r="E6675" s="220"/>
      <c r="F6675" s="108"/>
      <c r="G6675" s="220"/>
      <c r="H6675" s="108"/>
      <c r="I6675" s="220"/>
      <c r="J6675" s="108"/>
      <c r="K6675" s="220"/>
      <c r="L6675" s="108"/>
      <c r="M6675" s="220"/>
      <c r="N6675" s="108"/>
      <c r="O6675" s="220"/>
      <c r="P6675" s="108"/>
      <c r="Q6675" s="225"/>
    </row>
    <row r="6676" spans="2:17" x14ac:dyDescent="0.25">
      <c r="B6676" s="108"/>
      <c r="C6676" s="220"/>
      <c r="D6676" s="108"/>
      <c r="E6676" s="220"/>
      <c r="F6676" s="108"/>
      <c r="G6676" s="220"/>
      <c r="H6676" s="108"/>
      <c r="I6676" s="220"/>
      <c r="J6676" s="108"/>
      <c r="K6676" s="220"/>
      <c r="L6676" s="108"/>
      <c r="M6676" s="220"/>
      <c r="N6676" s="108"/>
      <c r="O6676" s="220"/>
      <c r="P6676" s="108"/>
      <c r="Q6676" s="225"/>
    </row>
    <row r="6677" spans="2:17" x14ac:dyDescent="0.25">
      <c r="B6677" s="108"/>
      <c r="C6677" s="220"/>
      <c r="D6677" s="108"/>
      <c r="E6677" s="220"/>
      <c r="F6677" s="108"/>
      <c r="G6677" s="220"/>
      <c r="H6677" s="108"/>
      <c r="I6677" s="220"/>
      <c r="J6677" s="108"/>
      <c r="K6677" s="220"/>
      <c r="L6677" s="108"/>
      <c r="M6677" s="220"/>
      <c r="N6677" s="108"/>
      <c r="O6677" s="220"/>
      <c r="P6677" s="108"/>
      <c r="Q6677" s="225"/>
    </row>
    <row r="6678" spans="2:17" x14ac:dyDescent="0.25">
      <c r="B6678" s="108"/>
      <c r="C6678" s="220"/>
      <c r="D6678" s="108"/>
      <c r="E6678" s="220"/>
      <c r="F6678" s="108"/>
      <c r="G6678" s="220"/>
      <c r="H6678" s="108"/>
      <c r="I6678" s="220"/>
      <c r="J6678" s="108"/>
      <c r="K6678" s="220"/>
      <c r="L6678" s="108"/>
      <c r="M6678" s="220"/>
      <c r="N6678" s="108"/>
      <c r="O6678" s="220"/>
      <c r="P6678" s="108"/>
      <c r="Q6678" s="225"/>
    </row>
    <row r="6679" spans="2:17" x14ac:dyDescent="0.25">
      <c r="B6679" s="108"/>
      <c r="C6679" s="220"/>
      <c r="D6679" s="108"/>
      <c r="E6679" s="220"/>
      <c r="F6679" s="108"/>
      <c r="G6679" s="220"/>
      <c r="H6679" s="108"/>
      <c r="I6679" s="220"/>
      <c r="J6679" s="108"/>
      <c r="K6679" s="220"/>
      <c r="L6679" s="108"/>
      <c r="M6679" s="220"/>
      <c r="N6679" s="108"/>
      <c r="O6679" s="220"/>
      <c r="P6679" s="108"/>
      <c r="Q6679" s="225"/>
    </row>
    <row r="6680" spans="2:17" x14ac:dyDescent="0.25">
      <c r="B6680" s="108"/>
      <c r="C6680" s="220"/>
      <c r="D6680" s="108"/>
      <c r="E6680" s="220"/>
      <c r="F6680" s="108"/>
      <c r="G6680" s="220"/>
      <c r="H6680" s="108"/>
      <c r="I6680" s="220"/>
      <c r="J6680" s="108"/>
      <c r="K6680" s="220"/>
      <c r="L6680" s="108"/>
      <c r="M6680" s="220"/>
      <c r="N6680" s="108"/>
      <c r="O6680" s="220"/>
      <c r="P6680" s="108"/>
      <c r="Q6680" s="225"/>
    </row>
    <row r="6681" spans="2:17" x14ac:dyDescent="0.25">
      <c r="B6681" s="108"/>
      <c r="C6681" s="220"/>
      <c r="D6681" s="108"/>
      <c r="E6681" s="220"/>
      <c r="F6681" s="108"/>
      <c r="G6681" s="220"/>
      <c r="H6681" s="108"/>
      <c r="I6681" s="220"/>
      <c r="J6681" s="108"/>
      <c r="K6681" s="220"/>
      <c r="L6681" s="108"/>
      <c r="M6681" s="220"/>
      <c r="N6681" s="108"/>
      <c r="O6681" s="220"/>
      <c r="P6681" s="108"/>
      <c r="Q6681" s="225"/>
    </row>
    <row r="6682" spans="2:17" x14ac:dyDescent="0.25">
      <c r="B6682" s="108"/>
      <c r="C6682" s="220"/>
      <c r="D6682" s="108"/>
      <c r="E6682" s="220"/>
      <c r="F6682" s="108"/>
      <c r="G6682" s="220"/>
      <c r="H6682" s="108"/>
      <c r="I6682" s="220"/>
      <c r="J6682" s="108"/>
      <c r="K6682" s="220"/>
      <c r="L6682" s="108"/>
      <c r="M6682" s="220"/>
      <c r="N6682" s="108"/>
      <c r="O6682" s="220"/>
      <c r="P6682" s="108"/>
      <c r="Q6682" s="225"/>
    </row>
    <row r="6683" spans="2:17" x14ac:dyDescent="0.25">
      <c r="B6683" s="108"/>
      <c r="C6683" s="220"/>
      <c r="D6683" s="108"/>
      <c r="E6683" s="220"/>
      <c r="F6683" s="108"/>
      <c r="G6683" s="220"/>
      <c r="H6683" s="108"/>
      <c r="I6683" s="220"/>
      <c r="J6683" s="108"/>
      <c r="K6683" s="220"/>
      <c r="L6683" s="108"/>
      <c r="M6683" s="220"/>
      <c r="N6683" s="108"/>
      <c r="O6683" s="220"/>
      <c r="P6683" s="108"/>
      <c r="Q6683" s="225"/>
    </row>
    <row r="6684" spans="2:17" x14ac:dyDescent="0.25">
      <c r="B6684" s="108"/>
      <c r="C6684" s="220"/>
      <c r="D6684" s="108"/>
      <c r="E6684" s="220"/>
      <c r="F6684" s="108"/>
      <c r="G6684" s="220"/>
      <c r="H6684" s="108"/>
      <c r="I6684" s="220"/>
      <c r="J6684" s="108"/>
      <c r="K6684" s="220"/>
      <c r="L6684" s="108"/>
      <c r="M6684" s="220"/>
      <c r="N6684" s="108"/>
      <c r="O6684" s="220"/>
      <c r="P6684" s="108"/>
      <c r="Q6684" s="225"/>
    </row>
    <row r="6685" spans="2:17" x14ac:dyDescent="0.25">
      <c r="B6685" s="108"/>
      <c r="C6685" s="220"/>
      <c r="D6685" s="108"/>
      <c r="E6685" s="220"/>
      <c r="F6685" s="108"/>
      <c r="G6685" s="220"/>
      <c r="H6685" s="108"/>
      <c r="I6685" s="220"/>
      <c r="J6685" s="108"/>
      <c r="K6685" s="220"/>
      <c r="L6685" s="108"/>
      <c r="M6685" s="220"/>
      <c r="N6685" s="108"/>
      <c r="O6685" s="220"/>
      <c r="P6685" s="108"/>
      <c r="Q6685" s="225"/>
    </row>
    <row r="6686" spans="2:17" x14ac:dyDescent="0.25">
      <c r="B6686" s="108"/>
      <c r="C6686" s="220"/>
      <c r="D6686" s="108"/>
      <c r="E6686" s="220"/>
      <c r="F6686" s="108"/>
      <c r="G6686" s="220"/>
      <c r="H6686" s="108"/>
      <c r="I6686" s="220"/>
      <c r="J6686" s="108"/>
      <c r="K6686" s="220"/>
      <c r="L6686" s="108"/>
      <c r="M6686" s="220"/>
      <c r="N6686" s="108"/>
      <c r="O6686" s="220"/>
      <c r="P6686" s="108"/>
      <c r="Q6686" s="225"/>
    </row>
    <row r="6687" spans="2:17" x14ac:dyDescent="0.25">
      <c r="B6687" s="108"/>
      <c r="C6687" s="220"/>
      <c r="D6687" s="108"/>
      <c r="E6687" s="220"/>
      <c r="F6687" s="108"/>
      <c r="G6687" s="220"/>
      <c r="H6687" s="108"/>
      <c r="I6687" s="220"/>
      <c r="J6687" s="108"/>
      <c r="K6687" s="220"/>
      <c r="L6687" s="108"/>
      <c r="M6687" s="220"/>
      <c r="N6687" s="108"/>
      <c r="O6687" s="220"/>
      <c r="P6687" s="108"/>
      <c r="Q6687" s="225"/>
    </row>
    <row r="6688" spans="2:17" x14ac:dyDescent="0.25">
      <c r="B6688" s="108"/>
      <c r="C6688" s="220"/>
      <c r="D6688" s="108"/>
      <c r="E6688" s="220"/>
      <c r="F6688" s="108"/>
      <c r="G6688" s="220"/>
      <c r="H6688" s="108"/>
      <c r="I6688" s="220"/>
      <c r="J6688" s="108"/>
      <c r="K6688" s="220"/>
      <c r="L6688" s="108"/>
      <c r="M6688" s="220"/>
      <c r="N6688" s="108"/>
      <c r="O6688" s="220"/>
      <c r="P6688" s="108"/>
      <c r="Q6688" s="225"/>
    </row>
    <row r="6689" spans="2:17" x14ac:dyDescent="0.25">
      <c r="B6689" s="108"/>
      <c r="C6689" s="220"/>
      <c r="D6689" s="108"/>
      <c r="E6689" s="220"/>
      <c r="F6689" s="108"/>
      <c r="G6689" s="220"/>
      <c r="H6689" s="108"/>
      <c r="I6689" s="220"/>
      <c r="J6689" s="108"/>
      <c r="K6689" s="220"/>
      <c r="L6689" s="108"/>
      <c r="M6689" s="220"/>
      <c r="N6689" s="108"/>
      <c r="O6689" s="220"/>
      <c r="P6689" s="108"/>
      <c r="Q6689" s="225"/>
    </row>
    <row r="6690" spans="2:17" x14ac:dyDescent="0.25">
      <c r="B6690" s="108"/>
      <c r="C6690" s="220"/>
      <c r="D6690" s="108"/>
      <c r="E6690" s="220"/>
      <c r="F6690" s="108"/>
      <c r="G6690" s="220"/>
      <c r="H6690" s="108"/>
      <c r="I6690" s="220"/>
      <c r="J6690" s="108"/>
      <c r="K6690" s="220"/>
      <c r="L6690" s="108"/>
      <c r="M6690" s="220"/>
      <c r="N6690" s="108"/>
      <c r="O6690" s="220"/>
      <c r="P6690" s="108"/>
      <c r="Q6690" s="225"/>
    </row>
    <row r="6691" spans="2:17" x14ac:dyDescent="0.25">
      <c r="B6691" s="108"/>
      <c r="C6691" s="220"/>
      <c r="D6691" s="108"/>
      <c r="E6691" s="220"/>
      <c r="F6691" s="108"/>
      <c r="G6691" s="220"/>
      <c r="H6691" s="108"/>
      <c r="I6691" s="220"/>
      <c r="J6691" s="108"/>
      <c r="K6691" s="220"/>
      <c r="L6691" s="108"/>
      <c r="M6691" s="220"/>
      <c r="N6691" s="108"/>
      <c r="O6691" s="220"/>
      <c r="P6691" s="108"/>
      <c r="Q6691" s="225"/>
    </row>
    <row r="6692" spans="2:17" x14ac:dyDescent="0.25">
      <c r="B6692" s="108"/>
      <c r="C6692" s="220"/>
      <c r="D6692" s="108"/>
      <c r="E6692" s="220"/>
      <c r="F6692" s="108"/>
      <c r="G6692" s="220"/>
      <c r="H6692" s="108"/>
      <c r="I6692" s="220"/>
      <c r="J6692" s="108"/>
      <c r="K6692" s="220"/>
      <c r="L6692" s="108"/>
      <c r="M6692" s="220"/>
      <c r="N6692" s="108"/>
      <c r="O6692" s="220"/>
      <c r="P6692" s="108"/>
      <c r="Q6692" s="225"/>
    </row>
    <row r="6693" spans="2:17" x14ac:dyDescent="0.25">
      <c r="B6693" s="108"/>
      <c r="C6693" s="220"/>
      <c r="D6693" s="108"/>
      <c r="E6693" s="220"/>
      <c r="F6693" s="108"/>
      <c r="G6693" s="220"/>
      <c r="H6693" s="108"/>
      <c r="I6693" s="220"/>
      <c r="J6693" s="108"/>
      <c r="K6693" s="220"/>
      <c r="L6693" s="108"/>
      <c r="M6693" s="220"/>
      <c r="N6693" s="108"/>
      <c r="O6693" s="220"/>
      <c r="P6693" s="108"/>
      <c r="Q6693" s="225"/>
    </row>
    <row r="6694" spans="2:17" x14ac:dyDescent="0.25">
      <c r="B6694" s="108"/>
      <c r="C6694" s="220"/>
      <c r="D6694" s="108"/>
      <c r="E6694" s="220"/>
      <c r="F6694" s="108"/>
      <c r="G6694" s="220"/>
      <c r="H6694" s="108"/>
      <c r="I6694" s="220"/>
      <c r="J6694" s="108"/>
      <c r="K6694" s="220"/>
      <c r="L6694" s="108"/>
      <c r="M6694" s="220"/>
      <c r="N6694" s="108"/>
      <c r="O6694" s="220"/>
      <c r="P6694" s="108"/>
      <c r="Q6694" s="225"/>
    </row>
    <row r="6695" spans="2:17" x14ac:dyDescent="0.25">
      <c r="B6695" s="108"/>
      <c r="C6695" s="220"/>
      <c r="D6695" s="108"/>
      <c r="E6695" s="220"/>
      <c r="F6695" s="108"/>
      <c r="G6695" s="220"/>
      <c r="H6695" s="108"/>
      <c r="I6695" s="220"/>
      <c r="J6695" s="108"/>
      <c r="K6695" s="220"/>
      <c r="L6695" s="108"/>
      <c r="M6695" s="220"/>
      <c r="N6695" s="108"/>
      <c r="O6695" s="220"/>
      <c r="P6695" s="108"/>
      <c r="Q6695" s="225"/>
    </row>
    <row r="6696" spans="2:17" x14ac:dyDescent="0.25">
      <c r="B6696" s="108"/>
      <c r="C6696" s="220"/>
      <c r="D6696" s="108"/>
      <c r="E6696" s="220"/>
      <c r="F6696" s="108"/>
      <c r="G6696" s="220"/>
      <c r="H6696" s="108"/>
      <c r="I6696" s="220"/>
      <c r="J6696" s="108"/>
      <c r="K6696" s="220"/>
      <c r="L6696" s="108"/>
      <c r="M6696" s="220"/>
      <c r="N6696" s="108"/>
      <c r="O6696" s="220"/>
      <c r="P6696" s="108"/>
      <c r="Q6696" s="225"/>
    </row>
    <row r="6697" spans="2:17" x14ac:dyDescent="0.25">
      <c r="B6697" s="108"/>
      <c r="C6697" s="220"/>
      <c r="D6697" s="108"/>
      <c r="E6697" s="220"/>
      <c r="F6697" s="108"/>
      <c r="G6697" s="220"/>
      <c r="H6697" s="108"/>
      <c r="I6697" s="220"/>
      <c r="J6697" s="108"/>
      <c r="K6697" s="220"/>
      <c r="L6697" s="108"/>
      <c r="M6697" s="220"/>
      <c r="N6697" s="108"/>
      <c r="O6697" s="220"/>
      <c r="P6697" s="108"/>
      <c r="Q6697" s="225"/>
    </row>
    <row r="6698" spans="2:17" x14ac:dyDescent="0.25">
      <c r="B6698" s="108"/>
      <c r="C6698" s="220"/>
      <c r="D6698" s="108"/>
      <c r="E6698" s="220"/>
      <c r="F6698" s="108"/>
      <c r="G6698" s="220"/>
      <c r="H6698" s="108"/>
      <c r="I6698" s="220"/>
      <c r="J6698" s="108"/>
      <c r="K6698" s="220"/>
      <c r="L6698" s="108"/>
      <c r="M6698" s="220"/>
      <c r="N6698" s="108"/>
      <c r="O6698" s="220"/>
      <c r="P6698" s="108"/>
      <c r="Q6698" s="225"/>
    </row>
    <row r="6699" spans="2:17" x14ac:dyDescent="0.25">
      <c r="B6699" s="108"/>
      <c r="C6699" s="220"/>
      <c r="D6699" s="108"/>
      <c r="E6699" s="220"/>
      <c r="F6699" s="108"/>
      <c r="G6699" s="220"/>
      <c r="H6699" s="108"/>
      <c r="I6699" s="220"/>
      <c r="J6699" s="108"/>
      <c r="K6699" s="220"/>
      <c r="L6699" s="108"/>
      <c r="M6699" s="220"/>
      <c r="N6699" s="108"/>
      <c r="O6699" s="220"/>
      <c r="P6699" s="108"/>
      <c r="Q6699" s="225"/>
    </row>
    <row r="6700" spans="2:17" x14ac:dyDescent="0.25">
      <c r="B6700" s="108"/>
      <c r="C6700" s="220"/>
      <c r="D6700" s="108"/>
      <c r="E6700" s="220"/>
      <c r="F6700" s="108"/>
      <c r="G6700" s="220"/>
      <c r="H6700" s="108"/>
      <c r="I6700" s="220"/>
      <c r="J6700" s="108"/>
      <c r="K6700" s="220"/>
      <c r="L6700" s="108"/>
      <c r="M6700" s="220"/>
      <c r="N6700" s="108"/>
      <c r="O6700" s="220"/>
      <c r="P6700" s="108"/>
      <c r="Q6700" s="225"/>
    </row>
    <row r="6701" spans="2:17" x14ac:dyDescent="0.25">
      <c r="B6701" s="108"/>
      <c r="C6701" s="220"/>
      <c r="D6701" s="108"/>
      <c r="E6701" s="220"/>
      <c r="F6701" s="108"/>
      <c r="G6701" s="220"/>
      <c r="H6701" s="108"/>
      <c r="I6701" s="220"/>
      <c r="J6701" s="108"/>
      <c r="K6701" s="220"/>
      <c r="L6701" s="108"/>
      <c r="M6701" s="220"/>
      <c r="N6701" s="108"/>
      <c r="O6701" s="220"/>
      <c r="P6701" s="108"/>
      <c r="Q6701" s="225"/>
    </row>
    <row r="6702" spans="2:17" x14ac:dyDescent="0.25">
      <c r="B6702" s="108"/>
      <c r="C6702" s="220"/>
      <c r="D6702" s="108"/>
      <c r="E6702" s="220"/>
      <c r="F6702" s="108"/>
      <c r="G6702" s="220"/>
      <c r="H6702" s="108"/>
      <c r="I6702" s="220"/>
      <c r="J6702" s="108"/>
      <c r="K6702" s="220"/>
      <c r="L6702" s="108"/>
      <c r="M6702" s="220"/>
      <c r="N6702" s="108"/>
      <c r="O6702" s="220"/>
      <c r="P6702" s="108"/>
      <c r="Q6702" s="225"/>
    </row>
    <row r="6703" spans="2:17" x14ac:dyDescent="0.25">
      <c r="B6703" s="108"/>
      <c r="C6703" s="220"/>
      <c r="D6703" s="108"/>
      <c r="E6703" s="220"/>
      <c r="F6703" s="108"/>
      <c r="G6703" s="220"/>
      <c r="H6703" s="108"/>
      <c r="I6703" s="220"/>
      <c r="J6703" s="108"/>
      <c r="K6703" s="220"/>
      <c r="L6703" s="108"/>
      <c r="M6703" s="220"/>
      <c r="N6703" s="108"/>
      <c r="O6703" s="220"/>
      <c r="P6703" s="108"/>
      <c r="Q6703" s="225"/>
    </row>
    <row r="6704" spans="2:17" x14ac:dyDescent="0.25">
      <c r="B6704" s="108"/>
      <c r="C6704" s="220"/>
      <c r="D6704" s="108"/>
      <c r="E6704" s="220"/>
      <c r="F6704" s="108"/>
      <c r="G6704" s="220"/>
      <c r="H6704" s="108"/>
      <c r="I6704" s="220"/>
      <c r="J6704" s="108"/>
      <c r="K6704" s="220"/>
      <c r="L6704" s="108"/>
      <c r="M6704" s="220"/>
      <c r="N6704" s="108"/>
      <c r="O6704" s="220"/>
      <c r="P6704" s="108"/>
      <c r="Q6704" s="225"/>
    </row>
    <row r="6705" spans="2:17" x14ac:dyDescent="0.25">
      <c r="B6705" s="108"/>
      <c r="C6705" s="220"/>
      <c r="D6705" s="108"/>
      <c r="E6705" s="220"/>
      <c r="F6705" s="108"/>
      <c r="G6705" s="220"/>
      <c r="H6705" s="108"/>
      <c r="I6705" s="220"/>
      <c r="J6705" s="108"/>
      <c r="K6705" s="220"/>
      <c r="L6705" s="108"/>
      <c r="M6705" s="220"/>
      <c r="N6705" s="108"/>
      <c r="O6705" s="220"/>
      <c r="P6705" s="108"/>
      <c r="Q6705" s="225"/>
    </row>
    <row r="6706" spans="2:17" x14ac:dyDescent="0.25">
      <c r="B6706" s="108"/>
      <c r="C6706" s="220"/>
      <c r="D6706" s="108"/>
      <c r="E6706" s="220"/>
      <c r="F6706" s="108"/>
      <c r="G6706" s="220"/>
      <c r="H6706" s="108"/>
      <c r="I6706" s="220"/>
      <c r="J6706" s="108"/>
      <c r="K6706" s="220"/>
      <c r="L6706" s="108"/>
      <c r="M6706" s="220"/>
      <c r="N6706" s="108"/>
      <c r="O6706" s="220"/>
      <c r="P6706" s="108"/>
      <c r="Q6706" s="225"/>
    </row>
    <row r="6707" spans="2:17" x14ac:dyDescent="0.25">
      <c r="B6707" s="108"/>
      <c r="C6707" s="220"/>
      <c r="D6707" s="108"/>
      <c r="E6707" s="220"/>
      <c r="F6707" s="108"/>
      <c r="G6707" s="220"/>
      <c r="H6707" s="108"/>
      <c r="I6707" s="220"/>
      <c r="J6707" s="108"/>
      <c r="K6707" s="220"/>
      <c r="L6707" s="108"/>
      <c r="M6707" s="220"/>
      <c r="N6707" s="108"/>
      <c r="O6707" s="220"/>
      <c r="P6707" s="108"/>
      <c r="Q6707" s="225"/>
    </row>
    <row r="6708" spans="2:17" x14ac:dyDescent="0.25">
      <c r="B6708" s="108"/>
      <c r="C6708" s="220"/>
      <c r="D6708" s="108"/>
      <c r="E6708" s="220"/>
      <c r="F6708" s="108"/>
      <c r="G6708" s="220"/>
      <c r="H6708" s="108"/>
      <c r="I6708" s="220"/>
      <c r="J6708" s="108"/>
      <c r="K6708" s="220"/>
      <c r="L6708" s="108"/>
      <c r="M6708" s="220"/>
      <c r="N6708" s="108"/>
      <c r="O6708" s="220"/>
      <c r="P6708" s="108"/>
      <c r="Q6708" s="225"/>
    </row>
    <row r="6709" spans="2:17" x14ac:dyDescent="0.25">
      <c r="B6709" s="108"/>
      <c r="C6709" s="220"/>
      <c r="D6709" s="108"/>
      <c r="E6709" s="220"/>
      <c r="F6709" s="108"/>
      <c r="G6709" s="220"/>
      <c r="H6709" s="108"/>
      <c r="I6709" s="220"/>
      <c r="J6709" s="108"/>
      <c r="K6709" s="220"/>
      <c r="L6709" s="108"/>
      <c r="M6709" s="220"/>
      <c r="N6709" s="108"/>
      <c r="O6709" s="220"/>
      <c r="P6709" s="108"/>
      <c r="Q6709" s="225"/>
    </row>
    <row r="6710" spans="2:17" x14ac:dyDescent="0.25">
      <c r="B6710" s="108"/>
      <c r="C6710" s="220"/>
      <c r="D6710" s="108"/>
      <c r="E6710" s="220"/>
      <c r="F6710" s="108"/>
      <c r="G6710" s="220"/>
      <c r="H6710" s="108"/>
      <c r="I6710" s="220"/>
      <c r="J6710" s="108"/>
      <c r="K6710" s="220"/>
      <c r="L6710" s="108"/>
      <c r="M6710" s="220"/>
      <c r="N6710" s="108"/>
      <c r="O6710" s="220"/>
      <c r="P6710" s="108"/>
      <c r="Q6710" s="225"/>
    </row>
    <row r="6711" spans="2:17" x14ac:dyDescent="0.25">
      <c r="B6711" s="108"/>
      <c r="C6711" s="220"/>
      <c r="D6711" s="108"/>
      <c r="E6711" s="220"/>
      <c r="F6711" s="108"/>
      <c r="G6711" s="220"/>
      <c r="H6711" s="108"/>
      <c r="I6711" s="220"/>
      <c r="J6711" s="108"/>
      <c r="K6711" s="220"/>
      <c r="L6711" s="108"/>
      <c r="M6711" s="220"/>
      <c r="N6711" s="108"/>
      <c r="O6711" s="220"/>
      <c r="P6711" s="108"/>
      <c r="Q6711" s="225"/>
    </row>
    <row r="6712" spans="2:17" x14ac:dyDescent="0.25">
      <c r="B6712" s="108"/>
      <c r="C6712" s="220"/>
      <c r="D6712" s="108"/>
      <c r="E6712" s="220"/>
      <c r="F6712" s="108"/>
      <c r="G6712" s="220"/>
      <c r="H6712" s="108"/>
      <c r="I6712" s="220"/>
      <c r="J6712" s="108"/>
      <c r="K6712" s="220"/>
      <c r="L6712" s="108"/>
      <c r="M6712" s="220"/>
      <c r="N6712" s="108"/>
      <c r="O6712" s="220"/>
      <c r="P6712" s="108"/>
      <c r="Q6712" s="225"/>
    </row>
    <row r="6713" spans="2:17" x14ac:dyDescent="0.25">
      <c r="B6713" s="108"/>
      <c r="C6713" s="220"/>
      <c r="D6713" s="108"/>
      <c r="E6713" s="220"/>
      <c r="F6713" s="108"/>
      <c r="G6713" s="220"/>
      <c r="H6713" s="108"/>
      <c r="I6713" s="220"/>
      <c r="J6713" s="108"/>
      <c r="K6713" s="220"/>
      <c r="L6713" s="108"/>
      <c r="M6713" s="220"/>
      <c r="N6713" s="108"/>
      <c r="O6713" s="220"/>
      <c r="P6713" s="108"/>
      <c r="Q6713" s="225"/>
    </row>
    <row r="6714" spans="2:17" x14ac:dyDescent="0.25">
      <c r="B6714" s="108"/>
      <c r="C6714" s="220"/>
      <c r="D6714" s="108"/>
      <c r="E6714" s="220"/>
      <c r="F6714" s="108"/>
      <c r="G6714" s="220"/>
      <c r="H6714" s="108"/>
      <c r="I6714" s="220"/>
      <c r="J6714" s="108"/>
      <c r="K6714" s="220"/>
      <c r="L6714" s="108"/>
      <c r="M6714" s="220"/>
      <c r="N6714" s="108"/>
      <c r="O6714" s="220"/>
      <c r="P6714" s="108"/>
      <c r="Q6714" s="225"/>
    </row>
    <row r="6715" spans="2:17" x14ac:dyDescent="0.25">
      <c r="B6715" s="108"/>
      <c r="C6715" s="220"/>
      <c r="D6715" s="108"/>
      <c r="E6715" s="220"/>
      <c r="F6715" s="108"/>
      <c r="G6715" s="220"/>
      <c r="H6715" s="108"/>
      <c r="I6715" s="220"/>
      <c r="J6715" s="108"/>
      <c r="K6715" s="220"/>
      <c r="L6715" s="108"/>
      <c r="M6715" s="220"/>
      <c r="N6715" s="108"/>
      <c r="O6715" s="220"/>
      <c r="P6715" s="108"/>
      <c r="Q6715" s="225"/>
    </row>
    <row r="6716" spans="2:17" x14ac:dyDescent="0.25">
      <c r="B6716" s="108"/>
      <c r="C6716" s="220"/>
      <c r="D6716" s="108"/>
      <c r="E6716" s="220"/>
      <c r="F6716" s="108"/>
      <c r="G6716" s="220"/>
      <c r="H6716" s="108"/>
      <c r="I6716" s="220"/>
      <c r="J6716" s="108"/>
      <c r="K6716" s="220"/>
      <c r="L6716" s="108"/>
      <c r="M6716" s="220"/>
      <c r="N6716" s="108"/>
      <c r="O6716" s="220"/>
      <c r="P6716" s="108"/>
      <c r="Q6716" s="225"/>
    </row>
    <row r="6717" spans="2:17" x14ac:dyDescent="0.25">
      <c r="B6717" s="108"/>
      <c r="C6717" s="220"/>
      <c r="D6717" s="108"/>
      <c r="E6717" s="220"/>
      <c r="F6717" s="108"/>
      <c r="G6717" s="220"/>
      <c r="H6717" s="108"/>
      <c r="I6717" s="220"/>
      <c r="J6717" s="108"/>
      <c r="K6717" s="220"/>
      <c r="L6717" s="108"/>
      <c r="M6717" s="220"/>
      <c r="N6717" s="108"/>
      <c r="O6717" s="220"/>
      <c r="P6717" s="108"/>
      <c r="Q6717" s="225"/>
    </row>
    <row r="6718" spans="2:17" x14ac:dyDescent="0.25">
      <c r="B6718" s="108"/>
      <c r="C6718" s="220"/>
      <c r="D6718" s="108"/>
      <c r="E6718" s="220"/>
      <c r="F6718" s="108"/>
      <c r="G6718" s="220"/>
      <c r="H6718" s="108"/>
      <c r="I6718" s="220"/>
      <c r="J6718" s="108"/>
      <c r="K6718" s="220"/>
      <c r="L6718" s="108"/>
      <c r="M6718" s="220"/>
      <c r="N6718" s="108"/>
      <c r="O6718" s="220"/>
      <c r="P6718" s="108"/>
      <c r="Q6718" s="225"/>
    </row>
    <row r="6719" spans="2:17" x14ac:dyDescent="0.25">
      <c r="B6719" s="108"/>
      <c r="C6719" s="220"/>
      <c r="D6719" s="108"/>
      <c r="E6719" s="220"/>
      <c r="F6719" s="108"/>
      <c r="G6719" s="220"/>
      <c r="H6719" s="108"/>
      <c r="I6719" s="220"/>
      <c r="J6719" s="108"/>
      <c r="K6719" s="220"/>
      <c r="L6719" s="108"/>
      <c r="M6719" s="220"/>
      <c r="N6719" s="108"/>
      <c r="O6719" s="220"/>
      <c r="P6719" s="108"/>
      <c r="Q6719" s="225"/>
    </row>
    <row r="6720" spans="2:17" x14ac:dyDescent="0.25">
      <c r="B6720" s="108"/>
      <c r="C6720" s="220"/>
      <c r="D6720" s="108"/>
      <c r="E6720" s="220"/>
      <c r="F6720" s="108"/>
      <c r="G6720" s="220"/>
      <c r="H6720" s="108"/>
      <c r="I6720" s="220"/>
      <c r="J6720" s="108"/>
      <c r="K6720" s="220"/>
      <c r="L6720" s="108"/>
      <c r="M6720" s="220"/>
      <c r="N6720" s="108"/>
      <c r="O6720" s="220"/>
      <c r="P6720" s="108"/>
      <c r="Q6720" s="225"/>
    </row>
    <row r="6721" spans="2:17" x14ac:dyDescent="0.25">
      <c r="B6721" s="108"/>
      <c r="C6721" s="220"/>
      <c r="D6721" s="108"/>
      <c r="E6721" s="220"/>
      <c r="F6721" s="108"/>
      <c r="G6721" s="220"/>
      <c r="H6721" s="108"/>
      <c r="I6721" s="220"/>
      <c r="J6721" s="108"/>
      <c r="K6721" s="220"/>
      <c r="L6721" s="108"/>
      <c r="M6721" s="220"/>
      <c r="N6721" s="108"/>
      <c r="O6721" s="220"/>
      <c r="P6721" s="108"/>
      <c r="Q6721" s="225"/>
    </row>
    <row r="6722" spans="2:17" x14ac:dyDescent="0.25">
      <c r="B6722" s="108"/>
      <c r="C6722" s="220"/>
      <c r="D6722" s="108"/>
      <c r="E6722" s="220"/>
      <c r="F6722" s="108"/>
      <c r="G6722" s="220"/>
      <c r="H6722" s="108"/>
      <c r="I6722" s="220"/>
      <c r="J6722" s="108"/>
      <c r="K6722" s="220"/>
      <c r="L6722" s="108"/>
      <c r="M6722" s="220"/>
      <c r="N6722" s="108"/>
      <c r="O6722" s="220"/>
      <c r="P6722" s="108"/>
      <c r="Q6722" s="225"/>
    </row>
    <row r="6723" spans="2:17" x14ac:dyDescent="0.25">
      <c r="B6723" s="108"/>
      <c r="C6723" s="220"/>
      <c r="D6723" s="108"/>
      <c r="E6723" s="220"/>
      <c r="F6723" s="108"/>
      <c r="G6723" s="220"/>
      <c r="H6723" s="108"/>
      <c r="I6723" s="220"/>
      <c r="J6723" s="108"/>
      <c r="K6723" s="220"/>
      <c r="L6723" s="108"/>
      <c r="M6723" s="220"/>
      <c r="N6723" s="108"/>
      <c r="O6723" s="220"/>
      <c r="P6723" s="108"/>
      <c r="Q6723" s="225"/>
    </row>
    <row r="6724" spans="2:17" x14ac:dyDescent="0.25">
      <c r="B6724" s="108"/>
      <c r="C6724" s="220"/>
      <c r="D6724" s="108"/>
      <c r="E6724" s="220"/>
      <c r="F6724" s="108"/>
      <c r="G6724" s="220"/>
      <c r="H6724" s="108"/>
      <c r="I6724" s="220"/>
      <c r="J6724" s="108"/>
      <c r="K6724" s="220"/>
      <c r="L6724" s="108"/>
      <c r="M6724" s="220"/>
      <c r="N6724" s="108"/>
      <c r="O6724" s="220"/>
      <c r="P6724" s="108"/>
      <c r="Q6724" s="225"/>
    </row>
    <row r="6725" spans="2:17" x14ac:dyDescent="0.25">
      <c r="B6725" s="108"/>
      <c r="C6725" s="220"/>
      <c r="D6725" s="108"/>
      <c r="E6725" s="220"/>
      <c r="F6725" s="108"/>
      <c r="G6725" s="220"/>
      <c r="H6725" s="108"/>
      <c r="I6725" s="220"/>
      <c r="J6725" s="108"/>
      <c r="K6725" s="220"/>
      <c r="L6725" s="108"/>
      <c r="M6725" s="220"/>
      <c r="N6725" s="108"/>
      <c r="O6725" s="220"/>
      <c r="P6725" s="108"/>
      <c r="Q6725" s="225"/>
    </row>
    <row r="6726" spans="2:17" x14ac:dyDescent="0.25">
      <c r="B6726" s="108"/>
      <c r="C6726" s="220"/>
      <c r="D6726" s="108"/>
      <c r="E6726" s="220"/>
      <c r="F6726" s="108"/>
      <c r="G6726" s="220"/>
      <c r="H6726" s="108"/>
      <c r="I6726" s="220"/>
      <c r="J6726" s="108"/>
      <c r="K6726" s="220"/>
      <c r="L6726" s="108"/>
      <c r="M6726" s="220"/>
      <c r="N6726" s="108"/>
      <c r="O6726" s="220"/>
      <c r="P6726" s="108"/>
      <c r="Q6726" s="225"/>
    </row>
    <row r="6727" spans="2:17" x14ac:dyDescent="0.25">
      <c r="B6727" s="108"/>
      <c r="C6727" s="220"/>
      <c r="D6727" s="108"/>
      <c r="E6727" s="220"/>
      <c r="F6727" s="108"/>
      <c r="G6727" s="220"/>
      <c r="H6727" s="108"/>
      <c r="I6727" s="220"/>
      <c r="J6727" s="108"/>
      <c r="K6727" s="220"/>
      <c r="L6727" s="108"/>
      <c r="M6727" s="220"/>
      <c r="N6727" s="108"/>
      <c r="O6727" s="220"/>
      <c r="P6727" s="108"/>
      <c r="Q6727" s="225"/>
    </row>
    <row r="6728" spans="2:17" x14ac:dyDescent="0.25">
      <c r="B6728" s="108"/>
      <c r="C6728" s="220"/>
      <c r="D6728" s="108"/>
      <c r="E6728" s="220"/>
      <c r="F6728" s="108"/>
      <c r="G6728" s="220"/>
      <c r="H6728" s="108"/>
      <c r="I6728" s="220"/>
      <c r="J6728" s="108"/>
      <c r="K6728" s="220"/>
      <c r="L6728" s="108"/>
      <c r="M6728" s="220"/>
      <c r="N6728" s="108"/>
      <c r="O6728" s="220"/>
      <c r="P6728" s="108"/>
      <c r="Q6728" s="225"/>
    </row>
    <row r="6729" spans="2:17" x14ac:dyDescent="0.25">
      <c r="B6729" s="108"/>
      <c r="C6729" s="220"/>
      <c r="D6729" s="108"/>
      <c r="E6729" s="220"/>
      <c r="F6729" s="108"/>
      <c r="G6729" s="220"/>
      <c r="H6729" s="108"/>
      <c r="I6729" s="220"/>
      <c r="J6729" s="108"/>
      <c r="K6729" s="220"/>
      <c r="L6729" s="108"/>
      <c r="M6729" s="220"/>
      <c r="N6729" s="108"/>
      <c r="O6729" s="220"/>
      <c r="P6729" s="108"/>
      <c r="Q6729" s="225"/>
    </row>
    <row r="6730" spans="2:17" x14ac:dyDescent="0.25">
      <c r="B6730" s="108"/>
      <c r="C6730" s="220"/>
      <c r="D6730" s="108"/>
      <c r="E6730" s="220"/>
      <c r="F6730" s="108"/>
      <c r="G6730" s="220"/>
      <c r="H6730" s="108"/>
      <c r="I6730" s="220"/>
      <c r="J6730" s="108"/>
      <c r="K6730" s="220"/>
      <c r="L6730" s="108"/>
      <c r="M6730" s="220"/>
      <c r="N6730" s="108"/>
      <c r="O6730" s="220"/>
      <c r="P6730" s="108"/>
      <c r="Q6730" s="225"/>
    </row>
    <row r="6731" spans="2:17" x14ac:dyDescent="0.25">
      <c r="B6731" s="108"/>
      <c r="C6731" s="220"/>
      <c r="D6731" s="108"/>
      <c r="E6731" s="220"/>
      <c r="F6731" s="108"/>
      <c r="G6731" s="220"/>
      <c r="H6731" s="108"/>
      <c r="I6731" s="220"/>
      <c r="J6731" s="108"/>
      <c r="K6731" s="220"/>
      <c r="L6731" s="108"/>
      <c r="M6731" s="220"/>
      <c r="N6731" s="108"/>
      <c r="O6731" s="220"/>
      <c r="P6731" s="108"/>
      <c r="Q6731" s="225"/>
    </row>
    <row r="6732" spans="2:17" x14ac:dyDescent="0.25">
      <c r="B6732" s="108"/>
      <c r="C6732" s="220"/>
      <c r="D6732" s="108"/>
      <c r="E6732" s="220"/>
      <c r="F6732" s="108"/>
      <c r="G6732" s="220"/>
      <c r="H6732" s="108"/>
      <c r="I6732" s="220"/>
      <c r="J6732" s="108"/>
      <c r="K6732" s="220"/>
      <c r="L6732" s="108"/>
      <c r="M6732" s="220"/>
      <c r="N6732" s="108"/>
      <c r="O6732" s="220"/>
      <c r="P6732" s="108"/>
      <c r="Q6732" s="225"/>
    </row>
    <row r="6733" spans="2:17" x14ac:dyDescent="0.25">
      <c r="B6733" s="108"/>
      <c r="C6733" s="220"/>
      <c r="D6733" s="108"/>
      <c r="E6733" s="220"/>
      <c r="F6733" s="108"/>
      <c r="G6733" s="220"/>
      <c r="H6733" s="108"/>
      <c r="I6733" s="220"/>
      <c r="J6733" s="108"/>
      <c r="K6733" s="220"/>
      <c r="L6733" s="108"/>
      <c r="M6733" s="220"/>
      <c r="N6733" s="108"/>
      <c r="O6733" s="220"/>
      <c r="P6733" s="108"/>
      <c r="Q6733" s="225"/>
    </row>
    <row r="6734" spans="2:17" x14ac:dyDescent="0.25">
      <c r="B6734" s="108"/>
      <c r="C6734" s="220"/>
      <c r="D6734" s="108"/>
      <c r="E6734" s="220"/>
      <c r="F6734" s="108"/>
      <c r="G6734" s="220"/>
      <c r="H6734" s="108"/>
      <c r="I6734" s="220"/>
      <c r="J6734" s="108"/>
      <c r="K6734" s="220"/>
      <c r="L6734" s="108"/>
      <c r="M6734" s="220"/>
      <c r="N6734" s="108"/>
      <c r="O6734" s="220"/>
      <c r="P6734" s="108"/>
      <c r="Q6734" s="225"/>
    </row>
    <row r="6735" spans="2:17" x14ac:dyDescent="0.25">
      <c r="B6735" s="108"/>
      <c r="C6735" s="220"/>
      <c r="D6735" s="108"/>
      <c r="E6735" s="220"/>
      <c r="F6735" s="108"/>
      <c r="G6735" s="220"/>
      <c r="H6735" s="108"/>
      <c r="I6735" s="220"/>
      <c r="J6735" s="108"/>
      <c r="K6735" s="220"/>
      <c r="L6735" s="108"/>
      <c r="M6735" s="220"/>
      <c r="N6735" s="108"/>
      <c r="O6735" s="220"/>
      <c r="P6735" s="108"/>
      <c r="Q6735" s="225"/>
    </row>
    <row r="6736" spans="2:17" x14ac:dyDescent="0.25">
      <c r="B6736" s="108"/>
      <c r="C6736" s="220"/>
      <c r="D6736" s="108"/>
      <c r="E6736" s="220"/>
      <c r="F6736" s="108"/>
      <c r="G6736" s="220"/>
      <c r="H6736" s="108"/>
      <c r="I6736" s="220"/>
      <c r="J6736" s="108"/>
      <c r="K6736" s="220"/>
      <c r="L6736" s="108"/>
      <c r="M6736" s="220"/>
      <c r="N6736" s="108"/>
      <c r="O6736" s="220"/>
      <c r="P6736" s="108"/>
      <c r="Q6736" s="225"/>
    </row>
    <row r="6737" spans="2:17" x14ac:dyDescent="0.25">
      <c r="B6737" s="108"/>
      <c r="C6737" s="220"/>
      <c r="D6737" s="108"/>
      <c r="E6737" s="220"/>
      <c r="F6737" s="108"/>
      <c r="G6737" s="220"/>
      <c r="H6737" s="108"/>
      <c r="I6737" s="220"/>
      <c r="J6737" s="108"/>
      <c r="K6737" s="220"/>
      <c r="L6737" s="108"/>
      <c r="M6737" s="220"/>
      <c r="N6737" s="108"/>
      <c r="O6737" s="220"/>
      <c r="P6737" s="108"/>
      <c r="Q6737" s="225"/>
    </row>
    <row r="6738" spans="2:17" x14ac:dyDescent="0.25">
      <c r="B6738" s="108"/>
      <c r="C6738" s="220"/>
      <c r="D6738" s="108"/>
      <c r="E6738" s="220"/>
      <c r="F6738" s="108"/>
      <c r="G6738" s="220"/>
      <c r="H6738" s="108"/>
      <c r="I6738" s="220"/>
      <c r="J6738" s="108"/>
      <c r="K6738" s="220"/>
      <c r="L6738" s="108"/>
      <c r="M6738" s="220"/>
      <c r="N6738" s="108"/>
      <c r="O6738" s="220"/>
      <c r="P6738" s="108"/>
      <c r="Q6738" s="225"/>
    </row>
    <row r="6739" spans="2:17" x14ac:dyDescent="0.25">
      <c r="B6739" s="108"/>
      <c r="C6739" s="220"/>
      <c r="D6739" s="108"/>
      <c r="E6739" s="220"/>
      <c r="F6739" s="108"/>
      <c r="G6739" s="220"/>
      <c r="H6739" s="108"/>
      <c r="I6739" s="220"/>
      <c r="J6739" s="108"/>
      <c r="K6739" s="220"/>
      <c r="L6739" s="108"/>
      <c r="M6739" s="220"/>
      <c r="N6739" s="108"/>
      <c r="O6739" s="220"/>
      <c r="P6739" s="108"/>
      <c r="Q6739" s="225"/>
    </row>
    <row r="6740" spans="2:17" x14ac:dyDescent="0.25">
      <c r="B6740" s="108"/>
      <c r="C6740" s="220"/>
      <c r="D6740" s="108"/>
      <c r="E6740" s="220"/>
      <c r="F6740" s="108"/>
      <c r="G6740" s="220"/>
      <c r="H6740" s="108"/>
      <c r="I6740" s="220"/>
      <c r="J6740" s="108"/>
      <c r="K6740" s="220"/>
      <c r="L6740" s="108"/>
      <c r="M6740" s="220"/>
      <c r="N6740" s="108"/>
      <c r="O6740" s="220"/>
      <c r="P6740" s="108"/>
      <c r="Q6740" s="225"/>
    </row>
    <row r="6741" spans="2:17" x14ac:dyDescent="0.25">
      <c r="B6741" s="108"/>
      <c r="C6741" s="220"/>
      <c r="D6741" s="108"/>
      <c r="E6741" s="220"/>
      <c r="F6741" s="108"/>
      <c r="G6741" s="220"/>
      <c r="H6741" s="108"/>
      <c r="I6741" s="220"/>
      <c r="J6741" s="108"/>
      <c r="K6741" s="220"/>
      <c r="L6741" s="108"/>
      <c r="M6741" s="220"/>
      <c r="N6741" s="108"/>
      <c r="O6741" s="220"/>
      <c r="P6741" s="108"/>
      <c r="Q6741" s="225"/>
    </row>
    <row r="6742" spans="2:17" x14ac:dyDescent="0.25">
      <c r="B6742" s="108"/>
      <c r="C6742" s="220"/>
      <c r="D6742" s="108"/>
      <c r="E6742" s="220"/>
      <c r="F6742" s="108"/>
      <c r="G6742" s="220"/>
      <c r="H6742" s="108"/>
      <c r="I6742" s="220"/>
      <c r="J6742" s="108"/>
      <c r="K6742" s="220"/>
      <c r="L6742" s="108"/>
      <c r="M6742" s="220"/>
      <c r="N6742" s="108"/>
      <c r="O6742" s="220"/>
      <c r="P6742" s="108"/>
      <c r="Q6742" s="225"/>
    </row>
    <row r="6743" spans="2:17" x14ac:dyDescent="0.25">
      <c r="B6743" s="108"/>
      <c r="C6743" s="220"/>
      <c r="D6743" s="108"/>
      <c r="E6743" s="220"/>
      <c r="F6743" s="108"/>
      <c r="G6743" s="220"/>
      <c r="H6743" s="108"/>
      <c r="I6743" s="220"/>
      <c r="J6743" s="108"/>
      <c r="K6743" s="220"/>
      <c r="L6743" s="108"/>
      <c r="M6743" s="220"/>
      <c r="N6743" s="108"/>
      <c r="O6743" s="220"/>
      <c r="P6743" s="108"/>
      <c r="Q6743" s="225"/>
    </row>
    <row r="6744" spans="2:17" x14ac:dyDescent="0.25">
      <c r="B6744" s="108"/>
      <c r="C6744" s="220"/>
      <c r="D6744" s="108"/>
      <c r="E6744" s="220"/>
      <c r="F6744" s="108"/>
      <c r="G6744" s="220"/>
      <c r="H6744" s="108"/>
      <c r="I6744" s="220"/>
      <c r="J6744" s="108"/>
      <c r="K6744" s="220"/>
      <c r="L6744" s="108"/>
      <c r="M6744" s="220"/>
      <c r="N6744" s="108"/>
      <c r="O6744" s="220"/>
      <c r="P6744" s="108"/>
      <c r="Q6744" s="225"/>
    </row>
    <row r="6745" spans="2:17" x14ac:dyDescent="0.25">
      <c r="B6745" s="108"/>
      <c r="C6745" s="220"/>
      <c r="D6745" s="108"/>
      <c r="E6745" s="220"/>
      <c r="F6745" s="108"/>
      <c r="G6745" s="220"/>
      <c r="H6745" s="108"/>
      <c r="I6745" s="220"/>
      <c r="J6745" s="108"/>
      <c r="K6745" s="220"/>
      <c r="L6745" s="108"/>
      <c r="M6745" s="220"/>
      <c r="N6745" s="108"/>
      <c r="O6745" s="220"/>
      <c r="P6745" s="108"/>
      <c r="Q6745" s="225"/>
    </row>
    <row r="6746" spans="2:17" x14ac:dyDescent="0.25">
      <c r="B6746" s="108"/>
      <c r="C6746" s="220"/>
      <c r="D6746" s="108"/>
      <c r="E6746" s="220"/>
      <c r="F6746" s="108"/>
      <c r="G6746" s="220"/>
      <c r="H6746" s="108"/>
      <c r="I6746" s="220"/>
      <c r="J6746" s="108"/>
      <c r="K6746" s="220"/>
      <c r="L6746" s="108"/>
      <c r="M6746" s="220"/>
      <c r="N6746" s="108"/>
      <c r="O6746" s="220"/>
      <c r="P6746" s="108"/>
      <c r="Q6746" s="225"/>
    </row>
    <row r="6747" spans="2:17" x14ac:dyDescent="0.25">
      <c r="B6747" s="108"/>
      <c r="C6747" s="220"/>
      <c r="D6747" s="108"/>
      <c r="E6747" s="220"/>
      <c r="F6747" s="108"/>
      <c r="G6747" s="220"/>
      <c r="H6747" s="108"/>
      <c r="I6747" s="220"/>
      <c r="J6747" s="108"/>
      <c r="K6747" s="220"/>
      <c r="L6747" s="108"/>
      <c r="M6747" s="220"/>
      <c r="N6747" s="108"/>
      <c r="O6747" s="220"/>
      <c r="P6747" s="108"/>
      <c r="Q6747" s="225"/>
    </row>
    <row r="6748" spans="2:17" x14ac:dyDescent="0.25">
      <c r="B6748" s="108"/>
      <c r="C6748" s="220"/>
      <c r="D6748" s="108"/>
      <c r="E6748" s="220"/>
      <c r="F6748" s="108"/>
      <c r="G6748" s="220"/>
      <c r="H6748" s="108"/>
      <c r="I6748" s="220"/>
      <c r="J6748" s="108"/>
      <c r="K6748" s="220"/>
      <c r="L6748" s="108"/>
      <c r="M6748" s="220"/>
      <c r="N6748" s="108"/>
      <c r="O6748" s="220"/>
      <c r="P6748" s="108"/>
      <c r="Q6748" s="225"/>
    </row>
    <row r="6749" spans="2:17" x14ac:dyDescent="0.25">
      <c r="B6749" s="108"/>
      <c r="C6749" s="220"/>
      <c r="D6749" s="108"/>
      <c r="E6749" s="220"/>
      <c r="F6749" s="108"/>
      <c r="G6749" s="220"/>
      <c r="H6749" s="108"/>
      <c r="I6749" s="220"/>
      <c r="J6749" s="108"/>
      <c r="K6749" s="220"/>
      <c r="L6749" s="108"/>
      <c r="M6749" s="220"/>
      <c r="N6749" s="108"/>
      <c r="O6749" s="220"/>
      <c r="P6749" s="108"/>
      <c r="Q6749" s="225"/>
    </row>
    <row r="6750" spans="2:17" x14ac:dyDescent="0.25">
      <c r="B6750" s="108"/>
      <c r="C6750" s="220"/>
      <c r="D6750" s="108"/>
      <c r="E6750" s="220"/>
      <c r="F6750" s="108"/>
      <c r="G6750" s="220"/>
      <c r="H6750" s="108"/>
      <c r="I6750" s="220"/>
      <c r="J6750" s="108"/>
      <c r="K6750" s="220"/>
      <c r="L6750" s="108"/>
      <c r="M6750" s="220"/>
      <c r="N6750" s="108"/>
      <c r="O6750" s="220"/>
      <c r="P6750" s="108"/>
      <c r="Q6750" s="225"/>
    </row>
    <row r="6751" spans="2:17" x14ac:dyDescent="0.25">
      <c r="B6751" s="108"/>
      <c r="C6751" s="220"/>
      <c r="D6751" s="108"/>
      <c r="E6751" s="220"/>
      <c r="F6751" s="108"/>
      <c r="G6751" s="220"/>
      <c r="H6751" s="108"/>
      <c r="I6751" s="220"/>
      <c r="J6751" s="108"/>
      <c r="K6751" s="220"/>
      <c r="L6751" s="108"/>
      <c r="M6751" s="220"/>
      <c r="N6751" s="108"/>
      <c r="O6751" s="220"/>
      <c r="P6751" s="108"/>
      <c r="Q6751" s="225"/>
    </row>
    <row r="6752" spans="2:17" x14ac:dyDescent="0.25">
      <c r="B6752" s="108"/>
      <c r="C6752" s="220"/>
      <c r="D6752" s="108"/>
      <c r="E6752" s="220"/>
      <c r="F6752" s="108"/>
      <c r="G6752" s="220"/>
      <c r="H6752" s="108"/>
      <c r="I6752" s="220"/>
      <c r="J6752" s="108"/>
      <c r="K6752" s="220"/>
      <c r="L6752" s="108"/>
      <c r="M6752" s="220"/>
      <c r="N6752" s="108"/>
      <c r="O6752" s="220"/>
      <c r="P6752" s="108"/>
      <c r="Q6752" s="225"/>
    </row>
    <row r="6753" spans="2:17" x14ac:dyDescent="0.25">
      <c r="B6753" s="108"/>
      <c r="C6753" s="220"/>
      <c r="D6753" s="108"/>
      <c r="E6753" s="220"/>
      <c r="F6753" s="108"/>
      <c r="G6753" s="220"/>
      <c r="H6753" s="108"/>
      <c r="I6753" s="220"/>
      <c r="J6753" s="108"/>
      <c r="K6753" s="220"/>
      <c r="L6753" s="108"/>
      <c r="M6753" s="220"/>
      <c r="N6753" s="108"/>
      <c r="O6753" s="220"/>
      <c r="P6753" s="108"/>
      <c r="Q6753" s="225"/>
    </row>
    <row r="6754" spans="2:17" x14ac:dyDescent="0.25">
      <c r="B6754" s="108"/>
      <c r="C6754" s="220"/>
      <c r="D6754" s="108"/>
      <c r="E6754" s="220"/>
      <c r="F6754" s="108"/>
      <c r="G6754" s="220"/>
      <c r="H6754" s="108"/>
      <c r="I6754" s="220"/>
      <c r="J6754" s="108"/>
      <c r="K6754" s="220"/>
      <c r="L6754" s="108"/>
      <c r="M6754" s="220"/>
      <c r="N6754" s="108"/>
      <c r="O6754" s="220"/>
      <c r="P6754" s="108"/>
      <c r="Q6754" s="225"/>
    </row>
    <row r="6755" spans="2:17" x14ac:dyDescent="0.25">
      <c r="B6755" s="108"/>
      <c r="C6755" s="220"/>
      <c r="D6755" s="108"/>
      <c r="E6755" s="220"/>
      <c r="F6755" s="108"/>
      <c r="G6755" s="220"/>
      <c r="H6755" s="108"/>
      <c r="I6755" s="220"/>
      <c r="J6755" s="108"/>
      <c r="K6755" s="220"/>
      <c r="L6755" s="108"/>
      <c r="M6755" s="220"/>
      <c r="N6755" s="108"/>
      <c r="O6755" s="220"/>
      <c r="P6755" s="108"/>
      <c r="Q6755" s="225"/>
    </row>
    <row r="6756" spans="2:17" x14ac:dyDescent="0.25">
      <c r="B6756" s="108"/>
      <c r="C6756" s="220"/>
      <c r="D6756" s="108"/>
      <c r="E6756" s="220"/>
      <c r="F6756" s="108"/>
      <c r="G6756" s="220"/>
      <c r="H6756" s="108"/>
      <c r="I6756" s="220"/>
      <c r="J6756" s="108"/>
      <c r="K6756" s="220"/>
      <c r="L6756" s="108"/>
      <c r="M6756" s="220"/>
      <c r="N6756" s="108"/>
      <c r="O6756" s="220"/>
      <c r="P6756" s="108"/>
      <c r="Q6756" s="225"/>
    </row>
    <row r="6757" spans="2:17" x14ac:dyDescent="0.25">
      <c r="B6757" s="108"/>
      <c r="C6757" s="220"/>
      <c r="D6757" s="108"/>
      <c r="E6757" s="220"/>
      <c r="F6757" s="108"/>
      <c r="G6757" s="220"/>
      <c r="H6757" s="108"/>
      <c r="I6757" s="220"/>
      <c r="J6757" s="108"/>
      <c r="K6757" s="220"/>
      <c r="L6757" s="108"/>
      <c r="M6757" s="220"/>
      <c r="N6757" s="108"/>
      <c r="O6757" s="220"/>
      <c r="P6757" s="108"/>
      <c r="Q6757" s="225"/>
    </row>
    <row r="6758" spans="2:17" x14ac:dyDescent="0.25">
      <c r="B6758" s="108"/>
      <c r="C6758" s="220"/>
      <c r="D6758" s="108"/>
      <c r="E6758" s="220"/>
      <c r="F6758" s="108"/>
      <c r="G6758" s="220"/>
      <c r="H6758" s="108"/>
      <c r="I6758" s="220"/>
      <c r="J6758" s="108"/>
      <c r="K6758" s="220"/>
      <c r="L6758" s="108"/>
      <c r="M6758" s="220"/>
      <c r="N6758" s="108"/>
      <c r="O6758" s="220"/>
      <c r="P6758" s="108"/>
      <c r="Q6758" s="225"/>
    </row>
    <row r="6759" spans="2:17" x14ac:dyDescent="0.25">
      <c r="B6759" s="108"/>
      <c r="C6759" s="220"/>
      <c r="D6759" s="108"/>
      <c r="E6759" s="220"/>
      <c r="F6759" s="108"/>
      <c r="G6759" s="220"/>
      <c r="H6759" s="108"/>
      <c r="I6759" s="220"/>
      <c r="J6759" s="108"/>
      <c r="K6759" s="220"/>
      <c r="L6759" s="108"/>
      <c r="M6759" s="220"/>
      <c r="N6759" s="108"/>
      <c r="O6759" s="220"/>
      <c r="P6759" s="108"/>
      <c r="Q6759" s="225"/>
    </row>
    <row r="6760" spans="2:17" x14ac:dyDescent="0.25">
      <c r="B6760" s="108"/>
      <c r="C6760" s="220"/>
      <c r="D6760" s="108"/>
      <c r="E6760" s="220"/>
      <c r="F6760" s="108"/>
      <c r="G6760" s="220"/>
      <c r="H6760" s="108"/>
      <c r="I6760" s="220"/>
      <c r="J6760" s="108"/>
      <c r="K6760" s="220"/>
      <c r="L6760" s="108"/>
      <c r="M6760" s="220"/>
      <c r="N6760" s="108"/>
      <c r="O6760" s="220"/>
      <c r="P6760" s="108"/>
      <c r="Q6760" s="225"/>
    </row>
    <row r="6761" spans="2:17" x14ac:dyDescent="0.25">
      <c r="B6761" s="108"/>
      <c r="C6761" s="220"/>
      <c r="D6761" s="108"/>
      <c r="E6761" s="220"/>
      <c r="F6761" s="108"/>
      <c r="G6761" s="220"/>
      <c r="H6761" s="108"/>
      <c r="I6761" s="220"/>
      <c r="J6761" s="108"/>
      <c r="K6761" s="220"/>
      <c r="L6761" s="108"/>
      <c r="M6761" s="220"/>
      <c r="N6761" s="108"/>
      <c r="O6761" s="220"/>
      <c r="P6761" s="108"/>
      <c r="Q6761" s="225"/>
    </row>
    <row r="6762" spans="2:17" x14ac:dyDescent="0.25">
      <c r="B6762" s="108"/>
      <c r="C6762" s="220"/>
      <c r="D6762" s="108"/>
      <c r="E6762" s="220"/>
      <c r="F6762" s="108"/>
      <c r="G6762" s="220"/>
      <c r="H6762" s="108"/>
      <c r="I6762" s="220"/>
      <c r="J6762" s="108"/>
      <c r="K6762" s="220"/>
      <c r="L6762" s="108"/>
      <c r="M6762" s="220"/>
      <c r="N6762" s="108"/>
      <c r="O6762" s="220"/>
      <c r="P6762" s="108"/>
      <c r="Q6762" s="225"/>
    </row>
    <row r="6763" spans="2:17" x14ac:dyDescent="0.25">
      <c r="B6763" s="108"/>
      <c r="C6763" s="220"/>
      <c r="D6763" s="108"/>
      <c r="E6763" s="220"/>
      <c r="F6763" s="108"/>
      <c r="G6763" s="220"/>
      <c r="H6763" s="108"/>
      <c r="I6763" s="220"/>
      <c r="J6763" s="108"/>
      <c r="K6763" s="220"/>
      <c r="L6763" s="108"/>
      <c r="M6763" s="220"/>
      <c r="N6763" s="108"/>
      <c r="O6763" s="220"/>
      <c r="P6763" s="108"/>
      <c r="Q6763" s="225"/>
    </row>
    <row r="6764" spans="2:17" x14ac:dyDescent="0.25">
      <c r="B6764" s="108"/>
      <c r="C6764" s="220"/>
      <c r="D6764" s="108"/>
      <c r="E6764" s="220"/>
      <c r="F6764" s="108"/>
      <c r="G6764" s="220"/>
      <c r="H6764" s="108"/>
      <c r="I6764" s="220"/>
      <c r="J6764" s="108"/>
      <c r="K6764" s="220"/>
      <c r="L6764" s="108"/>
      <c r="M6764" s="220"/>
      <c r="N6764" s="108"/>
      <c r="O6764" s="220"/>
      <c r="P6764" s="108"/>
      <c r="Q6764" s="225"/>
    </row>
    <row r="6765" spans="2:17" x14ac:dyDescent="0.25">
      <c r="B6765" s="108"/>
      <c r="C6765" s="220"/>
      <c r="D6765" s="108"/>
      <c r="E6765" s="220"/>
      <c r="F6765" s="108"/>
      <c r="G6765" s="220"/>
      <c r="H6765" s="108"/>
      <c r="I6765" s="220"/>
      <c r="J6765" s="108"/>
      <c r="K6765" s="220"/>
      <c r="L6765" s="108"/>
      <c r="M6765" s="220"/>
      <c r="N6765" s="108"/>
      <c r="O6765" s="220"/>
      <c r="P6765" s="108"/>
      <c r="Q6765" s="225"/>
    </row>
    <row r="6766" spans="2:17" x14ac:dyDescent="0.25">
      <c r="B6766" s="108"/>
      <c r="C6766" s="220"/>
      <c r="D6766" s="108"/>
      <c r="E6766" s="220"/>
      <c r="F6766" s="108"/>
      <c r="G6766" s="220"/>
      <c r="H6766" s="108"/>
      <c r="I6766" s="220"/>
      <c r="J6766" s="108"/>
      <c r="K6766" s="220"/>
      <c r="L6766" s="108"/>
      <c r="M6766" s="220"/>
      <c r="N6766" s="108"/>
      <c r="O6766" s="220"/>
      <c r="P6766" s="108"/>
      <c r="Q6766" s="225"/>
    </row>
    <row r="6767" spans="2:17" x14ac:dyDescent="0.25">
      <c r="B6767" s="108"/>
      <c r="C6767" s="220"/>
      <c r="D6767" s="108"/>
      <c r="E6767" s="220"/>
      <c r="F6767" s="108"/>
      <c r="G6767" s="220"/>
      <c r="H6767" s="108"/>
      <c r="I6767" s="220"/>
      <c r="J6767" s="108"/>
      <c r="K6767" s="220"/>
      <c r="L6767" s="108"/>
      <c r="M6767" s="220"/>
      <c r="N6767" s="108"/>
      <c r="O6767" s="220"/>
      <c r="P6767" s="108"/>
      <c r="Q6767" s="225"/>
    </row>
    <row r="6768" spans="2:17" x14ac:dyDescent="0.25">
      <c r="B6768" s="108"/>
      <c r="C6768" s="220"/>
      <c r="D6768" s="108"/>
      <c r="E6768" s="220"/>
      <c r="F6768" s="108"/>
      <c r="G6768" s="220"/>
      <c r="H6768" s="108"/>
      <c r="I6768" s="220"/>
      <c r="J6768" s="108"/>
      <c r="K6768" s="220"/>
      <c r="L6768" s="108"/>
      <c r="M6768" s="220"/>
      <c r="N6768" s="108"/>
      <c r="O6768" s="220"/>
      <c r="P6768" s="108"/>
      <c r="Q6768" s="225"/>
    </row>
    <row r="6769" spans="2:17" x14ac:dyDescent="0.25">
      <c r="B6769" s="108"/>
      <c r="C6769" s="220"/>
      <c r="D6769" s="108"/>
      <c r="E6769" s="220"/>
      <c r="F6769" s="108"/>
      <c r="G6769" s="220"/>
      <c r="H6769" s="108"/>
      <c r="I6769" s="220"/>
      <c r="J6769" s="108"/>
      <c r="K6769" s="220"/>
      <c r="L6769" s="108"/>
      <c r="M6769" s="220"/>
      <c r="N6769" s="108"/>
      <c r="O6769" s="220"/>
      <c r="P6769" s="108"/>
      <c r="Q6769" s="225"/>
    </row>
    <row r="6770" spans="2:17" x14ac:dyDescent="0.25">
      <c r="B6770" s="108"/>
      <c r="C6770" s="220"/>
      <c r="D6770" s="108"/>
      <c r="E6770" s="220"/>
      <c r="F6770" s="108"/>
      <c r="G6770" s="220"/>
      <c r="H6770" s="108"/>
      <c r="I6770" s="220"/>
      <c r="J6770" s="108"/>
      <c r="K6770" s="220"/>
      <c r="L6770" s="108"/>
      <c r="M6770" s="220"/>
      <c r="N6770" s="108"/>
      <c r="O6770" s="220"/>
      <c r="P6770" s="108"/>
      <c r="Q6770" s="225"/>
    </row>
    <row r="6771" spans="2:17" x14ac:dyDescent="0.25">
      <c r="B6771" s="108"/>
      <c r="C6771" s="220"/>
      <c r="D6771" s="108"/>
      <c r="E6771" s="220"/>
      <c r="F6771" s="108"/>
      <c r="G6771" s="220"/>
      <c r="H6771" s="108"/>
      <c r="I6771" s="220"/>
      <c r="J6771" s="108"/>
      <c r="K6771" s="220"/>
      <c r="L6771" s="108"/>
      <c r="M6771" s="220"/>
      <c r="N6771" s="108"/>
      <c r="O6771" s="220"/>
      <c r="P6771" s="108"/>
      <c r="Q6771" s="225"/>
    </row>
    <row r="6772" spans="2:17" x14ac:dyDescent="0.25">
      <c r="B6772" s="108"/>
      <c r="C6772" s="220"/>
      <c r="D6772" s="108"/>
      <c r="E6772" s="220"/>
      <c r="F6772" s="108"/>
      <c r="G6772" s="220"/>
      <c r="H6772" s="108"/>
      <c r="I6772" s="220"/>
      <c r="J6772" s="108"/>
      <c r="K6772" s="220"/>
      <c r="L6772" s="108"/>
      <c r="M6772" s="220"/>
      <c r="N6772" s="108"/>
      <c r="O6772" s="220"/>
      <c r="P6772" s="108"/>
      <c r="Q6772" s="225"/>
    </row>
    <row r="6773" spans="2:17" x14ac:dyDescent="0.25">
      <c r="B6773" s="108"/>
      <c r="C6773" s="220"/>
      <c r="D6773" s="108"/>
      <c r="E6773" s="220"/>
      <c r="F6773" s="108"/>
      <c r="G6773" s="220"/>
      <c r="H6773" s="108"/>
      <c r="I6773" s="220"/>
      <c r="J6773" s="108"/>
      <c r="K6773" s="220"/>
      <c r="L6773" s="108"/>
      <c r="M6773" s="220"/>
      <c r="N6773" s="108"/>
      <c r="O6773" s="220"/>
      <c r="P6773" s="108"/>
      <c r="Q6773" s="225"/>
    </row>
    <row r="6774" spans="2:17" x14ac:dyDescent="0.25">
      <c r="B6774" s="108"/>
      <c r="C6774" s="220"/>
      <c r="D6774" s="108"/>
      <c r="E6774" s="220"/>
      <c r="F6774" s="108"/>
      <c r="G6774" s="220"/>
      <c r="H6774" s="108"/>
      <c r="I6774" s="220"/>
      <c r="J6774" s="108"/>
      <c r="K6774" s="220"/>
      <c r="L6774" s="108"/>
      <c r="M6774" s="220"/>
      <c r="N6774" s="108"/>
      <c r="O6774" s="220"/>
      <c r="P6774" s="108"/>
      <c r="Q6774" s="225"/>
    </row>
    <row r="6775" spans="2:17" x14ac:dyDescent="0.25">
      <c r="B6775" s="108"/>
      <c r="C6775" s="220"/>
      <c r="D6775" s="108"/>
      <c r="E6775" s="220"/>
      <c r="F6775" s="108"/>
      <c r="G6775" s="220"/>
      <c r="H6775" s="108"/>
      <c r="I6775" s="220"/>
      <c r="J6775" s="108"/>
      <c r="K6775" s="220"/>
      <c r="L6775" s="108"/>
      <c r="M6775" s="220"/>
      <c r="N6775" s="108"/>
      <c r="O6775" s="220"/>
      <c r="P6775" s="108"/>
      <c r="Q6775" s="225"/>
    </row>
    <row r="6776" spans="2:17" x14ac:dyDescent="0.25">
      <c r="B6776" s="108"/>
      <c r="C6776" s="220"/>
      <c r="D6776" s="108"/>
      <c r="E6776" s="220"/>
      <c r="F6776" s="108"/>
      <c r="G6776" s="220"/>
      <c r="H6776" s="108"/>
      <c r="I6776" s="220"/>
      <c r="J6776" s="108"/>
      <c r="K6776" s="220"/>
      <c r="L6776" s="108"/>
      <c r="M6776" s="220"/>
      <c r="N6776" s="108"/>
      <c r="O6776" s="220"/>
      <c r="P6776" s="108"/>
      <c r="Q6776" s="225"/>
    </row>
    <row r="6777" spans="2:17" x14ac:dyDescent="0.25">
      <c r="B6777" s="108"/>
      <c r="C6777" s="220"/>
      <c r="D6777" s="108"/>
      <c r="E6777" s="220"/>
      <c r="F6777" s="108"/>
      <c r="G6777" s="220"/>
      <c r="H6777" s="108"/>
      <c r="I6777" s="220"/>
      <c r="J6777" s="108"/>
      <c r="K6777" s="220"/>
      <c r="L6777" s="108"/>
      <c r="M6777" s="220"/>
      <c r="N6777" s="108"/>
      <c r="O6777" s="220"/>
      <c r="P6777" s="108"/>
      <c r="Q6777" s="225"/>
    </row>
    <row r="6778" spans="2:17" x14ac:dyDescent="0.25">
      <c r="B6778" s="108"/>
      <c r="C6778" s="220"/>
      <c r="D6778" s="108"/>
      <c r="E6778" s="220"/>
      <c r="F6778" s="108"/>
      <c r="G6778" s="220"/>
      <c r="H6778" s="108"/>
      <c r="I6778" s="220"/>
      <c r="J6778" s="108"/>
      <c r="K6778" s="220"/>
      <c r="L6778" s="108"/>
      <c r="M6778" s="220"/>
      <c r="N6778" s="108"/>
      <c r="O6778" s="220"/>
      <c r="P6778" s="108"/>
      <c r="Q6778" s="225"/>
    </row>
    <row r="6779" spans="2:17" x14ac:dyDescent="0.25">
      <c r="B6779" s="108"/>
      <c r="C6779" s="220"/>
      <c r="D6779" s="108"/>
      <c r="E6779" s="220"/>
      <c r="F6779" s="108"/>
      <c r="G6779" s="220"/>
      <c r="H6779" s="108"/>
      <c r="I6779" s="220"/>
      <c r="J6779" s="108"/>
      <c r="K6779" s="220"/>
      <c r="L6779" s="108"/>
      <c r="M6779" s="220"/>
      <c r="N6779" s="108"/>
      <c r="O6779" s="220"/>
      <c r="P6779" s="108"/>
      <c r="Q6779" s="225"/>
    </row>
    <row r="6780" spans="2:17" x14ac:dyDescent="0.25">
      <c r="B6780" s="108"/>
      <c r="C6780" s="220"/>
      <c r="D6780" s="108"/>
      <c r="E6780" s="220"/>
      <c r="F6780" s="108"/>
      <c r="G6780" s="220"/>
      <c r="H6780" s="108"/>
      <c r="I6780" s="220"/>
      <c r="J6780" s="108"/>
      <c r="K6780" s="220"/>
      <c r="L6780" s="108"/>
      <c r="M6780" s="220"/>
      <c r="N6780" s="108"/>
      <c r="O6780" s="220"/>
      <c r="P6780" s="108"/>
      <c r="Q6780" s="225"/>
    </row>
    <row r="6781" spans="2:17" x14ac:dyDescent="0.25">
      <c r="B6781" s="108"/>
      <c r="C6781" s="220"/>
      <c r="D6781" s="108"/>
      <c r="E6781" s="220"/>
      <c r="F6781" s="108"/>
      <c r="G6781" s="220"/>
      <c r="H6781" s="108"/>
      <c r="I6781" s="220"/>
      <c r="J6781" s="108"/>
      <c r="K6781" s="220"/>
      <c r="L6781" s="108"/>
      <c r="M6781" s="220"/>
      <c r="N6781" s="108"/>
      <c r="O6781" s="220"/>
      <c r="P6781" s="108"/>
      <c r="Q6781" s="225"/>
    </row>
    <row r="6782" spans="2:17" x14ac:dyDescent="0.25">
      <c r="B6782" s="108"/>
      <c r="C6782" s="220"/>
      <c r="D6782" s="108"/>
      <c r="E6782" s="220"/>
      <c r="F6782" s="108"/>
      <c r="G6782" s="220"/>
      <c r="H6782" s="108"/>
      <c r="I6782" s="220"/>
      <c r="J6782" s="108"/>
      <c r="K6782" s="220"/>
      <c r="L6782" s="108"/>
      <c r="M6782" s="220"/>
      <c r="N6782" s="108"/>
      <c r="O6782" s="220"/>
      <c r="P6782" s="108"/>
      <c r="Q6782" s="225"/>
    </row>
    <row r="6783" spans="2:17" x14ac:dyDescent="0.25">
      <c r="B6783" s="108"/>
      <c r="C6783" s="220"/>
      <c r="D6783" s="108"/>
      <c r="E6783" s="220"/>
      <c r="F6783" s="108"/>
      <c r="G6783" s="220"/>
      <c r="H6783" s="108"/>
      <c r="I6783" s="220"/>
      <c r="J6783" s="108"/>
      <c r="K6783" s="220"/>
      <c r="L6783" s="108"/>
      <c r="M6783" s="220"/>
      <c r="N6783" s="108"/>
      <c r="O6783" s="220"/>
      <c r="P6783" s="108"/>
      <c r="Q6783" s="225"/>
    </row>
    <row r="6784" spans="2:17" x14ac:dyDescent="0.25">
      <c r="B6784" s="108"/>
      <c r="C6784" s="220"/>
      <c r="D6784" s="108"/>
      <c r="E6784" s="220"/>
      <c r="F6784" s="108"/>
      <c r="G6784" s="220"/>
      <c r="H6784" s="108"/>
      <c r="I6784" s="220"/>
      <c r="J6784" s="108"/>
      <c r="K6784" s="220"/>
      <c r="L6784" s="108"/>
      <c r="M6784" s="220"/>
      <c r="N6784" s="108"/>
      <c r="O6784" s="220"/>
      <c r="P6784" s="108"/>
      <c r="Q6784" s="225"/>
    </row>
    <row r="6785" spans="2:17" x14ac:dyDescent="0.25">
      <c r="B6785" s="108"/>
      <c r="C6785" s="220"/>
      <c r="D6785" s="108"/>
      <c r="E6785" s="220"/>
      <c r="F6785" s="108"/>
      <c r="G6785" s="220"/>
      <c r="H6785" s="108"/>
      <c r="I6785" s="220"/>
      <c r="J6785" s="108"/>
      <c r="K6785" s="220"/>
      <c r="L6785" s="108"/>
      <c r="M6785" s="220"/>
      <c r="N6785" s="108"/>
      <c r="O6785" s="220"/>
      <c r="P6785" s="108"/>
      <c r="Q6785" s="225"/>
    </row>
    <row r="6786" spans="2:17" x14ac:dyDescent="0.25">
      <c r="B6786" s="108"/>
      <c r="C6786" s="220"/>
      <c r="D6786" s="108"/>
      <c r="E6786" s="220"/>
      <c r="F6786" s="108"/>
      <c r="G6786" s="220"/>
      <c r="H6786" s="108"/>
      <c r="I6786" s="220"/>
      <c r="J6786" s="108"/>
      <c r="K6786" s="220"/>
      <c r="L6786" s="108"/>
      <c r="M6786" s="220"/>
      <c r="N6786" s="108"/>
      <c r="O6786" s="220"/>
      <c r="P6786" s="108"/>
      <c r="Q6786" s="225"/>
    </row>
    <row r="6787" spans="2:17" x14ac:dyDescent="0.25">
      <c r="B6787" s="108"/>
      <c r="C6787" s="220"/>
      <c r="D6787" s="108"/>
      <c r="E6787" s="220"/>
      <c r="F6787" s="108"/>
      <c r="G6787" s="220"/>
      <c r="H6787" s="108"/>
      <c r="I6787" s="220"/>
      <c r="J6787" s="108"/>
      <c r="K6787" s="220"/>
      <c r="L6787" s="108"/>
      <c r="M6787" s="220"/>
      <c r="N6787" s="108"/>
      <c r="O6787" s="220"/>
      <c r="P6787" s="108"/>
      <c r="Q6787" s="225"/>
    </row>
    <row r="6788" spans="2:17" x14ac:dyDescent="0.25">
      <c r="B6788" s="108"/>
      <c r="C6788" s="220"/>
      <c r="D6788" s="108"/>
      <c r="E6788" s="220"/>
      <c r="F6788" s="108"/>
      <c r="G6788" s="220"/>
      <c r="H6788" s="108"/>
      <c r="I6788" s="220"/>
      <c r="J6788" s="108"/>
      <c r="K6788" s="220"/>
      <c r="L6788" s="108"/>
      <c r="M6788" s="220"/>
      <c r="N6788" s="108"/>
      <c r="O6788" s="220"/>
      <c r="P6788" s="108"/>
      <c r="Q6788" s="225"/>
    </row>
    <row r="6789" spans="2:17" x14ac:dyDescent="0.25">
      <c r="B6789" s="108"/>
      <c r="C6789" s="220"/>
      <c r="D6789" s="108"/>
      <c r="E6789" s="220"/>
      <c r="F6789" s="108"/>
      <c r="G6789" s="220"/>
      <c r="H6789" s="108"/>
      <c r="I6789" s="220"/>
      <c r="J6789" s="108"/>
      <c r="K6789" s="220"/>
      <c r="L6789" s="108"/>
      <c r="M6789" s="220"/>
      <c r="N6789" s="108"/>
      <c r="O6789" s="220"/>
      <c r="P6789" s="108"/>
      <c r="Q6789" s="225"/>
    </row>
    <row r="6790" spans="2:17" x14ac:dyDescent="0.25">
      <c r="B6790" s="108"/>
      <c r="C6790" s="220"/>
      <c r="D6790" s="108"/>
      <c r="E6790" s="220"/>
      <c r="F6790" s="108"/>
      <c r="G6790" s="220"/>
      <c r="H6790" s="108"/>
      <c r="I6790" s="220"/>
      <c r="J6790" s="108"/>
      <c r="K6790" s="220"/>
      <c r="L6790" s="108"/>
      <c r="M6790" s="220"/>
      <c r="N6790" s="108"/>
      <c r="O6790" s="220"/>
      <c r="P6790" s="108"/>
      <c r="Q6790" s="225"/>
    </row>
    <row r="6791" spans="2:17" x14ac:dyDescent="0.25">
      <c r="B6791" s="108"/>
      <c r="C6791" s="220"/>
      <c r="D6791" s="108"/>
      <c r="E6791" s="220"/>
      <c r="F6791" s="108"/>
      <c r="G6791" s="220"/>
      <c r="H6791" s="108"/>
      <c r="I6791" s="220"/>
      <c r="J6791" s="108"/>
      <c r="K6791" s="220"/>
      <c r="L6791" s="108"/>
      <c r="M6791" s="220"/>
      <c r="N6791" s="108"/>
      <c r="O6791" s="220"/>
      <c r="P6791" s="108"/>
      <c r="Q6791" s="225"/>
    </row>
    <row r="6792" spans="2:17" x14ac:dyDescent="0.25">
      <c r="B6792" s="108"/>
      <c r="C6792" s="220"/>
      <c r="D6792" s="108"/>
      <c r="E6792" s="220"/>
      <c r="F6792" s="108"/>
      <c r="G6792" s="220"/>
      <c r="H6792" s="108"/>
      <c r="I6792" s="220"/>
      <c r="J6792" s="108"/>
      <c r="K6792" s="220"/>
      <c r="L6792" s="108"/>
      <c r="M6792" s="220"/>
      <c r="N6792" s="108"/>
      <c r="O6792" s="220"/>
      <c r="P6792" s="108"/>
      <c r="Q6792" s="225"/>
    </row>
    <row r="6793" spans="2:17" x14ac:dyDescent="0.25">
      <c r="B6793" s="108"/>
      <c r="C6793" s="220"/>
      <c r="D6793" s="108"/>
      <c r="E6793" s="220"/>
      <c r="F6793" s="108"/>
      <c r="G6793" s="220"/>
      <c r="H6793" s="108"/>
      <c r="I6793" s="220"/>
      <c r="J6793" s="108"/>
      <c r="K6793" s="220"/>
      <c r="L6793" s="108"/>
      <c r="M6793" s="220"/>
      <c r="N6793" s="108"/>
      <c r="O6793" s="220"/>
      <c r="P6793" s="108"/>
      <c r="Q6793" s="225"/>
    </row>
    <row r="6794" spans="2:17" x14ac:dyDescent="0.25">
      <c r="B6794" s="108"/>
      <c r="C6794" s="220"/>
      <c r="D6794" s="108"/>
      <c r="E6794" s="220"/>
      <c r="F6794" s="108"/>
      <c r="G6794" s="220"/>
      <c r="H6794" s="108"/>
      <c r="I6794" s="220"/>
      <c r="J6794" s="108"/>
      <c r="K6794" s="220"/>
      <c r="L6794" s="108"/>
      <c r="M6794" s="220"/>
      <c r="N6794" s="108"/>
      <c r="O6794" s="220"/>
      <c r="P6794" s="108"/>
      <c r="Q6794" s="225"/>
    </row>
    <row r="6795" spans="2:17" x14ac:dyDescent="0.25">
      <c r="B6795" s="108"/>
      <c r="C6795" s="220"/>
      <c r="D6795" s="108"/>
      <c r="E6795" s="220"/>
      <c r="F6795" s="108"/>
      <c r="G6795" s="220"/>
      <c r="H6795" s="108"/>
      <c r="I6795" s="220"/>
      <c r="J6795" s="108"/>
      <c r="K6795" s="220"/>
      <c r="L6795" s="108"/>
      <c r="M6795" s="220"/>
      <c r="N6795" s="108"/>
      <c r="O6795" s="220"/>
      <c r="P6795" s="108"/>
      <c r="Q6795" s="225"/>
    </row>
    <row r="6796" spans="2:17" x14ac:dyDescent="0.25">
      <c r="B6796" s="108"/>
      <c r="C6796" s="220"/>
      <c r="D6796" s="108"/>
      <c r="E6796" s="220"/>
      <c r="F6796" s="108"/>
      <c r="G6796" s="220"/>
      <c r="H6796" s="108"/>
      <c r="I6796" s="220"/>
      <c r="J6796" s="108"/>
      <c r="K6796" s="220"/>
      <c r="L6796" s="108"/>
      <c r="M6796" s="220"/>
      <c r="N6796" s="108"/>
      <c r="O6796" s="220"/>
      <c r="P6796" s="108"/>
      <c r="Q6796" s="225"/>
    </row>
    <row r="6797" spans="2:17" x14ac:dyDescent="0.25">
      <c r="B6797" s="108"/>
      <c r="C6797" s="220"/>
      <c r="D6797" s="108"/>
      <c r="E6797" s="220"/>
      <c r="F6797" s="108"/>
      <c r="G6797" s="220"/>
      <c r="H6797" s="108"/>
      <c r="I6797" s="220"/>
      <c r="J6797" s="108"/>
      <c r="K6797" s="220"/>
      <c r="L6797" s="108"/>
      <c r="M6797" s="220"/>
      <c r="N6797" s="108"/>
      <c r="O6797" s="220"/>
      <c r="P6797" s="108"/>
      <c r="Q6797" s="225"/>
    </row>
    <row r="6798" spans="2:17" x14ac:dyDescent="0.25">
      <c r="B6798" s="108"/>
      <c r="C6798" s="220"/>
      <c r="D6798" s="108"/>
      <c r="E6798" s="220"/>
      <c r="F6798" s="108"/>
      <c r="G6798" s="220"/>
      <c r="H6798" s="108"/>
      <c r="I6798" s="220"/>
      <c r="J6798" s="108"/>
      <c r="K6798" s="220"/>
      <c r="L6798" s="108"/>
      <c r="M6798" s="220"/>
      <c r="N6798" s="108"/>
      <c r="O6798" s="220"/>
      <c r="P6798" s="108"/>
      <c r="Q6798" s="225"/>
    </row>
    <row r="6799" spans="2:17" x14ac:dyDescent="0.25">
      <c r="B6799" s="108"/>
      <c r="C6799" s="220"/>
      <c r="D6799" s="108"/>
      <c r="E6799" s="220"/>
      <c r="F6799" s="108"/>
      <c r="G6799" s="220"/>
      <c r="H6799" s="108"/>
      <c r="I6799" s="220"/>
      <c r="J6799" s="108"/>
      <c r="K6799" s="220"/>
      <c r="L6799" s="108"/>
      <c r="M6799" s="220"/>
      <c r="N6799" s="108"/>
      <c r="O6799" s="220"/>
      <c r="P6799" s="108"/>
      <c r="Q6799" s="225"/>
    </row>
    <row r="6800" spans="2:17" x14ac:dyDescent="0.25">
      <c r="B6800" s="108"/>
      <c r="C6800" s="220"/>
      <c r="D6800" s="108"/>
      <c r="E6800" s="220"/>
      <c r="F6800" s="108"/>
      <c r="G6800" s="220"/>
      <c r="H6800" s="108"/>
      <c r="I6800" s="220"/>
      <c r="J6800" s="108"/>
      <c r="K6800" s="220"/>
      <c r="L6800" s="108"/>
      <c r="M6800" s="220"/>
      <c r="N6800" s="108"/>
      <c r="O6800" s="220"/>
      <c r="P6800" s="108"/>
      <c r="Q6800" s="225"/>
    </row>
    <row r="6801" spans="2:17" x14ac:dyDescent="0.25">
      <c r="B6801" s="108"/>
      <c r="C6801" s="220"/>
      <c r="D6801" s="108"/>
      <c r="E6801" s="220"/>
      <c r="F6801" s="108"/>
      <c r="G6801" s="220"/>
      <c r="H6801" s="108"/>
      <c r="I6801" s="220"/>
      <c r="J6801" s="108"/>
      <c r="K6801" s="220"/>
      <c r="L6801" s="108"/>
      <c r="M6801" s="220"/>
      <c r="N6801" s="108"/>
      <c r="O6801" s="220"/>
      <c r="P6801" s="108"/>
      <c r="Q6801" s="225"/>
    </row>
    <row r="6802" spans="2:17" x14ac:dyDescent="0.25">
      <c r="B6802" s="108"/>
      <c r="C6802" s="220"/>
      <c r="D6802" s="108"/>
      <c r="E6802" s="220"/>
      <c r="F6802" s="108"/>
      <c r="G6802" s="220"/>
      <c r="H6802" s="108"/>
      <c r="I6802" s="220"/>
      <c r="J6802" s="108"/>
      <c r="K6802" s="220"/>
      <c r="L6802" s="108"/>
      <c r="M6802" s="220"/>
      <c r="N6802" s="108"/>
      <c r="O6802" s="220"/>
      <c r="P6802" s="108"/>
      <c r="Q6802" s="225"/>
    </row>
    <row r="6803" spans="2:17" x14ac:dyDescent="0.25">
      <c r="B6803" s="108"/>
      <c r="C6803" s="220"/>
      <c r="D6803" s="108"/>
      <c r="E6803" s="220"/>
      <c r="F6803" s="108"/>
      <c r="G6803" s="220"/>
      <c r="H6803" s="108"/>
      <c r="I6803" s="220"/>
      <c r="J6803" s="108"/>
      <c r="K6803" s="220"/>
      <c r="L6803" s="108"/>
      <c r="M6803" s="220"/>
      <c r="N6803" s="108"/>
      <c r="O6803" s="220"/>
      <c r="P6803" s="108"/>
      <c r="Q6803" s="225"/>
    </row>
    <row r="6804" spans="2:17" x14ac:dyDescent="0.25">
      <c r="B6804" s="108"/>
      <c r="C6804" s="220"/>
      <c r="D6804" s="108"/>
      <c r="E6804" s="220"/>
      <c r="F6804" s="108"/>
      <c r="G6804" s="220"/>
      <c r="H6804" s="108"/>
      <c r="I6804" s="220"/>
      <c r="J6804" s="108"/>
      <c r="K6804" s="220"/>
      <c r="L6804" s="108"/>
      <c r="M6804" s="220"/>
      <c r="N6804" s="108"/>
      <c r="O6804" s="220"/>
      <c r="P6804" s="108"/>
      <c r="Q6804" s="225"/>
    </row>
    <row r="6805" spans="2:17" x14ac:dyDescent="0.25">
      <c r="B6805" s="108"/>
      <c r="C6805" s="220"/>
      <c r="D6805" s="108"/>
      <c r="E6805" s="220"/>
      <c r="F6805" s="108"/>
      <c r="G6805" s="220"/>
      <c r="H6805" s="108"/>
      <c r="I6805" s="220"/>
      <c r="J6805" s="108"/>
      <c r="K6805" s="220"/>
      <c r="L6805" s="108"/>
      <c r="M6805" s="220"/>
      <c r="N6805" s="108"/>
      <c r="O6805" s="220"/>
      <c r="P6805" s="108"/>
      <c r="Q6805" s="225"/>
    </row>
    <row r="6806" spans="2:17" x14ac:dyDescent="0.25">
      <c r="B6806" s="108"/>
      <c r="C6806" s="220"/>
      <c r="D6806" s="108"/>
      <c r="E6806" s="220"/>
      <c r="F6806" s="108"/>
      <c r="G6806" s="220"/>
      <c r="H6806" s="108"/>
      <c r="I6806" s="220"/>
      <c r="J6806" s="108"/>
      <c r="K6806" s="220"/>
      <c r="L6806" s="108"/>
      <c r="M6806" s="220"/>
      <c r="N6806" s="108"/>
      <c r="O6806" s="220"/>
      <c r="P6806" s="108"/>
      <c r="Q6806" s="225"/>
    </row>
    <row r="6807" spans="2:17" x14ac:dyDescent="0.25">
      <c r="B6807" s="108"/>
      <c r="C6807" s="220"/>
      <c r="D6807" s="108"/>
      <c r="E6807" s="220"/>
      <c r="F6807" s="108"/>
      <c r="G6807" s="220"/>
      <c r="H6807" s="108"/>
      <c r="I6807" s="220"/>
      <c r="J6807" s="108"/>
      <c r="K6807" s="220"/>
      <c r="L6807" s="108"/>
      <c r="M6807" s="220"/>
      <c r="N6807" s="108"/>
      <c r="O6807" s="220"/>
      <c r="P6807" s="108"/>
      <c r="Q6807" s="225"/>
    </row>
    <row r="6808" spans="2:17" x14ac:dyDescent="0.25">
      <c r="B6808" s="108"/>
      <c r="C6808" s="220"/>
      <c r="D6808" s="108"/>
      <c r="E6808" s="220"/>
      <c r="F6808" s="108"/>
      <c r="G6808" s="220"/>
      <c r="H6808" s="108"/>
      <c r="I6808" s="220"/>
      <c r="J6808" s="108"/>
      <c r="K6808" s="220"/>
      <c r="L6808" s="108"/>
      <c r="M6808" s="220"/>
      <c r="N6808" s="108"/>
      <c r="O6808" s="220"/>
      <c r="P6808" s="108"/>
      <c r="Q6808" s="225"/>
    </row>
    <row r="6809" spans="2:17" x14ac:dyDescent="0.25">
      <c r="B6809" s="108"/>
      <c r="C6809" s="220"/>
      <c r="D6809" s="108"/>
      <c r="E6809" s="220"/>
      <c r="F6809" s="108"/>
      <c r="G6809" s="220"/>
      <c r="H6809" s="108"/>
      <c r="I6809" s="220"/>
      <c r="J6809" s="108"/>
      <c r="K6809" s="220"/>
      <c r="L6809" s="108"/>
      <c r="M6809" s="220"/>
      <c r="N6809" s="108"/>
      <c r="O6809" s="220"/>
      <c r="P6809" s="108"/>
      <c r="Q6809" s="225"/>
    </row>
    <row r="6810" spans="2:17" x14ac:dyDescent="0.25">
      <c r="B6810" s="108"/>
      <c r="C6810" s="220"/>
      <c r="D6810" s="108"/>
      <c r="E6810" s="220"/>
      <c r="F6810" s="108"/>
      <c r="G6810" s="220"/>
      <c r="H6810" s="108"/>
      <c r="I6810" s="220"/>
      <c r="J6810" s="108"/>
      <c r="K6810" s="220"/>
      <c r="L6810" s="108"/>
      <c r="M6810" s="220"/>
      <c r="N6810" s="108"/>
      <c r="O6810" s="220"/>
      <c r="P6810" s="108"/>
      <c r="Q6810" s="225"/>
    </row>
    <row r="6811" spans="2:17" x14ac:dyDescent="0.25">
      <c r="B6811" s="108"/>
      <c r="C6811" s="220"/>
      <c r="D6811" s="108"/>
      <c r="E6811" s="220"/>
      <c r="F6811" s="108"/>
      <c r="G6811" s="220"/>
      <c r="H6811" s="108"/>
      <c r="I6811" s="220"/>
      <c r="J6811" s="108"/>
      <c r="K6811" s="220"/>
      <c r="L6811" s="108"/>
      <c r="M6811" s="220"/>
      <c r="N6811" s="108"/>
      <c r="O6811" s="220"/>
      <c r="P6811" s="108"/>
      <c r="Q6811" s="225"/>
    </row>
    <row r="6812" spans="2:17" x14ac:dyDescent="0.25">
      <c r="B6812" s="108"/>
      <c r="C6812" s="220"/>
      <c r="D6812" s="108"/>
      <c r="E6812" s="220"/>
      <c r="F6812" s="108"/>
      <c r="G6812" s="220"/>
      <c r="H6812" s="108"/>
      <c r="I6812" s="220"/>
      <c r="J6812" s="108"/>
      <c r="K6812" s="220"/>
      <c r="L6812" s="108"/>
      <c r="M6812" s="220"/>
      <c r="N6812" s="108"/>
      <c r="O6812" s="220"/>
      <c r="P6812" s="108"/>
      <c r="Q6812" s="225"/>
    </row>
    <row r="6813" spans="2:17" x14ac:dyDescent="0.25">
      <c r="B6813" s="108"/>
      <c r="C6813" s="220"/>
      <c r="D6813" s="108"/>
      <c r="E6813" s="220"/>
      <c r="F6813" s="108"/>
      <c r="G6813" s="220"/>
      <c r="H6813" s="108"/>
      <c r="I6813" s="220"/>
      <c r="J6813" s="108"/>
      <c r="K6813" s="220"/>
      <c r="L6813" s="108"/>
      <c r="M6813" s="220"/>
      <c r="N6813" s="108"/>
      <c r="O6813" s="220"/>
      <c r="P6813" s="108"/>
      <c r="Q6813" s="225"/>
    </row>
    <row r="6814" spans="2:17" x14ac:dyDescent="0.25">
      <c r="B6814" s="108"/>
      <c r="C6814" s="220"/>
      <c r="D6814" s="108"/>
      <c r="E6814" s="220"/>
      <c r="F6814" s="108"/>
      <c r="G6814" s="220"/>
      <c r="H6814" s="108"/>
      <c r="I6814" s="220"/>
      <c r="J6814" s="108"/>
      <c r="K6814" s="220"/>
      <c r="L6814" s="108"/>
      <c r="M6814" s="220"/>
      <c r="N6814" s="108"/>
      <c r="O6814" s="220"/>
      <c r="P6814" s="108"/>
      <c r="Q6814" s="225"/>
    </row>
    <row r="6815" spans="2:17" x14ac:dyDescent="0.25">
      <c r="B6815" s="108"/>
      <c r="C6815" s="220"/>
      <c r="D6815" s="108"/>
      <c r="E6815" s="220"/>
      <c r="F6815" s="108"/>
      <c r="G6815" s="220"/>
      <c r="H6815" s="108"/>
      <c r="I6815" s="220"/>
      <c r="J6815" s="108"/>
      <c r="K6815" s="220"/>
      <c r="L6815" s="108"/>
      <c r="M6815" s="220"/>
      <c r="N6815" s="108"/>
      <c r="O6815" s="220"/>
      <c r="P6815" s="108"/>
      <c r="Q6815" s="225"/>
    </row>
    <row r="6816" spans="2:17" x14ac:dyDescent="0.25">
      <c r="B6816" s="108"/>
      <c r="C6816" s="220"/>
      <c r="D6816" s="108"/>
      <c r="E6816" s="220"/>
      <c r="F6816" s="108"/>
      <c r="G6816" s="220"/>
      <c r="H6816" s="108"/>
      <c r="I6816" s="220"/>
      <c r="J6816" s="108"/>
      <c r="K6816" s="220"/>
      <c r="L6816" s="108"/>
      <c r="M6816" s="220"/>
      <c r="N6816" s="108"/>
      <c r="O6816" s="220"/>
      <c r="P6816" s="108"/>
      <c r="Q6816" s="225"/>
    </row>
    <row r="6817" spans="2:17" x14ac:dyDescent="0.25">
      <c r="B6817" s="108"/>
      <c r="C6817" s="220"/>
      <c r="D6817" s="108"/>
      <c r="E6817" s="220"/>
      <c r="F6817" s="108"/>
      <c r="G6817" s="220"/>
      <c r="H6817" s="108"/>
      <c r="I6817" s="220"/>
      <c r="J6817" s="108"/>
      <c r="K6817" s="220"/>
      <c r="L6817" s="108"/>
      <c r="M6817" s="220"/>
      <c r="N6817" s="108"/>
      <c r="O6817" s="220"/>
      <c r="P6817" s="108"/>
      <c r="Q6817" s="225"/>
    </row>
    <row r="6818" spans="2:17" x14ac:dyDescent="0.25">
      <c r="B6818" s="108"/>
      <c r="C6818" s="220"/>
      <c r="D6818" s="108"/>
      <c r="E6818" s="220"/>
      <c r="F6818" s="108"/>
      <c r="G6818" s="220"/>
      <c r="H6818" s="108"/>
      <c r="I6818" s="220"/>
      <c r="J6818" s="108"/>
      <c r="K6818" s="220"/>
      <c r="L6818" s="108"/>
      <c r="M6818" s="220"/>
      <c r="N6818" s="108"/>
      <c r="O6818" s="220"/>
      <c r="P6818" s="108"/>
      <c r="Q6818" s="225"/>
    </row>
    <row r="6819" spans="2:17" x14ac:dyDescent="0.25">
      <c r="B6819" s="108"/>
      <c r="C6819" s="220"/>
      <c r="D6819" s="108"/>
      <c r="E6819" s="220"/>
      <c r="F6819" s="108"/>
      <c r="G6819" s="220"/>
      <c r="H6819" s="108"/>
      <c r="I6819" s="220"/>
      <c r="J6819" s="108"/>
      <c r="K6819" s="220"/>
      <c r="L6819" s="108"/>
      <c r="M6819" s="220"/>
      <c r="N6819" s="108"/>
      <c r="O6819" s="220"/>
      <c r="P6819" s="108"/>
      <c r="Q6819" s="225"/>
    </row>
    <row r="6820" spans="2:17" x14ac:dyDescent="0.25">
      <c r="B6820" s="108"/>
      <c r="C6820" s="220"/>
      <c r="D6820" s="108"/>
      <c r="E6820" s="220"/>
      <c r="F6820" s="108"/>
      <c r="G6820" s="220"/>
      <c r="H6820" s="108"/>
      <c r="I6820" s="220"/>
      <c r="J6820" s="108"/>
      <c r="K6820" s="220"/>
      <c r="L6820" s="108"/>
      <c r="M6820" s="220"/>
      <c r="N6820" s="108"/>
      <c r="O6820" s="220"/>
      <c r="P6820" s="108"/>
      <c r="Q6820" s="225"/>
    </row>
    <row r="6821" spans="2:17" x14ac:dyDescent="0.25">
      <c r="B6821" s="108"/>
      <c r="C6821" s="220"/>
      <c r="D6821" s="108"/>
      <c r="E6821" s="220"/>
      <c r="F6821" s="108"/>
      <c r="G6821" s="220"/>
      <c r="H6821" s="108"/>
      <c r="I6821" s="220"/>
      <c r="J6821" s="108"/>
      <c r="K6821" s="220"/>
      <c r="L6821" s="108"/>
      <c r="M6821" s="220"/>
      <c r="N6821" s="108"/>
      <c r="O6821" s="220"/>
      <c r="P6821" s="108"/>
      <c r="Q6821" s="225"/>
    </row>
    <row r="6822" spans="2:17" x14ac:dyDescent="0.25">
      <c r="B6822" s="108"/>
      <c r="C6822" s="220"/>
      <c r="D6822" s="108"/>
      <c r="E6822" s="220"/>
      <c r="F6822" s="108"/>
      <c r="G6822" s="220"/>
      <c r="H6822" s="108"/>
      <c r="I6822" s="220"/>
      <c r="J6822" s="108"/>
      <c r="K6822" s="220"/>
      <c r="L6822" s="108"/>
      <c r="M6822" s="220"/>
      <c r="N6822" s="108"/>
      <c r="O6822" s="220"/>
      <c r="P6822" s="108"/>
      <c r="Q6822" s="225"/>
    </row>
    <row r="6823" spans="2:17" x14ac:dyDescent="0.25">
      <c r="B6823" s="108"/>
      <c r="C6823" s="220"/>
      <c r="D6823" s="108"/>
      <c r="E6823" s="220"/>
      <c r="F6823" s="108"/>
      <c r="G6823" s="220"/>
      <c r="H6823" s="108"/>
      <c r="I6823" s="220"/>
      <c r="J6823" s="108"/>
      <c r="K6823" s="220"/>
      <c r="L6823" s="108"/>
      <c r="M6823" s="220"/>
      <c r="N6823" s="108"/>
      <c r="O6823" s="220"/>
      <c r="P6823" s="108"/>
      <c r="Q6823" s="225"/>
    </row>
    <row r="6824" spans="2:17" x14ac:dyDescent="0.25">
      <c r="B6824" s="108"/>
      <c r="C6824" s="220"/>
      <c r="D6824" s="108"/>
      <c r="E6824" s="220"/>
      <c r="F6824" s="108"/>
      <c r="G6824" s="220"/>
      <c r="H6824" s="108"/>
      <c r="I6824" s="220"/>
      <c r="J6824" s="108"/>
      <c r="K6824" s="220"/>
      <c r="L6824" s="108"/>
      <c r="M6824" s="220"/>
      <c r="N6824" s="108"/>
      <c r="O6824" s="220"/>
      <c r="P6824" s="108"/>
      <c r="Q6824" s="225"/>
    </row>
    <row r="6825" spans="2:17" x14ac:dyDescent="0.25">
      <c r="B6825" s="108"/>
      <c r="C6825" s="220"/>
      <c r="D6825" s="108"/>
      <c r="E6825" s="220"/>
      <c r="F6825" s="108"/>
      <c r="G6825" s="220"/>
      <c r="H6825" s="108"/>
      <c r="I6825" s="220"/>
      <c r="J6825" s="108"/>
      <c r="K6825" s="220"/>
      <c r="L6825" s="108"/>
      <c r="M6825" s="220"/>
      <c r="N6825" s="108"/>
      <c r="O6825" s="220"/>
      <c r="P6825" s="108"/>
      <c r="Q6825" s="225"/>
    </row>
    <row r="6826" spans="2:17" x14ac:dyDescent="0.25">
      <c r="B6826" s="108"/>
      <c r="C6826" s="220"/>
      <c r="D6826" s="108"/>
      <c r="E6826" s="220"/>
      <c r="F6826" s="108"/>
      <c r="G6826" s="220"/>
      <c r="H6826" s="108"/>
      <c r="I6826" s="220"/>
      <c r="J6826" s="108"/>
      <c r="K6826" s="220"/>
      <c r="L6826" s="108"/>
      <c r="M6826" s="220"/>
      <c r="N6826" s="108"/>
      <c r="O6826" s="220"/>
      <c r="P6826" s="108"/>
      <c r="Q6826" s="225"/>
    </row>
    <row r="6827" spans="2:17" x14ac:dyDescent="0.25">
      <c r="B6827" s="108"/>
      <c r="C6827" s="220"/>
      <c r="D6827" s="108"/>
      <c r="E6827" s="220"/>
      <c r="F6827" s="108"/>
      <c r="G6827" s="220"/>
      <c r="H6827" s="108"/>
      <c r="I6827" s="220"/>
      <c r="J6827" s="108"/>
      <c r="K6827" s="220"/>
      <c r="L6827" s="108"/>
      <c r="M6827" s="220"/>
      <c r="N6827" s="108"/>
      <c r="O6827" s="220"/>
      <c r="P6827" s="108"/>
      <c r="Q6827" s="225"/>
    </row>
    <row r="6828" spans="2:17" x14ac:dyDescent="0.25">
      <c r="B6828" s="108"/>
      <c r="C6828" s="220"/>
      <c r="D6828" s="108"/>
      <c r="E6828" s="220"/>
      <c r="F6828" s="108"/>
      <c r="G6828" s="220"/>
      <c r="H6828" s="108"/>
      <c r="I6828" s="220"/>
      <c r="J6828" s="108"/>
      <c r="K6828" s="220"/>
      <c r="L6828" s="108"/>
      <c r="M6828" s="220"/>
      <c r="N6828" s="108"/>
      <c r="O6828" s="220"/>
      <c r="P6828" s="108"/>
      <c r="Q6828" s="225"/>
    </row>
    <row r="6829" spans="2:17" x14ac:dyDescent="0.25">
      <c r="B6829" s="108"/>
      <c r="C6829" s="220"/>
      <c r="D6829" s="108"/>
      <c r="E6829" s="220"/>
      <c r="F6829" s="108"/>
      <c r="G6829" s="220"/>
      <c r="H6829" s="108"/>
      <c r="I6829" s="220"/>
      <c r="J6829" s="108"/>
      <c r="K6829" s="220"/>
      <c r="L6829" s="108"/>
      <c r="M6829" s="220"/>
      <c r="N6829" s="108"/>
      <c r="O6829" s="220"/>
      <c r="P6829" s="108"/>
      <c r="Q6829" s="225"/>
    </row>
    <row r="6830" spans="2:17" x14ac:dyDescent="0.25">
      <c r="B6830" s="108"/>
      <c r="C6830" s="220"/>
      <c r="D6830" s="108"/>
      <c r="E6830" s="220"/>
      <c r="F6830" s="108"/>
      <c r="G6830" s="220"/>
      <c r="H6830" s="108"/>
      <c r="I6830" s="220"/>
      <c r="J6830" s="108"/>
      <c r="K6830" s="220"/>
      <c r="L6830" s="108"/>
      <c r="M6830" s="220"/>
      <c r="N6830" s="108"/>
      <c r="O6830" s="220"/>
      <c r="P6830" s="108"/>
      <c r="Q6830" s="225"/>
    </row>
    <row r="6831" spans="2:17" x14ac:dyDescent="0.25">
      <c r="B6831" s="108"/>
      <c r="C6831" s="220"/>
      <c r="D6831" s="108"/>
      <c r="E6831" s="220"/>
      <c r="F6831" s="108"/>
      <c r="G6831" s="220"/>
      <c r="H6831" s="108"/>
      <c r="I6831" s="220"/>
      <c r="J6831" s="108"/>
      <c r="K6831" s="220"/>
      <c r="L6831" s="108"/>
      <c r="M6831" s="220"/>
      <c r="N6831" s="108"/>
      <c r="O6831" s="220"/>
      <c r="P6831" s="108"/>
      <c r="Q6831" s="225"/>
    </row>
    <row r="6832" spans="2:17" x14ac:dyDescent="0.25">
      <c r="B6832" s="108"/>
      <c r="C6832" s="220"/>
      <c r="D6832" s="108"/>
      <c r="E6832" s="220"/>
      <c r="F6832" s="108"/>
      <c r="G6832" s="220"/>
      <c r="H6832" s="108"/>
      <c r="I6832" s="220"/>
      <c r="J6832" s="108"/>
      <c r="K6832" s="220"/>
      <c r="L6832" s="108"/>
      <c r="M6832" s="220"/>
      <c r="N6832" s="108"/>
      <c r="O6832" s="220"/>
      <c r="P6832" s="108"/>
      <c r="Q6832" s="225"/>
    </row>
    <row r="6833" spans="2:17" x14ac:dyDescent="0.25">
      <c r="B6833" s="108"/>
      <c r="C6833" s="220"/>
      <c r="D6833" s="108"/>
      <c r="E6833" s="220"/>
      <c r="F6833" s="108"/>
      <c r="G6833" s="220"/>
      <c r="H6833" s="108"/>
      <c r="I6833" s="220"/>
      <c r="J6833" s="108"/>
      <c r="K6833" s="220"/>
      <c r="L6833" s="108"/>
      <c r="M6833" s="220"/>
      <c r="N6833" s="108"/>
      <c r="O6833" s="220"/>
      <c r="P6833" s="108"/>
      <c r="Q6833" s="225"/>
    </row>
    <row r="6834" spans="2:17" x14ac:dyDescent="0.25">
      <c r="B6834" s="108"/>
      <c r="C6834" s="220"/>
      <c r="D6834" s="108"/>
      <c r="E6834" s="220"/>
      <c r="F6834" s="108"/>
      <c r="G6834" s="220"/>
      <c r="H6834" s="108"/>
      <c r="I6834" s="220"/>
      <c r="J6834" s="108"/>
      <c r="K6834" s="220"/>
      <c r="L6834" s="108"/>
      <c r="M6834" s="220"/>
      <c r="N6834" s="108"/>
      <c r="O6834" s="220"/>
      <c r="P6834" s="108"/>
      <c r="Q6834" s="225"/>
    </row>
    <row r="6835" spans="2:17" x14ac:dyDescent="0.25">
      <c r="B6835" s="108"/>
      <c r="C6835" s="220"/>
      <c r="D6835" s="108"/>
      <c r="E6835" s="220"/>
      <c r="F6835" s="108"/>
      <c r="G6835" s="220"/>
      <c r="H6835" s="108"/>
      <c r="I6835" s="220"/>
      <c r="J6835" s="108"/>
      <c r="K6835" s="220"/>
      <c r="L6835" s="108"/>
      <c r="M6835" s="220"/>
      <c r="N6835" s="108"/>
      <c r="O6835" s="220"/>
      <c r="P6835" s="108"/>
      <c r="Q6835" s="225"/>
    </row>
    <row r="6836" spans="2:17" x14ac:dyDescent="0.25">
      <c r="B6836" s="108"/>
      <c r="C6836" s="220"/>
      <c r="D6836" s="108"/>
      <c r="E6836" s="220"/>
      <c r="F6836" s="108"/>
      <c r="G6836" s="220"/>
      <c r="H6836" s="108"/>
      <c r="I6836" s="220"/>
      <c r="J6836" s="108"/>
      <c r="K6836" s="220"/>
      <c r="L6836" s="108"/>
      <c r="M6836" s="220"/>
      <c r="N6836" s="108"/>
      <c r="O6836" s="220"/>
      <c r="P6836" s="108"/>
      <c r="Q6836" s="225"/>
    </row>
    <row r="6837" spans="2:17" x14ac:dyDescent="0.25">
      <c r="B6837" s="108"/>
      <c r="C6837" s="220"/>
      <c r="D6837" s="108"/>
      <c r="E6837" s="220"/>
      <c r="F6837" s="108"/>
      <c r="G6837" s="220"/>
      <c r="H6837" s="108"/>
      <c r="I6837" s="220"/>
      <c r="J6837" s="108"/>
      <c r="K6837" s="220"/>
      <c r="L6837" s="108"/>
      <c r="M6837" s="220"/>
      <c r="N6837" s="108"/>
      <c r="O6837" s="220"/>
      <c r="P6837" s="108"/>
      <c r="Q6837" s="225"/>
    </row>
    <row r="6838" spans="2:17" x14ac:dyDescent="0.25">
      <c r="B6838" s="108"/>
      <c r="C6838" s="220"/>
      <c r="D6838" s="108"/>
      <c r="E6838" s="220"/>
      <c r="F6838" s="108"/>
      <c r="G6838" s="220"/>
      <c r="H6838" s="108"/>
      <c r="I6838" s="220"/>
      <c r="J6838" s="108"/>
      <c r="K6838" s="220"/>
      <c r="L6838" s="108"/>
      <c r="M6838" s="220"/>
      <c r="N6838" s="108"/>
      <c r="O6838" s="220"/>
      <c r="P6838" s="108"/>
      <c r="Q6838" s="225"/>
    </row>
    <row r="6839" spans="2:17" x14ac:dyDescent="0.25">
      <c r="B6839" s="108"/>
      <c r="C6839" s="220"/>
      <c r="D6839" s="108"/>
      <c r="E6839" s="220"/>
      <c r="F6839" s="108"/>
      <c r="G6839" s="220"/>
      <c r="H6839" s="108"/>
      <c r="I6839" s="220"/>
      <c r="J6839" s="108"/>
      <c r="K6839" s="220"/>
      <c r="L6839" s="108"/>
      <c r="M6839" s="220"/>
      <c r="N6839" s="108"/>
      <c r="O6839" s="220"/>
      <c r="P6839" s="108"/>
      <c r="Q6839" s="225"/>
    </row>
    <row r="6840" spans="2:17" x14ac:dyDescent="0.25">
      <c r="B6840" s="108"/>
      <c r="C6840" s="220"/>
      <c r="D6840" s="108"/>
      <c r="E6840" s="220"/>
      <c r="F6840" s="108"/>
      <c r="G6840" s="220"/>
      <c r="H6840" s="108"/>
      <c r="I6840" s="220"/>
      <c r="J6840" s="108"/>
      <c r="K6840" s="220"/>
      <c r="L6840" s="108"/>
      <c r="M6840" s="220"/>
      <c r="N6840" s="108"/>
      <c r="O6840" s="220"/>
      <c r="P6840" s="108"/>
      <c r="Q6840" s="225"/>
    </row>
    <row r="6841" spans="2:17" x14ac:dyDescent="0.25">
      <c r="B6841" s="108"/>
      <c r="C6841" s="220"/>
      <c r="D6841" s="108"/>
      <c r="E6841" s="220"/>
      <c r="F6841" s="108"/>
      <c r="G6841" s="220"/>
      <c r="H6841" s="108"/>
      <c r="I6841" s="220"/>
      <c r="J6841" s="108"/>
      <c r="K6841" s="220"/>
      <c r="L6841" s="108"/>
      <c r="M6841" s="220"/>
      <c r="N6841" s="108"/>
      <c r="O6841" s="220"/>
      <c r="P6841" s="108"/>
      <c r="Q6841" s="225"/>
    </row>
    <row r="6842" spans="2:17" x14ac:dyDescent="0.25">
      <c r="B6842" s="108"/>
      <c r="C6842" s="220"/>
      <c r="D6842" s="108"/>
      <c r="E6842" s="220"/>
      <c r="F6842" s="108"/>
      <c r="G6842" s="220"/>
      <c r="H6842" s="108"/>
      <c r="I6842" s="220"/>
      <c r="J6842" s="108"/>
      <c r="K6842" s="220"/>
      <c r="L6842" s="108"/>
      <c r="M6842" s="220"/>
      <c r="N6842" s="108"/>
      <c r="O6842" s="220"/>
      <c r="P6842" s="108"/>
      <c r="Q6842" s="225"/>
    </row>
    <row r="6843" spans="2:17" x14ac:dyDescent="0.25">
      <c r="B6843" s="108"/>
      <c r="C6843" s="220"/>
      <c r="D6843" s="108"/>
      <c r="E6843" s="220"/>
      <c r="F6843" s="108"/>
      <c r="G6843" s="220"/>
      <c r="H6843" s="108"/>
      <c r="I6843" s="220"/>
      <c r="J6843" s="108"/>
      <c r="K6843" s="220"/>
      <c r="L6843" s="108"/>
      <c r="M6843" s="220"/>
      <c r="N6843" s="108"/>
      <c r="O6843" s="220"/>
      <c r="P6843" s="108"/>
      <c r="Q6843" s="225"/>
    </row>
    <row r="6844" spans="2:17" x14ac:dyDescent="0.25">
      <c r="B6844" s="108"/>
      <c r="C6844" s="220"/>
      <c r="D6844" s="108"/>
      <c r="E6844" s="220"/>
      <c r="F6844" s="108"/>
      <c r="G6844" s="220"/>
      <c r="H6844" s="108"/>
      <c r="I6844" s="220"/>
      <c r="J6844" s="108"/>
      <c r="K6844" s="220"/>
      <c r="L6844" s="108"/>
      <c r="M6844" s="220"/>
      <c r="N6844" s="108"/>
      <c r="O6844" s="220"/>
      <c r="P6844" s="108"/>
      <c r="Q6844" s="225"/>
    </row>
    <row r="6845" spans="2:17" x14ac:dyDescent="0.25">
      <c r="B6845" s="108"/>
      <c r="C6845" s="220"/>
      <c r="D6845" s="108"/>
      <c r="E6845" s="220"/>
      <c r="F6845" s="108"/>
      <c r="G6845" s="220"/>
      <c r="H6845" s="108"/>
      <c r="I6845" s="220"/>
      <c r="J6845" s="108"/>
      <c r="K6845" s="220"/>
      <c r="L6845" s="108"/>
      <c r="M6845" s="220"/>
      <c r="N6845" s="108"/>
      <c r="O6845" s="220"/>
      <c r="P6845" s="108"/>
      <c r="Q6845" s="225"/>
    </row>
    <row r="6846" spans="2:17" x14ac:dyDescent="0.25">
      <c r="B6846" s="108"/>
      <c r="C6846" s="220"/>
      <c r="D6846" s="108"/>
      <c r="E6846" s="220"/>
      <c r="F6846" s="108"/>
      <c r="G6846" s="220"/>
      <c r="H6846" s="108"/>
      <c r="I6846" s="220"/>
      <c r="J6846" s="108"/>
      <c r="K6846" s="220"/>
      <c r="L6846" s="108"/>
      <c r="M6846" s="220"/>
      <c r="N6846" s="108"/>
      <c r="O6846" s="220"/>
      <c r="P6846" s="108"/>
      <c r="Q6846" s="225"/>
    </row>
    <row r="6847" spans="2:17" x14ac:dyDescent="0.25">
      <c r="B6847" s="108"/>
      <c r="C6847" s="220"/>
      <c r="D6847" s="108"/>
      <c r="E6847" s="220"/>
      <c r="F6847" s="108"/>
      <c r="G6847" s="220"/>
      <c r="H6847" s="108"/>
      <c r="I6847" s="220"/>
      <c r="J6847" s="108"/>
      <c r="K6847" s="220"/>
      <c r="L6847" s="108"/>
      <c r="M6847" s="220"/>
      <c r="N6847" s="108"/>
      <c r="O6847" s="220"/>
      <c r="P6847" s="108"/>
      <c r="Q6847" s="225"/>
    </row>
    <row r="6848" spans="2:17" x14ac:dyDescent="0.25">
      <c r="B6848" s="108"/>
      <c r="C6848" s="220"/>
      <c r="D6848" s="108"/>
      <c r="E6848" s="220"/>
      <c r="F6848" s="108"/>
      <c r="G6848" s="220"/>
      <c r="H6848" s="108"/>
      <c r="I6848" s="220"/>
      <c r="J6848" s="108"/>
      <c r="K6848" s="220"/>
      <c r="L6848" s="108"/>
      <c r="M6848" s="220"/>
      <c r="N6848" s="108"/>
      <c r="O6848" s="220"/>
      <c r="P6848" s="108"/>
      <c r="Q6848" s="225"/>
    </row>
    <row r="6849" spans="2:17" x14ac:dyDescent="0.25">
      <c r="B6849" s="108"/>
      <c r="C6849" s="220"/>
      <c r="D6849" s="108"/>
      <c r="E6849" s="220"/>
      <c r="F6849" s="108"/>
      <c r="G6849" s="220"/>
      <c r="H6849" s="108"/>
      <c r="I6849" s="220"/>
      <c r="J6849" s="108"/>
      <c r="K6849" s="220"/>
      <c r="L6849" s="108"/>
      <c r="M6849" s="220"/>
      <c r="N6849" s="108"/>
      <c r="O6849" s="220"/>
      <c r="P6849" s="108"/>
      <c r="Q6849" s="225"/>
    </row>
    <row r="6850" spans="2:17" x14ac:dyDescent="0.25">
      <c r="B6850" s="108"/>
      <c r="C6850" s="220"/>
      <c r="D6850" s="108"/>
      <c r="E6850" s="220"/>
      <c r="F6850" s="108"/>
      <c r="G6850" s="220"/>
      <c r="H6850" s="108"/>
      <c r="I6850" s="220"/>
      <c r="J6850" s="108"/>
      <c r="K6850" s="220"/>
      <c r="L6850" s="108"/>
      <c r="M6850" s="220"/>
      <c r="N6850" s="108"/>
      <c r="O6850" s="220"/>
      <c r="P6850" s="108"/>
      <c r="Q6850" s="225"/>
    </row>
    <row r="6851" spans="2:17" x14ac:dyDescent="0.25">
      <c r="B6851" s="108"/>
      <c r="C6851" s="220"/>
      <c r="D6851" s="108"/>
      <c r="E6851" s="220"/>
      <c r="F6851" s="108"/>
      <c r="G6851" s="220"/>
      <c r="H6851" s="108"/>
      <c r="I6851" s="220"/>
      <c r="J6851" s="108"/>
      <c r="K6851" s="220"/>
      <c r="L6851" s="108"/>
      <c r="M6851" s="220"/>
      <c r="N6851" s="108"/>
      <c r="O6851" s="220"/>
      <c r="P6851" s="108"/>
      <c r="Q6851" s="225"/>
    </row>
    <row r="6852" spans="2:17" x14ac:dyDescent="0.25">
      <c r="B6852" s="108"/>
      <c r="C6852" s="220"/>
      <c r="D6852" s="108"/>
      <c r="E6852" s="220"/>
      <c r="F6852" s="108"/>
      <c r="G6852" s="220"/>
      <c r="H6852" s="108"/>
      <c r="I6852" s="220"/>
      <c r="J6852" s="108"/>
      <c r="K6852" s="220"/>
      <c r="L6852" s="108"/>
      <c r="M6852" s="220"/>
      <c r="N6852" s="108"/>
      <c r="O6852" s="220"/>
      <c r="P6852" s="108"/>
      <c r="Q6852" s="225"/>
    </row>
    <row r="6853" spans="2:17" x14ac:dyDescent="0.25">
      <c r="B6853" s="108"/>
      <c r="C6853" s="220"/>
      <c r="D6853" s="108"/>
      <c r="E6853" s="220"/>
      <c r="F6853" s="108"/>
      <c r="G6853" s="220"/>
      <c r="H6853" s="108"/>
      <c r="I6853" s="220"/>
      <c r="J6853" s="108"/>
      <c r="K6853" s="220"/>
      <c r="L6853" s="108"/>
      <c r="M6853" s="220"/>
      <c r="N6853" s="108"/>
      <c r="O6853" s="220"/>
      <c r="P6853" s="108"/>
      <c r="Q6853" s="225"/>
    </row>
    <row r="6854" spans="2:17" x14ac:dyDescent="0.25">
      <c r="B6854" s="108"/>
      <c r="C6854" s="220"/>
      <c r="D6854" s="108"/>
      <c r="E6854" s="220"/>
      <c r="F6854" s="108"/>
      <c r="G6854" s="220"/>
      <c r="H6854" s="108"/>
      <c r="I6854" s="220"/>
      <c r="J6854" s="108"/>
      <c r="K6854" s="220"/>
      <c r="L6854" s="108"/>
      <c r="M6854" s="220"/>
      <c r="N6854" s="108"/>
      <c r="O6854" s="220"/>
      <c r="P6854" s="108"/>
      <c r="Q6854" s="225"/>
    </row>
    <row r="6855" spans="2:17" x14ac:dyDescent="0.25">
      <c r="B6855" s="108"/>
      <c r="C6855" s="220"/>
      <c r="D6855" s="108"/>
      <c r="E6855" s="220"/>
      <c r="F6855" s="108"/>
      <c r="G6855" s="220"/>
      <c r="H6855" s="108"/>
      <c r="I6855" s="220"/>
      <c r="J6855" s="108"/>
      <c r="K6855" s="220"/>
      <c r="L6855" s="108"/>
      <c r="M6855" s="220"/>
      <c r="N6855" s="108"/>
      <c r="O6855" s="220"/>
      <c r="P6855" s="108"/>
      <c r="Q6855" s="225"/>
    </row>
    <row r="6856" spans="2:17" x14ac:dyDescent="0.25">
      <c r="B6856" s="108"/>
      <c r="C6856" s="220"/>
      <c r="D6856" s="108"/>
      <c r="E6856" s="220"/>
      <c r="F6856" s="108"/>
      <c r="G6856" s="220"/>
      <c r="H6856" s="108"/>
      <c r="I6856" s="220"/>
      <c r="J6856" s="108"/>
      <c r="K6856" s="220"/>
      <c r="L6856" s="108"/>
      <c r="M6856" s="220"/>
      <c r="N6856" s="108"/>
      <c r="O6856" s="220"/>
      <c r="P6856" s="108"/>
      <c r="Q6856" s="225"/>
    </row>
    <row r="6857" spans="2:17" x14ac:dyDescent="0.25">
      <c r="B6857" s="108"/>
      <c r="C6857" s="220"/>
      <c r="D6857" s="108"/>
      <c r="E6857" s="220"/>
      <c r="F6857" s="108"/>
      <c r="G6857" s="220"/>
      <c r="H6857" s="108"/>
      <c r="I6857" s="220"/>
      <c r="J6857" s="108"/>
      <c r="K6857" s="220"/>
      <c r="L6857" s="108"/>
      <c r="M6857" s="220"/>
      <c r="N6857" s="108"/>
      <c r="O6857" s="220"/>
      <c r="P6857" s="108"/>
      <c r="Q6857" s="225"/>
    </row>
    <row r="6858" spans="2:17" x14ac:dyDescent="0.25">
      <c r="B6858" s="108"/>
      <c r="C6858" s="220"/>
      <c r="D6858" s="108"/>
      <c r="E6858" s="220"/>
      <c r="F6858" s="108"/>
      <c r="G6858" s="220"/>
      <c r="H6858" s="108"/>
      <c r="I6858" s="220"/>
      <c r="J6858" s="108"/>
      <c r="K6858" s="220"/>
      <c r="L6858" s="108"/>
      <c r="M6858" s="220"/>
      <c r="N6858" s="108"/>
      <c r="O6858" s="220"/>
      <c r="P6858" s="108"/>
      <c r="Q6858" s="225"/>
    </row>
    <row r="6859" spans="2:17" x14ac:dyDescent="0.25">
      <c r="B6859" s="108"/>
      <c r="C6859" s="220"/>
      <c r="D6859" s="108"/>
      <c r="E6859" s="220"/>
      <c r="F6859" s="108"/>
      <c r="G6859" s="220"/>
      <c r="H6859" s="108"/>
      <c r="I6859" s="220"/>
      <c r="J6859" s="108"/>
      <c r="K6859" s="220"/>
      <c r="L6859" s="108"/>
      <c r="M6859" s="220"/>
      <c r="N6859" s="108"/>
      <c r="O6859" s="220"/>
      <c r="P6859" s="108"/>
      <c r="Q6859" s="225"/>
    </row>
    <row r="6860" spans="2:17" x14ac:dyDescent="0.25">
      <c r="B6860" s="108"/>
      <c r="C6860" s="220"/>
      <c r="D6860" s="108"/>
      <c r="E6860" s="220"/>
      <c r="F6860" s="108"/>
      <c r="G6860" s="220"/>
      <c r="H6860" s="108"/>
      <c r="I6860" s="220"/>
      <c r="J6860" s="108"/>
      <c r="K6860" s="220"/>
      <c r="L6860" s="108"/>
      <c r="M6860" s="220"/>
      <c r="N6860" s="108"/>
      <c r="O6860" s="220"/>
      <c r="P6860" s="108"/>
      <c r="Q6860" s="225"/>
    </row>
    <row r="6861" spans="2:17" x14ac:dyDescent="0.25">
      <c r="B6861" s="108"/>
      <c r="C6861" s="220"/>
      <c r="D6861" s="108"/>
      <c r="E6861" s="220"/>
      <c r="F6861" s="108"/>
      <c r="G6861" s="220"/>
      <c r="H6861" s="108"/>
      <c r="I6861" s="220"/>
      <c r="J6861" s="108"/>
      <c r="K6861" s="220"/>
      <c r="L6861" s="108"/>
      <c r="M6861" s="220"/>
      <c r="N6861" s="108"/>
      <c r="O6861" s="220"/>
      <c r="P6861" s="108"/>
      <c r="Q6861" s="225"/>
    </row>
    <row r="6862" spans="2:17" x14ac:dyDescent="0.25">
      <c r="B6862" s="108"/>
      <c r="C6862" s="220"/>
      <c r="D6862" s="108"/>
      <c r="E6862" s="220"/>
      <c r="F6862" s="108"/>
      <c r="G6862" s="220"/>
      <c r="H6862" s="108"/>
      <c r="I6862" s="220"/>
      <c r="J6862" s="108"/>
      <c r="K6862" s="220"/>
      <c r="L6862" s="108"/>
      <c r="M6862" s="220"/>
      <c r="N6862" s="108"/>
      <c r="O6862" s="220"/>
      <c r="P6862" s="108"/>
      <c r="Q6862" s="225"/>
    </row>
    <row r="6863" spans="2:17" x14ac:dyDescent="0.25">
      <c r="B6863" s="108"/>
      <c r="C6863" s="220"/>
      <c r="D6863" s="108"/>
      <c r="E6863" s="220"/>
      <c r="F6863" s="108"/>
      <c r="G6863" s="220"/>
      <c r="H6863" s="108"/>
      <c r="I6863" s="220"/>
      <c r="J6863" s="108"/>
      <c r="K6863" s="220"/>
      <c r="L6863" s="108"/>
      <c r="M6863" s="220"/>
      <c r="N6863" s="108"/>
      <c r="O6863" s="220"/>
      <c r="P6863" s="108"/>
      <c r="Q6863" s="225"/>
    </row>
    <row r="6864" spans="2:17" x14ac:dyDescent="0.25">
      <c r="B6864" s="108"/>
      <c r="C6864" s="220"/>
      <c r="D6864" s="108"/>
      <c r="E6864" s="220"/>
      <c r="F6864" s="108"/>
      <c r="G6864" s="220"/>
      <c r="H6864" s="108"/>
      <c r="I6864" s="220"/>
      <c r="J6864" s="108"/>
      <c r="K6864" s="220"/>
      <c r="L6864" s="108"/>
      <c r="M6864" s="220"/>
      <c r="N6864" s="108"/>
      <c r="O6864" s="220"/>
      <c r="P6864" s="108"/>
      <c r="Q6864" s="225"/>
    </row>
    <row r="6865" spans="2:17" x14ac:dyDescent="0.25">
      <c r="B6865" s="108"/>
      <c r="C6865" s="220"/>
      <c r="D6865" s="108"/>
      <c r="E6865" s="220"/>
      <c r="F6865" s="108"/>
      <c r="G6865" s="220"/>
      <c r="H6865" s="108"/>
      <c r="I6865" s="220"/>
      <c r="J6865" s="108"/>
      <c r="K6865" s="220"/>
      <c r="L6865" s="108"/>
      <c r="M6865" s="220"/>
      <c r="N6865" s="108"/>
      <c r="O6865" s="220"/>
      <c r="P6865" s="108"/>
      <c r="Q6865" s="225"/>
    </row>
    <row r="6866" spans="2:17" x14ac:dyDescent="0.25">
      <c r="B6866" s="108"/>
      <c r="C6866" s="220"/>
      <c r="D6866" s="108"/>
      <c r="E6866" s="220"/>
      <c r="F6866" s="108"/>
      <c r="G6866" s="220"/>
      <c r="H6866" s="108"/>
      <c r="I6866" s="220"/>
      <c r="J6866" s="108"/>
      <c r="K6866" s="220"/>
      <c r="L6866" s="108"/>
      <c r="M6866" s="220"/>
      <c r="N6866" s="108"/>
      <c r="O6866" s="220"/>
      <c r="P6866" s="108"/>
      <c r="Q6866" s="225"/>
    </row>
    <row r="6867" spans="2:17" x14ac:dyDescent="0.25">
      <c r="B6867" s="108"/>
      <c r="C6867" s="220"/>
      <c r="D6867" s="108"/>
      <c r="E6867" s="220"/>
      <c r="F6867" s="108"/>
      <c r="G6867" s="220"/>
      <c r="H6867" s="108"/>
      <c r="I6867" s="220"/>
      <c r="J6867" s="108"/>
      <c r="K6867" s="220"/>
      <c r="L6867" s="108"/>
      <c r="M6867" s="220"/>
      <c r="N6867" s="108"/>
      <c r="O6867" s="220"/>
      <c r="P6867" s="108"/>
      <c r="Q6867" s="225"/>
    </row>
    <row r="6868" spans="2:17" x14ac:dyDescent="0.25">
      <c r="B6868" s="108"/>
      <c r="C6868" s="220"/>
      <c r="D6868" s="108"/>
      <c r="E6868" s="220"/>
      <c r="F6868" s="108"/>
      <c r="G6868" s="220"/>
      <c r="H6868" s="108"/>
      <c r="I6868" s="220"/>
      <c r="J6868" s="108"/>
      <c r="K6868" s="220"/>
      <c r="L6868" s="108"/>
      <c r="M6868" s="220"/>
      <c r="N6868" s="108"/>
      <c r="O6868" s="220"/>
      <c r="P6868" s="108"/>
      <c r="Q6868" s="225"/>
    </row>
    <row r="6869" spans="2:17" x14ac:dyDescent="0.25">
      <c r="B6869" s="108"/>
      <c r="C6869" s="220"/>
      <c r="D6869" s="108"/>
      <c r="E6869" s="220"/>
      <c r="F6869" s="108"/>
      <c r="G6869" s="220"/>
      <c r="H6869" s="108"/>
      <c r="I6869" s="220"/>
      <c r="J6869" s="108"/>
      <c r="K6869" s="220"/>
      <c r="L6869" s="108"/>
      <c r="M6869" s="220"/>
      <c r="N6869" s="108"/>
      <c r="O6869" s="220"/>
      <c r="P6869" s="108"/>
      <c r="Q6869" s="225"/>
    </row>
    <row r="6870" spans="2:17" x14ac:dyDescent="0.25">
      <c r="B6870" s="108"/>
      <c r="C6870" s="220"/>
      <c r="D6870" s="108"/>
      <c r="E6870" s="220"/>
      <c r="F6870" s="108"/>
      <c r="G6870" s="220"/>
      <c r="H6870" s="108"/>
      <c r="I6870" s="220"/>
      <c r="J6870" s="108"/>
      <c r="K6870" s="220"/>
      <c r="L6870" s="108"/>
      <c r="M6870" s="220"/>
      <c r="N6870" s="108"/>
      <c r="O6870" s="220"/>
      <c r="P6870" s="108"/>
      <c r="Q6870" s="225"/>
    </row>
    <row r="6871" spans="2:17" x14ac:dyDescent="0.25">
      <c r="B6871" s="108"/>
      <c r="C6871" s="220"/>
      <c r="D6871" s="108"/>
      <c r="E6871" s="220"/>
      <c r="F6871" s="108"/>
      <c r="G6871" s="220"/>
      <c r="H6871" s="108"/>
      <c r="I6871" s="220"/>
      <c r="J6871" s="108"/>
      <c r="K6871" s="220"/>
      <c r="L6871" s="108"/>
      <c r="M6871" s="220"/>
      <c r="N6871" s="108"/>
      <c r="O6871" s="220"/>
      <c r="P6871" s="108"/>
      <c r="Q6871" s="225"/>
    </row>
    <row r="6872" spans="2:17" x14ac:dyDescent="0.25">
      <c r="B6872" s="108"/>
      <c r="C6872" s="220"/>
      <c r="D6872" s="108"/>
      <c r="E6872" s="220"/>
      <c r="F6872" s="108"/>
      <c r="G6872" s="220"/>
      <c r="H6872" s="108"/>
      <c r="I6872" s="220"/>
      <c r="J6872" s="108"/>
      <c r="K6872" s="220"/>
      <c r="L6872" s="108"/>
      <c r="M6872" s="220"/>
      <c r="N6872" s="108"/>
      <c r="O6872" s="220"/>
      <c r="P6872" s="108"/>
      <c r="Q6872" s="225"/>
    </row>
    <row r="6873" spans="2:17" x14ac:dyDescent="0.25">
      <c r="B6873" s="108"/>
      <c r="C6873" s="220"/>
      <c r="D6873" s="108"/>
      <c r="E6873" s="220"/>
      <c r="F6873" s="108"/>
      <c r="G6873" s="220"/>
      <c r="H6873" s="108"/>
      <c r="I6873" s="220"/>
      <c r="J6873" s="108"/>
      <c r="K6873" s="220"/>
      <c r="L6873" s="108"/>
      <c r="M6873" s="220"/>
      <c r="N6873" s="108"/>
      <c r="O6873" s="220"/>
      <c r="P6873" s="108"/>
      <c r="Q6873" s="225"/>
    </row>
    <row r="6874" spans="2:17" x14ac:dyDescent="0.25">
      <c r="B6874" s="108"/>
      <c r="C6874" s="220"/>
      <c r="D6874" s="108"/>
      <c r="E6874" s="220"/>
      <c r="F6874" s="108"/>
      <c r="G6874" s="220"/>
      <c r="H6874" s="108"/>
      <c r="I6874" s="220"/>
      <c r="J6874" s="108"/>
      <c r="K6874" s="220"/>
      <c r="L6874" s="108"/>
      <c r="M6874" s="220"/>
      <c r="N6874" s="108"/>
      <c r="O6874" s="220"/>
      <c r="P6874" s="108"/>
      <c r="Q6874" s="225"/>
    </row>
    <row r="6875" spans="2:17" x14ac:dyDescent="0.25">
      <c r="B6875" s="108"/>
      <c r="C6875" s="220"/>
      <c r="D6875" s="108"/>
      <c r="E6875" s="220"/>
      <c r="F6875" s="108"/>
      <c r="G6875" s="220"/>
      <c r="H6875" s="108"/>
      <c r="I6875" s="220"/>
      <c r="J6875" s="108"/>
      <c r="K6875" s="220"/>
      <c r="L6875" s="108"/>
      <c r="M6875" s="220"/>
      <c r="N6875" s="108"/>
      <c r="O6875" s="220"/>
      <c r="P6875" s="108"/>
      <c r="Q6875" s="225"/>
    </row>
    <row r="6876" spans="2:17" x14ac:dyDescent="0.25">
      <c r="B6876" s="108"/>
      <c r="C6876" s="220"/>
      <c r="D6876" s="108"/>
      <c r="E6876" s="220"/>
      <c r="F6876" s="108"/>
      <c r="G6876" s="220"/>
      <c r="H6876" s="108"/>
      <c r="I6876" s="220"/>
      <c r="J6876" s="108"/>
      <c r="K6876" s="220"/>
      <c r="L6876" s="108"/>
      <c r="M6876" s="220"/>
      <c r="N6876" s="108"/>
      <c r="O6876" s="220"/>
      <c r="P6876" s="108"/>
      <c r="Q6876" s="225"/>
    </row>
    <row r="6877" spans="2:17" x14ac:dyDescent="0.25">
      <c r="B6877" s="108"/>
      <c r="C6877" s="220"/>
      <c r="D6877" s="108"/>
      <c r="E6877" s="220"/>
      <c r="F6877" s="108"/>
      <c r="G6877" s="220"/>
      <c r="H6877" s="108"/>
      <c r="I6877" s="220"/>
      <c r="J6877" s="108"/>
      <c r="K6877" s="220"/>
      <c r="L6877" s="108"/>
      <c r="M6877" s="220"/>
      <c r="N6877" s="108"/>
      <c r="O6877" s="220"/>
      <c r="P6877" s="108"/>
      <c r="Q6877" s="225"/>
    </row>
    <row r="6878" spans="2:17" x14ac:dyDescent="0.25">
      <c r="B6878" s="108"/>
      <c r="C6878" s="220"/>
      <c r="D6878" s="108"/>
      <c r="E6878" s="220"/>
      <c r="F6878" s="108"/>
      <c r="G6878" s="220"/>
      <c r="H6878" s="108"/>
      <c r="I6878" s="220"/>
      <c r="J6878" s="108"/>
      <c r="K6878" s="220"/>
      <c r="L6878" s="108"/>
      <c r="M6878" s="220"/>
      <c r="N6878" s="108"/>
      <c r="O6878" s="220"/>
      <c r="P6878" s="108"/>
      <c r="Q6878" s="225"/>
    </row>
    <row r="6879" spans="2:17" x14ac:dyDescent="0.25">
      <c r="B6879" s="108"/>
      <c r="C6879" s="220"/>
      <c r="D6879" s="108"/>
      <c r="E6879" s="220"/>
      <c r="F6879" s="108"/>
      <c r="G6879" s="220"/>
      <c r="H6879" s="108"/>
      <c r="I6879" s="220"/>
      <c r="J6879" s="108"/>
      <c r="K6879" s="220"/>
      <c r="L6879" s="108"/>
      <c r="M6879" s="220"/>
      <c r="N6879" s="108"/>
      <c r="O6879" s="220"/>
      <c r="P6879" s="108"/>
      <c r="Q6879" s="225"/>
    </row>
    <row r="6880" spans="2:17" x14ac:dyDescent="0.25">
      <c r="B6880" s="108"/>
      <c r="C6880" s="220"/>
      <c r="D6880" s="108"/>
      <c r="E6880" s="220"/>
      <c r="F6880" s="108"/>
      <c r="G6880" s="220"/>
      <c r="H6880" s="108"/>
      <c r="I6880" s="220"/>
      <c r="J6880" s="108"/>
      <c r="K6880" s="220"/>
      <c r="L6880" s="108"/>
      <c r="M6880" s="220"/>
      <c r="N6880" s="108"/>
      <c r="O6880" s="220"/>
      <c r="P6880" s="108"/>
      <c r="Q6880" s="225"/>
    </row>
    <row r="6881" spans="2:17" x14ac:dyDescent="0.25">
      <c r="B6881" s="108"/>
      <c r="C6881" s="220"/>
      <c r="D6881" s="108"/>
      <c r="E6881" s="220"/>
      <c r="F6881" s="108"/>
      <c r="G6881" s="220"/>
      <c r="H6881" s="108"/>
      <c r="I6881" s="220"/>
      <c r="J6881" s="108"/>
      <c r="K6881" s="220"/>
      <c r="L6881" s="108"/>
      <c r="M6881" s="220"/>
      <c r="N6881" s="108"/>
      <c r="O6881" s="220"/>
      <c r="P6881" s="108"/>
      <c r="Q6881" s="225"/>
    </row>
    <row r="6882" spans="2:17" x14ac:dyDescent="0.25">
      <c r="B6882" s="108"/>
      <c r="C6882" s="220"/>
      <c r="D6882" s="108"/>
      <c r="E6882" s="220"/>
      <c r="F6882" s="108"/>
      <c r="G6882" s="220"/>
      <c r="H6882" s="108"/>
      <c r="I6882" s="220"/>
      <c r="J6882" s="108"/>
      <c r="K6882" s="220"/>
      <c r="L6882" s="108"/>
      <c r="M6882" s="220"/>
      <c r="N6882" s="108"/>
      <c r="O6882" s="220"/>
      <c r="P6882" s="108"/>
      <c r="Q6882" s="225"/>
    </row>
    <row r="6883" spans="2:17" x14ac:dyDescent="0.25">
      <c r="B6883" s="108"/>
      <c r="C6883" s="220"/>
      <c r="D6883" s="108"/>
      <c r="E6883" s="220"/>
      <c r="F6883" s="108"/>
      <c r="G6883" s="220"/>
      <c r="H6883" s="108"/>
      <c r="I6883" s="220"/>
      <c r="J6883" s="108"/>
      <c r="K6883" s="220"/>
      <c r="L6883" s="108"/>
      <c r="M6883" s="220"/>
      <c r="N6883" s="108"/>
      <c r="O6883" s="220"/>
      <c r="P6883" s="108"/>
      <c r="Q6883" s="225"/>
    </row>
    <row r="6884" spans="2:17" x14ac:dyDescent="0.25">
      <c r="B6884" s="108"/>
      <c r="C6884" s="220"/>
      <c r="D6884" s="108"/>
      <c r="E6884" s="220"/>
      <c r="F6884" s="108"/>
      <c r="G6884" s="220"/>
      <c r="H6884" s="108"/>
      <c r="I6884" s="220"/>
      <c r="J6884" s="108"/>
      <c r="K6884" s="220"/>
      <c r="L6884" s="108"/>
      <c r="M6884" s="220"/>
      <c r="N6884" s="108"/>
      <c r="O6884" s="220"/>
      <c r="P6884" s="108"/>
      <c r="Q6884" s="225"/>
    </row>
    <row r="6885" spans="2:17" x14ac:dyDescent="0.25">
      <c r="B6885" s="108"/>
      <c r="C6885" s="220"/>
      <c r="D6885" s="108"/>
      <c r="E6885" s="220"/>
      <c r="F6885" s="108"/>
      <c r="G6885" s="220"/>
      <c r="H6885" s="108"/>
      <c r="I6885" s="220"/>
      <c r="J6885" s="108"/>
      <c r="K6885" s="220"/>
      <c r="L6885" s="108"/>
      <c r="M6885" s="220"/>
      <c r="N6885" s="108"/>
      <c r="O6885" s="220"/>
      <c r="P6885" s="108"/>
      <c r="Q6885" s="225"/>
    </row>
    <row r="6886" spans="2:17" x14ac:dyDescent="0.25">
      <c r="B6886" s="108"/>
      <c r="C6886" s="220"/>
      <c r="D6886" s="108"/>
      <c r="E6886" s="220"/>
      <c r="F6886" s="108"/>
      <c r="G6886" s="220"/>
      <c r="H6886" s="108"/>
      <c r="I6886" s="220"/>
      <c r="J6886" s="108"/>
      <c r="K6886" s="220"/>
      <c r="L6886" s="108"/>
      <c r="M6886" s="220"/>
      <c r="N6886" s="108"/>
      <c r="O6886" s="220"/>
      <c r="P6886" s="108"/>
      <c r="Q6886" s="225"/>
    </row>
    <row r="6887" spans="2:17" x14ac:dyDescent="0.25">
      <c r="B6887" s="108"/>
      <c r="C6887" s="220"/>
      <c r="D6887" s="108"/>
      <c r="E6887" s="220"/>
      <c r="F6887" s="108"/>
      <c r="G6887" s="220"/>
      <c r="H6887" s="108"/>
      <c r="I6887" s="220"/>
      <c r="J6887" s="108"/>
      <c r="K6887" s="220"/>
      <c r="L6887" s="108"/>
      <c r="M6887" s="220"/>
      <c r="N6887" s="108"/>
      <c r="O6887" s="220"/>
      <c r="P6887" s="108"/>
      <c r="Q6887" s="225"/>
    </row>
    <row r="6888" spans="2:17" x14ac:dyDescent="0.25">
      <c r="B6888" s="108"/>
      <c r="C6888" s="220"/>
      <c r="D6888" s="108"/>
      <c r="E6888" s="220"/>
      <c r="F6888" s="108"/>
      <c r="G6888" s="220"/>
      <c r="H6888" s="108"/>
      <c r="I6888" s="220"/>
      <c r="J6888" s="108"/>
      <c r="K6888" s="220"/>
      <c r="L6888" s="108"/>
      <c r="M6888" s="220"/>
      <c r="N6888" s="108"/>
      <c r="O6888" s="220"/>
      <c r="P6888" s="108"/>
      <c r="Q6888" s="225"/>
    </row>
    <row r="6889" spans="2:17" x14ac:dyDescent="0.25">
      <c r="B6889" s="108"/>
      <c r="C6889" s="220"/>
      <c r="D6889" s="108"/>
      <c r="E6889" s="220"/>
      <c r="F6889" s="108"/>
      <c r="G6889" s="220"/>
      <c r="H6889" s="108"/>
      <c r="I6889" s="220"/>
      <c r="J6889" s="108"/>
      <c r="K6889" s="220"/>
      <c r="L6889" s="108"/>
      <c r="M6889" s="220"/>
      <c r="N6889" s="108"/>
      <c r="O6889" s="220"/>
      <c r="P6889" s="108"/>
      <c r="Q6889" s="225"/>
    </row>
    <row r="6890" spans="2:17" x14ac:dyDescent="0.25">
      <c r="B6890" s="108"/>
      <c r="C6890" s="220"/>
      <c r="D6890" s="108"/>
      <c r="E6890" s="220"/>
      <c r="F6890" s="108"/>
      <c r="G6890" s="220"/>
      <c r="H6890" s="108"/>
      <c r="I6890" s="220"/>
      <c r="J6890" s="108"/>
      <c r="K6890" s="220"/>
      <c r="L6890" s="108"/>
      <c r="M6890" s="220"/>
      <c r="N6890" s="108"/>
      <c r="O6890" s="220"/>
      <c r="P6890" s="108"/>
      <c r="Q6890" s="225"/>
    </row>
    <row r="6891" spans="2:17" x14ac:dyDescent="0.25">
      <c r="B6891" s="108"/>
      <c r="C6891" s="220"/>
      <c r="D6891" s="108"/>
      <c r="E6891" s="220"/>
      <c r="F6891" s="108"/>
      <c r="G6891" s="220"/>
      <c r="H6891" s="108"/>
      <c r="I6891" s="220"/>
      <c r="J6891" s="108"/>
      <c r="K6891" s="220"/>
      <c r="L6891" s="108"/>
      <c r="M6891" s="220"/>
      <c r="N6891" s="108"/>
      <c r="O6891" s="220"/>
      <c r="P6891" s="108"/>
      <c r="Q6891" s="225"/>
    </row>
    <row r="6892" spans="2:17" x14ac:dyDescent="0.25">
      <c r="B6892" s="108"/>
      <c r="C6892" s="220"/>
      <c r="D6892" s="108"/>
      <c r="E6892" s="220"/>
      <c r="F6892" s="108"/>
      <c r="G6892" s="220"/>
      <c r="H6892" s="108"/>
      <c r="I6892" s="220"/>
      <c r="J6892" s="108"/>
      <c r="K6892" s="220"/>
      <c r="L6892" s="108"/>
      <c r="M6892" s="220"/>
      <c r="N6892" s="108"/>
      <c r="O6892" s="220"/>
      <c r="P6892" s="108"/>
      <c r="Q6892" s="225"/>
    </row>
    <row r="6893" spans="2:17" x14ac:dyDescent="0.25">
      <c r="B6893" s="108"/>
      <c r="C6893" s="220"/>
      <c r="D6893" s="108"/>
      <c r="E6893" s="220"/>
      <c r="F6893" s="108"/>
      <c r="G6893" s="220"/>
      <c r="H6893" s="108"/>
      <c r="I6893" s="220"/>
      <c r="J6893" s="108"/>
      <c r="K6893" s="220"/>
      <c r="L6893" s="108"/>
      <c r="M6893" s="220"/>
      <c r="N6893" s="108"/>
      <c r="O6893" s="220"/>
      <c r="P6893" s="108"/>
      <c r="Q6893" s="225"/>
    </row>
    <row r="6894" spans="2:17" x14ac:dyDescent="0.25">
      <c r="B6894" s="108"/>
      <c r="C6894" s="220"/>
      <c r="D6894" s="108"/>
      <c r="E6894" s="220"/>
      <c r="F6894" s="108"/>
      <c r="G6894" s="220"/>
      <c r="H6894" s="108"/>
      <c r="I6894" s="220"/>
      <c r="J6894" s="108"/>
      <c r="K6894" s="220"/>
      <c r="L6894" s="108"/>
      <c r="M6894" s="220"/>
      <c r="N6894" s="108"/>
      <c r="O6894" s="220"/>
      <c r="P6894" s="108"/>
      <c r="Q6894" s="225"/>
    </row>
    <row r="6895" spans="2:17" x14ac:dyDescent="0.25">
      <c r="B6895" s="108"/>
      <c r="C6895" s="220"/>
      <c r="D6895" s="108"/>
      <c r="E6895" s="220"/>
      <c r="F6895" s="108"/>
      <c r="G6895" s="220"/>
      <c r="H6895" s="108"/>
      <c r="I6895" s="220"/>
      <c r="J6895" s="108"/>
      <c r="K6895" s="220"/>
      <c r="L6895" s="108"/>
      <c r="M6895" s="220"/>
      <c r="N6895" s="108"/>
      <c r="O6895" s="220"/>
      <c r="P6895" s="108"/>
      <c r="Q6895" s="225"/>
    </row>
    <row r="6896" spans="2:17" x14ac:dyDescent="0.25">
      <c r="B6896" s="108"/>
      <c r="C6896" s="220"/>
      <c r="D6896" s="108"/>
      <c r="E6896" s="220"/>
      <c r="F6896" s="108"/>
      <c r="G6896" s="220"/>
      <c r="H6896" s="108"/>
      <c r="I6896" s="220"/>
      <c r="J6896" s="108"/>
      <c r="K6896" s="220"/>
      <c r="L6896" s="108"/>
      <c r="M6896" s="220"/>
      <c r="N6896" s="108"/>
      <c r="O6896" s="220"/>
      <c r="P6896" s="108"/>
      <c r="Q6896" s="225"/>
    </row>
    <row r="6897" spans="2:17" x14ac:dyDescent="0.25">
      <c r="B6897" s="108"/>
      <c r="C6897" s="220"/>
      <c r="D6897" s="108"/>
      <c r="E6897" s="220"/>
      <c r="F6897" s="108"/>
      <c r="G6897" s="220"/>
      <c r="H6897" s="108"/>
      <c r="I6897" s="220"/>
      <c r="J6897" s="108"/>
      <c r="K6897" s="220"/>
      <c r="L6897" s="108"/>
      <c r="M6897" s="220"/>
      <c r="N6897" s="108"/>
      <c r="O6897" s="220"/>
      <c r="P6897" s="108"/>
      <c r="Q6897" s="225"/>
    </row>
    <row r="6898" spans="2:17" x14ac:dyDescent="0.25">
      <c r="B6898" s="108"/>
      <c r="C6898" s="220"/>
      <c r="D6898" s="108"/>
      <c r="E6898" s="220"/>
      <c r="F6898" s="108"/>
      <c r="G6898" s="220"/>
      <c r="H6898" s="108"/>
      <c r="I6898" s="220"/>
      <c r="J6898" s="108"/>
      <c r="K6898" s="220"/>
      <c r="L6898" s="108"/>
      <c r="M6898" s="220"/>
      <c r="N6898" s="108"/>
      <c r="O6898" s="220"/>
      <c r="P6898" s="108"/>
      <c r="Q6898" s="225"/>
    </row>
    <row r="6899" spans="2:17" x14ac:dyDescent="0.25">
      <c r="B6899" s="108"/>
      <c r="C6899" s="220"/>
      <c r="D6899" s="108"/>
      <c r="E6899" s="220"/>
      <c r="F6899" s="108"/>
      <c r="G6899" s="220"/>
      <c r="H6899" s="108"/>
      <c r="I6899" s="220"/>
      <c r="J6899" s="108"/>
      <c r="K6899" s="220"/>
      <c r="L6899" s="108"/>
      <c r="M6899" s="220"/>
      <c r="N6899" s="108"/>
      <c r="O6899" s="220"/>
      <c r="P6899" s="108"/>
      <c r="Q6899" s="225"/>
    </row>
    <row r="6900" spans="2:17" x14ac:dyDescent="0.25">
      <c r="B6900" s="108"/>
      <c r="C6900" s="220"/>
      <c r="D6900" s="108"/>
      <c r="E6900" s="220"/>
      <c r="F6900" s="108"/>
      <c r="G6900" s="220"/>
      <c r="H6900" s="108"/>
      <c r="I6900" s="220"/>
      <c r="J6900" s="108"/>
      <c r="K6900" s="220"/>
      <c r="L6900" s="108"/>
      <c r="M6900" s="220"/>
      <c r="N6900" s="108"/>
      <c r="O6900" s="220"/>
      <c r="P6900" s="108"/>
      <c r="Q6900" s="225"/>
    </row>
    <row r="6901" spans="2:17" x14ac:dyDescent="0.25">
      <c r="B6901" s="108"/>
      <c r="C6901" s="220"/>
      <c r="D6901" s="108"/>
      <c r="E6901" s="220"/>
      <c r="F6901" s="108"/>
      <c r="G6901" s="220"/>
      <c r="H6901" s="108"/>
      <c r="I6901" s="220"/>
      <c r="J6901" s="108"/>
      <c r="K6901" s="220"/>
      <c r="L6901" s="108"/>
      <c r="M6901" s="220"/>
      <c r="N6901" s="108"/>
      <c r="O6901" s="220"/>
      <c r="P6901" s="108"/>
      <c r="Q6901" s="225"/>
    </row>
    <row r="6902" spans="2:17" x14ac:dyDescent="0.25">
      <c r="B6902" s="108"/>
      <c r="C6902" s="220"/>
      <c r="D6902" s="108"/>
      <c r="E6902" s="220"/>
      <c r="F6902" s="108"/>
      <c r="G6902" s="220"/>
      <c r="H6902" s="108"/>
      <c r="I6902" s="220"/>
      <c r="J6902" s="108"/>
      <c r="K6902" s="220"/>
      <c r="L6902" s="108"/>
      <c r="M6902" s="220"/>
      <c r="N6902" s="108"/>
      <c r="O6902" s="220"/>
      <c r="P6902" s="108"/>
      <c r="Q6902" s="225"/>
    </row>
    <row r="6903" spans="2:17" x14ac:dyDescent="0.25">
      <c r="B6903" s="108"/>
      <c r="C6903" s="220"/>
      <c r="D6903" s="108"/>
      <c r="E6903" s="220"/>
      <c r="F6903" s="108"/>
      <c r="G6903" s="220"/>
      <c r="H6903" s="108"/>
      <c r="I6903" s="220"/>
      <c r="J6903" s="108"/>
      <c r="K6903" s="220"/>
      <c r="L6903" s="108"/>
      <c r="M6903" s="220"/>
      <c r="N6903" s="108"/>
      <c r="O6903" s="220"/>
      <c r="P6903" s="108"/>
      <c r="Q6903" s="225"/>
    </row>
    <row r="6904" spans="2:17" x14ac:dyDescent="0.25">
      <c r="B6904" s="108"/>
      <c r="C6904" s="220"/>
      <c r="D6904" s="108"/>
      <c r="E6904" s="220"/>
      <c r="F6904" s="108"/>
      <c r="G6904" s="220"/>
      <c r="H6904" s="108"/>
      <c r="I6904" s="220"/>
      <c r="J6904" s="108"/>
      <c r="K6904" s="220"/>
      <c r="L6904" s="108"/>
      <c r="M6904" s="220"/>
      <c r="N6904" s="108"/>
      <c r="O6904" s="220"/>
      <c r="P6904" s="108"/>
      <c r="Q6904" s="225"/>
    </row>
    <row r="6905" spans="2:17" x14ac:dyDescent="0.25">
      <c r="B6905" s="108"/>
      <c r="C6905" s="220"/>
      <c r="D6905" s="108"/>
      <c r="E6905" s="220"/>
      <c r="F6905" s="108"/>
      <c r="G6905" s="220"/>
      <c r="H6905" s="108"/>
      <c r="I6905" s="220"/>
      <c r="J6905" s="108"/>
      <c r="K6905" s="220"/>
      <c r="L6905" s="108"/>
      <c r="M6905" s="220"/>
      <c r="N6905" s="108"/>
      <c r="O6905" s="220"/>
      <c r="P6905" s="108"/>
      <c r="Q6905" s="225"/>
    </row>
    <row r="6906" spans="2:17" x14ac:dyDescent="0.25">
      <c r="B6906" s="108"/>
      <c r="C6906" s="220"/>
      <c r="D6906" s="108"/>
      <c r="E6906" s="220"/>
      <c r="F6906" s="108"/>
      <c r="G6906" s="220"/>
      <c r="H6906" s="108"/>
      <c r="I6906" s="220"/>
      <c r="J6906" s="108"/>
      <c r="K6906" s="220"/>
      <c r="L6906" s="108"/>
      <c r="M6906" s="220"/>
      <c r="N6906" s="108"/>
      <c r="O6906" s="220"/>
      <c r="P6906" s="108"/>
      <c r="Q6906" s="225"/>
    </row>
    <row r="6907" spans="2:17" x14ac:dyDescent="0.25">
      <c r="B6907" s="108"/>
      <c r="C6907" s="220"/>
      <c r="D6907" s="108"/>
      <c r="E6907" s="220"/>
      <c r="F6907" s="108"/>
      <c r="G6907" s="220"/>
      <c r="H6907" s="108"/>
      <c r="I6907" s="220"/>
      <c r="J6907" s="108"/>
      <c r="K6907" s="220"/>
      <c r="L6907" s="108"/>
      <c r="M6907" s="220"/>
      <c r="N6907" s="108"/>
      <c r="O6907" s="220"/>
      <c r="P6907" s="108"/>
      <c r="Q6907" s="225"/>
    </row>
    <row r="6908" spans="2:17" x14ac:dyDescent="0.25">
      <c r="B6908" s="108"/>
      <c r="C6908" s="220"/>
      <c r="D6908" s="108"/>
      <c r="E6908" s="220"/>
      <c r="F6908" s="108"/>
      <c r="G6908" s="220"/>
      <c r="H6908" s="108"/>
      <c r="I6908" s="220"/>
      <c r="J6908" s="108"/>
      <c r="K6908" s="220"/>
      <c r="L6908" s="108"/>
      <c r="M6908" s="220"/>
      <c r="N6908" s="108"/>
      <c r="O6908" s="220"/>
      <c r="P6908" s="108"/>
      <c r="Q6908" s="225"/>
    </row>
    <row r="6909" spans="2:17" x14ac:dyDescent="0.25">
      <c r="B6909" s="108"/>
      <c r="C6909" s="220"/>
      <c r="D6909" s="108"/>
      <c r="E6909" s="220"/>
      <c r="F6909" s="108"/>
      <c r="G6909" s="220"/>
      <c r="H6909" s="108"/>
      <c r="I6909" s="220"/>
      <c r="J6909" s="108"/>
      <c r="K6909" s="220"/>
      <c r="L6909" s="108"/>
      <c r="M6909" s="220"/>
      <c r="N6909" s="108"/>
      <c r="O6909" s="220"/>
      <c r="P6909" s="108"/>
      <c r="Q6909" s="225"/>
    </row>
    <row r="6910" spans="2:17" x14ac:dyDescent="0.25">
      <c r="B6910" s="108"/>
      <c r="C6910" s="220"/>
      <c r="D6910" s="108"/>
      <c r="E6910" s="220"/>
      <c r="F6910" s="108"/>
      <c r="G6910" s="220"/>
      <c r="H6910" s="108"/>
      <c r="I6910" s="220"/>
      <c r="J6910" s="108"/>
      <c r="K6910" s="220"/>
      <c r="L6910" s="108"/>
      <c r="M6910" s="220"/>
      <c r="N6910" s="108"/>
      <c r="O6910" s="220"/>
      <c r="P6910" s="108"/>
      <c r="Q6910" s="225"/>
    </row>
    <row r="6911" spans="2:17" x14ac:dyDescent="0.25">
      <c r="B6911" s="108"/>
      <c r="C6911" s="220"/>
      <c r="D6911" s="108"/>
      <c r="E6911" s="220"/>
      <c r="F6911" s="108"/>
      <c r="G6911" s="220"/>
      <c r="H6911" s="108"/>
      <c r="I6911" s="220"/>
      <c r="J6911" s="108"/>
      <c r="K6911" s="220"/>
      <c r="L6911" s="108"/>
      <c r="M6911" s="220"/>
      <c r="N6911" s="108"/>
      <c r="O6911" s="220"/>
      <c r="P6911" s="108"/>
      <c r="Q6911" s="225"/>
    </row>
    <row r="6912" spans="2:17" x14ac:dyDescent="0.25">
      <c r="B6912" s="108"/>
      <c r="C6912" s="220"/>
      <c r="D6912" s="108"/>
      <c r="E6912" s="220"/>
      <c r="F6912" s="108"/>
      <c r="G6912" s="220"/>
      <c r="H6912" s="108"/>
      <c r="I6912" s="220"/>
      <c r="J6912" s="108"/>
      <c r="K6912" s="220"/>
      <c r="L6912" s="108"/>
      <c r="M6912" s="220"/>
      <c r="N6912" s="108"/>
      <c r="O6912" s="220"/>
      <c r="P6912" s="108"/>
      <c r="Q6912" s="225"/>
    </row>
    <row r="6913" spans="2:17" x14ac:dyDescent="0.25">
      <c r="B6913" s="108"/>
      <c r="C6913" s="220"/>
      <c r="D6913" s="108"/>
      <c r="E6913" s="220"/>
      <c r="F6913" s="108"/>
      <c r="G6913" s="220"/>
      <c r="H6913" s="108"/>
      <c r="I6913" s="220"/>
      <c r="J6913" s="108"/>
      <c r="K6913" s="220"/>
      <c r="L6913" s="108"/>
      <c r="M6913" s="220"/>
      <c r="N6913" s="108"/>
      <c r="O6913" s="220"/>
      <c r="P6913" s="108"/>
      <c r="Q6913" s="225"/>
    </row>
    <row r="6914" spans="2:17" x14ac:dyDescent="0.25">
      <c r="B6914" s="108"/>
      <c r="C6914" s="220"/>
      <c r="D6914" s="108"/>
      <c r="E6914" s="220"/>
      <c r="F6914" s="108"/>
      <c r="G6914" s="220"/>
      <c r="H6914" s="108"/>
      <c r="I6914" s="220"/>
      <c r="J6914" s="108"/>
      <c r="K6914" s="220"/>
      <c r="L6914" s="108"/>
      <c r="M6914" s="220"/>
      <c r="N6914" s="108"/>
      <c r="O6914" s="220"/>
      <c r="P6914" s="108"/>
      <c r="Q6914" s="225"/>
    </row>
    <row r="6915" spans="2:17" x14ac:dyDescent="0.25">
      <c r="B6915" s="108"/>
      <c r="C6915" s="220"/>
      <c r="D6915" s="108"/>
      <c r="E6915" s="220"/>
      <c r="F6915" s="108"/>
      <c r="G6915" s="220"/>
      <c r="H6915" s="108"/>
      <c r="I6915" s="220"/>
      <c r="J6915" s="108"/>
      <c r="K6915" s="220"/>
      <c r="L6915" s="108"/>
      <c r="M6915" s="220"/>
      <c r="N6915" s="108"/>
      <c r="O6915" s="220"/>
      <c r="P6915" s="108"/>
      <c r="Q6915" s="225"/>
    </row>
    <row r="6916" spans="2:17" x14ac:dyDescent="0.25">
      <c r="B6916" s="108"/>
      <c r="C6916" s="220"/>
      <c r="D6916" s="108"/>
      <c r="E6916" s="220"/>
      <c r="F6916" s="108"/>
      <c r="G6916" s="220"/>
      <c r="H6916" s="108"/>
      <c r="I6916" s="220"/>
      <c r="J6916" s="108"/>
      <c r="K6916" s="220"/>
      <c r="L6916" s="108"/>
      <c r="M6916" s="220"/>
      <c r="N6916" s="108"/>
      <c r="O6916" s="220"/>
      <c r="P6916" s="108"/>
      <c r="Q6916" s="225"/>
    </row>
    <row r="6917" spans="2:17" x14ac:dyDescent="0.25">
      <c r="B6917" s="108"/>
      <c r="C6917" s="220"/>
      <c r="D6917" s="108"/>
      <c r="E6917" s="220"/>
      <c r="F6917" s="108"/>
      <c r="G6917" s="220"/>
      <c r="H6917" s="108"/>
      <c r="I6917" s="220"/>
      <c r="J6917" s="108"/>
      <c r="K6917" s="220"/>
      <c r="L6917" s="108"/>
      <c r="M6917" s="220"/>
      <c r="N6917" s="108"/>
      <c r="O6917" s="220"/>
      <c r="P6917" s="108"/>
      <c r="Q6917" s="225"/>
    </row>
    <row r="6918" spans="2:17" x14ac:dyDescent="0.25">
      <c r="B6918" s="108"/>
      <c r="C6918" s="220"/>
      <c r="D6918" s="108"/>
      <c r="E6918" s="220"/>
      <c r="F6918" s="108"/>
      <c r="G6918" s="220"/>
      <c r="H6918" s="108"/>
      <c r="I6918" s="220"/>
      <c r="J6918" s="108"/>
      <c r="K6918" s="220"/>
      <c r="L6918" s="108"/>
      <c r="M6918" s="220"/>
      <c r="N6918" s="108"/>
      <c r="O6918" s="220"/>
      <c r="P6918" s="108"/>
      <c r="Q6918" s="225"/>
    </row>
    <row r="6919" spans="2:17" x14ac:dyDescent="0.25">
      <c r="B6919" s="108"/>
      <c r="C6919" s="220"/>
      <c r="D6919" s="108"/>
      <c r="E6919" s="220"/>
      <c r="F6919" s="108"/>
      <c r="G6919" s="220"/>
      <c r="H6919" s="108"/>
      <c r="I6919" s="220"/>
      <c r="J6919" s="108"/>
      <c r="K6919" s="220"/>
      <c r="L6919" s="108"/>
      <c r="M6919" s="220"/>
      <c r="N6919" s="108"/>
      <c r="O6919" s="220"/>
      <c r="P6919" s="108"/>
      <c r="Q6919" s="225"/>
    </row>
    <row r="6920" spans="2:17" x14ac:dyDescent="0.25">
      <c r="B6920" s="108"/>
      <c r="C6920" s="220"/>
      <c r="D6920" s="108"/>
      <c r="E6920" s="220"/>
      <c r="F6920" s="108"/>
      <c r="G6920" s="220"/>
      <c r="H6920" s="108"/>
      <c r="I6920" s="220"/>
      <c r="J6920" s="108"/>
      <c r="K6920" s="220"/>
      <c r="L6920" s="108"/>
      <c r="M6920" s="220"/>
      <c r="N6920" s="108"/>
      <c r="O6920" s="220"/>
      <c r="P6920" s="108"/>
      <c r="Q6920" s="225"/>
    </row>
    <row r="6921" spans="2:17" x14ac:dyDescent="0.25">
      <c r="B6921" s="108"/>
      <c r="C6921" s="220"/>
      <c r="D6921" s="108"/>
      <c r="E6921" s="220"/>
      <c r="F6921" s="108"/>
      <c r="G6921" s="220"/>
      <c r="H6921" s="108"/>
      <c r="I6921" s="220"/>
      <c r="J6921" s="108"/>
      <c r="K6921" s="220"/>
      <c r="L6921" s="108"/>
      <c r="M6921" s="220"/>
      <c r="N6921" s="108"/>
      <c r="O6921" s="220"/>
      <c r="P6921" s="108"/>
      <c r="Q6921" s="225"/>
    </row>
    <row r="6922" spans="2:17" x14ac:dyDescent="0.25">
      <c r="B6922" s="108"/>
      <c r="C6922" s="220"/>
      <c r="D6922" s="108"/>
      <c r="E6922" s="220"/>
      <c r="F6922" s="108"/>
      <c r="G6922" s="220"/>
      <c r="H6922" s="108"/>
      <c r="I6922" s="220"/>
      <c r="J6922" s="108"/>
      <c r="K6922" s="220"/>
      <c r="L6922" s="108"/>
      <c r="M6922" s="220"/>
      <c r="N6922" s="108"/>
      <c r="O6922" s="220"/>
      <c r="P6922" s="108"/>
      <c r="Q6922" s="225"/>
    </row>
    <row r="6923" spans="2:17" x14ac:dyDescent="0.25">
      <c r="B6923" s="108"/>
      <c r="C6923" s="220"/>
      <c r="D6923" s="108"/>
      <c r="E6923" s="220"/>
      <c r="F6923" s="108"/>
      <c r="G6923" s="220"/>
      <c r="H6923" s="108"/>
      <c r="I6923" s="220"/>
      <c r="J6923" s="108"/>
      <c r="K6923" s="220"/>
      <c r="L6923" s="108"/>
      <c r="M6923" s="220"/>
      <c r="N6923" s="108"/>
      <c r="O6923" s="220"/>
      <c r="P6923" s="108"/>
      <c r="Q6923" s="225"/>
    </row>
    <row r="6924" spans="2:17" x14ac:dyDescent="0.25">
      <c r="B6924" s="108"/>
      <c r="C6924" s="220"/>
      <c r="D6924" s="108"/>
      <c r="E6924" s="220"/>
      <c r="F6924" s="108"/>
      <c r="G6924" s="220"/>
      <c r="H6924" s="108"/>
      <c r="I6924" s="220"/>
      <c r="J6924" s="108"/>
      <c r="K6924" s="220"/>
      <c r="L6924" s="108"/>
      <c r="M6924" s="220"/>
      <c r="N6924" s="108"/>
      <c r="O6924" s="220"/>
      <c r="P6924" s="108"/>
      <c r="Q6924" s="225"/>
    </row>
    <row r="6925" spans="2:17" x14ac:dyDescent="0.25">
      <c r="B6925" s="108"/>
      <c r="C6925" s="220"/>
      <c r="D6925" s="108"/>
      <c r="E6925" s="220"/>
      <c r="F6925" s="108"/>
      <c r="G6925" s="220"/>
      <c r="H6925" s="108"/>
      <c r="I6925" s="220"/>
      <c r="J6925" s="108"/>
      <c r="K6925" s="220"/>
      <c r="L6925" s="108"/>
      <c r="M6925" s="220"/>
      <c r="N6925" s="108"/>
      <c r="O6925" s="220"/>
      <c r="P6925" s="108"/>
      <c r="Q6925" s="225"/>
    </row>
    <row r="6926" spans="2:17" x14ac:dyDescent="0.25">
      <c r="B6926" s="108"/>
      <c r="C6926" s="220"/>
      <c r="D6926" s="108"/>
      <c r="E6926" s="220"/>
      <c r="F6926" s="108"/>
      <c r="G6926" s="220"/>
      <c r="H6926" s="108"/>
      <c r="I6926" s="220"/>
      <c r="J6926" s="108"/>
      <c r="K6926" s="220"/>
      <c r="L6926" s="108"/>
      <c r="M6926" s="220"/>
      <c r="N6926" s="108"/>
      <c r="O6926" s="220"/>
      <c r="P6926" s="108"/>
      <c r="Q6926" s="225"/>
    </row>
    <row r="6927" spans="2:17" x14ac:dyDescent="0.25">
      <c r="B6927" s="108"/>
      <c r="C6927" s="220"/>
      <c r="D6927" s="108"/>
      <c r="E6927" s="220"/>
      <c r="F6927" s="108"/>
      <c r="G6927" s="220"/>
      <c r="H6927" s="108"/>
      <c r="I6927" s="220"/>
      <c r="J6927" s="108"/>
      <c r="K6927" s="220"/>
      <c r="L6927" s="108"/>
      <c r="M6927" s="220"/>
      <c r="N6927" s="108"/>
      <c r="O6927" s="220"/>
      <c r="P6927" s="108"/>
      <c r="Q6927" s="225"/>
    </row>
    <row r="6928" spans="2:17" x14ac:dyDescent="0.25">
      <c r="B6928" s="108"/>
      <c r="C6928" s="220"/>
      <c r="D6928" s="108"/>
      <c r="E6928" s="220"/>
      <c r="F6928" s="108"/>
      <c r="G6928" s="220"/>
      <c r="H6928" s="108"/>
      <c r="I6928" s="220"/>
      <c r="J6928" s="108"/>
      <c r="K6928" s="220"/>
      <c r="L6928" s="108"/>
      <c r="M6928" s="220"/>
      <c r="N6928" s="108"/>
      <c r="O6928" s="220"/>
      <c r="P6928" s="108"/>
      <c r="Q6928" s="225"/>
    </row>
    <row r="6929" spans="2:17" x14ac:dyDescent="0.25">
      <c r="B6929" s="108"/>
      <c r="C6929" s="220"/>
      <c r="D6929" s="108"/>
      <c r="E6929" s="220"/>
      <c r="F6929" s="108"/>
      <c r="G6929" s="220"/>
      <c r="H6929" s="108"/>
      <c r="I6929" s="220"/>
      <c r="J6929" s="108"/>
      <c r="K6929" s="220"/>
      <c r="L6929" s="108"/>
      <c r="M6929" s="220"/>
      <c r="N6929" s="108"/>
      <c r="O6929" s="220"/>
      <c r="P6929" s="108"/>
      <c r="Q6929" s="225"/>
    </row>
    <row r="6930" spans="2:17" x14ac:dyDescent="0.25">
      <c r="B6930" s="108"/>
      <c r="C6930" s="220"/>
      <c r="D6930" s="108"/>
      <c r="E6930" s="220"/>
      <c r="F6930" s="108"/>
      <c r="G6930" s="220"/>
      <c r="H6930" s="108"/>
      <c r="I6930" s="220"/>
      <c r="J6930" s="108"/>
      <c r="K6930" s="220"/>
      <c r="L6930" s="108"/>
      <c r="M6930" s="220"/>
      <c r="N6930" s="108"/>
      <c r="O6930" s="220"/>
      <c r="P6930" s="108"/>
      <c r="Q6930" s="225"/>
    </row>
    <row r="6931" spans="2:17" x14ac:dyDescent="0.25">
      <c r="B6931" s="108"/>
      <c r="C6931" s="220"/>
      <c r="D6931" s="108"/>
      <c r="E6931" s="220"/>
      <c r="F6931" s="108"/>
      <c r="G6931" s="220"/>
      <c r="H6931" s="108"/>
      <c r="I6931" s="220"/>
      <c r="J6931" s="108"/>
      <c r="K6931" s="220"/>
      <c r="L6931" s="108"/>
      <c r="M6931" s="220"/>
      <c r="N6931" s="108"/>
      <c r="O6931" s="220"/>
      <c r="P6931" s="108"/>
      <c r="Q6931" s="225"/>
    </row>
    <row r="6932" spans="2:17" x14ac:dyDescent="0.25">
      <c r="B6932" s="108"/>
      <c r="C6932" s="220"/>
      <c r="D6932" s="108"/>
      <c r="E6932" s="220"/>
      <c r="F6932" s="108"/>
      <c r="G6932" s="220"/>
      <c r="H6932" s="108"/>
      <c r="I6932" s="220"/>
      <c r="J6932" s="108"/>
      <c r="K6932" s="220"/>
      <c r="L6932" s="108"/>
      <c r="M6932" s="220"/>
      <c r="N6932" s="108"/>
      <c r="O6932" s="220"/>
      <c r="P6932" s="108"/>
      <c r="Q6932" s="225"/>
    </row>
    <row r="6933" spans="2:17" x14ac:dyDescent="0.25">
      <c r="B6933" s="108"/>
      <c r="C6933" s="220"/>
      <c r="D6933" s="108"/>
      <c r="E6933" s="220"/>
      <c r="F6933" s="108"/>
      <c r="G6933" s="220"/>
      <c r="H6933" s="108"/>
      <c r="I6933" s="220"/>
      <c r="J6933" s="108"/>
      <c r="K6933" s="220"/>
      <c r="L6933" s="108"/>
      <c r="M6933" s="220"/>
      <c r="N6933" s="108"/>
      <c r="O6933" s="220"/>
      <c r="P6933" s="108"/>
      <c r="Q6933" s="225"/>
    </row>
    <row r="6934" spans="2:17" x14ac:dyDescent="0.25">
      <c r="B6934" s="108"/>
      <c r="C6934" s="220"/>
      <c r="D6934" s="108"/>
      <c r="E6934" s="220"/>
      <c r="F6934" s="108"/>
      <c r="G6934" s="220"/>
      <c r="H6934" s="108"/>
      <c r="I6934" s="220"/>
      <c r="J6934" s="108"/>
      <c r="K6934" s="220"/>
      <c r="L6934" s="108"/>
      <c r="M6934" s="220"/>
      <c r="N6934" s="108"/>
      <c r="O6934" s="220"/>
      <c r="P6934" s="108"/>
      <c r="Q6934" s="225"/>
    </row>
    <row r="6935" spans="2:17" x14ac:dyDescent="0.25">
      <c r="B6935" s="108"/>
      <c r="C6935" s="220"/>
      <c r="D6935" s="108"/>
      <c r="E6935" s="220"/>
      <c r="F6935" s="108"/>
      <c r="G6935" s="220"/>
      <c r="H6935" s="108"/>
      <c r="I6935" s="220"/>
      <c r="J6935" s="108"/>
      <c r="K6935" s="220"/>
      <c r="L6935" s="108"/>
      <c r="M6935" s="220"/>
      <c r="N6935" s="108"/>
      <c r="O6935" s="220"/>
      <c r="P6935" s="108"/>
      <c r="Q6935" s="225"/>
    </row>
    <row r="6936" spans="2:17" x14ac:dyDescent="0.25">
      <c r="B6936" s="108"/>
      <c r="C6936" s="220"/>
      <c r="D6936" s="108"/>
      <c r="E6936" s="220"/>
      <c r="F6936" s="108"/>
      <c r="G6936" s="220"/>
      <c r="H6936" s="108"/>
      <c r="I6936" s="220"/>
      <c r="J6936" s="108"/>
      <c r="K6936" s="220"/>
      <c r="L6936" s="108"/>
      <c r="M6936" s="220"/>
      <c r="N6936" s="108"/>
      <c r="O6936" s="220"/>
      <c r="P6936" s="108"/>
      <c r="Q6936" s="225"/>
    </row>
    <row r="6937" spans="2:17" x14ac:dyDescent="0.25">
      <c r="B6937" s="108"/>
      <c r="C6937" s="220"/>
      <c r="D6937" s="108"/>
      <c r="E6937" s="220"/>
      <c r="F6937" s="108"/>
      <c r="G6937" s="220"/>
      <c r="H6937" s="108"/>
      <c r="I6937" s="220"/>
      <c r="J6937" s="108"/>
      <c r="K6937" s="220"/>
      <c r="L6937" s="108"/>
      <c r="M6937" s="220"/>
      <c r="N6937" s="108"/>
      <c r="O6937" s="220"/>
      <c r="P6937" s="108"/>
      <c r="Q6937" s="225"/>
    </row>
    <row r="6938" spans="2:17" x14ac:dyDescent="0.25">
      <c r="B6938" s="108"/>
      <c r="C6938" s="220"/>
      <c r="D6938" s="108"/>
      <c r="E6938" s="220"/>
      <c r="F6938" s="108"/>
      <c r="G6938" s="220"/>
      <c r="H6938" s="108"/>
      <c r="I6938" s="220"/>
      <c r="J6938" s="108"/>
      <c r="K6938" s="220"/>
      <c r="L6938" s="108"/>
      <c r="M6938" s="220"/>
      <c r="N6938" s="108"/>
      <c r="O6938" s="220"/>
      <c r="P6938" s="108"/>
      <c r="Q6938" s="225"/>
    </row>
    <row r="6939" spans="2:17" x14ac:dyDescent="0.25">
      <c r="B6939" s="108"/>
      <c r="C6939" s="220"/>
      <c r="D6939" s="108"/>
      <c r="E6939" s="220"/>
      <c r="F6939" s="108"/>
      <c r="G6939" s="220"/>
      <c r="H6939" s="108"/>
      <c r="I6939" s="220"/>
      <c r="J6939" s="108"/>
      <c r="K6939" s="220"/>
      <c r="L6939" s="108"/>
      <c r="M6939" s="220"/>
      <c r="N6939" s="108"/>
      <c r="O6939" s="220"/>
      <c r="P6939" s="108"/>
      <c r="Q6939" s="225"/>
    </row>
    <row r="6940" spans="2:17" x14ac:dyDescent="0.25">
      <c r="B6940" s="108"/>
      <c r="C6940" s="220"/>
      <c r="D6940" s="108"/>
      <c r="E6940" s="220"/>
      <c r="F6940" s="108"/>
      <c r="G6940" s="220"/>
      <c r="H6940" s="108"/>
      <c r="I6940" s="220"/>
      <c r="J6940" s="108"/>
      <c r="K6940" s="220"/>
      <c r="L6940" s="108"/>
      <c r="M6940" s="220"/>
      <c r="N6940" s="108"/>
      <c r="O6940" s="220"/>
      <c r="P6940" s="108"/>
      <c r="Q6940" s="225"/>
    </row>
    <row r="6941" spans="2:17" x14ac:dyDescent="0.25">
      <c r="B6941" s="108"/>
      <c r="C6941" s="220"/>
      <c r="D6941" s="108"/>
      <c r="E6941" s="220"/>
      <c r="F6941" s="108"/>
      <c r="G6941" s="220"/>
      <c r="H6941" s="108"/>
      <c r="I6941" s="220"/>
      <c r="J6941" s="108"/>
      <c r="K6941" s="220"/>
      <c r="L6941" s="108"/>
      <c r="M6941" s="220"/>
      <c r="N6941" s="108"/>
      <c r="O6941" s="220"/>
      <c r="P6941" s="108"/>
      <c r="Q6941" s="225"/>
    </row>
    <row r="6942" spans="2:17" x14ac:dyDescent="0.25">
      <c r="B6942" s="108"/>
      <c r="C6942" s="220"/>
      <c r="D6942" s="108"/>
      <c r="E6942" s="220"/>
      <c r="F6942" s="108"/>
      <c r="G6942" s="220"/>
      <c r="H6942" s="108"/>
      <c r="I6942" s="220"/>
      <c r="J6942" s="108"/>
      <c r="K6942" s="220"/>
      <c r="L6942" s="108"/>
      <c r="M6942" s="220"/>
      <c r="N6942" s="108"/>
      <c r="O6942" s="220"/>
      <c r="P6942" s="108"/>
      <c r="Q6942" s="225"/>
    </row>
    <row r="6943" spans="2:17" x14ac:dyDescent="0.25">
      <c r="B6943" s="108"/>
      <c r="C6943" s="220"/>
      <c r="D6943" s="108"/>
      <c r="E6943" s="220"/>
      <c r="F6943" s="108"/>
      <c r="G6943" s="220"/>
      <c r="H6943" s="108"/>
      <c r="I6943" s="220"/>
      <c r="J6943" s="108"/>
      <c r="K6943" s="220"/>
      <c r="L6943" s="108"/>
      <c r="M6943" s="220"/>
      <c r="N6943" s="108"/>
      <c r="O6943" s="220"/>
      <c r="P6943" s="108"/>
      <c r="Q6943" s="225"/>
    </row>
    <row r="6944" spans="2:17" x14ac:dyDescent="0.25">
      <c r="B6944" s="108"/>
      <c r="C6944" s="220"/>
      <c r="D6944" s="108"/>
      <c r="E6944" s="220"/>
      <c r="F6944" s="108"/>
      <c r="G6944" s="220"/>
      <c r="H6944" s="108"/>
      <c r="I6944" s="220"/>
      <c r="J6944" s="108"/>
      <c r="K6944" s="220"/>
      <c r="L6944" s="108"/>
      <c r="M6944" s="220"/>
      <c r="N6944" s="108"/>
      <c r="O6944" s="220"/>
      <c r="P6944" s="108"/>
      <c r="Q6944" s="225"/>
    </row>
    <row r="6945" spans="2:17" x14ac:dyDescent="0.25">
      <c r="B6945" s="108"/>
      <c r="C6945" s="220"/>
      <c r="D6945" s="108"/>
      <c r="E6945" s="220"/>
      <c r="F6945" s="108"/>
      <c r="G6945" s="220"/>
      <c r="H6945" s="108"/>
      <c r="I6945" s="220"/>
      <c r="J6945" s="108"/>
      <c r="K6945" s="220"/>
      <c r="L6945" s="108"/>
      <c r="M6945" s="220"/>
      <c r="N6945" s="108"/>
      <c r="O6945" s="220"/>
      <c r="P6945" s="108"/>
      <c r="Q6945" s="225"/>
    </row>
    <row r="6946" spans="2:17" x14ac:dyDescent="0.25">
      <c r="B6946" s="108"/>
      <c r="C6946" s="220"/>
      <c r="D6946" s="108"/>
      <c r="E6946" s="220"/>
      <c r="F6946" s="108"/>
      <c r="G6946" s="220"/>
      <c r="H6946" s="108"/>
      <c r="I6946" s="220"/>
      <c r="J6946" s="108"/>
      <c r="K6946" s="220"/>
      <c r="L6946" s="108"/>
      <c r="M6946" s="220"/>
      <c r="N6946" s="108"/>
      <c r="O6946" s="220"/>
      <c r="P6946" s="108"/>
      <c r="Q6946" s="225"/>
    </row>
    <row r="6947" spans="2:17" x14ac:dyDescent="0.25">
      <c r="B6947" s="108"/>
      <c r="C6947" s="220"/>
      <c r="D6947" s="108"/>
      <c r="E6947" s="220"/>
      <c r="F6947" s="108"/>
      <c r="G6947" s="220"/>
      <c r="H6947" s="108"/>
      <c r="I6947" s="220"/>
      <c r="J6947" s="108"/>
      <c r="K6947" s="220"/>
      <c r="L6947" s="108"/>
      <c r="M6947" s="220"/>
      <c r="N6947" s="108"/>
      <c r="O6947" s="220"/>
      <c r="P6947" s="108"/>
      <c r="Q6947" s="225"/>
    </row>
    <row r="6948" spans="2:17" x14ac:dyDescent="0.25">
      <c r="B6948" s="108"/>
      <c r="C6948" s="220"/>
      <c r="D6948" s="108"/>
      <c r="E6948" s="220"/>
      <c r="F6948" s="108"/>
      <c r="G6948" s="220"/>
      <c r="H6948" s="108"/>
      <c r="I6948" s="220"/>
      <c r="J6948" s="108"/>
      <c r="K6948" s="220"/>
      <c r="L6948" s="108"/>
      <c r="M6948" s="220"/>
      <c r="N6948" s="108"/>
      <c r="O6948" s="220"/>
      <c r="P6948" s="108"/>
      <c r="Q6948" s="225"/>
    </row>
    <row r="6949" spans="2:17" x14ac:dyDescent="0.25">
      <c r="B6949" s="108"/>
      <c r="C6949" s="220"/>
      <c r="D6949" s="108"/>
      <c r="E6949" s="220"/>
      <c r="F6949" s="108"/>
      <c r="G6949" s="220"/>
      <c r="H6949" s="108"/>
      <c r="I6949" s="220"/>
      <c r="J6949" s="108"/>
      <c r="K6949" s="220"/>
      <c r="L6949" s="108"/>
      <c r="M6949" s="220"/>
      <c r="N6949" s="108"/>
      <c r="O6949" s="220"/>
      <c r="P6949" s="108"/>
      <c r="Q6949" s="225"/>
    </row>
    <row r="6950" spans="2:17" x14ac:dyDescent="0.25">
      <c r="B6950" s="108"/>
      <c r="C6950" s="220"/>
      <c r="D6950" s="108"/>
      <c r="E6950" s="220"/>
      <c r="F6950" s="108"/>
      <c r="G6950" s="220"/>
      <c r="H6950" s="108"/>
      <c r="I6950" s="220"/>
      <c r="J6950" s="108"/>
      <c r="K6950" s="220"/>
      <c r="L6950" s="108"/>
      <c r="M6950" s="220"/>
      <c r="N6950" s="108"/>
      <c r="O6950" s="220"/>
      <c r="P6950" s="108"/>
      <c r="Q6950" s="225"/>
    </row>
    <row r="6951" spans="2:17" x14ac:dyDescent="0.25">
      <c r="B6951" s="108"/>
      <c r="C6951" s="220"/>
      <c r="D6951" s="108"/>
      <c r="E6951" s="220"/>
      <c r="F6951" s="108"/>
      <c r="G6951" s="220"/>
      <c r="H6951" s="108"/>
      <c r="I6951" s="220"/>
      <c r="J6951" s="108"/>
      <c r="K6951" s="220"/>
      <c r="L6951" s="108"/>
      <c r="M6951" s="220"/>
      <c r="N6951" s="108"/>
      <c r="O6951" s="220"/>
      <c r="P6951" s="108"/>
      <c r="Q6951" s="225"/>
    </row>
    <row r="6952" spans="2:17" x14ac:dyDescent="0.25">
      <c r="B6952" s="108"/>
      <c r="C6952" s="220"/>
      <c r="D6952" s="108"/>
      <c r="E6952" s="220"/>
      <c r="F6952" s="108"/>
      <c r="G6952" s="220"/>
      <c r="H6952" s="108"/>
      <c r="I6952" s="220"/>
      <c r="J6952" s="108"/>
      <c r="K6952" s="220"/>
      <c r="L6952" s="108"/>
      <c r="M6952" s="220"/>
      <c r="N6952" s="108"/>
      <c r="O6952" s="220"/>
      <c r="P6952" s="108"/>
      <c r="Q6952" s="225"/>
    </row>
    <row r="6953" spans="2:17" x14ac:dyDescent="0.25">
      <c r="B6953" s="108"/>
      <c r="C6953" s="220"/>
      <c r="D6953" s="108"/>
      <c r="E6953" s="220"/>
      <c r="F6953" s="108"/>
      <c r="G6953" s="220"/>
      <c r="H6953" s="108"/>
      <c r="I6953" s="220"/>
      <c r="J6953" s="108"/>
      <c r="K6953" s="220"/>
      <c r="L6953" s="108"/>
      <c r="M6953" s="220"/>
      <c r="N6953" s="108"/>
      <c r="O6953" s="220"/>
      <c r="P6953" s="108"/>
      <c r="Q6953" s="225"/>
    </row>
    <row r="6954" spans="2:17" x14ac:dyDescent="0.25">
      <c r="B6954" s="108"/>
      <c r="C6954" s="220"/>
      <c r="D6954" s="108"/>
      <c r="E6954" s="220"/>
      <c r="F6954" s="108"/>
      <c r="G6954" s="220"/>
      <c r="H6954" s="108"/>
      <c r="I6954" s="220"/>
      <c r="J6954" s="108"/>
      <c r="K6954" s="220"/>
      <c r="L6954" s="108"/>
      <c r="M6954" s="220"/>
      <c r="N6954" s="108"/>
      <c r="O6954" s="220"/>
      <c r="P6954" s="108"/>
      <c r="Q6954" s="225"/>
    </row>
    <row r="6955" spans="2:17" x14ac:dyDescent="0.25">
      <c r="B6955" s="108"/>
      <c r="C6955" s="220"/>
      <c r="D6955" s="108"/>
      <c r="E6955" s="220"/>
      <c r="F6955" s="108"/>
      <c r="G6955" s="220"/>
      <c r="H6955" s="108"/>
      <c r="I6955" s="220"/>
      <c r="J6955" s="108"/>
      <c r="K6955" s="220"/>
      <c r="L6955" s="108"/>
      <c r="M6955" s="220"/>
      <c r="N6955" s="108"/>
      <c r="O6955" s="220"/>
      <c r="P6955" s="108"/>
      <c r="Q6955" s="225"/>
    </row>
    <row r="6956" spans="2:17" x14ac:dyDescent="0.25">
      <c r="B6956" s="108"/>
      <c r="C6956" s="220"/>
      <c r="D6956" s="108"/>
      <c r="E6956" s="220"/>
      <c r="F6956" s="108"/>
      <c r="G6956" s="220"/>
      <c r="H6956" s="108"/>
      <c r="I6956" s="220"/>
      <c r="J6956" s="108"/>
      <c r="K6956" s="220"/>
      <c r="L6956" s="108"/>
      <c r="M6956" s="220"/>
      <c r="N6956" s="108"/>
      <c r="O6956" s="220"/>
      <c r="P6956" s="108"/>
      <c r="Q6956" s="225"/>
    </row>
    <row r="6957" spans="2:17" x14ac:dyDescent="0.25">
      <c r="B6957" s="108"/>
      <c r="C6957" s="220"/>
      <c r="D6957" s="108"/>
      <c r="E6957" s="220"/>
      <c r="F6957" s="108"/>
      <c r="G6957" s="220"/>
      <c r="H6957" s="108"/>
      <c r="I6957" s="220"/>
      <c r="J6957" s="108"/>
      <c r="K6957" s="220"/>
      <c r="L6957" s="108"/>
      <c r="M6957" s="220"/>
      <c r="N6957" s="108"/>
      <c r="O6957" s="220"/>
      <c r="P6957" s="108"/>
      <c r="Q6957" s="225"/>
    </row>
    <row r="6958" spans="2:17" x14ac:dyDescent="0.25">
      <c r="B6958" s="108"/>
      <c r="C6958" s="220"/>
      <c r="D6958" s="108"/>
      <c r="E6958" s="220"/>
      <c r="F6958" s="108"/>
      <c r="G6958" s="220"/>
      <c r="H6958" s="108"/>
      <c r="I6958" s="220"/>
      <c r="J6958" s="108"/>
      <c r="K6958" s="220"/>
      <c r="L6958" s="108"/>
      <c r="M6958" s="220"/>
      <c r="N6958" s="108"/>
      <c r="O6958" s="220"/>
      <c r="P6958" s="108"/>
      <c r="Q6958" s="225"/>
    </row>
    <row r="6959" spans="2:17" x14ac:dyDescent="0.25">
      <c r="B6959" s="108"/>
      <c r="C6959" s="220"/>
      <c r="D6959" s="108"/>
      <c r="E6959" s="220"/>
      <c r="F6959" s="108"/>
      <c r="G6959" s="220"/>
      <c r="H6959" s="108"/>
      <c r="I6959" s="220"/>
      <c r="J6959" s="108"/>
      <c r="K6959" s="220"/>
      <c r="L6959" s="108"/>
      <c r="M6959" s="220"/>
      <c r="N6959" s="108"/>
      <c r="O6959" s="220"/>
      <c r="P6959" s="108"/>
      <c r="Q6959" s="225"/>
    </row>
    <row r="6960" spans="2:17" x14ac:dyDescent="0.25">
      <c r="B6960" s="108"/>
      <c r="C6960" s="220"/>
      <c r="D6960" s="108"/>
      <c r="E6960" s="220"/>
      <c r="F6960" s="108"/>
      <c r="G6960" s="220"/>
      <c r="H6960" s="108"/>
      <c r="I6960" s="220"/>
      <c r="J6960" s="108"/>
      <c r="K6960" s="220"/>
      <c r="L6960" s="108"/>
      <c r="M6960" s="220"/>
      <c r="N6960" s="108"/>
      <c r="O6960" s="220"/>
      <c r="P6960" s="108"/>
      <c r="Q6960" s="225"/>
    </row>
    <row r="6961" spans="2:17" x14ac:dyDescent="0.25">
      <c r="B6961" s="108"/>
      <c r="C6961" s="220"/>
      <c r="D6961" s="108"/>
      <c r="E6961" s="220"/>
      <c r="F6961" s="108"/>
      <c r="G6961" s="220"/>
      <c r="H6961" s="108"/>
      <c r="I6961" s="220"/>
      <c r="J6961" s="108"/>
      <c r="K6961" s="220"/>
      <c r="L6961" s="108"/>
      <c r="M6961" s="220"/>
      <c r="N6961" s="108"/>
      <c r="O6961" s="220"/>
      <c r="P6961" s="108"/>
      <c r="Q6961" s="225"/>
    </row>
    <row r="6962" spans="2:17" x14ac:dyDescent="0.25">
      <c r="B6962" s="108"/>
      <c r="C6962" s="220"/>
      <c r="D6962" s="108"/>
      <c r="E6962" s="220"/>
      <c r="F6962" s="108"/>
      <c r="G6962" s="220"/>
      <c r="H6962" s="108"/>
      <c r="I6962" s="220"/>
      <c r="J6962" s="108"/>
      <c r="K6962" s="220"/>
      <c r="L6962" s="108"/>
      <c r="M6962" s="220"/>
      <c r="N6962" s="108"/>
      <c r="O6962" s="220"/>
      <c r="P6962" s="108"/>
      <c r="Q6962" s="225"/>
    </row>
    <row r="6963" spans="2:17" x14ac:dyDescent="0.25">
      <c r="B6963" s="108"/>
      <c r="C6963" s="220"/>
      <c r="D6963" s="108"/>
      <c r="E6963" s="220"/>
      <c r="F6963" s="108"/>
      <c r="G6963" s="220"/>
      <c r="H6963" s="108"/>
      <c r="I6963" s="220"/>
      <c r="J6963" s="108"/>
      <c r="K6963" s="220"/>
      <c r="L6963" s="108"/>
      <c r="M6963" s="220"/>
      <c r="N6963" s="108"/>
      <c r="O6963" s="220"/>
      <c r="P6963" s="108"/>
      <c r="Q6963" s="225"/>
    </row>
    <row r="6964" spans="2:17" x14ac:dyDescent="0.25">
      <c r="B6964" s="108"/>
      <c r="C6964" s="220"/>
      <c r="D6964" s="108"/>
      <c r="E6964" s="220"/>
      <c r="F6964" s="108"/>
      <c r="G6964" s="220"/>
      <c r="H6964" s="108"/>
      <c r="I6964" s="220"/>
      <c r="J6964" s="108"/>
      <c r="K6964" s="220"/>
      <c r="L6964" s="108"/>
      <c r="M6964" s="220"/>
      <c r="N6964" s="108"/>
      <c r="O6964" s="220"/>
      <c r="P6964" s="108"/>
      <c r="Q6964" s="225"/>
    </row>
    <row r="6965" spans="2:17" x14ac:dyDescent="0.25">
      <c r="B6965" s="108"/>
      <c r="C6965" s="220"/>
      <c r="D6965" s="108"/>
      <c r="E6965" s="220"/>
      <c r="F6965" s="108"/>
      <c r="G6965" s="220"/>
      <c r="H6965" s="108"/>
      <c r="I6965" s="220"/>
      <c r="J6965" s="108"/>
      <c r="K6965" s="220"/>
      <c r="L6965" s="108"/>
      <c r="M6965" s="220"/>
      <c r="N6965" s="108"/>
      <c r="O6965" s="220"/>
      <c r="P6965" s="108"/>
      <c r="Q6965" s="225"/>
    </row>
    <row r="6966" spans="2:17" x14ac:dyDescent="0.25">
      <c r="B6966" s="108"/>
      <c r="C6966" s="220"/>
      <c r="D6966" s="108"/>
      <c r="E6966" s="220"/>
      <c r="F6966" s="108"/>
      <c r="G6966" s="220"/>
      <c r="H6966" s="108"/>
      <c r="I6966" s="220"/>
      <c r="J6966" s="108"/>
      <c r="K6966" s="220"/>
      <c r="L6966" s="108"/>
      <c r="M6966" s="220"/>
      <c r="N6966" s="108"/>
      <c r="O6966" s="220"/>
      <c r="P6966" s="108"/>
      <c r="Q6966" s="225"/>
    </row>
    <row r="6967" spans="2:17" x14ac:dyDescent="0.25">
      <c r="B6967" s="108"/>
      <c r="C6967" s="220"/>
      <c r="D6967" s="108"/>
      <c r="E6967" s="220"/>
      <c r="F6967" s="108"/>
      <c r="G6967" s="220"/>
      <c r="H6967" s="108"/>
      <c r="I6967" s="220"/>
      <c r="J6967" s="108"/>
      <c r="K6967" s="220"/>
      <c r="L6967" s="108"/>
      <c r="M6967" s="220"/>
      <c r="N6967" s="108"/>
      <c r="O6967" s="220"/>
      <c r="P6967" s="108"/>
      <c r="Q6967" s="225"/>
    </row>
    <row r="6968" spans="2:17" x14ac:dyDescent="0.25">
      <c r="B6968" s="108"/>
      <c r="C6968" s="220"/>
      <c r="D6968" s="108"/>
      <c r="E6968" s="220"/>
      <c r="F6968" s="108"/>
      <c r="G6968" s="220"/>
      <c r="H6968" s="108"/>
      <c r="I6968" s="220"/>
      <c r="J6968" s="108"/>
      <c r="K6968" s="220"/>
      <c r="L6968" s="108"/>
      <c r="M6968" s="220"/>
      <c r="N6968" s="108"/>
      <c r="O6968" s="220"/>
      <c r="P6968" s="108"/>
      <c r="Q6968" s="225"/>
    </row>
    <row r="6969" spans="2:17" x14ac:dyDescent="0.25">
      <c r="B6969" s="108"/>
      <c r="C6969" s="220"/>
      <c r="D6969" s="108"/>
      <c r="E6969" s="220"/>
      <c r="F6969" s="108"/>
      <c r="G6969" s="220"/>
      <c r="H6969" s="108"/>
      <c r="I6969" s="220"/>
      <c r="J6969" s="108"/>
      <c r="K6969" s="220"/>
      <c r="L6969" s="108"/>
      <c r="M6969" s="220"/>
      <c r="N6969" s="108"/>
      <c r="O6969" s="220"/>
      <c r="P6969" s="108"/>
      <c r="Q6969" s="225"/>
    </row>
    <row r="6970" spans="2:17" x14ac:dyDescent="0.25">
      <c r="B6970" s="108"/>
      <c r="C6970" s="220"/>
      <c r="D6970" s="108"/>
      <c r="E6970" s="220"/>
      <c r="F6970" s="108"/>
      <c r="G6970" s="220"/>
      <c r="H6970" s="108"/>
      <c r="I6970" s="220"/>
      <c r="J6970" s="108"/>
      <c r="K6970" s="220"/>
      <c r="L6970" s="108"/>
      <c r="M6970" s="220"/>
      <c r="N6970" s="108"/>
      <c r="O6970" s="220"/>
      <c r="P6970" s="108"/>
      <c r="Q6970" s="225"/>
    </row>
    <row r="6971" spans="2:17" x14ac:dyDescent="0.25">
      <c r="B6971" s="108"/>
      <c r="C6971" s="220"/>
      <c r="D6971" s="108"/>
      <c r="E6971" s="220"/>
      <c r="F6971" s="108"/>
      <c r="G6971" s="220"/>
      <c r="H6971" s="108"/>
      <c r="I6971" s="220"/>
      <c r="J6971" s="108"/>
      <c r="K6971" s="220"/>
      <c r="L6971" s="108"/>
      <c r="M6971" s="220"/>
      <c r="N6971" s="108"/>
      <c r="O6971" s="220"/>
      <c r="P6971" s="108"/>
      <c r="Q6971" s="225"/>
    </row>
    <row r="6972" spans="2:17" x14ac:dyDescent="0.25">
      <c r="B6972" s="108"/>
      <c r="C6972" s="220"/>
      <c r="D6972" s="108"/>
      <c r="E6972" s="220"/>
      <c r="F6972" s="108"/>
      <c r="G6972" s="220"/>
      <c r="H6972" s="108"/>
      <c r="I6972" s="220"/>
      <c r="J6972" s="108"/>
      <c r="K6972" s="220"/>
      <c r="L6972" s="108"/>
      <c r="M6972" s="220"/>
      <c r="N6972" s="108"/>
      <c r="O6972" s="220"/>
      <c r="P6972" s="108"/>
      <c r="Q6972" s="225"/>
    </row>
    <row r="6973" spans="2:17" x14ac:dyDescent="0.25">
      <c r="B6973" s="108"/>
      <c r="C6973" s="220"/>
      <c r="D6973" s="108"/>
      <c r="E6973" s="220"/>
      <c r="F6973" s="108"/>
      <c r="G6973" s="220"/>
      <c r="H6973" s="108"/>
      <c r="I6973" s="220"/>
      <c r="J6973" s="108"/>
      <c r="K6973" s="220"/>
      <c r="L6973" s="108"/>
      <c r="M6973" s="220"/>
      <c r="N6973" s="108"/>
      <c r="O6973" s="220"/>
      <c r="P6973" s="108"/>
      <c r="Q6973" s="225"/>
    </row>
    <row r="6974" spans="2:17" x14ac:dyDescent="0.25">
      <c r="B6974" s="108"/>
      <c r="C6974" s="220"/>
      <c r="D6974" s="108"/>
      <c r="E6974" s="220"/>
      <c r="F6974" s="108"/>
      <c r="G6974" s="220"/>
      <c r="H6974" s="108"/>
      <c r="I6974" s="220"/>
      <c r="J6974" s="108"/>
      <c r="K6974" s="220"/>
      <c r="L6974" s="108"/>
      <c r="M6974" s="220"/>
      <c r="N6974" s="108"/>
      <c r="O6974" s="220"/>
      <c r="P6974" s="108"/>
      <c r="Q6974" s="225"/>
    </row>
    <row r="6975" spans="2:17" x14ac:dyDescent="0.25">
      <c r="B6975" s="108"/>
      <c r="C6975" s="220"/>
      <c r="D6975" s="108"/>
      <c r="E6975" s="220"/>
      <c r="F6975" s="108"/>
      <c r="G6975" s="220"/>
      <c r="H6975" s="108"/>
      <c r="I6975" s="220"/>
      <c r="J6975" s="108"/>
      <c r="K6975" s="220"/>
      <c r="L6975" s="108"/>
      <c r="M6975" s="220"/>
      <c r="N6975" s="108"/>
      <c r="O6975" s="220"/>
      <c r="P6975" s="108"/>
      <c r="Q6975" s="225"/>
    </row>
    <row r="6976" spans="2:17" x14ac:dyDescent="0.25">
      <c r="B6976" s="108"/>
      <c r="C6976" s="220"/>
      <c r="D6976" s="108"/>
      <c r="E6976" s="220"/>
      <c r="F6976" s="108"/>
      <c r="G6976" s="220"/>
      <c r="H6976" s="108"/>
      <c r="I6976" s="220"/>
      <c r="J6976" s="108"/>
      <c r="K6976" s="220"/>
      <c r="L6976" s="108"/>
      <c r="M6976" s="220"/>
      <c r="N6976" s="108"/>
      <c r="O6976" s="220"/>
      <c r="P6976" s="108"/>
      <c r="Q6976" s="225"/>
    </row>
    <row r="6977" spans="2:17" x14ac:dyDescent="0.25">
      <c r="B6977" s="108"/>
      <c r="C6977" s="220"/>
      <c r="D6977" s="108"/>
      <c r="E6977" s="220"/>
      <c r="F6977" s="108"/>
      <c r="G6977" s="220"/>
      <c r="H6977" s="108"/>
      <c r="I6977" s="220"/>
      <c r="J6977" s="108"/>
      <c r="K6977" s="220"/>
      <c r="L6977" s="108"/>
      <c r="M6977" s="220"/>
      <c r="N6977" s="108"/>
      <c r="O6977" s="220"/>
      <c r="P6977" s="108"/>
      <c r="Q6977" s="225"/>
    </row>
    <row r="6978" spans="2:17" x14ac:dyDescent="0.25">
      <c r="B6978" s="108"/>
      <c r="C6978" s="220"/>
      <c r="D6978" s="108"/>
      <c r="E6978" s="220"/>
      <c r="F6978" s="108"/>
      <c r="G6978" s="220"/>
      <c r="H6978" s="108"/>
      <c r="I6978" s="220"/>
      <c r="J6978" s="108"/>
      <c r="K6978" s="220"/>
      <c r="L6978" s="108"/>
      <c r="M6978" s="220"/>
      <c r="N6978" s="108"/>
      <c r="O6978" s="220"/>
      <c r="P6978" s="108"/>
      <c r="Q6978" s="225"/>
    </row>
    <row r="6979" spans="2:17" x14ac:dyDescent="0.25">
      <c r="B6979" s="108"/>
      <c r="C6979" s="220"/>
      <c r="D6979" s="108"/>
      <c r="E6979" s="220"/>
      <c r="F6979" s="108"/>
      <c r="G6979" s="220"/>
      <c r="H6979" s="108"/>
      <c r="I6979" s="220"/>
      <c r="J6979" s="108"/>
      <c r="K6979" s="220"/>
      <c r="L6979" s="108"/>
      <c r="M6979" s="220"/>
      <c r="N6979" s="108"/>
      <c r="O6979" s="220"/>
      <c r="P6979" s="108"/>
      <c r="Q6979" s="225"/>
    </row>
    <row r="6980" spans="2:17" x14ac:dyDescent="0.25">
      <c r="B6980" s="108"/>
      <c r="C6980" s="220"/>
      <c r="D6980" s="108"/>
      <c r="E6980" s="220"/>
      <c r="F6980" s="108"/>
      <c r="G6980" s="220"/>
      <c r="H6980" s="108"/>
      <c r="I6980" s="220"/>
      <c r="J6980" s="108"/>
      <c r="K6980" s="220"/>
      <c r="L6980" s="108"/>
      <c r="M6980" s="220"/>
      <c r="N6980" s="108"/>
      <c r="O6980" s="220"/>
      <c r="P6980" s="108"/>
      <c r="Q6980" s="225"/>
    </row>
    <row r="6981" spans="2:17" x14ac:dyDescent="0.25">
      <c r="B6981" s="108"/>
      <c r="C6981" s="220"/>
      <c r="D6981" s="108"/>
      <c r="E6981" s="220"/>
      <c r="F6981" s="108"/>
      <c r="G6981" s="220"/>
      <c r="H6981" s="108"/>
      <c r="I6981" s="220"/>
      <c r="J6981" s="108"/>
      <c r="K6981" s="220"/>
      <c r="L6981" s="108"/>
      <c r="M6981" s="220"/>
      <c r="N6981" s="108"/>
      <c r="O6981" s="220"/>
      <c r="P6981" s="108"/>
      <c r="Q6981" s="225"/>
    </row>
    <row r="6982" spans="2:17" x14ac:dyDescent="0.25">
      <c r="B6982" s="108"/>
      <c r="C6982" s="220"/>
      <c r="D6982" s="108"/>
      <c r="E6982" s="220"/>
      <c r="F6982" s="108"/>
      <c r="G6982" s="220"/>
      <c r="H6982" s="108"/>
      <c r="I6982" s="220"/>
      <c r="J6982" s="108"/>
      <c r="K6982" s="220"/>
      <c r="L6982" s="108"/>
      <c r="M6982" s="220"/>
      <c r="N6982" s="108"/>
      <c r="O6982" s="220"/>
      <c r="P6982" s="108"/>
      <c r="Q6982" s="225"/>
    </row>
    <row r="6983" spans="2:17" x14ac:dyDescent="0.25">
      <c r="B6983" s="108"/>
      <c r="C6983" s="220"/>
      <c r="D6983" s="108"/>
      <c r="E6983" s="220"/>
      <c r="F6983" s="108"/>
      <c r="G6983" s="220"/>
      <c r="H6983" s="108"/>
      <c r="I6983" s="220"/>
      <c r="J6983" s="108"/>
      <c r="K6983" s="220"/>
      <c r="L6983" s="108"/>
      <c r="M6983" s="220"/>
      <c r="N6983" s="108"/>
      <c r="O6983" s="220"/>
      <c r="P6983" s="108"/>
      <c r="Q6983" s="225"/>
    </row>
    <row r="6984" spans="2:17" x14ac:dyDescent="0.25">
      <c r="B6984" s="108"/>
      <c r="C6984" s="220"/>
      <c r="D6984" s="108"/>
      <c r="E6984" s="220"/>
      <c r="F6984" s="108"/>
      <c r="G6984" s="220"/>
      <c r="H6984" s="108"/>
      <c r="I6984" s="220"/>
      <c r="J6984" s="108"/>
      <c r="K6984" s="220"/>
      <c r="L6984" s="108"/>
      <c r="M6984" s="220"/>
      <c r="N6984" s="108"/>
      <c r="O6984" s="220"/>
      <c r="P6984" s="108"/>
      <c r="Q6984" s="225"/>
    </row>
    <row r="6985" spans="2:17" x14ac:dyDescent="0.25">
      <c r="B6985" s="108"/>
      <c r="C6985" s="220"/>
      <c r="D6985" s="108"/>
      <c r="E6985" s="220"/>
      <c r="F6985" s="108"/>
      <c r="G6985" s="220"/>
      <c r="H6985" s="108"/>
      <c r="I6985" s="220"/>
      <c r="J6985" s="108"/>
      <c r="K6985" s="220"/>
      <c r="L6985" s="108"/>
      <c r="M6985" s="220"/>
      <c r="N6985" s="108"/>
      <c r="O6985" s="220"/>
      <c r="P6985" s="108"/>
      <c r="Q6985" s="225"/>
    </row>
    <row r="6986" spans="2:17" x14ac:dyDescent="0.25">
      <c r="B6986" s="108"/>
      <c r="C6986" s="220"/>
      <c r="D6986" s="108"/>
      <c r="E6986" s="220"/>
      <c r="F6986" s="108"/>
      <c r="G6986" s="220"/>
      <c r="H6986" s="108"/>
      <c r="I6986" s="220"/>
      <c r="J6986" s="108"/>
      <c r="K6986" s="220"/>
      <c r="L6986" s="108"/>
      <c r="M6986" s="220"/>
      <c r="N6986" s="108"/>
      <c r="O6986" s="220"/>
      <c r="P6986" s="108"/>
      <c r="Q6986" s="225"/>
    </row>
    <row r="6987" spans="2:17" x14ac:dyDescent="0.25">
      <c r="B6987" s="108"/>
      <c r="C6987" s="220"/>
      <c r="D6987" s="108"/>
      <c r="E6987" s="220"/>
      <c r="F6987" s="108"/>
      <c r="G6987" s="220"/>
      <c r="H6987" s="108"/>
      <c r="I6987" s="220"/>
      <c r="J6987" s="108"/>
      <c r="K6987" s="220"/>
      <c r="L6987" s="108"/>
      <c r="M6987" s="220"/>
      <c r="N6987" s="108"/>
      <c r="O6987" s="220"/>
      <c r="P6987" s="108"/>
      <c r="Q6987" s="225"/>
    </row>
    <row r="6988" spans="2:17" x14ac:dyDescent="0.25">
      <c r="B6988" s="108"/>
      <c r="C6988" s="220"/>
      <c r="D6988" s="108"/>
      <c r="E6988" s="220"/>
      <c r="F6988" s="108"/>
      <c r="G6988" s="220"/>
      <c r="H6988" s="108"/>
      <c r="I6988" s="220"/>
      <c r="J6988" s="108"/>
      <c r="K6988" s="220"/>
      <c r="L6988" s="108"/>
      <c r="M6988" s="220"/>
      <c r="N6988" s="108"/>
      <c r="O6988" s="220"/>
      <c r="P6988" s="108"/>
      <c r="Q6988" s="225"/>
    </row>
    <row r="6989" spans="2:17" x14ac:dyDescent="0.25">
      <c r="B6989" s="108"/>
      <c r="C6989" s="220"/>
      <c r="D6989" s="108"/>
      <c r="E6989" s="220"/>
      <c r="F6989" s="108"/>
      <c r="G6989" s="220"/>
      <c r="H6989" s="108"/>
      <c r="I6989" s="220"/>
      <c r="J6989" s="108"/>
      <c r="K6989" s="220"/>
      <c r="L6989" s="108"/>
      <c r="M6989" s="220"/>
      <c r="N6989" s="108"/>
      <c r="O6989" s="220"/>
      <c r="P6989" s="108"/>
      <c r="Q6989" s="225"/>
    </row>
    <row r="6990" spans="2:17" x14ac:dyDescent="0.25">
      <c r="B6990" s="108"/>
      <c r="C6990" s="220"/>
      <c r="D6990" s="108"/>
      <c r="E6990" s="220"/>
      <c r="F6990" s="108"/>
      <c r="G6990" s="220"/>
      <c r="H6990" s="108"/>
      <c r="I6990" s="220"/>
      <c r="J6990" s="108"/>
      <c r="K6990" s="220"/>
      <c r="L6990" s="108"/>
      <c r="M6990" s="220"/>
      <c r="N6990" s="108"/>
      <c r="O6990" s="220"/>
      <c r="P6990" s="108"/>
      <c r="Q6990" s="225"/>
    </row>
    <row r="6991" spans="2:17" x14ac:dyDescent="0.25">
      <c r="B6991" s="108"/>
      <c r="C6991" s="220"/>
      <c r="D6991" s="108"/>
      <c r="E6991" s="220"/>
      <c r="F6991" s="108"/>
      <c r="G6991" s="220"/>
      <c r="H6991" s="108"/>
      <c r="I6991" s="220"/>
      <c r="J6991" s="108"/>
      <c r="K6991" s="220"/>
      <c r="L6991" s="108"/>
      <c r="M6991" s="220"/>
      <c r="N6991" s="108"/>
      <c r="O6991" s="220"/>
      <c r="P6991" s="108"/>
      <c r="Q6991" s="225"/>
    </row>
    <row r="6992" spans="2:17" x14ac:dyDescent="0.25">
      <c r="B6992" s="108"/>
      <c r="C6992" s="220"/>
      <c r="D6992" s="108"/>
      <c r="E6992" s="220"/>
      <c r="F6992" s="108"/>
      <c r="G6992" s="220"/>
      <c r="H6992" s="108"/>
      <c r="I6992" s="220"/>
      <c r="J6992" s="108"/>
      <c r="K6992" s="220"/>
      <c r="L6992" s="108"/>
      <c r="M6992" s="220"/>
      <c r="N6992" s="108"/>
      <c r="O6992" s="220"/>
      <c r="P6992" s="108"/>
      <c r="Q6992" s="225"/>
    </row>
    <row r="6993" spans="2:17" x14ac:dyDescent="0.25">
      <c r="B6993" s="108"/>
      <c r="C6993" s="220"/>
      <c r="D6993" s="108"/>
      <c r="E6993" s="220"/>
      <c r="F6993" s="108"/>
      <c r="G6993" s="220"/>
      <c r="H6993" s="108"/>
      <c r="I6993" s="220"/>
      <c r="J6993" s="108"/>
      <c r="K6993" s="220"/>
      <c r="L6993" s="108"/>
      <c r="M6993" s="220"/>
      <c r="N6993" s="108"/>
      <c r="O6993" s="220"/>
      <c r="P6993" s="108"/>
      <c r="Q6993" s="225"/>
    </row>
    <row r="6994" spans="2:17" x14ac:dyDescent="0.25">
      <c r="B6994" s="108"/>
      <c r="C6994" s="220"/>
      <c r="D6994" s="108"/>
      <c r="E6994" s="220"/>
      <c r="F6994" s="108"/>
      <c r="G6994" s="220"/>
      <c r="H6994" s="108"/>
      <c r="I6994" s="220"/>
      <c r="J6994" s="108"/>
      <c r="K6994" s="220"/>
      <c r="L6994" s="108"/>
      <c r="M6994" s="220"/>
      <c r="N6994" s="108"/>
      <c r="O6994" s="220"/>
      <c r="P6994" s="108"/>
      <c r="Q6994" s="225"/>
    </row>
    <row r="6995" spans="2:17" x14ac:dyDescent="0.25">
      <c r="B6995" s="108"/>
      <c r="C6995" s="220"/>
      <c r="D6995" s="108"/>
      <c r="E6995" s="220"/>
      <c r="F6995" s="108"/>
      <c r="G6995" s="220"/>
      <c r="H6995" s="108"/>
      <c r="I6995" s="220"/>
      <c r="J6995" s="108"/>
      <c r="K6995" s="220"/>
      <c r="L6995" s="108"/>
      <c r="M6995" s="220"/>
      <c r="N6995" s="108"/>
      <c r="O6995" s="220"/>
      <c r="P6995" s="108"/>
      <c r="Q6995" s="225"/>
    </row>
    <row r="6996" spans="2:17" x14ac:dyDescent="0.25">
      <c r="B6996" s="108"/>
      <c r="C6996" s="220"/>
      <c r="D6996" s="108"/>
      <c r="E6996" s="220"/>
      <c r="F6996" s="108"/>
      <c r="G6996" s="220"/>
      <c r="H6996" s="108"/>
      <c r="I6996" s="220"/>
      <c r="J6996" s="108"/>
      <c r="K6996" s="220"/>
      <c r="L6996" s="108"/>
      <c r="M6996" s="220"/>
      <c r="N6996" s="108"/>
      <c r="O6996" s="220"/>
      <c r="P6996" s="108"/>
      <c r="Q6996" s="225"/>
    </row>
    <row r="6997" spans="2:17" x14ac:dyDescent="0.25">
      <c r="B6997" s="108"/>
      <c r="C6997" s="220"/>
      <c r="D6997" s="108"/>
      <c r="E6997" s="220"/>
      <c r="F6997" s="108"/>
      <c r="G6997" s="220"/>
      <c r="H6997" s="108"/>
      <c r="I6997" s="220"/>
      <c r="J6997" s="108"/>
      <c r="K6997" s="220"/>
      <c r="L6997" s="108"/>
      <c r="M6997" s="220"/>
      <c r="N6997" s="108"/>
      <c r="O6997" s="220"/>
      <c r="P6997" s="108"/>
      <c r="Q6997" s="225"/>
    </row>
    <row r="6998" spans="2:17" x14ac:dyDescent="0.25">
      <c r="B6998" s="108"/>
      <c r="C6998" s="220"/>
      <c r="D6998" s="108"/>
      <c r="E6998" s="220"/>
      <c r="F6998" s="108"/>
      <c r="G6998" s="220"/>
      <c r="H6998" s="108"/>
      <c r="I6998" s="220"/>
      <c r="J6998" s="108"/>
      <c r="K6998" s="220"/>
      <c r="L6998" s="108"/>
      <c r="M6998" s="220"/>
      <c r="N6998" s="108"/>
      <c r="O6998" s="220"/>
      <c r="P6998" s="108"/>
      <c r="Q6998" s="225"/>
    </row>
    <row r="6999" spans="2:17" x14ac:dyDescent="0.25">
      <c r="B6999" s="108"/>
      <c r="C6999" s="220"/>
      <c r="D6999" s="108"/>
      <c r="E6999" s="220"/>
      <c r="F6999" s="108"/>
      <c r="G6999" s="220"/>
      <c r="H6999" s="108"/>
      <c r="I6999" s="220"/>
      <c r="J6999" s="108"/>
      <c r="K6999" s="220"/>
      <c r="L6999" s="108"/>
      <c r="M6999" s="220"/>
      <c r="N6999" s="108"/>
      <c r="O6999" s="220"/>
      <c r="P6999" s="108"/>
      <c r="Q6999" s="225"/>
    </row>
    <row r="7000" spans="2:17" x14ac:dyDescent="0.25">
      <c r="B7000" s="108"/>
      <c r="C7000" s="220"/>
      <c r="D7000" s="108"/>
      <c r="E7000" s="220"/>
      <c r="F7000" s="108"/>
      <c r="G7000" s="220"/>
      <c r="H7000" s="108"/>
      <c r="I7000" s="220"/>
      <c r="J7000" s="108"/>
      <c r="K7000" s="220"/>
      <c r="L7000" s="108"/>
      <c r="M7000" s="220"/>
      <c r="N7000" s="108"/>
      <c r="O7000" s="220"/>
      <c r="P7000" s="108"/>
      <c r="Q7000" s="225"/>
    </row>
    <row r="7001" spans="2:17" x14ac:dyDescent="0.25">
      <c r="B7001" s="108"/>
      <c r="C7001" s="220"/>
      <c r="D7001" s="108"/>
      <c r="E7001" s="220"/>
      <c r="F7001" s="108"/>
      <c r="G7001" s="220"/>
      <c r="H7001" s="108"/>
      <c r="I7001" s="220"/>
      <c r="J7001" s="108"/>
      <c r="K7001" s="220"/>
      <c r="L7001" s="108"/>
      <c r="M7001" s="220"/>
      <c r="N7001" s="108"/>
      <c r="O7001" s="220"/>
      <c r="P7001" s="108"/>
      <c r="Q7001" s="225"/>
    </row>
    <row r="7002" spans="2:17" x14ac:dyDescent="0.25">
      <c r="B7002" s="108"/>
      <c r="C7002" s="220"/>
      <c r="D7002" s="108"/>
      <c r="E7002" s="220"/>
      <c r="F7002" s="108"/>
      <c r="G7002" s="220"/>
      <c r="H7002" s="108"/>
      <c r="I7002" s="220"/>
      <c r="J7002" s="108"/>
      <c r="K7002" s="220"/>
      <c r="L7002" s="108"/>
      <c r="M7002" s="220"/>
      <c r="N7002" s="108"/>
      <c r="O7002" s="220"/>
      <c r="P7002" s="108"/>
      <c r="Q7002" s="225"/>
    </row>
    <row r="7003" spans="2:17" x14ac:dyDescent="0.25">
      <c r="B7003" s="108"/>
      <c r="C7003" s="220"/>
      <c r="D7003" s="108"/>
      <c r="E7003" s="220"/>
      <c r="F7003" s="108"/>
      <c r="G7003" s="220"/>
      <c r="H7003" s="108"/>
      <c r="I7003" s="220"/>
      <c r="J7003" s="108"/>
      <c r="K7003" s="220"/>
      <c r="L7003" s="108"/>
      <c r="M7003" s="220"/>
      <c r="N7003" s="108"/>
      <c r="O7003" s="220"/>
      <c r="P7003" s="108"/>
      <c r="Q7003" s="225"/>
    </row>
    <row r="7004" spans="2:17" x14ac:dyDescent="0.25">
      <c r="B7004" s="108"/>
      <c r="C7004" s="220"/>
      <c r="D7004" s="108"/>
      <c r="E7004" s="220"/>
      <c r="F7004" s="108"/>
      <c r="G7004" s="220"/>
      <c r="H7004" s="108"/>
      <c r="I7004" s="220"/>
      <c r="J7004" s="108"/>
      <c r="K7004" s="220"/>
      <c r="L7004" s="108"/>
      <c r="M7004" s="220"/>
      <c r="N7004" s="108"/>
      <c r="O7004" s="220"/>
      <c r="P7004" s="108"/>
      <c r="Q7004" s="225"/>
    </row>
    <row r="7005" spans="2:17" x14ac:dyDescent="0.25">
      <c r="B7005" s="108"/>
      <c r="C7005" s="220"/>
      <c r="D7005" s="108"/>
      <c r="E7005" s="220"/>
      <c r="F7005" s="108"/>
      <c r="G7005" s="220"/>
      <c r="H7005" s="108"/>
      <c r="I7005" s="220"/>
      <c r="J7005" s="108"/>
      <c r="K7005" s="220"/>
      <c r="L7005" s="108"/>
      <c r="M7005" s="220"/>
      <c r="N7005" s="108"/>
      <c r="O7005" s="220"/>
      <c r="P7005" s="108"/>
      <c r="Q7005" s="225"/>
    </row>
    <row r="7006" spans="2:17" x14ac:dyDescent="0.25">
      <c r="B7006" s="108"/>
      <c r="C7006" s="220"/>
      <c r="D7006" s="108"/>
      <c r="E7006" s="220"/>
      <c r="F7006" s="108"/>
      <c r="G7006" s="220"/>
      <c r="H7006" s="108"/>
      <c r="I7006" s="220"/>
      <c r="J7006" s="108"/>
      <c r="K7006" s="220"/>
      <c r="L7006" s="108"/>
      <c r="M7006" s="220"/>
      <c r="N7006" s="108"/>
      <c r="O7006" s="220"/>
      <c r="P7006" s="108"/>
      <c r="Q7006" s="225"/>
    </row>
    <row r="7007" spans="2:17" x14ac:dyDescent="0.25">
      <c r="B7007" s="108"/>
      <c r="C7007" s="220"/>
      <c r="D7007" s="108"/>
      <c r="E7007" s="220"/>
      <c r="F7007" s="108"/>
      <c r="G7007" s="220"/>
      <c r="H7007" s="108"/>
      <c r="I7007" s="220"/>
      <c r="J7007" s="108"/>
      <c r="K7007" s="220"/>
      <c r="L7007" s="108"/>
      <c r="M7007" s="220"/>
      <c r="N7007" s="108"/>
      <c r="O7007" s="220"/>
      <c r="P7007" s="108"/>
      <c r="Q7007" s="225"/>
    </row>
    <row r="7008" spans="2:17" x14ac:dyDescent="0.25">
      <c r="B7008" s="108"/>
      <c r="C7008" s="220"/>
      <c r="D7008" s="108"/>
      <c r="E7008" s="220"/>
      <c r="F7008" s="108"/>
      <c r="G7008" s="220"/>
      <c r="H7008" s="108"/>
      <c r="I7008" s="220"/>
      <c r="J7008" s="108"/>
      <c r="K7008" s="220"/>
      <c r="L7008" s="108"/>
      <c r="M7008" s="220"/>
      <c r="N7008" s="108"/>
      <c r="O7008" s="220"/>
      <c r="P7008" s="108"/>
      <c r="Q7008" s="225"/>
    </row>
    <row r="7009" spans="2:17" x14ac:dyDescent="0.25">
      <c r="B7009" s="108"/>
      <c r="C7009" s="220"/>
      <c r="D7009" s="108"/>
      <c r="E7009" s="220"/>
      <c r="F7009" s="108"/>
      <c r="G7009" s="220"/>
      <c r="H7009" s="108"/>
      <c r="I7009" s="220"/>
      <c r="J7009" s="108"/>
      <c r="K7009" s="220"/>
      <c r="L7009" s="108"/>
      <c r="M7009" s="220"/>
      <c r="N7009" s="108"/>
      <c r="O7009" s="220"/>
      <c r="P7009" s="108"/>
      <c r="Q7009" s="225"/>
    </row>
    <row r="7010" spans="2:17" x14ac:dyDescent="0.25">
      <c r="B7010" s="108"/>
      <c r="C7010" s="220"/>
      <c r="D7010" s="108"/>
      <c r="E7010" s="220"/>
      <c r="F7010" s="108"/>
      <c r="G7010" s="220"/>
      <c r="H7010" s="108"/>
      <c r="I7010" s="220"/>
      <c r="J7010" s="108"/>
      <c r="K7010" s="220"/>
      <c r="L7010" s="108"/>
      <c r="M7010" s="220"/>
      <c r="N7010" s="108"/>
      <c r="O7010" s="220"/>
      <c r="P7010" s="108"/>
      <c r="Q7010" s="225"/>
    </row>
    <row r="7011" spans="2:17" x14ac:dyDescent="0.25">
      <c r="B7011" s="108"/>
      <c r="C7011" s="220"/>
      <c r="D7011" s="108"/>
      <c r="E7011" s="220"/>
      <c r="F7011" s="108"/>
      <c r="G7011" s="220"/>
      <c r="H7011" s="108"/>
      <c r="I7011" s="220"/>
      <c r="J7011" s="108"/>
      <c r="K7011" s="220"/>
      <c r="L7011" s="108"/>
      <c r="M7011" s="220"/>
      <c r="N7011" s="108"/>
      <c r="O7011" s="220"/>
      <c r="P7011" s="108"/>
      <c r="Q7011" s="225"/>
    </row>
    <row r="7012" spans="2:17" x14ac:dyDescent="0.25">
      <c r="B7012" s="108"/>
      <c r="C7012" s="220"/>
      <c r="D7012" s="108"/>
      <c r="E7012" s="220"/>
      <c r="F7012" s="108"/>
      <c r="G7012" s="220"/>
      <c r="H7012" s="108"/>
      <c r="I7012" s="220"/>
      <c r="J7012" s="108"/>
      <c r="K7012" s="220"/>
      <c r="L7012" s="108"/>
      <c r="M7012" s="220"/>
      <c r="N7012" s="108"/>
      <c r="O7012" s="220"/>
      <c r="P7012" s="108"/>
      <c r="Q7012" s="225"/>
    </row>
    <row r="7013" spans="2:17" x14ac:dyDescent="0.25">
      <c r="B7013" s="108"/>
      <c r="C7013" s="220"/>
      <c r="D7013" s="108"/>
      <c r="E7013" s="220"/>
      <c r="F7013" s="108"/>
      <c r="G7013" s="220"/>
      <c r="H7013" s="108"/>
      <c r="I7013" s="220"/>
      <c r="J7013" s="108"/>
      <c r="K7013" s="220"/>
      <c r="L7013" s="108"/>
      <c r="M7013" s="220"/>
      <c r="N7013" s="108"/>
      <c r="O7013" s="220"/>
      <c r="P7013" s="108"/>
      <c r="Q7013" s="225"/>
    </row>
    <row r="7014" spans="2:17" x14ac:dyDescent="0.25">
      <c r="B7014" s="108"/>
      <c r="C7014" s="220"/>
      <c r="D7014" s="108"/>
      <c r="E7014" s="220"/>
      <c r="F7014" s="108"/>
      <c r="G7014" s="220"/>
      <c r="H7014" s="108"/>
      <c r="I7014" s="220"/>
      <c r="J7014" s="108"/>
      <c r="K7014" s="220"/>
      <c r="L7014" s="108"/>
      <c r="M7014" s="220"/>
      <c r="N7014" s="108"/>
      <c r="O7014" s="220"/>
      <c r="P7014" s="108"/>
      <c r="Q7014" s="225"/>
    </row>
    <row r="7015" spans="2:17" x14ac:dyDescent="0.25">
      <c r="B7015" s="108"/>
      <c r="C7015" s="220"/>
      <c r="D7015" s="108"/>
      <c r="E7015" s="220"/>
      <c r="F7015" s="108"/>
      <c r="G7015" s="220"/>
      <c r="H7015" s="108"/>
      <c r="I7015" s="220"/>
      <c r="J7015" s="108"/>
      <c r="K7015" s="220"/>
      <c r="L7015" s="108"/>
      <c r="M7015" s="220"/>
      <c r="N7015" s="108"/>
      <c r="O7015" s="220"/>
      <c r="P7015" s="108"/>
      <c r="Q7015" s="225"/>
    </row>
    <row r="7016" spans="2:17" x14ac:dyDescent="0.25">
      <c r="B7016" s="108"/>
      <c r="C7016" s="220"/>
      <c r="D7016" s="108"/>
      <c r="E7016" s="220"/>
      <c r="F7016" s="108"/>
      <c r="G7016" s="220"/>
      <c r="H7016" s="108"/>
      <c r="I7016" s="220"/>
      <c r="J7016" s="108"/>
      <c r="K7016" s="220"/>
      <c r="L7016" s="108"/>
      <c r="M7016" s="220"/>
      <c r="N7016" s="108"/>
      <c r="O7016" s="220"/>
      <c r="P7016" s="108"/>
      <c r="Q7016" s="225"/>
    </row>
    <row r="7017" spans="2:17" x14ac:dyDescent="0.25">
      <c r="B7017" s="108"/>
      <c r="C7017" s="220"/>
      <c r="D7017" s="108"/>
      <c r="E7017" s="220"/>
      <c r="F7017" s="108"/>
      <c r="G7017" s="220"/>
      <c r="H7017" s="108"/>
      <c r="I7017" s="220"/>
      <c r="J7017" s="108"/>
      <c r="K7017" s="220"/>
      <c r="L7017" s="108"/>
      <c r="M7017" s="220"/>
      <c r="N7017" s="108"/>
      <c r="O7017" s="220"/>
      <c r="P7017" s="108"/>
      <c r="Q7017" s="225"/>
    </row>
    <row r="7018" spans="2:17" x14ac:dyDescent="0.25">
      <c r="B7018" s="108"/>
      <c r="C7018" s="220"/>
      <c r="D7018" s="108"/>
      <c r="E7018" s="220"/>
      <c r="F7018" s="108"/>
      <c r="G7018" s="220"/>
      <c r="H7018" s="108"/>
      <c r="I7018" s="220"/>
      <c r="J7018" s="108"/>
      <c r="K7018" s="220"/>
      <c r="L7018" s="108"/>
      <c r="M7018" s="220"/>
      <c r="N7018" s="108"/>
      <c r="O7018" s="220"/>
      <c r="P7018" s="108"/>
      <c r="Q7018" s="225"/>
    </row>
    <row r="7019" spans="2:17" x14ac:dyDescent="0.25">
      <c r="B7019" s="108"/>
      <c r="C7019" s="220"/>
      <c r="D7019" s="108"/>
      <c r="E7019" s="220"/>
      <c r="F7019" s="108"/>
      <c r="G7019" s="220"/>
      <c r="H7019" s="108"/>
      <c r="I7019" s="220"/>
      <c r="J7019" s="108"/>
      <c r="K7019" s="220"/>
      <c r="L7019" s="108"/>
      <c r="M7019" s="220"/>
      <c r="N7019" s="108"/>
      <c r="O7019" s="220"/>
      <c r="P7019" s="108"/>
      <c r="Q7019" s="225"/>
    </row>
    <row r="7020" spans="2:17" x14ac:dyDescent="0.25">
      <c r="B7020" s="108"/>
      <c r="C7020" s="220"/>
      <c r="D7020" s="108"/>
      <c r="E7020" s="220"/>
      <c r="F7020" s="108"/>
      <c r="G7020" s="220"/>
      <c r="H7020" s="108"/>
      <c r="I7020" s="220"/>
      <c r="J7020" s="108"/>
      <c r="K7020" s="220"/>
      <c r="L7020" s="108"/>
      <c r="M7020" s="220"/>
      <c r="N7020" s="108"/>
      <c r="O7020" s="220"/>
      <c r="P7020" s="108"/>
      <c r="Q7020" s="225"/>
    </row>
    <row r="7021" spans="2:17" x14ac:dyDescent="0.25">
      <c r="B7021" s="108"/>
      <c r="C7021" s="220"/>
      <c r="D7021" s="108"/>
      <c r="E7021" s="220"/>
      <c r="F7021" s="108"/>
      <c r="G7021" s="220"/>
      <c r="H7021" s="108"/>
      <c r="I7021" s="220"/>
      <c r="J7021" s="108"/>
      <c r="K7021" s="220"/>
      <c r="L7021" s="108"/>
      <c r="M7021" s="220"/>
      <c r="N7021" s="108"/>
      <c r="O7021" s="220"/>
      <c r="P7021" s="108"/>
      <c r="Q7021" s="225"/>
    </row>
    <row r="7022" spans="2:17" x14ac:dyDescent="0.25">
      <c r="B7022" s="108"/>
      <c r="C7022" s="220"/>
      <c r="D7022" s="108"/>
      <c r="E7022" s="220"/>
      <c r="F7022" s="108"/>
      <c r="G7022" s="220"/>
      <c r="H7022" s="108"/>
      <c r="I7022" s="220"/>
      <c r="J7022" s="108"/>
      <c r="K7022" s="220"/>
      <c r="L7022" s="108"/>
      <c r="M7022" s="220"/>
      <c r="N7022" s="108"/>
      <c r="O7022" s="220"/>
      <c r="P7022" s="108"/>
      <c r="Q7022" s="225"/>
    </row>
    <row r="7023" spans="2:17" x14ac:dyDescent="0.25">
      <c r="B7023" s="108"/>
      <c r="C7023" s="220"/>
      <c r="D7023" s="108"/>
      <c r="E7023" s="220"/>
      <c r="F7023" s="108"/>
      <c r="G7023" s="220"/>
      <c r="H7023" s="108"/>
      <c r="I7023" s="220"/>
      <c r="J7023" s="108"/>
      <c r="K7023" s="220"/>
      <c r="L7023" s="108"/>
      <c r="M7023" s="220"/>
      <c r="N7023" s="108"/>
      <c r="O7023" s="220"/>
      <c r="P7023" s="108"/>
      <c r="Q7023" s="225"/>
    </row>
    <row r="7024" spans="2:17" x14ac:dyDescent="0.25">
      <c r="B7024" s="108"/>
      <c r="C7024" s="220"/>
      <c r="D7024" s="108"/>
      <c r="E7024" s="220"/>
      <c r="F7024" s="108"/>
      <c r="G7024" s="220"/>
      <c r="H7024" s="108"/>
      <c r="I7024" s="220"/>
      <c r="J7024" s="108"/>
      <c r="K7024" s="220"/>
      <c r="L7024" s="108"/>
      <c r="M7024" s="220"/>
      <c r="N7024" s="108"/>
      <c r="O7024" s="220"/>
      <c r="P7024" s="108"/>
      <c r="Q7024" s="225"/>
    </row>
    <row r="7025" spans="2:17" x14ac:dyDescent="0.25">
      <c r="B7025" s="108"/>
      <c r="C7025" s="220"/>
      <c r="D7025" s="108"/>
      <c r="E7025" s="220"/>
      <c r="F7025" s="108"/>
      <c r="G7025" s="220"/>
      <c r="H7025" s="108"/>
      <c r="I7025" s="220"/>
      <c r="J7025" s="108"/>
      <c r="K7025" s="220"/>
      <c r="L7025" s="108"/>
      <c r="M7025" s="220"/>
      <c r="N7025" s="108"/>
      <c r="O7025" s="220"/>
      <c r="P7025" s="108"/>
      <c r="Q7025" s="225"/>
    </row>
    <row r="7026" spans="2:17" x14ac:dyDescent="0.25">
      <c r="B7026" s="108"/>
      <c r="C7026" s="220"/>
      <c r="D7026" s="108"/>
      <c r="E7026" s="220"/>
      <c r="F7026" s="108"/>
      <c r="G7026" s="220"/>
      <c r="H7026" s="108"/>
      <c r="I7026" s="220"/>
      <c r="J7026" s="108"/>
      <c r="K7026" s="220"/>
      <c r="L7026" s="108"/>
      <c r="M7026" s="220"/>
      <c r="N7026" s="108"/>
      <c r="O7026" s="220"/>
      <c r="P7026" s="108"/>
      <c r="Q7026" s="225"/>
    </row>
    <row r="7027" spans="2:17" x14ac:dyDescent="0.25">
      <c r="B7027" s="108"/>
      <c r="C7027" s="220"/>
      <c r="D7027" s="108"/>
      <c r="E7027" s="220"/>
      <c r="F7027" s="108"/>
      <c r="G7027" s="220"/>
      <c r="H7027" s="108"/>
      <c r="I7027" s="220"/>
      <c r="J7027" s="108"/>
      <c r="K7027" s="220"/>
      <c r="L7027" s="108"/>
      <c r="M7027" s="220"/>
      <c r="N7027" s="108"/>
      <c r="O7027" s="220"/>
      <c r="P7027" s="108"/>
      <c r="Q7027" s="225"/>
    </row>
    <row r="7028" spans="2:17" x14ac:dyDescent="0.25">
      <c r="B7028" s="108"/>
      <c r="C7028" s="220"/>
      <c r="D7028" s="108"/>
      <c r="E7028" s="220"/>
      <c r="F7028" s="108"/>
      <c r="G7028" s="220"/>
      <c r="H7028" s="108"/>
      <c r="I7028" s="220"/>
      <c r="J7028" s="108"/>
      <c r="K7028" s="220"/>
      <c r="L7028" s="108"/>
      <c r="M7028" s="220"/>
      <c r="N7028" s="108"/>
      <c r="O7028" s="220"/>
      <c r="P7028" s="108"/>
      <c r="Q7028" s="225"/>
    </row>
    <row r="7029" spans="2:17" x14ac:dyDescent="0.25">
      <c r="B7029" s="108"/>
      <c r="C7029" s="220"/>
      <c r="D7029" s="108"/>
      <c r="E7029" s="220"/>
      <c r="F7029" s="108"/>
      <c r="G7029" s="220"/>
      <c r="H7029" s="108"/>
      <c r="I7029" s="220"/>
      <c r="J7029" s="108"/>
      <c r="K7029" s="220"/>
      <c r="L7029" s="108"/>
      <c r="M7029" s="220"/>
      <c r="N7029" s="108"/>
      <c r="O7029" s="220"/>
      <c r="P7029" s="108"/>
      <c r="Q7029" s="225"/>
    </row>
    <row r="7030" spans="2:17" x14ac:dyDescent="0.25">
      <c r="B7030" s="108"/>
      <c r="C7030" s="220"/>
      <c r="D7030" s="108"/>
      <c r="E7030" s="220"/>
      <c r="F7030" s="108"/>
      <c r="G7030" s="220"/>
      <c r="H7030" s="108"/>
      <c r="I7030" s="220"/>
      <c r="J7030" s="108"/>
      <c r="K7030" s="220"/>
      <c r="L7030" s="108"/>
      <c r="M7030" s="220"/>
      <c r="N7030" s="108"/>
      <c r="O7030" s="220"/>
      <c r="P7030" s="108"/>
      <c r="Q7030" s="225"/>
    </row>
    <row r="7031" spans="2:17" x14ac:dyDescent="0.25">
      <c r="B7031" s="108"/>
      <c r="C7031" s="220"/>
      <c r="D7031" s="108"/>
      <c r="E7031" s="220"/>
      <c r="F7031" s="108"/>
      <c r="G7031" s="220"/>
      <c r="H7031" s="108"/>
      <c r="I7031" s="220"/>
      <c r="J7031" s="108"/>
      <c r="K7031" s="220"/>
      <c r="L7031" s="108"/>
      <c r="M7031" s="220"/>
      <c r="N7031" s="108"/>
      <c r="O7031" s="220"/>
      <c r="P7031" s="108"/>
      <c r="Q7031" s="225"/>
    </row>
    <row r="7032" spans="2:17" x14ac:dyDescent="0.25">
      <c r="B7032" s="108"/>
      <c r="C7032" s="220"/>
      <c r="D7032" s="108"/>
      <c r="E7032" s="220"/>
      <c r="F7032" s="108"/>
      <c r="G7032" s="220"/>
      <c r="H7032" s="108"/>
      <c r="I7032" s="220"/>
      <c r="J7032" s="108"/>
      <c r="K7032" s="220"/>
      <c r="L7032" s="108"/>
      <c r="M7032" s="220"/>
      <c r="N7032" s="108"/>
      <c r="O7032" s="220"/>
      <c r="P7032" s="108"/>
      <c r="Q7032" s="225"/>
    </row>
    <row r="7033" spans="2:17" x14ac:dyDescent="0.25">
      <c r="B7033" s="108"/>
      <c r="C7033" s="220"/>
      <c r="D7033" s="108"/>
      <c r="E7033" s="220"/>
      <c r="F7033" s="108"/>
      <c r="G7033" s="220"/>
      <c r="H7033" s="108"/>
      <c r="I7033" s="220"/>
      <c r="J7033" s="108"/>
      <c r="K7033" s="220"/>
      <c r="L7033" s="108"/>
      <c r="M7033" s="220"/>
      <c r="N7033" s="108"/>
      <c r="O7033" s="220"/>
      <c r="P7033" s="108"/>
      <c r="Q7033" s="225"/>
    </row>
    <row r="7034" spans="2:17" x14ac:dyDescent="0.25">
      <c r="B7034" s="108"/>
      <c r="C7034" s="220"/>
      <c r="D7034" s="108"/>
      <c r="E7034" s="220"/>
      <c r="F7034" s="108"/>
      <c r="G7034" s="220"/>
      <c r="H7034" s="108"/>
      <c r="I7034" s="220"/>
      <c r="J7034" s="108"/>
      <c r="K7034" s="220"/>
      <c r="L7034" s="108"/>
      <c r="M7034" s="220"/>
      <c r="N7034" s="108"/>
      <c r="O7034" s="220"/>
      <c r="P7034" s="108"/>
      <c r="Q7034" s="225"/>
    </row>
    <row r="7035" spans="2:17" x14ac:dyDescent="0.25">
      <c r="B7035" s="108"/>
      <c r="C7035" s="220"/>
      <c r="D7035" s="108"/>
      <c r="E7035" s="220"/>
      <c r="F7035" s="108"/>
      <c r="G7035" s="220"/>
      <c r="H7035" s="108"/>
      <c r="I7035" s="220"/>
      <c r="J7035" s="108"/>
      <c r="K7035" s="220"/>
      <c r="L7035" s="108"/>
      <c r="M7035" s="220"/>
      <c r="N7035" s="108"/>
      <c r="O7035" s="220"/>
      <c r="P7035" s="108"/>
      <c r="Q7035" s="225"/>
    </row>
    <row r="7036" spans="2:17" x14ac:dyDescent="0.25">
      <c r="B7036" s="108"/>
      <c r="C7036" s="220"/>
      <c r="D7036" s="108"/>
      <c r="E7036" s="220"/>
      <c r="F7036" s="108"/>
      <c r="G7036" s="220"/>
      <c r="H7036" s="108"/>
      <c r="I7036" s="220"/>
      <c r="J7036" s="108"/>
      <c r="K7036" s="220"/>
      <c r="L7036" s="108"/>
      <c r="M7036" s="220"/>
      <c r="N7036" s="108"/>
      <c r="O7036" s="220"/>
      <c r="P7036" s="108"/>
      <c r="Q7036" s="225"/>
    </row>
    <row r="7037" spans="2:17" x14ac:dyDescent="0.25">
      <c r="B7037" s="108"/>
      <c r="C7037" s="220"/>
      <c r="D7037" s="108"/>
      <c r="E7037" s="220"/>
      <c r="F7037" s="108"/>
      <c r="G7037" s="220"/>
      <c r="H7037" s="108"/>
      <c r="I7037" s="220"/>
      <c r="J7037" s="108"/>
      <c r="K7037" s="220"/>
      <c r="L7037" s="108"/>
      <c r="M7037" s="220"/>
      <c r="N7037" s="108"/>
      <c r="O7037" s="220"/>
      <c r="P7037" s="108"/>
      <c r="Q7037" s="225"/>
    </row>
    <row r="7038" spans="2:17" x14ac:dyDescent="0.25">
      <c r="B7038" s="108"/>
      <c r="C7038" s="220"/>
      <c r="D7038" s="108"/>
      <c r="E7038" s="220"/>
      <c r="F7038" s="108"/>
      <c r="G7038" s="220"/>
      <c r="H7038" s="108"/>
      <c r="I7038" s="220"/>
      <c r="J7038" s="108"/>
      <c r="K7038" s="220"/>
      <c r="L7038" s="108"/>
      <c r="M7038" s="220"/>
      <c r="N7038" s="108"/>
      <c r="O7038" s="220"/>
      <c r="P7038" s="108"/>
      <c r="Q7038" s="225"/>
    </row>
    <row r="7039" spans="2:17" x14ac:dyDescent="0.25">
      <c r="B7039" s="108"/>
      <c r="C7039" s="220"/>
      <c r="D7039" s="108"/>
      <c r="E7039" s="220"/>
      <c r="F7039" s="108"/>
      <c r="G7039" s="220"/>
      <c r="H7039" s="108"/>
      <c r="I7039" s="220"/>
      <c r="J7039" s="108"/>
      <c r="K7039" s="220"/>
      <c r="L7039" s="108"/>
      <c r="M7039" s="220"/>
      <c r="N7039" s="108"/>
      <c r="O7039" s="220"/>
      <c r="P7039" s="108"/>
      <c r="Q7039" s="225"/>
    </row>
    <row r="7040" spans="2:17" x14ac:dyDescent="0.25">
      <c r="B7040" s="108"/>
      <c r="C7040" s="220"/>
      <c r="D7040" s="108"/>
      <c r="E7040" s="220"/>
      <c r="F7040" s="108"/>
      <c r="G7040" s="220"/>
      <c r="H7040" s="108"/>
      <c r="I7040" s="220"/>
      <c r="J7040" s="108"/>
      <c r="K7040" s="220"/>
      <c r="L7040" s="108"/>
      <c r="M7040" s="220"/>
      <c r="N7040" s="108"/>
      <c r="O7040" s="220"/>
      <c r="P7040" s="108"/>
      <c r="Q7040" s="225"/>
    </row>
    <row r="7041" spans="2:17" x14ac:dyDescent="0.25">
      <c r="B7041" s="108"/>
      <c r="C7041" s="220"/>
      <c r="D7041" s="108"/>
      <c r="E7041" s="220"/>
      <c r="F7041" s="108"/>
      <c r="G7041" s="220"/>
      <c r="H7041" s="108"/>
      <c r="I7041" s="220"/>
      <c r="J7041" s="108"/>
      <c r="K7041" s="220"/>
      <c r="L7041" s="108"/>
      <c r="M7041" s="220"/>
      <c r="N7041" s="108"/>
      <c r="O7041" s="220"/>
      <c r="P7041" s="108"/>
      <c r="Q7041" s="225"/>
    </row>
    <row r="7042" spans="2:17" x14ac:dyDescent="0.25">
      <c r="B7042" s="108"/>
      <c r="C7042" s="220"/>
      <c r="D7042" s="108"/>
      <c r="E7042" s="220"/>
      <c r="F7042" s="108"/>
      <c r="G7042" s="220"/>
      <c r="H7042" s="108"/>
      <c r="I7042" s="220"/>
      <c r="J7042" s="108"/>
      <c r="K7042" s="220"/>
      <c r="L7042" s="108"/>
      <c r="M7042" s="220"/>
      <c r="N7042" s="108"/>
      <c r="O7042" s="220"/>
      <c r="P7042" s="108"/>
      <c r="Q7042" s="225"/>
    </row>
    <row r="7043" spans="2:17" x14ac:dyDescent="0.25">
      <c r="B7043" s="108"/>
      <c r="C7043" s="220"/>
      <c r="D7043" s="108"/>
      <c r="E7043" s="220"/>
      <c r="F7043" s="108"/>
      <c r="G7043" s="220"/>
      <c r="H7043" s="108"/>
      <c r="I7043" s="220"/>
      <c r="J7043" s="108"/>
      <c r="K7043" s="220"/>
      <c r="L7043" s="108"/>
      <c r="M7043" s="220"/>
      <c r="N7043" s="108"/>
      <c r="O7043" s="220"/>
      <c r="P7043" s="108"/>
      <c r="Q7043" s="225"/>
    </row>
    <row r="7044" spans="2:17" x14ac:dyDescent="0.25">
      <c r="B7044" s="108"/>
      <c r="C7044" s="220"/>
      <c r="D7044" s="108"/>
      <c r="E7044" s="220"/>
      <c r="F7044" s="108"/>
      <c r="G7044" s="220"/>
      <c r="H7044" s="108"/>
      <c r="I7044" s="220"/>
      <c r="J7044" s="108"/>
      <c r="K7044" s="220"/>
      <c r="L7044" s="108"/>
      <c r="M7044" s="220"/>
      <c r="N7044" s="108"/>
      <c r="O7044" s="220"/>
      <c r="P7044" s="108"/>
      <c r="Q7044" s="225"/>
    </row>
    <row r="7045" spans="2:17" x14ac:dyDescent="0.25">
      <c r="B7045" s="108"/>
      <c r="C7045" s="220"/>
      <c r="D7045" s="108"/>
      <c r="E7045" s="220"/>
      <c r="F7045" s="108"/>
      <c r="G7045" s="220"/>
      <c r="H7045" s="108"/>
      <c r="I7045" s="220"/>
      <c r="J7045" s="108"/>
      <c r="K7045" s="220"/>
      <c r="L7045" s="108"/>
      <c r="M7045" s="220"/>
      <c r="N7045" s="108"/>
      <c r="O7045" s="220"/>
      <c r="P7045" s="108"/>
      <c r="Q7045" s="225"/>
    </row>
    <row r="7046" spans="2:17" x14ac:dyDescent="0.25">
      <c r="B7046" s="108"/>
      <c r="C7046" s="220"/>
      <c r="D7046" s="108"/>
      <c r="E7046" s="220"/>
      <c r="F7046" s="108"/>
      <c r="G7046" s="220"/>
      <c r="H7046" s="108"/>
      <c r="I7046" s="220"/>
      <c r="J7046" s="108"/>
      <c r="K7046" s="220"/>
      <c r="L7046" s="108"/>
      <c r="M7046" s="220"/>
      <c r="N7046" s="108"/>
      <c r="O7046" s="220"/>
      <c r="P7046" s="108"/>
      <c r="Q7046" s="225"/>
    </row>
    <row r="7047" spans="2:17" x14ac:dyDescent="0.25">
      <c r="B7047" s="108"/>
      <c r="C7047" s="220"/>
      <c r="D7047" s="108"/>
      <c r="E7047" s="220"/>
      <c r="F7047" s="108"/>
      <c r="G7047" s="220"/>
      <c r="H7047" s="108"/>
      <c r="I7047" s="220"/>
      <c r="J7047" s="108"/>
      <c r="K7047" s="220"/>
      <c r="L7047" s="108"/>
      <c r="M7047" s="220"/>
      <c r="N7047" s="108"/>
      <c r="O7047" s="220"/>
      <c r="P7047" s="108"/>
      <c r="Q7047" s="225"/>
    </row>
    <row r="7048" spans="2:17" x14ac:dyDescent="0.25">
      <c r="B7048" s="108"/>
      <c r="C7048" s="220"/>
      <c r="D7048" s="108"/>
      <c r="E7048" s="220"/>
      <c r="F7048" s="108"/>
      <c r="G7048" s="220"/>
      <c r="H7048" s="108"/>
      <c r="I7048" s="220"/>
      <c r="J7048" s="108"/>
      <c r="K7048" s="220"/>
      <c r="L7048" s="108"/>
      <c r="M7048" s="220"/>
      <c r="N7048" s="108"/>
      <c r="O7048" s="220"/>
      <c r="P7048" s="108"/>
      <c r="Q7048" s="225"/>
    </row>
    <row r="7049" spans="2:17" x14ac:dyDescent="0.25">
      <c r="B7049" s="108"/>
      <c r="C7049" s="220"/>
      <c r="D7049" s="108"/>
      <c r="E7049" s="220"/>
      <c r="F7049" s="108"/>
      <c r="G7049" s="220"/>
      <c r="H7049" s="108"/>
      <c r="I7049" s="220"/>
      <c r="J7049" s="108"/>
      <c r="K7049" s="220"/>
      <c r="L7049" s="108"/>
      <c r="M7049" s="220"/>
      <c r="N7049" s="108"/>
      <c r="O7049" s="220"/>
      <c r="P7049" s="108"/>
      <c r="Q7049" s="225"/>
    </row>
    <row r="7050" spans="2:17" x14ac:dyDescent="0.25">
      <c r="B7050" s="108"/>
      <c r="C7050" s="220"/>
      <c r="D7050" s="108"/>
      <c r="E7050" s="220"/>
      <c r="F7050" s="108"/>
      <c r="G7050" s="220"/>
      <c r="H7050" s="108"/>
      <c r="I7050" s="220"/>
      <c r="J7050" s="108"/>
      <c r="K7050" s="220"/>
      <c r="L7050" s="108"/>
      <c r="M7050" s="220"/>
      <c r="N7050" s="108"/>
      <c r="O7050" s="220"/>
      <c r="P7050" s="108"/>
      <c r="Q7050" s="225"/>
    </row>
    <row r="7051" spans="2:17" x14ac:dyDescent="0.25">
      <c r="B7051" s="108"/>
      <c r="C7051" s="220"/>
      <c r="D7051" s="108"/>
      <c r="E7051" s="220"/>
      <c r="F7051" s="108"/>
      <c r="G7051" s="220"/>
      <c r="H7051" s="108"/>
      <c r="I7051" s="220"/>
      <c r="J7051" s="108"/>
      <c r="K7051" s="220"/>
      <c r="L7051" s="108"/>
      <c r="M7051" s="220"/>
      <c r="N7051" s="108"/>
      <c r="O7051" s="220"/>
      <c r="P7051" s="108"/>
      <c r="Q7051" s="225"/>
    </row>
    <row r="7052" spans="2:17" x14ac:dyDescent="0.25">
      <c r="B7052" s="108"/>
      <c r="C7052" s="220"/>
      <c r="D7052" s="108"/>
      <c r="E7052" s="220"/>
      <c r="F7052" s="108"/>
      <c r="G7052" s="220"/>
      <c r="H7052" s="108"/>
      <c r="I7052" s="220"/>
      <c r="J7052" s="108"/>
      <c r="K7052" s="220"/>
      <c r="L7052" s="108"/>
      <c r="M7052" s="220"/>
      <c r="N7052" s="108"/>
      <c r="O7052" s="220"/>
      <c r="P7052" s="108"/>
      <c r="Q7052" s="225"/>
    </row>
    <row r="7053" spans="2:17" x14ac:dyDescent="0.25">
      <c r="B7053" s="108"/>
      <c r="C7053" s="220"/>
      <c r="D7053" s="108"/>
      <c r="E7053" s="220"/>
      <c r="F7053" s="108"/>
      <c r="G7053" s="220"/>
      <c r="H7053" s="108"/>
      <c r="I7053" s="220"/>
      <c r="J7053" s="108"/>
      <c r="K7053" s="220"/>
      <c r="L7053" s="108"/>
      <c r="M7053" s="220"/>
      <c r="N7053" s="108"/>
      <c r="O7053" s="220"/>
      <c r="P7053" s="108"/>
      <c r="Q7053" s="225"/>
    </row>
    <row r="7054" spans="2:17" x14ac:dyDescent="0.25">
      <c r="B7054" s="108"/>
      <c r="C7054" s="220"/>
      <c r="D7054" s="108"/>
      <c r="E7054" s="220"/>
      <c r="F7054" s="108"/>
      <c r="G7054" s="220"/>
      <c r="H7054" s="108"/>
      <c r="I7054" s="220"/>
      <c r="J7054" s="108"/>
      <c r="K7054" s="220"/>
      <c r="L7054" s="108"/>
      <c r="M7054" s="220"/>
      <c r="N7054" s="108"/>
      <c r="O7054" s="220"/>
      <c r="P7054" s="108"/>
      <c r="Q7054" s="225"/>
    </row>
    <row r="7055" spans="2:17" x14ac:dyDescent="0.25">
      <c r="B7055" s="108"/>
      <c r="C7055" s="220"/>
      <c r="D7055" s="108"/>
      <c r="E7055" s="220"/>
      <c r="F7055" s="108"/>
      <c r="G7055" s="220"/>
      <c r="H7055" s="108"/>
      <c r="I7055" s="220"/>
      <c r="J7055" s="108"/>
      <c r="K7055" s="220"/>
      <c r="L7055" s="108"/>
      <c r="M7055" s="220"/>
      <c r="N7055" s="108"/>
      <c r="O7055" s="220"/>
      <c r="P7055" s="108"/>
      <c r="Q7055" s="225"/>
    </row>
    <row r="7056" spans="2:17" x14ac:dyDescent="0.25">
      <c r="B7056" s="108"/>
      <c r="C7056" s="220"/>
      <c r="D7056" s="108"/>
      <c r="E7056" s="220"/>
      <c r="F7056" s="108"/>
      <c r="G7056" s="220"/>
      <c r="H7056" s="108"/>
      <c r="I7056" s="220"/>
      <c r="J7056" s="108"/>
      <c r="K7056" s="220"/>
      <c r="L7056" s="108"/>
      <c r="M7056" s="220"/>
      <c r="N7056" s="108"/>
      <c r="O7056" s="220"/>
      <c r="P7056" s="108"/>
      <c r="Q7056" s="225"/>
    </row>
    <row r="7057" spans="2:17" x14ac:dyDescent="0.25">
      <c r="B7057" s="108"/>
      <c r="C7057" s="220"/>
      <c r="D7057" s="108"/>
      <c r="E7057" s="220"/>
      <c r="F7057" s="108"/>
      <c r="G7057" s="220"/>
      <c r="H7057" s="108"/>
      <c r="I7057" s="220"/>
      <c r="J7057" s="108"/>
      <c r="K7057" s="220"/>
      <c r="L7057" s="108"/>
      <c r="M7057" s="220"/>
      <c r="N7057" s="108"/>
      <c r="O7057" s="220"/>
      <c r="P7057" s="108"/>
      <c r="Q7057" s="225"/>
    </row>
    <row r="7058" spans="2:17" x14ac:dyDescent="0.25">
      <c r="B7058" s="108"/>
      <c r="C7058" s="220"/>
      <c r="D7058" s="108"/>
      <c r="E7058" s="220"/>
      <c r="F7058" s="108"/>
      <c r="G7058" s="220"/>
      <c r="H7058" s="108"/>
      <c r="I7058" s="220"/>
      <c r="J7058" s="108"/>
      <c r="K7058" s="220"/>
      <c r="L7058" s="108"/>
      <c r="M7058" s="220"/>
      <c r="N7058" s="108"/>
      <c r="O7058" s="220"/>
      <c r="P7058" s="108"/>
      <c r="Q7058" s="225"/>
    </row>
    <row r="7059" spans="2:17" x14ac:dyDescent="0.25">
      <c r="B7059" s="108"/>
      <c r="C7059" s="220"/>
      <c r="D7059" s="108"/>
      <c r="E7059" s="220"/>
      <c r="F7059" s="108"/>
      <c r="G7059" s="220"/>
      <c r="H7059" s="108"/>
      <c r="I7059" s="220"/>
      <c r="J7059" s="108"/>
      <c r="K7059" s="220"/>
      <c r="L7059" s="108"/>
      <c r="M7059" s="220"/>
      <c r="N7059" s="108"/>
      <c r="O7059" s="220"/>
      <c r="P7059" s="108"/>
      <c r="Q7059" s="225"/>
    </row>
    <row r="7060" spans="2:17" x14ac:dyDescent="0.25">
      <c r="B7060" s="108"/>
      <c r="C7060" s="220"/>
      <c r="D7060" s="108"/>
      <c r="E7060" s="220"/>
      <c r="F7060" s="108"/>
      <c r="G7060" s="220"/>
      <c r="H7060" s="108"/>
      <c r="I7060" s="220"/>
      <c r="J7060" s="108"/>
      <c r="K7060" s="220"/>
      <c r="L7060" s="108"/>
      <c r="M7060" s="220"/>
      <c r="N7060" s="108"/>
      <c r="O7060" s="220"/>
      <c r="P7060" s="108"/>
      <c r="Q7060" s="225"/>
    </row>
    <row r="7061" spans="2:17" x14ac:dyDescent="0.25">
      <c r="B7061" s="108"/>
      <c r="C7061" s="220"/>
      <c r="D7061" s="108"/>
      <c r="E7061" s="220"/>
      <c r="F7061" s="108"/>
      <c r="G7061" s="220"/>
      <c r="H7061" s="108"/>
      <c r="I7061" s="220"/>
      <c r="J7061" s="108"/>
      <c r="K7061" s="220"/>
      <c r="L7061" s="108"/>
      <c r="M7061" s="220"/>
      <c r="N7061" s="108"/>
      <c r="O7061" s="220"/>
      <c r="P7061" s="108"/>
      <c r="Q7061" s="225"/>
    </row>
    <row r="7062" spans="2:17" x14ac:dyDescent="0.25">
      <c r="B7062" s="108"/>
      <c r="C7062" s="220"/>
      <c r="D7062" s="108"/>
      <c r="E7062" s="220"/>
      <c r="F7062" s="108"/>
      <c r="G7062" s="220"/>
      <c r="H7062" s="108"/>
      <c r="I7062" s="220"/>
      <c r="J7062" s="108"/>
      <c r="K7062" s="220"/>
      <c r="L7062" s="108"/>
      <c r="M7062" s="220"/>
      <c r="N7062" s="108"/>
      <c r="O7062" s="220"/>
      <c r="P7062" s="108"/>
      <c r="Q7062" s="225"/>
    </row>
    <row r="7063" spans="2:17" x14ac:dyDescent="0.25">
      <c r="B7063" s="108"/>
      <c r="C7063" s="220"/>
      <c r="D7063" s="108"/>
      <c r="E7063" s="220"/>
      <c r="F7063" s="108"/>
      <c r="G7063" s="220"/>
      <c r="H7063" s="108"/>
      <c r="I7063" s="220"/>
      <c r="J7063" s="108"/>
      <c r="K7063" s="220"/>
      <c r="L7063" s="108"/>
      <c r="M7063" s="220"/>
      <c r="N7063" s="108"/>
      <c r="O7063" s="220"/>
      <c r="P7063" s="108"/>
      <c r="Q7063" s="225"/>
    </row>
    <row r="7064" spans="2:17" x14ac:dyDescent="0.25">
      <c r="B7064" s="108"/>
      <c r="C7064" s="220"/>
      <c r="D7064" s="108"/>
      <c r="E7064" s="220"/>
      <c r="F7064" s="108"/>
      <c r="G7064" s="220"/>
      <c r="H7064" s="108"/>
      <c r="I7064" s="220"/>
      <c r="J7064" s="108"/>
      <c r="K7064" s="220"/>
      <c r="L7064" s="108"/>
      <c r="M7064" s="220"/>
      <c r="N7064" s="108"/>
      <c r="O7064" s="220"/>
      <c r="P7064" s="108"/>
      <c r="Q7064" s="225"/>
    </row>
    <row r="7065" spans="2:17" x14ac:dyDescent="0.25">
      <c r="B7065" s="108"/>
      <c r="C7065" s="220"/>
      <c r="D7065" s="108"/>
      <c r="E7065" s="220"/>
      <c r="F7065" s="108"/>
      <c r="G7065" s="220"/>
      <c r="H7065" s="108"/>
      <c r="I7065" s="220"/>
      <c r="J7065" s="108"/>
      <c r="K7065" s="220"/>
      <c r="L7065" s="108"/>
      <c r="M7065" s="220"/>
      <c r="N7065" s="108"/>
      <c r="O7065" s="220"/>
      <c r="P7065" s="108"/>
      <c r="Q7065" s="225"/>
    </row>
    <row r="7066" spans="2:17" x14ac:dyDescent="0.25">
      <c r="B7066" s="108"/>
      <c r="C7066" s="220"/>
      <c r="D7066" s="108"/>
      <c r="E7066" s="220"/>
      <c r="F7066" s="108"/>
      <c r="G7066" s="220"/>
      <c r="H7066" s="108"/>
      <c r="I7066" s="220"/>
      <c r="J7066" s="108"/>
      <c r="K7066" s="220"/>
      <c r="L7066" s="108"/>
      <c r="M7066" s="220"/>
      <c r="N7066" s="108"/>
      <c r="O7066" s="220"/>
      <c r="P7066" s="108"/>
      <c r="Q7066" s="225"/>
    </row>
    <row r="7067" spans="2:17" x14ac:dyDescent="0.25">
      <c r="B7067" s="108"/>
      <c r="C7067" s="220"/>
      <c r="D7067" s="108"/>
      <c r="E7067" s="220"/>
      <c r="F7067" s="108"/>
      <c r="G7067" s="220"/>
      <c r="H7067" s="108"/>
      <c r="I7067" s="220"/>
      <c r="J7067" s="108"/>
      <c r="K7067" s="220"/>
      <c r="L7067" s="108"/>
      <c r="M7067" s="220"/>
      <c r="N7067" s="108"/>
      <c r="O7067" s="220"/>
      <c r="P7067" s="108"/>
      <c r="Q7067" s="225"/>
    </row>
    <row r="7068" spans="2:17" x14ac:dyDescent="0.25">
      <c r="B7068" s="108"/>
      <c r="C7068" s="220"/>
      <c r="D7068" s="108"/>
      <c r="E7068" s="220"/>
      <c r="F7068" s="108"/>
      <c r="G7068" s="220"/>
      <c r="H7068" s="108"/>
      <c r="I7068" s="220"/>
      <c r="J7068" s="108"/>
      <c r="K7068" s="220"/>
      <c r="L7068" s="108"/>
      <c r="M7068" s="220"/>
      <c r="N7068" s="108"/>
      <c r="O7068" s="220"/>
      <c r="P7068" s="108"/>
      <c r="Q7068" s="225"/>
    </row>
    <row r="7069" spans="2:17" x14ac:dyDescent="0.25">
      <c r="B7069" s="108"/>
      <c r="C7069" s="220"/>
      <c r="D7069" s="108"/>
      <c r="E7069" s="220"/>
      <c r="F7069" s="108"/>
      <c r="G7069" s="220"/>
      <c r="H7069" s="108"/>
      <c r="I7069" s="220"/>
      <c r="J7069" s="108"/>
      <c r="K7069" s="220"/>
      <c r="L7069" s="108"/>
      <c r="M7069" s="220"/>
      <c r="N7069" s="108"/>
      <c r="O7069" s="220"/>
      <c r="P7069" s="108"/>
      <c r="Q7069" s="225"/>
    </row>
    <row r="7070" spans="2:17" x14ac:dyDescent="0.25">
      <c r="B7070" s="108"/>
      <c r="C7070" s="220"/>
      <c r="D7070" s="108"/>
      <c r="E7070" s="220"/>
      <c r="F7070" s="108"/>
      <c r="G7070" s="220"/>
      <c r="H7070" s="108"/>
      <c r="I7070" s="220"/>
      <c r="J7070" s="108"/>
      <c r="K7070" s="220"/>
      <c r="L7070" s="108"/>
      <c r="M7070" s="220"/>
      <c r="N7070" s="108"/>
      <c r="O7070" s="220"/>
      <c r="P7070" s="108"/>
      <c r="Q7070" s="225"/>
    </row>
    <row r="7071" spans="2:17" x14ac:dyDescent="0.25">
      <c r="B7071" s="108"/>
      <c r="C7071" s="220"/>
      <c r="D7071" s="108"/>
      <c r="E7071" s="220"/>
      <c r="F7071" s="108"/>
      <c r="G7071" s="220"/>
      <c r="H7071" s="108"/>
      <c r="I7071" s="220"/>
      <c r="J7071" s="108"/>
      <c r="K7071" s="220"/>
      <c r="L7071" s="108"/>
      <c r="M7071" s="220"/>
      <c r="N7071" s="108"/>
      <c r="O7071" s="220"/>
      <c r="P7071" s="108"/>
      <c r="Q7071" s="225"/>
    </row>
    <row r="7072" spans="2:17" x14ac:dyDescent="0.25">
      <c r="B7072" s="108"/>
      <c r="C7072" s="220"/>
      <c r="D7072" s="108"/>
      <c r="E7072" s="220"/>
      <c r="F7072" s="108"/>
      <c r="G7072" s="220"/>
      <c r="H7072" s="108"/>
      <c r="I7072" s="220"/>
      <c r="J7072" s="108"/>
      <c r="K7072" s="220"/>
      <c r="L7072" s="108"/>
      <c r="M7072" s="220"/>
      <c r="N7072" s="108"/>
      <c r="O7072" s="220"/>
      <c r="P7072" s="108"/>
      <c r="Q7072" s="225"/>
    </row>
    <row r="7073" spans="2:17" x14ac:dyDescent="0.25">
      <c r="B7073" s="108"/>
      <c r="C7073" s="220"/>
      <c r="D7073" s="108"/>
      <c r="E7073" s="220"/>
      <c r="F7073" s="108"/>
      <c r="G7073" s="220"/>
      <c r="H7073" s="108"/>
      <c r="I7073" s="220"/>
      <c r="J7073" s="108"/>
      <c r="K7073" s="220"/>
      <c r="L7073" s="108"/>
      <c r="M7073" s="220"/>
      <c r="N7073" s="108"/>
      <c r="O7073" s="220"/>
      <c r="P7073" s="108"/>
      <c r="Q7073" s="225"/>
    </row>
    <row r="7074" spans="2:17" x14ac:dyDescent="0.25">
      <c r="B7074" s="108"/>
      <c r="C7074" s="220"/>
      <c r="D7074" s="108"/>
      <c r="E7074" s="220"/>
      <c r="F7074" s="108"/>
      <c r="G7074" s="220"/>
      <c r="H7074" s="108"/>
      <c r="I7074" s="220"/>
      <c r="J7074" s="108"/>
      <c r="K7074" s="220"/>
      <c r="L7074" s="108"/>
      <c r="M7074" s="220"/>
      <c r="N7074" s="108"/>
      <c r="O7074" s="220"/>
      <c r="P7074" s="108"/>
      <c r="Q7074" s="225"/>
    </row>
    <row r="7075" spans="2:17" x14ac:dyDescent="0.25">
      <c r="B7075" s="108"/>
      <c r="C7075" s="220"/>
      <c r="D7075" s="108"/>
      <c r="E7075" s="220"/>
      <c r="F7075" s="108"/>
      <c r="G7075" s="220"/>
      <c r="H7075" s="108"/>
      <c r="I7075" s="220"/>
      <c r="J7075" s="108"/>
      <c r="K7075" s="220"/>
      <c r="L7075" s="108"/>
      <c r="M7075" s="220"/>
      <c r="N7075" s="108"/>
      <c r="O7075" s="220"/>
      <c r="P7075" s="108"/>
      <c r="Q7075" s="225"/>
    </row>
    <row r="7076" spans="2:17" x14ac:dyDescent="0.25">
      <c r="B7076" s="108"/>
      <c r="C7076" s="220"/>
      <c r="D7076" s="108"/>
      <c r="E7076" s="220"/>
      <c r="F7076" s="108"/>
      <c r="G7076" s="220"/>
      <c r="H7076" s="108"/>
      <c r="I7076" s="220"/>
      <c r="J7076" s="108"/>
      <c r="K7076" s="220"/>
      <c r="L7076" s="108"/>
      <c r="M7076" s="220"/>
      <c r="N7076" s="108"/>
      <c r="O7076" s="220"/>
      <c r="P7076" s="108"/>
      <c r="Q7076" s="225"/>
    </row>
    <row r="7077" spans="2:17" x14ac:dyDescent="0.25">
      <c r="B7077" s="108"/>
      <c r="C7077" s="220"/>
      <c r="D7077" s="108"/>
      <c r="E7077" s="220"/>
      <c r="F7077" s="108"/>
      <c r="G7077" s="220"/>
      <c r="H7077" s="108"/>
      <c r="I7077" s="220"/>
      <c r="J7077" s="108"/>
      <c r="K7077" s="220"/>
      <c r="L7077" s="108"/>
      <c r="M7077" s="220"/>
      <c r="N7077" s="108"/>
      <c r="O7077" s="220"/>
      <c r="P7077" s="108"/>
      <c r="Q7077" s="225"/>
    </row>
    <row r="7078" spans="2:17" x14ac:dyDescent="0.25">
      <c r="B7078" s="108"/>
      <c r="C7078" s="220"/>
      <c r="D7078" s="108"/>
      <c r="E7078" s="220"/>
      <c r="F7078" s="108"/>
      <c r="G7078" s="220"/>
      <c r="H7078" s="108"/>
      <c r="I7078" s="220"/>
      <c r="J7078" s="108"/>
      <c r="K7078" s="220"/>
      <c r="L7078" s="108"/>
      <c r="M7078" s="220"/>
      <c r="N7078" s="108"/>
      <c r="O7078" s="220"/>
      <c r="P7078" s="108"/>
      <c r="Q7078" s="225"/>
    </row>
    <row r="7079" spans="2:17" x14ac:dyDescent="0.25">
      <c r="B7079" s="108"/>
      <c r="C7079" s="220"/>
      <c r="D7079" s="108"/>
      <c r="E7079" s="220"/>
      <c r="F7079" s="108"/>
      <c r="G7079" s="220"/>
      <c r="H7079" s="108"/>
      <c r="I7079" s="220"/>
      <c r="J7079" s="108"/>
      <c r="K7079" s="220"/>
      <c r="L7079" s="108"/>
      <c r="M7079" s="220"/>
      <c r="N7079" s="108"/>
      <c r="O7079" s="220"/>
      <c r="P7079" s="108"/>
      <c r="Q7079" s="225"/>
    </row>
    <row r="7080" spans="2:17" x14ac:dyDescent="0.25">
      <c r="B7080" s="108"/>
      <c r="C7080" s="220"/>
      <c r="D7080" s="108"/>
      <c r="E7080" s="220"/>
      <c r="F7080" s="108"/>
      <c r="G7080" s="220"/>
      <c r="H7080" s="108"/>
      <c r="I7080" s="220"/>
      <c r="J7080" s="108"/>
      <c r="K7080" s="220"/>
      <c r="L7080" s="108"/>
      <c r="M7080" s="220"/>
      <c r="N7080" s="108"/>
      <c r="O7080" s="220"/>
      <c r="P7080" s="108"/>
      <c r="Q7080" s="225"/>
    </row>
    <row r="7081" spans="2:17" x14ac:dyDescent="0.25">
      <c r="B7081" s="108"/>
      <c r="C7081" s="220"/>
      <c r="D7081" s="108"/>
      <c r="E7081" s="220"/>
      <c r="F7081" s="108"/>
      <c r="G7081" s="220"/>
      <c r="H7081" s="108"/>
      <c r="I7081" s="220"/>
      <c r="J7081" s="108"/>
      <c r="K7081" s="220"/>
      <c r="L7081" s="108"/>
      <c r="M7081" s="220"/>
      <c r="N7081" s="108"/>
      <c r="O7081" s="220"/>
      <c r="P7081" s="108"/>
      <c r="Q7081" s="225"/>
    </row>
    <row r="7082" spans="2:17" x14ac:dyDescent="0.25">
      <c r="B7082" s="108"/>
      <c r="C7082" s="220"/>
      <c r="D7082" s="108"/>
      <c r="E7082" s="220"/>
      <c r="F7082" s="108"/>
      <c r="G7082" s="220"/>
      <c r="H7082" s="108"/>
      <c r="I7082" s="220"/>
      <c r="J7082" s="108"/>
      <c r="K7082" s="220"/>
      <c r="L7082" s="108"/>
      <c r="M7082" s="220"/>
      <c r="N7082" s="108"/>
      <c r="O7082" s="220"/>
      <c r="P7082" s="108"/>
      <c r="Q7082" s="225"/>
    </row>
    <row r="7083" spans="2:17" x14ac:dyDescent="0.25">
      <c r="B7083" s="108"/>
      <c r="C7083" s="220"/>
      <c r="D7083" s="108"/>
      <c r="E7083" s="220"/>
      <c r="F7083" s="108"/>
      <c r="G7083" s="220"/>
      <c r="H7083" s="108"/>
      <c r="I7083" s="220"/>
      <c r="J7083" s="108"/>
      <c r="K7083" s="220"/>
      <c r="L7083" s="108"/>
      <c r="M7083" s="220"/>
      <c r="N7083" s="108"/>
      <c r="O7083" s="220"/>
      <c r="P7083" s="108"/>
      <c r="Q7083" s="225"/>
    </row>
    <row r="7084" spans="2:17" x14ac:dyDescent="0.25">
      <c r="B7084" s="108"/>
      <c r="C7084" s="220"/>
      <c r="D7084" s="108"/>
      <c r="E7084" s="220"/>
      <c r="F7084" s="108"/>
      <c r="G7084" s="220"/>
      <c r="H7084" s="108"/>
      <c r="I7084" s="220"/>
      <c r="J7084" s="108"/>
      <c r="K7084" s="220"/>
      <c r="L7084" s="108"/>
      <c r="M7084" s="220"/>
      <c r="N7084" s="108"/>
      <c r="O7084" s="220"/>
      <c r="P7084" s="108"/>
      <c r="Q7084" s="225"/>
    </row>
    <row r="7085" spans="2:17" x14ac:dyDescent="0.25">
      <c r="B7085" s="108"/>
      <c r="C7085" s="220"/>
      <c r="D7085" s="108"/>
      <c r="E7085" s="220"/>
      <c r="F7085" s="108"/>
      <c r="G7085" s="220"/>
      <c r="H7085" s="108"/>
      <c r="I7085" s="220"/>
      <c r="J7085" s="108"/>
      <c r="K7085" s="220"/>
      <c r="L7085" s="108"/>
      <c r="M7085" s="220"/>
      <c r="N7085" s="108"/>
      <c r="O7085" s="220"/>
      <c r="P7085" s="108"/>
      <c r="Q7085" s="225"/>
    </row>
    <row r="7086" spans="2:17" x14ac:dyDescent="0.25">
      <c r="B7086" s="108"/>
      <c r="C7086" s="220"/>
      <c r="D7086" s="108"/>
      <c r="E7086" s="220"/>
      <c r="F7086" s="108"/>
      <c r="G7086" s="220"/>
      <c r="H7086" s="108"/>
      <c r="I7086" s="220"/>
      <c r="J7086" s="108"/>
      <c r="K7086" s="220"/>
      <c r="L7086" s="108"/>
      <c r="M7086" s="220"/>
      <c r="N7086" s="108"/>
      <c r="O7086" s="220"/>
      <c r="P7086" s="108"/>
      <c r="Q7086" s="225"/>
    </row>
    <row r="7087" spans="2:17" x14ac:dyDescent="0.25">
      <c r="B7087" s="108"/>
      <c r="C7087" s="220"/>
      <c r="D7087" s="108"/>
      <c r="E7087" s="220"/>
      <c r="F7087" s="108"/>
      <c r="G7087" s="220"/>
      <c r="H7087" s="108"/>
      <c r="I7087" s="220"/>
      <c r="J7087" s="108"/>
      <c r="K7087" s="220"/>
      <c r="L7087" s="108"/>
      <c r="M7087" s="220"/>
      <c r="N7087" s="108"/>
      <c r="O7087" s="220"/>
      <c r="P7087" s="108"/>
      <c r="Q7087" s="225"/>
    </row>
    <row r="7088" spans="2:17" x14ac:dyDescent="0.25">
      <c r="B7088" s="108"/>
      <c r="C7088" s="220"/>
      <c r="D7088" s="108"/>
      <c r="E7088" s="220"/>
      <c r="F7088" s="108"/>
      <c r="G7088" s="220"/>
      <c r="H7088" s="108"/>
      <c r="I7088" s="220"/>
      <c r="J7088" s="108"/>
      <c r="K7088" s="220"/>
      <c r="L7088" s="108"/>
      <c r="M7088" s="220"/>
      <c r="N7088" s="108"/>
      <c r="O7088" s="220"/>
      <c r="P7088" s="108"/>
      <c r="Q7088" s="225"/>
    </row>
    <row r="7089" spans="2:17" x14ac:dyDescent="0.25">
      <c r="B7089" s="108"/>
      <c r="C7089" s="220"/>
      <c r="D7089" s="108"/>
      <c r="E7089" s="220"/>
      <c r="F7089" s="108"/>
      <c r="G7089" s="220"/>
      <c r="H7089" s="108"/>
      <c r="I7089" s="220"/>
      <c r="J7089" s="108"/>
      <c r="K7089" s="220"/>
      <c r="L7089" s="108"/>
      <c r="M7089" s="220"/>
      <c r="N7089" s="108"/>
      <c r="O7089" s="220"/>
      <c r="P7089" s="108"/>
      <c r="Q7089" s="225"/>
    </row>
    <row r="7090" spans="2:17" x14ac:dyDescent="0.25">
      <c r="B7090" s="108"/>
      <c r="C7090" s="220"/>
      <c r="D7090" s="108"/>
      <c r="E7090" s="220"/>
      <c r="F7090" s="108"/>
      <c r="G7090" s="220"/>
      <c r="H7090" s="108"/>
      <c r="I7090" s="220"/>
      <c r="J7090" s="108"/>
      <c r="K7090" s="220"/>
      <c r="L7090" s="108"/>
      <c r="M7090" s="220"/>
      <c r="N7090" s="108"/>
      <c r="O7090" s="220"/>
      <c r="P7090" s="108"/>
      <c r="Q7090" s="225"/>
    </row>
    <row r="7091" spans="2:17" x14ac:dyDescent="0.25">
      <c r="B7091" s="108"/>
      <c r="C7091" s="220"/>
      <c r="D7091" s="108"/>
      <c r="E7091" s="220"/>
      <c r="F7091" s="108"/>
      <c r="G7091" s="220"/>
      <c r="H7091" s="108"/>
      <c r="I7091" s="220"/>
      <c r="J7091" s="108"/>
      <c r="K7091" s="220"/>
      <c r="L7091" s="108"/>
      <c r="M7091" s="220"/>
      <c r="N7091" s="108"/>
      <c r="O7091" s="220"/>
      <c r="P7091" s="108"/>
      <c r="Q7091" s="225"/>
    </row>
    <row r="7092" spans="2:17" x14ac:dyDescent="0.25">
      <c r="B7092" s="108"/>
      <c r="C7092" s="220"/>
      <c r="D7092" s="108"/>
      <c r="E7092" s="220"/>
      <c r="F7092" s="108"/>
      <c r="G7092" s="220"/>
      <c r="H7092" s="108"/>
      <c r="I7092" s="220"/>
      <c r="J7092" s="108"/>
      <c r="K7092" s="220"/>
      <c r="L7092" s="108"/>
      <c r="M7092" s="220"/>
      <c r="N7092" s="108"/>
      <c r="O7092" s="220"/>
      <c r="P7092" s="108"/>
      <c r="Q7092" s="225"/>
    </row>
    <row r="7093" spans="2:17" x14ac:dyDescent="0.25">
      <c r="B7093" s="108"/>
      <c r="C7093" s="220"/>
      <c r="D7093" s="108"/>
      <c r="E7093" s="220"/>
      <c r="F7093" s="108"/>
      <c r="G7093" s="220"/>
      <c r="H7093" s="108"/>
      <c r="I7093" s="220"/>
      <c r="J7093" s="108"/>
      <c r="K7093" s="220"/>
      <c r="L7093" s="108"/>
      <c r="M7093" s="220"/>
      <c r="N7093" s="108"/>
      <c r="O7093" s="220"/>
      <c r="P7093" s="108"/>
      <c r="Q7093" s="225"/>
    </row>
    <row r="7094" spans="2:17" x14ac:dyDescent="0.25">
      <c r="B7094" s="108"/>
      <c r="C7094" s="220"/>
      <c r="D7094" s="108"/>
      <c r="E7094" s="220"/>
      <c r="F7094" s="108"/>
      <c r="G7094" s="220"/>
      <c r="H7094" s="108"/>
      <c r="I7094" s="220"/>
      <c r="J7094" s="108"/>
      <c r="K7094" s="220"/>
      <c r="L7094" s="108"/>
      <c r="M7094" s="220"/>
      <c r="N7094" s="108"/>
      <c r="O7094" s="220"/>
      <c r="P7094" s="108"/>
      <c r="Q7094" s="225"/>
    </row>
    <row r="7095" spans="2:17" x14ac:dyDescent="0.25">
      <c r="B7095" s="108"/>
      <c r="C7095" s="220"/>
      <c r="D7095" s="108"/>
      <c r="E7095" s="220"/>
      <c r="F7095" s="108"/>
      <c r="G7095" s="220"/>
      <c r="H7095" s="108"/>
      <c r="I7095" s="220"/>
      <c r="J7095" s="108"/>
      <c r="K7095" s="220"/>
      <c r="L7095" s="108"/>
      <c r="M7095" s="220"/>
      <c r="N7095" s="108"/>
      <c r="O7095" s="220"/>
      <c r="P7095" s="108"/>
      <c r="Q7095" s="225"/>
    </row>
    <row r="7096" spans="2:17" x14ac:dyDescent="0.25">
      <c r="B7096" s="108"/>
      <c r="C7096" s="220"/>
      <c r="D7096" s="108"/>
      <c r="E7096" s="220"/>
      <c r="F7096" s="108"/>
      <c r="G7096" s="220"/>
      <c r="H7096" s="108"/>
      <c r="I7096" s="220"/>
      <c r="J7096" s="108"/>
      <c r="K7096" s="220"/>
      <c r="L7096" s="108"/>
      <c r="M7096" s="220"/>
      <c r="N7096" s="108"/>
      <c r="O7096" s="220"/>
      <c r="P7096" s="108"/>
      <c r="Q7096" s="225"/>
    </row>
    <row r="7097" spans="2:17" x14ac:dyDescent="0.25">
      <c r="B7097" s="108"/>
      <c r="C7097" s="220"/>
      <c r="D7097" s="108"/>
      <c r="E7097" s="220"/>
      <c r="F7097" s="108"/>
      <c r="G7097" s="220"/>
      <c r="H7097" s="108"/>
      <c r="I7097" s="220"/>
      <c r="J7097" s="108"/>
      <c r="K7097" s="220"/>
      <c r="L7097" s="108"/>
      <c r="M7097" s="220"/>
      <c r="N7097" s="108"/>
      <c r="O7097" s="220"/>
      <c r="P7097" s="108"/>
      <c r="Q7097" s="225"/>
    </row>
    <row r="7098" spans="2:17" x14ac:dyDescent="0.25">
      <c r="B7098" s="108"/>
      <c r="C7098" s="220"/>
      <c r="D7098" s="108"/>
      <c r="E7098" s="220"/>
      <c r="F7098" s="108"/>
      <c r="G7098" s="220"/>
      <c r="H7098" s="108"/>
      <c r="I7098" s="220"/>
      <c r="J7098" s="108"/>
      <c r="K7098" s="220"/>
      <c r="L7098" s="108"/>
      <c r="M7098" s="220"/>
      <c r="N7098" s="108"/>
      <c r="O7098" s="220"/>
      <c r="P7098" s="108"/>
      <c r="Q7098" s="225"/>
    </row>
    <row r="7099" spans="2:17" x14ac:dyDescent="0.25">
      <c r="B7099" s="108"/>
      <c r="C7099" s="220"/>
      <c r="D7099" s="108"/>
      <c r="E7099" s="220"/>
      <c r="F7099" s="108"/>
      <c r="G7099" s="220"/>
      <c r="H7099" s="108"/>
      <c r="I7099" s="220"/>
      <c r="J7099" s="108"/>
      <c r="K7099" s="220"/>
      <c r="L7099" s="108"/>
      <c r="M7099" s="220"/>
      <c r="N7099" s="108"/>
      <c r="O7099" s="220"/>
      <c r="P7099" s="108"/>
      <c r="Q7099" s="225"/>
    </row>
    <row r="7100" spans="2:17" x14ac:dyDescent="0.25">
      <c r="B7100" s="108"/>
      <c r="C7100" s="220"/>
      <c r="D7100" s="108"/>
      <c r="E7100" s="220"/>
      <c r="F7100" s="108"/>
      <c r="G7100" s="220"/>
      <c r="H7100" s="108"/>
      <c r="I7100" s="220"/>
      <c r="J7100" s="108"/>
      <c r="K7100" s="220"/>
      <c r="L7100" s="108"/>
      <c r="M7100" s="220"/>
      <c r="N7100" s="108"/>
      <c r="O7100" s="220"/>
      <c r="P7100" s="108"/>
      <c r="Q7100" s="225"/>
    </row>
    <row r="7101" spans="2:17" x14ac:dyDescent="0.25">
      <c r="B7101" s="108"/>
      <c r="C7101" s="220"/>
      <c r="D7101" s="108"/>
      <c r="E7101" s="220"/>
      <c r="F7101" s="108"/>
      <c r="G7101" s="220"/>
      <c r="H7101" s="108"/>
      <c r="I7101" s="220"/>
      <c r="J7101" s="108"/>
      <c r="K7101" s="220"/>
      <c r="L7101" s="108"/>
      <c r="M7101" s="220"/>
      <c r="N7101" s="108"/>
      <c r="O7101" s="220"/>
      <c r="P7101" s="108"/>
      <c r="Q7101" s="225"/>
    </row>
    <row r="7102" spans="2:17" x14ac:dyDescent="0.25">
      <c r="B7102" s="108"/>
      <c r="C7102" s="220"/>
      <c r="D7102" s="108"/>
      <c r="E7102" s="220"/>
      <c r="F7102" s="108"/>
      <c r="G7102" s="220"/>
      <c r="H7102" s="108"/>
      <c r="I7102" s="220"/>
      <c r="J7102" s="108"/>
      <c r="K7102" s="220"/>
      <c r="L7102" s="108"/>
      <c r="M7102" s="220"/>
      <c r="N7102" s="108"/>
      <c r="O7102" s="220"/>
      <c r="P7102" s="108"/>
      <c r="Q7102" s="225"/>
    </row>
    <row r="7103" spans="2:17" x14ac:dyDescent="0.25">
      <c r="B7103" s="108"/>
      <c r="C7103" s="220"/>
      <c r="D7103" s="108"/>
      <c r="E7103" s="220"/>
      <c r="F7103" s="108"/>
      <c r="G7103" s="220"/>
      <c r="H7103" s="108"/>
      <c r="I7103" s="220"/>
      <c r="J7103" s="108"/>
      <c r="K7103" s="220"/>
      <c r="L7103" s="108"/>
      <c r="M7103" s="220"/>
      <c r="N7103" s="108"/>
      <c r="O7103" s="220"/>
      <c r="P7103" s="108"/>
      <c r="Q7103" s="225"/>
    </row>
    <row r="7104" spans="2:17" x14ac:dyDescent="0.25">
      <c r="B7104" s="108"/>
      <c r="C7104" s="220"/>
      <c r="D7104" s="108"/>
      <c r="E7104" s="220"/>
      <c r="F7104" s="108"/>
      <c r="G7104" s="220"/>
      <c r="H7104" s="108"/>
      <c r="I7104" s="220"/>
      <c r="J7104" s="108"/>
      <c r="K7104" s="220"/>
      <c r="L7104" s="108"/>
      <c r="M7104" s="220"/>
      <c r="N7104" s="108"/>
      <c r="O7104" s="220"/>
      <c r="P7104" s="108"/>
      <c r="Q7104" s="225"/>
    </row>
    <row r="7105" spans="2:17" x14ac:dyDescent="0.25">
      <c r="B7105" s="108"/>
      <c r="C7105" s="220"/>
      <c r="D7105" s="108"/>
      <c r="E7105" s="220"/>
      <c r="F7105" s="108"/>
      <c r="G7105" s="220"/>
      <c r="H7105" s="108"/>
      <c r="I7105" s="220"/>
      <c r="J7105" s="108"/>
      <c r="K7105" s="220"/>
      <c r="L7105" s="108"/>
      <c r="M7105" s="220"/>
      <c r="N7105" s="108"/>
      <c r="O7105" s="220"/>
      <c r="P7105" s="108"/>
      <c r="Q7105" s="225"/>
    </row>
    <row r="7106" spans="2:17" x14ac:dyDescent="0.25">
      <c r="B7106" s="108"/>
      <c r="C7106" s="220"/>
      <c r="D7106" s="108"/>
      <c r="E7106" s="220"/>
      <c r="F7106" s="108"/>
      <c r="G7106" s="220"/>
      <c r="H7106" s="108"/>
      <c r="I7106" s="220"/>
      <c r="J7106" s="108"/>
      <c r="K7106" s="220"/>
      <c r="L7106" s="108"/>
      <c r="M7106" s="220"/>
      <c r="N7106" s="108"/>
      <c r="O7106" s="220"/>
      <c r="P7106" s="108"/>
      <c r="Q7106" s="225"/>
    </row>
    <row r="7107" spans="2:17" x14ac:dyDescent="0.25">
      <c r="B7107" s="108"/>
      <c r="C7107" s="220"/>
      <c r="D7107" s="108"/>
      <c r="E7107" s="220"/>
      <c r="F7107" s="108"/>
      <c r="G7107" s="220"/>
      <c r="H7107" s="108"/>
      <c r="I7107" s="220"/>
      <c r="J7107" s="108"/>
      <c r="K7107" s="220"/>
      <c r="L7107" s="108"/>
      <c r="M7107" s="220"/>
      <c r="N7107" s="108"/>
      <c r="O7107" s="220"/>
      <c r="P7107" s="108"/>
      <c r="Q7107" s="225"/>
    </row>
    <row r="7108" spans="2:17" x14ac:dyDescent="0.25">
      <c r="B7108" s="108"/>
      <c r="C7108" s="220"/>
      <c r="D7108" s="108"/>
      <c r="E7108" s="220"/>
      <c r="F7108" s="108"/>
      <c r="G7108" s="220"/>
      <c r="H7108" s="108"/>
      <c r="I7108" s="220"/>
      <c r="J7108" s="108"/>
      <c r="K7108" s="220"/>
      <c r="L7108" s="108"/>
      <c r="M7108" s="220"/>
      <c r="N7108" s="108"/>
      <c r="O7108" s="220"/>
      <c r="P7108" s="108"/>
      <c r="Q7108" s="225"/>
    </row>
    <row r="7109" spans="2:17" x14ac:dyDescent="0.25">
      <c r="B7109" s="108"/>
      <c r="C7109" s="220"/>
      <c r="D7109" s="108"/>
      <c r="E7109" s="220"/>
      <c r="F7109" s="108"/>
      <c r="G7109" s="220"/>
      <c r="H7109" s="108"/>
      <c r="I7109" s="220"/>
      <c r="J7109" s="108"/>
      <c r="K7109" s="220"/>
      <c r="L7109" s="108"/>
      <c r="M7109" s="220"/>
      <c r="N7109" s="108"/>
      <c r="O7109" s="220"/>
      <c r="P7109" s="108"/>
      <c r="Q7109" s="225"/>
    </row>
    <row r="7110" spans="2:17" x14ac:dyDescent="0.25">
      <c r="B7110" s="108"/>
      <c r="C7110" s="220"/>
      <c r="D7110" s="108"/>
      <c r="E7110" s="220"/>
      <c r="F7110" s="108"/>
      <c r="G7110" s="220"/>
      <c r="H7110" s="108"/>
      <c r="I7110" s="220"/>
      <c r="J7110" s="108"/>
      <c r="K7110" s="220"/>
      <c r="L7110" s="108"/>
      <c r="M7110" s="220"/>
      <c r="N7110" s="108"/>
      <c r="O7110" s="220"/>
      <c r="P7110" s="108"/>
      <c r="Q7110" s="225"/>
    </row>
    <row r="7111" spans="2:17" x14ac:dyDescent="0.25">
      <c r="B7111" s="108"/>
      <c r="C7111" s="220"/>
      <c r="D7111" s="108"/>
      <c r="E7111" s="220"/>
      <c r="F7111" s="108"/>
      <c r="G7111" s="220"/>
      <c r="H7111" s="108"/>
      <c r="I7111" s="220"/>
      <c r="J7111" s="108"/>
      <c r="K7111" s="220"/>
      <c r="L7111" s="108"/>
      <c r="M7111" s="220"/>
      <c r="N7111" s="108"/>
      <c r="O7111" s="220"/>
      <c r="P7111" s="108"/>
      <c r="Q7111" s="225"/>
    </row>
    <row r="7112" spans="2:17" x14ac:dyDescent="0.25">
      <c r="B7112" s="108"/>
      <c r="C7112" s="220"/>
      <c r="D7112" s="108"/>
      <c r="E7112" s="220"/>
      <c r="F7112" s="108"/>
      <c r="G7112" s="220"/>
      <c r="H7112" s="108"/>
      <c r="I7112" s="220"/>
      <c r="J7112" s="108"/>
      <c r="K7112" s="220"/>
      <c r="L7112" s="108"/>
      <c r="M7112" s="220"/>
      <c r="N7112" s="108"/>
      <c r="O7112" s="220"/>
      <c r="P7112" s="108"/>
      <c r="Q7112" s="225"/>
    </row>
    <row r="7113" spans="2:17" x14ac:dyDescent="0.25">
      <c r="B7113" s="108"/>
      <c r="C7113" s="220"/>
      <c r="D7113" s="108"/>
      <c r="E7113" s="220"/>
      <c r="F7113" s="108"/>
      <c r="G7113" s="220"/>
      <c r="H7113" s="108"/>
      <c r="I7113" s="220"/>
      <c r="J7113" s="108"/>
      <c r="K7113" s="220"/>
      <c r="L7113" s="108"/>
      <c r="M7113" s="220"/>
      <c r="N7113" s="108"/>
      <c r="O7113" s="220"/>
      <c r="P7113" s="108"/>
      <c r="Q7113" s="225"/>
    </row>
    <row r="7114" spans="2:17" x14ac:dyDescent="0.25">
      <c r="B7114" s="108"/>
      <c r="C7114" s="220"/>
      <c r="D7114" s="108"/>
      <c r="E7114" s="220"/>
      <c r="F7114" s="108"/>
      <c r="G7114" s="220"/>
      <c r="H7114" s="108"/>
      <c r="I7114" s="220"/>
      <c r="J7114" s="108"/>
      <c r="K7114" s="220"/>
      <c r="L7114" s="108"/>
      <c r="M7114" s="220"/>
      <c r="N7114" s="108"/>
      <c r="O7114" s="220"/>
      <c r="P7114" s="108"/>
      <c r="Q7114" s="225"/>
    </row>
    <row r="7115" spans="2:17" x14ac:dyDescent="0.25">
      <c r="B7115" s="108"/>
      <c r="C7115" s="220"/>
      <c r="D7115" s="108"/>
      <c r="E7115" s="220"/>
      <c r="F7115" s="108"/>
      <c r="G7115" s="220"/>
      <c r="H7115" s="108"/>
      <c r="I7115" s="220"/>
      <c r="J7115" s="108"/>
      <c r="K7115" s="220"/>
      <c r="L7115" s="108"/>
      <c r="M7115" s="220"/>
      <c r="N7115" s="108"/>
      <c r="O7115" s="220"/>
      <c r="P7115" s="108"/>
      <c r="Q7115" s="225"/>
    </row>
    <row r="7116" spans="2:17" x14ac:dyDescent="0.25">
      <c r="B7116" s="108"/>
      <c r="C7116" s="220"/>
      <c r="D7116" s="108"/>
      <c r="E7116" s="220"/>
      <c r="F7116" s="108"/>
      <c r="G7116" s="220"/>
      <c r="H7116" s="108"/>
      <c r="I7116" s="220"/>
      <c r="J7116" s="108"/>
      <c r="K7116" s="220"/>
      <c r="L7116" s="108"/>
      <c r="M7116" s="220"/>
      <c r="N7116" s="108"/>
      <c r="O7116" s="220"/>
      <c r="P7116" s="108"/>
      <c r="Q7116" s="225"/>
    </row>
    <row r="7117" spans="2:17" x14ac:dyDescent="0.25">
      <c r="B7117" s="108"/>
      <c r="C7117" s="220"/>
      <c r="D7117" s="108"/>
      <c r="E7117" s="220"/>
      <c r="F7117" s="108"/>
      <c r="G7117" s="220"/>
      <c r="H7117" s="108"/>
      <c r="I7117" s="220"/>
      <c r="J7117" s="108"/>
      <c r="K7117" s="220"/>
      <c r="L7117" s="108"/>
      <c r="M7117" s="220"/>
      <c r="N7117" s="108"/>
      <c r="O7117" s="220"/>
      <c r="P7117" s="108"/>
      <c r="Q7117" s="225"/>
    </row>
    <row r="7118" spans="2:17" x14ac:dyDescent="0.25">
      <c r="B7118" s="108"/>
      <c r="C7118" s="220"/>
      <c r="D7118" s="108"/>
      <c r="E7118" s="220"/>
      <c r="F7118" s="108"/>
      <c r="G7118" s="220"/>
      <c r="H7118" s="108"/>
      <c r="I7118" s="220"/>
      <c r="J7118" s="108"/>
      <c r="K7118" s="220"/>
      <c r="L7118" s="108"/>
      <c r="M7118" s="220"/>
      <c r="N7118" s="108"/>
      <c r="O7118" s="220"/>
      <c r="P7118" s="108"/>
      <c r="Q7118" s="225"/>
    </row>
    <row r="7119" spans="2:17" x14ac:dyDescent="0.25">
      <c r="B7119" s="108"/>
      <c r="C7119" s="220"/>
      <c r="D7119" s="108"/>
      <c r="E7119" s="220"/>
      <c r="F7119" s="108"/>
      <c r="G7119" s="220"/>
      <c r="H7119" s="108"/>
      <c r="I7119" s="220"/>
      <c r="J7119" s="108"/>
      <c r="K7119" s="220"/>
      <c r="L7119" s="108"/>
      <c r="M7119" s="220"/>
      <c r="N7119" s="108"/>
      <c r="O7119" s="220"/>
      <c r="P7119" s="108"/>
      <c r="Q7119" s="225"/>
    </row>
    <row r="7120" spans="2:17" x14ac:dyDescent="0.25">
      <c r="B7120" s="108"/>
      <c r="C7120" s="220"/>
      <c r="D7120" s="108"/>
      <c r="E7120" s="220"/>
      <c r="F7120" s="108"/>
      <c r="G7120" s="220"/>
      <c r="H7120" s="108"/>
      <c r="I7120" s="220"/>
      <c r="J7120" s="108"/>
      <c r="K7120" s="220"/>
      <c r="L7120" s="108"/>
      <c r="M7120" s="220"/>
      <c r="N7120" s="108"/>
      <c r="O7120" s="220"/>
      <c r="P7120" s="108"/>
      <c r="Q7120" s="225"/>
    </row>
    <row r="7121" spans="2:17" x14ac:dyDescent="0.25">
      <c r="B7121" s="108"/>
      <c r="C7121" s="220"/>
      <c r="D7121" s="108"/>
      <c r="E7121" s="220"/>
      <c r="F7121" s="108"/>
      <c r="G7121" s="220"/>
      <c r="H7121" s="108"/>
      <c r="I7121" s="220"/>
      <c r="J7121" s="108"/>
      <c r="K7121" s="220"/>
      <c r="L7121" s="108"/>
      <c r="M7121" s="220"/>
      <c r="N7121" s="108"/>
      <c r="O7121" s="220"/>
      <c r="P7121" s="108"/>
      <c r="Q7121" s="225"/>
    </row>
    <row r="7122" spans="2:17" x14ac:dyDescent="0.25">
      <c r="B7122" s="108"/>
      <c r="C7122" s="220"/>
      <c r="D7122" s="108"/>
      <c r="E7122" s="220"/>
      <c r="F7122" s="108"/>
      <c r="G7122" s="220"/>
      <c r="H7122" s="108"/>
      <c r="I7122" s="220"/>
      <c r="J7122" s="108"/>
      <c r="K7122" s="220"/>
      <c r="L7122" s="108"/>
      <c r="M7122" s="220"/>
      <c r="N7122" s="108"/>
      <c r="O7122" s="220"/>
      <c r="P7122" s="108"/>
      <c r="Q7122" s="225"/>
    </row>
    <row r="7123" spans="2:17" x14ac:dyDescent="0.25">
      <c r="B7123" s="108"/>
      <c r="C7123" s="220"/>
      <c r="D7123" s="108"/>
      <c r="E7123" s="220"/>
      <c r="F7123" s="108"/>
      <c r="G7123" s="220"/>
      <c r="H7123" s="108"/>
      <c r="I7123" s="220"/>
      <c r="J7123" s="108"/>
      <c r="K7123" s="220"/>
      <c r="L7123" s="108"/>
      <c r="M7123" s="220"/>
      <c r="N7123" s="108"/>
      <c r="O7123" s="220"/>
      <c r="P7123" s="108"/>
      <c r="Q7123" s="225"/>
    </row>
    <row r="7124" spans="2:17" x14ac:dyDescent="0.25">
      <c r="B7124" s="108"/>
      <c r="C7124" s="220"/>
      <c r="D7124" s="108"/>
      <c r="E7124" s="220"/>
      <c r="F7124" s="108"/>
      <c r="G7124" s="220"/>
      <c r="H7124" s="108"/>
      <c r="I7124" s="220"/>
      <c r="J7124" s="108"/>
      <c r="K7124" s="220"/>
      <c r="L7124" s="108"/>
      <c r="M7124" s="220"/>
      <c r="N7124" s="108"/>
      <c r="O7124" s="220"/>
      <c r="P7124" s="108"/>
      <c r="Q7124" s="225"/>
    </row>
    <row r="7125" spans="2:17" x14ac:dyDescent="0.25">
      <c r="B7125" s="108"/>
      <c r="C7125" s="220"/>
      <c r="D7125" s="108"/>
      <c r="E7125" s="220"/>
      <c r="F7125" s="108"/>
      <c r="G7125" s="220"/>
      <c r="H7125" s="108"/>
      <c r="I7125" s="220"/>
      <c r="J7125" s="108"/>
      <c r="K7125" s="220"/>
      <c r="L7125" s="108"/>
      <c r="M7125" s="220"/>
      <c r="N7125" s="108"/>
      <c r="O7125" s="220"/>
      <c r="P7125" s="108"/>
      <c r="Q7125" s="225"/>
    </row>
    <row r="7126" spans="2:17" x14ac:dyDescent="0.25">
      <c r="B7126" s="108"/>
      <c r="C7126" s="220"/>
      <c r="D7126" s="108"/>
      <c r="E7126" s="220"/>
      <c r="F7126" s="108"/>
      <c r="G7126" s="220"/>
      <c r="H7126" s="108"/>
      <c r="I7126" s="220"/>
      <c r="J7126" s="108"/>
      <c r="K7126" s="220"/>
      <c r="L7126" s="108"/>
      <c r="M7126" s="220"/>
      <c r="N7126" s="108"/>
      <c r="O7126" s="220"/>
      <c r="P7126" s="108"/>
      <c r="Q7126" s="225"/>
    </row>
    <row r="7127" spans="2:17" x14ac:dyDescent="0.25">
      <c r="B7127" s="108"/>
      <c r="C7127" s="220"/>
      <c r="D7127" s="108"/>
      <c r="E7127" s="220"/>
      <c r="F7127" s="108"/>
      <c r="G7127" s="220"/>
      <c r="H7127" s="108"/>
      <c r="I7127" s="220"/>
      <c r="J7127" s="108"/>
      <c r="K7127" s="220"/>
      <c r="L7127" s="108"/>
      <c r="M7127" s="220"/>
      <c r="N7127" s="108"/>
      <c r="O7127" s="220"/>
      <c r="P7127" s="108"/>
      <c r="Q7127" s="225"/>
    </row>
    <row r="7128" spans="2:17" x14ac:dyDescent="0.25">
      <c r="B7128" s="108"/>
      <c r="C7128" s="220"/>
      <c r="D7128" s="108"/>
      <c r="E7128" s="220"/>
      <c r="F7128" s="108"/>
      <c r="G7128" s="220"/>
      <c r="H7128" s="108"/>
      <c r="I7128" s="220"/>
      <c r="J7128" s="108"/>
      <c r="K7128" s="220"/>
      <c r="L7128" s="108"/>
      <c r="M7128" s="220"/>
      <c r="N7128" s="108"/>
      <c r="O7128" s="220"/>
      <c r="P7128" s="108"/>
      <c r="Q7128" s="225"/>
    </row>
    <row r="7129" spans="2:17" x14ac:dyDescent="0.25">
      <c r="B7129" s="108"/>
      <c r="C7129" s="220"/>
      <c r="D7129" s="108"/>
      <c r="E7129" s="220"/>
      <c r="F7129" s="108"/>
      <c r="G7129" s="220"/>
      <c r="H7129" s="108"/>
      <c r="I7129" s="220"/>
      <c r="J7129" s="108"/>
      <c r="K7129" s="220"/>
      <c r="L7129" s="108"/>
      <c r="M7129" s="220"/>
      <c r="N7129" s="108"/>
      <c r="O7129" s="220"/>
      <c r="P7129" s="108"/>
      <c r="Q7129" s="225"/>
    </row>
    <row r="7130" spans="2:17" x14ac:dyDescent="0.25">
      <c r="B7130" s="108"/>
      <c r="C7130" s="220"/>
      <c r="D7130" s="108"/>
      <c r="E7130" s="220"/>
      <c r="F7130" s="108"/>
      <c r="G7130" s="220"/>
      <c r="H7130" s="108"/>
      <c r="I7130" s="220"/>
      <c r="J7130" s="108"/>
      <c r="K7130" s="220"/>
      <c r="L7130" s="108"/>
      <c r="M7130" s="220"/>
      <c r="N7130" s="108"/>
      <c r="O7130" s="220"/>
      <c r="P7130" s="108"/>
      <c r="Q7130" s="225"/>
    </row>
    <row r="7131" spans="2:17" x14ac:dyDescent="0.25">
      <c r="B7131" s="108"/>
      <c r="C7131" s="220"/>
      <c r="D7131" s="108"/>
      <c r="E7131" s="220"/>
      <c r="F7131" s="108"/>
      <c r="G7131" s="220"/>
      <c r="H7131" s="108"/>
      <c r="I7131" s="220"/>
      <c r="J7131" s="108"/>
      <c r="K7131" s="220"/>
      <c r="L7131" s="108"/>
      <c r="M7131" s="220"/>
      <c r="N7131" s="108"/>
      <c r="O7131" s="220"/>
      <c r="P7131" s="108"/>
      <c r="Q7131" s="225"/>
    </row>
    <row r="7132" spans="2:17" x14ac:dyDescent="0.25">
      <c r="B7132" s="108"/>
      <c r="C7132" s="220"/>
      <c r="D7132" s="108"/>
      <c r="E7132" s="220"/>
      <c r="F7132" s="108"/>
      <c r="G7132" s="220"/>
      <c r="H7132" s="108"/>
      <c r="I7132" s="220"/>
      <c r="J7132" s="108"/>
      <c r="K7132" s="220"/>
      <c r="L7132" s="108"/>
      <c r="M7132" s="220"/>
      <c r="N7132" s="108"/>
      <c r="O7132" s="220"/>
      <c r="P7132" s="108"/>
      <c r="Q7132" s="225"/>
    </row>
    <row r="7133" spans="2:17" x14ac:dyDescent="0.25">
      <c r="B7133" s="108"/>
      <c r="C7133" s="220"/>
      <c r="D7133" s="108"/>
      <c r="E7133" s="220"/>
      <c r="F7133" s="108"/>
      <c r="G7133" s="220"/>
      <c r="H7133" s="108"/>
      <c r="I7133" s="220"/>
      <c r="J7133" s="108"/>
      <c r="K7133" s="220"/>
      <c r="L7133" s="108"/>
      <c r="M7133" s="220"/>
      <c r="N7133" s="108"/>
      <c r="O7133" s="220"/>
      <c r="P7133" s="108"/>
      <c r="Q7133" s="225"/>
    </row>
    <row r="7134" spans="2:17" x14ac:dyDescent="0.25">
      <c r="B7134" s="108"/>
      <c r="C7134" s="220"/>
      <c r="D7134" s="108"/>
      <c r="E7134" s="220"/>
      <c r="F7134" s="108"/>
      <c r="G7134" s="220"/>
      <c r="H7134" s="108"/>
      <c r="I7134" s="220"/>
      <c r="J7134" s="108"/>
      <c r="K7134" s="220"/>
      <c r="L7134" s="108"/>
      <c r="M7134" s="220"/>
      <c r="N7134" s="108"/>
      <c r="O7134" s="220"/>
      <c r="P7134" s="108"/>
      <c r="Q7134" s="225"/>
    </row>
    <row r="7135" spans="2:17" x14ac:dyDescent="0.25">
      <c r="B7135" s="108"/>
      <c r="C7135" s="220"/>
      <c r="D7135" s="108"/>
      <c r="E7135" s="220"/>
      <c r="F7135" s="108"/>
      <c r="G7135" s="220"/>
      <c r="H7135" s="108"/>
      <c r="I7135" s="220"/>
      <c r="J7135" s="108"/>
      <c r="K7135" s="220"/>
      <c r="L7135" s="108"/>
      <c r="M7135" s="220"/>
      <c r="N7135" s="108"/>
      <c r="O7135" s="220"/>
      <c r="P7135" s="108"/>
      <c r="Q7135" s="225"/>
    </row>
    <row r="7136" spans="2:17" x14ac:dyDescent="0.25">
      <c r="B7136" s="108"/>
      <c r="C7136" s="220"/>
      <c r="D7136" s="108"/>
      <c r="E7136" s="220"/>
      <c r="F7136" s="108"/>
      <c r="G7136" s="220"/>
      <c r="H7136" s="108"/>
      <c r="I7136" s="220"/>
      <c r="J7136" s="108"/>
      <c r="K7136" s="220"/>
      <c r="L7136" s="108"/>
      <c r="M7136" s="220"/>
      <c r="N7136" s="108"/>
      <c r="O7136" s="220"/>
      <c r="P7136" s="108"/>
      <c r="Q7136" s="225"/>
    </row>
    <row r="7137" spans="2:17" x14ac:dyDescent="0.25">
      <c r="B7137" s="108"/>
      <c r="C7137" s="220"/>
      <c r="D7137" s="108"/>
      <c r="E7137" s="220"/>
      <c r="F7137" s="108"/>
      <c r="G7137" s="220"/>
      <c r="H7137" s="108"/>
      <c r="I7137" s="220"/>
      <c r="J7137" s="108"/>
      <c r="K7137" s="220"/>
      <c r="L7137" s="108"/>
      <c r="M7137" s="220"/>
      <c r="N7137" s="108"/>
      <c r="O7137" s="220"/>
      <c r="P7137" s="108"/>
      <c r="Q7137" s="225"/>
    </row>
    <row r="7138" spans="2:17" x14ac:dyDescent="0.25">
      <c r="B7138" s="108"/>
      <c r="C7138" s="220"/>
      <c r="D7138" s="108"/>
      <c r="E7138" s="220"/>
      <c r="F7138" s="108"/>
      <c r="G7138" s="220"/>
      <c r="H7138" s="108"/>
      <c r="I7138" s="220"/>
      <c r="J7138" s="108"/>
      <c r="K7138" s="220"/>
      <c r="L7138" s="108"/>
      <c r="M7138" s="220"/>
      <c r="N7138" s="108"/>
      <c r="O7138" s="220"/>
      <c r="P7138" s="108"/>
      <c r="Q7138" s="225"/>
    </row>
    <row r="7139" spans="2:17" x14ac:dyDescent="0.25">
      <c r="B7139" s="108"/>
      <c r="C7139" s="220"/>
      <c r="D7139" s="108"/>
      <c r="E7139" s="220"/>
      <c r="F7139" s="108"/>
      <c r="G7139" s="220"/>
      <c r="H7139" s="108"/>
      <c r="I7139" s="220"/>
      <c r="J7139" s="108"/>
      <c r="K7139" s="220"/>
      <c r="L7139" s="108"/>
      <c r="M7139" s="220"/>
      <c r="N7139" s="108"/>
      <c r="O7139" s="220"/>
      <c r="P7139" s="108"/>
      <c r="Q7139" s="225"/>
    </row>
    <row r="7140" spans="2:17" x14ac:dyDescent="0.25">
      <c r="B7140" s="108"/>
      <c r="C7140" s="220"/>
      <c r="D7140" s="108"/>
      <c r="E7140" s="220"/>
      <c r="F7140" s="108"/>
      <c r="G7140" s="220"/>
      <c r="H7140" s="108"/>
      <c r="I7140" s="220"/>
      <c r="J7140" s="108"/>
      <c r="K7140" s="220"/>
      <c r="L7140" s="108"/>
      <c r="M7140" s="220"/>
      <c r="N7140" s="108"/>
      <c r="O7140" s="220"/>
      <c r="P7140" s="108"/>
      <c r="Q7140" s="225"/>
    </row>
    <row r="7141" spans="2:17" x14ac:dyDescent="0.25">
      <c r="B7141" s="108"/>
      <c r="C7141" s="220"/>
      <c r="D7141" s="108"/>
      <c r="E7141" s="220"/>
      <c r="F7141" s="108"/>
      <c r="G7141" s="220"/>
      <c r="H7141" s="108"/>
      <c r="I7141" s="220"/>
      <c r="J7141" s="108"/>
      <c r="K7141" s="220"/>
      <c r="L7141" s="108"/>
      <c r="M7141" s="220"/>
      <c r="N7141" s="108"/>
      <c r="O7141" s="220"/>
      <c r="P7141" s="108"/>
      <c r="Q7141" s="225"/>
    </row>
    <row r="7142" spans="2:17" x14ac:dyDescent="0.25">
      <c r="B7142" s="108"/>
      <c r="C7142" s="220"/>
      <c r="D7142" s="108"/>
      <c r="E7142" s="220"/>
      <c r="F7142" s="108"/>
      <c r="G7142" s="220"/>
      <c r="H7142" s="108"/>
      <c r="I7142" s="220"/>
      <c r="J7142" s="108"/>
      <c r="K7142" s="220"/>
      <c r="L7142" s="108"/>
      <c r="M7142" s="220"/>
      <c r="N7142" s="108"/>
      <c r="O7142" s="220"/>
      <c r="P7142" s="108"/>
      <c r="Q7142" s="225"/>
    </row>
    <row r="7143" spans="2:17" x14ac:dyDescent="0.25">
      <c r="B7143" s="108"/>
      <c r="C7143" s="220"/>
      <c r="D7143" s="108"/>
      <c r="E7143" s="220"/>
      <c r="F7143" s="108"/>
      <c r="G7143" s="220"/>
      <c r="H7143" s="108"/>
      <c r="I7143" s="220"/>
      <c r="J7143" s="108"/>
      <c r="K7143" s="220"/>
      <c r="L7143" s="108"/>
      <c r="M7143" s="220"/>
      <c r="N7143" s="108"/>
      <c r="O7143" s="220"/>
      <c r="P7143" s="108"/>
      <c r="Q7143" s="225"/>
    </row>
    <row r="7144" spans="2:17" x14ac:dyDescent="0.25">
      <c r="B7144" s="108"/>
      <c r="C7144" s="220"/>
      <c r="D7144" s="108"/>
      <c r="E7144" s="220"/>
      <c r="F7144" s="108"/>
      <c r="G7144" s="220"/>
      <c r="H7144" s="108"/>
      <c r="I7144" s="220"/>
      <c r="J7144" s="108"/>
      <c r="K7144" s="220"/>
      <c r="L7144" s="108"/>
      <c r="M7144" s="220"/>
      <c r="N7144" s="108"/>
      <c r="O7144" s="220"/>
      <c r="P7144" s="108"/>
      <c r="Q7144" s="225"/>
    </row>
    <row r="7145" spans="2:17" x14ac:dyDescent="0.25">
      <c r="B7145" s="108"/>
      <c r="C7145" s="220"/>
      <c r="D7145" s="108"/>
      <c r="E7145" s="220"/>
      <c r="F7145" s="108"/>
      <c r="G7145" s="220"/>
      <c r="H7145" s="108"/>
      <c r="I7145" s="220"/>
      <c r="J7145" s="108"/>
      <c r="K7145" s="220"/>
      <c r="L7145" s="108"/>
      <c r="M7145" s="220"/>
      <c r="N7145" s="108"/>
      <c r="O7145" s="220"/>
      <c r="P7145" s="108"/>
      <c r="Q7145" s="225"/>
    </row>
    <row r="7146" spans="2:17" x14ac:dyDescent="0.25">
      <c r="B7146" s="108"/>
      <c r="C7146" s="220"/>
      <c r="D7146" s="108"/>
      <c r="E7146" s="220"/>
      <c r="F7146" s="108"/>
      <c r="G7146" s="220"/>
      <c r="H7146" s="108"/>
      <c r="I7146" s="220"/>
      <c r="J7146" s="108"/>
      <c r="K7146" s="220"/>
      <c r="L7146" s="108"/>
      <c r="M7146" s="220"/>
      <c r="N7146" s="108"/>
      <c r="O7146" s="220"/>
      <c r="P7146" s="108"/>
      <c r="Q7146" s="225"/>
    </row>
    <row r="7147" spans="2:17" x14ac:dyDescent="0.25">
      <c r="B7147" s="108"/>
      <c r="C7147" s="220"/>
      <c r="D7147" s="108"/>
      <c r="E7147" s="220"/>
      <c r="F7147" s="108"/>
      <c r="G7147" s="220"/>
      <c r="H7147" s="108"/>
      <c r="I7147" s="220"/>
      <c r="J7147" s="108"/>
      <c r="K7147" s="220"/>
      <c r="L7147" s="108"/>
      <c r="M7147" s="220"/>
      <c r="N7147" s="108"/>
      <c r="O7147" s="220"/>
      <c r="P7147" s="108"/>
      <c r="Q7147" s="225"/>
    </row>
    <row r="7148" spans="2:17" x14ac:dyDescent="0.25">
      <c r="B7148" s="108"/>
      <c r="C7148" s="220"/>
      <c r="D7148" s="108"/>
      <c r="E7148" s="220"/>
      <c r="F7148" s="108"/>
      <c r="G7148" s="220"/>
      <c r="H7148" s="108"/>
      <c r="I7148" s="220"/>
      <c r="J7148" s="108"/>
      <c r="K7148" s="220"/>
      <c r="L7148" s="108"/>
      <c r="M7148" s="220"/>
      <c r="N7148" s="108"/>
      <c r="O7148" s="220"/>
      <c r="P7148" s="108"/>
      <c r="Q7148" s="225"/>
    </row>
    <row r="7149" spans="2:17" x14ac:dyDescent="0.25">
      <c r="B7149" s="108"/>
      <c r="C7149" s="220"/>
      <c r="D7149" s="108"/>
      <c r="E7149" s="220"/>
      <c r="F7149" s="108"/>
      <c r="G7149" s="220"/>
      <c r="H7149" s="108"/>
      <c r="I7149" s="220"/>
      <c r="J7149" s="108"/>
      <c r="K7149" s="220"/>
      <c r="L7149" s="108"/>
      <c r="M7149" s="220"/>
      <c r="N7149" s="108"/>
      <c r="O7149" s="220"/>
      <c r="P7149" s="108"/>
      <c r="Q7149" s="225"/>
    </row>
    <row r="7150" spans="2:17" x14ac:dyDescent="0.25">
      <c r="B7150" s="108"/>
      <c r="C7150" s="220"/>
      <c r="D7150" s="108"/>
      <c r="E7150" s="220"/>
      <c r="F7150" s="108"/>
      <c r="G7150" s="220"/>
      <c r="H7150" s="108"/>
      <c r="I7150" s="220"/>
      <c r="J7150" s="108"/>
      <c r="K7150" s="220"/>
      <c r="L7150" s="108"/>
      <c r="M7150" s="220"/>
      <c r="N7150" s="108"/>
      <c r="O7150" s="220"/>
      <c r="P7150" s="108"/>
      <c r="Q7150" s="225"/>
    </row>
    <row r="7151" spans="2:17" x14ac:dyDescent="0.25">
      <c r="B7151" s="108"/>
      <c r="C7151" s="220"/>
      <c r="D7151" s="108"/>
      <c r="E7151" s="220"/>
      <c r="F7151" s="108"/>
      <c r="G7151" s="220"/>
      <c r="H7151" s="108"/>
      <c r="I7151" s="220"/>
      <c r="J7151" s="108"/>
      <c r="K7151" s="220"/>
      <c r="L7151" s="108"/>
      <c r="M7151" s="220"/>
      <c r="N7151" s="108"/>
      <c r="O7151" s="220"/>
      <c r="P7151" s="108"/>
      <c r="Q7151" s="225"/>
    </row>
    <row r="7152" spans="2:17" x14ac:dyDescent="0.25">
      <c r="B7152" s="108"/>
      <c r="C7152" s="220"/>
      <c r="D7152" s="108"/>
      <c r="E7152" s="220"/>
      <c r="F7152" s="108"/>
      <c r="G7152" s="220"/>
      <c r="H7152" s="108"/>
      <c r="I7152" s="220"/>
      <c r="J7152" s="108"/>
      <c r="K7152" s="220"/>
      <c r="L7152" s="108"/>
      <c r="M7152" s="220"/>
      <c r="N7152" s="108"/>
      <c r="O7152" s="220"/>
      <c r="P7152" s="108"/>
      <c r="Q7152" s="225"/>
    </row>
    <row r="7153" spans="2:17" x14ac:dyDescent="0.25">
      <c r="B7153" s="108"/>
      <c r="C7153" s="220"/>
      <c r="D7153" s="108"/>
      <c r="E7153" s="220"/>
      <c r="F7153" s="108"/>
      <c r="G7153" s="220"/>
      <c r="H7153" s="108"/>
      <c r="I7153" s="220"/>
      <c r="J7153" s="108"/>
      <c r="K7153" s="220"/>
      <c r="L7153" s="108"/>
      <c r="M7153" s="220"/>
      <c r="N7153" s="108"/>
      <c r="O7153" s="220"/>
      <c r="P7153" s="108"/>
      <c r="Q7153" s="225"/>
    </row>
    <row r="7154" spans="2:17" x14ac:dyDescent="0.25">
      <c r="B7154" s="108"/>
      <c r="C7154" s="220"/>
      <c r="D7154" s="108"/>
      <c r="E7154" s="220"/>
      <c r="F7154" s="108"/>
      <c r="G7154" s="220"/>
      <c r="H7154" s="108"/>
      <c r="I7154" s="220"/>
      <c r="J7154" s="108"/>
      <c r="K7154" s="220"/>
      <c r="L7154" s="108"/>
      <c r="M7154" s="220"/>
      <c r="N7154" s="108"/>
      <c r="O7154" s="220"/>
      <c r="P7154" s="108"/>
      <c r="Q7154" s="225"/>
    </row>
    <row r="7155" spans="2:17" x14ac:dyDescent="0.25">
      <c r="B7155" s="108"/>
      <c r="C7155" s="220"/>
      <c r="D7155" s="108"/>
      <c r="E7155" s="220"/>
      <c r="F7155" s="108"/>
      <c r="G7155" s="220"/>
      <c r="H7155" s="108"/>
      <c r="I7155" s="220"/>
      <c r="J7155" s="108"/>
      <c r="K7155" s="220"/>
      <c r="L7155" s="108"/>
      <c r="M7155" s="220"/>
      <c r="N7155" s="108"/>
      <c r="O7155" s="220"/>
      <c r="P7155" s="108"/>
      <c r="Q7155" s="225"/>
    </row>
    <row r="7156" spans="2:17" x14ac:dyDescent="0.25">
      <c r="B7156" s="108"/>
      <c r="C7156" s="220"/>
      <c r="D7156" s="108"/>
      <c r="E7156" s="220"/>
      <c r="F7156" s="108"/>
      <c r="G7156" s="220"/>
      <c r="H7156" s="108"/>
      <c r="I7156" s="220"/>
      <c r="J7156" s="108"/>
      <c r="K7156" s="220"/>
      <c r="L7156" s="108"/>
      <c r="M7156" s="220"/>
      <c r="N7156" s="108"/>
      <c r="O7156" s="220"/>
      <c r="P7156" s="108"/>
      <c r="Q7156" s="225"/>
    </row>
    <row r="7157" spans="2:17" x14ac:dyDescent="0.25">
      <c r="B7157" s="108"/>
      <c r="C7157" s="220"/>
      <c r="D7157" s="108"/>
      <c r="E7157" s="220"/>
      <c r="F7157" s="108"/>
      <c r="G7157" s="220"/>
      <c r="H7157" s="108"/>
      <c r="I7157" s="220"/>
      <c r="J7157" s="108"/>
      <c r="K7157" s="220"/>
      <c r="L7157" s="108"/>
      <c r="M7157" s="220"/>
      <c r="N7157" s="108"/>
      <c r="O7157" s="220"/>
      <c r="P7157" s="108"/>
      <c r="Q7157" s="225"/>
    </row>
    <row r="7158" spans="2:17" x14ac:dyDescent="0.25">
      <c r="B7158" s="108"/>
      <c r="C7158" s="220"/>
      <c r="D7158" s="108"/>
      <c r="E7158" s="220"/>
      <c r="F7158" s="108"/>
      <c r="G7158" s="220"/>
      <c r="H7158" s="108"/>
      <c r="I7158" s="220"/>
      <c r="J7158" s="108"/>
      <c r="K7158" s="220"/>
      <c r="L7158" s="108"/>
      <c r="M7158" s="220"/>
      <c r="N7158" s="108"/>
      <c r="O7158" s="220"/>
      <c r="P7158" s="108"/>
      <c r="Q7158" s="225"/>
    </row>
    <row r="7159" spans="2:17" x14ac:dyDescent="0.25">
      <c r="B7159" s="108"/>
      <c r="C7159" s="220"/>
      <c r="D7159" s="108"/>
      <c r="E7159" s="220"/>
      <c r="F7159" s="108"/>
      <c r="G7159" s="220"/>
      <c r="H7159" s="108"/>
      <c r="I7159" s="220"/>
      <c r="J7159" s="108"/>
      <c r="K7159" s="220"/>
      <c r="L7159" s="108"/>
      <c r="M7159" s="220"/>
      <c r="N7159" s="108"/>
      <c r="O7159" s="220"/>
      <c r="P7159" s="108"/>
      <c r="Q7159" s="225"/>
    </row>
    <row r="7160" spans="2:17" x14ac:dyDescent="0.25">
      <c r="B7160" s="108"/>
      <c r="C7160" s="220"/>
      <c r="D7160" s="108"/>
      <c r="E7160" s="220"/>
      <c r="F7160" s="108"/>
      <c r="G7160" s="220"/>
      <c r="H7160" s="108"/>
      <c r="I7160" s="220"/>
      <c r="J7160" s="108"/>
      <c r="K7160" s="220"/>
      <c r="L7160" s="108"/>
      <c r="M7160" s="220"/>
      <c r="N7160" s="108"/>
      <c r="O7160" s="220"/>
      <c r="P7160" s="108"/>
      <c r="Q7160" s="225"/>
    </row>
    <row r="7161" spans="2:17" x14ac:dyDescent="0.25">
      <c r="B7161" s="108"/>
      <c r="C7161" s="220"/>
      <c r="D7161" s="108"/>
      <c r="E7161" s="220"/>
      <c r="F7161" s="108"/>
      <c r="G7161" s="220"/>
      <c r="H7161" s="108"/>
      <c r="I7161" s="220"/>
      <c r="J7161" s="108"/>
      <c r="K7161" s="220"/>
      <c r="L7161" s="108"/>
      <c r="M7161" s="220"/>
      <c r="N7161" s="108"/>
      <c r="O7161" s="220"/>
      <c r="P7161" s="108"/>
      <c r="Q7161" s="225"/>
    </row>
    <row r="7162" spans="2:17" x14ac:dyDescent="0.25">
      <c r="B7162" s="108"/>
      <c r="C7162" s="220"/>
      <c r="D7162" s="108"/>
      <c r="E7162" s="220"/>
      <c r="F7162" s="108"/>
      <c r="G7162" s="220"/>
      <c r="H7162" s="108"/>
      <c r="I7162" s="220"/>
      <c r="J7162" s="108"/>
      <c r="K7162" s="220"/>
      <c r="L7162" s="108"/>
      <c r="M7162" s="220"/>
      <c r="N7162" s="108"/>
      <c r="O7162" s="220"/>
      <c r="P7162" s="108"/>
      <c r="Q7162" s="225"/>
    </row>
    <row r="7163" spans="2:17" x14ac:dyDescent="0.25">
      <c r="B7163" s="108"/>
      <c r="C7163" s="220"/>
      <c r="D7163" s="108"/>
      <c r="E7163" s="220"/>
      <c r="F7163" s="108"/>
      <c r="G7163" s="220"/>
      <c r="H7163" s="108"/>
      <c r="I7163" s="220"/>
      <c r="J7163" s="108"/>
      <c r="K7163" s="220"/>
      <c r="L7163" s="108"/>
      <c r="M7163" s="220"/>
      <c r="N7163" s="108"/>
      <c r="O7163" s="220"/>
      <c r="P7163" s="108"/>
      <c r="Q7163" s="225"/>
    </row>
    <row r="7164" spans="2:17" x14ac:dyDescent="0.25">
      <c r="B7164" s="108"/>
      <c r="C7164" s="220"/>
      <c r="D7164" s="108"/>
      <c r="E7164" s="220"/>
      <c r="F7164" s="108"/>
      <c r="G7164" s="220"/>
      <c r="H7164" s="108"/>
      <c r="I7164" s="220"/>
      <c r="J7164" s="108"/>
      <c r="K7164" s="220"/>
      <c r="L7164" s="108"/>
      <c r="M7164" s="220"/>
      <c r="N7164" s="108"/>
      <c r="O7164" s="220"/>
      <c r="P7164" s="108"/>
      <c r="Q7164" s="225"/>
    </row>
    <row r="7165" spans="2:17" x14ac:dyDescent="0.25">
      <c r="B7165" s="108"/>
      <c r="C7165" s="220"/>
      <c r="D7165" s="108"/>
      <c r="E7165" s="220"/>
      <c r="F7165" s="108"/>
      <c r="G7165" s="220"/>
      <c r="H7165" s="108"/>
      <c r="I7165" s="220"/>
      <c r="J7165" s="108"/>
      <c r="K7165" s="220"/>
      <c r="L7165" s="108"/>
      <c r="M7165" s="220"/>
      <c r="N7165" s="108"/>
      <c r="O7165" s="220"/>
      <c r="P7165" s="108"/>
      <c r="Q7165" s="225"/>
    </row>
    <row r="7166" spans="2:17" x14ac:dyDescent="0.25">
      <c r="B7166" s="108"/>
      <c r="C7166" s="220"/>
      <c r="D7166" s="108"/>
      <c r="E7166" s="220"/>
      <c r="F7166" s="108"/>
      <c r="G7166" s="220"/>
      <c r="H7166" s="108"/>
      <c r="I7166" s="220"/>
      <c r="J7166" s="108"/>
      <c r="K7166" s="220"/>
      <c r="L7166" s="108"/>
      <c r="M7166" s="220"/>
      <c r="N7166" s="108"/>
      <c r="O7166" s="220"/>
      <c r="P7166" s="108"/>
      <c r="Q7166" s="225"/>
    </row>
    <row r="7167" spans="2:17" x14ac:dyDescent="0.25">
      <c r="B7167" s="108"/>
      <c r="C7167" s="220"/>
      <c r="D7167" s="108"/>
      <c r="E7167" s="220"/>
      <c r="F7167" s="108"/>
      <c r="G7167" s="220"/>
      <c r="H7167" s="108"/>
      <c r="I7167" s="220"/>
      <c r="J7167" s="108"/>
      <c r="K7167" s="220"/>
      <c r="L7167" s="108"/>
      <c r="M7167" s="220"/>
      <c r="N7167" s="108"/>
      <c r="O7167" s="220"/>
      <c r="P7167" s="108"/>
      <c r="Q7167" s="225"/>
    </row>
    <row r="7168" spans="2:17" x14ac:dyDescent="0.25">
      <c r="B7168" s="108"/>
      <c r="C7168" s="220"/>
      <c r="D7168" s="108"/>
      <c r="E7168" s="220"/>
      <c r="F7168" s="108"/>
      <c r="G7168" s="220"/>
      <c r="H7168" s="108"/>
      <c r="I7168" s="220"/>
      <c r="J7168" s="108"/>
      <c r="K7168" s="220"/>
      <c r="L7168" s="108"/>
      <c r="M7168" s="220"/>
      <c r="N7168" s="108"/>
      <c r="O7168" s="220"/>
      <c r="P7168" s="108"/>
      <c r="Q7168" s="225"/>
    </row>
    <row r="7169" spans="2:17" x14ac:dyDescent="0.25">
      <c r="B7169" s="108"/>
      <c r="C7169" s="220"/>
      <c r="D7169" s="108"/>
      <c r="E7169" s="220"/>
      <c r="F7169" s="108"/>
      <c r="G7169" s="220"/>
      <c r="H7169" s="108"/>
      <c r="I7169" s="220"/>
      <c r="J7169" s="108"/>
      <c r="K7169" s="220"/>
      <c r="L7169" s="108"/>
      <c r="M7169" s="220"/>
      <c r="N7169" s="108"/>
      <c r="O7169" s="220"/>
      <c r="P7169" s="108"/>
      <c r="Q7169" s="225"/>
    </row>
    <row r="7170" spans="2:17" x14ac:dyDescent="0.25">
      <c r="B7170" s="108"/>
      <c r="C7170" s="220"/>
      <c r="D7170" s="108"/>
      <c r="E7170" s="220"/>
      <c r="F7170" s="108"/>
      <c r="G7170" s="220"/>
      <c r="H7170" s="108"/>
      <c r="I7170" s="220"/>
      <c r="J7170" s="108"/>
      <c r="K7170" s="220"/>
      <c r="L7170" s="108"/>
      <c r="M7170" s="220"/>
      <c r="N7170" s="108"/>
      <c r="O7170" s="220"/>
      <c r="P7170" s="108"/>
      <c r="Q7170" s="225"/>
    </row>
    <row r="7171" spans="2:17" x14ac:dyDescent="0.25">
      <c r="B7171" s="108"/>
      <c r="C7171" s="220"/>
      <c r="D7171" s="108"/>
      <c r="E7171" s="220"/>
      <c r="F7171" s="108"/>
      <c r="G7171" s="220"/>
      <c r="H7171" s="108"/>
      <c r="I7171" s="220"/>
      <c r="J7171" s="108"/>
      <c r="K7171" s="220"/>
      <c r="L7171" s="108"/>
      <c r="M7171" s="220"/>
      <c r="N7171" s="108"/>
      <c r="O7171" s="220"/>
      <c r="P7171" s="108"/>
      <c r="Q7171" s="225"/>
    </row>
    <row r="7172" spans="2:17" x14ac:dyDescent="0.25">
      <c r="B7172" s="108"/>
      <c r="C7172" s="220"/>
      <c r="D7172" s="108"/>
      <c r="E7172" s="220"/>
      <c r="F7172" s="108"/>
      <c r="G7172" s="220"/>
      <c r="H7172" s="108"/>
      <c r="I7172" s="220"/>
      <c r="J7172" s="108"/>
      <c r="K7172" s="220"/>
      <c r="L7172" s="108"/>
      <c r="M7172" s="220"/>
      <c r="N7172" s="108"/>
      <c r="O7172" s="220"/>
      <c r="P7172" s="108"/>
      <c r="Q7172" s="225"/>
    </row>
    <row r="7173" spans="2:17" x14ac:dyDescent="0.25">
      <c r="B7173" s="108"/>
      <c r="C7173" s="220"/>
      <c r="D7173" s="108"/>
      <c r="E7173" s="220"/>
      <c r="F7173" s="108"/>
      <c r="G7173" s="220"/>
      <c r="H7173" s="108"/>
      <c r="I7173" s="220"/>
      <c r="J7173" s="108"/>
      <c r="K7173" s="220"/>
      <c r="L7173" s="108"/>
      <c r="M7173" s="220"/>
      <c r="N7173" s="108"/>
      <c r="O7173" s="220"/>
      <c r="P7173" s="108"/>
      <c r="Q7173" s="225"/>
    </row>
    <row r="7174" spans="2:17" x14ac:dyDescent="0.25">
      <c r="B7174" s="108"/>
      <c r="C7174" s="220"/>
      <c r="D7174" s="108"/>
      <c r="E7174" s="220"/>
      <c r="F7174" s="108"/>
      <c r="G7174" s="220"/>
      <c r="H7174" s="108"/>
      <c r="I7174" s="220"/>
      <c r="J7174" s="108"/>
      <c r="K7174" s="220"/>
      <c r="L7174" s="108"/>
      <c r="M7174" s="220"/>
      <c r="N7174" s="108"/>
      <c r="O7174" s="220"/>
      <c r="P7174" s="108"/>
      <c r="Q7174" s="225"/>
    </row>
    <row r="7175" spans="2:17" x14ac:dyDescent="0.25">
      <c r="B7175" s="108"/>
      <c r="C7175" s="220"/>
      <c r="D7175" s="108"/>
      <c r="E7175" s="220"/>
      <c r="F7175" s="108"/>
      <c r="G7175" s="220"/>
      <c r="H7175" s="108"/>
      <c r="I7175" s="220"/>
      <c r="J7175" s="108"/>
      <c r="K7175" s="220"/>
      <c r="L7175" s="108"/>
      <c r="M7175" s="220"/>
      <c r="N7175" s="108"/>
      <c r="O7175" s="220"/>
      <c r="P7175" s="108"/>
      <c r="Q7175" s="225"/>
    </row>
    <row r="7176" spans="2:17" x14ac:dyDescent="0.25">
      <c r="B7176" s="108"/>
      <c r="C7176" s="220"/>
      <c r="D7176" s="108"/>
      <c r="E7176" s="220"/>
      <c r="F7176" s="108"/>
      <c r="G7176" s="220"/>
      <c r="H7176" s="108"/>
      <c r="I7176" s="220"/>
      <c r="J7176" s="108"/>
      <c r="K7176" s="220"/>
      <c r="L7176" s="108"/>
      <c r="M7176" s="220"/>
      <c r="N7176" s="108"/>
      <c r="O7176" s="220"/>
      <c r="P7176" s="108"/>
      <c r="Q7176" s="225"/>
    </row>
    <row r="7177" spans="2:17" x14ac:dyDescent="0.25">
      <c r="B7177" s="108"/>
      <c r="C7177" s="220"/>
      <c r="D7177" s="108"/>
      <c r="E7177" s="220"/>
      <c r="F7177" s="108"/>
      <c r="G7177" s="220"/>
      <c r="H7177" s="108"/>
      <c r="I7177" s="220"/>
      <c r="J7177" s="108"/>
      <c r="K7177" s="220"/>
      <c r="L7177" s="108"/>
      <c r="M7177" s="220"/>
      <c r="N7177" s="108"/>
      <c r="O7177" s="220"/>
      <c r="P7177" s="108"/>
      <c r="Q7177" s="225"/>
    </row>
    <row r="7178" spans="2:17" x14ac:dyDescent="0.25">
      <c r="B7178" s="108"/>
      <c r="C7178" s="220"/>
      <c r="D7178" s="108"/>
      <c r="E7178" s="220"/>
      <c r="F7178" s="108"/>
      <c r="G7178" s="220"/>
      <c r="H7178" s="108"/>
      <c r="I7178" s="220"/>
      <c r="J7178" s="108"/>
      <c r="K7178" s="220"/>
      <c r="L7178" s="108"/>
      <c r="M7178" s="220"/>
      <c r="N7178" s="108"/>
      <c r="O7178" s="220"/>
      <c r="P7178" s="108"/>
      <c r="Q7178" s="225"/>
    </row>
    <row r="7179" spans="2:17" x14ac:dyDescent="0.25">
      <c r="B7179" s="108"/>
      <c r="C7179" s="220"/>
      <c r="D7179" s="108"/>
      <c r="E7179" s="220"/>
      <c r="F7179" s="108"/>
      <c r="G7179" s="220"/>
      <c r="H7179" s="108"/>
      <c r="I7179" s="220"/>
      <c r="J7179" s="108"/>
      <c r="K7179" s="220"/>
      <c r="L7179" s="108"/>
      <c r="M7179" s="220"/>
      <c r="N7179" s="108"/>
      <c r="O7179" s="220"/>
      <c r="P7179" s="108"/>
      <c r="Q7179" s="225"/>
    </row>
    <row r="7180" spans="2:17" x14ac:dyDescent="0.25">
      <c r="B7180" s="108"/>
      <c r="C7180" s="220"/>
      <c r="D7180" s="108"/>
      <c r="E7180" s="220"/>
      <c r="F7180" s="108"/>
      <c r="G7180" s="220"/>
      <c r="H7180" s="108"/>
      <c r="I7180" s="220"/>
      <c r="J7180" s="108"/>
      <c r="K7180" s="220"/>
      <c r="L7180" s="108"/>
      <c r="M7180" s="220"/>
      <c r="N7180" s="108"/>
      <c r="O7180" s="220"/>
      <c r="P7180" s="108"/>
      <c r="Q7180" s="225"/>
    </row>
    <row r="7181" spans="2:17" x14ac:dyDescent="0.25">
      <c r="B7181" s="108"/>
      <c r="C7181" s="220"/>
      <c r="D7181" s="108"/>
      <c r="E7181" s="220"/>
      <c r="F7181" s="108"/>
      <c r="G7181" s="220"/>
      <c r="H7181" s="108"/>
      <c r="I7181" s="220"/>
      <c r="J7181" s="108"/>
      <c r="K7181" s="220"/>
      <c r="L7181" s="108"/>
      <c r="M7181" s="220"/>
      <c r="N7181" s="108"/>
      <c r="O7181" s="220"/>
      <c r="P7181" s="108"/>
      <c r="Q7181" s="225"/>
    </row>
    <row r="7182" spans="2:17" x14ac:dyDescent="0.25">
      <c r="B7182" s="108"/>
      <c r="C7182" s="220"/>
      <c r="D7182" s="108"/>
      <c r="E7182" s="220"/>
      <c r="F7182" s="108"/>
      <c r="G7182" s="220"/>
      <c r="H7182" s="108"/>
      <c r="I7182" s="220"/>
      <c r="J7182" s="108"/>
      <c r="K7182" s="220"/>
      <c r="L7182" s="108"/>
      <c r="M7182" s="220"/>
      <c r="N7182" s="108"/>
      <c r="O7182" s="220"/>
      <c r="P7182" s="108"/>
      <c r="Q7182" s="225"/>
    </row>
    <row r="7183" spans="2:17" x14ac:dyDescent="0.25">
      <c r="B7183" s="108"/>
      <c r="C7183" s="220"/>
      <c r="D7183" s="108"/>
      <c r="E7183" s="220"/>
      <c r="F7183" s="108"/>
      <c r="G7183" s="220"/>
      <c r="H7183" s="108"/>
      <c r="I7183" s="220"/>
      <c r="J7183" s="108"/>
      <c r="K7183" s="220"/>
      <c r="L7183" s="108"/>
      <c r="M7183" s="220"/>
      <c r="N7183" s="108"/>
      <c r="O7183" s="220"/>
      <c r="P7183" s="108"/>
      <c r="Q7183" s="225"/>
    </row>
    <row r="7184" spans="2:17" x14ac:dyDescent="0.25">
      <c r="B7184" s="108"/>
      <c r="C7184" s="220"/>
      <c r="D7184" s="108"/>
      <c r="E7184" s="220"/>
      <c r="F7184" s="108"/>
      <c r="G7184" s="220"/>
      <c r="H7184" s="108"/>
      <c r="I7184" s="220"/>
      <c r="J7184" s="108"/>
      <c r="K7184" s="220"/>
      <c r="L7184" s="108"/>
      <c r="M7184" s="220"/>
      <c r="N7184" s="108"/>
      <c r="O7184" s="220"/>
      <c r="P7184" s="108"/>
      <c r="Q7184" s="225"/>
    </row>
    <row r="7185" spans="2:17" x14ac:dyDescent="0.25">
      <c r="B7185" s="108"/>
      <c r="C7185" s="220"/>
      <c r="D7185" s="108"/>
      <c r="E7185" s="220"/>
      <c r="F7185" s="108"/>
      <c r="G7185" s="220"/>
      <c r="H7185" s="108"/>
      <c r="I7185" s="220"/>
      <c r="J7185" s="108"/>
      <c r="K7185" s="220"/>
      <c r="L7185" s="108"/>
      <c r="M7185" s="220"/>
      <c r="N7185" s="108"/>
      <c r="O7185" s="220"/>
      <c r="P7185" s="108"/>
      <c r="Q7185" s="225"/>
    </row>
    <row r="7186" spans="2:17" x14ac:dyDescent="0.25">
      <c r="B7186" s="108"/>
      <c r="C7186" s="220"/>
      <c r="D7186" s="108"/>
      <c r="E7186" s="220"/>
      <c r="F7186" s="108"/>
      <c r="G7186" s="220"/>
      <c r="H7186" s="108"/>
      <c r="I7186" s="220"/>
      <c r="J7186" s="108"/>
      <c r="K7186" s="220"/>
      <c r="L7186" s="108"/>
      <c r="M7186" s="220"/>
      <c r="N7186" s="108"/>
      <c r="O7186" s="220"/>
      <c r="P7186" s="108"/>
      <c r="Q7186" s="225"/>
    </row>
    <row r="7187" spans="2:17" x14ac:dyDescent="0.25">
      <c r="B7187" s="108"/>
      <c r="C7187" s="220"/>
      <c r="D7187" s="108"/>
      <c r="E7187" s="220"/>
      <c r="F7187" s="108"/>
      <c r="G7187" s="220"/>
      <c r="H7187" s="108"/>
      <c r="I7187" s="220"/>
      <c r="J7187" s="108"/>
      <c r="K7187" s="220"/>
      <c r="L7187" s="108"/>
      <c r="M7187" s="220"/>
      <c r="N7187" s="108"/>
      <c r="O7187" s="220"/>
      <c r="P7187" s="108"/>
      <c r="Q7187" s="225"/>
    </row>
    <row r="7188" spans="2:17" x14ac:dyDescent="0.25">
      <c r="B7188" s="108"/>
      <c r="C7188" s="220"/>
      <c r="D7188" s="108"/>
      <c r="E7188" s="220"/>
      <c r="F7188" s="108"/>
      <c r="G7188" s="220"/>
      <c r="H7188" s="108"/>
      <c r="I7188" s="220"/>
      <c r="J7188" s="108"/>
      <c r="K7188" s="220"/>
      <c r="L7188" s="108"/>
      <c r="M7188" s="220"/>
      <c r="N7188" s="108"/>
      <c r="O7188" s="220"/>
      <c r="P7188" s="108"/>
      <c r="Q7188" s="225"/>
    </row>
    <row r="7189" spans="2:17" x14ac:dyDescent="0.25">
      <c r="B7189" s="108"/>
      <c r="C7189" s="220"/>
      <c r="D7189" s="108"/>
      <c r="E7189" s="220"/>
      <c r="F7189" s="108"/>
      <c r="G7189" s="220"/>
      <c r="H7189" s="108"/>
      <c r="I7189" s="220"/>
      <c r="J7189" s="108"/>
      <c r="K7189" s="220"/>
      <c r="L7189" s="108"/>
      <c r="M7189" s="220"/>
      <c r="N7189" s="108"/>
      <c r="O7189" s="220"/>
      <c r="P7189" s="108"/>
      <c r="Q7189" s="225"/>
    </row>
    <row r="7190" spans="2:17" x14ac:dyDescent="0.25">
      <c r="B7190" s="108"/>
      <c r="C7190" s="220"/>
      <c r="D7190" s="108"/>
      <c r="E7190" s="220"/>
      <c r="F7190" s="108"/>
      <c r="G7190" s="220"/>
      <c r="H7190" s="108"/>
      <c r="I7190" s="220"/>
      <c r="J7190" s="108"/>
      <c r="K7190" s="220"/>
      <c r="L7190" s="108"/>
      <c r="M7190" s="220"/>
      <c r="N7190" s="108"/>
      <c r="O7190" s="220"/>
      <c r="P7190" s="108"/>
      <c r="Q7190" s="225"/>
    </row>
    <row r="7191" spans="2:17" x14ac:dyDescent="0.25">
      <c r="B7191" s="108"/>
      <c r="C7191" s="220"/>
      <c r="D7191" s="108"/>
      <c r="E7191" s="220"/>
      <c r="F7191" s="108"/>
      <c r="G7191" s="220"/>
      <c r="H7191" s="108"/>
      <c r="I7191" s="220"/>
      <c r="J7191" s="108"/>
      <c r="K7191" s="220"/>
      <c r="L7191" s="108"/>
      <c r="M7191" s="220"/>
      <c r="N7191" s="108"/>
      <c r="O7191" s="220"/>
      <c r="P7191" s="108"/>
      <c r="Q7191" s="225"/>
    </row>
    <row r="7192" spans="2:17" x14ac:dyDescent="0.25">
      <c r="B7192" s="108"/>
      <c r="C7192" s="220"/>
      <c r="D7192" s="108"/>
      <c r="E7192" s="220"/>
      <c r="F7192" s="108"/>
      <c r="G7192" s="220"/>
      <c r="H7192" s="108"/>
      <c r="I7192" s="220"/>
      <c r="J7192" s="108"/>
      <c r="K7192" s="220"/>
      <c r="L7192" s="108"/>
      <c r="M7192" s="220"/>
      <c r="N7192" s="108"/>
      <c r="O7192" s="220"/>
      <c r="P7192" s="108"/>
      <c r="Q7192" s="225"/>
    </row>
    <row r="7193" spans="2:17" x14ac:dyDescent="0.25">
      <c r="B7193" s="108"/>
      <c r="C7193" s="220"/>
      <c r="D7193" s="108"/>
      <c r="E7193" s="220"/>
      <c r="F7193" s="108"/>
      <c r="G7193" s="220"/>
      <c r="H7193" s="108"/>
      <c r="I7193" s="220"/>
      <c r="J7193" s="108"/>
      <c r="K7193" s="220"/>
      <c r="L7193" s="108"/>
      <c r="M7193" s="220"/>
      <c r="N7193" s="108"/>
      <c r="O7193" s="220"/>
      <c r="P7193" s="108"/>
      <c r="Q7193" s="225"/>
    </row>
    <row r="7194" spans="2:17" x14ac:dyDescent="0.25">
      <c r="B7194" s="108"/>
      <c r="C7194" s="220"/>
      <c r="D7194" s="108"/>
      <c r="E7194" s="220"/>
      <c r="F7194" s="108"/>
      <c r="G7194" s="220"/>
      <c r="H7194" s="108"/>
      <c r="I7194" s="220"/>
      <c r="J7194" s="108"/>
      <c r="K7194" s="220"/>
      <c r="L7194" s="108"/>
      <c r="M7194" s="220"/>
      <c r="N7194" s="108"/>
      <c r="O7194" s="220"/>
      <c r="P7194" s="108"/>
      <c r="Q7194" s="225"/>
    </row>
    <row r="7195" spans="2:17" x14ac:dyDescent="0.25">
      <c r="B7195" s="108"/>
      <c r="C7195" s="220"/>
      <c r="D7195" s="108"/>
      <c r="E7195" s="220"/>
      <c r="F7195" s="108"/>
      <c r="G7195" s="220"/>
      <c r="H7195" s="108"/>
      <c r="I7195" s="220"/>
      <c r="J7195" s="108"/>
      <c r="K7195" s="220"/>
      <c r="L7195" s="108"/>
      <c r="M7195" s="220"/>
      <c r="N7195" s="108"/>
      <c r="O7195" s="220"/>
      <c r="P7195" s="108"/>
      <c r="Q7195" s="225"/>
    </row>
    <row r="7196" spans="2:17" x14ac:dyDescent="0.25">
      <c r="B7196" s="108"/>
      <c r="C7196" s="220"/>
      <c r="D7196" s="108"/>
      <c r="E7196" s="220"/>
      <c r="F7196" s="108"/>
      <c r="G7196" s="220"/>
      <c r="H7196" s="108"/>
      <c r="I7196" s="220"/>
      <c r="J7196" s="108"/>
      <c r="K7196" s="220"/>
      <c r="L7196" s="108"/>
      <c r="M7196" s="220"/>
      <c r="N7196" s="108"/>
      <c r="O7196" s="220"/>
      <c r="P7196" s="108"/>
      <c r="Q7196" s="225"/>
    </row>
    <row r="7197" spans="2:17" x14ac:dyDescent="0.25">
      <c r="B7197" s="108"/>
      <c r="C7197" s="220"/>
      <c r="D7197" s="108"/>
      <c r="E7197" s="220"/>
      <c r="F7197" s="108"/>
      <c r="G7197" s="220"/>
      <c r="H7197" s="108"/>
      <c r="I7197" s="220"/>
      <c r="J7197" s="108"/>
      <c r="K7197" s="220"/>
      <c r="L7197" s="108"/>
      <c r="M7197" s="220"/>
      <c r="N7197" s="108"/>
      <c r="O7197" s="220"/>
      <c r="P7197" s="108"/>
      <c r="Q7197" s="225"/>
    </row>
    <row r="7198" spans="2:17" x14ac:dyDescent="0.25">
      <c r="B7198" s="108"/>
      <c r="C7198" s="220"/>
      <c r="D7198" s="108"/>
      <c r="E7198" s="220"/>
      <c r="F7198" s="108"/>
      <c r="G7198" s="220"/>
      <c r="H7198" s="108"/>
      <c r="I7198" s="220"/>
      <c r="J7198" s="108"/>
      <c r="K7198" s="220"/>
      <c r="L7198" s="108"/>
      <c r="M7198" s="220"/>
      <c r="N7198" s="108"/>
      <c r="O7198" s="220"/>
      <c r="P7198" s="108"/>
      <c r="Q7198" s="225"/>
    </row>
    <row r="7199" spans="2:17" x14ac:dyDescent="0.25">
      <c r="B7199" s="108"/>
      <c r="C7199" s="220"/>
      <c r="D7199" s="108"/>
      <c r="E7199" s="220"/>
      <c r="F7199" s="108"/>
      <c r="G7199" s="220"/>
      <c r="H7199" s="108"/>
      <c r="I7199" s="220"/>
      <c r="J7199" s="108"/>
      <c r="K7199" s="220"/>
      <c r="L7199" s="108"/>
      <c r="M7199" s="220"/>
      <c r="N7199" s="108"/>
      <c r="O7199" s="220"/>
      <c r="P7199" s="108"/>
      <c r="Q7199" s="225"/>
    </row>
    <row r="7200" spans="2:17" x14ac:dyDescent="0.25">
      <c r="B7200" s="108"/>
      <c r="C7200" s="220"/>
      <c r="D7200" s="108"/>
      <c r="E7200" s="220"/>
      <c r="F7200" s="108"/>
      <c r="G7200" s="220"/>
      <c r="H7200" s="108"/>
      <c r="I7200" s="220"/>
      <c r="J7200" s="108"/>
      <c r="K7200" s="220"/>
      <c r="L7200" s="108"/>
      <c r="M7200" s="220"/>
      <c r="N7200" s="108"/>
      <c r="O7200" s="220"/>
      <c r="P7200" s="108"/>
      <c r="Q7200" s="225"/>
    </row>
    <row r="7201" spans="2:17" x14ac:dyDescent="0.25">
      <c r="B7201" s="108"/>
      <c r="C7201" s="220"/>
      <c r="D7201" s="108"/>
      <c r="E7201" s="220"/>
      <c r="F7201" s="108"/>
      <c r="G7201" s="220"/>
      <c r="H7201" s="108"/>
      <c r="I7201" s="220"/>
      <c r="J7201" s="108"/>
      <c r="K7201" s="220"/>
      <c r="L7201" s="108"/>
      <c r="M7201" s="220"/>
      <c r="N7201" s="108"/>
      <c r="O7201" s="220"/>
      <c r="P7201" s="108"/>
      <c r="Q7201" s="225"/>
    </row>
    <row r="7202" spans="2:17" x14ac:dyDescent="0.25">
      <c r="B7202" s="108"/>
      <c r="C7202" s="220"/>
      <c r="D7202" s="108"/>
      <c r="E7202" s="220"/>
      <c r="F7202" s="108"/>
      <c r="G7202" s="220"/>
      <c r="H7202" s="108"/>
      <c r="I7202" s="220"/>
      <c r="J7202" s="108"/>
      <c r="K7202" s="220"/>
      <c r="L7202" s="108"/>
      <c r="M7202" s="220"/>
      <c r="N7202" s="108"/>
      <c r="O7202" s="220"/>
      <c r="P7202" s="108"/>
      <c r="Q7202" s="225"/>
    </row>
    <row r="7203" spans="2:17" x14ac:dyDescent="0.25">
      <c r="B7203" s="108"/>
      <c r="C7203" s="220"/>
      <c r="D7203" s="108"/>
      <c r="E7203" s="220"/>
      <c r="F7203" s="108"/>
      <c r="G7203" s="220"/>
      <c r="H7203" s="108"/>
      <c r="I7203" s="220"/>
      <c r="J7203" s="108"/>
      <c r="K7203" s="220"/>
      <c r="L7203" s="108"/>
      <c r="M7203" s="220"/>
      <c r="N7203" s="108"/>
      <c r="O7203" s="220"/>
      <c r="P7203" s="108"/>
      <c r="Q7203" s="225"/>
    </row>
    <row r="7204" spans="2:17" x14ac:dyDescent="0.25">
      <c r="B7204" s="108"/>
      <c r="C7204" s="220"/>
      <c r="D7204" s="108"/>
      <c r="E7204" s="220"/>
      <c r="F7204" s="108"/>
      <c r="G7204" s="220"/>
      <c r="H7204" s="108"/>
      <c r="I7204" s="220"/>
      <c r="J7204" s="108"/>
      <c r="K7204" s="220"/>
      <c r="L7204" s="108"/>
      <c r="M7204" s="220"/>
      <c r="N7204" s="108"/>
      <c r="O7204" s="220"/>
      <c r="P7204" s="108"/>
      <c r="Q7204" s="225"/>
    </row>
    <row r="7205" spans="2:17" x14ac:dyDescent="0.25">
      <c r="B7205" s="108"/>
      <c r="C7205" s="220"/>
      <c r="D7205" s="108"/>
      <c r="E7205" s="220"/>
      <c r="F7205" s="108"/>
      <c r="G7205" s="220"/>
      <c r="H7205" s="108"/>
      <c r="I7205" s="220"/>
      <c r="J7205" s="108"/>
      <c r="K7205" s="220"/>
      <c r="L7205" s="108"/>
      <c r="M7205" s="220"/>
      <c r="N7205" s="108"/>
      <c r="O7205" s="220"/>
      <c r="P7205" s="108"/>
      <c r="Q7205" s="225"/>
    </row>
    <row r="7206" spans="2:17" x14ac:dyDescent="0.25">
      <c r="B7206" s="108"/>
      <c r="C7206" s="220"/>
      <c r="D7206" s="108"/>
      <c r="E7206" s="220"/>
      <c r="F7206" s="108"/>
      <c r="G7206" s="220"/>
      <c r="H7206" s="108"/>
      <c r="I7206" s="220"/>
      <c r="J7206" s="108"/>
      <c r="K7206" s="220"/>
      <c r="L7206" s="108"/>
      <c r="M7206" s="220"/>
      <c r="N7206" s="108"/>
      <c r="O7206" s="220"/>
      <c r="P7206" s="108"/>
      <c r="Q7206" s="225"/>
    </row>
    <row r="7207" spans="2:17" x14ac:dyDescent="0.25">
      <c r="B7207" s="108"/>
      <c r="C7207" s="220"/>
      <c r="D7207" s="108"/>
      <c r="E7207" s="220"/>
      <c r="F7207" s="108"/>
      <c r="G7207" s="220"/>
      <c r="H7207" s="108"/>
      <c r="I7207" s="220"/>
      <c r="J7207" s="108"/>
      <c r="K7207" s="220"/>
      <c r="L7207" s="108"/>
      <c r="M7207" s="220"/>
      <c r="N7207" s="108"/>
      <c r="O7207" s="220"/>
      <c r="P7207" s="108"/>
      <c r="Q7207" s="225"/>
    </row>
    <row r="7208" spans="2:17" x14ac:dyDescent="0.25">
      <c r="B7208" s="108"/>
      <c r="C7208" s="220"/>
      <c r="D7208" s="108"/>
      <c r="E7208" s="220"/>
      <c r="F7208" s="108"/>
      <c r="G7208" s="220"/>
      <c r="H7208" s="108"/>
      <c r="I7208" s="220"/>
      <c r="J7208" s="108"/>
      <c r="K7208" s="220"/>
      <c r="L7208" s="108"/>
      <c r="M7208" s="220"/>
      <c r="N7208" s="108"/>
      <c r="O7208" s="220"/>
      <c r="P7208" s="108"/>
      <c r="Q7208" s="225"/>
    </row>
    <row r="7209" spans="2:17" x14ac:dyDescent="0.25">
      <c r="B7209" s="108"/>
      <c r="C7209" s="220"/>
      <c r="D7209" s="108"/>
      <c r="E7209" s="220"/>
      <c r="F7209" s="108"/>
      <c r="G7209" s="220"/>
      <c r="H7209" s="108"/>
      <c r="I7209" s="220"/>
      <c r="J7209" s="108"/>
      <c r="K7209" s="220"/>
      <c r="L7209" s="108"/>
      <c r="M7209" s="220"/>
      <c r="N7209" s="108"/>
      <c r="O7209" s="220"/>
      <c r="P7209" s="108"/>
      <c r="Q7209" s="225"/>
    </row>
    <row r="7210" spans="2:17" x14ac:dyDescent="0.25">
      <c r="B7210" s="108"/>
      <c r="C7210" s="220"/>
      <c r="D7210" s="108"/>
      <c r="E7210" s="220"/>
      <c r="F7210" s="108"/>
      <c r="G7210" s="220"/>
      <c r="H7210" s="108"/>
      <c r="I7210" s="220"/>
      <c r="J7210" s="108"/>
      <c r="K7210" s="220"/>
      <c r="L7210" s="108"/>
      <c r="M7210" s="220"/>
      <c r="N7210" s="108"/>
      <c r="O7210" s="220"/>
      <c r="P7210" s="108"/>
      <c r="Q7210" s="225"/>
    </row>
    <row r="7211" spans="2:17" x14ac:dyDescent="0.25">
      <c r="B7211" s="108"/>
      <c r="C7211" s="220"/>
      <c r="D7211" s="108"/>
      <c r="E7211" s="220"/>
      <c r="F7211" s="108"/>
      <c r="G7211" s="220"/>
      <c r="H7211" s="108"/>
      <c r="I7211" s="220"/>
      <c r="J7211" s="108"/>
      <c r="K7211" s="220"/>
      <c r="L7211" s="108"/>
      <c r="M7211" s="220"/>
      <c r="N7211" s="108"/>
      <c r="O7211" s="220"/>
      <c r="P7211" s="108"/>
      <c r="Q7211" s="225"/>
    </row>
    <row r="7212" spans="2:17" x14ac:dyDescent="0.25">
      <c r="B7212" s="108"/>
      <c r="C7212" s="220"/>
      <c r="D7212" s="108"/>
      <c r="E7212" s="220"/>
      <c r="F7212" s="108"/>
      <c r="G7212" s="220"/>
      <c r="H7212" s="108"/>
      <c r="I7212" s="220"/>
      <c r="J7212" s="108"/>
      <c r="K7212" s="220"/>
      <c r="L7212" s="108"/>
      <c r="M7212" s="220"/>
      <c r="N7212" s="108"/>
      <c r="O7212" s="220"/>
      <c r="P7212" s="108"/>
      <c r="Q7212" s="225"/>
    </row>
    <row r="7213" spans="2:17" x14ac:dyDescent="0.25">
      <c r="B7213" s="108"/>
      <c r="C7213" s="220"/>
      <c r="D7213" s="108"/>
      <c r="E7213" s="220"/>
      <c r="F7213" s="108"/>
      <c r="G7213" s="220"/>
      <c r="H7213" s="108"/>
      <c r="I7213" s="220"/>
      <c r="J7213" s="108"/>
      <c r="K7213" s="220"/>
      <c r="L7213" s="108"/>
      <c r="M7213" s="220"/>
      <c r="N7213" s="108"/>
      <c r="O7213" s="220"/>
      <c r="P7213" s="108"/>
      <c r="Q7213" s="225"/>
    </row>
    <row r="7214" spans="2:17" x14ac:dyDescent="0.25">
      <c r="B7214" s="108"/>
      <c r="C7214" s="220"/>
      <c r="D7214" s="108"/>
      <c r="E7214" s="220"/>
      <c r="F7214" s="108"/>
      <c r="G7214" s="220"/>
      <c r="H7214" s="108"/>
      <c r="I7214" s="220"/>
      <c r="J7214" s="108"/>
      <c r="K7214" s="220"/>
      <c r="L7214" s="108"/>
      <c r="M7214" s="220"/>
      <c r="N7214" s="108"/>
      <c r="O7214" s="220"/>
      <c r="P7214" s="108"/>
      <c r="Q7214" s="225"/>
    </row>
    <row r="7215" spans="2:17" x14ac:dyDescent="0.25">
      <c r="B7215" s="108"/>
      <c r="C7215" s="220"/>
      <c r="D7215" s="108"/>
      <c r="E7215" s="220"/>
      <c r="F7215" s="108"/>
      <c r="G7215" s="220"/>
      <c r="H7215" s="108"/>
      <c r="I7215" s="220"/>
      <c r="J7215" s="108"/>
      <c r="K7215" s="220"/>
      <c r="L7215" s="108"/>
      <c r="M7215" s="220"/>
      <c r="N7215" s="108"/>
      <c r="O7215" s="220"/>
      <c r="P7215" s="108"/>
      <c r="Q7215" s="225"/>
    </row>
    <row r="7216" spans="2:17" x14ac:dyDescent="0.25">
      <c r="B7216" s="108"/>
      <c r="C7216" s="220"/>
      <c r="D7216" s="108"/>
      <c r="E7216" s="220"/>
      <c r="F7216" s="108"/>
      <c r="G7216" s="220"/>
      <c r="H7216" s="108"/>
      <c r="I7216" s="220"/>
      <c r="J7216" s="108"/>
      <c r="K7216" s="220"/>
      <c r="L7216" s="108"/>
      <c r="M7216" s="220"/>
      <c r="N7216" s="108"/>
      <c r="O7216" s="220"/>
      <c r="P7216" s="108"/>
      <c r="Q7216" s="225"/>
    </row>
    <row r="7217" spans="2:17" x14ac:dyDescent="0.25">
      <c r="B7217" s="108"/>
      <c r="C7217" s="220"/>
      <c r="D7217" s="108"/>
      <c r="E7217" s="220"/>
      <c r="F7217" s="108"/>
      <c r="G7217" s="220"/>
      <c r="H7217" s="108"/>
      <c r="I7217" s="220"/>
      <c r="J7217" s="108"/>
      <c r="K7217" s="220"/>
      <c r="L7217" s="108"/>
      <c r="M7217" s="220"/>
      <c r="N7217" s="108"/>
      <c r="O7217" s="220"/>
      <c r="P7217" s="108"/>
      <c r="Q7217" s="225"/>
    </row>
    <row r="7218" spans="2:17" x14ac:dyDescent="0.25">
      <c r="B7218" s="108"/>
      <c r="C7218" s="220"/>
      <c r="D7218" s="108"/>
      <c r="E7218" s="220"/>
      <c r="F7218" s="108"/>
      <c r="G7218" s="220"/>
      <c r="H7218" s="108"/>
      <c r="I7218" s="220"/>
      <c r="J7218" s="108"/>
      <c r="K7218" s="220"/>
      <c r="L7218" s="108"/>
      <c r="M7218" s="220"/>
      <c r="N7218" s="108"/>
      <c r="O7218" s="220"/>
      <c r="P7218" s="108"/>
      <c r="Q7218" s="225"/>
    </row>
    <row r="7219" spans="2:17" x14ac:dyDescent="0.25">
      <c r="B7219" s="108"/>
      <c r="C7219" s="220"/>
      <c r="D7219" s="108"/>
      <c r="E7219" s="220"/>
      <c r="F7219" s="108"/>
      <c r="G7219" s="220"/>
      <c r="H7219" s="108"/>
      <c r="I7219" s="220"/>
      <c r="J7219" s="108"/>
      <c r="K7219" s="220"/>
      <c r="L7219" s="108"/>
      <c r="M7219" s="220"/>
      <c r="N7219" s="108"/>
      <c r="O7219" s="220"/>
      <c r="P7219" s="108"/>
      <c r="Q7219" s="225"/>
    </row>
    <row r="7220" spans="2:17" x14ac:dyDescent="0.25">
      <c r="B7220" s="108"/>
      <c r="C7220" s="220"/>
      <c r="D7220" s="108"/>
      <c r="E7220" s="220"/>
      <c r="F7220" s="108"/>
      <c r="G7220" s="220"/>
      <c r="H7220" s="108"/>
      <c r="I7220" s="220"/>
      <c r="J7220" s="108"/>
      <c r="K7220" s="220"/>
      <c r="L7220" s="108"/>
      <c r="M7220" s="220"/>
      <c r="N7220" s="108"/>
      <c r="O7220" s="220"/>
      <c r="P7220" s="108"/>
      <c r="Q7220" s="225"/>
    </row>
    <row r="7221" spans="2:17" x14ac:dyDescent="0.25">
      <c r="B7221" s="108"/>
      <c r="C7221" s="220"/>
      <c r="D7221" s="108"/>
      <c r="E7221" s="220"/>
      <c r="F7221" s="108"/>
      <c r="G7221" s="220"/>
      <c r="H7221" s="108"/>
      <c r="I7221" s="220"/>
      <c r="J7221" s="108"/>
      <c r="K7221" s="220"/>
      <c r="L7221" s="108"/>
      <c r="M7221" s="220"/>
      <c r="N7221" s="108"/>
      <c r="O7221" s="220"/>
      <c r="P7221" s="108"/>
      <c r="Q7221" s="225"/>
    </row>
    <row r="7222" spans="2:17" x14ac:dyDescent="0.25">
      <c r="B7222" s="108"/>
      <c r="C7222" s="220"/>
      <c r="D7222" s="108"/>
      <c r="E7222" s="220"/>
      <c r="F7222" s="108"/>
      <c r="G7222" s="220"/>
      <c r="H7222" s="108"/>
      <c r="I7222" s="220"/>
      <c r="J7222" s="108"/>
      <c r="K7222" s="220"/>
      <c r="L7222" s="108"/>
      <c r="M7222" s="220"/>
      <c r="N7222" s="108"/>
      <c r="O7222" s="220"/>
      <c r="P7222" s="108"/>
      <c r="Q7222" s="225"/>
    </row>
    <row r="7223" spans="2:17" x14ac:dyDescent="0.25">
      <c r="B7223" s="108"/>
      <c r="C7223" s="220"/>
      <c r="D7223" s="108"/>
      <c r="E7223" s="220"/>
      <c r="F7223" s="108"/>
      <c r="G7223" s="220"/>
      <c r="H7223" s="108"/>
      <c r="I7223" s="220"/>
      <c r="J7223" s="108"/>
      <c r="K7223" s="220"/>
      <c r="L7223" s="108"/>
      <c r="M7223" s="220"/>
      <c r="N7223" s="108"/>
      <c r="O7223" s="220"/>
      <c r="P7223" s="108"/>
      <c r="Q7223" s="225"/>
    </row>
    <row r="7224" spans="2:17" x14ac:dyDescent="0.25">
      <c r="B7224" s="108"/>
      <c r="C7224" s="220"/>
      <c r="D7224" s="108"/>
      <c r="E7224" s="220"/>
      <c r="F7224" s="108"/>
      <c r="G7224" s="220"/>
      <c r="H7224" s="108"/>
      <c r="I7224" s="220"/>
      <c r="J7224" s="108"/>
      <c r="K7224" s="220"/>
      <c r="L7224" s="108"/>
      <c r="M7224" s="220"/>
      <c r="N7224" s="108"/>
      <c r="O7224" s="220"/>
      <c r="P7224" s="108"/>
      <c r="Q7224" s="225"/>
    </row>
    <row r="7225" spans="2:17" x14ac:dyDescent="0.25">
      <c r="B7225" s="108"/>
      <c r="C7225" s="220"/>
      <c r="D7225" s="108"/>
      <c r="E7225" s="220"/>
      <c r="F7225" s="108"/>
      <c r="G7225" s="220"/>
      <c r="H7225" s="108"/>
      <c r="I7225" s="220"/>
      <c r="J7225" s="108"/>
      <c r="K7225" s="220"/>
      <c r="L7225" s="108"/>
      <c r="M7225" s="220"/>
      <c r="N7225" s="108"/>
      <c r="O7225" s="220"/>
      <c r="P7225" s="108"/>
      <c r="Q7225" s="225"/>
    </row>
    <row r="7226" spans="2:17" x14ac:dyDescent="0.25">
      <c r="B7226" s="108"/>
      <c r="C7226" s="220"/>
      <c r="D7226" s="108"/>
      <c r="E7226" s="220"/>
      <c r="F7226" s="108"/>
      <c r="G7226" s="220"/>
      <c r="H7226" s="108"/>
      <c r="I7226" s="220"/>
      <c r="J7226" s="108"/>
      <c r="K7226" s="220"/>
      <c r="L7226" s="108"/>
      <c r="M7226" s="220"/>
      <c r="N7226" s="108"/>
      <c r="O7226" s="220"/>
      <c r="P7226" s="108"/>
      <c r="Q7226" s="225"/>
    </row>
    <row r="7227" spans="2:17" x14ac:dyDescent="0.25">
      <c r="B7227" s="108"/>
      <c r="C7227" s="220"/>
      <c r="D7227" s="108"/>
      <c r="E7227" s="220"/>
      <c r="F7227" s="108"/>
      <c r="G7227" s="220"/>
      <c r="H7227" s="108"/>
      <c r="I7227" s="220"/>
      <c r="J7227" s="108"/>
      <c r="K7227" s="220"/>
      <c r="L7227" s="108"/>
      <c r="M7227" s="220"/>
      <c r="N7227" s="108"/>
      <c r="O7227" s="220"/>
      <c r="P7227" s="108"/>
      <c r="Q7227" s="225"/>
    </row>
    <row r="7228" spans="2:17" x14ac:dyDescent="0.25">
      <c r="B7228" s="108"/>
      <c r="C7228" s="220"/>
      <c r="D7228" s="108"/>
      <c r="E7228" s="220"/>
      <c r="F7228" s="108"/>
      <c r="G7228" s="220"/>
      <c r="H7228" s="108"/>
      <c r="I7228" s="220"/>
      <c r="J7228" s="108"/>
      <c r="K7228" s="220"/>
      <c r="L7228" s="108"/>
      <c r="M7228" s="220"/>
      <c r="N7228" s="108"/>
      <c r="O7228" s="220"/>
      <c r="P7228" s="108"/>
      <c r="Q7228" s="225"/>
    </row>
    <row r="7229" spans="2:17" x14ac:dyDescent="0.25">
      <c r="B7229" s="108"/>
      <c r="C7229" s="220"/>
      <c r="D7229" s="108"/>
      <c r="E7229" s="220"/>
      <c r="F7229" s="108"/>
      <c r="G7229" s="220"/>
      <c r="H7229" s="108"/>
      <c r="I7229" s="220"/>
      <c r="J7229" s="108"/>
      <c r="K7229" s="220"/>
      <c r="L7229" s="108"/>
      <c r="M7229" s="220"/>
      <c r="N7229" s="108"/>
      <c r="O7229" s="220"/>
      <c r="P7229" s="108"/>
      <c r="Q7229" s="225"/>
    </row>
    <row r="7230" spans="2:17" x14ac:dyDescent="0.25">
      <c r="B7230" s="108"/>
      <c r="C7230" s="220"/>
      <c r="D7230" s="108"/>
      <c r="E7230" s="220"/>
      <c r="F7230" s="108"/>
      <c r="G7230" s="220"/>
      <c r="H7230" s="108"/>
      <c r="I7230" s="220"/>
      <c r="J7230" s="108"/>
      <c r="K7230" s="220"/>
      <c r="L7230" s="108"/>
      <c r="M7230" s="220"/>
      <c r="N7230" s="108"/>
      <c r="O7230" s="220"/>
      <c r="P7230" s="108"/>
      <c r="Q7230" s="225"/>
    </row>
    <row r="7231" spans="2:17" x14ac:dyDescent="0.25">
      <c r="B7231" s="108"/>
      <c r="C7231" s="220"/>
      <c r="D7231" s="108"/>
      <c r="E7231" s="220"/>
      <c r="F7231" s="108"/>
      <c r="G7231" s="220"/>
      <c r="H7231" s="108"/>
      <c r="I7231" s="220"/>
      <c r="J7231" s="108"/>
      <c r="K7231" s="220"/>
      <c r="L7231" s="108"/>
      <c r="M7231" s="220"/>
      <c r="N7231" s="108"/>
      <c r="O7231" s="220"/>
      <c r="P7231" s="108"/>
      <c r="Q7231" s="225"/>
    </row>
    <row r="7232" spans="2:17" x14ac:dyDescent="0.25">
      <c r="B7232" s="108"/>
      <c r="C7232" s="220"/>
      <c r="D7232" s="108"/>
      <c r="E7232" s="220"/>
      <c r="F7232" s="108"/>
      <c r="G7232" s="220"/>
      <c r="H7232" s="108"/>
      <c r="I7232" s="220"/>
      <c r="J7232" s="108"/>
      <c r="K7232" s="220"/>
      <c r="L7232" s="108"/>
      <c r="M7232" s="220"/>
      <c r="N7232" s="108"/>
      <c r="O7232" s="220"/>
      <c r="P7232" s="108"/>
      <c r="Q7232" s="225"/>
    </row>
    <row r="7233" spans="2:17" x14ac:dyDescent="0.25">
      <c r="B7233" s="108"/>
      <c r="C7233" s="220"/>
      <c r="D7233" s="108"/>
      <c r="E7233" s="220"/>
      <c r="F7233" s="108"/>
      <c r="G7233" s="220"/>
      <c r="H7233" s="108"/>
      <c r="I7233" s="220"/>
      <c r="J7233" s="108"/>
      <c r="K7233" s="220"/>
      <c r="L7233" s="108"/>
      <c r="M7233" s="220"/>
      <c r="N7233" s="108"/>
      <c r="O7233" s="220"/>
      <c r="P7233" s="108"/>
      <c r="Q7233" s="225"/>
    </row>
    <row r="7234" spans="2:17" x14ac:dyDescent="0.25">
      <c r="B7234" s="108"/>
      <c r="C7234" s="220"/>
      <c r="D7234" s="108"/>
      <c r="E7234" s="220"/>
      <c r="F7234" s="108"/>
      <c r="G7234" s="220"/>
      <c r="H7234" s="108"/>
      <c r="I7234" s="220"/>
      <c r="J7234" s="108"/>
      <c r="K7234" s="220"/>
      <c r="L7234" s="108"/>
      <c r="M7234" s="220"/>
      <c r="N7234" s="108"/>
      <c r="O7234" s="220"/>
      <c r="P7234" s="108"/>
      <c r="Q7234" s="225"/>
    </row>
    <row r="7235" spans="2:17" x14ac:dyDescent="0.25">
      <c r="B7235" s="108"/>
      <c r="C7235" s="220"/>
      <c r="D7235" s="108"/>
      <c r="E7235" s="220"/>
      <c r="F7235" s="108"/>
      <c r="G7235" s="220"/>
      <c r="H7235" s="108"/>
      <c r="I7235" s="220"/>
      <c r="J7235" s="108"/>
      <c r="K7235" s="220"/>
      <c r="L7235" s="108"/>
      <c r="M7235" s="220"/>
      <c r="N7235" s="108"/>
      <c r="O7235" s="220"/>
      <c r="P7235" s="108"/>
      <c r="Q7235" s="225"/>
    </row>
    <row r="7236" spans="2:17" x14ac:dyDescent="0.25">
      <c r="B7236" s="108"/>
      <c r="C7236" s="220"/>
      <c r="D7236" s="108"/>
      <c r="E7236" s="220"/>
      <c r="F7236" s="108"/>
      <c r="G7236" s="220"/>
      <c r="H7236" s="108"/>
      <c r="I7236" s="220"/>
      <c r="J7236" s="108"/>
      <c r="K7236" s="220"/>
      <c r="L7236" s="108"/>
      <c r="M7236" s="220"/>
      <c r="N7236" s="108"/>
      <c r="O7236" s="220"/>
      <c r="P7236" s="108"/>
      <c r="Q7236" s="225"/>
    </row>
    <row r="7237" spans="2:17" x14ac:dyDescent="0.25">
      <c r="B7237" s="108"/>
      <c r="C7237" s="220"/>
      <c r="D7237" s="108"/>
      <c r="E7237" s="220"/>
      <c r="F7237" s="108"/>
      <c r="G7237" s="220"/>
      <c r="H7237" s="108"/>
      <c r="I7237" s="220"/>
      <c r="J7237" s="108"/>
      <c r="K7237" s="220"/>
      <c r="L7237" s="108"/>
      <c r="M7237" s="220"/>
      <c r="N7237" s="108"/>
      <c r="O7237" s="220"/>
      <c r="P7237" s="108"/>
      <c r="Q7237" s="225"/>
    </row>
    <row r="7238" spans="2:17" x14ac:dyDescent="0.25">
      <c r="B7238" s="108"/>
      <c r="C7238" s="220"/>
      <c r="D7238" s="108"/>
      <c r="E7238" s="220"/>
      <c r="F7238" s="108"/>
      <c r="G7238" s="220"/>
      <c r="H7238" s="108"/>
      <c r="I7238" s="220"/>
      <c r="J7238" s="108"/>
      <c r="K7238" s="220"/>
      <c r="L7238" s="108"/>
      <c r="M7238" s="220"/>
      <c r="N7238" s="108"/>
      <c r="O7238" s="220"/>
      <c r="P7238" s="108"/>
      <c r="Q7238" s="225"/>
    </row>
    <row r="7239" spans="2:17" x14ac:dyDescent="0.25">
      <c r="B7239" s="108"/>
      <c r="C7239" s="220"/>
      <c r="D7239" s="108"/>
      <c r="E7239" s="220"/>
      <c r="F7239" s="108"/>
      <c r="G7239" s="220"/>
      <c r="H7239" s="108"/>
      <c r="I7239" s="220"/>
      <c r="J7239" s="108"/>
      <c r="K7239" s="220"/>
      <c r="L7239" s="108"/>
      <c r="M7239" s="220"/>
      <c r="N7239" s="108"/>
      <c r="O7239" s="220"/>
      <c r="P7239" s="108"/>
      <c r="Q7239" s="225"/>
    </row>
    <row r="7240" spans="2:17" x14ac:dyDescent="0.25">
      <c r="B7240" s="108"/>
      <c r="C7240" s="220"/>
      <c r="D7240" s="108"/>
      <c r="E7240" s="220"/>
      <c r="F7240" s="108"/>
      <c r="G7240" s="220"/>
      <c r="H7240" s="108"/>
      <c r="I7240" s="220"/>
      <c r="J7240" s="108"/>
      <c r="K7240" s="220"/>
      <c r="L7240" s="108"/>
      <c r="M7240" s="220"/>
      <c r="N7240" s="108"/>
      <c r="O7240" s="220"/>
      <c r="P7240" s="108"/>
      <c r="Q7240" s="225"/>
    </row>
    <row r="7241" spans="2:17" x14ac:dyDescent="0.25">
      <c r="B7241" s="108"/>
      <c r="C7241" s="220"/>
      <c r="D7241" s="108"/>
      <c r="E7241" s="220"/>
      <c r="F7241" s="108"/>
      <c r="G7241" s="220"/>
      <c r="H7241" s="108"/>
      <c r="I7241" s="220"/>
      <c r="J7241" s="108"/>
      <c r="K7241" s="220"/>
      <c r="L7241" s="108"/>
      <c r="M7241" s="220"/>
      <c r="N7241" s="108"/>
      <c r="O7241" s="220"/>
      <c r="P7241" s="108"/>
      <c r="Q7241" s="225"/>
    </row>
    <row r="7242" spans="2:17" x14ac:dyDescent="0.25">
      <c r="B7242" s="108"/>
      <c r="C7242" s="220"/>
      <c r="D7242" s="108"/>
      <c r="E7242" s="220"/>
      <c r="F7242" s="108"/>
      <c r="G7242" s="220"/>
      <c r="H7242" s="108"/>
      <c r="I7242" s="220"/>
      <c r="J7242" s="108"/>
      <c r="K7242" s="220"/>
      <c r="L7242" s="108"/>
      <c r="M7242" s="220"/>
      <c r="N7242" s="108"/>
      <c r="O7242" s="220"/>
      <c r="P7242" s="108"/>
      <c r="Q7242" s="225"/>
    </row>
    <row r="7243" spans="2:17" x14ac:dyDescent="0.25">
      <c r="B7243" s="108"/>
      <c r="C7243" s="220"/>
      <c r="D7243" s="108"/>
      <c r="E7243" s="220"/>
      <c r="F7243" s="108"/>
      <c r="G7243" s="220"/>
      <c r="H7243" s="108"/>
      <c r="I7243" s="220"/>
      <c r="J7243" s="108"/>
      <c r="K7243" s="220"/>
      <c r="L7243" s="108"/>
      <c r="M7243" s="220"/>
      <c r="N7243" s="108"/>
      <c r="O7243" s="220"/>
      <c r="P7243" s="108"/>
      <c r="Q7243" s="225"/>
    </row>
    <row r="7244" spans="2:17" x14ac:dyDescent="0.25">
      <c r="B7244" s="108"/>
      <c r="C7244" s="220"/>
      <c r="D7244" s="108"/>
      <c r="E7244" s="220"/>
      <c r="F7244" s="108"/>
      <c r="G7244" s="220"/>
      <c r="H7244" s="108"/>
      <c r="I7244" s="220"/>
      <c r="J7244" s="108"/>
      <c r="K7244" s="220"/>
      <c r="L7244" s="108"/>
      <c r="M7244" s="220"/>
      <c r="N7244" s="108"/>
      <c r="O7244" s="220"/>
      <c r="P7244" s="108"/>
      <c r="Q7244" s="225"/>
    </row>
    <row r="7245" spans="2:17" x14ac:dyDescent="0.25">
      <c r="B7245" s="108"/>
      <c r="C7245" s="220"/>
      <c r="D7245" s="108"/>
      <c r="E7245" s="220"/>
      <c r="F7245" s="108"/>
      <c r="G7245" s="220"/>
      <c r="H7245" s="108"/>
      <c r="I7245" s="220"/>
      <c r="J7245" s="108"/>
      <c r="K7245" s="220"/>
      <c r="L7245" s="108"/>
      <c r="M7245" s="220"/>
      <c r="N7245" s="108"/>
      <c r="O7245" s="220"/>
      <c r="P7245" s="108"/>
      <c r="Q7245" s="225"/>
    </row>
    <row r="7246" spans="2:17" x14ac:dyDescent="0.25">
      <c r="B7246" s="108"/>
      <c r="C7246" s="220"/>
      <c r="D7246" s="108"/>
      <c r="E7246" s="220"/>
      <c r="F7246" s="108"/>
      <c r="G7246" s="220"/>
      <c r="H7246" s="108"/>
      <c r="I7246" s="220"/>
      <c r="J7246" s="108"/>
      <c r="K7246" s="220"/>
      <c r="L7246" s="108"/>
      <c r="M7246" s="220"/>
      <c r="N7246" s="108"/>
      <c r="O7246" s="220"/>
      <c r="P7246" s="108"/>
      <c r="Q7246" s="225"/>
    </row>
    <row r="7247" spans="2:17" x14ac:dyDescent="0.25">
      <c r="B7247" s="108"/>
      <c r="C7247" s="220"/>
      <c r="D7247" s="108"/>
      <c r="E7247" s="220"/>
      <c r="F7247" s="108"/>
      <c r="G7247" s="220"/>
      <c r="H7247" s="108"/>
      <c r="I7247" s="220"/>
      <c r="J7247" s="108"/>
      <c r="K7247" s="220"/>
      <c r="L7247" s="108"/>
      <c r="M7247" s="220"/>
      <c r="N7247" s="108"/>
      <c r="O7247" s="220"/>
      <c r="P7247" s="108"/>
      <c r="Q7247" s="225"/>
    </row>
    <row r="7248" spans="2:17" x14ac:dyDescent="0.25">
      <c r="B7248" s="108"/>
      <c r="C7248" s="220"/>
      <c r="D7248" s="108"/>
      <c r="E7248" s="220"/>
      <c r="F7248" s="108"/>
      <c r="G7248" s="220"/>
      <c r="H7248" s="108"/>
      <c r="I7248" s="220"/>
      <c r="J7248" s="108"/>
      <c r="K7248" s="220"/>
      <c r="L7248" s="108"/>
      <c r="M7248" s="220"/>
      <c r="N7248" s="108"/>
      <c r="O7248" s="220"/>
      <c r="P7248" s="108"/>
      <c r="Q7248" s="225"/>
    </row>
    <row r="7249" spans="2:17" x14ac:dyDescent="0.25">
      <c r="B7249" s="108"/>
      <c r="C7249" s="220"/>
      <c r="D7249" s="108"/>
      <c r="E7249" s="220"/>
      <c r="F7249" s="108"/>
      <c r="G7249" s="220"/>
      <c r="H7249" s="108"/>
      <c r="I7249" s="220"/>
      <c r="J7249" s="108"/>
      <c r="K7249" s="220"/>
      <c r="L7249" s="108"/>
      <c r="M7249" s="220"/>
      <c r="N7249" s="108"/>
      <c r="O7249" s="220"/>
      <c r="P7249" s="108"/>
      <c r="Q7249" s="225"/>
    </row>
    <row r="7250" spans="2:17" x14ac:dyDescent="0.25">
      <c r="B7250" s="108"/>
      <c r="C7250" s="220"/>
      <c r="D7250" s="108"/>
      <c r="E7250" s="220"/>
      <c r="F7250" s="108"/>
      <c r="G7250" s="220"/>
      <c r="H7250" s="108"/>
      <c r="I7250" s="220"/>
      <c r="J7250" s="108"/>
      <c r="K7250" s="220"/>
      <c r="L7250" s="108"/>
      <c r="M7250" s="220"/>
      <c r="N7250" s="108"/>
      <c r="O7250" s="220"/>
      <c r="P7250" s="108"/>
      <c r="Q7250" s="225"/>
    </row>
    <row r="7251" spans="2:17" x14ac:dyDescent="0.25">
      <c r="B7251" s="108"/>
      <c r="C7251" s="220"/>
      <c r="D7251" s="108"/>
      <c r="E7251" s="220"/>
      <c r="F7251" s="108"/>
      <c r="G7251" s="220"/>
      <c r="H7251" s="108"/>
      <c r="I7251" s="220"/>
      <c r="J7251" s="108"/>
      <c r="K7251" s="220"/>
      <c r="L7251" s="108"/>
      <c r="M7251" s="220"/>
      <c r="N7251" s="108"/>
      <c r="O7251" s="220"/>
      <c r="P7251" s="108"/>
      <c r="Q7251" s="225"/>
    </row>
    <row r="7252" spans="2:17" x14ac:dyDescent="0.25">
      <c r="B7252" s="108"/>
      <c r="C7252" s="220"/>
      <c r="D7252" s="108"/>
      <c r="E7252" s="220"/>
      <c r="F7252" s="108"/>
      <c r="G7252" s="220"/>
      <c r="H7252" s="108"/>
      <c r="I7252" s="220"/>
      <c r="J7252" s="108"/>
      <c r="K7252" s="220"/>
      <c r="L7252" s="108"/>
      <c r="M7252" s="220"/>
      <c r="N7252" s="108"/>
      <c r="O7252" s="220"/>
      <c r="P7252" s="108"/>
      <c r="Q7252" s="225"/>
    </row>
    <row r="7253" spans="2:17" x14ac:dyDescent="0.25">
      <c r="B7253" s="108"/>
      <c r="C7253" s="220"/>
      <c r="D7253" s="108"/>
      <c r="E7253" s="220"/>
      <c r="F7253" s="108"/>
      <c r="G7253" s="220"/>
      <c r="H7253" s="108"/>
      <c r="I7253" s="220"/>
      <c r="J7253" s="108"/>
      <c r="K7253" s="220"/>
      <c r="L7253" s="108"/>
      <c r="M7253" s="220"/>
      <c r="N7253" s="108"/>
      <c r="O7253" s="220"/>
      <c r="P7253" s="108"/>
      <c r="Q7253" s="225"/>
    </row>
    <row r="7254" spans="2:17" x14ac:dyDescent="0.25">
      <c r="B7254" s="108"/>
      <c r="C7254" s="220"/>
      <c r="D7254" s="108"/>
      <c r="E7254" s="220"/>
      <c r="F7254" s="108"/>
      <c r="G7254" s="220"/>
      <c r="H7254" s="108"/>
      <c r="I7254" s="220"/>
      <c r="J7254" s="108"/>
      <c r="K7254" s="220"/>
      <c r="L7254" s="108"/>
      <c r="M7254" s="220"/>
      <c r="N7254" s="108"/>
      <c r="O7254" s="220"/>
      <c r="P7254" s="108"/>
      <c r="Q7254" s="225"/>
    </row>
    <row r="7255" spans="2:17" x14ac:dyDescent="0.25">
      <c r="B7255" s="108"/>
      <c r="C7255" s="220"/>
      <c r="D7255" s="108"/>
      <c r="E7255" s="220"/>
      <c r="F7255" s="108"/>
      <c r="G7255" s="220"/>
      <c r="H7255" s="108"/>
      <c r="I7255" s="220"/>
      <c r="J7255" s="108"/>
      <c r="K7255" s="220"/>
      <c r="L7255" s="108"/>
      <c r="M7255" s="220"/>
      <c r="N7255" s="108"/>
      <c r="O7255" s="220"/>
      <c r="P7255" s="108"/>
      <c r="Q7255" s="225"/>
    </row>
    <row r="7256" spans="2:17" x14ac:dyDescent="0.25">
      <c r="B7256" s="108"/>
      <c r="C7256" s="220"/>
      <c r="D7256" s="108"/>
      <c r="E7256" s="220"/>
      <c r="F7256" s="108"/>
      <c r="G7256" s="220"/>
      <c r="H7256" s="108"/>
      <c r="I7256" s="220"/>
      <c r="J7256" s="108"/>
      <c r="K7256" s="220"/>
      <c r="L7256" s="108"/>
      <c r="M7256" s="220"/>
      <c r="N7256" s="108"/>
      <c r="O7256" s="220"/>
      <c r="P7256" s="108"/>
      <c r="Q7256" s="225"/>
    </row>
    <row r="7257" spans="2:17" x14ac:dyDescent="0.25">
      <c r="B7257" s="108"/>
      <c r="C7257" s="220"/>
      <c r="D7257" s="108"/>
      <c r="E7257" s="220"/>
      <c r="F7257" s="108"/>
      <c r="G7257" s="220"/>
      <c r="H7257" s="108"/>
      <c r="I7257" s="220"/>
      <c r="J7257" s="108"/>
      <c r="K7257" s="220"/>
      <c r="L7257" s="108"/>
      <c r="M7257" s="220"/>
      <c r="N7257" s="108"/>
      <c r="O7257" s="220"/>
      <c r="P7257" s="108"/>
      <c r="Q7257" s="225"/>
    </row>
    <row r="7258" spans="2:17" x14ac:dyDescent="0.25">
      <c r="B7258" s="108"/>
      <c r="C7258" s="220"/>
      <c r="D7258" s="108"/>
      <c r="E7258" s="220"/>
      <c r="F7258" s="108"/>
      <c r="G7258" s="220"/>
      <c r="H7258" s="108"/>
      <c r="I7258" s="220"/>
      <c r="J7258" s="108"/>
      <c r="K7258" s="220"/>
      <c r="L7258" s="108"/>
      <c r="M7258" s="220"/>
      <c r="N7258" s="108"/>
      <c r="O7258" s="220"/>
      <c r="P7258" s="108"/>
      <c r="Q7258" s="225"/>
    </row>
    <row r="7259" spans="2:17" x14ac:dyDescent="0.25">
      <c r="B7259" s="108"/>
      <c r="C7259" s="220"/>
      <c r="D7259" s="108"/>
      <c r="E7259" s="220"/>
      <c r="F7259" s="108"/>
      <c r="G7259" s="220"/>
      <c r="H7259" s="108"/>
      <c r="I7259" s="220"/>
      <c r="J7259" s="108"/>
      <c r="K7259" s="220"/>
      <c r="L7259" s="108"/>
      <c r="M7259" s="220"/>
      <c r="N7259" s="108"/>
      <c r="O7259" s="220"/>
      <c r="P7259" s="108"/>
      <c r="Q7259" s="225"/>
    </row>
    <row r="7260" spans="2:17" x14ac:dyDescent="0.25">
      <c r="B7260" s="108"/>
      <c r="C7260" s="220"/>
      <c r="D7260" s="108"/>
      <c r="E7260" s="220"/>
      <c r="F7260" s="108"/>
      <c r="G7260" s="220"/>
      <c r="H7260" s="108"/>
      <c r="I7260" s="220"/>
      <c r="J7260" s="108"/>
      <c r="K7260" s="220"/>
      <c r="L7260" s="108"/>
      <c r="M7260" s="220"/>
      <c r="N7260" s="108"/>
      <c r="O7260" s="220"/>
      <c r="P7260" s="108"/>
      <c r="Q7260" s="225"/>
    </row>
    <row r="7261" spans="2:17" x14ac:dyDescent="0.25">
      <c r="B7261" s="108"/>
      <c r="C7261" s="220"/>
      <c r="D7261" s="108"/>
      <c r="E7261" s="220"/>
      <c r="F7261" s="108"/>
      <c r="G7261" s="220"/>
      <c r="H7261" s="108"/>
      <c r="I7261" s="220"/>
      <c r="J7261" s="108"/>
      <c r="K7261" s="220"/>
      <c r="L7261" s="108"/>
      <c r="M7261" s="220"/>
      <c r="N7261" s="108"/>
      <c r="O7261" s="220"/>
      <c r="P7261" s="108"/>
      <c r="Q7261" s="225"/>
    </row>
    <row r="7262" spans="2:17" x14ac:dyDescent="0.25">
      <c r="B7262" s="108"/>
      <c r="C7262" s="220"/>
      <c r="D7262" s="108"/>
      <c r="E7262" s="220"/>
      <c r="F7262" s="108"/>
      <c r="G7262" s="220"/>
      <c r="H7262" s="108"/>
      <c r="I7262" s="220"/>
      <c r="J7262" s="108"/>
      <c r="K7262" s="220"/>
      <c r="L7262" s="108"/>
      <c r="M7262" s="220"/>
      <c r="N7262" s="108"/>
      <c r="O7262" s="220"/>
      <c r="P7262" s="108"/>
      <c r="Q7262" s="225"/>
    </row>
    <row r="7263" spans="2:17" x14ac:dyDescent="0.25">
      <c r="B7263" s="108"/>
      <c r="C7263" s="220"/>
      <c r="D7263" s="108"/>
      <c r="E7263" s="220"/>
      <c r="F7263" s="108"/>
      <c r="G7263" s="220"/>
      <c r="H7263" s="108"/>
      <c r="I7263" s="220"/>
      <c r="J7263" s="108"/>
      <c r="K7263" s="220"/>
      <c r="L7263" s="108"/>
      <c r="M7263" s="220"/>
      <c r="N7263" s="108"/>
      <c r="O7263" s="220"/>
      <c r="P7263" s="108"/>
      <c r="Q7263" s="225"/>
    </row>
    <row r="7264" spans="2:17" x14ac:dyDescent="0.25">
      <c r="B7264" s="108"/>
      <c r="C7264" s="220"/>
      <c r="D7264" s="108"/>
      <c r="E7264" s="220"/>
      <c r="F7264" s="108"/>
      <c r="G7264" s="220"/>
      <c r="H7264" s="108"/>
      <c r="I7264" s="220"/>
      <c r="J7264" s="108"/>
      <c r="K7264" s="220"/>
      <c r="L7264" s="108"/>
      <c r="M7264" s="220"/>
      <c r="N7264" s="108"/>
      <c r="O7264" s="220"/>
      <c r="P7264" s="108"/>
      <c r="Q7264" s="225"/>
    </row>
    <row r="7265" spans="2:17" x14ac:dyDescent="0.25">
      <c r="B7265" s="108"/>
      <c r="C7265" s="220"/>
      <c r="D7265" s="108"/>
      <c r="E7265" s="220"/>
      <c r="F7265" s="108"/>
      <c r="G7265" s="220"/>
      <c r="H7265" s="108"/>
      <c r="I7265" s="220"/>
      <c r="J7265" s="108"/>
      <c r="K7265" s="220"/>
      <c r="L7265" s="108"/>
      <c r="M7265" s="220"/>
      <c r="N7265" s="108"/>
      <c r="O7265" s="220"/>
      <c r="P7265" s="108"/>
      <c r="Q7265" s="225"/>
    </row>
    <row r="7266" spans="2:17" x14ac:dyDescent="0.25">
      <c r="B7266" s="108"/>
      <c r="C7266" s="220"/>
      <c r="D7266" s="108"/>
      <c r="E7266" s="220"/>
      <c r="F7266" s="108"/>
      <c r="G7266" s="220"/>
      <c r="H7266" s="108"/>
      <c r="I7266" s="220"/>
      <c r="J7266" s="108"/>
      <c r="K7266" s="220"/>
      <c r="L7266" s="108"/>
      <c r="M7266" s="220"/>
      <c r="N7266" s="108"/>
      <c r="O7266" s="220"/>
      <c r="P7266" s="108"/>
      <c r="Q7266" s="225"/>
    </row>
    <row r="7267" spans="2:17" x14ac:dyDescent="0.25">
      <c r="B7267" s="108"/>
      <c r="C7267" s="220"/>
      <c r="D7267" s="108"/>
      <c r="E7267" s="220"/>
      <c r="F7267" s="108"/>
      <c r="G7267" s="220"/>
      <c r="H7267" s="108"/>
      <c r="I7267" s="220"/>
      <c r="J7267" s="108"/>
      <c r="K7267" s="220"/>
      <c r="L7267" s="108"/>
      <c r="M7267" s="220"/>
      <c r="N7267" s="108"/>
      <c r="O7267" s="220"/>
      <c r="P7267" s="108"/>
      <c r="Q7267" s="225"/>
    </row>
    <row r="7268" spans="2:17" x14ac:dyDescent="0.25">
      <c r="B7268" s="108"/>
      <c r="C7268" s="220"/>
      <c r="D7268" s="108"/>
      <c r="E7268" s="220"/>
      <c r="F7268" s="108"/>
      <c r="G7268" s="220"/>
      <c r="H7268" s="108"/>
      <c r="I7268" s="220"/>
      <c r="J7268" s="108"/>
      <c r="K7268" s="220"/>
      <c r="L7268" s="108"/>
      <c r="M7268" s="220"/>
      <c r="N7268" s="108"/>
      <c r="O7268" s="220"/>
      <c r="P7268" s="108"/>
      <c r="Q7268" s="225"/>
    </row>
    <row r="7269" spans="2:17" x14ac:dyDescent="0.25">
      <c r="B7269" s="108"/>
      <c r="C7269" s="220"/>
      <c r="D7269" s="108"/>
      <c r="E7269" s="220"/>
      <c r="F7269" s="108"/>
      <c r="G7269" s="220"/>
      <c r="H7269" s="108"/>
      <c r="I7269" s="220"/>
      <c r="J7269" s="108"/>
      <c r="K7269" s="220"/>
      <c r="L7269" s="108"/>
      <c r="M7269" s="220"/>
      <c r="N7269" s="108"/>
      <c r="O7269" s="220"/>
      <c r="P7269" s="108"/>
      <c r="Q7269" s="225"/>
    </row>
    <row r="7270" spans="2:17" x14ac:dyDescent="0.25">
      <c r="B7270" s="108"/>
      <c r="C7270" s="220"/>
      <c r="D7270" s="108"/>
      <c r="E7270" s="220"/>
      <c r="F7270" s="108"/>
      <c r="G7270" s="220"/>
      <c r="H7270" s="108"/>
      <c r="I7270" s="220"/>
      <c r="J7270" s="108"/>
      <c r="K7270" s="220"/>
      <c r="L7270" s="108"/>
      <c r="M7270" s="220"/>
      <c r="N7270" s="108"/>
      <c r="O7270" s="220"/>
      <c r="P7270" s="108"/>
      <c r="Q7270" s="225"/>
    </row>
    <row r="7271" spans="2:17" x14ac:dyDescent="0.25">
      <c r="B7271" s="108"/>
      <c r="C7271" s="220"/>
      <c r="D7271" s="108"/>
      <c r="E7271" s="220"/>
      <c r="F7271" s="108"/>
      <c r="G7271" s="220"/>
      <c r="H7271" s="108"/>
      <c r="I7271" s="220"/>
      <c r="J7271" s="108"/>
      <c r="K7271" s="220"/>
      <c r="L7271" s="108"/>
      <c r="M7271" s="220"/>
      <c r="N7271" s="108"/>
      <c r="O7271" s="220"/>
      <c r="P7271" s="108"/>
      <c r="Q7271" s="225"/>
    </row>
    <row r="7272" spans="2:17" x14ac:dyDescent="0.25">
      <c r="B7272" s="108"/>
      <c r="C7272" s="220"/>
      <c r="D7272" s="108"/>
      <c r="E7272" s="220"/>
      <c r="F7272" s="108"/>
      <c r="G7272" s="220"/>
      <c r="H7272" s="108"/>
      <c r="I7272" s="220"/>
      <c r="J7272" s="108"/>
      <c r="K7272" s="220"/>
      <c r="L7272" s="108"/>
      <c r="M7272" s="220"/>
      <c r="N7272" s="108"/>
      <c r="O7272" s="220"/>
      <c r="P7272" s="108"/>
      <c r="Q7272" s="225"/>
    </row>
    <row r="7273" spans="2:17" x14ac:dyDescent="0.25">
      <c r="B7273" s="108"/>
      <c r="C7273" s="220"/>
      <c r="D7273" s="108"/>
      <c r="E7273" s="220"/>
      <c r="F7273" s="108"/>
      <c r="G7273" s="220"/>
      <c r="H7273" s="108"/>
      <c r="I7273" s="220"/>
      <c r="J7273" s="108"/>
      <c r="K7273" s="220"/>
      <c r="L7273" s="108"/>
      <c r="M7273" s="220"/>
      <c r="N7273" s="108"/>
      <c r="O7273" s="220"/>
      <c r="P7273" s="108"/>
      <c r="Q7273" s="225"/>
    </row>
    <row r="7274" spans="2:17" x14ac:dyDescent="0.25">
      <c r="B7274" s="108"/>
      <c r="C7274" s="220"/>
      <c r="D7274" s="108"/>
      <c r="E7274" s="220"/>
      <c r="F7274" s="108"/>
      <c r="G7274" s="220"/>
      <c r="H7274" s="108"/>
      <c r="I7274" s="220"/>
      <c r="J7274" s="108"/>
      <c r="K7274" s="220"/>
      <c r="L7274" s="108"/>
      <c r="M7274" s="220"/>
      <c r="N7274" s="108"/>
      <c r="O7274" s="220"/>
      <c r="P7274" s="108"/>
      <c r="Q7274" s="225"/>
    </row>
    <row r="7275" spans="2:17" x14ac:dyDescent="0.25">
      <c r="B7275" s="108"/>
      <c r="C7275" s="220"/>
      <c r="D7275" s="108"/>
      <c r="E7275" s="220"/>
      <c r="F7275" s="108"/>
      <c r="G7275" s="220"/>
      <c r="H7275" s="108"/>
      <c r="I7275" s="220"/>
      <c r="J7275" s="108"/>
      <c r="K7275" s="220"/>
      <c r="L7275" s="108"/>
      <c r="M7275" s="220"/>
      <c r="N7275" s="108"/>
      <c r="O7275" s="220"/>
      <c r="P7275" s="108"/>
      <c r="Q7275" s="225"/>
    </row>
    <row r="7276" spans="2:17" x14ac:dyDescent="0.25">
      <c r="B7276" s="108"/>
      <c r="C7276" s="220"/>
      <c r="D7276" s="108"/>
      <c r="E7276" s="220"/>
      <c r="F7276" s="108"/>
      <c r="G7276" s="220"/>
      <c r="H7276" s="108"/>
      <c r="I7276" s="220"/>
      <c r="J7276" s="108"/>
      <c r="K7276" s="220"/>
      <c r="L7276" s="108"/>
      <c r="M7276" s="220"/>
      <c r="N7276" s="108"/>
      <c r="O7276" s="220"/>
      <c r="P7276" s="108"/>
      <c r="Q7276" s="225"/>
    </row>
    <row r="7277" spans="2:17" x14ac:dyDescent="0.25">
      <c r="B7277" s="108"/>
      <c r="C7277" s="220"/>
      <c r="D7277" s="108"/>
      <c r="E7277" s="220"/>
      <c r="F7277" s="108"/>
      <c r="G7277" s="220"/>
      <c r="H7277" s="108"/>
      <c r="I7277" s="220"/>
      <c r="J7277" s="108"/>
      <c r="K7277" s="220"/>
      <c r="L7277" s="108"/>
      <c r="M7277" s="220"/>
      <c r="N7277" s="108"/>
      <c r="O7277" s="220"/>
      <c r="P7277" s="108"/>
      <c r="Q7277" s="225"/>
    </row>
    <row r="7278" spans="2:17" x14ac:dyDescent="0.25">
      <c r="B7278" s="108"/>
      <c r="C7278" s="220"/>
      <c r="D7278" s="108"/>
      <c r="E7278" s="220"/>
      <c r="F7278" s="108"/>
      <c r="G7278" s="220"/>
      <c r="H7278" s="108"/>
      <c r="I7278" s="220"/>
      <c r="J7278" s="108"/>
      <c r="K7278" s="220"/>
      <c r="L7278" s="108"/>
      <c r="M7278" s="220"/>
      <c r="N7278" s="108"/>
      <c r="O7278" s="220"/>
      <c r="P7278" s="108"/>
      <c r="Q7278" s="225"/>
    </row>
    <row r="7279" spans="2:17" x14ac:dyDescent="0.25">
      <c r="B7279" s="108"/>
      <c r="C7279" s="220"/>
      <c r="D7279" s="108"/>
      <c r="E7279" s="220"/>
      <c r="F7279" s="108"/>
      <c r="G7279" s="220"/>
      <c r="H7279" s="108"/>
      <c r="I7279" s="220"/>
      <c r="J7279" s="108"/>
      <c r="K7279" s="220"/>
      <c r="L7279" s="108"/>
      <c r="M7279" s="220"/>
      <c r="N7279" s="108"/>
      <c r="O7279" s="220"/>
      <c r="P7279" s="108"/>
      <c r="Q7279" s="225"/>
    </row>
    <row r="7280" spans="2:17" x14ac:dyDescent="0.25">
      <c r="B7280" s="108"/>
      <c r="C7280" s="220"/>
      <c r="D7280" s="108"/>
      <c r="E7280" s="220"/>
      <c r="F7280" s="108"/>
      <c r="G7280" s="220"/>
      <c r="H7280" s="108"/>
      <c r="I7280" s="220"/>
      <c r="J7280" s="108"/>
      <c r="K7280" s="220"/>
      <c r="L7280" s="108"/>
      <c r="M7280" s="220"/>
      <c r="N7280" s="108"/>
      <c r="O7280" s="220"/>
      <c r="P7280" s="108"/>
      <c r="Q7280" s="225"/>
    </row>
    <row r="7281" spans="2:17" x14ac:dyDescent="0.25">
      <c r="B7281" s="108"/>
      <c r="C7281" s="220"/>
      <c r="D7281" s="108"/>
      <c r="E7281" s="220"/>
      <c r="F7281" s="108"/>
      <c r="G7281" s="220"/>
      <c r="H7281" s="108"/>
      <c r="I7281" s="220"/>
      <c r="J7281" s="108"/>
      <c r="K7281" s="220"/>
      <c r="L7281" s="108"/>
      <c r="M7281" s="220"/>
      <c r="N7281" s="108"/>
      <c r="O7281" s="220"/>
      <c r="P7281" s="108"/>
      <c r="Q7281" s="225"/>
    </row>
    <row r="7282" spans="2:17" x14ac:dyDescent="0.25">
      <c r="B7282" s="108"/>
      <c r="C7282" s="220"/>
      <c r="D7282" s="108"/>
      <c r="E7282" s="220"/>
      <c r="F7282" s="108"/>
      <c r="G7282" s="220"/>
      <c r="H7282" s="108"/>
      <c r="I7282" s="220"/>
      <c r="J7282" s="108"/>
      <c r="K7282" s="220"/>
      <c r="L7282" s="108"/>
      <c r="M7282" s="220"/>
      <c r="N7282" s="108"/>
      <c r="O7282" s="220"/>
      <c r="P7282" s="108"/>
      <c r="Q7282" s="225"/>
    </row>
    <row r="7283" spans="2:17" x14ac:dyDescent="0.25">
      <c r="B7283" s="108"/>
      <c r="C7283" s="220"/>
      <c r="D7283" s="108"/>
      <c r="E7283" s="220"/>
      <c r="F7283" s="108"/>
      <c r="G7283" s="220"/>
      <c r="H7283" s="108"/>
      <c r="I7283" s="220"/>
      <c r="J7283" s="108"/>
      <c r="K7283" s="220"/>
      <c r="L7283" s="108"/>
      <c r="M7283" s="220"/>
      <c r="N7283" s="108"/>
      <c r="O7283" s="220"/>
      <c r="P7283" s="108"/>
      <c r="Q7283" s="225"/>
    </row>
    <row r="7284" spans="2:17" x14ac:dyDescent="0.25">
      <c r="B7284" s="108"/>
      <c r="C7284" s="220"/>
      <c r="D7284" s="108"/>
      <c r="E7284" s="220"/>
      <c r="F7284" s="108"/>
      <c r="G7284" s="220"/>
      <c r="H7284" s="108"/>
      <c r="I7284" s="220"/>
      <c r="J7284" s="108"/>
      <c r="K7284" s="220"/>
      <c r="L7284" s="108"/>
      <c r="M7284" s="220"/>
      <c r="N7284" s="108"/>
      <c r="O7284" s="220"/>
      <c r="P7284" s="108"/>
      <c r="Q7284" s="225"/>
    </row>
    <row r="7285" spans="2:17" x14ac:dyDescent="0.25">
      <c r="B7285" s="108"/>
      <c r="C7285" s="220"/>
      <c r="D7285" s="108"/>
      <c r="E7285" s="220"/>
      <c r="F7285" s="108"/>
      <c r="G7285" s="220"/>
      <c r="H7285" s="108"/>
      <c r="I7285" s="220"/>
      <c r="J7285" s="108"/>
      <c r="K7285" s="220"/>
      <c r="L7285" s="108"/>
      <c r="M7285" s="220"/>
      <c r="N7285" s="108"/>
      <c r="O7285" s="220"/>
      <c r="P7285" s="108"/>
      <c r="Q7285" s="225"/>
    </row>
    <row r="7286" spans="2:17" x14ac:dyDescent="0.25">
      <c r="B7286" s="108"/>
      <c r="C7286" s="220"/>
      <c r="D7286" s="108"/>
      <c r="E7286" s="220"/>
      <c r="F7286" s="108"/>
      <c r="G7286" s="220"/>
      <c r="H7286" s="108"/>
      <c r="I7286" s="220"/>
      <c r="J7286" s="108"/>
      <c r="K7286" s="220"/>
      <c r="L7286" s="108"/>
      <c r="M7286" s="220"/>
      <c r="N7286" s="108"/>
      <c r="O7286" s="220"/>
      <c r="P7286" s="108"/>
      <c r="Q7286" s="225"/>
    </row>
    <row r="7287" spans="2:17" x14ac:dyDescent="0.25">
      <c r="B7287" s="108"/>
      <c r="C7287" s="220"/>
      <c r="D7287" s="108"/>
      <c r="E7287" s="220"/>
      <c r="F7287" s="108"/>
      <c r="G7287" s="220"/>
      <c r="H7287" s="108"/>
      <c r="I7287" s="220"/>
      <c r="J7287" s="108"/>
      <c r="K7287" s="220"/>
      <c r="L7287" s="108"/>
      <c r="M7287" s="220"/>
      <c r="N7287" s="108"/>
      <c r="O7287" s="220"/>
      <c r="P7287" s="108"/>
      <c r="Q7287" s="225"/>
    </row>
    <row r="7288" spans="2:17" x14ac:dyDescent="0.25">
      <c r="B7288" s="108"/>
      <c r="C7288" s="220"/>
      <c r="D7288" s="108"/>
      <c r="E7288" s="220"/>
      <c r="F7288" s="108"/>
      <c r="G7288" s="220"/>
      <c r="H7288" s="108"/>
      <c r="I7288" s="220"/>
      <c r="J7288" s="108"/>
      <c r="K7288" s="220"/>
      <c r="L7288" s="108"/>
      <c r="M7288" s="220"/>
      <c r="N7288" s="108"/>
      <c r="O7288" s="220"/>
      <c r="P7288" s="108"/>
      <c r="Q7288" s="225"/>
    </row>
    <row r="7289" spans="2:17" x14ac:dyDescent="0.25">
      <c r="B7289" s="108"/>
      <c r="C7289" s="220"/>
      <c r="D7289" s="108"/>
      <c r="E7289" s="220"/>
      <c r="F7289" s="108"/>
      <c r="G7289" s="220"/>
      <c r="H7289" s="108"/>
      <c r="I7289" s="220"/>
      <c r="J7289" s="108"/>
      <c r="K7289" s="220"/>
      <c r="L7289" s="108"/>
      <c r="M7289" s="220"/>
      <c r="N7289" s="108"/>
      <c r="O7289" s="220"/>
      <c r="P7289" s="108"/>
      <c r="Q7289" s="225"/>
    </row>
    <row r="7290" spans="2:17" x14ac:dyDescent="0.25">
      <c r="B7290" s="108"/>
      <c r="C7290" s="220"/>
      <c r="D7290" s="108"/>
      <c r="E7290" s="220"/>
      <c r="F7290" s="108"/>
      <c r="G7290" s="220"/>
      <c r="H7290" s="108"/>
      <c r="I7290" s="220"/>
      <c r="J7290" s="108"/>
      <c r="K7290" s="220"/>
      <c r="L7290" s="108"/>
      <c r="M7290" s="220"/>
      <c r="N7290" s="108"/>
      <c r="O7290" s="220"/>
      <c r="P7290" s="108"/>
      <c r="Q7290" s="225"/>
    </row>
    <row r="7291" spans="2:17" x14ac:dyDescent="0.25">
      <c r="B7291" s="108"/>
      <c r="C7291" s="220"/>
      <c r="D7291" s="108"/>
      <c r="E7291" s="220"/>
      <c r="F7291" s="108"/>
      <c r="G7291" s="220"/>
      <c r="H7291" s="108"/>
      <c r="I7291" s="220"/>
      <c r="J7291" s="108"/>
      <c r="K7291" s="220"/>
      <c r="L7291" s="108"/>
      <c r="M7291" s="220"/>
      <c r="N7291" s="108"/>
      <c r="O7291" s="220"/>
      <c r="P7291" s="108"/>
      <c r="Q7291" s="225"/>
    </row>
    <row r="7292" spans="2:17" x14ac:dyDescent="0.25">
      <c r="B7292" s="108"/>
      <c r="C7292" s="220"/>
      <c r="D7292" s="108"/>
      <c r="E7292" s="220"/>
      <c r="F7292" s="108"/>
      <c r="G7292" s="220"/>
      <c r="H7292" s="108"/>
      <c r="I7292" s="220"/>
      <c r="J7292" s="108"/>
      <c r="K7292" s="220"/>
      <c r="L7292" s="108"/>
      <c r="M7292" s="220"/>
      <c r="N7292" s="108"/>
      <c r="O7292" s="220"/>
      <c r="P7292" s="108"/>
      <c r="Q7292" s="225"/>
    </row>
    <row r="7293" spans="2:17" x14ac:dyDescent="0.25">
      <c r="B7293" s="108"/>
      <c r="C7293" s="220"/>
      <c r="D7293" s="108"/>
      <c r="E7293" s="220"/>
      <c r="F7293" s="108"/>
      <c r="G7293" s="220"/>
      <c r="H7293" s="108"/>
      <c r="I7293" s="220"/>
      <c r="J7293" s="108"/>
      <c r="K7293" s="220"/>
      <c r="L7293" s="108"/>
      <c r="M7293" s="220"/>
      <c r="N7293" s="108"/>
      <c r="O7293" s="220"/>
      <c r="P7293" s="108"/>
      <c r="Q7293" s="225"/>
    </row>
    <row r="7294" spans="2:17" x14ac:dyDescent="0.25">
      <c r="B7294" s="108"/>
      <c r="C7294" s="220"/>
      <c r="D7294" s="108"/>
      <c r="E7294" s="220"/>
      <c r="F7294" s="108"/>
      <c r="G7294" s="220"/>
      <c r="H7294" s="108"/>
      <c r="I7294" s="220"/>
      <c r="J7294" s="108"/>
      <c r="K7294" s="220"/>
      <c r="L7294" s="108"/>
      <c r="M7294" s="220"/>
      <c r="N7294" s="108"/>
      <c r="O7294" s="220"/>
      <c r="P7294" s="108"/>
      <c r="Q7294" s="225"/>
    </row>
    <row r="7295" spans="2:17" x14ac:dyDescent="0.25">
      <c r="B7295" s="108"/>
      <c r="C7295" s="220"/>
      <c r="D7295" s="108"/>
      <c r="E7295" s="220"/>
      <c r="F7295" s="108"/>
      <c r="G7295" s="220"/>
      <c r="H7295" s="108"/>
      <c r="I7295" s="220"/>
      <c r="J7295" s="108"/>
      <c r="K7295" s="220"/>
      <c r="L7295" s="108"/>
      <c r="M7295" s="220"/>
      <c r="N7295" s="108"/>
      <c r="O7295" s="220"/>
      <c r="P7295" s="108"/>
      <c r="Q7295" s="225"/>
    </row>
    <row r="7296" spans="2:17" x14ac:dyDescent="0.25">
      <c r="B7296" s="108"/>
      <c r="C7296" s="220"/>
      <c r="D7296" s="108"/>
      <c r="E7296" s="220"/>
      <c r="F7296" s="108"/>
      <c r="G7296" s="220"/>
      <c r="H7296" s="108"/>
      <c r="I7296" s="220"/>
      <c r="J7296" s="108"/>
      <c r="K7296" s="220"/>
      <c r="L7296" s="108"/>
      <c r="M7296" s="220"/>
      <c r="N7296" s="108"/>
      <c r="O7296" s="220"/>
      <c r="P7296" s="108"/>
      <c r="Q7296" s="225"/>
    </row>
    <row r="7297" spans="2:17" x14ac:dyDescent="0.25">
      <c r="B7297" s="108"/>
      <c r="C7297" s="220"/>
      <c r="D7297" s="108"/>
      <c r="E7297" s="220"/>
      <c r="F7297" s="108"/>
      <c r="G7297" s="220"/>
      <c r="H7297" s="108"/>
      <c r="I7297" s="220"/>
      <c r="J7297" s="108"/>
      <c r="K7297" s="220"/>
      <c r="L7297" s="108"/>
      <c r="M7297" s="220"/>
      <c r="N7297" s="108"/>
      <c r="O7297" s="220"/>
      <c r="P7297" s="108"/>
      <c r="Q7297" s="225"/>
    </row>
    <row r="7298" spans="2:17" x14ac:dyDescent="0.25">
      <c r="B7298" s="108"/>
      <c r="C7298" s="220"/>
      <c r="D7298" s="108"/>
      <c r="E7298" s="220"/>
      <c r="F7298" s="108"/>
      <c r="G7298" s="220"/>
      <c r="H7298" s="108"/>
      <c r="I7298" s="220"/>
      <c r="J7298" s="108"/>
      <c r="K7298" s="220"/>
      <c r="L7298" s="108"/>
      <c r="M7298" s="220"/>
      <c r="N7298" s="108"/>
      <c r="O7298" s="220"/>
      <c r="P7298" s="108"/>
      <c r="Q7298" s="225"/>
    </row>
    <row r="7299" spans="2:17" x14ac:dyDescent="0.25">
      <c r="B7299" s="108"/>
      <c r="C7299" s="220"/>
      <c r="D7299" s="108"/>
      <c r="E7299" s="220"/>
      <c r="F7299" s="108"/>
      <c r="G7299" s="220"/>
      <c r="H7299" s="108"/>
      <c r="I7299" s="220"/>
      <c r="J7299" s="108"/>
      <c r="K7299" s="220"/>
      <c r="L7299" s="108"/>
      <c r="M7299" s="220"/>
      <c r="N7299" s="108"/>
      <c r="O7299" s="220"/>
      <c r="P7299" s="108"/>
      <c r="Q7299" s="225"/>
    </row>
    <row r="7300" spans="2:17" x14ac:dyDescent="0.25">
      <c r="B7300" s="108"/>
      <c r="C7300" s="220"/>
      <c r="D7300" s="108"/>
      <c r="E7300" s="220"/>
      <c r="F7300" s="108"/>
      <c r="G7300" s="220"/>
      <c r="H7300" s="108"/>
      <c r="I7300" s="220"/>
      <c r="J7300" s="108"/>
      <c r="K7300" s="220"/>
      <c r="L7300" s="108"/>
      <c r="M7300" s="220"/>
      <c r="N7300" s="108"/>
      <c r="O7300" s="220"/>
      <c r="P7300" s="108"/>
      <c r="Q7300" s="225"/>
    </row>
    <row r="7301" spans="2:17" x14ac:dyDescent="0.25">
      <c r="B7301" s="108"/>
      <c r="C7301" s="220"/>
      <c r="D7301" s="108"/>
      <c r="E7301" s="220"/>
      <c r="F7301" s="108"/>
      <c r="G7301" s="220"/>
      <c r="H7301" s="108"/>
      <c r="I7301" s="220"/>
      <c r="J7301" s="108"/>
      <c r="K7301" s="220"/>
      <c r="L7301" s="108"/>
      <c r="M7301" s="220"/>
      <c r="N7301" s="108"/>
      <c r="O7301" s="220"/>
      <c r="P7301" s="108"/>
      <c r="Q7301" s="225"/>
    </row>
    <row r="7302" spans="2:17" x14ac:dyDescent="0.25">
      <c r="B7302" s="108"/>
      <c r="C7302" s="220"/>
      <c r="D7302" s="108"/>
      <c r="E7302" s="220"/>
      <c r="F7302" s="108"/>
      <c r="G7302" s="220"/>
      <c r="H7302" s="108"/>
      <c r="I7302" s="220"/>
      <c r="J7302" s="108"/>
      <c r="K7302" s="220"/>
      <c r="L7302" s="108"/>
      <c r="M7302" s="220"/>
      <c r="N7302" s="108"/>
      <c r="O7302" s="220"/>
      <c r="P7302" s="108"/>
      <c r="Q7302" s="225"/>
    </row>
    <row r="7303" spans="2:17" x14ac:dyDescent="0.25">
      <c r="B7303" s="108"/>
      <c r="C7303" s="220"/>
      <c r="D7303" s="108"/>
      <c r="E7303" s="220"/>
      <c r="F7303" s="108"/>
      <c r="G7303" s="220"/>
      <c r="H7303" s="108"/>
      <c r="I7303" s="220"/>
      <c r="J7303" s="108"/>
      <c r="K7303" s="220"/>
      <c r="L7303" s="108"/>
      <c r="M7303" s="220"/>
      <c r="N7303" s="108"/>
      <c r="O7303" s="220"/>
      <c r="P7303" s="108"/>
      <c r="Q7303" s="225"/>
    </row>
    <row r="7304" spans="2:17" x14ac:dyDescent="0.25">
      <c r="B7304" s="108"/>
      <c r="C7304" s="220"/>
      <c r="D7304" s="108"/>
      <c r="E7304" s="220"/>
      <c r="F7304" s="108"/>
      <c r="G7304" s="220"/>
      <c r="H7304" s="108"/>
      <c r="I7304" s="220"/>
      <c r="J7304" s="108"/>
      <c r="K7304" s="220"/>
      <c r="L7304" s="108"/>
      <c r="M7304" s="220"/>
      <c r="N7304" s="108"/>
      <c r="O7304" s="220"/>
      <c r="P7304" s="108"/>
      <c r="Q7304" s="225"/>
    </row>
    <row r="7305" spans="2:17" x14ac:dyDescent="0.25">
      <c r="B7305" s="108"/>
      <c r="C7305" s="220"/>
      <c r="D7305" s="108"/>
      <c r="E7305" s="220"/>
      <c r="F7305" s="108"/>
      <c r="G7305" s="220"/>
      <c r="H7305" s="108"/>
      <c r="I7305" s="220"/>
      <c r="J7305" s="108"/>
      <c r="K7305" s="220"/>
      <c r="L7305" s="108"/>
      <c r="M7305" s="220"/>
      <c r="N7305" s="108"/>
      <c r="O7305" s="220"/>
      <c r="P7305" s="108"/>
      <c r="Q7305" s="225"/>
    </row>
    <row r="7306" spans="2:17" x14ac:dyDescent="0.25">
      <c r="B7306" s="108"/>
      <c r="C7306" s="220"/>
      <c r="D7306" s="108"/>
      <c r="E7306" s="220"/>
      <c r="F7306" s="108"/>
      <c r="G7306" s="220"/>
      <c r="H7306" s="108"/>
      <c r="I7306" s="220"/>
      <c r="J7306" s="108"/>
      <c r="K7306" s="220"/>
      <c r="L7306" s="108"/>
      <c r="M7306" s="220"/>
      <c r="N7306" s="108"/>
      <c r="O7306" s="220"/>
      <c r="P7306" s="108"/>
      <c r="Q7306" s="225"/>
    </row>
    <row r="7307" spans="2:17" x14ac:dyDescent="0.25">
      <c r="B7307" s="108"/>
      <c r="C7307" s="220"/>
      <c r="D7307" s="108"/>
      <c r="E7307" s="220"/>
      <c r="F7307" s="108"/>
      <c r="G7307" s="220"/>
      <c r="H7307" s="108"/>
      <c r="I7307" s="220"/>
      <c r="J7307" s="108"/>
      <c r="K7307" s="220"/>
      <c r="L7307" s="108"/>
      <c r="M7307" s="220"/>
      <c r="N7307" s="108"/>
      <c r="O7307" s="220"/>
      <c r="P7307" s="108"/>
      <c r="Q7307" s="225"/>
    </row>
    <row r="7308" spans="2:17" x14ac:dyDescent="0.25">
      <c r="B7308" s="108"/>
      <c r="C7308" s="220"/>
      <c r="D7308" s="108"/>
      <c r="E7308" s="220"/>
      <c r="F7308" s="108"/>
      <c r="G7308" s="220"/>
      <c r="H7308" s="108"/>
      <c r="I7308" s="220"/>
      <c r="J7308" s="108"/>
      <c r="K7308" s="220"/>
      <c r="L7308" s="108"/>
      <c r="M7308" s="220"/>
      <c r="N7308" s="108"/>
      <c r="O7308" s="220"/>
      <c r="P7308" s="108"/>
      <c r="Q7308" s="225"/>
    </row>
    <row r="7309" spans="2:17" x14ac:dyDescent="0.25">
      <c r="B7309" s="108"/>
      <c r="C7309" s="220"/>
      <c r="D7309" s="108"/>
      <c r="E7309" s="220"/>
      <c r="F7309" s="108"/>
      <c r="G7309" s="220"/>
      <c r="H7309" s="108"/>
      <c r="I7309" s="220"/>
      <c r="J7309" s="108"/>
      <c r="K7309" s="220"/>
      <c r="L7309" s="108"/>
      <c r="M7309" s="220"/>
      <c r="N7309" s="108"/>
      <c r="O7309" s="220"/>
      <c r="P7309" s="108"/>
      <c r="Q7309" s="225"/>
    </row>
    <row r="7310" spans="2:17" x14ac:dyDescent="0.25">
      <c r="B7310" s="108"/>
      <c r="C7310" s="220"/>
      <c r="D7310" s="108"/>
      <c r="E7310" s="220"/>
      <c r="F7310" s="108"/>
      <c r="G7310" s="220"/>
      <c r="H7310" s="108"/>
      <c r="I7310" s="220"/>
      <c r="J7310" s="108"/>
      <c r="K7310" s="220"/>
      <c r="L7310" s="108"/>
      <c r="M7310" s="220"/>
      <c r="N7310" s="108"/>
      <c r="O7310" s="220"/>
      <c r="P7310" s="108"/>
      <c r="Q7310" s="225"/>
    </row>
    <row r="7311" spans="2:17" x14ac:dyDescent="0.25">
      <c r="B7311" s="108"/>
      <c r="C7311" s="220"/>
      <c r="D7311" s="108"/>
      <c r="E7311" s="220"/>
      <c r="F7311" s="108"/>
      <c r="G7311" s="220"/>
      <c r="H7311" s="108"/>
      <c r="I7311" s="220"/>
      <c r="J7311" s="108"/>
      <c r="K7311" s="220"/>
      <c r="L7311" s="108"/>
      <c r="M7311" s="220"/>
      <c r="N7311" s="108"/>
      <c r="O7311" s="220"/>
      <c r="P7311" s="108"/>
      <c r="Q7311" s="225"/>
    </row>
    <row r="7312" spans="2:17" x14ac:dyDescent="0.25">
      <c r="B7312" s="108"/>
      <c r="C7312" s="220"/>
      <c r="D7312" s="108"/>
      <c r="E7312" s="220"/>
      <c r="F7312" s="108"/>
      <c r="G7312" s="220"/>
      <c r="H7312" s="108"/>
      <c r="I7312" s="220"/>
      <c r="J7312" s="108"/>
      <c r="K7312" s="220"/>
      <c r="L7312" s="108"/>
      <c r="M7312" s="220"/>
      <c r="N7312" s="108"/>
      <c r="O7312" s="220"/>
      <c r="P7312" s="108"/>
      <c r="Q7312" s="225"/>
    </row>
    <row r="7313" spans="2:17" x14ac:dyDescent="0.25">
      <c r="B7313" s="108"/>
      <c r="C7313" s="220"/>
      <c r="D7313" s="108"/>
      <c r="E7313" s="220"/>
      <c r="F7313" s="108"/>
      <c r="G7313" s="220"/>
      <c r="H7313" s="108"/>
      <c r="I7313" s="220"/>
      <c r="J7313" s="108"/>
      <c r="K7313" s="220"/>
      <c r="L7313" s="108"/>
      <c r="M7313" s="220"/>
      <c r="N7313" s="108"/>
      <c r="O7313" s="220"/>
      <c r="P7313" s="108"/>
      <c r="Q7313" s="225"/>
    </row>
    <row r="7314" spans="2:17" x14ac:dyDescent="0.25">
      <c r="B7314" s="108"/>
      <c r="C7314" s="220"/>
      <c r="D7314" s="108"/>
      <c r="E7314" s="220"/>
      <c r="F7314" s="108"/>
      <c r="G7314" s="220"/>
      <c r="H7314" s="108"/>
      <c r="I7314" s="220"/>
      <c r="J7314" s="108"/>
      <c r="K7314" s="220"/>
      <c r="L7314" s="108"/>
      <c r="M7314" s="220"/>
      <c r="N7314" s="108"/>
      <c r="O7314" s="220"/>
      <c r="P7314" s="108"/>
      <c r="Q7314" s="225"/>
    </row>
    <row r="7315" spans="2:17" x14ac:dyDescent="0.25">
      <c r="B7315" s="108"/>
      <c r="C7315" s="220"/>
      <c r="D7315" s="108"/>
      <c r="E7315" s="220"/>
      <c r="F7315" s="108"/>
      <c r="G7315" s="220"/>
      <c r="H7315" s="108"/>
      <c r="I7315" s="220"/>
      <c r="J7315" s="108"/>
      <c r="K7315" s="220"/>
      <c r="L7315" s="108"/>
      <c r="M7315" s="220"/>
      <c r="N7315" s="108"/>
      <c r="O7315" s="220"/>
      <c r="P7315" s="108"/>
      <c r="Q7315" s="225"/>
    </row>
    <row r="7316" spans="2:17" x14ac:dyDescent="0.25">
      <c r="B7316" s="108"/>
      <c r="C7316" s="220"/>
      <c r="D7316" s="108"/>
      <c r="E7316" s="220"/>
      <c r="F7316" s="108"/>
      <c r="G7316" s="220"/>
      <c r="H7316" s="108"/>
      <c r="I7316" s="220"/>
      <c r="J7316" s="108"/>
      <c r="K7316" s="220"/>
      <c r="L7316" s="108"/>
      <c r="M7316" s="220"/>
      <c r="N7316" s="108"/>
      <c r="O7316" s="220"/>
      <c r="P7316" s="108"/>
      <c r="Q7316" s="225"/>
    </row>
    <row r="7317" spans="2:17" x14ac:dyDescent="0.25">
      <c r="B7317" s="108"/>
      <c r="C7317" s="220"/>
      <c r="D7317" s="108"/>
      <c r="E7317" s="220"/>
      <c r="F7317" s="108"/>
      <c r="G7317" s="220"/>
      <c r="H7317" s="108"/>
      <c r="I7317" s="220"/>
      <c r="J7317" s="108"/>
      <c r="K7317" s="220"/>
      <c r="L7317" s="108"/>
      <c r="M7317" s="220"/>
      <c r="N7317" s="108"/>
      <c r="O7317" s="220"/>
      <c r="P7317" s="108"/>
      <c r="Q7317" s="225"/>
    </row>
    <row r="7318" spans="2:17" x14ac:dyDescent="0.25">
      <c r="B7318" s="108"/>
      <c r="C7318" s="220"/>
      <c r="D7318" s="108"/>
      <c r="E7318" s="220"/>
      <c r="F7318" s="108"/>
      <c r="G7318" s="220"/>
      <c r="H7318" s="108"/>
      <c r="I7318" s="220"/>
      <c r="J7318" s="108"/>
      <c r="K7318" s="220"/>
      <c r="L7318" s="108"/>
      <c r="M7318" s="220"/>
      <c r="N7318" s="108"/>
      <c r="O7318" s="220"/>
      <c r="P7318" s="108"/>
      <c r="Q7318" s="225"/>
    </row>
    <row r="7319" spans="2:17" x14ac:dyDescent="0.25">
      <c r="B7319" s="108"/>
      <c r="C7319" s="220"/>
      <c r="D7319" s="108"/>
      <c r="E7319" s="220"/>
      <c r="F7319" s="108"/>
      <c r="G7319" s="220"/>
      <c r="H7319" s="108"/>
      <c r="I7319" s="220"/>
      <c r="J7319" s="108"/>
      <c r="K7319" s="220"/>
      <c r="L7319" s="108"/>
      <c r="M7319" s="220"/>
      <c r="N7319" s="108"/>
      <c r="O7319" s="220"/>
      <c r="P7319" s="108"/>
      <c r="Q7319" s="225"/>
    </row>
    <row r="7320" spans="2:17" x14ac:dyDescent="0.25">
      <c r="B7320" s="108"/>
      <c r="C7320" s="220"/>
      <c r="D7320" s="108"/>
      <c r="E7320" s="220"/>
      <c r="F7320" s="108"/>
      <c r="G7320" s="220"/>
      <c r="H7320" s="108"/>
      <c r="I7320" s="220"/>
      <c r="J7320" s="108"/>
      <c r="K7320" s="220"/>
      <c r="L7320" s="108"/>
      <c r="M7320" s="220"/>
      <c r="N7320" s="108"/>
      <c r="O7320" s="220"/>
      <c r="P7320" s="108"/>
      <c r="Q7320" s="225"/>
    </row>
    <row r="7321" spans="2:17" x14ac:dyDescent="0.25">
      <c r="B7321" s="108"/>
      <c r="C7321" s="220"/>
      <c r="D7321" s="108"/>
      <c r="E7321" s="220"/>
      <c r="F7321" s="108"/>
      <c r="G7321" s="220"/>
      <c r="H7321" s="108"/>
      <c r="I7321" s="220"/>
      <c r="J7321" s="108"/>
      <c r="K7321" s="220"/>
      <c r="L7321" s="108"/>
      <c r="M7321" s="220"/>
      <c r="N7321" s="108"/>
      <c r="O7321" s="220"/>
      <c r="P7321" s="108"/>
      <c r="Q7321" s="225"/>
    </row>
    <row r="7322" spans="2:17" x14ac:dyDescent="0.25">
      <c r="B7322" s="108"/>
      <c r="C7322" s="220"/>
      <c r="D7322" s="108"/>
      <c r="E7322" s="220"/>
      <c r="F7322" s="108"/>
      <c r="G7322" s="220"/>
      <c r="H7322" s="108"/>
      <c r="I7322" s="220"/>
      <c r="J7322" s="108"/>
      <c r="K7322" s="220"/>
      <c r="L7322" s="108"/>
      <c r="M7322" s="220"/>
      <c r="N7322" s="108"/>
      <c r="O7322" s="220"/>
      <c r="P7322" s="108"/>
      <c r="Q7322" s="225"/>
    </row>
    <row r="7323" spans="2:17" x14ac:dyDescent="0.25">
      <c r="B7323" s="108"/>
      <c r="C7323" s="220"/>
      <c r="D7323" s="108"/>
      <c r="E7323" s="220"/>
      <c r="F7323" s="108"/>
      <c r="G7323" s="220"/>
      <c r="H7323" s="108"/>
      <c r="I7323" s="220"/>
      <c r="J7323" s="108"/>
      <c r="K7323" s="220"/>
      <c r="L7323" s="108"/>
      <c r="M7323" s="220"/>
      <c r="N7323" s="108"/>
      <c r="O7323" s="220"/>
      <c r="P7323" s="108"/>
      <c r="Q7323" s="225"/>
    </row>
    <row r="7324" spans="2:17" x14ac:dyDescent="0.25">
      <c r="B7324" s="108"/>
      <c r="C7324" s="220"/>
      <c r="D7324" s="108"/>
      <c r="E7324" s="220"/>
      <c r="F7324" s="108"/>
      <c r="G7324" s="220"/>
      <c r="H7324" s="108"/>
      <c r="I7324" s="220"/>
      <c r="J7324" s="108"/>
      <c r="K7324" s="220"/>
      <c r="L7324" s="108"/>
      <c r="M7324" s="220"/>
      <c r="N7324" s="108"/>
      <c r="O7324" s="220"/>
      <c r="P7324" s="108"/>
      <c r="Q7324" s="225"/>
    </row>
    <row r="7325" spans="2:17" x14ac:dyDescent="0.25">
      <c r="B7325" s="108"/>
      <c r="C7325" s="220"/>
      <c r="D7325" s="108"/>
      <c r="E7325" s="220"/>
      <c r="F7325" s="108"/>
      <c r="G7325" s="220"/>
      <c r="H7325" s="108"/>
      <c r="I7325" s="220"/>
      <c r="J7325" s="108"/>
      <c r="K7325" s="220"/>
      <c r="L7325" s="108"/>
      <c r="M7325" s="220"/>
      <c r="N7325" s="108"/>
      <c r="O7325" s="220"/>
      <c r="P7325" s="108"/>
      <c r="Q7325" s="225"/>
    </row>
    <row r="7326" spans="2:17" x14ac:dyDescent="0.25">
      <c r="B7326" s="108"/>
      <c r="C7326" s="220"/>
      <c r="D7326" s="108"/>
      <c r="E7326" s="220"/>
      <c r="F7326" s="108"/>
      <c r="G7326" s="220"/>
      <c r="H7326" s="108"/>
      <c r="I7326" s="220"/>
      <c r="J7326" s="108"/>
      <c r="K7326" s="220"/>
      <c r="L7326" s="108"/>
      <c r="M7326" s="220"/>
      <c r="N7326" s="108"/>
      <c r="O7326" s="220"/>
      <c r="P7326" s="108"/>
      <c r="Q7326" s="225"/>
    </row>
    <row r="7327" spans="2:17" x14ac:dyDescent="0.25">
      <c r="B7327" s="108"/>
      <c r="C7327" s="220"/>
      <c r="D7327" s="108"/>
      <c r="E7327" s="220"/>
      <c r="F7327" s="108"/>
      <c r="G7327" s="220"/>
      <c r="H7327" s="108"/>
      <c r="I7327" s="220"/>
      <c r="J7327" s="108"/>
      <c r="K7327" s="220"/>
      <c r="L7327" s="108"/>
      <c r="M7327" s="220"/>
      <c r="N7327" s="108"/>
      <c r="O7327" s="220"/>
      <c r="P7327" s="108"/>
      <c r="Q7327" s="225"/>
    </row>
    <row r="7328" spans="2:17" x14ac:dyDescent="0.25">
      <c r="B7328" s="108"/>
      <c r="C7328" s="220"/>
      <c r="D7328" s="108"/>
      <c r="E7328" s="220"/>
      <c r="F7328" s="108"/>
      <c r="G7328" s="220"/>
      <c r="H7328" s="108"/>
      <c r="I7328" s="220"/>
      <c r="J7328" s="108"/>
      <c r="K7328" s="220"/>
      <c r="L7328" s="108"/>
      <c r="M7328" s="220"/>
      <c r="N7328" s="108"/>
      <c r="O7328" s="220"/>
      <c r="P7328" s="108"/>
      <c r="Q7328" s="225"/>
    </row>
    <row r="7329" spans="2:17" x14ac:dyDescent="0.25">
      <c r="B7329" s="108"/>
      <c r="C7329" s="220"/>
      <c r="D7329" s="108"/>
      <c r="E7329" s="220"/>
      <c r="F7329" s="108"/>
      <c r="G7329" s="220"/>
      <c r="H7329" s="108"/>
      <c r="I7329" s="220"/>
      <c r="J7329" s="108"/>
      <c r="K7329" s="220"/>
      <c r="L7329" s="108"/>
      <c r="M7329" s="220"/>
      <c r="N7329" s="108"/>
      <c r="O7329" s="220"/>
      <c r="P7329" s="108"/>
      <c r="Q7329" s="225"/>
    </row>
    <row r="7330" spans="2:17" x14ac:dyDescent="0.25">
      <c r="B7330" s="108"/>
      <c r="C7330" s="220"/>
      <c r="D7330" s="108"/>
      <c r="E7330" s="220"/>
      <c r="F7330" s="108"/>
      <c r="G7330" s="220"/>
      <c r="H7330" s="108"/>
      <c r="I7330" s="220"/>
      <c r="J7330" s="108"/>
      <c r="K7330" s="220"/>
      <c r="L7330" s="108"/>
      <c r="M7330" s="220"/>
      <c r="N7330" s="108"/>
      <c r="O7330" s="220"/>
      <c r="P7330" s="108"/>
      <c r="Q7330" s="225"/>
    </row>
    <row r="7331" spans="2:17" x14ac:dyDescent="0.25">
      <c r="B7331" s="108"/>
      <c r="C7331" s="220"/>
      <c r="D7331" s="108"/>
      <c r="E7331" s="220"/>
      <c r="F7331" s="108"/>
      <c r="G7331" s="220"/>
      <c r="H7331" s="108"/>
      <c r="I7331" s="220"/>
      <c r="J7331" s="108"/>
      <c r="K7331" s="220"/>
      <c r="L7331" s="108"/>
      <c r="M7331" s="220"/>
      <c r="N7331" s="108"/>
      <c r="O7331" s="220"/>
      <c r="P7331" s="108"/>
      <c r="Q7331" s="225"/>
    </row>
    <row r="7332" spans="2:17" x14ac:dyDescent="0.25">
      <c r="B7332" s="108"/>
      <c r="C7332" s="220"/>
      <c r="D7332" s="108"/>
      <c r="E7332" s="220"/>
      <c r="F7332" s="108"/>
      <c r="G7332" s="220"/>
      <c r="H7332" s="108"/>
      <c r="I7332" s="220"/>
      <c r="J7332" s="108"/>
      <c r="K7332" s="220"/>
      <c r="L7332" s="108"/>
      <c r="M7332" s="220"/>
      <c r="N7332" s="108"/>
      <c r="O7332" s="220"/>
      <c r="P7332" s="108"/>
      <c r="Q7332" s="225"/>
    </row>
    <row r="7333" spans="2:17" x14ac:dyDescent="0.25">
      <c r="B7333" s="108"/>
      <c r="C7333" s="220"/>
      <c r="D7333" s="108"/>
      <c r="E7333" s="220"/>
      <c r="F7333" s="108"/>
      <c r="G7333" s="220"/>
      <c r="H7333" s="108"/>
      <c r="I7333" s="220"/>
      <c r="J7333" s="108"/>
      <c r="K7333" s="220"/>
      <c r="L7333" s="108"/>
      <c r="M7333" s="220"/>
      <c r="N7333" s="108"/>
      <c r="O7333" s="220"/>
      <c r="P7333" s="108"/>
      <c r="Q7333" s="225"/>
    </row>
    <row r="7334" spans="2:17" x14ac:dyDescent="0.25">
      <c r="B7334" s="108"/>
      <c r="C7334" s="220"/>
      <c r="D7334" s="108"/>
      <c r="E7334" s="220"/>
      <c r="F7334" s="108"/>
      <c r="G7334" s="220"/>
      <c r="H7334" s="108"/>
      <c r="I7334" s="220"/>
      <c r="J7334" s="108"/>
      <c r="K7334" s="220"/>
      <c r="L7334" s="108"/>
      <c r="M7334" s="220"/>
      <c r="N7334" s="108"/>
      <c r="O7334" s="220"/>
      <c r="P7334" s="108"/>
      <c r="Q7334" s="225"/>
    </row>
    <row r="7335" spans="2:17" x14ac:dyDescent="0.25">
      <c r="B7335" s="108"/>
      <c r="C7335" s="220"/>
      <c r="D7335" s="108"/>
      <c r="E7335" s="220"/>
      <c r="F7335" s="108"/>
      <c r="G7335" s="220"/>
      <c r="H7335" s="108"/>
      <c r="I7335" s="220"/>
      <c r="J7335" s="108"/>
      <c r="K7335" s="220"/>
      <c r="L7335" s="108"/>
      <c r="M7335" s="220"/>
      <c r="N7335" s="108"/>
      <c r="O7335" s="220"/>
      <c r="P7335" s="108"/>
      <c r="Q7335" s="225"/>
    </row>
    <row r="7336" spans="2:17" x14ac:dyDescent="0.25">
      <c r="B7336" s="108"/>
      <c r="C7336" s="220"/>
      <c r="D7336" s="108"/>
      <c r="E7336" s="220"/>
      <c r="F7336" s="108"/>
      <c r="G7336" s="220"/>
      <c r="H7336" s="108"/>
      <c r="I7336" s="220"/>
      <c r="J7336" s="108"/>
      <c r="K7336" s="220"/>
      <c r="L7336" s="108"/>
      <c r="M7336" s="220"/>
      <c r="N7336" s="108"/>
      <c r="O7336" s="220"/>
      <c r="P7336" s="108"/>
      <c r="Q7336" s="225"/>
    </row>
    <row r="7337" spans="2:17" x14ac:dyDescent="0.25">
      <c r="B7337" s="108"/>
      <c r="C7337" s="220"/>
      <c r="D7337" s="108"/>
      <c r="E7337" s="220"/>
      <c r="F7337" s="108"/>
      <c r="G7337" s="220"/>
      <c r="H7337" s="108"/>
      <c r="I7337" s="220"/>
      <c r="J7337" s="108"/>
      <c r="K7337" s="220"/>
      <c r="L7337" s="108"/>
      <c r="M7337" s="220"/>
      <c r="N7337" s="108"/>
      <c r="O7337" s="220"/>
      <c r="P7337" s="108"/>
      <c r="Q7337" s="225"/>
    </row>
    <row r="7338" spans="2:17" x14ac:dyDescent="0.25">
      <c r="B7338" s="108"/>
      <c r="C7338" s="220"/>
      <c r="D7338" s="108"/>
      <c r="E7338" s="220"/>
      <c r="F7338" s="108"/>
      <c r="G7338" s="220"/>
      <c r="H7338" s="108"/>
      <c r="I7338" s="220"/>
      <c r="J7338" s="108"/>
      <c r="K7338" s="220"/>
      <c r="L7338" s="108"/>
      <c r="M7338" s="220"/>
      <c r="N7338" s="108"/>
      <c r="O7338" s="220"/>
      <c r="P7338" s="108"/>
      <c r="Q7338" s="225"/>
    </row>
    <row r="7339" spans="2:17" x14ac:dyDescent="0.25">
      <c r="B7339" s="108"/>
      <c r="C7339" s="220"/>
      <c r="D7339" s="108"/>
      <c r="E7339" s="220"/>
      <c r="F7339" s="108"/>
      <c r="G7339" s="220"/>
      <c r="H7339" s="108"/>
      <c r="I7339" s="220"/>
      <c r="J7339" s="108"/>
      <c r="K7339" s="220"/>
      <c r="L7339" s="108"/>
      <c r="M7339" s="220"/>
      <c r="N7339" s="108"/>
      <c r="O7339" s="220"/>
      <c r="P7339" s="108"/>
      <c r="Q7339" s="225"/>
    </row>
    <row r="7340" spans="2:17" x14ac:dyDescent="0.25">
      <c r="B7340" s="108"/>
      <c r="C7340" s="220"/>
      <c r="D7340" s="108"/>
      <c r="E7340" s="220"/>
      <c r="F7340" s="108"/>
      <c r="G7340" s="220"/>
      <c r="H7340" s="108"/>
      <c r="I7340" s="220"/>
      <c r="J7340" s="108"/>
      <c r="K7340" s="220"/>
      <c r="L7340" s="108"/>
      <c r="M7340" s="220"/>
      <c r="N7340" s="108"/>
      <c r="O7340" s="220"/>
      <c r="P7340" s="108"/>
      <c r="Q7340" s="225"/>
    </row>
    <row r="7341" spans="2:17" x14ac:dyDescent="0.25">
      <c r="B7341" s="108"/>
      <c r="C7341" s="220"/>
      <c r="D7341" s="108"/>
      <c r="E7341" s="220"/>
      <c r="F7341" s="108"/>
      <c r="G7341" s="220"/>
      <c r="H7341" s="108"/>
      <c r="I7341" s="220"/>
      <c r="J7341" s="108"/>
      <c r="K7341" s="220"/>
      <c r="L7341" s="108"/>
      <c r="M7341" s="220"/>
      <c r="N7341" s="108"/>
      <c r="O7341" s="220"/>
      <c r="P7341" s="108"/>
      <c r="Q7341" s="225"/>
    </row>
    <row r="7342" spans="2:17" x14ac:dyDescent="0.25">
      <c r="B7342" s="108"/>
      <c r="C7342" s="220"/>
      <c r="D7342" s="108"/>
      <c r="E7342" s="220"/>
      <c r="F7342" s="108"/>
      <c r="G7342" s="220"/>
      <c r="H7342" s="108"/>
      <c r="I7342" s="220"/>
      <c r="J7342" s="108"/>
      <c r="K7342" s="220"/>
      <c r="L7342" s="108"/>
      <c r="M7342" s="220"/>
      <c r="N7342" s="108"/>
      <c r="O7342" s="220"/>
      <c r="P7342" s="108"/>
      <c r="Q7342" s="225"/>
    </row>
    <row r="7343" spans="2:17" x14ac:dyDescent="0.25">
      <c r="B7343" s="108"/>
      <c r="C7343" s="220"/>
      <c r="D7343" s="108"/>
      <c r="E7343" s="220"/>
      <c r="F7343" s="108"/>
      <c r="G7343" s="220"/>
      <c r="H7343" s="108"/>
      <c r="I7343" s="220"/>
      <c r="J7343" s="108"/>
      <c r="K7343" s="220"/>
      <c r="L7343" s="108"/>
      <c r="M7343" s="220"/>
      <c r="N7343" s="108"/>
      <c r="O7343" s="220"/>
      <c r="P7343" s="108"/>
      <c r="Q7343" s="225"/>
    </row>
    <row r="7344" spans="2:17" x14ac:dyDescent="0.25">
      <c r="B7344" s="108"/>
      <c r="C7344" s="220"/>
      <c r="D7344" s="108"/>
      <c r="E7344" s="220"/>
      <c r="F7344" s="108"/>
      <c r="G7344" s="220"/>
      <c r="H7344" s="108"/>
      <c r="I7344" s="220"/>
      <c r="J7344" s="108"/>
      <c r="K7344" s="220"/>
      <c r="L7344" s="108"/>
      <c r="M7344" s="220"/>
      <c r="N7344" s="108"/>
      <c r="O7344" s="220"/>
      <c r="P7344" s="108"/>
      <c r="Q7344" s="225"/>
    </row>
    <row r="7345" spans="2:17" x14ac:dyDescent="0.25">
      <c r="B7345" s="108"/>
      <c r="C7345" s="220"/>
      <c r="D7345" s="108"/>
      <c r="E7345" s="220"/>
      <c r="F7345" s="108"/>
      <c r="G7345" s="220"/>
      <c r="H7345" s="108"/>
      <c r="I7345" s="220"/>
      <c r="J7345" s="108"/>
      <c r="K7345" s="220"/>
      <c r="L7345" s="108"/>
      <c r="M7345" s="220"/>
      <c r="N7345" s="108"/>
      <c r="O7345" s="220"/>
      <c r="P7345" s="108"/>
      <c r="Q7345" s="225"/>
    </row>
    <row r="7346" spans="2:17" x14ac:dyDescent="0.25">
      <c r="B7346" s="108"/>
      <c r="C7346" s="220"/>
      <c r="D7346" s="108"/>
      <c r="E7346" s="220"/>
      <c r="F7346" s="108"/>
      <c r="G7346" s="220"/>
      <c r="H7346" s="108"/>
      <c r="I7346" s="220"/>
      <c r="J7346" s="108"/>
      <c r="K7346" s="220"/>
      <c r="L7346" s="108"/>
      <c r="M7346" s="220"/>
      <c r="N7346" s="108"/>
      <c r="O7346" s="220"/>
      <c r="P7346" s="108"/>
      <c r="Q7346" s="225"/>
    </row>
    <row r="7347" spans="2:17" x14ac:dyDescent="0.25">
      <c r="B7347" s="108"/>
      <c r="C7347" s="220"/>
      <c r="D7347" s="108"/>
      <c r="E7347" s="220"/>
      <c r="F7347" s="108"/>
      <c r="G7347" s="220"/>
      <c r="H7347" s="108"/>
      <c r="I7347" s="220"/>
      <c r="J7347" s="108"/>
      <c r="K7347" s="220"/>
      <c r="L7347" s="108"/>
      <c r="M7347" s="220"/>
      <c r="N7347" s="108"/>
      <c r="O7347" s="220"/>
      <c r="P7347" s="108"/>
      <c r="Q7347" s="225"/>
    </row>
    <row r="7348" spans="2:17" x14ac:dyDescent="0.25">
      <c r="B7348" s="108"/>
      <c r="C7348" s="220"/>
      <c r="D7348" s="108"/>
      <c r="E7348" s="220"/>
      <c r="F7348" s="108"/>
      <c r="G7348" s="220"/>
      <c r="H7348" s="108"/>
      <c r="I7348" s="220"/>
      <c r="J7348" s="108"/>
      <c r="K7348" s="220"/>
      <c r="L7348" s="108"/>
      <c r="M7348" s="220"/>
      <c r="N7348" s="108"/>
      <c r="O7348" s="220"/>
      <c r="P7348" s="108"/>
      <c r="Q7348" s="225"/>
    </row>
    <row r="7349" spans="2:17" x14ac:dyDescent="0.25">
      <c r="B7349" s="108"/>
      <c r="C7349" s="220"/>
      <c r="D7349" s="108"/>
      <c r="E7349" s="220"/>
      <c r="F7349" s="108"/>
      <c r="G7349" s="220"/>
      <c r="H7349" s="108"/>
      <c r="I7349" s="220"/>
      <c r="J7349" s="108"/>
      <c r="K7349" s="220"/>
      <c r="L7349" s="108"/>
      <c r="M7349" s="220"/>
      <c r="N7349" s="108"/>
      <c r="O7349" s="220"/>
      <c r="P7349" s="108"/>
      <c r="Q7349" s="225"/>
    </row>
    <row r="7350" spans="2:17" x14ac:dyDescent="0.25">
      <c r="B7350" s="108"/>
      <c r="C7350" s="220"/>
      <c r="D7350" s="108"/>
      <c r="E7350" s="220"/>
      <c r="F7350" s="108"/>
      <c r="G7350" s="220"/>
      <c r="H7350" s="108"/>
      <c r="I7350" s="220"/>
      <c r="J7350" s="108"/>
      <c r="K7350" s="220"/>
      <c r="L7350" s="108"/>
      <c r="M7350" s="220"/>
      <c r="N7350" s="108"/>
      <c r="O7350" s="220"/>
      <c r="P7350" s="108"/>
      <c r="Q7350" s="225"/>
    </row>
    <row r="7351" spans="2:17" x14ac:dyDescent="0.25">
      <c r="B7351" s="108"/>
      <c r="C7351" s="220"/>
      <c r="D7351" s="108"/>
      <c r="E7351" s="220"/>
      <c r="F7351" s="108"/>
      <c r="G7351" s="220"/>
      <c r="H7351" s="108"/>
      <c r="I7351" s="220"/>
      <c r="J7351" s="108"/>
      <c r="K7351" s="220"/>
      <c r="L7351" s="108"/>
      <c r="M7351" s="220"/>
      <c r="N7351" s="108"/>
      <c r="O7351" s="220"/>
      <c r="P7351" s="108"/>
      <c r="Q7351" s="225"/>
    </row>
    <row r="7352" spans="2:17" x14ac:dyDescent="0.25">
      <c r="B7352" s="108"/>
      <c r="C7352" s="220"/>
      <c r="D7352" s="108"/>
      <c r="E7352" s="220"/>
      <c r="F7352" s="108"/>
      <c r="G7352" s="220"/>
      <c r="H7352" s="108"/>
      <c r="I7352" s="220"/>
      <c r="J7352" s="108"/>
      <c r="K7352" s="220"/>
      <c r="L7352" s="108"/>
      <c r="M7352" s="220"/>
      <c r="N7352" s="108"/>
      <c r="O7352" s="220"/>
      <c r="P7352" s="108"/>
      <c r="Q7352" s="225"/>
    </row>
    <row r="7353" spans="2:17" x14ac:dyDescent="0.25">
      <c r="B7353" s="108"/>
      <c r="C7353" s="220"/>
      <c r="D7353" s="108"/>
      <c r="E7353" s="220"/>
      <c r="F7353" s="108"/>
      <c r="G7353" s="220"/>
      <c r="H7353" s="108"/>
      <c r="I7353" s="220"/>
      <c r="J7353" s="108"/>
      <c r="K7353" s="220"/>
      <c r="L7353" s="108"/>
      <c r="M7353" s="220"/>
      <c r="N7353" s="108"/>
      <c r="O7353" s="220"/>
      <c r="P7353" s="108"/>
      <c r="Q7353" s="225"/>
    </row>
    <row r="7354" spans="2:17" x14ac:dyDescent="0.25">
      <c r="B7354" s="108"/>
      <c r="C7354" s="220"/>
      <c r="D7354" s="108"/>
      <c r="E7354" s="220"/>
      <c r="F7354" s="108"/>
      <c r="G7354" s="220"/>
      <c r="H7354" s="108"/>
      <c r="I7354" s="220"/>
      <c r="J7354" s="108"/>
      <c r="K7354" s="220"/>
      <c r="L7354" s="108"/>
      <c r="M7354" s="220"/>
      <c r="N7354" s="108"/>
      <c r="O7354" s="220"/>
      <c r="P7354" s="108"/>
      <c r="Q7354" s="225"/>
    </row>
    <row r="7355" spans="2:17" x14ac:dyDescent="0.25">
      <c r="B7355" s="108"/>
      <c r="C7355" s="220"/>
      <c r="D7355" s="108"/>
      <c r="E7355" s="220"/>
      <c r="F7355" s="108"/>
      <c r="G7355" s="220"/>
      <c r="H7355" s="108"/>
      <c r="I7355" s="220"/>
      <c r="J7355" s="108"/>
      <c r="K7355" s="220"/>
      <c r="L7355" s="108"/>
      <c r="M7355" s="220"/>
      <c r="N7355" s="108"/>
      <c r="O7355" s="220"/>
      <c r="P7355" s="108"/>
      <c r="Q7355" s="225"/>
    </row>
    <row r="7356" spans="2:17" x14ac:dyDescent="0.25">
      <c r="B7356" s="108"/>
      <c r="C7356" s="220"/>
      <c r="D7356" s="108"/>
      <c r="E7356" s="220"/>
      <c r="F7356" s="108"/>
      <c r="G7356" s="220"/>
      <c r="H7356" s="108"/>
      <c r="I7356" s="220"/>
      <c r="J7356" s="108"/>
      <c r="K7356" s="220"/>
      <c r="L7356" s="108"/>
      <c r="M7356" s="220"/>
      <c r="N7356" s="108"/>
      <c r="O7356" s="220"/>
      <c r="P7356" s="108"/>
      <c r="Q7356" s="225"/>
    </row>
    <row r="7357" spans="2:17" x14ac:dyDescent="0.25">
      <c r="B7357" s="108"/>
      <c r="C7357" s="220"/>
      <c r="D7357" s="108"/>
      <c r="E7357" s="220"/>
      <c r="F7357" s="108"/>
      <c r="G7357" s="220"/>
      <c r="H7357" s="108"/>
      <c r="I7357" s="220"/>
      <c r="J7357" s="108"/>
      <c r="K7357" s="220"/>
      <c r="L7357" s="108"/>
      <c r="M7357" s="220"/>
      <c r="N7357" s="108"/>
      <c r="O7357" s="220"/>
      <c r="P7357" s="108"/>
      <c r="Q7357" s="225"/>
    </row>
    <row r="7358" spans="2:17" x14ac:dyDescent="0.25">
      <c r="B7358" s="108"/>
      <c r="C7358" s="220"/>
      <c r="D7358" s="108"/>
      <c r="E7358" s="220"/>
      <c r="F7358" s="108"/>
      <c r="G7358" s="220"/>
      <c r="H7358" s="108"/>
      <c r="I7358" s="220"/>
      <c r="J7358" s="108"/>
      <c r="K7358" s="220"/>
      <c r="L7358" s="108"/>
      <c r="M7358" s="220"/>
      <c r="N7358" s="108"/>
      <c r="O7358" s="220"/>
      <c r="P7358" s="108"/>
      <c r="Q7358" s="225"/>
    </row>
    <row r="7359" spans="2:17" x14ac:dyDescent="0.25">
      <c r="B7359" s="108"/>
      <c r="C7359" s="220"/>
      <c r="D7359" s="108"/>
      <c r="E7359" s="220"/>
      <c r="F7359" s="108"/>
      <c r="G7359" s="220"/>
      <c r="H7359" s="108"/>
      <c r="I7359" s="220"/>
      <c r="J7359" s="108"/>
      <c r="K7359" s="220"/>
      <c r="L7359" s="108"/>
      <c r="M7359" s="220"/>
      <c r="N7359" s="108"/>
      <c r="O7359" s="220"/>
      <c r="P7359" s="108"/>
      <c r="Q7359" s="225"/>
    </row>
    <row r="7360" spans="2:17" x14ac:dyDescent="0.25">
      <c r="B7360" s="108"/>
      <c r="C7360" s="220"/>
      <c r="D7360" s="108"/>
      <c r="E7360" s="220"/>
      <c r="F7360" s="108"/>
      <c r="G7360" s="220"/>
      <c r="H7360" s="108"/>
      <c r="I7360" s="220"/>
      <c r="J7360" s="108"/>
      <c r="K7360" s="220"/>
      <c r="L7360" s="108"/>
      <c r="M7360" s="220"/>
      <c r="N7360" s="108"/>
      <c r="O7360" s="220"/>
      <c r="P7360" s="108"/>
      <c r="Q7360" s="225"/>
    </row>
    <row r="7361" spans="2:17" x14ac:dyDescent="0.25">
      <c r="B7361" s="108"/>
      <c r="C7361" s="220"/>
      <c r="D7361" s="108"/>
      <c r="E7361" s="220"/>
      <c r="F7361" s="108"/>
      <c r="G7361" s="220"/>
      <c r="H7361" s="108"/>
      <c r="I7361" s="220"/>
      <c r="J7361" s="108"/>
      <c r="K7361" s="220"/>
      <c r="L7361" s="108"/>
      <c r="M7361" s="220"/>
      <c r="N7361" s="108"/>
      <c r="O7361" s="220"/>
      <c r="P7361" s="108"/>
      <c r="Q7361" s="225"/>
    </row>
    <row r="7362" spans="2:17" x14ac:dyDescent="0.25">
      <c r="B7362" s="108"/>
      <c r="C7362" s="220"/>
      <c r="D7362" s="108"/>
      <c r="E7362" s="220"/>
      <c r="F7362" s="108"/>
      <c r="G7362" s="220"/>
      <c r="H7362" s="108"/>
      <c r="I7362" s="220"/>
      <c r="J7362" s="108"/>
      <c r="K7362" s="220"/>
      <c r="L7362" s="108"/>
      <c r="M7362" s="220"/>
      <c r="N7362" s="108"/>
      <c r="O7362" s="220"/>
      <c r="P7362" s="108"/>
      <c r="Q7362" s="225"/>
    </row>
    <row r="7363" spans="2:17" x14ac:dyDescent="0.25">
      <c r="B7363" s="108"/>
      <c r="C7363" s="220"/>
      <c r="D7363" s="108"/>
      <c r="E7363" s="220"/>
      <c r="F7363" s="108"/>
      <c r="G7363" s="220"/>
      <c r="H7363" s="108"/>
      <c r="I7363" s="220"/>
      <c r="J7363" s="108"/>
      <c r="K7363" s="220"/>
      <c r="L7363" s="108"/>
      <c r="M7363" s="220"/>
      <c r="N7363" s="108"/>
      <c r="O7363" s="220"/>
      <c r="P7363" s="108"/>
      <c r="Q7363" s="225"/>
    </row>
    <row r="7364" spans="2:17" x14ac:dyDescent="0.25">
      <c r="B7364" s="108"/>
      <c r="C7364" s="220"/>
      <c r="D7364" s="108"/>
      <c r="E7364" s="220"/>
      <c r="F7364" s="108"/>
      <c r="G7364" s="220"/>
      <c r="H7364" s="108"/>
      <c r="I7364" s="220"/>
      <c r="J7364" s="108"/>
      <c r="K7364" s="220"/>
      <c r="L7364" s="108"/>
      <c r="M7364" s="220"/>
      <c r="N7364" s="108"/>
      <c r="O7364" s="220"/>
      <c r="P7364" s="108"/>
      <c r="Q7364" s="225"/>
    </row>
    <row r="7365" spans="2:17" x14ac:dyDescent="0.25">
      <c r="B7365" s="108"/>
      <c r="C7365" s="220"/>
      <c r="D7365" s="108"/>
      <c r="E7365" s="220"/>
      <c r="F7365" s="108"/>
      <c r="G7365" s="220"/>
      <c r="H7365" s="108"/>
      <c r="I7365" s="220"/>
      <c r="J7365" s="108"/>
      <c r="K7365" s="220"/>
      <c r="L7365" s="108"/>
      <c r="M7365" s="220"/>
      <c r="N7365" s="108"/>
      <c r="O7365" s="220"/>
      <c r="P7365" s="108"/>
      <c r="Q7365" s="225"/>
    </row>
    <row r="7366" spans="2:17" x14ac:dyDescent="0.25">
      <c r="B7366" s="108"/>
      <c r="C7366" s="220"/>
      <c r="D7366" s="108"/>
      <c r="E7366" s="220"/>
      <c r="F7366" s="108"/>
      <c r="G7366" s="220"/>
      <c r="H7366" s="108"/>
      <c r="I7366" s="220"/>
      <c r="J7366" s="108"/>
      <c r="K7366" s="220"/>
      <c r="L7366" s="108"/>
      <c r="M7366" s="220"/>
      <c r="N7366" s="108"/>
      <c r="O7366" s="220"/>
      <c r="P7366" s="108"/>
      <c r="Q7366" s="225"/>
    </row>
    <row r="7367" spans="2:17" x14ac:dyDescent="0.25">
      <c r="B7367" s="108"/>
      <c r="C7367" s="220"/>
      <c r="D7367" s="108"/>
      <c r="E7367" s="220"/>
      <c r="F7367" s="108"/>
      <c r="G7367" s="220"/>
      <c r="H7367" s="108"/>
      <c r="I7367" s="220"/>
      <c r="J7367" s="108"/>
      <c r="K7367" s="220"/>
      <c r="L7367" s="108"/>
      <c r="M7367" s="220"/>
      <c r="N7367" s="108"/>
      <c r="O7367" s="220"/>
      <c r="P7367" s="108"/>
      <c r="Q7367" s="225"/>
    </row>
    <row r="7368" spans="2:17" x14ac:dyDescent="0.25">
      <c r="B7368" s="108"/>
      <c r="C7368" s="220"/>
      <c r="D7368" s="108"/>
      <c r="E7368" s="220"/>
      <c r="F7368" s="108"/>
      <c r="G7368" s="220"/>
      <c r="H7368" s="108"/>
      <c r="I7368" s="220"/>
      <c r="J7368" s="108"/>
      <c r="K7368" s="220"/>
      <c r="L7368" s="108"/>
      <c r="M7368" s="220"/>
      <c r="N7368" s="108"/>
      <c r="O7368" s="220"/>
      <c r="P7368" s="108"/>
      <c r="Q7368" s="225"/>
    </row>
    <row r="7369" spans="2:17" x14ac:dyDescent="0.25">
      <c r="B7369" s="108"/>
      <c r="C7369" s="220"/>
      <c r="D7369" s="108"/>
      <c r="E7369" s="220"/>
      <c r="F7369" s="108"/>
      <c r="G7369" s="220"/>
      <c r="H7369" s="108"/>
      <c r="I7369" s="220"/>
      <c r="J7369" s="108"/>
      <c r="K7369" s="220"/>
      <c r="L7369" s="108"/>
      <c r="M7369" s="220"/>
      <c r="N7369" s="108"/>
      <c r="O7369" s="220"/>
      <c r="P7369" s="108"/>
      <c r="Q7369" s="225"/>
    </row>
    <row r="7370" spans="2:17" x14ac:dyDescent="0.25">
      <c r="B7370" s="108"/>
      <c r="C7370" s="220"/>
      <c r="D7370" s="108"/>
      <c r="E7370" s="220"/>
      <c r="F7370" s="108"/>
      <c r="G7370" s="220"/>
      <c r="H7370" s="108"/>
      <c r="I7370" s="220"/>
      <c r="J7370" s="108"/>
      <c r="K7370" s="220"/>
      <c r="L7370" s="108"/>
      <c r="M7370" s="220"/>
      <c r="N7370" s="108"/>
      <c r="O7370" s="220"/>
      <c r="P7370" s="108"/>
      <c r="Q7370" s="225"/>
    </row>
    <row r="7371" spans="2:17" x14ac:dyDescent="0.25">
      <c r="B7371" s="108"/>
      <c r="C7371" s="220"/>
      <c r="D7371" s="108"/>
      <c r="E7371" s="220"/>
      <c r="F7371" s="108"/>
      <c r="G7371" s="220"/>
      <c r="H7371" s="108"/>
      <c r="I7371" s="220"/>
      <c r="J7371" s="108"/>
      <c r="K7371" s="220"/>
      <c r="L7371" s="108"/>
      <c r="M7371" s="220"/>
      <c r="N7371" s="108"/>
      <c r="O7371" s="220"/>
      <c r="P7371" s="108"/>
      <c r="Q7371" s="225"/>
    </row>
    <row r="7372" spans="2:17" x14ac:dyDescent="0.25">
      <c r="B7372" s="108"/>
      <c r="C7372" s="220"/>
      <c r="D7372" s="108"/>
      <c r="E7372" s="220"/>
      <c r="F7372" s="108"/>
      <c r="G7372" s="220"/>
      <c r="H7372" s="108"/>
      <c r="I7372" s="220"/>
      <c r="J7372" s="108"/>
      <c r="K7372" s="220"/>
      <c r="L7372" s="108"/>
      <c r="M7372" s="220"/>
      <c r="N7372" s="108"/>
      <c r="O7372" s="220"/>
      <c r="P7372" s="108"/>
      <c r="Q7372" s="225"/>
    </row>
    <row r="7373" spans="2:17" x14ac:dyDescent="0.25">
      <c r="B7373" s="108"/>
      <c r="C7373" s="220"/>
      <c r="D7373" s="108"/>
      <c r="E7373" s="220"/>
      <c r="F7373" s="108"/>
      <c r="G7373" s="220"/>
      <c r="H7373" s="108"/>
      <c r="I7373" s="220"/>
      <c r="J7373" s="108"/>
      <c r="K7373" s="220"/>
      <c r="L7373" s="108"/>
      <c r="M7373" s="220"/>
      <c r="N7373" s="108"/>
      <c r="O7373" s="220"/>
      <c r="P7373" s="108"/>
      <c r="Q7373" s="225"/>
    </row>
    <row r="7374" spans="2:17" x14ac:dyDescent="0.25">
      <c r="B7374" s="108"/>
      <c r="C7374" s="220"/>
      <c r="D7374" s="108"/>
      <c r="E7374" s="220"/>
      <c r="F7374" s="108"/>
      <c r="G7374" s="220"/>
      <c r="H7374" s="108"/>
      <c r="I7374" s="220"/>
      <c r="J7374" s="108"/>
      <c r="K7374" s="220"/>
      <c r="L7374" s="108"/>
      <c r="M7374" s="220"/>
      <c r="N7374" s="108"/>
      <c r="O7374" s="220"/>
      <c r="P7374" s="108"/>
      <c r="Q7374" s="225"/>
    </row>
    <row r="7375" spans="2:17" x14ac:dyDescent="0.25">
      <c r="B7375" s="108"/>
      <c r="C7375" s="220"/>
      <c r="D7375" s="108"/>
      <c r="E7375" s="220"/>
      <c r="F7375" s="108"/>
      <c r="G7375" s="220"/>
      <c r="H7375" s="108"/>
      <c r="I7375" s="220"/>
      <c r="J7375" s="108"/>
      <c r="K7375" s="220"/>
      <c r="L7375" s="108"/>
      <c r="M7375" s="220"/>
      <c r="N7375" s="108"/>
      <c r="O7375" s="220"/>
      <c r="P7375" s="108"/>
      <c r="Q7375" s="225"/>
    </row>
    <row r="7376" spans="2:17" x14ac:dyDescent="0.25">
      <c r="B7376" s="108"/>
      <c r="C7376" s="220"/>
      <c r="D7376" s="108"/>
      <c r="E7376" s="220"/>
      <c r="F7376" s="108"/>
      <c r="G7376" s="220"/>
      <c r="H7376" s="108"/>
      <c r="I7376" s="220"/>
      <c r="J7376" s="108"/>
      <c r="K7376" s="220"/>
      <c r="L7376" s="108"/>
      <c r="M7376" s="220"/>
      <c r="N7376" s="108"/>
      <c r="O7376" s="220"/>
      <c r="P7376" s="108"/>
      <c r="Q7376" s="225"/>
    </row>
    <row r="7377" spans="2:17" x14ac:dyDescent="0.25">
      <c r="B7377" s="108"/>
      <c r="C7377" s="220"/>
      <c r="D7377" s="108"/>
      <c r="E7377" s="220"/>
      <c r="F7377" s="108"/>
      <c r="G7377" s="220"/>
      <c r="H7377" s="108"/>
      <c r="I7377" s="220"/>
      <c r="J7377" s="108"/>
      <c r="K7377" s="220"/>
      <c r="L7377" s="108"/>
      <c r="M7377" s="220"/>
      <c r="N7377" s="108"/>
      <c r="O7377" s="220"/>
      <c r="P7377" s="108"/>
      <c r="Q7377" s="225"/>
    </row>
    <row r="7378" spans="2:17" x14ac:dyDescent="0.25">
      <c r="B7378" s="108"/>
      <c r="C7378" s="220"/>
      <c r="D7378" s="108"/>
      <c r="E7378" s="220"/>
      <c r="F7378" s="108"/>
      <c r="G7378" s="220"/>
      <c r="H7378" s="108"/>
      <c r="I7378" s="220"/>
      <c r="J7378" s="108"/>
      <c r="K7378" s="220"/>
      <c r="L7378" s="108"/>
      <c r="M7378" s="220"/>
      <c r="N7378" s="108"/>
      <c r="O7378" s="220"/>
      <c r="P7378" s="108"/>
      <c r="Q7378" s="225"/>
    </row>
    <row r="7379" spans="2:17" x14ac:dyDescent="0.25">
      <c r="B7379" s="108"/>
      <c r="C7379" s="220"/>
      <c r="D7379" s="108"/>
      <c r="E7379" s="220"/>
      <c r="F7379" s="108"/>
      <c r="G7379" s="220"/>
      <c r="H7379" s="108"/>
      <c r="I7379" s="220"/>
      <c r="J7379" s="108"/>
      <c r="K7379" s="220"/>
      <c r="L7379" s="108"/>
      <c r="M7379" s="220"/>
      <c r="N7379" s="108"/>
      <c r="O7379" s="220"/>
      <c r="P7379" s="108"/>
      <c r="Q7379" s="225"/>
    </row>
    <row r="7380" spans="2:17" x14ac:dyDescent="0.25">
      <c r="B7380" s="108"/>
      <c r="C7380" s="220"/>
      <c r="D7380" s="108"/>
      <c r="E7380" s="220"/>
      <c r="F7380" s="108"/>
      <c r="G7380" s="220"/>
      <c r="H7380" s="108"/>
      <c r="I7380" s="220"/>
      <c r="J7380" s="108"/>
      <c r="K7380" s="220"/>
      <c r="L7380" s="108"/>
      <c r="M7380" s="220"/>
      <c r="N7380" s="108"/>
      <c r="O7380" s="220"/>
      <c r="P7380" s="108"/>
      <c r="Q7380" s="225"/>
    </row>
    <row r="7381" spans="2:17" x14ac:dyDescent="0.25">
      <c r="B7381" s="108"/>
      <c r="C7381" s="220"/>
      <c r="D7381" s="108"/>
      <c r="E7381" s="220"/>
      <c r="F7381" s="108"/>
      <c r="G7381" s="220"/>
      <c r="H7381" s="108"/>
      <c r="I7381" s="220"/>
      <c r="J7381" s="108"/>
      <c r="K7381" s="220"/>
      <c r="L7381" s="108"/>
      <c r="M7381" s="220"/>
      <c r="N7381" s="108"/>
      <c r="O7381" s="220"/>
      <c r="P7381" s="108"/>
      <c r="Q7381" s="225"/>
    </row>
    <row r="7382" spans="2:17" x14ac:dyDescent="0.25">
      <c r="B7382" s="108"/>
      <c r="C7382" s="220"/>
      <c r="D7382" s="108"/>
      <c r="E7382" s="220"/>
      <c r="F7382" s="108"/>
      <c r="G7382" s="220"/>
      <c r="H7382" s="108"/>
      <c r="I7382" s="220"/>
      <c r="J7382" s="108"/>
      <c r="K7382" s="220"/>
      <c r="L7382" s="108"/>
      <c r="M7382" s="220"/>
      <c r="N7382" s="108"/>
      <c r="O7382" s="220"/>
      <c r="P7382" s="108"/>
      <c r="Q7382" s="225"/>
    </row>
    <row r="7383" spans="2:17" x14ac:dyDescent="0.25">
      <c r="B7383" s="108"/>
      <c r="C7383" s="220"/>
      <c r="D7383" s="108"/>
      <c r="E7383" s="220"/>
      <c r="F7383" s="108"/>
      <c r="G7383" s="220"/>
      <c r="H7383" s="108"/>
      <c r="I7383" s="220"/>
      <c r="J7383" s="108"/>
      <c r="K7383" s="220"/>
      <c r="L7383" s="108"/>
      <c r="M7383" s="220"/>
      <c r="N7383" s="108"/>
      <c r="O7383" s="220"/>
      <c r="P7383" s="108"/>
      <c r="Q7383" s="225"/>
    </row>
    <row r="7384" spans="2:17" x14ac:dyDescent="0.25">
      <c r="B7384" s="108"/>
      <c r="C7384" s="220"/>
      <c r="D7384" s="108"/>
      <c r="E7384" s="220"/>
      <c r="F7384" s="108"/>
      <c r="G7384" s="220"/>
      <c r="H7384" s="108"/>
      <c r="I7384" s="220"/>
      <c r="J7384" s="108"/>
      <c r="K7384" s="220"/>
      <c r="L7384" s="108"/>
      <c r="M7384" s="220"/>
      <c r="N7384" s="108"/>
      <c r="O7384" s="220"/>
      <c r="P7384" s="108"/>
      <c r="Q7384" s="225"/>
    </row>
    <row r="7385" spans="2:17" x14ac:dyDescent="0.25">
      <c r="B7385" s="108"/>
      <c r="C7385" s="220"/>
      <c r="D7385" s="108"/>
      <c r="E7385" s="220"/>
      <c r="F7385" s="108"/>
      <c r="G7385" s="220"/>
      <c r="H7385" s="108"/>
      <c r="I7385" s="220"/>
      <c r="J7385" s="108"/>
      <c r="K7385" s="220"/>
      <c r="L7385" s="108"/>
      <c r="M7385" s="220"/>
      <c r="N7385" s="108"/>
      <c r="O7385" s="220"/>
      <c r="P7385" s="108"/>
      <c r="Q7385" s="225"/>
    </row>
    <row r="7386" spans="2:17" x14ac:dyDescent="0.25">
      <c r="B7386" s="108"/>
      <c r="C7386" s="220"/>
      <c r="D7386" s="108"/>
      <c r="E7386" s="220"/>
      <c r="F7386" s="108"/>
      <c r="G7386" s="220"/>
      <c r="H7386" s="108"/>
      <c r="I7386" s="220"/>
      <c r="J7386" s="108"/>
      <c r="K7386" s="220"/>
      <c r="L7386" s="108"/>
      <c r="M7386" s="220"/>
      <c r="N7386" s="108"/>
      <c r="O7386" s="220"/>
      <c r="P7386" s="108"/>
      <c r="Q7386" s="225"/>
    </row>
    <row r="7387" spans="2:17" x14ac:dyDescent="0.25">
      <c r="B7387" s="108"/>
      <c r="C7387" s="220"/>
      <c r="D7387" s="108"/>
      <c r="E7387" s="220"/>
      <c r="F7387" s="108"/>
      <c r="G7387" s="220"/>
      <c r="H7387" s="108"/>
      <c r="I7387" s="220"/>
      <c r="J7387" s="108"/>
      <c r="K7387" s="220"/>
      <c r="L7387" s="108"/>
      <c r="M7387" s="220"/>
      <c r="N7387" s="108"/>
      <c r="O7387" s="220"/>
      <c r="P7387" s="108"/>
      <c r="Q7387" s="225"/>
    </row>
    <row r="7388" spans="2:17" x14ac:dyDescent="0.25">
      <c r="B7388" s="108"/>
      <c r="C7388" s="220"/>
      <c r="D7388" s="108"/>
      <c r="E7388" s="220"/>
      <c r="F7388" s="108"/>
      <c r="G7388" s="220"/>
      <c r="H7388" s="108"/>
      <c r="I7388" s="220"/>
      <c r="J7388" s="108"/>
      <c r="K7388" s="220"/>
      <c r="L7388" s="108"/>
      <c r="M7388" s="220"/>
      <c r="N7388" s="108"/>
      <c r="O7388" s="220"/>
      <c r="P7388" s="108"/>
      <c r="Q7388" s="225"/>
    </row>
    <row r="7389" spans="2:17" x14ac:dyDescent="0.25">
      <c r="B7389" s="108"/>
      <c r="C7389" s="220"/>
      <c r="D7389" s="108"/>
      <c r="E7389" s="220"/>
      <c r="F7389" s="108"/>
      <c r="G7389" s="220"/>
      <c r="H7389" s="108"/>
      <c r="I7389" s="220"/>
      <c r="J7389" s="108"/>
      <c r="K7389" s="220"/>
      <c r="L7389" s="108"/>
      <c r="M7389" s="220"/>
      <c r="N7389" s="108"/>
      <c r="O7389" s="220"/>
      <c r="P7389" s="108"/>
      <c r="Q7389" s="225"/>
    </row>
    <row r="7390" spans="2:17" x14ac:dyDescent="0.25">
      <c r="B7390" s="108"/>
      <c r="C7390" s="220"/>
      <c r="D7390" s="108"/>
      <c r="E7390" s="220"/>
      <c r="F7390" s="108"/>
      <c r="G7390" s="220"/>
      <c r="H7390" s="108"/>
      <c r="I7390" s="220"/>
      <c r="J7390" s="108"/>
      <c r="K7390" s="220"/>
      <c r="L7390" s="108"/>
      <c r="M7390" s="220"/>
      <c r="N7390" s="108"/>
      <c r="O7390" s="220"/>
      <c r="P7390" s="108"/>
      <c r="Q7390" s="225"/>
    </row>
    <row r="7391" spans="2:17" x14ac:dyDescent="0.25">
      <c r="B7391" s="108"/>
      <c r="C7391" s="220"/>
      <c r="D7391" s="108"/>
      <c r="E7391" s="220"/>
      <c r="F7391" s="108"/>
      <c r="G7391" s="220"/>
      <c r="H7391" s="108"/>
      <c r="I7391" s="220"/>
      <c r="J7391" s="108"/>
      <c r="K7391" s="220"/>
      <c r="L7391" s="108"/>
      <c r="M7391" s="220"/>
      <c r="N7391" s="108"/>
      <c r="O7391" s="220"/>
      <c r="P7391" s="108"/>
      <c r="Q7391" s="225"/>
    </row>
    <row r="7392" spans="2:17" x14ac:dyDescent="0.25">
      <c r="B7392" s="108"/>
      <c r="C7392" s="220"/>
      <c r="D7392" s="108"/>
      <c r="E7392" s="220"/>
      <c r="F7392" s="108"/>
      <c r="G7392" s="220"/>
      <c r="H7392" s="108"/>
      <c r="I7392" s="220"/>
      <c r="J7392" s="108"/>
      <c r="K7392" s="220"/>
      <c r="L7392" s="108"/>
      <c r="M7392" s="220"/>
      <c r="N7392" s="108"/>
      <c r="O7392" s="220"/>
      <c r="P7392" s="108"/>
      <c r="Q7392" s="225"/>
    </row>
    <row r="7393" spans="2:17" x14ac:dyDescent="0.25">
      <c r="B7393" s="108"/>
      <c r="C7393" s="220"/>
      <c r="D7393" s="108"/>
      <c r="E7393" s="220"/>
      <c r="F7393" s="108"/>
      <c r="G7393" s="220"/>
      <c r="H7393" s="108"/>
      <c r="I7393" s="220"/>
      <c r="J7393" s="108"/>
      <c r="K7393" s="220"/>
      <c r="L7393" s="108"/>
      <c r="M7393" s="220"/>
      <c r="N7393" s="108"/>
      <c r="O7393" s="220"/>
      <c r="P7393" s="108"/>
      <c r="Q7393" s="225"/>
    </row>
    <row r="7394" spans="2:17" x14ac:dyDescent="0.25">
      <c r="B7394" s="108"/>
      <c r="C7394" s="220"/>
      <c r="D7394" s="108"/>
      <c r="E7394" s="220"/>
      <c r="F7394" s="108"/>
      <c r="G7394" s="220"/>
      <c r="H7394" s="108"/>
      <c r="I7394" s="220"/>
      <c r="J7394" s="108"/>
      <c r="K7394" s="220"/>
      <c r="L7394" s="108"/>
      <c r="M7394" s="220"/>
      <c r="N7394" s="108"/>
      <c r="O7394" s="220"/>
      <c r="P7394" s="108"/>
      <c r="Q7394" s="225"/>
    </row>
    <row r="7395" spans="2:17" x14ac:dyDescent="0.25">
      <c r="B7395" s="108"/>
      <c r="C7395" s="220"/>
      <c r="D7395" s="108"/>
      <c r="E7395" s="220"/>
      <c r="F7395" s="108"/>
      <c r="G7395" s="220"/>
      <c r="H7395" s="108"/>
      <c r="I7395" s="220"/>
      <c r="J7395" s="108"/>
      <c r="K7395" s="220"/>
      <c r="L7395" s="108"/>
      <c r="M7395" s="220"/>
      <c r="N7395" s="108"/>
      <c r="O7395" s="220"/>
      <c r="P7395" s="108"/>
      <c r="Q7395" s="225"/>
    </row>
    <row r="7396" spans="2:17" x14ac:dyDescent="0.25">
      <c r="B7396" s="108"/>
      <c r="C7396" s="220"/>
      <c r="D7396" s="108"/>
      <c r="E7396" s="220"/>
      <c r="F7396" s="108"/>
      <c r="G7396" s="220"/>
      <c r="H7396" s="108"/>
      <c r="I7396" s="220"/>
      <c r="J7396" s="108"/>
      <c r="K7396" s="220"/>
      <c r="L7396" s="108"/>
      <c r="M7396" s="220"/>
      <c r="N7396" s="108"/>
      <c r="O7396" s="220"/>
      <c r="P7396" s="108"/>
      <c r="Q7396" s="225"/>
    </row>
    <row r="7397" spans="2:17" x14ac:dyDescent="0.25">
      <c r="B7397" s="108"/>
      <c r="C7397" s="220"/>
      <c r="D7397" s="108"/>
      <c r="E7397" s="220"/>
      <c r="F7397" s="108"/>
      <c r="G7397" s="220"/>
      <c r="H7397" s="108"/>
      <c r="I7397" s="220"/>
      <c r="J7397" s="108"/>
      <c r="K7397" s="220"/>
      <c r="L7397" s="108"/>
      <c r="M7397" s="220"/>
      <c r="N7397" s="108"/>
      <c r="O7397" s="220"/>
      <c r="P7397" s="108"/>
      <c r="Q7397" s="225"/>
    </row>
    <row r="7398" spans="2:17" x14ac:dyDescent="0.25">
      <c r="B7398" s="108"/>
      <c r="C7398" s="220"/>
      <c r="D7398" s="108"/>
      <c r="E7398" s="220"/>
      <c r="F7398" s="108"/>
      <c r="G7398" s="220"/>
      <c r="H7398" s="108"/>
      <c r="I7398" s="220"/>
      <c r="J7398" s="108"/>
      <c r="K7398" s="220"/>
      <c r="L7398" s="108"/>
      <c r="M7398" s="220"/>
      <c r="N7398" s="108"/>
      <c r="O7398" s="220"/>
      <c r="P7398" s="108"/>
      <c r="Q7398" s="225"/>
    </row>
    <row r="7399" spans="2:17" x14ac:dyDescent="0.25">
      <c r="B7399" s="108"/>
      <c r="C7399" s="220"/>
      <c r="D7399" s="108"/>
      <c r="E7399" s="220"/>
      <c r="F7399" s="108"/>
      <c r="G7399" s="220"/>
      <c r="H7399" s="108"/>
      <c r="I7399" s="220"/>
      <c r="J7399" s="108"/>
      <c r="K7399" s="220"/>
      <c r="L7399" s="108"/>
      <c r="M7399" s="220"/>
      <c r="N7399" s="108"/>
      <c r="O7399" s="220"/>
      <c r="P7399" s="108"/>
      <c r="Q7399" s="225"/>
    </row>
    <row r="7400" spans="2:17" x14ac:dyDescent="0.25">
      <c r="B7400" s="108"/>
      <c r="C7400" s="220"/>
      <c r="D7400" s="108"/>
      <c r="E7400" s="220"/>
      <c r="F7400" s="108"/>
      <c r="G7400" s="220"/>
      <c r="H7400" s="108"/>
      <c r="I7400" s="220"/>
      <c r="J7400" s="108"/>
      <c r="K7400" s="220"/>
      <c r="L7400" s="108"/>
      <c r="M7400" s="220"/>
      <c r="N7400" s="108"/>
      <c r="O7400" s="220"/>
      <c r="P7400" s="108"/>
      <c r="Q7400" s="225"/>
    </row>
    <row r="7401" spans="2:17" x14ac:dyDescent="0.25">
      <c r="B7401" s="108"/>
      <c r="C7401" s="220"/>
      <c r="D7401" s="108"/>
      <c r="E7401" s="220"/>
      <c r="F7401" s="108"/>
      <c r="G7401" s="220"/>
      <c r="H7401" s="108"/>
      <c r="I7401" s="220"/>
      <c r="J7401" s="108"/>
      <c r="K7401" s="220"/>
      <c r="L7401" s="108"/>
      <c r="M7401" s="220"/>
      <c r="N7401" s="108"/>
      <c r="O7401" s="220"/>
      <c r="P7401" s="108"/>
      <c r="Q7401" s="225"/>
    </row>
    <row r="7402" spans="2:17" x14ac:dyDescent="0.25">
      <c r="B7402" s="108"/>
      <c r="C7402" s="220"/>
      <c r="D7402" s="108"/>
      <c r="E7402" s="220"/>
      <c r="F7402" s="108"/>
      <c r="G7402" s="220"/>
      <c r="H7402" s="108"/>
      <c r="I7402" s="220"/>
      <c r="J7402" s="108"/>
      <c r="K7402" s="220"/>
      <c r="L7402" s="108"/>
      <c r="M7402" s="220"/>
      <c r="N7402" s="108"/>
      <c r="O7402" s="220"/>
      <c r="P7402" s="108"/>
      <c r="Q7402" s="225"/>
    </row>
    <row r="7403" spans="2:17" x14ac:dyDescent="0.25">
      <c r="B7403" s="108"/>
      <c r="C7403" s="220"/>
      <c r="D7403" s="108"/>
      <c r="E7403" s="220"/>
      <c r="F7403" s="108"/>
      <c r="G7403" s="220"/>
      <c r="H7403" s="108"/>
      <c r="I7403" s="220"/>
      <c r="J7403" s="108"/>
      <c r="K7403" s="220"/>
      <c r="L7403" s="108"/>
      <c r="M7403" s="220"/>
      <c r="N7403" s="108"/>
      <c r="O7403" s="220"/>
      <c r="P7403" s="108"/>
      <c r="Q7403" s="225"/>
    </row>
    <row r="7404" spans="2:17" x14ac:dyDescent="0.25">
      <c r="B7404" s="108"/>
      <c r="C7404" s="220"/>
      <c r="D7404" s="108"/>
      <c r="E7404" s="220"/>
      <c r="F7404" s="108"/>
      <c r="G7404" s="220"/>
      <c r="H7404" s="108"/>
      <c r="I7404" s="220"/>
      <c r="J7404" s="108"/>
      <c r="K7404" s="220"/>
      <c r="L7404" s="108"/>
      <c r="M7404" s="220"/>
      <c r="N7404" s="108"/>
      <c r="O7404" s="220"/>
      <c r="P7404" s="108"/>
      <c r="Q7404" s="225"/>
    </row>
    <row r="7405" spans="2:17" x14ac:dyDescent="0.25">
      <c r="B7405" s="108"/>
      <c r="C7405" s="220"/>
      <c r="D7405" s="108"/>
      <c r="E7405" s="220"/>
      <c r="F7405" s="108"/>
      <c r="G7405" s="220"/>
      <c r="H7405" s="108"/>
      <c r="I7405" s="220"/>
      <c r="J7405" s="108"/>
      <c r="K7405" s="220"/>
      <c r="L7405" s="108"/>
      <c r="M7405" s="220"/>
      <c r="N7405" s="108"/>
      <c r="O7405" s="220"/>
      <c r="P7405" s="108"/>
      <c r="Q7405" s="225"/>
    </row>
    <row r="7406" spans="2:17" x14ac:dyDescent="0.25">
      <c r="B7406" s="108"/>
      <c r="C7406" s="220"/>
      <c r="D7406" s="108"/>
      <c r="E7406" s="220"/>
      <c r="F7406" s="108"/>
      <c r="G7406" s="220"/>
      <c r="H7406" s="108"/>
      <c r="I7406" s="220"/>
      <c r="J7406" s="108"/>
      <c r="K7406" s="220"/>
      <c r="L7406" s="108"/>
      <c r="M7406" s="220"/>
      <c r="N7406" s="108"/>
      <c r="O7406" s="220"/>
      <c r="P7406" s="108"/>
      <c r="Q7406" s="225"/>
    </row>
    <row r="7407" spans="2:17" x14ac:dyDescent="0.25">
      <c r="B7407" s="108"/>
      <c r="C7407" s="220"/>
      <c r="D7407" s="108"/>
      <c r="E7407" s="220"/>
      <c r="F7407" s="108"/>
      <c r="G7407" s="220"/>
      <c r="H7407" s="108"/>
      <c r="I7407" s="220"/>
      <c r="J7407" s="108"/>
      <c r="K7407" s="220"/>
      <c r="L7407" s="108"/>
      <c r="M7407" s="220"/>
      <c r="N7407" s="108"/>
      <c r="O7407" s="220"/>
      <c r="P7407" s="108"/>
      <c r="Q7407" s="225"/>
    </row>
    <row r="7408" spans="2:17" x14ac:dyDescent="0.25">
      <c r="B7408" s="108"/>
      <c r="C7408" s="220"/>
      <c r="D7408" s="108"/>
      <c r="E7408" s="220"/>
      <c r="F7408" s="108"/>
      <c r="G7408" s="220"/>
      <c r="H7408" s="108"/>
      <c r="I7408" s="220"/>
      <c r="J7408" s="108"/>
      <c r="K7408" s="220"/>
      <c r="L7408" s="108"/>
      <c r="M7408" s="220"/>
      <c r="N7408" s="108"/>
      <c r="O7408" s="220"/>
      <c r="P7408" s="108"/>
      <c r="Q7408" s="225"/>
    </row>
    <row r="7409" spans="2:17" x14ac:dyDescent="0.25">
      <c r="B7409" s="108"/>
      <c r="C7409" s="220"/>
      <c r="D7409" s="108"/>
      <c r="E7409" s="220"/>
      <c r="F7409" s="108"/>
      <c r="G7409" s="220"/>
      <c r="H7409" s="108"/>
      <c r="I7409" s="220"/>
      <c r="J7409" s="108"/>
      <c r="K7409" s="220"/>
      <c r="L7409" s="108"/>
      <c r="M7409" s="220"/>
      <c r="N7409" s="108"/>
      <c r="O7409" s="220"/>
      <c r="P7409" s="108"/>
      <c r="Q7409" s="225"/>
    </row>
    <row r="7410" spans="2:17" x14ac:dyDescent="0.25">
      <c r="B7410" s="108"/>
      <c r="C7410" s="220"/>
      <c r="D7410" s="108"/>
      <c r="E7410" s="220"/>
      <c r="F7410" s="108"/>
      <c r="G7410" s="220"/>
      <c r="H7410" s="108"/>
      <c r="I7410" s="220"/>
      <c r="J7410" s="108"/>
      <c r="K7410" s="220"/>
      <c r="L7410" s="108"/>
      <c r="M7410" s="220"/>
      <c r="N7410" s="108"/>
      <c r="O7410" s="220"/>
      <c r="P7410" s="108"/>
      <c r="Q7410" s="225"/>
    </row>
    <row r="7411" spans="2:17" x14ac:dyDescent="0.25">
      <c r="B7411" s="108"/>
      <c r="C7411" s="220"/>
      <c r="D7411" s="108"/>
      <c r="E7411" s="220"/>
      <c r="F7411" s="108"/>
      <c r="G7411" s="220"/>
      <c r="H7411" s="108"/>
      <c r="I7411" s="220"/>
      <c r="J7411" s="108"/>
      <c r="K7411" s="220"/>
      <c r="L7411" s="108"/>
      <c r="M7411" s="220"/>
      <c r="N7411" s="108"/>
      <c r="O7411" s="220"/>
      <c r="P7411" s="108"/>
      <c r="Q7411" s="225"/>
    </row>
    <row r="7412" spans="2:17" x14ac:dyDescent="0.25">
      <c r="B7412" s="108"/>
      <c r="C7412" s="220"/>
      <c r="D7412" s="108"/>
      <c r="E7412" s="220"/>
      <c r="F7412" s="108"/>
      <c r="G7412" s="220"/>
      <c r="H7412" s="108"/>
      <c r="I7412" s="220"/>
      <c r="J7412" s="108"/>
      <c r="K7412" s="220"/>
      <c r="L7412" s="108"/>
      <c r="M7412" s="220"/>
      <c r="N7412" s="108"/>
      <c r="O7412" s="220"/>
      <c r="P7412" s="108"/>
      <c r="Q7412" s="225"/>
    </row>
    <row r="7413" spans="2:17" x14ac:dyDescent="0.25">
      <c r="B7413" s="108"/>
      <c r="C7413" s="220"/>
      <c r="D7413" s="108"/>
      <c r="E7413" s="220"/>
      <c r="F7413" s="108"/>
      <c r="G7413" s="220"/>
      <c r="H7413" s="108"/>
      <c r="I7413" s="220"/>
      <c r="J7413" s="108"/>
      <c r="K7413" s="220"/>
      <c r="L7413" s="108"/>
      <c r="M7413" s="220"/>
      <c r="N7413" s="108"/>
      <c r="O7413" s="220"/>
      <c r="P7413" s="108"/>
      <c r="Q7413" s="225"/>
    </row>
    <row r="7414" spans="2:17" x14ac:dyDescent="0.25">
      <c r="B7414" s="108"/>
      <c r="C7414" s="220"/>
      <c r="D7414" s="108"/>
      <c r="E7414" s="220"/>
      <c r="F7414" s="108"/>
      <c r="G7414" s="220"/>
      <c r="H7414" s="108"/>
      <c r="I7414" s="220"/>
      <c r="J7414" s="108"/>
      <c r="K7414" s="220"/>
      <c r="L7414" s="108"/>
      <c r="M7414" s="220"/>
      <c r="N7414" s="108"/>
      <c r="O7414" s="220"/>
      <c r="P7414" s="108"/>
      <c r="Q7414" s="225"/>
    </row>
    <row r="7415" spans="2:17" x14ac:dyDescent="0.25">
      <c r="B7415" s="108"/>
      <c r="C7415" s="220"/>
      <c r="D7415" s="108"/>
      <c r="E7415" s="220"/>
      <c r="F7415" s="108"/>
      <c r="G7415" s="220"/>
      <c r="H7415" s="108"/>
      <c r="I7415" s="220"/>
      <c r="J7415" s="108"/>
      <c r="K7415" s="220"/>
      <c r="L7415" s="108"/>
      <c r="M7415" s="220"/>
      <c r="N7415" s="108"/>
      <c r="O7415" s="220"/>
      <c r="P7415" s="108"/>
      <c r="Q7415" s="225"/>
    </row>
    <row r="7416" spans="2:17" x14ac:dyDescent="0.25">
      <c r="B7416" s="108"/>
      <c r="C7416" s="220"/>
      <c r="D7416" s="108"/>
      <c r="E7416" s="220"/>
      <c r="F7416" s="108"/>
      <c r="G7416" s="220"/>
      <c r="H7416" s="108"/>
      <c r="I7416" s="220"/>
      <c r="J7416" s="108"/>
      <c r="K7416" s="220"/>
      <c r="L7416" s="108"/>
      <c r="M7416" s="220"/>
      <c r="N7416" s="108"/>
      <c r="O7416" s="220"/>
      <c r="P7416" s="108"/>
      <c r="Q7416" s="225"/>
    </row>
    <row r="7417" spans="2:17" x14ac:dyDescent="0.25">
      <c r="B7417" s="108"/>
      <c r="C7417" s="220"/>
      <c r="D7417" s="108"/>
      <c r="E7417" s="220"/>
      <c r="F7417" s="108"/>
      <c r="G7417" s="220"/>
      <c r="H7417" s="108"/>
      <c r="I7417" s="220"/>
      <c r="J7417" s="108"/>
      <c r="K7417" s="220"/>
      <c r="L7417" s="108"/>
      <c r="M7417" s="220"/>
      <c r="N7417" s="108"/>
      <c r="O7417" s="220"/>
      <c r="P7417" s="108"/>
      <c r="Q7417" s="225"/>
    </row>
    <row r="7418" spans="2:17" x14ac:dyDescent="0.25">
      <c r="B7418" s="108"/>
      <c r="C7418" s="220"/>
      <c r="D7418" s="108"/>
      <c r="E7418" s="220"/>
      <c r="F7418" s="108"/>
      <c r="G7418" s="220"/>
      <c r="H7418" s="108"/>
      <c r="I7418" s="220"/>
      <c r="J7418" s="108"/>
      <c r="K7418" s="220"/>
      <c r="L7418" s="108"/>
      <c r="M7418" s="220"/>
      <c r="N7418" s="108"/>
      <c r="O7418" s="220"/>
      <c r="P7418" s="108"/>
      <c r="Q7418" s="225"/>
    </row>
    <row r="7419" spans="2:17" x14ac:dyDescent="0.25">
      <c r="B7419" s="108"/>
      <c r="C7419" s="220"/>
      <c r="D7419" s="108"/>
      <c r="E7419" s="220"/>
      <c r="F7419" s="108"/>
      <c r="G7419" s="220"/>
      <c r="H7419" s="108"/>
      <c r="I7419" s="220"/>
      <c r="J7419" s="108"/>
      <c r="K7419" s="220"/>
      <c r="L7419" s="108"/>
      <c r="M7419" s="220"/>
      <c r="N7419" s="108"/>
      <c r="O7419" s="220"/>
      <c r="P7419" s="108"/>
      <c r="Q7419" s="225"/>
    </row>
    <row r="7420" spans="2:17" x14ac:dyDescent="0.25">
      <c r="B7420" s="108"/>
      <c r="C7420" s="220"/>
      <c r="D7420" s="108"/>
      <c r="E7420" s="220"/>
      <c r="F7420" s="108"/>
      <c r="G7420" s="220"/>
      <c r="H7420" s="108"/>
      <c r="I7420" s="220"/>
      <c r="J7420" s="108"/>
      <c r="K7420" s="220"/>
      <c r="L7420" s="108"/>
      <c r="M7420" s="220"/>
      <c r="N7420" s="108"/>
      <c r="O7420" s="220"/>
      <c r="P7420" s="108"/>
      <c r="Q7420" s="225"/>
    </row>
    <row r="7421" spans="2:17" x14ac:dyDescent="0.25">
      <c r="B7421" s="108"/>
      <c r="C7421" s="220"/>
      <c r="D7421" s="108"/>
      <c r="E7421" s="220"/>
      <c r="F7421" s="108"/>
      <c r="G7421" s="220"/>
      <c r="H7421" s="108"/>
      <c r="I7421" s="220"/>
      <c r="J7421" s="108"/>
      <c r="K7421" s="220"/>
      <c r="L7421" s="108"/>
      <c r="M7421" s="220"/>
      <c r="N7421" s="108"/>
      <c r="O7421" s="220"/>
      <c r="P7421" s="108"/>
      <c r="Q7421" s="225"/>
    </row>
    <row r="7422" spans="2:17" x14ac:dyDescent="0.25">
      <c r="B7422" s="108"/>
      <c r="C7422" s="220"/>
      <c r="D7422" s="108"/>
      <c r="E7422" s="220"/>
      <c r="F7422" s="108"/>
      <c r="G7422" s="220"/>
      <c r="H7422" s="108"/>
      <c r="I7422" s="220"/>
      <c r="J7422" s="108"/>
      <c r="K7422" s="220"/>
      <c r="L7422" s="108"/>
      <c r="M7422" s="220"/>
      <c r="N7422" s="108"/>
      <c r="O7422" s="220"/>
      <c r="P7422" s="108"/>
      <c r="Q7422" s="225"/>
    </row>
    <row r="7423" spans="2:17" x14ac:dyDescent="0.25">
      <c r="B7423" s="108"/>
      <c r="C7423" s="220"/>
      <c r="D7423" s="108"/>
      <c r="E7423" s="220"/>
      <c r="F7423" s="108"/>
      <c r="G7423" s="220"/>
      <c r="H7423" s="108"/>
      <c r="I7423" s="220"/>
      <c r="J7423" s="108"/>
      <c r="K7423" s="220"/>
      <c r="L7423" s="108"/>
      <c r="M7423" s="220"/>
      <c r="N7423" s="108"/>
      <c r="O7423" s="220"/>
      <c r="P7423" s="108"/>
      <c r="Q7423" s="225"/>
    </row>
    <row r="7424" spans="2:17" x14ac:dyDescent="0.25">
      <c r="B7424" s="108"/>
      <c r="C7424" s="220"/>
      <c r="D7424" s="108"/>
      <c r="E7424" s="220"/>
      <c r="F7424" s="108"/>
      <c r="G7424" s="220"/>
      <c r="H7424" s="108"/>
      <c r="I7424" s="220"/>
      <c r="J7424" s="108"/>
      <c r="K7424" s="220"/>
      <c r="L7424" s="108"/>
      <c r="M7424" s="220"/>
      <c r="N7424" s="108"/>
      <c r="O7424" s="220"/>
      <c r="P7424" s="108"/>
      <c r="Q7424" s="225"/>
    </row>
    <row r="7425" spans="2:17" x14ac:dyDescent="0.25">
      <c r="B7425" s="108"/>
      <c r="C7425" s="220"/>
      <c r="D7425" s="108"/>
      <c r="E7425" s="220"/>
      <c r="F7425" s="108"/>
      <c r="G7425" s="220"/>
      <c r="H7425" s="108"/>
      <c r="I7425" s="220"/>
      <c r="J7425" s="108"/>
      <c r="K7425" s="220"/>
      <c r="L7425" s="108"/>
      <c r="M7425" s="220"/>
      <c r="N7425" s="108"/>
      <c r="O7425" s="220"/>
      <c r="P7425" s="108"/>
      <c r="Q7425" s="225"/>
    </row>
    <row r="7426" spans="2:17" x14ac:dyDescent="0.25">
      <c r="B7426" s="108"/>
      <c r="C7426" s="220"/>
      <c r="D7426" s="108"/>
      <c r="E7426" s="220"/>
      <c r="F7426" s="108"/>
      <c r="G7426" s="220"/>
      <c r="H7426" s="108"/>
      <c r="I7426" s="220"/>
      <c r="J7426" s="108"/>
      <c r="K7426" s="220"/>
      <c r="L7426" s="108"/>
      <c r="M7426" s="220"/>
      <c r="N7426" s="108"/>
      <c r="O7426" s="220"/>
      <c r="P7426" s="108"/>
      <c r="Q7426" s="225"/>
    </row>
    <row r="7427" spans="2:17" x14ac:dyDescent="0.25">
      <c r="B7427" s="108"/>
      <c r="C7427" s="220"/>
      <c r="D7427" s="108"/>
      <c r="E7427" s="220"/>
      <c r="F7427" s="108"/>
      <c r="G7427" s="220"/>
      <c r="H7427" s="108"/>
      <c r="I7427" s="220"/>
      <c r="J7427" s="108"/>
      <c r="K7427" s="220"/>
      <c r="L7427" s="108"/>
      <c r="M7427" s="220"/>
      <c r="N7427" s="108"/>
      <c r="O7427" s="220"/>
      <c r="P7427" s="108"/>
      <c r="Q7427" s="225"/>
    </row>
    <row r="7428" spans="2:17" x14ac:dyDescent="0.25">
      <c r="B7428" s="108"/>
      <c r="C7428" s="220"/>
      <c r="D7428" s="108"/>
      <c r="E7428" s="220"/>
      <c r="F7428" s="108"/>
      <c r="G7428" s="220"/>
      <c r="H7428" s="108"/>
      <c r="I7428" s="220"/>
      <c r="J7428" s="108"/>
      <c r="K7428" s="220"/>
      <c r="L7428" s="108"/>
      <c r="M7428" s="220"/>
      <c r="N7428" s="108"/>
      <c r="O7428" s="220"/>
      <c r="P7428" s="108"/>
      <c r="Q7428" s="225"/>
    </row>
    <row r="7429" spans="2:17" x14ac:dyDescent="0.25">
      <c r="B7429" s="108"/>
      <c r="C7429" s="220"/>
      <c r="D7429" s="108"/>
      <c r="E7429" s="220"/>
      <c r="F7429" s="108"/>
      <c r="G7429" s="220"/>
      <c r="H7429" s="108"/>
      <c r="I7429" s="220"/>
      <c r="J7429" s="108"/>
      <c r="K7429" s="220"/>
      <c r="L7429" s="108"/>
      <c r="M7429" s="220"/>
      <c r="N7429" s="108"/>
      <c r="O7429" s="220"/>
      <c r="P7429" s="108"/>
      <c r="Q7429" s="225"/>
    </row>
    <row r="7430" spans="2:17" x14ac:dyDescent="0.25">
      <c r="B7430" s="108"/>
      <c r="C7430" s="220"/>
      <c r="D7430" s="108"/>
      <c r="E7430" s="220"/>
      <c r="F7430" s="108"/>
      <c r="G7430" s="220"/>
      <c r="H7430" s="108"/>
      <c r="I7430" s="220"/>
      <c r="J7430" s="108"/>
      <c r="K7430" s="220"/>
      <c r="L7430" s="108"/>
      <c r="M7430" s="220"/>
      <c r="N7430" s="108"/>
      <c r="O7430" s="220"/>
      <c r="P7430" s="108"/>
      <c r="Q7430" s="225"/>
    </row>
    <row r="7431" spans="2:17" x14ac:dyDescent="0.25">
      <c r="B7431" s="108"/>
      <c r="C7431" s="220"/>
      <c r="D7431" s="108"/>
      <c r="E7431" s="220"/>
      <c r="F7431" s="108"/>
      <c r="G7431" s="220"/>
      <c r="H7431" s="108"/>
      <c r="I7431" s="220"/>
      <c r="J7431" s="108"/>
      <c r="K7431" s="220"/>
      <c r="L7431" s="108"/>
      <c r="M7431" s="220"/>
      <c r="N7431" s="108"/>
      <c r="O7431" s="220"/>
      <c r="P7431" s="108"/>
      <c r="Q7431" s="225"/>
    </row>
    <row r="7432" spans="2:17" x14ac:dyDescent="0.25">
      <c r="B7432" s="108"/>
      <c r="C7432" s="220"/>
      <c r="D7432" s="108"/>
      <c r="E7432" s="220"/>
      <c r="F7432" s="108"/>
      <c r="G7432" s="220"/>
      <c r="H7432" s="108"/>
      <c r="I7432" s="220"/>
      <c r="J7432" s="108"/>
      <c r="K7432" s="220"/>
      <c r="L7432" s="108"/>
      <c r="M7432" s="220"/>
      <c r="N7432" s="108"/>
      <c r="O7432" s="220"/>
      <c r="P7432" s="108"/>
      <c r="Q7432" s="225"/>
    </row>
    <row r="7433" spans="2:17" x14ac:dyDescent="0.25">
      <c r="B7433" s="108"/>
      <c r="C7433" s="220"/>
      <c r="D7433" s="108"/>
      <c r="E7433" s="220"/>
      <c r="F7433" s="108"/>
      <c r="G7433" s="220"/>
      <c r="H7433" s="108"/>
      <c r="I7433" s="220"/>
      <c r="J7433" s="108"/>
      <c r="K7433" s="220"/>
      <c r="L7433" s="108"/>
      <c r="M7433" s="220"/>
      <c r="N7433" s="108"/>
      <c r="O7433" s="220"/>
      <c r="P7433" s="108"/>
      <c r="Q7433" s="225"/>
    </row>
    <row r="7434" spans="2:17" x14ac:dyDescent="0.25">
      <c r="B7434" s="108"/>
      <c r="C7434" s="220"/>
      <c r="D7434" s="108"/>
      <c r="E7434" s="220"/>
      <c r="F7434" s="108"/>
      <c r="G7434" s="220"/>
      <c r="H7434" s="108"/>
      <c r="I7434" s="220"/>
      <c r="J7434" s="108"/>
      <c r="K7434" s="220"/>
      <c r="L7434" s="108"/>
      <c r="M7434" s="220"/>
      <c r="N7434" s="108"/>
      <c r="O7434" s="220"/>
      <c r="P7434" s="108"/>
      <c r="Q7434" s="225"/>
    </row>
    <row r="7435" spans="2:17" x14ac:dyDescent="0.25">
      <c r="B7435" s="108"/>
      <c r="C7435" s="220"/>
      <c r="D7435" s="108"/>
      <c r="E7435" s="220"/>
      <c r="F7435" s="108"/>
      <c r="G7435" s="220"/>
      <c r="H7435" s="108"/>
      <c r="I7435" s="220"/>
      <c r="J7435" s="108"/>
      <c r="K7435" s="220"/>
      <c r="L7435" s="108"/>
      <c r="M7435" s="220"/>
      <c r="N7435" s="108"/>
      <c r="O7435" s="220"/>
      <c r="P7435" s="108"/>
      <c r="Q7435" s="225"/>
    </row>
    <row r="7436" spans="2:17" x14ac:dyDescent="0.25">
      <c r="B7436" s="108"/>
      <c r="C7436" s="220"/>
      <c r="D7436" s="108"/>
      <c r="E7436" s="220"/>
      <c r="F7436" s="108"/>
      <c r="G7436" s="220"/>
      <c r="H7436" s="108"/>
      <c r="I7436" s="220"/>
      <c r="J7436" s="108"/>
      <c r="K7436" s="220"/>
      <c r="L7436" s="108"/>
      <c r="M7436" s="220"/>
      <c r="N7436" s="108"/>
      <c r="O7436" s="220"/>
      <c r="P7436" s="108"/>
      <c r="Q7436" s="225"/>
    </row>
    <row r="7437" spans="2:17" x14ac:dyDescent="0.25">
      <c r="B7437" s="108"/>
      <c r="C7437" s="220"/>
      <c r="D7437" s="108"/>
      <c r="E7437" s="220"/>
      <c r="F7437" s="108"/>
      <c r="G7437" s="220"/>
      <c r="H7437" s="108"/>
      <c r="I7437" s="220"/>
      <c r="J7437" s="108"/>
      <c r="K7437" s="220"/>
      <c r="L7437" s="108"/>
      <c r="M7437" s="220"/>
      <c r="N7437" s="108"/>
      <c r="O7437" s="220"/>
      <c r="P7437" s="108"/>
      <c r="Q7437" s="225"/>
    </row>
    <row r="7438" spans="2:17" x14ac:dyDescent="0.25">
      <c r="B7438" s="108"/>
      <c r="C7438" s="220"/>
      <c r="D7438" s="108"/>
      <c r="E7438" s="220"/>
      <c r="F7438" s="108"/>
      <c r="G7438" s="220"/>
      <c r="H7438" s="108"/>
      <c r="I7438" s="220"/>
      <c r="J7438" s="108"/>
      <c r="K7438" s="220"/>
      <c r="L7438" s="108"/>
      <c r="M7438" s="220"/>
      <c r="N7438" s="108"/>
      <c r="O7438" s="220"/>
      <c r="P7438" s="108"/>
      <c r="Q7438" s="225"/>
    </row>
    <row r="7439" spans="2:17" x14ac:dyDescent="0.25">
      <c r="B7439" s="108"/>
      <c r="C7439" s="220"/>
      <c r="D7439" s="108"/>
      <c r="E7439" s="220"/>
      <c r="F7439" s="108"/>
      <c r="G7439" s="220"/>
      <c r="H7439" s="108"/>
      <c r="I7439" s="220"/>
      <c r="J7439" s="108"/>
      <c r="K7439" s="220"/>
      <c r="L7439" s="108"/>
      <c r="M7439" s="220"/>
      <c r="N7439" s="108"/>
      <c r="O7439" s="220"/>
      <c r="P7439" s="108"/>
      <c r="Q7439" s="225"/>
    </row>
    <row r="7440" spans="2:17" x14ac:dyDescent="0.25">
      <c r="B7440" s="108"/>
      <c r="C7440" s="220"/>
      <c r="D7440" s="108"/>
      <c r="E7440" s="220"/>
      <c r="F7440" s="108"/>
      <c r="G7440" s="220"/>
      <c r="H7440" s="108"/>
      <c r="I7440" s="220"/>
      <c r="J7440" s="108"/>
      <c r="K7440" s="220"/>
      <c r="L7440" s="108"/>
      <c r="M7440" s="220"/>
      <c r="N7440" s="108"/>
      <c r="O7440" s="220"/>
      <c r="P7440" s="108"/>
      <c r="Q7440" s="225"/>
    </row>
    <row r="7441" spans="2:17" x14ac:dyDescent="0.25">
      <c r="B7441" s="108"/>
      <c r="C7441" s="220"/>
      <c r="D7441" s="108"/>
      <c r="E7441" s="220"/>
      <c r="F7441" s="108"/>
      <c r="G7441" s="220"/>
      <c r="H7441" s="108"/>
      <c r="I7441" s="220"/>
      <c r="J7441" s="108"/>
      <c r="K7441" s="220"/>
      <c r="L7441" s="108"/>
      <c r="M7441" s="220"/>
      <c r="N7441" s="108"/>
      <c r="O7441" s="220"/>
      <c r="P7441" s="108"/>
      <c r="Q7441" s="225"/>
    </row>
    <row r="7442" spans="2:17" x14ac:dyDescent="0.25">
      <c r="B7442" s="108"/>
      <c r="C7442" s="220"/>
      <c r="D7442" s="108"/>
      <c r="E7442" s="220"/>
      <c r="F7442" s="108"/>
      <c r="G7442" s="220"/>
      <c r="H7442" s="108"/>
      <c r="I7442" s="220"/>
      <c r="J7442" s="108"/>
      <c r="K7442" s="220"/>
      <c r="L7442" s="108"/>
      <c r="M7442" s="220"/>
      <c r="N7442" s="108"/>
      <c r="O7442" s="220"/>
      <c r="P7442" s="108"/>
      <c r="Q7442" s="225"/>
    </row>
    <row r="7443" spans="2:17" x14ac:dyDescent="0.25">
      <c r="B7443" s="108"/>
      <c r="C7443" s="220"/>
      <c r="D7443" s="108"/>
      <c r="E7443" s="220"/>
      <c r="F7443" s="108"/>
      <c r="G7443" s="220"/>
      <c r="H7443" s="108"/>
      <c r="I7443" s="220"/>
      <c r="J7443" s="108"/>
      <c r="K7443" s="220"/>
      <c r="L7443" s="108"/>
      <c r="M7443" s="220"/>
      <c r="N7443" s="108"/>
      <c r="O7443" s="220"/>
      <c r="P7443" s="108"/>
      <c r="Q7443" s="225"/>
    </row>
    <row r="7444" spans="2:17" x14ac:dyDescent="0.25">
      <c r="B7444" s="108"/>
      <c r="C7444" s="220"/>
      <c r="D7444" s="108"/>
      <c r="E7444" s="220"/>
      <c r="F7444" s="108"/>
      <c r="G7444" s="220"/>
      <c r="H7444" s="108"/>
      <c r="I7444" s="220"/>
      <c r="J7444" s="108"/>
      <c r="K7444" s="220"/>
      <c r="L7444" s="108"/>
      <c r="M7444" s="220"/>
      <c r="N7444" s="108"/>
      <c r="O7444" s="220"/>
      <c r="P7444" s="108"/>
      <c r="Q7444" s="225"/>
    </row>
    <row r="7445" spans="2:17" x14ac:dyDescent="0.25">
      <c r="B7445" s="108"/>
      <c r="C7445" s="220"/>
      <c r="D7445" s="108"/>
      <c r="E7445" s="220"/>
      <c r="F7445" s="108"/>
      <c r="G7445" s="220"/>
      <c r="H7445" s="108"/>
      <c r="I7445" s="220"/>
      <c r="J7445" s="108"/>
      <c r="K7445" s="220"/>
      <c r="L7445" s="108"/>
      <c r="M7445" s="220"/>
      <c r="N7445" s="108"/>
      <c r="O7445" s="220"/>
      <c r="P7445" s="108"/>
      <c r="Q7445" s="225"/>
    </row>
    <row r="7446" spans="2:17" x14ac:dyDescent="0.25">
      <c r="B7446" s="108"/>
      <c r="C7446" s="220"/>
      <c r="D7446" s="108"/>
      <c r="E7446" s="220"/>
      <c r="F7446" s="108"/>
      <c r="G7446" s="220"/>
      <c r="H7446" s="108"/>
      <c r="I7446" s="220"/>
      <c r="J7446" s="108"/>
      <c r="K7446" s="220"/>
      <c r="L7446" s="108"/>
      <c r="M7446" s="220"/>
      <c r="N7446" s="108"/>
      <c r="O7446" s="220"/>
      <c r="P7446" s="108"/>
      <c r="Q7446" s="225"/>
    </row>
    <row r="7447" spans="2:17" x14ac:dyDescent="0.25">
      <c r="B7447" s="108"/>
      <c r="C7447" s="220"/>
      <c r="D7447" s="108"/>
      <c r="E7447" s="220"/>
      <c r="F7447" s="108"/>
      <c r="G7447" s="220"/>
      <c r="H7447" s="108"/>
      <c r="I7447" s="220"/>
      <c r="J7447" s="108"/>
      <c r="K7447" s="220"/>
      <c r="L7447" s="108"/>
      <c r="M7447" s="220"/>
      <c r="N7447" s="108"/>
      <c r="O7447" s="220"/>
      <c r="P7447" s="108"/>
      <c r="Q7447" s="225"/>
    </row>
    <row r="7448" spans="2:17" x14ac:dyDescent="0.25">
      <c r="B7448" s="108"/>
      <c r="C7448" s="220"/>
      <c r="D7448" s="108"/>
      <c r="E7448" s="220"/>
      <c r="F7448" s="108"/>
      <c r="G7448" s="220"/>
      <c r="H7448" s="108"/>
      <c r="I7448" s="220"/>
      <c r="J7448" s="108"/>
      <c r="K7448" s="220"/>
      <c r="L7448" s="108"/>
      <c r="M7448" s="220"/>
      <c r="N7448" s="108"/>
      <c r="O7448" s="220"/>
      <c r="P7448" s="108"/>
      <c r="Q7448" s="225"/>
    </row>
    <row r="7449" spans="2:17" x14ac:dyDescent="0.25">
      <c r="B7449" s="108"/>
      <c r="C7449" s="220"/>
      <c r="D7449" s="108"/>
      <c r="E7449" s="220"/>
      <c r="F7449" s="108"/>
      <c r="G7449" s="220"/>
      <c r="H7449" s="108"/>
      <c r="I7449" s="220"/>
      <c r="J7449" s="108"/>
      <c r="K7449" s="220"/>
      <c r="L7449" s="108"/>
      <c r="M7449" s="220"/>
      <c r="N7449" s="108"/>
      <c r="O7449" s="220"/>
      <c r="P7449" s="108"/>
      <c r="Q7449" s="225"/>
    </row>
    <row r="7450" spans="2:17" x14ac:dyDescent="0.25">
      <c r="B7450" s="108"/>
      <c r="C7450" s="220"/>
      <c r="D7450" s="108"/>
      <c r="E7450" s="220"/>
      <c r="F7450" s="108"/>
      <c r="G7450" s="220"/>
      <c r="H7450" s="108"/>
      <c r="I7450" s="220"/>
      <c r="J7450" s="108"/>
      <c r="K7450" s="220"/>
      <c r="L7450" s="108"/>
      <c r="M7450" s="220"/>
      <c r="N7450" s="108"/>
      <c r="O7450" s="220"/>
      <c r="P7450" s="108"/>
      <c r="Q7450" s="225"/>
    </row>
    <row r="7451" spans="2:17" x14ac:dyDescent="0.25">
      <c r="B7451" s="108"/>
      <c r="C7451" s="220"/>
      <c r="D7451" s="108"/>
      <c r="E7451" s="220"/>
      <c r="F7451" s="108"/>
      <c r="G7451" s="220"/>
      <c r="H7451" s="108"/>
      <c r="I7451" s="220"/>
      <c r="J7451" s="108"/>
      <c r="K7451" s="220"/>
      <c r="L7451" s="108"/>
      <c r="M7451" s="220"/>
      <c r="N7451" s="108"/>
      <c r="O7451" s="220"/>
      <c r="P7451" s="108"/>
      <c r="Q7451" s="225"/>
    </row>
    <row r="7452" spans="2:17" x14ac:dyDescent="0.25">
      <c r="B7452" s="108"/>
      <c r="C7452" s="220"/>
      <c r="D7452" s="108"/>
      <c r="E7452" s="220"/>
      <c r="F7452" s="108"/>
      <c r="G7452" s="220"/>
      <c r="H7452" s="108"/>
      <c r="I7452" s="220"/>
      <c r="J7452" s="108"/>
      <c r="K7452" s="220"/>
      <c r="L7452" s="108"/>
      <c r="M7452" s="220"/>
      <c r="N7452" s="108"/>
      <c r="O7452" s="220"/>
      <c r="P7452" s="108"/>
      <c r="Q7452" s="225"/>
    </row>
    <row r="7453" spans="2:17" x14ac:dyDescent="0.25">
      <c r="B7453" s="108"/>
      <c r="C7453" s="220"/>
      <c r="D7453" s="108"/>
      <c r="E7453" s="220"/>
      <c r="F7453" s="108"/>
      <c r="G7453" s="220"/>
      <c r="H7453" s="108"/>
      <c r="I7453" s="220"/>
      <c r="J7453" s="108"/>
      <c r="K7453" s="220"/>
      <c r="L7453" s="108"/>
      <c r="M7453" s="220"/>
      <c r="N7453" s="108"/>
      <c r="O7453" s="220"/>
      <c r="P7453" s="108"/>
      <c r="Q7453" s="225"/>
    </row>
    <row r="7454" spans="2:17" x14ac:dyDescent="0.25">
      <c r="B7454" s="108"/>
      <c r="C7454" s="220"/>
      <c r="D7454" s="108"/>
      <c r="E7454" s="220"/>
      <c r="F7454" s="108"/>
      <c r="G7454" s="220"/>
      <c r="H7454" s="108"/>
      <c r="I7454" s="220"/>
      <c r="J7454" s="108"/>
      <c r="K7454" s="220"/>
      <c r="L7454" s="108"/>
      <c r="M7454" s="220"/>
      <c r="N7454" s="108"/>
      <c r="O7454" s="220"/>
      <c r="P7454" s="108"/>
      <c r="Q7454" s="225"/>
    </row>
    <row r="7455" spans="2:17" x14ac:dyDescent="0.25">
      <c r="B7455" s="108"/>
      <c r="C7455" s="220"/>
      <c r="D7455" s="108"/>
      <c r="E7455" s="220"/>
      <c r="F7455" s="108"/>
      <c r="G7455" s="220"/>
      <c r="H7455" s="108"/>
      <c r="I7455" s="220"/>
      <c r="J7455" s="108"/>
      <c r="K7455" s="220"/>
      <c r="L7455" s="108"/>
      <c r="M7455" s="220"/>
      <c r="N7455" s="108"/>
      <c r="O7455" s="220"/>
      <c r="P7455" s="108"/>
      <c r="Q7455" s="225"/>
    </row>
    <row r="7456" spans="2:17" x14ac:dyDescent="0.25">
      <c r="B7456" s="108"/>
      <c r="C7456" s="220"/>
      <c r="D7456" s="108"/>
      <c r="E7456" s="220"/>
      <c r="F7456" s="108"/>
      <c r="G7456" s="220"/>
      <c r="H7456" s="108"/>
      <c r="I7456" s="220"/>
      <c r="J7456" s="108"/>
      <c r="K7456" s="220"/>
      <c r="L7456" s="108"/>
      <c r="M7456" s="220"/>
      <c r="N7456" s="108"/>
      <c r="O7456" s="220"/>
      <c r="P7456" s="108"/>
      <c r="Q7456" s="225"/>
    </row>
    <row r="7457" spans="2:17" x14ac:dyDescent="0.25">
      <c r="B7457" s="108"/>
      <c r="C7457" s="220"/>
      <c r="D7457" s="108"/>
      <c r="E7457" s="220"/>
      <c r="F7457" s="108"/>
      <c r="G7457" s="220"/>
      <c r="H7457" s="108"/>
      <c r="I7457" s="220"/>
      <c r="J7457" s="108"/>
      <c r="K7457" s="220"/>
      <c r="L7457" s="108"/>
      <c r="M7457" s="220"/>
      <c r="N7457" s="108"/>
      <c r="O7457" s="220"/>
      <c r="P7457" s="108"/>
      <c r="Q7457" s="225"/>
    </row>
    <row r="7458" spans="2:17" x14ac:dyDescent="0.25">
      <c r="B7458" s="108"/>
      <c r="C7458" s="220"/>
      <c r="D7458" s="108"/>
      <c r="E7458" s="220"/>
      <c r="F7458" s="108"/>
      <c r="G7458" s="220"/>
      <c r="H7458" s="108"/>
      <c r="I7458" s="220"/>
      <c r="J7458" s="108"/>
      <c r="K7458" s="220"/>
      <c r="L7458" s="108"/>
      <c r="M7458" s="220"/>
      <c r="N7458" s="108"/>
      <c r="O7458" s="220"/>
      <c r="P7458" s="108"/>
      <c r="Q7458" s="225"/>
    </row>
    <row r="7459" spans="2:17" x14ac:dyDescent="0.25">
      <c r="B7459" s="108"/>
      <c r="C7459" s="220"/>
      <c r="D7459" s="108"/>
      <c r="E7459" s="220"/>
      <c r="F7459" s="108"/>
      <c r="G7459" s="220"/>
      <c r="H7459" s="108"/>
      <c r="I7459" s="220"/>
      <c r="J7459" s="108"/>
      <c r="K7459" s="220"/>
      <c r="L7459" s="108"/>
      <c r="M7459" s="220"/>
      <c r="N7459" s="108"/>
      <c r="O7459" s="220"/>
      <c r="P7459" s="108"/>
      <c r="Q7459" s="225"/>
    </row>
    <row r="7460" spans="2:17" x14ac:dyDescent="0.25">
      <c r="B7460" s="108"/>
      <c r="C7460" s="220"/>
      <c r="D7460" s="108"/>
      <c r="E7460" s="220"/>
      <c r="F7460" s="108"/>
      <c r="G7460" s="220"/>
      <c r="H7460" s="108"/>
      <c r="I7460" s="220"/>
      <c r="J7460" s="108"/>
      <c r="K7460" s="220"/>
      <c r="L7460" s="108"/>
      <c r="M7460" s="220"/>
      <c r="N7460" s="108"/>
      <c r="O7460" s="220"/>
      <c r="P7460" s="108"/>
      <c r="Q7460" s="225"/>
    </row>
    <row r="7461" spans="2:17" x14ac:dyDescent="0.25">
      <c r="B7461" s="108"/>
      <c r="C7461" s="220"/>
      <c r="D7461" s="108"/>
      <c r="E7461" s="220"/>
      <c r="F7461" s="108"/>
      <c r="G7461" s="220"/>
      <c r="H7461" s="108"/>
      <c r="I7461" s="220"/>
      <c r="J7461" s="108"/>
      <c r="K7461" s="220"/>
      <c r="L7461" s="108"/>
      <c r="M7461" s="220"/>
      <c r="N7461" s="108"/>
      <c r="O7461" s="220"/>
      <c r="P7461" s="108"/>
      <c r="Q7461" s="225"/>
    </row>
    <row r="7462" spans="2:17" x14ac:dyDescent="0.25">
      <c r="B7462" s="108"/>
      <c r="C7462" s="220"/>
      <c r="D7462" s="108"/>
      <c r="E7462" s="220"/>
      <c r="F7462" s="108"/>
      <c r="G7462" s="220"/>
      <c r="H7462" s="108"/>
      <c r="I7462" s="220"/>
      <c r="J7462" s="108"/>
      <c r="K7462" s="220"/>
      <c r="L7462" s="108"/>
      <c r="M7462" s="220"/>
      <c r="N7462" s="108"/>
      <c r="O7462" s="220"/>
      <c r="P7462" s="108"/>
      <c r="Q7462" s="225"/>
    </row>
    <row r="7463" spans="2:17" x14ac:dyDescent="0.25">
      <c r="B7463" s="108"/>
      <c r="C7463" s="220"/>
      <c r="D7463" s="108"/>
      <c r="E7463" s="220"/>
      <c r="F7463" s="108"/>
      <c r="G7463" s="220"/>
      <c r="H7463" s="108"/>
      <c r="I7463" s="220"/>
      <c r="J7463" s="108"/>
      <c r="K7463" s="220"/>
      <c r="L7463" s="108"/>
      <c r="M7463" s="220"/>
      <c r="N7463" s="108"/>
      <c r="O7463" s="220"/>
      <c r="P7463" s="108"/>
      <c r="Q7463" s="225"/>
    </row>
    <row r="7464" spans="2:17" x14ac:dyDescent="0.25">
      <c r="B7464" s="108"/>
      <c r="C7464" s="220"/>
      <c r="D7464" s="108"/>
      <c r="E7464" s="220"/>
      <c r="F7464" s="108"/>
      <c r="G7464" s="220"/>
      <c r="H7464" s="108"/>
      <c r="I7464" s="220"/>
      <c r="J7464" s="108"/>
      <c r="K7464" s="220"/>
      <c r="L7464" s="108"/>
      <c r="M7464" s="220"/>
      <c r="N7464" s="108"/>
      <c r="O7464" s="220"/>
      <c r="P7464" s="108"/>
      <c r="Q7464" s="225"/>
    </row>
    <row r="7465" spans="2:17" x14ac:dyDescent="0.25">
      <c r="B7465" s="108"/>
      <c r="C7465" s="220"/>
      <c r="D7465" s="108"/>
      <c r="E7465" s="220"/>
      <c r="F7465" s="108"/>
      <c r="G7465" s="220"/>
      <c r="H7465" s="108"/>
      <c r="I7465" s="220"/>
      <c r="J7465" s="108"/>
      <c r="K7465" s="220"/>
      <c r="L7465" s="108"/>
      <c r="M7465" s="220"/>
      <c r="N7465" s="108"/>
      <c r="O7465" s="220"/>
      <c r="P7465" s="108"/>
      <c r="Q7465" s="225"/>
    </row>
    <row r="7466" spans="2:17" x14ac:dyDescent="0.25">
      <c r="B7466" s="108"/>
      <c r="C7466" s="220"/>
      <c r="D7466" s="108"/>
      <c r="E7466" s="220"/>
      <c r="F7466" s="108"/>
      <c r="G7466" s="220"/>
      <c r="H7466" s="108"/>
      <c r="I7466" s="220"/>
      <c r="J7466" s="108"/>
      <c r="K7466" s="220"/>
      <c r="L7466" s="108"/>
      <c r="M7466" s="220"/>
      <c r="N7466" s="108"/>
      <c r="O7466" s="220"/>
      <c r="P7466" s="108"/>
      <c r="Q7466" s="225"/>
    </row>
    <row r="7467" spans="2:17" x14ac:dyDescent="0.25">
      <c r="B7467" s="108"/>
      <c r="C7467" s="220"/>
      <c r="D7467" s="108"/>
      <c r="E7467" s="220"/>
      <c r="F7467" s="108"/>
      <c r="G7467" s="220"/>
      <c r="H7467" s="108"/>
      <c r="I7467" s="220"/>
      <c r="J7467" s="108"/>
      <c r="K7467" s="220"/>
      <c r="L7467" s="108"/>
      <c r="M7467" s="220"/>
      <c r="N7467" s="108"/>
      <c r="O7467" s="220"/>
      <c r="P7467" s="108"/>
      <c r="Q7467" s="225"/>
    </row>
    <row r="7468" spans="2:17" x14ac:dyDescent="0.25">
      <c r="B7468" s="108"/>
      <c r="C7468" s="220"/>
      <c r="D7468" s="108"/>
      <c r="E7468" s="220"/>
      <c r="F7468" s="108"/>
      <c r="G7468" s="220"/>
      <c r="H7468" s="108"/>
      <c r="I7468" s="220"/>
      <c r="J7468" s="108"/>
      <c r="K7468" s="220"/>
      <c r="L7468" s="108"/>
      <c r="M7468" s="220"/>
      <c r="N7468" s="108"/>
      <c r="O7468" s="220"/>
      <c r="P7468" s="108"/>
      <c r="Q7468" s="225"/>
    </row>
    <row r="7469" spans="2:17" x14ac:dyDescent="0.25">
      <c r="B7469" s="108"/>
      <c r="C7469" s="220"/>
      <c r="D7469" s="108"/>
      <c r="E7469" s="220"/>
      <c r="F7469" s="108"/>
      <c r="G7469" s="220"/>
      <c r="H7469" s="108"/>
      <c r="I7469" s="220"/>
      <c r="J7469" s="108"/>
      <c r="K7469" s="220"/>
      <c r="L7469" s="108"/>
      <c r="M7469" s="220"/>
      <c r="N7469" s="108"/>
      <c r="O7469" s="220"/>
      <c r="P7469" s="108"/>
      <c r="Q7469" s="225"/>
    </row>
    <row r="7470" spans="2:17" x14ac:dyDescent="0.25">
      <c r="B7470" s="108"/>
      <c r="C7470" s="220"/>
      <c r="D7470" s="108"/>
      <c r="E7470" s="220"/>
      <c r="F7470" s="108"/>
      <c r="G7470" s="220"/>
      <c r="H7470" s="108"/>
      <c r="I7470" s="220"/>
      <c r="J7470" s="108"/>
      <c r="K7470" s="220"/>
      <c r="L7470" s="108"/>
      <c r="M7470" s="220"/>
      <c r="N7470" s="108"/>
      <c r="O7470" s="220"/>
      <c r="P7470" s="108"/>
      <c r="Q7470" s="225"/>
    </row>
    <row r="7471" spans="2:17" x14ac:dyDescent="0.25">
      <c r="B7471" s="108"/>
      <c r="C7471" s="220"/>
      <c r="D7471" s="108"/>
      <c r="E7471" s="220"/>
      <c r="F7471" s="108"/>
      <c r="G7471" s="220"/>
      <c r="H7471" s="108"/>
      <c r="I7471" s="220"/>
      <c r="J7471" s="108"/>
      <c r="K7471" s="220"/>
      <c r="L7471" s="108"/>
      <c r="M7471" s="220"/>
      <c r="N7471" s="108"/>
      <c r="O7471" s="220"/>
      <c r="P7471" s="108"/>
      <c r="Q7471" s="225"/>
    </row>
    <row r="7472" spans="2:17" x14ac:dyDescent="0.25">
      <c r="B7472" s="108"/>
      <c r="C7472" s="220"/>
      <c r="D7472" s="108"/>
      <c r="E7472" s="220"/>
      <c r="F7472" s="108"/>
      <c r="G7472" s="220"/>
      <c r="H7472" s="108"/>
      <c r="I7472" s="220"/>
      <c r="J7472" s="108"/>
      <c r="K7472" s="220"/>
      <c r="L7472" s="108"/>
      <c r="M7472" s="220"/>
      <c r="N7472" s="108"/>
      <c r="O7472" s="220"/>
      <c r="P7472" s="108"/>
      <c r="Q7472" s="225"/>
    </row>
    <row r="7473" spans="2:17" x14ac:dyDescent="0.25">
      <c r="B7473" s="108"/>
      <c r="C7473" s="220"/>
      <c r="D7473" s="108"/>
      <c r="E7473" s="220"/>
      <c r="F7473" s="108"/>
      <c r="G7473" s="220"/>
      <c r="H7473" s="108"/>
      <c r="I7473" s="220"/>
      <c r="J7473" s="108"/>
      <c r="K7473" s="220"/>
      <c r="L7473" s="108"/>
      <c r="M7473" s="220"/>
      <c r="N7473" s="108"/>
      <c r="O7473" s="220"/>
      <c r="P7473" s="108"/>
      <c r="Q7473" s="225"/>
    </row>
    <row r="7474" spans="2:17" x14ac:dyDescent="0.25">
      <c r="B7474" s="108"/>
      <c r="C7474" s="220"/>
      <c r="D7474" s="108"/>
      <c r="E7474" s="220"/>
      <c r="F7474" s="108"/>
      <c r="G7474" s="220"/>
      <c r="H7474" s="108"/>
      <c r="I7474" s="220"/>
      <c r="J7474" s="108"/>
      <c r="K7474" s="220"/>
      <c r="L7474" s="108"/>
      <c r="M7474" s="220"/>
      <c r="N7474" s="108"/>
      <c r="O7474" s="220"/>
      <c r="P7474" s="108"/>
      <c r="Q7474" s="225"/>
    </row>
    <row r="7475" spans="2:17" x14ac:dyDescent="0.25">
      <c r="B7475" s="108"/>
      <c r="C7475" s="220"/>
      <c r="D7475" s="108"/>
      <c r="E7475" s="220"/>
      <c r="F7475" s="108"/>
      <c r="G7475" s="220"/>
      <c r="H7475" s="108"/>
      <c r="I7475" s="220"/>
      <c r="J7475" s="108"/>
      <c r="K7475" s="220"/>
      <c r="L7475" s="108"/>
      <c r="M7475" s="220"/>
      <c r="N7475" s="108"/>
      <c r="O7475" s="220"/>
      <c r="P7475" s="108"/>
      <c r="Q7475" s="225"/>
    </row>
    <row r="7476" spans="2:17" x14ac:dyDescent="0.25">
      <c r="B7476" s="108"/>
      <c r="C7476" s="220"/>
      <c r="D7476" s="108"/>
      <c r="E7476" s="220"/>
      <c r="F7476" s="108"/>
      <c r="G7476" s="220"/>
      <c r="H7476" s="108"/>
      <c r="I7476" s="220"/>
      <c r="J7476" s="108"/>
      <c r="K7476" s="220"/>
      <c r="L7476" s="108"/>
      <c r="M7476" s="220"/>
      <c r="N7476" s="108"/>
      <c r="O7476" s="220"/>
      <c r="P7476" s="108"/>
      <c r="Q7476" s="225"/>
    </row>
    <row r="7477" spans="2:17" x14ac:dyDescent="0.25">
      <c r="B7477" s="108"/>
      <c r="C7477" s="220"/>
      <c r="D7477" s="108"/>
      <c r="E7477" s="220"/>
      <c r="F7477" s="108"/>
      <c r="G7477" s="220"/>
      <c r="H7477" s="108"/>
      <c r="I7477" s="220"/>
      <c r="J7477" s="108"/>
      <c r="K7477" s="220"/>
      <c r="L7477" s="108"/>
      <c r="M7477" s="220"/>
      <c r="N7477" s="108"/>
      <c r="O7477" s="220"/>
      <c r="P7477" s="108"/>
      <c r="Q7477" s="225"/>
    </row>
    <row r="7478" spans="2:17" x14ac:dyDescent="0.25">
      <c r="B7478" s="108"/>
      <c r="C7478" s="220"/>
      <c r="D7478" s="108"/>
      <c r="E7478" s="220"/>
      <c r="F7478" s="108"/>
      <c r="G7478" s="220"/>
      <c r="H7478" s="108"/>
      <c r="I7478" s="220"/>
      <c r="J7478" s="108"/>
      <c r="K7478" s="220"/>
      <c r="L7478" s="108"/>
      <c r="M7478" s="220"/>
      <c r="N7478" s="108"/>
      <c r="O7478" s="220"/>
      <c r="P7478" s="108"/>
      <c r="Q7478" s="225"/>
    </row>
    <row r="7479" spans="2:17" x14ac:dyDescent="0.25">
      <c r="B7479" s="108"/>
      <c r="C7479" s="220"/>
      <c r="D7479" s="108"/>
      <c r="E7479" s="220"/>
      <c r="F7479" s="108"/>
      <c r="G7479" s="220"/>
      <c r="H7479" s="108"/>
      <c r="I7479" s="220"/>
      <c r="J7479" s="108"/>
      <c r="K7479" s="220"/>
      <c r="L7479" s="108"/>
      <c r="M7479" s="220"/>
      <c r="N7479" s="108"/>
      <c r="O7479" s="220"/>
      <c r="P7479" s="108"/>
      <c r="Q7479" s="225"/>
    </row>
    <row r="7480" spans="2:17" x14ac:dyDescent="0.25">
      <c r="B7480" s="108"/>
      <c r="C7480" s="220"/>
      <c r="D7480" s="108"/>
      <c r="E7480" s="220"/>
      <c r="F7480" s="108"/>
      <c r="G7480" s="220"/>
      <c r="H7480" s="108"/>
      <c r="I7480" s="220"/>
      <c r="J7480" s="108"/>
      <c r="K7480" s="220"/>
      <c r="L7480" s="108"/>
      <c r="M7480" s="220"/>
      <c r="N7480" s="108"/>
      <c r="O7480" s="220"/>
      <c r="P7480" s="108"/>
      <c r="Q7480" s="225"/>
    </row>
    <row r="7481" spans="2:17" x14ac:dyDescent="0.25">
      <c r="B7481" s="108"/>
      <c r="C7481" s="220"/>
      <c r="D7481" s="108"/>
      <c r="E7481" s="220"/>
      <c r="F7481" s="108"/>
      <c r="G7481" s="220"/>
      <c r="H7481" s="108"/>
      <c r="I7481" s="220"/>
      <c r="J7481" s="108"/>
      <c r="K7481" s="220"/>
      <c r="L7481" s="108"/>
      <c r="M7481" s="220"/>
      <c r="N7481" s="108"/>
      <c r="O7481" s="220"/>
      <c r="P7481" s="108"/>
      <c r="Q7481" s="225"/>
    </row>
    <row r="7482" spans="2:17" x14ac:dyDescent="0.25">
      <c r="B7482" s="108"/>
      <c r="C7482" s="220"/>
      <c r="D7482" s="108"/>
      <c r="E7482" s="220"/>
      <c r="F7482" s="108"/>
      <c r="G7482" s="220"/>
      <c r="H7482" s="108"/>
      <c r="I7482" s="220"/>
      <c r="J7482" s="108"/>
      <c r="K7482" s="220"/>
      <c r="L7482" s="108"/>
      <c r="M7482" s="220"/>
      <c r="N7482" s="108"/>
      <c r="O7482" s="220"/>
      <c r="P7482" s="108"/>
      <c r="Q7482" s="225"/>
    </row>
    <row r="7483" spans="2:17" x14ac:dyDescent="0.25">
      <c r="B7483" s="108"/>
      <c r="C7483" s="220"/>
      <c r="D7483" s="108"/>
      <c r="E7483" s="220"/>
      <c r="F7483" s="108"/>
      <c r="G7483" s="220"/>
      <c r="H7483" s="108"/>
      <c r="I7483" s="220"/>
      <c r="J7483" s="108"/>
      <c r="K7483" s="220"/>
      <c r="L7483" s="108"/>
      <c r="M7483" s="220"/>
      <c r="N7483" s="108"/>
      <c r="O7483" s="220"/>
      <c r="P7483" s="108"/>
      <c r="Q7483" s="225"/>
    </row>
    <row r="7484" spans="2:17" x14ac:dyDescent="0.25">
      <c r="B7484" s="108"/>
      <c r="C7484" s="220"/>
      <c r="D7484" s="108"/>
      <c r="E7484" s="220"/>
      <c r="F7484" s="108"/>
      <c r="G7484" s="220"/>
      <c r="H7484" s="108"/>
      <c r="I7484" s="220"/>
      <c r="J7484" s="108"/>
      <c r="K7484" s="220"/>
      <c r="L7484" s="108"/>
      <c r="M7484" s="220"/>
      <c r="N7484" s="108"/>
      <c r="O7484" s="220"/>
      <c r="P7484" s="108"/>
      <c r="Q7484" s="225"/>
    </row>
    <row r="7485" spans="2:17" x14ac:dyDescent="0.25">
      <c r="B7485" s="108"/>
      <c r="C7485" s="220"/>
      <c r="D7485" s="108"/>
      <c r="E7485" s="220"/>
      <c r="F7485" s="108"/>
      <c r="G7485" s="220"/>
      <c r="H7485" s="108"/>
      <c r="I7485" s="220"/>
      <c r="J7485" s="108"/>
      <c r="K7485" s="220"/>
      <c r="L7485" s="108"/>
      <c r="M7485" s="220"/>
      <c r="N7485" s="108"/>
      <c r="O7485" s="220"/>
      <c r="P7485" s="108"/>
      <c r="Q7485" s="225"/>
    </row>
    <row r="7486" spans="2:17" x14ac:dyDescent="0.25">
      <c r="B7486" s="108"/>
      <c r="C7486" s="220"/>
      <c r="D7486" s="108"/>
      <c r="E7486" s="220"/>
      <c r="F7486" s="108"/>
      <c r="G7486" s="220"/>
      <c r="H7486" s="108"/>
      <c r="I7486" s="220"/>
      <c r="J7486" s="108"/>
      <c r="K7486" s="220"/>
      <c r="L7486" s="108"/>
      <c r="M7486" s="220"/>
      <c r="N7486" s="108"/>
      <c r="O7486" s="220"/>
      <c r="P7486" s="108"/>
      <c r="Q7486" s="225"/>
    </row>
    <row r="7487" spans="2:17" x14ac:dyDescent="0.25">
      <c r="B7487" s="108"/>
      <c r="C7487" s="220"/>
      <c r="D7487" s="108"/>
      <c r="E7487" s="220"/>
      <c r="F7487" s="108"/>
      <c r="G7487" s="220"/>
      <c r="H7487" s="108"/>
      <c r="I7487" s="220"/>
      <c r="J7487" s="108"/>
      <c r="K7487" s="220"/>
      <c r="L7487" s="108"/>
      <c r="M7487" s="220"/>
      <c r="N7487" s="108"/>
      <c r="O7487" s="220"/>
      <c r="P7487" s="108"/>
      <c r="Q7487" s="225"/>
    </row>
    <row r="7488" spans="2:17" x14ac:dyDescent="0.25">
      <c r="B7488" s="108"/>
      <c r="C7488" s="220"/>
      <c r="D7488" s="108"/>
      <c r="E7488" s="220"/>
      <c r="F7488" s="108"/>
      <c r="G7488" s="220"/>
      <c r="H7488" s="108"/>
      <c r="I7488" s="220"/>
      <c r="J7488" s="108"/>
      <c r="K7488" s="220"/>
      <c r="L7488" s="108"/>
      <c r="M7488" s="220"/>
      <c r="N7488" s="108"/>
      <c r="O7488" s="220"/>
      <c r="P7488" s="108"/>
      <c r="Q7488" s="225"/>
    </row>
    <row r="7489" spans="2:17" x14ac:dyDescent="0.25">
      <c r="B7489" s="108"/>
      <c r="C7489" s="220"/>
      <c r="D7489" s="108"/>
      <c r="E7489" s="220"/>
      <c r="F7489" s="108"/>
      <c r="G7489" s="220"/>
      <c r="H7489" s="108"/>
      <c r="I7489" s="220"/>
      <c r="J7489" s="108"/>
      <c r="K7489" s="220"/>
      <c r="L7489" s="108"/>
      <c r="M7489" s="220"/>
      <c r="N7489" s="108"/>
      <c r="O7489" s="220"/>
      <c r="P7489" s="108"/>
      <c r="Q7489" s="225"/>
    </row>
    <row r="7490" spans="2:17" x14ac:dyDescent="0.25">
      <c r="B7490" s="108"/>
      <c r="C7490" s="220"/>
      <c r="D7490" s="108"/>
      <c r="E7490" s="220"/>
      <c r="F7490" s="108"/>
      <c r="G7490" s="220"/>
      <c r="H7490" s="108"/>
      <c r="I7490" s="220"/>
      <c r="J7490" s="108"/>
      <c r="K7490" s="220"/>
      <c r="L7490" s="108"/>
      <c r="M7490" s="220"/>
      <c r="N7490" s="108"/>
      <c r="O7490" s="220"/>
      <c r="P7490" s="108"/>
      <c r="Q7490" s="225"/>
    </row>
    <row r="7491" spans="2:17" x14ac:dyDescent="0.25">
      <c r="B7491" s="108"/>
      <c r="C7491" s="220"/>
      <c r="D7491" s="108"/>
      <c r="E7491" s="220"/>
      <c r="F7491" s="108"/>
      <c r="G7491" s="220"/>
      <c r="H7491" s="108"/>
      <c r="I7491" s="220"/>
      <c r="J7491" s="108"/>
      <c r="K7491" s="220"/>
      <c r="L7491" s="108"/>
      <c r="M7491" s="220"/>
      <c r="N7491" s="108"/>
      <c r="O7491" s="220"/>
      <c r="P7491" s="108"/>
      <c r="Q7491" s="225"/>
    </row>
    <row r="7492" spans="2:17" x14ac:dyDescent="0.25">
      <c r="B7492" s="108"/>
      <c r="C7492" s="220"/>
      <c r="D7492" s="108"/>
      <c r="E7492" s="220"/>
      <c r="F7492" s="108"/>
      <c r="G7492" s="220"/>
      <c r="H7492" s="108"/>
      <c r="I7492" s="220"/>
      <c r="J7492" s="108"/>
      <c r="K7492" s="220"/>
      <c r="L7492" s="108"/>
      <c r="M7492" s="220"/>
      <c r="N7492" s="108"/>
      <c r="O7492" s="220"/>
      <c r="P7492" s="108"/>
      <c r="Q7492" s="225"/>
    </row>
    <row r="7493" spans="2:17" x14ac:dyDescent="0.25">
      <c r="B7493" s="108"/>
      <c r="C7493" s="220"/>
      <c r="D7493" s="108"/>
      <c r="E7493" s="220"/>
      <c r="F7493" s="108"/>
      <c r="G7493" s="220"/>
      <c r="H7493" s="108"/>
      <c r="I7493" s="220"/>
      <c r="J7493" s="108"/>
      <c r="K7493" s="220"/>
      <c r="L7493" s="108"/>
      <c r="M7493" s="220"/>
      <c r="N7493" s="108"/>
      <c r="O7493" s="220"/>
      <c r="P7493" s="108"/>
      <c r="Q7493" s="225"/>
    </row>
    <row r="7494" spans="2:17" x14ac:dyDescent="0.25">
      <c r="B7494" s="108"/>
      <c r="C7494" s="220"/>
      <c r="D7494" s="108"/>
      <c r="E7494" s="220"/>
      <c r="F7494" s="108"/>
      <c r="G7494" s="220"/>
      <c r="H7494" s="108"/>
      <c r="I7494" s="220"/>
      <c r="J7494" s="108"/>
      <c r="K7494" s="220"/>
      <c r="L7494" s="108"/>
      <c r="M7494" s="220"/>
      <c r="N7494" s="108"/>
      <c r="O7494" s="220"/>
      <c r="P7494" s="108"/>
      <c r="Q7494" s="225"/>
    </row>
    <row r="7495" spans="2:17" x14ac:dyDescent="0.25">
      <c r="B7495" s="108"/>
      <c r="C7495" s="220"/>
      <c r="D7495" s="108"/>
      <c r="E7495" s="220"/>
      <c r="F7495" s="108"/>
      <c r="G7495" s="220"/>
      <c r="H7495" s="108"/>
      <c r="I7495" s="220"/>
      <c r="J7495" s="108"/>
      <c r="K7495" s="220"/>
      <c r="L7495" s="108"/>
      <c r="M7495" s="220"/>
      <c r="N7495" s="108"/>
      <c r="O7495" s="220"/>
      <c r="P7495" s="108"/>
      <c r="Q7495" s="225"/>
    </row>
    <row r="7496" spans="2:17" x14ac:dyDescent="0.25">
      <c r="B7496" s="108"/>
      <c r="C7496" s="220"/>
      <c r="D7496" s="108"/>
      <c r="E7496" s="220"/>
      <c r="F7496" s="108"/>
      <c r="G7496" s="220"/>
      <c r="H7496" s="108"/>
      <c r="I7496" s="220"/>
      <c r="J7496" s="108"/>
      <c r="K7496" s="220"/>
      <c r="L7496" s="108"/>
      <c r="M7496" s="220"/>
      <c r="N7496" s="108"/>
      <c r="O7496" s="220"/>
      <c r="P7496" s="108"/>
      <c r="Q7496" s="225"/>
    </row>
    <row r="7497" spans="2:17" x14ac:dyDescent="0.25">
      <c r="B7497" s="108"/>
      <c r="C7497" s="220"/>
      <c r="D7497" s="108"/>
      <c r="E7497" s="220"/>
      <c r="F7497" s="108"/>
      <c r="G7497" s="220"/>
      <c r="H7497" s="108"/>
      <c r="I7497" s="220"/>
      <c r="J7497" s="108"/>
      <c r="K7497" s="220"/>
      <c r="L7497" s="108"/>
      <c r="M7497" s="220"/>
      <c r="N7497" s="108"/>
      <c r="O7497" s="220"/>
      <c r="P7497" s="108"/>
      <c r="Q7497" s="225"/>
    </row>
    <row r="7498" spans="2:17" x14ac:dyDescent="0.25">
      <c r="B7498" s="108"/>
      <c r="C7498" s="220"/>
      <c r="D7498" s="108"/>
      <c r="E7498" s="220"/>
      <c r="F7498" s="108"/>
      <c r="G7498" s="220"/>
      <c r="H7498" s="108"/>
      <c r="I7498" s="220"/>
      <c r="J7498" s="108"/>
      <c r="K7498" s="220"/>
      <c r="L7498" s="108"/>
      <c r="M7498" s="220"/>
      <c r="N7498" s="108"/>
      <c r="O7498" s="220"/>
      <c r="P7498" s="108"/>
      <c r="Q7498" s="225"/>
    </row>
    <row r="7499" spans="2:17" x14ac:dyDescent="0.25">
      <c r="B7499" s="108"/>
      <c r="C7499" s="220"/>
      <c r="D7499" s="108"/>
      <c r="E7499" s="220"/>
      <c r="F7499" s="108"/>
      <c r="G7499" s="220"/>
      <c r="H7499" s="108"/>
      <c r="I7499" s="220"/>
      <c r="J7499" s="108"/>
      <c r="K7499" s="220"/>
      <c r="L7499" s="108"/>
      <c r="M7499" s="220"/>
      <c r="N7499" s="108"/>
      <c r="O7499" s="220"/>
      <c r="P7499" s="108"/>
      <c r="Q7499" s="225"/>
    </row>
    <row r="7500" spans="2:17" x14ac:dyDescent="0.25">
      <c r="B7500" s="108"/>
      <c r="C7500" s="220"/>
      <c r="D7500" s="108"/>
      <c r="E7500" s="220"/>
      <c r="F7500" s="108"/>
      <c r="G7500" s="220"/>
      <c r="H7500" s="108"/>
      <c r="I7500" s="220"/>
      <c r="J7500" s="108"/>
      <c r="K7500" s="220"/>
      <c r="L7500" s="108"/>
      <c r="M7500" s="220"/>
      <c r="N7500" s="108"/>
      <c r="O7500" s="220"/>
      <c r="P7500" s="108"/>
      <c r="Q7500" s="225"/>
    </row>
    <row r="7501" spans="2:17" x14ac:dyDescent="0.25">
      <c r="B7501" s="108"/>
      <c r="C7501" s="220"/>
      <c r="D7501" s="108"/>
      <c r="E7501" s="220"/>
      <c r="F7501" s="108"/>
      <c r="G7501" s="220"/>
      <c r="H7501" s="108"/>
      <c r="I7501" s="220"/>
      <c r="J7501" s="108"/>
      <c r="K7501" s="220"/>
      <c r="L7501" s="108"/>
      <c r="M7501" s="220"/>
      <c r="N7501" s="108"/>
      <c r="O7501" s="220"/>
      <c r="P7501" s="108"/>
      <c r="Q7501" s="225"/>
    </row>
    <row r="7502" spans="2:17" x14ac:dyDescent="0.25">
      <c r="B7502" s="108"/>
      <c r="C7502" s="220"/>
      <c r="D7502" s="108"/>
      <c r="E7502" s="220"/>
      <c r="F7502" s="108"/>
      <c r="G7502" s="220"/>
      <c r="H7502" s="108"/>
      <c r="I7502" s="220"/>
      <c r="J7502" s="108"/>
      <c r="K7502" s="220"/>
      <c r="L7502" s="108"/>
      <c r="M7502" s="220"/>
      <c r="N7502" s="108"/>
      <c r="O7502" s="220"/>
      <c r="P7502" s="108"/>
      <c r="Q7502" s="225"/>
    </row>
    <row r="7503" spans="2:17" x14ac:dyDescent="0.25">
      <c r="B7503" s="108"/>
      <c r="C7503" s="220"/>
      <c r="D7503" s="108"/>
      <c r="E7503" s="220"/>
      <c r="F7503" s="108"/>
      <c r="G7503" s="220"/>
      <c r="H7503" s="108"/>
      <c r="I7503" s="220"/>
      <c r="J7503" s="108"/>
      <c r="K7503" s="220"/>
      <c r="L7503" s="108"/>
      <c r="M7503" s="220"/>
      <c r="N7503" s="108"/>
      <c r="O7503" s="220"/>
      <c r="P7503" s="108"/>
      <c r="Q7503" s="225"/>
    </row>
    <row r="7504" spans="2:17" x14ac:dyDescent="0.25">
      <c r="B7504" s="108"/>
      <c r="C7504" s="220"/>
      <c r="D7504" s="108"/>
      <c r="E7504" s="220"/>
      <c r="F7504" s="108"/>
      <c r="G7504" s="220"/>
      <c r="H7504" s="108"/>
      <c r="I7504" s="220"/>
      <c r="J7504" s="108"/>
      <c r="K7504" s="220"/>
      <c r="L7504" s="108"/>
      <c r="M7504" s="220"/>
      <c r="N7504" s="108"/>
      <c r="O7504" s="220"/>
      <c r="P7504" s="108"/>
      <c r="Q7504" s="225"/>
    </row>
    <row r="7505" spans="2:17" x14ac:dyDescent="0.25">
      <c r="B7505" s="108"/>
      <c r="C7505" s="220"/>
      <c r="D7505" s="108"/>
      <c r="E7505" s="220"/>
      <c r="F7505" s="108"/>
      <c r="G7505" s="220"/>
      <c r="H7505" s="108"/>
      <c r="I7505" s="220"/>
      <c r="J7505" s="108"/>
      <c r="K7505" s="220"/>
      <c r="L7505" s="108"/>
      <c r="M7505" s="220"/>
      <c r="N7505" s="108"/>
      <c r="O7505" s="220"/>
      <c r="P7505" s="108"/>
      <c r="Q7505" s="225"/>
    </row>
    <row r="7506" spans="2:17" x14ac:dyDescent="0.25">
      <c r="B7506" s="108"/>
      <c r="C7506" s="220"/>
      <c r="D7506" s="108"/>
      <c r="E7506" s="220"/>
      <c r="F7506" s="108"/>
      <c r="G7506" s="220"/>
      <c r="H7506" s="108"/>
      <c r="I7506" s="220"/>
      <c r="J7506" s="108"/>
      <c r="K7506" s="220"/>
      <c r="L7506" s="108"/>
      <c r="M7506" s="220"/>
      <c r="N7506" s="108"/>
      <c r="O7506" s="220"/>
      <c r="P7506" s="108"/>
      <c r="Q7506" s="225"/>
    </row>
    <row r="7507" spans="2:17" x14ac:dyDescent="0.25">
      <c r="B7507" s="108"/>
      <c r="C7507" s="220"/>
      <c r="D7507" s="108"/>
      <c r="E7507" s="220"/>
      <c r="F7507" s="108"/>
      <c r="G7507" s="220"/>
      <c r="H7507" s="108"/>
      <c r="I7507" s="220"/>
      <c r="J7507" s="108"/>
      <c r="K7507" s="220"/>
      <c r="L7507" s="108"/>
      <c r="M7507" s="220"/>
      <c r="N7507" s="108"/>
      <c r="O7507" s="220"/>
      <c r="P7507" s="108"/>
      <c r="Q7507" s="225"/>
    </row>
    <row r="7508" spans="2:17" x14ac:dyDescent="0.25">
      <c r="B7508" s="108"/>
      <c r="C7508" s="220"/>
      <c r="D7508" s="108"/>
      <c r="E7508" s="220"/>
      <c r="F7508" s="108"/>
      <c r="G7508" s="220"/>
      <c r="H7508" s="108"/>
      <c r="I7508" s="220"/>
      <c r="J7508" s="108"/>
      <c r="K7508" s="220"/>
      <c r="L7508" s="108"/>
      <c r="M7508" s="220"/>
      <c r="N7508" s="108"/>
      <c r="O7508" s="220"/>
      <c r="P7508" s="108"/>
      <c r="Q7508" s="225"/>
    </row>
    <row r="7509" spans="2:17" x14ac:dyDescent="0.25">
      <c r="B7509" s="108"/>
      <c r="C7509" s="220"/>
      <c r="D7509" s="108"/>
      <c r="E7509" s="220"/>
      <c r="F7509" s="108"/>
      <c r="G7509" s="220"/>
      <c r="H7509" s="108"/>
      <c r="I7509" s="220"/>
      <c r="J7509" s="108"/>
      <c r="K7509" s="220"/>
      <c r="L7509" s="108"/>
      <c r="M7509" s="220"/>
      <c r="N7509" s="108"/>
      <c r="O7509" s="220"/>
      <c r="P7509" s="108"/>
      <c r="Q7509" s="225"/>
    </row>
    <row r="7510" spans="2:17" x14ac:dyDescent="0.25">
      <c r="B7510" s="108"/>
      <c r="C7510" s="220"/>
      <c r="D7510" s="108"/>
      <c r="E7510" s="220"/>
      <c r="F7510" s="108"/>
      <c r="G7510" s="220"/>
      <c r="H7510" s="108"/>
      <c r="I7510" s="220"/>
      <c r="J7510" s="108"/>
      <c r="K7510" s="220"/>
      <c r="L7510" s="108"/>
      <c r="M7510" s="220"/>
      <c r="N7510" s="108"/>
      <c r="O7510" s="220"/>
      <c r="P7510" s="108"/>
      <c r="Q7510" s="225"/>
    </row>
    <row r="7511" spans="2:17" x14ac:dyDescent="0.25">
      <c r="B7511" s="108"/>
      <c r="C7511" s="220"/>
      <c r="D7511" s="108"/>
      <c r="E7511" s="220"/>
      <c r="F7511" s="108"/>
      <c r="G7511" s="220"/>
      <c r="H7511" s="108"/>
      <c r="I7511" s="220"/>
      <c r="J7511" s="108"/>
      <c r="K7511" s="220"/>
      <c r="L7511" s="108"/>
      <c r="M7511" s="220"/>
      <c r="N7511" s="108"/>
      <c r="O7511" s="220"/>
      <c r="P7511" s="108"/>
      <c r="Q7511" s="225"/>
    </row>
    <row r="7512" spans="2:17" x14ac:dyDescent="0.25">
      <c r="B7512" s="108"/>
      <c r="C7512" s="220"/>
      <c r="D7512" s="108"/>
      <c r="E7512" s="220"/>
      <c r="F7512" s="108"/>
      <c r="G7512" s="220"/>
      <c r="H7512" s="108"/>
      <c r="I7512" s="220"/>
      <c r="J7512" s="108"/>
      <c r="K7512" s="220"/>
      <c r="L7512" s="108"/>
      <c r="M7512" s="220"/>
      <c r="N7512" s="108"/>
      <c r="O7512" s="220"/>
      <c r="P7512" s="108"/>
      <c r="Q7512" s="225"/>
    </row>
    <row r="7513" spans="2:17" x14ac:dyDescent="0.25">
      <c r="B7513" s="108"/>
      <c r="C7513" s="220"/>
      <c r="D7513" s="108"/>
      <c r="E7513" s="220"/>
      <c r="F7513" s="108"/>
      <c r="G7513" s="220"/>
      <c r="H7513" s="108"/>
      <c r="I7513" s="220"/>
      <c r="J7513" s="108"/>
      <c r="K7513" s="220"/>
      <c r="L7513" s="108"/>
      <c r="M7513" s="220"/>
      <c r="N7513" s="108"/>
      <c r="O7513" s="220"/>
      <c r="P7513" s="108"/>
      <c r="Q7513" s="225"/>
    </row>
    <row r="7514" spans="2:17" x14ac:dyDescent="0.25">
      <c r="B7514" s="108"/>
      <c r="C7514" s="220"/>
      <c r="D7514" s="108"/>
      <c r="E7514" s="220"/>
      <c r="F7514" s="108"/>
      <c r="G7514" s="220"/>
      <c r="H7514" s="108"/>
      <c r="I7514" s="220"/>
      <c r="J7514" s="108"/>
      <c r="K7514" s="220"/>
      <c r="L7514" s="108"/>
      <c r="M7514" s="220"/>
      <c r="N7514" s="108"/>
      <c r="O7514" s="220"/>
      <c r="P7514" s="108"/>
      <c r="Q7514" s="225"/>
    </row>
    <row r="7515" spans="2:17" x14ac:dyDescent="0.25">
      <c r="B7515" s="108"/>
      <c r="C7515" s="220"/>
      <c r="D7515" s="108"/>
      <c r="E7515" s="220"/>
      <c r="F7515" s="108"/>
      <c r="G7515" s="220"/>
      <c r="H7515" s="108"/>
      <c r="I7515" s="220"/>
      <c r="J7515" s="108"/>
      <c r="K7515" s="220"/>
      <c r="L7515" s="108"/>
      <c r="M7515" s="220"/>
      <c r="N7515" s="108"/>
      <c r="O7515" s="220"/>
      <c r="P7515" s="108"/>
      <c r="Q7515" s="225"/>
    </row>
    <row r="7516" spans="2:17" x14ac:dyDescent="0.25">
      <c r="B7516" s="108"/>
      <c r="C7516" s="220"/>
      <c r="D7516" s="108"/>
      <c r="E7516" s="220"/>
      <c r="F7516" s="108"/>
      <c r="G7516" s="220"/>
      <c r="H7516" s="108"/>
      <c r="I7516" s="220"/>
      <c r="J7516" s="108"/>
      <c r="K7516" s="220"/>
      <c r="L7516" s="108"/>
      <c r="M7516" s="220"/>
      <c r="N7516" s="108"/>
      <c r="O7516" s="220"/>
      <c r="P7516" s="108"/>
      <c r="Q7516" s="225"/>
    </row>
    <row r="7517" spans="2:17" x14ac:dyDescent="0.25">
      <c r="B7517" s="108"/>
      <c r="C7517" s="220"/>
      <c r="D7517" s="108"/>
      <c r="E7517" s="220"/>
      <c r="F7517" s="108"/>
      <c r="G7517" s="220"/>
      <c r="H7517" s="108"/>
      <c r="I7517" s="220"/>
      <c r="J7517" s="108"/>
      <c r="K7517" s="220"/>
      <c r="L7517" s="108"/>
      <c r="M7517" s="220"/>
      <c r="N7517" s="108"/>
      <c r="O7517" s="220"/>
      <c r="P7517" s="108"/>
      <c r="Q7517" s="225"/>
    </row>
    <row r="7518" spans="2:17" x14ac:dyDescent="0.25">
      <c r="B7518" s="108"/>
      <c r="C7518" s="220"/>
      <c r="D7518" s="108"/>
      <c r="E7518" s="220"/>
      <c r="F7518" s="108"/>
      <c r="G7518" s="220"/>
      <c r="H7518" s="108"/>
      <c r="I7518" s="220"/>
      <c r="J7518" s="108"/>
      <c r="K7518" s="220"/>
      <c r="L7518" s="108"/>
      <c r="M7518" s="220"/>
      <c r="N7518" s="108"/>
      <c r="O7518" s="220"/>
      <c r="P7518" s="108"/>
      <c r="Q7518" s="225"/>
    </row>
    <row r="7519" spans="2:17" x14ac:dyDescent="0.25">
      <c r="B7519" s="108"/>
      <c r="C7519" s="220"/>
      <c r="D7519" s="108"/>
      <c r="E7519" s="220"/>
      <c r="F7519" s="108"/>
      <c r="G7519" s="220"/>
      <c r="H7519" s="108"/>
      <c r="I7519" s="220"/>
      <c r="J7519" s="108"/>
      <c r="K7519" s="220"/>
      <c r="L7519" s="108"/>
      <c r="M7519" s="220"/>
      <c r="N7519" s="108"/>
      <c r="O7519" s="220"/>
      <c r="P7519" s="108"/>
      <c r="Q7519" s="225"/>
    </row>
    <row r="7520" spans="2:17" x14ac:dyDescent="0.25">
      <c r="B7520" s="108"/>
      <c r="C7520" s="220"/>
      <c r="D7520" s="108"/>
      <c r="E7520" s="220"/>
      <c r="F7520" s="108"/>
      <c r="G7520" s="220"/>
      <c r="H7520" s="108"/>
      <c r="I7520" s="220"/>
      <c r="J7520" s="108"/>
      <c r="K7520" s="220"/>
      <c r="L7520" s="108"/>
      <c r="M7520" s="220"/>
      <c r="N7520" s="108"/>
      <c r="O7520" s="220"/>
      <c r="P7520" s="108"/>
      <c r="Q7520" s="225"/>
    </row>
    <row r="7521" spans="2:17" x14ac:dyDescent="0.25">
      <c r="B7521" s="108"/>
      <c r="C7521" s="220"/>
      <c r="D7521" s="108"/>
      <c r="E7521" s="220"/>
      <c r="F7521" s="108"/>
      <c r="G7521" s="220"/>
      <c r="H7521" s="108"/>
      <c r="I7521" s="220"/>
      <c r="J7521" s="108"/>
      <c r="K7521" s="220"/>
      <c r="L7521" s="108"/>
      <c r="M7521" s="220"/>
      <c r="N7521" s="108"/>
      <c r="O7521" s="220"/>
      <c r="P7521" s="108"/>
      <c r="Q7521" s="225"/>
    </row>
    <row r="7522" spans="2:17" x14ac:dyDescent="0.25">
      <c r="B7522" s="108"/>
      <c r="C7522" s="220"/>
      <c r="D7522" s="108"/>
      <c r="E7522" s="220"/>
      <c r="F7522" s="108"/>
      <c r="G7522" s="220"/>
      <c r="H7522" s="108"/>
      <c r="I7522" s="220"/>
      <c r="J7522" s="108"/>
      <c r="K7522" s="220"/>
      <c r="L7522" s="108"/>
      <c r="M7522" s="220"/>
      <c r="N7522" s="108"/>
      <c r="O7522" s="220"/>
      <c r="P7522" s="108"/>
      <c r="Q7522" s="225"/>
    </row>
    <row r="7523" spans="2:17" x14ac:dyDescent="0.25">
      <c r="B7523" s="108"/>
      <c r="C7523" s="220"/>
      <c r="D7523" s="108"/>
      <c r="E7523" s="220"/>
      <c r="F7523" s="108"/>
      <c r="G7523" s="220"/>
      <c r="H7523" s="108"/>
      <c r="I7523" s="220"/>
      <c r="J7523" s="108"/>
      <c r="K7523" s="220"/>
      <c r="L7523" s="108"/>
      <c r="M7523" s="220"/>
      <c r="N7523" s="108"/>
      <c r="O7523" s="220"/>
      <c r="P7523" s="108"/>
      <c r="Q7523" s="225"/>
    </row>
    <row r="7524" spans="2:17" x14ac:dyDescent="0.25">
      <c r="B7524" s="108"/>
      <c r="C7524" s="220"/>
      <c r="D7524" s="108"/>
      <c r="E7524" s="220"/>
      <c r="F7524" s="108"/>
      <c r="G7524" s="220"/>
      <c r="H7524" s="108"/>
      <c r="I7524" s="220"/>
      <c r="J7524" s="108"/>
      <c r="K7524" s="220"/>
      <c r="L7524" s="108"/>
      <c r="M7524" s="220"/>
      <c r="N7524" s="108"/>
      <c r="O7524" s="220"/>
      <c r="P7524" s="108"/>
      <c r="Q7524" s="225"/>
    </row>
    <row r="7525" spans="2:17" x14ac:dyDescent="0.25">
      <c r="B7525" s="108"/>
      <c r="C7525" s="220"/>
      <c r="D7525" s="108"/>
      <c r="E7525" s="220"/>
      <c r="F7525" s="108"/>
      <c r="G7525" s="220"/>
      <c r="H7525" s="108"/>
      <c r="I7525" s="220"/>
      <c r="J7525" s="108"/>
      <c r="K7525" s="220"/>
      <c r="L7525" s="108"/>
      <c r="M7525" s="220"/>
      <c r="N7525" s="108"/>
      <c r="O7525" s="220"/>
      <c r="P7525" s="108"/>
      <c r="Q7525" s="225"/>
    </row>
    <row r="7526" spans="2:17" x14ac:dyDescent="0.25">
      <c r="B7526" s="108"/>
      <c r="C7526" s="220"/>
      <c r="D7526" s="108"/>
      <c r="E7526" s="220"/>
      <c r="F7526" s="108"/>
      <c r="G7526" s="220"/>
      <c r="H7526" s="108"/>
      <c r="I7526" s="220"/>
      <c r="J7526" s="108"/>
      <c r="K7526" s="220"/>
      <c r="L7526" s="108"/>
      <c r="M7526" s="220"/>
      <c r="N7526" s="108"/>
      <c r="O7526" s="220"/>
      <c r="P7526" s="108"/>
      <c r="Q7526" s="225"/>
    </row>
    <row r="7527" spans="2:17" x14ac:dyDescent="0.25">
      <c r="B7527" s="108"/>
      <c r="C7527" s="220"/>
      <c r="D7527" s="108"/>
      <c r="E7527" s="220"/>
      <c r="F7527" s="108"/>
      <c r="G7527" s="220"/>
      <c r="H7527" s="108"/>
      <c r="I7527" s="220"/>
      <c r="J7527" s="108"/>
      <c r="K7527" s="220"/>
      <c r="L7527" s="108"/>
      <c r="M7527" s="220"/>
      <c r="N7527" s="108"/>
      <c r="O7527" s="220"/>
      <c r="P7527" s="108"/>
      <c r="Q7527" s="225"/>
    </row>
    <row r="7528" spans="2:17" x14ac:dyDescent="0.25">
      <c r="B7528" s="108"/>
      <c r="C7528" s="220"/>
      <c r="D7528" s="108"/>
      <c r="E7528" s="220"/>
      <c r="F7528" s="108"/>
      <c r="G7528" s="220"/>
      <c r="H7528" s="108"/>
      <c r="I7528" s="220"/>
      <c r="J7528" s="108"/>
      <c r="K7528" s="220"/>
      <c r="L7528" s="108"/>
      <c r="M7528" s="220"/>
      <c r="N7528" s="108"/>
      <c r="O7528" s="220"/>
      <c r="P7528" s="108"/>
      <c r="Q7528" s="225"/>
    </row>
    <row r="7529" spans="2:17" x14ac:dyDescent="0.25">
      <c r="B7529" s="108"/>
      <c r="C7529" s="220"/>
      <c r="D7529" s="108"/>
      <c r="E7529" s="220"/>
      <c r="F7529" s="108"/>
      <c r="G7529" s="220"/>
      <c r="H7529" s="108"/>
      <c r="I7529" s="220"/>
      <c r="J7529" s="108"/>
      <c r="K7529" s="220"/>
      <c r="L7529" s="108"/>
      <c r="M7529" s="220"/>
      <c r="N7529" s="108"/>
      <c r="O7529" s="220"/>
      <c r="P7529" s="108"/>
      <c r="Q7529" s="225"/>
    </row>
    <row r="7530" spans="2:17" x14ac:dyDescent="0.25">
      <c r="B7530" s="108"/>
      <c r="C7530" s="220"/>
      <c r="D7530" s="108"/>
      <c r="E7530" s="220"/>
      <c r="F7530" s="108"/>
      <c r="G7530" s="220"/>
      <c r="H7530" s="108"/>
      <c r="I7530" s="220"/>
      <c r="J7530" s="108"/>
      <c r="K7530" s="220"/>
      <c r="L7530" s="108"/>
      <c r="M7530" s="220"/>
      <c r="N7530" s="108"/>
      <c r="O7530" s="220"/>
      <c r="P7530" s="108"/>
      <c r="Q7530" s="225"/>
    </row>
    <row r="7531" spans="2:17" x14ac:dyDescent="0.25">
      <c r="B7531" s="108"/>
      <c r="C7531" s="220"/>
      <c r="D7531" s="108"/>
      <c r="E7531" s="220"/>
      <c r="F7531" s="108"/>
      <c r="G7531" s="220"/>
      <c r="H7531" s="108"/>
      <c r="I7531" s="220"/>
      <c r="J7531" s="108"/>
      <c r="K7531" s="220"/>
      <c r="L7531" s="108"/>
      <c r="M7531" s="220"/>
      <c r="N7531" s="108"/>
      <c r="O7531" s="220"/>
      <c r="P7531" s="108"/>
      <c r="Q7531" s="225"/>
    </row>
    <row r="7532" spans="2:17" x14ac:dyDescent="0.25">
      <c r="B7532" s="108"/>
      <c r="C7532" s="220"/>
      <c r="D7532" s="108"/>
      <c r="E7532" s="220"/>
      <c r="F7532" s="108"/>
      <c r="G7532" s="220"/>
      <c r="H7532" s="108"/>
      <c r="I7532" s="220"/>
      <c r="J7532" s="108"/>
      <c r="K7532" s="220"/>
      <c r="L7532" s="108"/>
      <c r="M7532" s="220"/>
      <c r="N7532" s="108"/>
      <c r="O7532" s="220"/>
      <c r="P7532" s="108"/>
      <c r="Q7532" s="225"/>
    </row>
    <row r="7533" spans="2:17" x14ac:dyDescent="0.25">
      <c r="B7533" s="108"/>
      <c r="C7533" s="220"/>
      <c r="D7533" s="108"/>
      <c r="E7533" s="220"/>
      <c r="F7533" s="108"/>
      <c r="G7533" s="220"/>
      <c r="H7533" s="108"/>
      <c r="I7533" s="220"/>
      <c r="J7533" s="108"/>
      <c r="K7533" s="220"/>
      <c r="L7533" s="108"/>
      <c r="M7533" s="220"/>
      <c r="N7533" s="108"/>
      <c r="O7533" s="220"/>
      <c r="P7533" s="108"/>
      <c r="Q7533" s="225"/>
    </row>
    <row r="7534" spans="2:17" x14ac:dyDescent="0.25">
      <c r="B7534" s="108"/>
      <c r="C7534" s="220"/>
      <c r="D7534" s="108"/>
      <c r="E7534" s="220"/>
      <c r="F7534" s="108"/>
      <c r="G7534" s="220"/>
      <c r="H7534" s="108"/>
      <c r="I7534" s="220"/>
      <c r="J7534" s="108"/>
      <c r="K7534" s="220"/>
      <c r="L7534" s="108"/>
      <c r="M7534" s="220"/>
      <c r="N7534" s="108"/>
      <c r="O7534" s="220"/>
      <c r="P7534" s="108"/>
      <c r="Q7534" s="225"/>
    </row>
    <row r="7535" spans="2:17" x14ac:dyDescent="0.25">
      <c r="B7535" s="108"/>
      <c r="C7535" s="220"/>
      <c r="D7535" s="108"/>
      <c r="E7535" s="220"/>
      <c r="F7535" s="108"/>
      <c r="G7535" s="220"/>
      <c r="H7535" s="108"/>
      <c r="I7535" s="220"/>
      <c r="J7535" s="108"/>
      <c r="K7535" s="220"/>
      <c r="L7535" s="108"/>
      <c r="M7535" s="220"/>
      <c r="N7535" s="108"/>
      <c r="O7535" s="220"/>
      <c r="P7535" s="108"/>
      <c r="Q7535" s="225"/>
    </row>
    <row r="7536" spans="2:17" x14ac:dyDescent="0.25">
      <c r="B7536" s="108"/>
      <c r="C7536" s="220"/>
      <c r="D7536" s="108"/>
      <c r="E7536" s="220"/>
      <c r="F7536" s="108"/>
      <c r="G7536" s="220"/>
      <c r="H7536" s="108"/>
      <c r="I7536" s="220"/>
      <c r="J7536" s="108"/>
      <c r="K7536" s="220"/>
      <c r="L7536" s="108"/>
      <c r="M7536" s="220"/>
      <c r="N7536" s="108"/>
      <c r="O7536" s="220"/>
      <c r="P7536" s="108"/>
      <c r="Q7536" s="225"/>
    </row>
    <row r="7537" spans="2:17" x14ac:dyDescent="0.25">
      <c r="B7537" s="108"/>
      <c r="C7537" s="220"/>
      <c r="D7537" s="108"/>
      <c r="E7537" s="220"/>
      <c r="F7537" s="108"/>
      <c r="G7537" s="220"/>
      <c r="H7537" s="108"/>
      <c r="I7537" s="220"/>
      <c r="J7537" s="108"/>
      <c r="K7537" s="220"/>
      <c r="L7537" s="108"/>
      <c r="M7537" s="220"/>
      <c r="N7537" s="108"/>
      <c r="O7537" s="220"/>
      <c r="P7537" s="108"/>
      <c r="Q7537" s="225"/>
    </row>
    <row r="7538" spans="2:17" x14ac:dyDescent="0.25">
      <c r="B7538" s="108"/>
      <c r="C7538" s="220"/>
      <c r="D7538" s="108"/>
      <c r="E7538" s="220"/>
      <c r="F7538" s="108"/>
      <c r="G7538" s="220"/>
      <c r="H7538" s="108"/>
      <c r="I7538" s="220"/>
      <c r="J7538" s="108"/>
      <c r="K7538" s="220"/>
      <c r="L7538" s="108"/>
      <c r="M7538" s="220"/>
      <c r="N7538" s="108"/>
      <c r="O7538" s="220"/>
      <c r="P7538" s="108"/>
      <c r="Q7538" s="225"/>
    </row>
    <row r="7539" spans="2:17" x14ac:dyDescent="0.25">
      <c r="B7539" s="108"/>
      <c r="C7539" s="220"/>
      <c r="D7539" s="108"/>
      <c r="E7539" s="220"/>
      <c r="F7539" s="108"/>
      <c r="G7539" s="220"/>
      <c r="H7539" s="108"/>
      <c r="I7539" s="220"/>
      <c r="J7539" s="108"/>
      <c r="K7539" s="220"/>
      <c r="L7539" s="108"/>
      <c r="M7539" s="220"/>
      <c r="N7539" s="108"/>
      <c r="O7539" s="220"/>
      <c r="P7539" s="108"/>
      <c r="Q7539" s="225"/>
    </row>
    <row r="7540" spans="2:17" x14ac:dyDescent="0.25">
      <c r="B7540" s="108"/>
      <c r="C7540" s="220"/>
      <c r="D7540" s="108"/>
      <c r="E7540" s="220"/>
      <c r="F7540" s="108"/>
      <c r="G7540" s="220"/>
      <c r="H7540" s="108"/>
      <c r="I7540" s="220"/>
      <c r="J7540" s="108"/>
      <c r="K7540" s="220"/>
      <c r="L7540" s="108"/>
      <c r="M7540" s="220"/>
      <c r="N7540" s="108"/>
      <c r="O7540" s="220"/>
      <c r="P7540" s="108"/>
      <c r="Q7540" s="225"/>
    </row>
    <row r="7541" spans="2:17" x14ac:dyDescent="0.25">
      <c r="B7541" s="108"/>
      <c r="C7541" s="220"/>
      <c r="D7541" s="108"/>
      <c r="E7541" s="220"/>
      <c r="F7541" s="108"/>
      <c r="G7541" s="220"/>
      <c r="H7541" s="108"/>
      <c r="I7541" s="220"/>
      <c r="J7541" s="108"/>
      <c r="K7541" s="220"/>
      <c r="L7541" s="108"/>
      <c r="M7541" s="220"/>
      <c r="N7541" s="108"/>
      <c r="O7541" s="220"/>
      <c r="P7541" s="108"/>
      <c r="Q7541" s="225"/>
    </row>
    <row r="7542" spans="2:17" x14ac:dyDescent="0.25">
      <c r="B7542" s="108"/>
      <c r="C7542" s="220"/>
      <c r="D7542" s="108"/>
      <c r="E7542" s="220"/>
      <c r="F7542" s="108"/>
      <c r="G7542" s="220"/>
      <c r="H7542" s="108"/>
      <c r="I7542" s="220"/>
      <c r="J7542" s="108"/>
      <c r="K7542" s="220"/>
      <c r="L7542" s="108"/>
      <c r="M7542" s="220"/>
      <c r="N7542" s="108"/>
      <c r="O7542" s="220"/>
      <c r="P7542" s="108"/>
      <c r="Q7542" s="225"/>
    </row>
    <row r="7543" spans="2:17" x14ac:dyDescent="0.25">
      <c r="B7543" s="108"/>
      <c r="C7543" s="220"/>
      <c r="D7543" s="108"/>
      <c r="E7543" s="220"/>
      <c r="F7543" s="108"/>
      <c r="G7543" s="220"/>
      <c r="H7543" s="108"/>
      <c r="I7543" s="220"/>
      <c r="J7543" s="108"/>
      <c r="K7543" s="220"/>
      <c r="L7543" s="108"/>
      <c r="M7543" s="220"/>
      <c r="N7543" s="108"/>
      <c r="O7543" s="220"/>
      <c r="P7543" s="108"/>
      <c r="Q7543" s="225"/>
    </row>
    <row r="7544" spans="2:17" x14ac:dyDescent="0.25">
      <c r="B7544" s="108"/>
      <c r="C7544" s="220"/>
      <c r="D7544" s="108"/>
      <c r="E7544" s="220"/>
      <c r="F7544" s="108"/>
      <c r="G7544" s="220"/>
      <c r="H7544" s="108"/>
      <c r="I7544" s="220"/>
      <c r="J7544" s="108"/>
      <c r="K7544" s="220"/>
      <c r="L7544" s="108"/>
      <c r="M7544" s="220"/>
      <c r="N7544" s="108"/>
      <c r="O7544" s="220"/>
      <c r="P7544" s="108"/>
      <c r="Q7544" s="225"/>
    </row>
    <row r="7545" spans="2:17" x14ac:dyDescent="0.25">
      <c r="B7545" s="108"/>
      <c r="C7545" s="220"/>
      <c r="D7545" s="108"/>
      <c r="E7545" s="220"/>
      <c r="F7545" s="108"/>
      <c r="G7545" s="220"/>
      <c r="H7545" s="108"/>
      <c r="I7545" s="220"/>
      <c r="J7545" s="108"/>
      <c r="K7545" s="220"/>
      <c r="L7545" s="108"/>
      <c r="M7545" s="220"/>
      <c r="N7545" s="108"/>
      <c r="O7545" s="220"/>
      <c r="P7545" s="108"/>
      <c r="Q7545" s="225"/>
    </row>
    <row r="7546" spans="2:17" x14ac:dyDescent="0.25">
      <c r="B7546" s="108"/>
      <c r="C7546" s="220"/>
      <c r="D7546" s="108"/>
      <c r="E7546" s="220"/>
      <c r="F7546" s="108"/>
      <c r="G7546" s="220"/>
      <c r="H7546" s="108"/>
      <c r="I7546" s="220"/>
      <c r="J7546" s="108"/>
      <c r="K7546" s="220"/>
      <c r="L7546" s="108"/>
      <c r="M7546" s="220"/>
      <c r="N7546" s="108"/>
      <c r="O7546" s="220"/>
      <c r="P7546" s="108"/>
      <c r="Q7546" s="225"/>
    </row>
    <row r="7547" spans="2:17" x14ac:dyDescent="0.25">
      <c r="B7547" s="108"/>
      <c r="C7547" s="220"/>
      <c r="D7547" s="108"/>
      <c r="E7547" s="220"/>
      <c r="F7547" s="108"/>
      <c r="G7547" s="220"/>
      <c r="H7547" s="108"/>
      <c r="I7547" s="220"/>
      <c r="J7547" s="108"/>
      <c r="K7547" s="220"/>
      <c r="L7547" s="108"/>
      <c r="M7547" s="220"/>
      <c r="N7547" s="108"/>
      <c r="O7547" s="220"/>
      <c r="P7547" s="108"/>
      <c r="Q7547" s="225"/>
    </row>
    <row r="7548" spans="2:17" x14ac:dyDescent="0.25">
      <c r="B7548" s="108"/>
      <c r="C7548" s="220"/>
      <c r="D7548" s="108"/>
      <c r="E7548" s="220"/>
      <c r="F7548" s="108"/>
      <c r="G7548" s="220"/>
      <c r="H7548" s="108"/>
      <c r="I7548" s="220"/>
      <c r="J7548" s="108"/>
      <c r="K7548" s="220"/>
      <c r="L7548" s="108"/>
      <c r="M7548" s="220"/>
      <c r="N7548" s="108"/>
      <c r="O7548" s="220"/>
      <c r="P7548" s="108"/>
      <c r="Q7548" s="225"/>
    </row>
    <row r="7549" spans="2:17" x14ac:dyDescent="0.25">
      <c r="B7549" s="108"/>
      <c r="C7549" s="220"/>
      <c r="D7549" s="108"/>
      <c r="E7549" s="220"/>
      <c r="F7549" s="108"/>
      <c r="G7549" s="220"/>
      <c r="H7549" s="108"/>
      <c r="I7549" s="220"/>
      <c r="J7549" s="108"/>
      <c r="K7549" s="220"/>
      <c r="L7549" s="108"/>
      <c r="M7549" s="220"/>
      <c r="N7549" s="108"/>
      <c r="O7549" s="220"/>
      <c r="P7549" s="108"/>
      <c r="Q7549" s="225"/>
    </row>
    <row r="7550" spans="2:17" x14ac:dyDescent="0.25">
      <c r="B7550" s="108"/>
      <c r="C7550" s="220"/>
      <c r="D7550" s="108"/>
      <c r="E7550" s="220"/>
      <c r="F7550" s="108"/>
      <c r="G7550" s="220"/>
      <c r="H7550" s="108"/>
      <c r="I7550" s="220"/>
      <c r="J7550" s="108"/>
      <c r="K7550" s="220"/>
      <c r="L7550" s="108"/>
      <c r="M7550" s="220"/>
      <c r="N7550" s="108"/>
      <c r="O7550" s="220"/>
      <c r="P7550" s="108"/>
      <c r="Q7550" s="225"/>
    </row>
    <row r="7551" spans="2:17" x14ac:dyDescent="0.25">
      <c r="B7551" s="108"/>
      <c r="C7551" s="220"/>
      <c r="D7551" s="108"/>
      <c r="E7551" s="220"/>
      <c r="F7551" s="108"/>
      <c r="G7551" s="220"/>
      <c r="H7551" s="108"/>
      <c r="I7551" s="220"/>
      <c r="J7551" s="108"/>
      <c r="K7551" s="220"/>
      <c r="L7551" s="108"/>
      <c r="M7551" s="220"/>
      <c r="N7551" s="108"/>
      <c r="O7551" s="220"/>
      <c r="P7551" s="108"/>
      <c r="Q7551" s="225"/>
    </row>
    <row r="7552" spans="2:17" x14ac:dyDescent="0.25">
      <c r="B7552" s="108"/>
      <c r="C7552" s="220"/>
      <c r="D7552" s="108"/>
      <c r="E7552" s="220"/>
      <c r="F7552" s="108"/>
      <c r="G7552" s="220"/>
      <c r="H7552" s="108"/>
      <c r="I7552" s="220"/>
      <c r="J7552" s="108"/>
      <c r="K7552" s="220"/>
      <c r="L7552" s="108"/>
      <c r="M7552" s="220"/>
      <c r="N7552" s="108"/>
      <c r="O7552" s="220"/>
      <c r="P7552" s="108"/>
      <c r="Q7552" s="225"/>
    </row>
    <row r="7553" spans="2:17" x14ac:dyDescent="0.25">
      <c r="B7553" s="108"/>
      <c r="C7553" s="220"/>
      <c r="D7553" s="108"/>
      <c r="E7553" s="220"/>
      <c r="F7553" s="108"/>
      <c r="G7553" s="220"/>
      <c r="H7553" s="108"/>
      <c r="I7553" s="220"/>
      <c r="J7553" s="108"/>
      <c r="K7553" s="220"/>
      <c r="L7553" s="108"/>
      <c r="M7553" s="220"/>
      <c r="N7553" s="108"/>
      <c r="O7553" s="220"/>
      <c r="P7553" s="108"/>
      <c r="Q7553" s="225"/>
    </row>
    <row r="7554" spans="2:17" x14ac:dyDescent="0.25">
      <c r="B7554" s="108"/>
      <c r="C7554" s="220"/>
      <c r="D7554" s="108"/>
      <c r="E7554" s="220"/>
      <c r="F7554" s="108"/>
      <c r="G7554" s="220"/>
      <c r="H7554" s="108"/>
      <c r="I7554" s="220"/>
      <c r="J7554" s="108"/>
      <c r="K7554" s="220"/>
      <c r="L7554" s="108"/>
      <c r="M7554" s="220"/>
      <c r="N7554" s="108"/>
      <c r="O7554" s="220"/>
      <c r="P7554" s="108"/>
      <c r="Q7554" s="225"/>
    </row>
    <row r="7555" spans="2:17" x14ac:dyDescent="0.25">
      <c r="B7555" s="108"/>
      <c r="C7555" s="220"/>
      <c r="D7555" s="108"/>
      <c r="E7555" s="220"/>
      <c r="F7555" s="108"/>
      <c r="G7555" s="220"/>
      <c r="H7555" s="108"/>
      <c r="I7555" s="220"/>
      <c r="J7555" s="108"/>
      <c r="K7555" s="220"/>
      <c r="L7555" s="108"/>
      <c r="M7555" s="220"/>
      <c r="N7555" s="108"/>
      <c r="O7555" s="220"/>
      <c r="P7555" s="108"/>
      <c r="Q7555" s="225"/>
    </row>
    <row r="7556" spans="2:17" x14ac:dyDescent="0.25">
      <c r="B7556" s="108"/>
      <c r="C7556" s="220"/>
      <c r="D7556" s="108"/>
      <c r="E7556" s="220"/>
      <c r="F7556" s="108"/>
      <c r="G7556" s="220"/>
      <c r="H7556" s="108"/>
      <c r="I7556" s="220"/>
      <c r="J7556" s="108"/>
      <c r="K7556" s="220"/>
      <c r="L7556" s="108"/>
      <c r="M7556" s="220"/>
      <c r="N7556" s="108"/>
      <c r="O7556" s="220"/>
      <c r="P7556" s="108"/>
      <c r="Q7556" s="225"/>
    </row>
    <row r="7557" spans="2:17" x14ac:dyDescent="0.25">
      <c r="B7557" s="108"/>
      <c r="C7557" s="220"/>
      <c r="D7557" s="108"/>
      <c r="E7557" s="220"/>
      <c r="F7557" s="108"/>
      <c r="G7557" s="220"/>
      <c r="H7557" s="108"/>
      <c r="I7557" s="220"/>
      <c r="J7557" s="108"/>
      <c r="K7557" s="220"/>
      <c r="L7557" s="108"/>
      <c r="M7557" s="220"/>
      <c r="N7557" s="108"/>
      <c r="O7557" s="220"/>
      <c r="P7557" s="108"/>
      <c r="Q7557" s="225"/>
    </row>
    <row r="7558" spans="2:17" x14ac:dyDescent="0.25">
      <c r="B7558" s="108"/>
      <c r="C7558" s="220"/>
      <c r="D7558" s="108"/>
      <c r="E7558" s="220"/>
      <c r="F7558" s="108"/>
      <c r="G7558" s="220"/>
      <c r="H7558" s="108"/>
      <c r="I7558" s="220"/>
      <c r="J7558" s="108"/>
      <c r="K7558" s="220"/>
      <c r="L7558" s="108"/>
      <c r="M7558" s="220"/>
      <c r="N7558" s="108"/>
      <c r="O7558" s="220"/>
      <c r="P7558" s="108"/>
      <c r="Q7558" s="225"/>
    </row>
    <row r="7559" spans="2:17" x14ac:dyDescent="0.25">
      <c r="B7559" s="108"/>
      <c r="C7559" s="220"/>
      <c r="D7559" s="108"/>
      <c r="E7559" s="220"/>
      <c r="F7559" s="108"/>
      <c r="G7559" s="220"/>
      <c r="H7559" s="108"/>
      <c r="I7559" s="220"/>
      <c r="J7559" s="108"/>
      <c r="K7559" s="220"/>
      <c r="L7559" s="108"/>
      <c r="M7559" s="220"/>
      <c r="N7559" s="108"/>
      <c r="O7559" s="220"/>
      <c r="P7559" s="108"/>
      <c r="Q7559" s="225"/>
    </row>
    <row r="7560" spans="2:17" x14ac:dyDescent="0.25">
      <c r="B7560" s="108"/>
      <c r="C7560" s="220"/>
      <c r="D7560" s="108"/>
      <c r="E7560" s="220"/>
      <c r="F7560" s="108"/>
      <c r="G7560" s="220"/>
      <c r="H7560" s="108"/>
      <c r="I7560" s="220"/>
      <c r="J7560" s="108"/>
      <c r="K7560" s="220"/>
      <c r="L7560" s="108"/>
      <c r="M7560" s="220"/>
      <c r="N7560" s="108"/>
      <c r="O7560" s="220"/>
      <c r="P7560" s="108"/>
      <c r="Q7560" s="225"/>
    </row>
    <row r="7561" spans="2:17" x14ac:dyDescent="0.25">
      <c r="B7561" s="108"/>
      <c r="C7561" s="220"/>
      <c r="D7561" s="108"/>
      <c r="E7561" s="220"/>
      <c r="F7561" s="108"/>
      <c r="G7561" s="220"/>
      <c r="H7561" s="108"/>
      <c r="I7561" s="220"/>
      <c r="J7561" s="108"/>
      <c r="K7561" s="220"/>
      <c r="L7561" s="108"/>
      <c r="M7561" s="220"/>
      <c r="N7561" s="108"/>
      <c r="O7561" s="220"/>
      <c r="P7561" s="108"/>
      <c r="Q7561" s="225"/>
    </row>
    <row r="7562" spans="2:17" x14ac:dyDescent="0.25">
      <c r="B7562" s="108"/>
      <c r="C7562" s="220"/>
      <c r="D7562" s="108"/>
      <c r="E7562" s="220"/>
      <c r="F7562" s="108"/>
      <c r="G7562" s="220"/>
      <c r="H7562" s="108"/>
      <c r="I7562" s="220"/>
      <c r="J7562" s="108"/>
      <c r="K7562" s="220"/>
      <c r="L7562" s="108"/>
      <c r="M7562" s="220"/>
      <c r="N7562" s="108"/>
      <c r="O7562" s="220"/>
      <c r="P7562" s="108"/>
      <c r="Q7562" s="225"/>
    </row>
    <row r="7563" spans="2:17" x14ac:dyDescent="0.25">
      <c r="B7563" s="108"/>
      <c r="C7563" s="220"/>
      <c r="D7563" s="108"/>
      <c r="E7563" s="220"/>
      <c r="F7563" s="108"/>
      <c r="G7563" s="220"/>
      <c r="H7563" s="108"/>
      <c r="I7563" s="220"/>
      <c r="J7563" s="108"/>
      <c r="K7563" s="220"/>
      <c r="L7563" s="108"/>
      <c r="M7563" s="220"/>
      <c r="N7563" s="108"/>
      <c r="O7563" s="220"/>
      <c r="P7563" s="108"/>
      <c r="Q7563" s="225"/>
    </row>
    <row r="7564" spans="2:17" x14ac:dyDescent="0.25">
      <c r="B7564" s="108"/>
      <c r="C7564" s="220"/>
      <c r="D7564" s="108"/>
      <c r="E7564" s="220"/>
      <c r="F7564" s="108"/>
      <c r="G7564" s="220"/>
      <c r="H7564" s="108"/>
      <c r="I7564" s="220"/>
      <c r="J7564" s="108"/>
      <c r="K7564" s="220"/>
      <c r="L7564" s="108"/>
      <c r="M7564" s="220"/>
      <c r="N7564" s="108"/>
      <c r="O7564" s="220"/>
      <c r="P7564" s="108"/>
      <c r="Q7564" s="225"/>
    </row>
    <row r="7565" spans="2:17" x14ac:dyDescent="0.25">
      <c r="B7565" s="108"/>
      <c r="C7565" s="220"/>
      <c r="D7565" s="108"/>
      <c r="E7565" s="220"/>
      <c r="F7565" s="108"/>
      <c r="G7565" s="220"/>
      <c r="H7565" s="108"/>
      <c r="I7565" s="220"/>
      <c r="J7565" s="108"/>
      <c r="K7565" s="220"/>
      <c r="L7565" s="108"/>
      <c r="M7565" s="220"/>
      <c r="N7565" s="108"/>
      <c r="O7565" s="220"/>
      <c r="P7565" s="108"/>
      <c r="Q7565" s="225"/>
    </row>
    <row r="7566" spans="2:17" x14ac:dyDescent="0.25">
      <c r="B7566" s="108"/>
      <c r="C7566" s="220"/>
      <c r="D7566" s="108"/>
      <c r="E7566" s="220"/>
      <c r="F7566" s="108"/>
      <c r="G7566" s="220"/>
      <c r="H7566" s="108"/>
      <c r="I7566" s="220"/>
      <c r="J7566" s="108"/>
      <c r="K7566" s="220"/>
      <c r="L7566" s="108"/>
      <c r="M7566" s="220"/>
      <c r="N7566" s="108"/>
      <c r="O7566" s="220"/>
      <c r="P7566" s="108"/>
      <c r="Q7566" s="225"/>
    </row>
    <row r="7567" spans="2:17" x14ac:dyDescent="0.25">
      <c r="B7567" s="108"/>
      <c r="C7567" s="220"/>
      <c r="D7567" s="108"/>
      <c r="E7567" s="220"/>
      <c r="F7567" s="108"/>
      <c r="G7567" s="220"/>
      <c r="H7567" s="108"/>
      <c r="I7567" s="220"/>
      <c r="J7567" s="108"/>
      <c r="K7567" s="220"/>
      <c r="L7567" s="108"/>
      <c r="M7567" s="220"/>
      <c r="N7567" s="108"/>
      <c r="O7567" s="220"/>
      <c r="P7567" s="108"/>
      <c r="Q7567" s="225"/>
    </row>
    <row r="7568" spans="2:17" x14ac:dyDescent="0.25">
      <c r="B7568" s="108"/>
      <c r="C7568" s="220"/>
      <c r="D7568" s="108"/>
      <c r="E7568" s="220"/>
      <c r="F7568" s="108"/>
      <c r="G7568" s="220"/>
      <c r="H7568" s="108"/>
      <c r="I7568" s="220"/>
      <c r="J7568" s="108"/>
      <c r="K7568" s="220"/>
      <c r="L7568" s="108"/>
      <c r="M7568" s="220"/>
      <c r="N7568" s="108"/>
      <c r="O7568" s="220"/>
      <c r="P7568" s="108"/>
      <c r="Q7568" s="225"/>
    </row>
    <row r="7569" spans="2:17" x14ac:dyDescent="0.25">
      <c r="B7569" s="108"/>
      <c r="C7569" s="220"/>
      <c r="D7569" s="108"/>
      <c r="E7569" s="220"/>
      <c r="F7569" s="108"/>
      <c r="G7569" s="220"/>
      <c r="H7569" s="108"/>
      <c r="I7569" s="220"/>
      <c r="J7569" s="108"/>
      <c r="K7569" s="220"/>
      <c r="L7569" s="108"/>
      <c r="M7569" s="220"/>
      <c r="N7569" s="108"/>
      <c r="O7569" s="220"/>
      <c r="P7569" s="108"/>
      <c r="Q7569" s="225"/>
    </row>
    <row r="7570" spans="2:17" x14ac:dyDescent="0.25">
      <c r="B7570" s="108"/>
      <c r="C7570" s="220"/>
      <c r="D7570" s="108"/>
      <c r="E7570" s="220"/>
      <c r="F7570" s="108"/>
      <c r="G7570" s="220"/>
      <c r="H7570" s="108"/>
      <c r="I7570" s="220"/>
      <c r="J7570" s="108"/>
      <c r="K7570" s="220"/>
      <c r="L7570" s="108"/>
      <c r="M7570" s="220"/>
      <c r="N7570" s="108"/>
      <c r="O7570" s="220"/>
      <c r="P7570" s="108"/>
      <c r="Q7570" s="225"/>
    </row>
    <row r="7571" spans="2:17" x14ac:dyDescent="0.25">
      <c r="B7571" s="108"/>
      <c r="C7571" s="220"/>
      <c r="D7571" s="108"/>
      <c r="E7571" s="220"/>
      <c r="F7571" s="108"/>
      <c r="G7571" s="220"/>
      <c r="H7571" s="108"/>
      <c r="I7571" s="220"/>
      <c r="J7571" s="108"/>
      <c r="K7571" s="220"/>
      <c r="L7571" s="108"/>
      <c r="M7571" s="220"/>
      <c r="N7571" s="108"/>
      <c r="O7571" s="220"/>
      <c r="P7571" s="108"/>
      <c r="Q7571" s="225"/>
    </row>
    <row r="7572" spans="2:17" x14ac:dyDescent="0.25">
      <c r="B7572" s="108"/>
      <c r="C7572" s="220"/>
      <c r="D7572" s="108"/>
      <c r="E7572" s="220"/>
      <c r="F7572" s="108"/>
      <c r="G7572" s="220"/>
      <c r="H7572" s="108"/>
      <c r="I7572" s="220"/>
      <c r="J7572" s="108"/>
      <c r="K7572" s="220"/>
      <c r="L7572" s="108"/>
      <c r="M7572" s="220"/>
      <c r="N7572" s="108"/>
      <c r="O7572" s="220"/>
      <c r="P7572" s="108"/>
      <c r="Q7572" s="225"/>
    </row>
    <row r="7573" spans="2:17" x14ac:dyDescent="0.25">
      <c r="B7573" s="108"/>
      <c r="C7573" s="220"/>
      <c r="D7573" s="108"/>
      <c r="E7573" s="220"/>
      <c r="F7573" s="108"/>
      <c r="G7573" s="220"/>
      <c r="H7573" s="108"/>
      <c r="I7573" s="220"/>
      <c r="J7573" s="108"/>
      <c r="K7573" s="220"/>
      <c r="L7573" s="108"/>
      <c r="M7573" s="220"/>
      <c r="N7573" s="108"/>
      <c r="O7573" s="220"/>
      <c r="P7573" s="108"/>
      <c r="Q7573" s="225"/>
    </row>
    <row r="7574" spans="2:17" x14ac:dyDescent="0.25">
      <c r="B7574" s="108"/>
      <c r="C7574" s="220"/>
      <c r="D7574" s="108"/>
      <c r="E7574" s="220"/>
      <c r="F7574" s="108"/>
      <c r="G7574" s="220"/>
      <c r="H7574" s="108"/>
      <c r="I7574" s="220"/>
      <c r="J7574" s="108"/>
      <c r="K7574" s="220"/>
      <c r="L7574" s="108"/>
      <c r="M7574" s="220"/>
      <c r="N7574" s="108"/>
      <c r="O7574" s="220"/>
      <c r="P7574" s="108"/>
      <c r="Q7574" s="225"/>
    </row>
    <row r="7575" spans="2:17" x14ac:dyDescent="0.25">
      <c r="B7575" s="108"/>
      <c r="C7575" s="220"/>
      <c r="D7575" s="108"/>
      <c r="E7575" s="220"/>
      <c r="F7575" s="108"/>
      <c r="G7575" s="220"/>
      <c r="H7575" s="108"/>
      <c r="I7575" s="220"/>
      <c r="J7575" s="108"/>
      <c r="K7575" s="220"/>
      <c r="L7575" s="108"/>
      <c r="M7575" s="220"/>
      <c r="N7575" s="108"/>
      <c r="O7575" s="220"/>
      <c r="P7575" s="108"/>
      <c r="Q7575" s="225"/>
    </row>
    <row r="7576" spans="2:17" x14ac:dyDescent="0.25">
      <c r="B7576" s="108"/>
      <c r="C7576" s="220"/>
      <c r="D7576" s="108"/>
      <c r="E7576" s="220"/>
      <c r="F7576" s="108"/>
      <c r="G7576" s="220"/>
      <c r="H7576" s="108"/>
      <c r="I7576" s="220"/>
      <c r="J7576" s="108"/>
      <c r="K7576" s="220"/>
      <c r="L7576" s="108"/>
      <c r="M7576" s="220"/>
      <c r="N7576" s="108"/>
      <c r="O7576" s="220"/>
      <c r="P7576" s="108"/>
      <c r="Q7576" s="225"/>
    </row>
    <row r="7577" spans="2:17" x14ac:dyDescent="0.25">
      <c r="B7577" s="108"/>
      <c r="C7577" s="220"/>
      <c r="D7577" s="108"/>
      <c r="E7577" s="220"/>
      <c r="F7577" s="108"/>
      <c r="G7577" s="220"/>
      <c r="H7577" s="108"/>
      <c r="I7577" s="220"/>
      <c r="J7577" s="108"/>
      <c r="K7577" s="220"/>
      <c r="L7577" s="108"/>
      <c r="M7577" s="220"/>
      <c r="N7577" s="108"/>
      <c r="O7577" s="220"/>
      <c r="P7577" s="108"/>
      <c r="Q7577" s="225"/>
    </row>
    <row r="7578" spans="2:17" x14ac:dyDescent="0.25">
      <c r="B7578" s="108"/>
      <c r="C7578" s="220"/>
      <c r="D7578" s="108"/>
      <c r="E7578" s="220"/>
      <c r="F7578" s="108"/>
      <c r="G7578" s="220"/>
      <c r="H7578" s="108"/>
      <c r="I7578" s="220"/>
      <c r="J7578" s="108"/>
      <c r="K7578" s="220"/>
      <c r="L7578" s="108"/>
      <c r="M7578" s="220"/>
      <c r="N7578" s="108"/>
      <c r="O7578" s="220"/>
      <c r="P7578" s="108"/>
      <c r="Q7578" s="225"/>
    </row>
    <row r="7579" spans="2:17" x14ac:dyDescent="0.25">
      <c r="B7579" s="108"/>
      <c r="C7579" s="220"/>
      <c r="D7579" s="108"/>
      <c r="E7579" s="220"/>
      <c r="F7579" s="108"/>
      <c r="G7579" s="220"/>
      <c r="H7579" s="108"/>
      <c r="I7579" s="220"/>
      <c r="J7579" s="108"/>
      <c r="K7579" s="220"/>
      <c r="L7579" s="108"/>
      <c r="M7579" s="220"/>
      <c r="N7579" s="108"/>
      <c r="O7579" s="220"/>
      <c r="P7579" s="108"/>
      <c r="Q7579" s="225"/>
    </row>
    <row r="7580" spans="2:17" x14ac:dyDescent="0.25">
      <c r="B7580" s="108"/>
      <c r="C7580" s="220"/>
      <c r="D7580" s="108"/>
      <c r="E7580" s="220"/>
      <c r="F7580" s="108"/>
      <c r="G7580" s="220"/>
      <c r="H7580" s="108"/>
      <c r="I7580" s="220"/>
      <c r="J7580" s="108"/>
      <c r="K7580" s="220"/>
      <c r="L7580" s="108"/>
      <c r="M7580" s="220"/>
      <c r="N7580" s="108"/>
      <c r="O7580" s="220"/>
      <c r="P7580" s="108"/>
      <c r="Q7580" s="225"/>
    </row>
    <row r="7581" spans="2:17" x14ac:dyDescent="0.25">
      <c r="B7581" s="108"/>
      <c r="C7581" s="220"/>
      <c r="D7581" s="108"/>
      <c r="E7581" s="220"/>
      <c r="F7581" s="108"/>
      <c r="G7581" s="220"/>
      <c r="H7581" s="108"/>
      <c r="I7581" s="220"/>
      <c r="J7581" s="108"/>
      <c r="K7581" s="220"/>
      <c r="L7581" s="108"/>
      <c r="M7581" s="220"/>
      <c r="N7581" s="108"/>
      <c r="O7581" s="220"/>
      <c r="P7581" s="108"/>
      <c r="Q7581" s="225"/>
    </row>
    <row r="7582" spans="2:17" x14ac:dyDescent="0.25">
      <c r="B7582" s="108"/>
      <c r="C7582" s="220"/>
      <c r="D7582" s="108"/>
      <c r="E7582" s="220"/>
      <c r="F7582" s="108"/>
      <c r="G7582" s="220"/>
      <c r="H7582" s="108"/>
      <c r="I7582" s="220"/>
      <c r="J7582" s="108"/>
      <c r="K7582" s="220"/>
      <c r="L7582" s="108"/>
      <c r="M7582" s="220"/>
      <c r="N7582" s="108"/>
      <c r="O7582" s="220"/>
      <c r="P7582" s="108"/>
      <c r="Q7582" s="225"/>
    </row>
    <row r="7583" spans="2:17" x14ac:dyDescent="0.25">
      <c r="B7583" s="108"/>
      <c r="C7583" s="220"/>
      <c r="D7583" s="108"/>
      <c r="E7583" s="220"/>
      <c r="F7583" s="108"/>
      <c r="G7583" s="220"/>
      <c r="H7583" s="108"/>
      <c r="I7583" s="220"/>
      <c r="J7583" s="108"/>
      <c r="K7583" s="220"/>
      <c r="L7583" s="108"/>
      <c r="M7583" s="220"/>
      <c r="N7583" s="108"/>
      <c r="O7583" s="220"/>
      <c r="P7583" s="108"/>
      <c r="Q7583" s="225"/>
    </row>
    <row r="7584" spans="2:17" x14ac:dyDescent="0.25">
      <c r="B7584" s="108"/>
      <c r="C7584" s="220"/>
      <c r="D7584" s="108"/>
      <c r="E7584" s="220"/>
      <c r="F7584" s="108"/>
      <c r="G7584" s="220"/>
      <c r="H7584" s="108"/>
      <c r="I7584" s="220"/>
      <c r="J7584" s="108"/>
      <c r="K7584" s="220"/>
      <c r="L7584" s="108"/>
      <c r="M7584" s="220"/>
      <c r="N7584" s="108"/>
      <c r="O7584" s="220"/>
      <c r="P7584" s="108"/>
      <c r="Q7584" s="225"/>
    </row>
    <row r="7585" spans="2:17" x14ac:dyDescent="0.25">
      <c r="B7585" s="108"/>
      <c r="C7585" s="220"/>
      <c r="D7585" s="108"/>
      <c r="E7585" s="220"/>
      <c r="F7585" s="108"/>
      <c r="G7585" s="220"/>
      <c r="H7585" s="108"/>
      <c r="I7585" s="220"/>
      <c r="J7585" s="108"/>
      <c r="K7585" s="220"/>
      <c r="L7585" s="108"/>
      <c r="M7585" s="220"/>
      <c r="N7585" s="108"/>
      <c r="O7585" s="220"/>
      <c r="P7585" s="108"/>
      <c r="Q7585" s="225"/>
    </row>
    <row r="7586" spans="2:17" x14ac:dyDescent="0.25">
      <c r="B7586" s="108"/>
      <c r="C7586" s="220"/>
      <c r="D7586" s="108"/>
      <c r="E7586" s="220"/>
      <c r="F7586" s="108"/>
      <c r="G7586" s="220"/>
      <c r="H7586" s="108"/>
      <c r="I7586" s="220"/>
      <c r="J7586" s="108"/>
      <c r="K7586" s="220"/>
      <c r="L7586" s="108"/>
      <c r="M7586" s="220"/>
      <c r="N7586" s="108"/>
      <c r="O7586" s="220"/>
      <c r="P7586" s="108"/>
      <c r="Q7586" s="225"/>
    </row>
    <row r="7587" spans="2:17" x14ac:dyDescent="0.25">
      <c r="B7587" s="108"/>
      <c r="C7587" s="220"/>
      <c r="D7587" s="108"/>
      <c r="E7587" s="220"/>
      <c r="F7587" s="108"/>
      <c r="G7587" s="220"/>
      <c r="H7587" s="108"/>
      <c r="I7587" s="220"/>
      <c r="J7587" s="108"/>
      <c r="K7587" s="220"/>
      <c r="L7587" s="108"/>
      <c r="M7587" s="220"/>
      <c r="N7587" s="108"/>
      <c r="O7587" s="220"/>
      <c r="P7587" s="108"/>
      <c r="Q7587" s="225"/>
    </row>
    <row r="7588" spans="2:17" x14ac:dyDescent="0.25">
      <c r="B7588" s="108"/>
      <c r="C7588" s="220"/>
      <c r="D7588" s="108"/>
      <c r="E7588" s="220"/>
      <c r="F7588" s="108"/>
      <c r="G7588" s="220"/>
      <c r="H7588" s="108"/>
      <c r="I7588" s="220"/>
      <c r="J7588" s="108"/>
      <c r="K7588" s="220"/>
      <c r="L7588" s="108"/>
      <c r="M7588" s="220"/>
      <c r="N7588" s="108"/>
      <c r="O7588" s="220"/>
      <c r="P7588" s="108"/>
      <c r="Q7588" s="225"/>
    </row>
    <row r="7589" spans="2:17" x14ac:dyDescent="0.25">
      <c r="B7589" s="108"/>
      <c r="C7589" s="220"/>
      <c r="D7589" s="108"/>
      <c r="E7589" s="220"/>
      <c r="F7589" s="108"/>
      <c r="G7589" s="220"/>
      <c r="H7589" s="108"/>
      <c r="I7589" s="220"/>
      <c r="J7589" s="108"/>
      <c r="K7589" s="220"/>
      <c r="L7589" s="108"/>
      <c r="M7589" s="220"/>
      <c r="N7589" s="108"/>
      <c r="O7589" s="220"/>
      <c r="P7589" s="108"/>
      <c r="Q7589" s="225"/>
    </row>
    <row r="7590" spans="2:17" x14ac:dyDescent="0.25">
      <c r="B7590" s="108"/>
      <c r="C7590" s="220"/>
      <c r="D7590" s="108"/>
      <c r="E7590" s="220"/>
      <c r="F7590" s="108"/>
      <c r="G7590" s="220"/>
      <c r="H7590" s="108"/>
      <c r="I7590" s="220"/>
      <c r="J7590" s="108"/>
      <c r="K7590" s="220"/>
      <c r="L7590" s="108"/>
      <c r="M7590" s="220"/>
      <c r="N7590" s="108"/>
      <c r="O7590" s="220"/>
      <c r="P7590" s="108"/>
      <c r="Q7590" s="225"/>
    </row>
    <row r="7591" spans="2:17" x14ac:dyDescent="0.25">
      <c r="B7591" s="108"/>
      <c r="C7591" s="220"/>
      <c r="D7591" s="108"/>
      <c r="E7591" s="220"/>
      <c r="F7591" s="108"/>
      <c r="G7591" s="220"/>
      <c r="H7591" s="108"/>
      <c r="I7591" s="220"/>
      <c r="J7591" s="108"/>
      <c r="K7591" s="220"/>
      <c r="L7591" s="108"/>
      <c r="M7591" s="220"/>
      <c r="N7591" s="108"/>
      <c r="O7591" s="220"/>
      <c r="P7591" s="108"/>
      <c r="Q7591" s="225"/>
    </row>
    <row r="7592" spans="2:17" x14ac:dyDescent="0.25">
      <c r="B7592" s="108"/>
      <c r="C7592" s="220"/>
      <c r="D7592" s="108"/>
      <c r="E7592" s="220"/>
      <c r="F7592" s="108"/>
      <c r="G7592" s="220"/>
      <c r="H7592" s="108"/>
      <c r="I7592" s="220"/>
      <c r="J7592" s="108"/>
      <c r="K7592" s="220"/>
      <c r="L7592" s="108"/>
      <c r="M7592" s="220"/>
      <c r="N7592" s="108"/>
      <c r="O7592" s="220"/>
      <c r="P7592" s="108"/>
      <c r="Q7592" s="225"/>
    </row>
    <row r="7593" spans="2:17" x14ac:dyDescent="0.25">
      <c r="B7593" s="108"/>
      <c r="C7593" s="220"/>
      <c r="D7593" s="108"/>
      <c r="E7593" s="220"/>
      <c r="F7593" s="108"/>
      <c r="G7593" s="220"/>
      <c r="H7593" s="108"/>
      <c r="I7593" s="220"/>
      <c r="J7593" s="108"/>
      <c r="K7593" s="220"/>
      <c r="L7593" s="108"/>
      <c r="M7593" s="220"/>
      <c r="N7593" s="108"/>
      <c r="O7593" s="220"/>
      <c r="P7593" s="108"/>
      <c r="Q7593" s="225"/>
    </row>
    <row r="7594" spans="2:17" x14ac:dyDescent="0.25">
      <c r="B7594" s="108"/>
      <c r="C7594" s="220"/>
      <c r="D7594" s="108"/>
      <c r="E7594" s="220"/>
      <c r="F7594" s="108"/>
      <c r="G7594" s="220"/>
      <c r="H7594" s="108"/>
      <c r="I7594" s="220"/>
      <c r="J7594" s="108"/>
      <c r="K7594" s="220"/>
      <c r="L7594" s="108"/>
      <c r="M7594" s="220"/>
      <c r="N7594" s="108"/>
      <c r="O7594" s="220"/>
      <c r="P7594" s="108"/>
      <c r="Q7594" s="225"/>
    </row>
    <row r="7595" spans="2:17" x14ac:dyDescent="0.25">
      <c r="B7595" s="108"/>
      <c r="C7595" s="220"/>
      <c r="D7595" s="108"/>
      <c r="E7595" s="220"/>
      <c r="F7595" s="108"/>
      <c r="G7595" s="220"/>
      <c r="H7595" s="108"/>
      <c r="I7595" s="220"/>
      <c r="J7595" s="108"/>
      <c r="K7595" s="220"/>
      <c r="L7595" s="108"/>
      <c r="M7595" s="220"/>
      <c r="N7595" s="108"/>
      <c r="O7595" s="220"/>
      <c r="P7595" s="108"/>
      <c r="Q7595" s="225"/>
    </row>
    <row r="7596" spans="2:17" x14ac:dyDescent="0.25">
      <c r="B7596" s="108"/>
      <c r="C7596" s="220"/>
      <c r="D7596" s="108"/>
      <c r="E7596" s="220"/>
      <c r="F7596" s="108"/>
      <c r="G7596" s="220"/>
      <c r="H7596" s="108"/>
      <c r="I7596" s="220"/>
      <c r="J7596" s="108"/>
      <c r="K7596" s="220"/>
      <c r="L7596" s="108"/>
      <c r="M7596" s="220"/>
      <c r="N7596" s="108"/>
      <c r="O7596" s="220"/>
      <c r="P7596" s="108"/>
      <c r="Q7596" s="225"/>
    </row>
    <row r="7597" spans="2:17" x14ac:dyDescent="0.25">
      <c r="B7597" s="108"/>
      <c r="C7597" s="220"/>
      <c r="D7597" s="108"/>
      <c r="E7597" s="220"/>
      <c r="F7597" s="108"/>
      <c r="G7597" s="220"/>
      <c r="H7597" s="108"/>
      <c r="I7597" s="220"/>
      <c r="J7597" s="108"/>
      <c r="K7597" s="220"/>
      <c r="L7597" s="108"/>
      <c r="M7597" s="220"/>
      <c r="N7597" s="108"/>
      <c r="O7597" s="220"/>
      <c r="P7597" s="108"/>
      <c r="Q7597" s="225"/>
    </row>
    <row r="7598" spans="2:17" x14ac:dyDescent="0.25">
      <c r="B7598" s="108"/>
      <c r="C7598" s="220"/>
      <c r="D7598" s="108"/>
      <c r="E7598" s="220"/>
      <c r="F7598" s="108"/>
      <c r="G7598" s="220"/>
      <c r="H7598" s="108"/>
      <c r="I7598" s="220"/>
      <c r="J7598" s="108"/>
      <c r="K7598" s="220"/>
      <c r="L7598" s="108"/>
      <c r="M7598" s="220"/>
      <c r="N7598" s="108"/>
      <c r="O7598" s="220"/>
      <c r="P7598" s="108"/>
      <c r="Q7598" s="225"/>
    </row>
    <row r="7599" spans="2:17" x14ac:dyDescent="0.25">
      <c r="B7599" s="108"/>
      <c r="C7599" s="220"/>
      <c r="D7599" s="108"/>
      <c r="E7599" s="220"/>
      <c r="F7599" s="108"/>
      <c r="G7599" s="220"/>
      <c r="H7599" s="108"/>
      <c r="I7599" s="220"/>
      <c r="J7599" s="108"/>
      <c r="K7599" s="220"/>
      <c r="L7599" s="108"/>
      <c r="M7599" s="220"/>
      <c r="N7599" s="108"/>
      <c r="O7599" s="220"/>
      <c r="P7599" s="108"/>
      <c r="Q7599" s="225"/>
    </row>
    <row r="7600" spans="2:17" x14ac:dyDescent="0.25">
      <c r="B7600" s="108"/>
      <c r="C7600" s="220"/>
      <c r="D7600" s="108"/>
      <c r="E7600" s="220"/>
      <c r="F7600" s="108"/>
      <c r="G7600" s="220"/>
      <c r="H7600" s="108"/>
      <c r="I7600" s="220"/>
      <c r="J7600" s="108"/>
      <c r="K7600" s="220"/>
      <c r="L7600" s="108"/>
      <c r="M7600" s="220"/>
      <c r="N7600" s="108"/>
      <c r="O7600" s="220"/>
      <c r="P7600" s="108"/>
      <c r="Q7600" s="225"/>
    </row>
    <row r="7601" spans="2:17" x14ac:dyDescent="0.25">
      <c r="B7601" s="108"/>
      <c r="C7601" s="220"/>
      <c r="D7601" s="108"/>
      <c r="E7601" s="220"/>
      <c r="F7601" s="108"/>
      <c r="G7601" s="220"/>
      <c r="H7601" s="108"/>
      <c r="I7601" s="220"/>
      <c r="J7601" s="108"/>
      <c r="K7601" s="220"/>
      <c r="L7601" s="108"/>
      <c r="M7601" s="220"/>
      <c r="N7601" s="108"/>
      <c r="O7601" s="220"/>
      <c r="P7601" s="108"/>
      <c r="Q7601" s="225"/>
    </row>
    <row r="7602" spans="2:17" x14ac:dyDescent="0.25">
      <c r="B7602" s="108"/>
      <c r="C7602" s="220"/>
      <c r="D7602" s="108"/>
      <c r="E7602" s="220"/>
      <c r="F7602" s="108"/>
      <c r="G7602" s="220"/>
      <c r="H7602" s="108"/>
      <c r="I7602" s="220"/>
      <c r="J7602" s="108"/>
      <c r="K7602" s="220"/>
      <c r="L7602" s="108"/>
      <c r="M7602" s="220"/>
      <c r="N7602" s="108"/>
      <c r="O7602" s="220"/>
      <c r="P7602" s="108"/>
      <c r="Q7602" s="225"/>
    </row>
    <row r="7603" spans="2:17" x14ac:dyDescent="0.25">
      <c r="B7603" s="108"/>
      <c r="C7603" s="220"/>
      <c r="D7603" s="108"/>
      <c r="E7603" s="220"/>
      <c r="F7603" s="108"/>
      <c r="G7603" s="220"/>
      <c r="H7603" s="108"/>
      <c r="I7603" s="220"/>
      <c r="J7603" s="108"/>
      <c r="K7603" s="220"/>
      <c r="L7603" s="108"/>
      <c r="M7603" s="220"/>
      <c r="N7603" s="108"/>
      <c r="O7603" s="220"/>
      <c r="P7603" s="108"/>
      <c r="Q7603" s="225"/>
    </row>
    <row r="7604" spans="2:17" x14ac:dyDescent="0.25">
      <c r="B7604" s="108"/>
      <c r="C7604" s="220"/>
      <c r="D7604" s="108"/>
      <c r="E7604" s="220"/>
      <c r="F7604" s="108"/>
      <c r="G7604" s="220"/>
      <c r="H7604" s="108"/>
      <c r="I7604" s="220"/>
      <c r="J7604" s="108"/>
      <c r="K7604" s="220"/>
      <c r="L7604" s="108"/>
      <c r="M7604" s="220"/>
      <c r="N7604" s="108"/>
      <c r="O7604" s="220"/>
      <c r="P7604" s="108"/>
      <c r="Q7604" s="225"/>
    </row>
    <row r="7605" spans="2:17" x14ac:dyDescent="0.25">
      <c r="B7605" s="108"/>
      <c r="C7605" s="220"/>
      <c r="D7605" s="108"/>
      <c r="E7605" s="220"/>
      <c r="F7605" s="108"/>
      <c r="G7605" s="220"/>
      <c r="H7605" s="108"/>
      <c r="I7605" s="220"/>
      <c r="J7605" s="108"/>
      <c r="K7605" s="220"/>
      <c r="L7605" s="108"/>
      <c r="M7605" s="220"/>
      <c r="N7605" s="108"/>
      <c r="O7605" s="220"/>
      <c r="P7605" s="108"/>
      <c r="Q7605" s="225"/>
    </row>
    <row r="7606" spans="2:17" x14ac:dyDescent="0.25">
      <c r="B7606" s="108"/>
      <c r="C7606" s="220"/>
      <c r="D7606" s="108"/>
      <c r="E7606" s="220"/>
      <c r="F7606" s="108"/>
      <c r="G7606" s="220"/>
      <c r="H7606" s="108"/>
      <c r="I7606" s="220"/>
      <c r="J7606" s="108"/>
      <c r="K7606" s="220"/>
      <c r="L7606" s="108"/>
      <c r="M7606" s="220"/>
      <c r="N7606" s="108"/>
      <c r="O7606" s="220"/>
      <c r="P7606" s="108"/>
      <c r="Q7606" s="225"/>
    </row>
    <row r="7607" spans="2:17" x14ac:dyDescent="0.25">
      <c r="B7607" s="108"/>
      <c r="C7607" s="220"/>
      <c r="D7607" s="108"/>
      <c r="E7607" s="220"/>
      <c r="F7607" s="108"/>
      <c r="G7607" s="220"/>
      <c r="H7607" s="108"/>
      <c r="I7607" s="220"/>
      <c r="J7607" s="108"/>
      <c r="K7607" s="220"/>
      <c r="L7607" s="108"/>
      <c r="M7607" s="220"/>
      <c r="N7607" s="108"/>
      <c r="O7607" s="220"/>
      <c r="P7607" s="108"/>
      <c r="Q7607" s="225"/>
    </row>
    <row r="7608" spans="2:17" x14ac:dyDescent="0.25">
      <c r="B7608" s="108"/>
      <c r="C7608" s="220"/>
      <c r="D7608" s="108"/>
      <c r="E7608" s="220"/>
      <c r="F7608" s="108"/>
      <c r="G7608" s="220"/>
      <c r="H7608" s="108"/>
      <c r="I7608" s="220"/>
      <c r="J7608" s="108"/>
      <c r="K7608" s="220"/>
      <c r="L7608" s="108"/>
      <c r="M7608" s="220"/>
      <c r="N7608" s="108"/>
      <c r="O7608" s="220"/>
      <c r="P7608" s="108"/>
      <c r="Q7608" s="225"/>
    </row>
    <row r="7609" spans="2:17" x14ac:dyDescent="0.25">
      <c r="B7609" s="108"/>
      <c r="C7609" s="220"/>
      <c r="D7609" s="108"/>
      <c r="E7609" s="220"/>
      <c r="F7609" s="108"/>
      <c r="G7609" s="220"/>
      <c r="H7609" s="108"/>
      <c r="I7609" s="220"/>
      <c r="J7609" s="108"/>
      <c r="K7609" s="220"/>
      <c r="L7609" s="108"/>
      <c r="M7609" s="220"/>
      <c r="N7609" s="108"/>
      <c r="O7609" s="220"/>
      <c r="P7609" s="108"/>
      <c r="Q7609" s="225"/>
    </row>
    <row r="7610" spans="2:17" x14ac:dyDescent="0.25">
      <c r="B7610" s="108"/>
      <c r="C7610" s="220"/>
      <c r="D7610" s="108"/>
      <c r="E7610" s="220"/>
      <c r="F7610" s="108"/>
      <c r="G7610" s="220"/>
      <c r="H7610" s="108"/>
      <c r="I7610" s="220"/>
      <c r="J7610" s="108"/>
      <c r="K7610" s="220"/>
      <c r="L7610" s="108"/>
      <c r="M7610" s="220"/>
      <c r="N7610" s="108"/>
      <c r="O7610" s="220"/>
      <c r="P7610" s="108"/>
      <c r="Q7610" s="225"/>
    </row>
    <row r="7611" spans="2:17" x14ac:dyDescent="0.25">
      <c r="B7611" s="108"/>
      <c r="C7611" s="220"/>
      <c r="D7611" s="108"/>
      <c r="E7611" s="220"/>
      <c r="F7611" s="108"/>
      <c r="G7611" s="220"/>
      <c r="H7611" s="108"/>
      <c r="I7611" s="220"/>
      <c r="J7611" s="108"/>
      <c r="K7611" s="220"/>
      <c r="L7611" s="108"/>
      <c r="M7611" s="220"/>
      <c r="N7611" s="108"/>
      <c r="O7611" s="220"/>
      <c r="P7611" s="108"/>
      <c r="Q7611" s="225"/>
    </row>
    <row r="7612" spans="2:17" x14ac:dyDescent="0.25">
      <c r="B7612" s="108"/>
      <c r="C7612" s="220"/>
      <c r="D7612" s="108"/>
      <c r="E7612" s="220"/>
      <c r="F7612" s="108"/>
      <c r="G7612" s="220"/>
      <c r="H7612" s="108"/>
      <c r="I7612" s="220"/>
      <c r="J7612" s="108"/>
      <c r="K7612" s="220"/>
      <c r="L7612" s="108"/>
      <c r="M7612" s="220"/>
      <c r="N7612" s="108"/>
      <c r="O7612" s="220"/>
      <c r="P7612" s="108"/>
      <c r="Q7612" s="225"/>
    </row>
    <row r="7613" spans="2:17" x14ac:dyDescent="0.25">
      <c r="B7613" s="108"/>
      <c r="C7613" s="220"/>
      <c r="D7613" s="108"/>
      <c r="E7613" s="220"/>
      <c r="F7613" s="108"/>
      <c r="G7613" s="220"/>
      <c r="H7613" s="108"/>
      <c r="I7613" s="220"/>
      <c r="J7613" s="108"/>
      <c r="K7613" s="220"/>
      <c r="L7613" s="108"/>
      <c r="M7613" s="220"/>
      <c r="N7613" s="108"/>
      <c r="O7613" s="220"/>
      <c r="P7613" s="108"/>
      <c r="Q7613" s="225"/>
    </row>
    <row r="7614" spans="2:17" x14ac:dyDescent="0.25">
      <c r="B7614" s="108"/>
      <c r="C7614" s="220"/>
      <c r="D7614" s="108"/>
      <c r="E7614" s="220"/>
      <c r="F7614" s="108"/>
      <c r="G7614" s="220"/>
      <c r="H7614" s="108"/>
      <c r="I7614" s="220"/>
      <c r="J7614" s="108"/>
      <c r="K7614" s="220"/>
      <c r="L7614" s="108"/>
      <c r="M7614" s="220"/>
      <c r="N7614" s="108"/>
      <c r="O7614" s="220"/>
      <c r="P7614" s="108"/>
      <c r="Q7614" s="225"/>
    </row>
    <row r="7615" spans="2:17" x14ac:dyDescent="0.25">
      <c r="B7615" s="108"/>
      <c r="C7615" s="220"/>
      <c r="D7615" s="108"/>
      <c r="E7615" s="220"/>
      <c r="F7615" s="108"/>
      <c r="G7615" s="220"/>
      <c r="H7615" s="108"/>
      <c r="I7615" s="220"/>
      <c r="J7615" s="108"/>
      <c r="K7615" s="220"/>
      <c r="L7615" s="108"/>
      <c r="M7615" s="220"/>
      <c r="N7615" s="108"/>
      <c r="O7615" s="220"/>
      <c r="P7615" s="108"/>
      <c r="Q7615" s="225"/>
    </row>
    <row r="7616" spans="2:17" x14ac:dyDescent="0.25">
      <c r="B7616" s="108"/>
      <c r="C7616" s="220"/>
      <c r="D7616" s="108"/>
      <c r="E7616" s="220"/>
      <c r="F7616" s="108"/>
      <c r="G7616" s="220"/>
      <c r="H7616" s="108"/>
      <c r="I7616" s="220"/>
      <c r="J7616" s="108"/>
      <c r="K7616" s="220"/>
      <c r="L7616" s="108"/>
      <c r="M7616" s="220"/>
      <c r="N7616" s="108"/>
      <c r="O7616" s="220"/>
      <c r="P7616" s="108"/>
      <c r="Q7616" s="225"/>
    </row>
    <row r="7617" spans="2:17" x14ac:dyDescent="0.25">
      <c r="B7617" s="108"/>
      <c r="C7617" s="220"/>
      <c r="D7617" s="108"/>
      <c r="E7617" s="220"/>
      <c r="F7617" s="108"/>
      <c r="G7617" s="220"/>
      <c r="H7617" s="108"/>
      <c r="I7617" s="220"/>
      <c r="J7617" s="108"/>
      <c r="K7617" s="220"/>
      <c r="L7617" s="108"/>
      <c r="M7617" s="220"/>
      <c r="N7617" s="108"/>
      <c r="O7617" s="220"/>
      <c r="P7617" s="108"/>
      <c r="Q7617" s="225"/>
    </row>
    <row r="7618" spans="2:17" x14ac:dyDescent="0.25">
      <c r="B7618" s="108"/>
      <c r="C7618" s="220"/>
      <c r="D7618" s="108"/>
      <c r="E7618" s="220"/>
      <c r="F7618" s="108"/>
      <c r="G7618" s="220"/>
      <c r="H7618" s="108"/>
      <c r="I7618" s="220"/>
      <c r="J7618" s="108"/>
      <c r="K7618" s="220"/>
      <c r="L7618" s="108"/>
      <c r="M7618" s="220"/>
      <c r="N7618" s="108"/>
      <c r="O7618" s="220"/>
      <c r="P7618" s="108"/>
      <c r="Q7618" s="225"/>
    </row>
    <row r="7619" spans="2:17" x14ac:dyDescent="0.25">
      <c r="B7619" s="108"/>
      <c r="C7619" s="220"/>
      <c r="D7619" s="108"/>
      <c r="E7619" s="220"/>
      <c r="F7619" s="108"/>
      <c r="G7619" s="220"/>
      <c r="H7619" s="108"/>
      <c r="I7619" s="220"/>
      <c r="J7619" s="108"/>
      <c r="K7619" s="220"/>
      <c r="L7619" s="108"/>
      <c r="M7619" s="220"/>
      <c r="N7619" s="108"/>
      <c r="O7619" s="220"/>
      <c r="P7619" s="108"/>
      <c r="Q7619" s="225"/>
    </row>
    <row r="7620" spans="2:17" x14ac:dyDescent="0.25">
      <c r="B7620" s="108"/>
      <c r="C7620" s="220"/>
      <c r="D7620" s="108"/>
      <c r="E7620" s="220"/>
      <c r="F7620" s="108"/>
      <c r="G7620" s="220"/>
      <c r="H7620" s="108"/>
      <c r="I7620" s="220"/>
      <c r="J7620" s="108"/>
      <c r="K7620" s="220"/>
      <c r="L7620" s="108"/>
      <c r="M7620" s="220"/>
      <c r="N7620" s="108"/>
      <c r="O7620" s="220"/>
      <c r="P7620" s="108"/>
      <c r="Q7620" s="225"/>
    </row>
    <row r="7621" spans="2:17" x14ac:dyDescent="0.25">
      <c r="B7621" s="108"/>
      <c r="C7621" s="220"/>
      <c r="D7621" s="108"/>
      <c r="E7621" s="220"/>
      <c r="F7621" s="108"/>
      <c r="G7621" s="220"/>
      <c r="H7621" s="108"/>
      <c r="I7621" s="220"/>
      <c r="J7621" s="108"/>
      <c r="K7621" s="220"/>
      <c r="L7621" s="108"/>
      <c r="M7621" s="220"/>
      <c r="N7621" s="108"/>
      <c r="O7621" s="220"/>
      <c r="P7621" s="108"/>
      <c r="Q7621" s="225"/>
    </row>
    <row r="7622" spans="2:17" x14ac:dyDescent="0.25">
      <c r="B7622" s="108"/>
      <c r="C7622" s="220"/>
      <c r="D7622" s="108"/>
      <c r="E7622" s="220"/>
      <c r="F7622" s="108"/>
      <c r="G7622" s="220"/>
      <c r="H7622" s="108"/>
      <c r="I7622" s="220"/>
      <c r="J7622" s="108"/>
      <c r="K7622" s="220"/>
      <c r="L7622" s="108"/>
      <c r="M7622" s="220"/>
      <c r="N7622" s="108"/>
      <c r="O7622" s="220"/>
      <c r="P7622" s="108"/>
      <c r="Q7622" s="225"/>
    </row>
    <row r="7623" spans="2:17" x14ac:dyDescent="0.25">
      <c r="B7623" s="108"/>
      <c r="C7623" s="220"/>
      <c r="D7623" s="108"/>
      <c r="E7623" s="220"/>
      <c r="F7623" s="108"/>
      <c r="G7623" s="220"/>
      <c r="H7623" s="108"/>
      <c r="I7623" s="220"/>
      <c r="J7623" s="108"/>
      <c r="K7623" s="220"/>
      <c r="L7623" s="108"/>
      <c r="M7623" s="220"/>
      <c r="N7623" s="108"/>
      <c r="O7623" s="220"/>
      <c r="P7623" s="108"/>
      <c r="Q7623" s="225"/>
    </row>
    <row r="7624" spans="2:17" x14ac:dyDescent="0.25">
      <c r="B7624" s="108"/>
      <c r="C7624" s="220"/>
      <c r="D7624" s="108"/>
      <c r="E7624" s="220"/>
      <c r="F7624" s="108"/>
      <c r="G7624" s="220"/>
      <c r="H7624" s="108"/>
      <c r="I7624" s="220"/>
      <c r="J7624" s="108"/>
      <c r="K7624" s="220"/>
      <c r="L7624" s="108"/>
      <c r="M7624" s="220"/>
      <c r="N7624" s="108"/>
      <c r="O7624" s="220"/>
      <c r="P7624" s="108"/>
      <c r="Q7624" s="225"/>
    </row>
    <row r="7625" spans="2:17" x14ac:dyDescent="0.25">
      <c r="B7625" s="108"/>
      <c r="C7625" s="220"/>
      <c r="D7625" s="108"/>
      <c r="E7625" s="220"/>
      <c r="F7625" s="108"/>
      <c r="G7625" s="220"/>
      <c r="H7625" s="108"/>
      <c r="I7625" s="220"/>
      <c r="J7625" s="108"/>
      <c r="K7625" s="220"/>
      <c r="L7625" s="108"/>
      <c r="M7625" s="220"/>
      <c r="N7625" s="108"/>
      <c r="O7625" s="220"/>
      <c r="P7625" s="108"/>
      <c r="Q7625" s="225"/>
    </row>
    <row r="7626" spans="2:17" x14ac:dyDescent="0.25">
      <c r="B7626" s="108"/>
      <c r="C7626" s="220"/>
      <c r="D7626" s="108"/>
      <c r="E7626" s="220"/>
      <c r="F7626" s="108"/>
      <c r="G7626" s="220"/>
      <c r="H7626" s="108"/>
      <c r="I7626" s="220"/>
      <c r="J7626" s="108"/>
      <c r="K7626" s="220"/>
      <c r="L7626" s="108"/>
      <c r="M7626" s="220"/>
      <c r="N7626" s="108"/>
      <c r="O7626" s="220"/>
      <c r="P7626" s="108"/>
      <c r="Q7626" s="225"/>
    </row>
    <row r="7627" spans="2:17" x14ac:dyDescent="0.25">
      <c r="B7627" s="108"/>
      <c r="C7627" s="220"/>
      <c r="D7627" s="108"/>
      <c r="E7627" s="220"/>
      <c r="F7627" s="108"/>
      <c r="G7627" s="220"/>
      <c r="H7627" s="108"/>
      <c r="I7627" s="220"/>
      <c r="J7627" s="108"/>
      <c r="K7627" s="220"/>
      <c r="L7627" s="108"/>
      <c r="M7627" s="220"/>
      <c r="N7627" s="108"/>
      <c r="O7627" s="220"/>
      <c r="P7627" s="108"/>
      <c r="Q7627" s="225"/>
    </row>
    <row r="7628" spans="2:17" x14ac:dyDescent="0.25">
      <c r="B7628" s="108"/>
      <c r="C7628" s="220"/>
      <c r="D7628" s="108"/>
      <c r="E7628" s="220"/>
      <c r="F7628" s="108"/>
      <c r="G7628" s="220"/>
      <c r="H7628" s="108"/>
      <c r="I7628" s="220"/>
      <c r="J7628" s="108"/>
      <c r="K7628" s="220"/>
      <c r="L7628" s="108"/>
      <c r="M7628" s="220"/>
      <c r="N7628" s="108"/>
      <c r="O7628" s="220"/>
      <c r="P7628" s="108"/>
      <c r="Q7628" s="225"/>
    </row>
    <row r="7629" spans="2:17" x14ac:dyDescent="0.25">
      <c r="B7629" s="108"/>
      <c r="C7629" s="220"/>
      <c r="D7629" s="108"/>
      <c r="E7629" s="220"/>
      <c r="F7629" s="108"/>
      <c r="G7629" s="220"/>
      <c r="H7629" s="108"/>
      <c r="I7629" s="220"/>
      <c r="J7629" s="108"/>
      <c r="K7629" s="220"/>
      <c r="L7629" s="108"/>
      <c r="M7629" s="220"/>
      <c r="N7629" s="108"/>
      <c r="O7629" s="220"/>
      <c r="P7629" s="108"/>
      <c r="Q7629" s="225"/>
    </row>
    <row r="7630" spans="2:17" x14ac:dyDescent="0.25">
      <c r="B7630" s="108"/>
      <c r="C7630" s="220"/>
      <c r="D7630" s="108"/>
      <c r="E7630" s="220"/>
      <c r="F7630" s="108"/>
      <c r="G7630" s="220"/>
      <c r="H7630" s="108"/>
      <c r="I7630" s="220"/>
      <c r="J7630" s="108"/>
      <c r="K7630" s="220"/>
      <c r="L7630" s="108"/>
      <c r="M7630" s="220"/>
      <c r="N7630" s="108"/>
      <c r="O7630" s="220"/>
      <c r="P7630" s="108"/>
      <c r="Q7630" s="225"/>
    </row>
    <row r="7631" spans="2:17" x14ac:dyDescent="0.25">
      <c r="B7631" s="108"/>
      <c r="C7631" s="220"/>
      <c r="D7631" s="108"/>
      <c r="E7631" s="220"/>
      <c r="F7631" s="108"/>
      <c r="G7631" s="220"/>
      <c r="H7631" s="108"/>
      <c r="I7631" s="220"/>
      <c r="J7631" s="108"/>
      <c r="K7631" s="220"/>
      <c r="L7631" s="108"/>
      <c r="M7631" s="220"/>
      <c r="N7631" s="108"/>
      <c r="O7631" s="220"/>
      <c r="P7631" s="108"/>
      <c r="Q7631" s="225"/>
    </row>
    <row r="7632" spans="2:17" x14ac:dyDescent="0.25">
      <c r="B7632" s="108"/>
      <c r="C7632" s="220"/>
      <c r="D7632" s="108"/>
      <c r="E7632" s="220"/>
      <c r="F7632" s="108"/>
      <c r="G7632" s="220"/>
      <c r="H7632" s="108"/>
      <c r="I7632" s="220"/>
      <c r="J7632" s="108"/>
      <c r="K7632" s="220"/>
      <c r="L7632" s="108"/>
      <c r="M7632" s="220"/>
      <c r="N7632" s="108"/>
      <c r="O7632" s="220"/>
      <c r="P7632" s="108"/>
      <c r="Q7632" s="225"/>
    </row>
    <row r="7633" spans="2:17" x14ac:dyDescent="0.25">
      <c r="B7633" s="108"/>
      <c r="C7633" s="220"/>
      <c r="D7633" s="108"/>
      <c r="E7633" s="220"/>
      <c r="F7633" s="108"/>
      <c r="G7633" s="220"/>
      <c r="H7633" s="108"/>
      <c r="I7633" s="220"/>
      <c r="J7633" s="108"/>
      <c r="K7633" s="220"/>
      <c r="L7633" s="108"/>
      <c r="M7633" s="220"/>
      <c r="N7633" s="108"/>
      <c r="O7633" s="220"/>
      <c r="P7633" s="108"/>
      <c r="Q7633" s="225"/>
    </row>
    <row r="7634" spans="2:17" x14ac:dyDescent="0.25">
      <c r="B7634" s="108"/>
      <c r="C7634" s="220"/>
      <c r="D7634" s="108"/>
      <c r="E7634" s="220"/>
      <c r="F7634" s="108"/>
      <c r="G7634" s="220"/>
      <c r="H7634" s="108"/>
      <c r="I7634" s="220"/>
      <c r="J7634" s="108"/>
      <c r="K7634" s="220"/>
      <c r="L7634" s="108"/>
      <c r="M7634" s="220"/>
      <c r="N7634" s="108"/>
      <c r="O7634" s="220"/>
      <c r="P7634" s="108"/>
      <c r="Q7634" s="225"/>
    </row>
    <row r="7635" spans="2:17" x14ac:dyDescent="0.25">
      <c r="B7635" s="108"/>
      <c r="C7635" s="220"/>
      <c r="D7635" s="108"/>
      <c r="E7635" s="220"/>
      <c r="F7635" s="108"/>
      <c r="G7635" s="220"/>
      <c r="H7635" s="108"/>
      <c r="I7635" s="220"/>
      <c r="J7635" s="108"/>
      <c r="K7635" s="220"/>
      <c r="L7635" s="108"/>
      <c r="M7635" s="220"/>
      <c r="N7635" s="108"/>
      <c r="O7635" s="220"/>
      <c r="P7635" s="108"/>
      <c r="Q7635" s="225"/>
    </row>
    <row r="7636" spans="2:17" x14ac:dyDescent="0.25">
      <c r="B7636" s="108"/>
      <c r="C7636" s="220"/>
      <c r="D7636" s="108"/>
      <c r="E7636" s="220"/>
      <c r="F7636" s="108"/>
      <c r="G7636" s="220"/>
      <c r="H7636" s="108"/>
      <c r="I7636" s="220"/>
      <c r="J7636" s="108"/>
      <c r="K7636" s="220"/>
      <c r="L7636" s="108"/>
      <c r="M7636" s="220"/>
      <c r="N7636" s="108"/>
      <c r="O7636" s="220"/>
      <c r="P7636" s="108"/>
      <c r="Q7636" s="225"/>
    </row>
    <row r="7637" spans="2:17" x14ac:dyDescent="0.25">
      <c r="B7637" s="108"/>
      <c r="C7637" s="220"/>
      <c r="D7637" s="108"/>
      <c r="E7637" s="220"/>
      <c r="F7637" s="108"/>
      <c r="G7637" s="220"/>
      <c r="H7637" s="108"/>
      <c r="I7637" s="220"/>
      <c r="J7637" s="108"/>
      <c r="K7637" s="220"/>
      <c r="L7637" s="108"/>
      <c r="M7637" s="220"/>
      <c r="N7637" s="108"/>
      <c r="O7637" s="220"/>
      <c r="P7637" s="108"/>
      <c r="Q7637" s="225"/>
    </row>
    <row r="7638" spans="2:17" x14ac:dyDescent="0.25">
      <c r="B7638" s="108"/>
      <c r="C7638" s="220"/>
      <c r="D7638" s="108"/>
      <c r="E7638" s="220"/>
      <c r="F7638" s="108"/>
      <c r="G7638" s="220"/>
      <c r="H7638" s="108"/>
      <c r="I7638" s="220"/>
      <c r="J7638" s="108"/>
      <c r="K7638" s="220"/>
      <c r="L7638" s="108"/>
      <c r="M7638" s="220"/>
      <c r="N7638" s="108"/>
      <c r="O7638" s="220"/>
      <c r="P7638" s="108"/>
      <c r="Q7638" s="225"/>
    </row>
    <row r="7639" spans="2:17" x14ac:dyDescent="0.25">
      <c r="B7639" s="108"/>
      <c r="C7639" s="220"/>
      <c r="D7639" s="108"/>
      <c r="E7639" s="220"/>
      <c r="F7639" s="108"/>
      <c r="G7639" s="220"/>
      <c r="H7639" s="108"/>
      <c r="I7639" s="220"/>
      <c r="J7639" s="108"/>
      <c r="K7639" s="220"/>
      <c r="L7639" s="108"/>
      <c r="M7639" s="220"/>
      <c r="N7639" s="108"/>
      <c r="O7639" s="220"/>
      <c r="P7639" s="108"/>
      <c r="Q7639" s="225"/>
    </row>
    <row r="7640" spans="2:17" x14ac:dyDescent="0.25">
      <c r="B7640" s="108"/>
      <c r="C7640" s="220"/>
      <c r="D7640" s="108"/>
      <c r="E7640" s="220"/>
      <c r="F7640" s="108"/>
      <c r="G7640" s="220"/>
      <c r="H7640" s="108"/>
      <c r="I7640" s="220"/>
      <c r="J7640" s="108"/>
      <c r="K7640" s="220"/>
      <c r="L7640" s="108"/>
      <c r="M7640" s="220"/>
      <c r="N7640" s="108"/>
      <c r="O7640" s="220"/>
      <c r="P7640" s="108"/>
      <c r="Q7640" s="225"/>
    </row>
    <row r="7641" spans="2:17" x14ac:dyDescent="0.25">
      <c r="B7641" s="108"/>
      <c r="C7641" s="220"/>
      <c r="D7641" s="108"/>
      <c r="E7641" s="220"/>
      <c r="F7641" s="108"/>
      <c r="G7641" s="220"/>
      <c r="H7641" s="108"/>
      <c r="I7641" s="220"/>
      <c r="J7641" s="108"/>
      <c r="K7641" s="220"/>
      <c r="L7641" s="108"/>
      <c r="M7641" s="220"/>
      <c r="N7641" s="108"/>
      <c r="O7641" s="220"/>
      <c r="P7641" s="108"/>
      <c r="Q7641" s="225"/>
    </row>
    <row r="7642" spans="2:17" x14ac:dyDescent="0.25">
      <c r="B7642" s="108"/>
      <c r="C7642" s="220"/>
      <c r="D7642" s="108"/>
      <c r="E7642" s="220"/>
      <c r="F7642" s="108"/>
      <c r="G7642" s="220"/>
      <c r="H7642" s="108"/>
      <c r="I7642" s="220"/>
      <c r="J7642" s="108"/>
      <c r="K7642" s="220"/>
      <c r="L7642" s="108"/>
      <c r="M7642" s="220"/>
      <c r="N7642" s="108"/>
      <c r="O7642" s="220"/>
      <c r="P7642" s="108"/>
      <c r="Q7642" s="225"/>
    </row>
    <row r="7643" spans="2:17" x14ac:dyDescent="0.25">
      <c r="B7643" s="108"/>
      <c r="C7643" s="220"/>
      <c r="D7643" s="108"/>
      <c r="E7643" s="220"/>
      <c r="F7643" s="108"/>
      <c r="G7643" s="220"/>
      <c r="H7643" s="108"/>
      <c r="I7643" s="220"/>
      <c r="J7643" s="108"/>
      <c r="K7643" s="220"/>
      <c r="L7643" s="108"/>
      <c r="M7643" s="220"/>
      <c r="N7643" s="108"/>
      <c r="O7643" s="220"/>
      <c r="P7643" s="108"/>
      <c r="Q7643" s="225"/>
    </row>
    <row r="7644" spans="2:17" x14ac:dyDescent="0.25">
      <c r="B7644" s="108"/>
      <c r="C7644" s="220"/>
      <c r="D7644" s="108"/>
      <c r="E7644" s="220"/>
      <c r="F7644" s="108"/>
      <c r="G7644" s="220"/>
      <c r="H7644" s="108"/>
      <c r="I7644" s="220"/>
      <c r="J7644" s="108"/>
      <c r="K7644" s="220"/>
      <c r="L7644" s="108"/>
      <c r="M7644" s="220"/>
      <c r="N7644" s="108"/>
      <c r="O7644" s="220"/>
      <c r="P7644" s="108"/>
      <c r="Q7644" s="225"/>
    </row>
    <row r="7645" spans="2:17" x14ac:dyDescent="0.25">
      <c r="B7645" s="108"/>
      <c r="C7645" s="220"/>
      <c r="D7645" s="108"/>
      <c r="E7645" s="220"/>
      <c r="F7645" s="108"/>
      <c r="G7645" s="220"/>
      <c r="H7645" s="108"/>
      <c r="I7645" s="220"/>
      <c r="J7645" s="108"/>
      <c r="K7645" s="220"/>
      <c r="L7645" s="108"/>
      <c r="M7645" s="220"/>
      <c r="N7645" s="108"/>
      <c r="O7645" s="220"/>
      <c r="P7645" s="108"/>
      <c r="Q7645" s="225"/>
    </row>
    <row r="7646" spans="2:17" x14ac:dyDescent="0.25">
      <c r="B7646" s="108"/>
      <c r="C7646" s="220"/>
      <c r="D7646" s="108"/>
      <c r="E7646" s="220"/>
      <c r="F7646" s="108"/>
      <c r="G7646" s="220"/>
      <c r="H7646" s="108"/>
      <c r="I7646" s="220"/>
      <c r="J7646" s="108"/>
      <c r="K7646" s="220"/>
      <c r="L7646" s="108"/>
      <c r="M7646" s="220"/>
      <c r="N7646" s="108"/>
      <c r="O7646" s="220"/>
      <c r="P7646" s="108"/>
      <c r="Q7646" s="225"/>
    </row>
    <row r="7647" spans="2:17" x14ac:dyDescent="0.25">
      <c r="B7647" s="108"/>
      <c r="C7647" s="220"/>
      <c r="D7647" s="108"/>
      <c r="E7647" s="220"/>
      <c r="F7647" s="108"/>
      <c r="G7647" s="220"/>
      <c r="H7647" s="108"/>
      <c r="I7647" s="220"/>
      <c r="J7647" s="108"/>
      <c r="K7647" s="220"/>
      <c r="L7647" s="108"/>
      <c r="M7647" s="220"/>
      <c r="N7647" s="108"/>
      <c r="O7647" s="220"/>
      <c r="P7647" s="108"/>
      <c r="Q7647" s="225"/>
    </row>
    <row r="7648" spans="2:17" x14ac:dyDescent="0.25">
      <c r="B7648" s="108"/>
      <c r="C7648" s="220"/>
      <c r="D7648" s="108"/>
      <c r="E7648" s="220"/>
      <c r="F7648" s="108"/>
      <c r="G7648" s="220"/>
      <c r="H7648" s="108"/>
      <c r="I7648" s="220"/>
      <c r="J7648" s="108"/>
      <c r="K7648" s="220"/>
      <c r="L7648" s="108"/>
      <c r="M7648" s="220"/>
      <c r="N7648" s="108"/>
      <c r="O7648" s="220"/>
      <c r="P7648" s="108"/>
      <c r="Q7648" s="225"/>
    </row>
    <row r="7649" spans="2:17" x14ac:dyDescent="0.25">
      <c r="B7649" s="108"/>
      <c r="C7649" s="220"/>
      <c r="D7649" s="108"/>
      <c r="E7649" s="220"/>
      <c r="F7649" s="108"/>
      <c r="G7649" s="220"/>
      <c r="H7649" s="108"/>
      <c r="I7649" s="220"/>
      <c r="J7649" s="108"/>
      <c r="K7649" s="220"/>
      <c r="L7649" s="108"/>
      <c r="M7649" s="220"/>
      <c r="N7649" s="108"/>
      <c r="O7649" s="220"/>
      <c r="P7649" s="108"/>
      <c r="Q7649" s="225"/>
    </row>
    <row r="7650" spans="2:17" x14ac:dyDescent="0.25">
      <c r="B7650" s="108"/>
      <c r="C7650" s="220"/>
      <c r="D7650" s="108"/>
      <c r="E7650" s="220"/>
      <c r="F7650" s="108"/>
      <c r="G7650" s="220"/>
      <c r="H7650" s="108"/>
      <c r="I7650" s="220"/>
      <c r="J7650" s="108"/>
      <c r="K7650" s="220"/>
      <c r="L7650" s="108"/>
      <c r="M7650" s="220"/>
      <c r="N7650" s="108"/>
      <c r="O7650" s="220"/>
      <c r="P7650" s="108"/>
      <c r="Q7650" s="225"/>
    </row>
    <row r="7651" spans="2:17" x14ac:dyDescent="0.25">
      <c r="B7651" s="108"/>
      <c r="C7651" s="220"/>
      <c r="D7651" s="108"/>
      <c r="E7651" s="220"/>
      <c r="F7651" s="108"/>
      <c r="G7651" s="220"/>
      <c r="H7651" s="108"/>
      <c r="I7651" s="220"/>
      <c r="J7651" s="108"/>
      <c r="K7651" s="220"/>
      <c r="L7651" s="108"/>
      <c r="M7651" s="220"/>
      <c r="N7651" s="108"/>
      <c r="O7651" s="220"/>
      <c r="P7651" s="108"/>
      <c r="Q7651" s="225"/>
    </row>
    <row r="7652" spans="2:17" x14ac:dyDescent="0.25">
      <c r="B7652" s="108"/>
      <c r="C7652" s="220"/>
      <c r="D7652" s="108"/>
      <c r="E7652" s="220"/>
      <c r="F7652" s="108"/>
      <c r="G7652" s="220"/>
      <c r="H7652" s="108"/>
      <c r="I7652" s="220"/>
      <c r="J7652" s="108"/>
      <c r="K7652" s="220"/>
      <c r="L7652" s="108"/>
      <c r="M7652" s="220"/>
      <c r="N7652" s="108"/>
      <c r="O7652" s="220"/>
      <c r="P7652" s="108"/>
      <c r="Q7652" s="225"/>
    </row>
    <row r="7653" spans="2:17" x14ac:dyDescent="0.25">
      <c r="B7653" s="108"/>
      <c r="C7653" s="220"/>
      <c r="D7653" s="108"/>
      <c r="E7653" s="220"/>
      <c r="F7653" s="108"/>
      <c r="G7653" s="220"/>
      <c r="H7653" s="108"/>
      <c r="I7653" s="220"/>
      <c r="J7653" s="108"/>
      <c r="K7653" s="220"/>
      <c r="L7653" s="108"/>
      <c r="M7653" s="220"/>
      <c r="N7653" s="108"/>
      <c r="O7653" s="220"/>
      <c r="P7653" s="108"/>
      <c r="Q7653" s="225"/>
    </row>
    <row r="7654" spans="2:17" x14ac:dyDescent="0.25">
      <c r="B7654" s="108"/>
      <c r="C7654" s="220"/>
      <c r="D7654" s="108"/>
      <c r="E7654" s="220"/>
      <c r="F7654" s="108"/>
      <c r="G7654" s="220"/>
      <c r="H7654" s="108"/>
      <c r="I7654" s="220"/>
      <c r="J7654" s="108"/>
      <c r="K7654" s="220"/>
      <c r="L7654" s="108"/>
      <c r="M7654" s="220"/>
      <c r="N7654" s="108"/>
      <c r="O7654" s="220"/>
      <c r="P7654" s="108"/>
      <c r="Q7654" s="225"/>
    </row>
    <row r="7655" spans="2:17" x14ac:dyDescent="0.25">
      <c r="B7655" s="108"/>
      <c r="C7655" s="220"/>
      <c r="D7655" s="108"/>
      <c r="E7655" s="220"/>
      <c r="F7655" s="108"/>
      <c r="G7655" s="220"/>
      <c r="H7655" s="108"/>
      <c r="I7655" s="220"/>
      <c r="J7655" s="108"/>
      <c r="K7655" s="220"/>
      <c r="L7655" s="108"/>
      <c r="M7655" s="220"/>
      <c r="N7655" s="108"/>
      <c r="O7655" s="220"/>
      <c r="P7655" s="108"/>
      <c r="Q7655" s="225"/>
    </row>
    <row r="7656" spans="2:17" x14ac:dyDescent="0.25">
      <c r="B7656" s="108"/>
      <c r="C7656" s="220"/>
      <c r="D7656" s="108"/>
      <c r="E7656" s="220"/>
      <c r="F7656" s="108"/>
      <c r="G7656" s="220"/>
      <c r="H7656" s="108"/>
      <c r="I7656" s="220"/>
      <c r="J7656" s="108"/>
      <c r="K7656" s="220"/>
      <c r="L7656" s="108"/>
      <c r="M7656" s="220"/>
      <c r="N7656" s="108"/>
      <c r="O7656" s="220"/>
      <c r="P7656" s="108"/>
      <c r="Q7656" s="225"/>
    </row>
    <row r="7657" spans="2:17" x14ac:dyDescent="0.25">
      <c r="B7657" s="108"/>
      <c r="C7657" s="220"/>
      <c r="D7657" s="108"/>
      <c r="E7657" s="220"/>
      <c r="F7657" s="108"/>
      <c r="G7657" s="220"/>
      <c r="H7657" s="108"/>
      <c r="I7657" s="220"/>
      <c r="J7657" s="108"/>
      <c r="K7657" s="220"/>
      <c r="L7657" s="108"/>
      <c r="M7657" s="220"/>
      <c r="N7657" s="108"/>
      <c r="O7657" s="220"/>
      <c r="P7657" s="108"/>
      <c r="Q7657" s="225"/>
    </row>
    <row r="7658" spans="2:17" x14ac:dyDescent="0.25">
      <c r="B7658" s="108"/>
      <c r="C7658" s="220"/>
      <c r="D7658" s="108"/>
      <c r="E7658" s="220"/>
      <c r="F7658" s="108"/>
      <c r="G7658" s="220"/>
      <c r="H7658" s="108"/>
      <c r="I7658" s="220"/>
      <c r="J7658" s="108"/>
      <c r="K7658" s="220"/>
      <c r="L7658" s="108"/>
      <c r="M7658" s="220"/>
      <c r="N7658" s="108"/>
      <c r="O7658" s="220"/>
      <c r="P7658" s="108"/>
      <c r="Q7658" s="225"/>
    </row>
    <row r="7659" spans="2:17" x14ac:dyDescent="0.25">
      <c r="B7659" s="108"/>
      <c r="C7659" s="220"/>
      <c r="D7659" s="108"/>
      <c r="E7659" s="220"/>
      <c r="F7659" s="108"/>
      <c r="G7659" s="220"/>
      <c r="H7659" s="108"/>
      <c r="I7659" s="220"/>
      <c r="J7659" s="108"/>
      <c r="K7659" s="220"/>
      <c r="L7659" s="108"/>
      <c r="M7659" s="220"/>
      <c r="N7659" s="108"/>
      <c r="O7659" s="220"/>
      <c r="P7659" s="108"/>
      <c r="Q7659" s="225"/>
    </row>
    <row r="7660" spans="2:17" x14ac:dyDescent="0.25">
      <c r="B7660" s="108"/>
      <c r="C7660" s="220"/>
      <c r="D7660" s="108"/>
      <c r="E7660" s="220"/>
      <c r="F7660" s="108"/>
      <c r="G7660" s="220"/>
      <c r="H7660" s="108"/>
      <c r="I7660" s="220"/>
      <c r="J7660" s="108"/>
      <c r="K7660" s="220"/>
      <c r="L7660" s="108"/>
      <c r="M7660" s="220"/>
      <c r="N7660" s="108"/>
      <c r="O7660" s="220"/>
      <c r="P7660" s="108"/>
      <c r="Q7660" s="225"/>
    </row>
    <row r="7661" spans="2:17" x14ac:dyDescent="0.25">
      <c r="B7661" s="108"/>
      <c r="C7661" s="220"/>
      <c r="D7661" s="108"/>
      <c r="E7661" s="220"/>
      <c r="F7661" s="108"/>
      <c r="G7661" s="220"/>
      <c r="H7661" s="108"/>
      <c r="I7661" s="220"/>
      <c r="J7661" s="108"/>
      <c r="K7661" s="220"/>
      <c r="L7661" s="108"/>
      <c r="M7661" s="220"/>
      <c r="N7661" s="108"/>
      <c r="O7661" s="220"/>
      <c r="P7661" s="108"/>
      <c r="Q7661" s="225"/>
    </row>
    <row r="7662" spans="2:17" x14ac:dyDescent="0.25">
      <c r="B7662" s="108"/>
      <c r="C7662" s="220"/>
      <c r="D7662" s="108"/>
      <c r="E7662" s="220"/>
      <c r="F7662" s="108"/>
      <c r="G7662" s="220"/>
      <c r="H7662" s="108"/>
      <c r="I7662" s="220"/>
      <c r="J7662" s="108"/>
      <c r="K7662" s="220"/>
      <c r="L7662" s="108"/>
      <c r="M7662" s="220"/>
      <c r="N7662" s="108"/>
      <c r="O7662" s="220"/>
      <c r="P7662" s="108"/>
      <c r="Q7662" s="225"/>
    </row>
    <row r="7663" spans="2:17" x14ac:dyDescent="0.25">
      <c r="B7663" s="108"/>
      <c r="C7663" s="220"/>
      <c r="D7663" s="108"/>
      <c r="E7663" s="220"/>
      <c r="F7663" s="108"/>
      <c r="G7663" s="220"/>
      <c r="H7663" s="108"/>
      <c r="I7663" s="220"/>
      <c r="J7663" s="108"/>
      <c r="K7663" s="220"/>
      <c r="L7663" s="108"/>
      <c r="M7663" s="220"/>
      <c r="N7663" s="108"/>
      <c r="O7663" s="220"/>
      <c r="P7663" s="108"/>
      <c r="Q7663" s="225"/>
    </row>
    <row r="7664" spans="2:17" x14ac:dyDescent="0.25">
      <c r="B7664" s="108"/>
      <c r="C7664" s="220"/>
      <c r="D7664" s="108"/>
      <c r="E7664" s="220"/>
      <c r="F7664" s="108"/>
      <c r="G7664" s="220"/>
      <c r="H7664" s="108"/>
      <c r="I7664" s="220"/>
      <c r="J7664" s="108"/>
      <c r="K7664" s="220"/>
      <c r="L7664" s="108"/>
      <c r="M7664" s="220"/>
      <c r="N7664" s="108"/>
      <c r="O7664" s="220"/>
      <c r="P7664" s="108"/>
      <c r="Q7664" s="225"/>
    </row>
    <row r="7665" spans="2:17" x14ac:dyDescent="0.25">
      <c r="B7665" s="108"/>
      <c r="C7665" s="220"/>
      <c r="D7665" s="108"/>
      <c r="E7665" s="220"/>
      <c r="F7665" s="108"/>
      <c r="G7665" s="220"/>
      <c r="H7665" s="108"/>
      <c r="I7665" s="220"/>
      <c r="J7665" s="108"/>
      <c r="K7665" s="220"/>
      <c r="L7665" s="108"/>
      <c r="M7665" s="220"/>
      <c r="N7665" s="108"/>
      <c r="O7665" s="220"/>
      <c r="P7665" s="108"/>
      <c r="Q7665" s="225"/>
    </row>
    <row r="7666" spans="2:17" x14ac:dyDescent="0.25">
      <c r="B7666" s="108"/>
      <c r="C7666" s="220"/>
      <c r="D7666" s="108"/>
      <c r="E7666" s="220"/>
      <c r="F7666" s="108"/>
      <c r="G7666" s="220"/>
      <c r="H7666" s="108"/>
      <c r="I7666" s="220"/>
      <c r="J7666" s="108"/>
      <c r="K7666" s="220"/>
      <c r="L7666" s="108"/>
      <c r="M7666" s="220"/>
      <c r="N7666" s="108"/>
      <c r="O7666" s="220"/>
      <c r="P7666" s="108"/>
      <c r="Q7666" s="225"/>
    </row>
    <row r="7667" spans="2:17" x14ac:dyDescent="0.25">
      <c r="B7667" s="108"/>
      <c r="C7667" s="220"/>
      <c r="D7667" s="108"/>
      <c r="E7667" s="220"/>
      <c r="F7667" s="108"/>
      <c r="G7667" s="220"/>
      <c r="H7667" s="108"/>
      <c r="I7667" s="220"/>
      <c r="J7667" s="108"/>
      <c r="K7667" s="220"/>
      <c r="L7667" s="108"/>
      <c r="M7667" s="220"/>
      <c r="N7667" s="108"/>
      <c r="O7667" s="220"/>
      <c r="P7667" s="108"/>
      <c r="Q7667" s="225"/>
    </row>
    <row r="7668" spans="2:17" x14ac:dyDescent="0.25">
      <c r="B7668" s="108"/>
      <c r="C7668" s="220"/>
      <c r="D7668" s="108"/>
      <c r="E7668" s="220"/>
      <c r="F7668" s="108"/>
      <c r="G7668" s="220"/>
      <c r="H7668" s="108"/>
      <c r="I7668" s="220"/>
      <c r="J7668" s="108"/>
      <c r="K7668" s="220"/>
      <c r="L7668" s="108"/>
      <c r="M7668" s="220"/>
      <c r="N7668" s="108"/>
      <c r="O7668" s="220"/>
      <c r="P7668" s="108"/>
      <c r="Q7668" s="225"/>
    </row>
    <row r="7669" spans="2:17" x14ac:dyDescent="0.25">
      <c r="B7669" s="108"/>
      <c r="C7669" s="220"/>
      <c r="D7669" s="108"/>
      <c r="E7669" s="220"/>
      <c r="F7669" s="108"/>
      <c r="G7669" s="220"/>
      <c r="H7669" s="108"/>
      <c r="I7669" s="220"/>
      <c r="J7669" s="108"/>
      <c r="K7669" s="220"/>
      <c r="L7669" s="108"/>
      <c r="M7669" s="220"/>
      <c r="N7669" s="108"/>
      <c r="O7669" s="220"/>
      <c r="P7669" s="108"/>
      <c r="Q7669" s="225"/>
    </row>
    <row r="7670" spans="2:17" x14ac:dyDescent="0.25">
      <c r="B7670" s="108"/>
      <c r="C7670" s="220"/>
      <c r="D7670" s="108"/>
      <c r="E7670" s="220"/>
      <c r="F7670" s="108"/>
      <c r="G7670" s="220"/>
      <c r="H7670" s="108"/>
      <c r="I7670" s="220"/>
      <c r="J7670" s="108"/>
      <c r="K7670" s="220"/>
      <c r="L7670" s="108"/>
      <c r="M7670" s="220"/>
      <c r="N7670" s="108"/>
      <c r="O7670" s="220"/>
      <c r="P7670" s="108"/>
      <c r="Q7670" s="225"/>
    </row>
    <row r="7671" spans="2:17" x14ac:dyDescent="0.25">
      <c r="B7671" s="108"/>
      <c r="C7671" s="220"/>
      <c r="D7671" s="108"/>
      <c r="E7671" s="220"/>
      <c r="F7671" s="108"/>
      <c r="G7671" s="220"/>
      <c r="H7671" s="108"/>
      <c r="I7671" s="220"/>
      <c r="J7671" s="108"/>
      <c r="K7671" s="220"/>
      <c r="L7671" s="108"/>
      <c r="M7671" s="220"/>
      <c r="N7671" s="108"/>
      <c r="O7671" s="220"/>
      <c r="P7671" s="108"/>
      <c r="Q7671" s="225"/>
    </row>
    <row r="7672" spans="2:17" x14ac:dyDescent="0.25">
      <c r="B7672" s="108"/>
      <c r="C7672" s="220"/>
      <c r="D7672" s="108"/>
      <c r="E7672" s="220"/>
      <c r="F7672" s="108"/>
      <c r="G7672" s="220"/>
      <c r="H7672" s="108"/>
      <c r="I7672" s="220"/>
      <c r="J7672" s="108"/>
      <c r="K7672" s="220"/>
      <c r="L7672" s="108"/>
      <c r="M7672" s="220"/>
      <c r="N7672" s="108"/>
      <c r="O7672" s="220"/>
      <c r="P7672" s="108"/>
      <c r="Q7672" s="225"/>
    </row>
    <row r="7673" spans="2:17" x14ac:dyDescent="0.25">
      <c r="B7673" s="108"/>
      <c r="C7673" s="220"/>
      <c r="D7673" s="108"/>
      <c r="E7673" s="220"/>
      <c r="F7673" s="108"/>
      <c r="G7673" s="220"/>
      <c r="H7673" s="108"/>
      <c r="I7673" s="220"/>
      <c r="J7673" s="108"/>
      <c r="K7673" s="220"/>
      <c r="L7673" s="108"/>
      <c r="M7673" s="220"/>
      <c r="N7673" s="108"/>
      <c r="O7673" s="220"/>
      <c r="P7673" s="108"/>
      <c r="Q7673" s="225"/>
    </row>
    <row r="7674" spans="2:17" x14ac:dyDescent="0.25">
      <c r="B7674" s="108"/>
      <c r="C7674" s="220"/>
      <c r="D7674" s="108"/>
      <c r="E7674" s="220"/>
      <c r="F7674" s="108"/>
      <c r="G7674" s="220"/>
      <c r="H7674" s="108"/>
      <c r="I7674" s="220"/>
      <c r="J7674" s="108"/>
      <c r="K7674" s="220"/>
      <c r="L7674" s="108"/>
      <c r="M7674" s="220"/>
      <c r="N7674" s="108"/>
      <c r="O7674" s="220"/>
      <c r="P7674" s="108"/>
      <c r="Q7674" s="225"/>
    </row>
    <row r="7675" spans="2:17" x14ac:dyDescent="0.25">
      <c r="B7675" s="108"/>
      <c r="C7675" s="220"/>
      <c r="D7675" s="108"/>
      <c r="E7675" s="220"/>
      <c r="F7675" s="108"/>
      <c r="G7675" s="220"/>
      <c r="H7675" s="108"/>
      <c r="I7675" s="220"/>
      <c r="J7675" s="108"/>
      <c r="K7675" s="220"/>
      <c r="L7675" s="108"/>
      <c r="M7675" s="220"/>
      <c r="N7675" s="108"/>
      <c r="O7675" s="220"/>
      <c r="P7675" s="108"/>
      <c r="Q7675" s="225"/>
    </row>
    <row r="7676" spans="2:17" x14ac:dyDescent="0.25">
      <c r="B7676" s="108"/>
      <c r="C7676" s="220"/>
      <c r="D7676" s="108"/>
      <c r="E7676" s="220"/>
      <c r="F7676" s="108"/>
      <c r="G7676" s="220"/>
      <c r="H7676" s="108"/>
      <c r="I7676" s="220"/>
      <c r="J7676" s="108"/>
      <c r="K7676" s="220"/>
      <c r="L7676" s="108"/>
      <c r="M7676" s="220"/>
      <c r="N7676" s="108"/>
      <c r="O7676" s="220"/>
      <c r="P7676" s="108"/>
      <c r="Q7676" s="225"/>
    </row>
    <row r="7677" spans="2:17" x14ac:dyDescent="0.25">
      <c r="B7677" s="108"/>
      <c r="C7677" s="220"/>
      <c r="D7677" s="108"/>
      <c r="E7677" s="220"/>
      <c r="F7677" s="108"/>
      <c r="G7677" s="220"/>
      <c r="H7677" s="108"/>
      <c r="I7677" s="220"/>
      <c r="J7677" s="108"/>
      <c r="K7677" s="220"/>
      <c r="L7677" s="108"/>
      <c r="M7677" s="220"/>
      <c r="N7677" s="108"/>
      <c r="O7677" s="220"/>
      <c r="P7677" s="108"/>
      <c r="Q7677" s="225"/>
    </row>
    <row r="7678" spans="2:17" x14ac:dyDescent="0.25">
      <c r="B7678" s="108"/>
      <c r="C7678" s="220"/>
      <c r="D7678" s="108"/>
      <c r="E7678" s="220"/>
      <c r="F7678" s="108"/>
      <c r="G7678" s="220"/>
      <c r="H7678" s="108"/>
      <c r="I7678" s="220"/>
      <c r="J7678" s="108"/>
      <c r="K7678" s="220"/>
      <c r="L7678" s="108"/>
      <c r="M7678" s="220"/>
      <c r="N7678" s="108"/>
      <c r="O7678" s="220"/>
      <c r="P7678" s="108"/>
      <c r="Q7678" s="225"/>
    </row>
    <row r="7679" spans="2:17" x14ac:dyDescent="0.25">
      <c r="B7679" s="108"/>
      <c r="C7679" s="220"/>
      <c r="D7679" s="108"/>
      <c r="E7679" s="220"/>
      <c r="F7679" s="108"/>
      <c r="G7679" s="220"/>
      <c r="H7679" s="108"/>
      <c r="I7679" s="220"/>
      <c r="J7679" s="108"/>
      <c r="K7679" s="220"/>
      <c r="L7679" s="108"/>
      <c r="M7679" s="220"/>
      <c r="N7679" s="108"/>
      <c r="O7679" s="220"/>
      <c r="P7679" s="108"/>
      <c r="Q7679" s="225"/>
    </row>
    <row r="7680" spans="2:17" x14ac:dyDescent="0.25">
      <c r="B7680" s="108"/>
      <c r="C7680" s="220"/>
      <c r="D7680" s="108"/>
      <c r="E7680" s="220"/>
      <c r="F7680" s="108"/>
      <c r="G7680" s="220"/>
      <c r="H7680" s="108"/>
      <c r="I7680" s="220"/>
      <c r="J7680" s="108"/>
      <c r="K7680" s="220"/>
      <c r="L7680" s="108"/>
      <c r="M7680" s="220"/>
      <c r="N7680" s="108"/>
      <c r="O7680" s="220"/>
      <c r="P7680" s="108"/>
      <c r="Q7680" s="225"/>
    </row>
    <row r="7681" spans="2:17" x14ac:dyDescent="0.25">
      <c r="B7681" s="108"/>
      <c r="C7681" s="220"/>
      <c r="D7681" s="108"/>
      <c r="E7681" s="220"/>
      <c r="F7681" s="108"/>
      <c r="G7681" s="220"/>
      <c r="H7681" s="108"/>
      <c r="I7681" s="220"/>
      <c r="J7681" s="108"/>
      <c r="K7681" s="220"/>
      <c r="L7681" s="108"/>
      <c r="M7681" s="220"/>
      <c r="N7681" s="108"/>
      <c r="O7681" s="220"/>
      <c r="P7681" s="108"/>
      <c r="Q7681" s="225"/>
    </row>
    <row r="7682" spans="2:17" x14ac:dyDescent="0.25">
      <c r="B7682" s="108"/>
      <c r="C7682" s="220"/>
      <c r="D7682" s="108"/>
      <c r="E7682" s="220"/>
      <c r="F7682" s="108"/>
      <c r="G7682" s="220"/>
      <c r="H7682" s="108"/>
      <c r="I7682" s="220"/>
      <c r="J7682" s="108"/>
      <c r="K7682" s="220"/>
      <c r="L7682" s="108"/>
      <c r="M7682" s="220"/>
      <c r="N7682" s="108"/>
      <c r="O7682" s="220"/>
      <c r="P7682" s="108"/>
      <c r="Q7682" s="225"/>
    </row>
    <row r="7683" spans="2:17" x14ac:dyDescent="0.25">
      <c r="B7683" s="108"/>
      <c r="C7683" s="220"/>
      <c r="D7683" s="108"/>
      <c r="E7683" s="220"/>
      <c r="F7683" s="108"/>
      <c r="G7683" s="220"/>
      <c r="H7683" s="108"/>
      <c r="I7683" s="220"/>
      <c r="J7683" s="108"/>
      <c r="K7683" s="220"/>
      <c r="L7683" s="108"/>
      <c r="M7683" s="220"/>
      <c r="N7683" s="108"/>
      <c r="O7683" s="220"/>
      <c r="P7683" s="108"/>
      <c r="Q7683" s="225"/>
    </row>
    <row r="7684" spans="2:17" x14ac:dyDescent="0.25">
      <c r="B7684" s="108"/>
      <c r="C7684" s="220"/>
      <c r="D7684" s="108"/>
      <c r="E7684" s="220"/>
      <c r="F7684" s="108"/>
      <c r="G7684" s="220"/>
      <c r="H7684" s="108"/>
      <c r="I7684" s="220"/>
      <c r="J7684" s="108"/>
      <c r="K7684" s="220"/>
      <c r="L7684" s="108"/>
      <c r="M7684" s="220"/>
      <c r="N7684" s="108"/>
      <c r="O7684" s="220"/>
      <c r="P7684" s="108"/>
      <c r="Q7684" s="225"/>
    </row>
    <row r="7685" spans="2:17" x14ac:dyDescent="0.25">
      <c r="B7685" s="108"/>
      <c r="C7685" s="220"/>
      <c r="D7685" s="108"/>
      <c r="E7685" s="220"/>
      <c r="F7685" s="108"/>
      <c r="G7685" s="220"/>
      <c r="H7685" s="108"/>
      <c r="I7685" s="220"/>
      <c r="J7685" s="108"/>
      <c r="K7685" s="220"/>
      <c r="L7685" s="108"/>
      <c r="M7685" s="220"/>
      <c r="N7685" s="108"/>
      <c r="O7685" s="220"/>
      <c r="P7685" s="108"/>
      <c r="Q7685" s="225"/>
    </row>
    <row r="7686" spans="2:17" x14ac:dyDescent="0.25">
      <c r="B7686" s="108"/>
      <c r="C7686" s="220"/>
      <c r="D7686" s="108"/>
      <c r="E7686" s="220"/>
      <c r="F7686" s="108"/>
      <c r="G7686" s="220"/>
      <c r="H7686" s="108"/>
      <c r="I7686" s="220"/>
      <c r="J7686" s="108"/>
      <c r="K7686" s="220"/>
      <c r="L7686" s="108"/>
      <c r="M7686" s="220"/>
      <c r="N7686" s="108"/>
      <c r="O7686" s="220"/>
      <c r="P7686" s="108"/>
      <c r="Q7686" s="225"/>
    </row>
    <row r="7687" spans="2:17" x14ac:dyDescent="0.25">
      <c r="B7687" s="108"/>
      <c r="C7687" s="220"/>
      <c r="D7687" s="108"/>
      <c r="E7687" s="220"/>
      <c r="F7687" s="108"/>
      <c r="G7687" s="220"/>
      <c r="H7687" s="108"/>
      <c r="I7687" s="220"/>
      <c r="J7687" s="108"/>
      <c r="K7687" s="220"/>
      <c r="L7687" s="108"/>
      <c r="M7687" s="220"/>
      <c r="N7687" s="108"/>
      <c r="O7687" s="220"/>
      <c r="P7687" s="108"/>
      <c r="Q7687" s="225"/>
    </row>
    <row r="7688" spans="2:17" x14ac:dyDescent="0.25">
      <c r="B7688" s="108"/>
      <c r="C7688" s="220"/>
      <c r="D7688" s="108"/>
      <c r="E7688" s="220"/>
      <c r="F7688" s="108"/>
      <c r="G7688" s="220"/>
      <c r="H7688" s="108"/>
      <c r="I7688" s="220"/>
      <c r="J7688" s="108"/>
      <c r="K7688" s="220"/>
      <c r="L7688" s="108"/>
      <c r="M7688" s="220"/>
      <c r="N7688" s="108"/>
      <c r="O7688" s="220"/>
      <c r="P7688" s="108"/>
      <c r="Q7688" s="225"/>
    </row>
    <row r="7689" spans="2:17" x14ac:dyDescent="0.25">
      <c r="B7689" s="108"/>
      <c r="C7689" s="220"/>
      <c r="D7689" s="108"/>
      <c r="E7689" s="220"/>
      <c r="F7689" s="108"/>
      <c r="G7689" s="220"/>
      <c r="H7689" s="108"/>
      <c r="I7689" s="220"/>
      <c r="J7689" s="108"/>
      <c r="K7689" s="220"/>
      <c r="L7689" s="108"/>
      <c r="M7689" s="220"/>
      <c r="N7689" s="108"/>
      <c r="O7689" s="220"/>
      <c r="P7689" s="108"/>
      <c r="Q7689" s="225"/>
    </row>
    <row r="7690" spans="2:17" x14ac:dyDescent="0.25">
      <c r="B7690" s="108"/>
      <c r="C7690" s="220"/>
      <c r="D7690" s="108"/>
      <c r="E7690" s="220"/>
      <c r="F7690" s="108"/>
      <c r="G7690" s="220"/>
      <c r="H7690" s="108"/>
      <c r="I7690" s="220"/>
      <c r="J7690" s="108"/>
      <c r="K7690" s="220"/>
      <c r="L7690" s="108"/>
      <c r="M7690" s="220"/>
      <c r="N7690" s="108"/>
      <c r="O7690" s="220"/>
      <c r="P7690" s="108"/>
      <c r="Q7690" s="225"/>
    </row>
    <row r="7691" spans="2:17" x14ac:dyDescent="0.25">
      <c r="B7691" s="108"/>
      <c r="C7691" s="220"/>
      <c r="D7691" s="108"/>
      <c r="E7691" s="220"/>
      <c r="F7691" s="108"/>
      <c r="G7691" s="220"/>
      <c r="H7691" s="108"/>
      <c r="I7691" s="220"/>
      <c r="J7691" s="108"/>
      <c r="K7691" s="220"/>
      <c r="L7691" s="108"/>
      <c r="M7691" s="220"/>
      <c r="N7691" s="108"/>
      <c r="O7691" s="220"/>
      <c r="P7691" s="108"/>
      <c r="Q7691" s="225"/>
    </row>
    <row r="7692" spans="2:17" x14ac:dyDescent="0.25">
      <c r="B7692" s="108"/>
      <c r="C7692" s="220"/>
      <c r="D7692" s="108"/>
      <c r="E7692" s="220"/>
      <c r="F7692" s="108"/>
      <c r="G7692" s="220"/>
      <c r="H7692" s="108"/>
      <c r="I7692" s="220"/>
      <c r="J7692" s="108"/>
      <c r="K7692" s="220"/>
      <c r="L7692" s="108"/>
      <c r="M7692" s="220"/>
      <c r="N7692" s="108"/>
      <c r="O7692" s="220"/>
      <c r="P7692" s="108"/>
      <c r="Q7692" s="225"/>
    </row>
    <row r="7693" spans="2:17" x14ac:dyDescent="0.25">
      <c r="B7693" s="108"/>
      <c r="C7693" s="220"/>
      <c r="D7693" s="108"/>
      <c r="E7693" s="220"/>
      <c r="F7693" s="108"/>
      <c r="G7693" s="220"/>
      <c r="H7693" s="108"/>
      <c r="I7693" s="220"/>
      <c r="J7693" s="108"/>
      <c r="K7693" s="220"/>
      <c r="L7693" s="108"/>
      <c r="M7693" s="220"/>
      <c r="N7693" s="108"/>
      <c r="O7693" s="220"/>
      <c r="P7693" s="108"/>
      <c r="Q7693" s="225"/>
    </row>
    <row r="7694" spans="2:17" x14ac:dyDescent="0.25">
      <c r="B7694" s="108"/>
      <c r="C7694" s="220"/>
      <c r="D7694" s="108"/>
      <c r="E7694" s="220"/>
      <c r="F7694" s="108"/>
      <c r="G7694" s="220"/>
      <c r="H7694" s="108"/>
      <c r="I7694" s="220"/>
      <c r="J7694" s="108"/>
      <c r="K7694" s="220"/>
      <c r="L7694" s="108"/>
      <c r="M7694" s="220"/>
      <c r="N7694" s="108"/>
      <c r="O7694" s="220"/>
      <c r="P7694" s="108"/>
      <c r="Q7694" s="225"/>
    </row>
    <row r="7695" spans="2:17" x14ac:dyDescent="0.25">
      <c r="B7695" s="108"/>
      <c r="C7695" s="220"/>
      <c r="D7695" s="108"/>
      <c r="E7695" s="220"/>
      <c r="F7695" s="108"/>
      <c r="G7695" s="220"/>
      <c r="H7695" s="108"/>
      <c r="I7695" s="220"/>
      <c r="J7695" s="108"/>
      <c r="K7695" s="220"/>
      <c r="L7695" s="108"/>
      <c r="M7695" s="220"/>
      <c r="N7695" s="108"/>
      <c r="O7695" s="220"/>
      <c r="P7695" s="108"/>
      <c r="Q7695" s="225"/>
    </row>
    <row r="7696" spans="2:17" x14ac:dyDescent="0.25">
      <c r="B7696" s="108"/>
      <c r="C7696" s="220"/>
      <c r="D7696" s="108"/>
      <c r="E7696" s="220"/>
      <c r="F7696" s="108"/>
      <c r="G7696" s="220"/>
      <c r="H7696" s="108"/>
      <c r="I7696" s="220"/>
      <c r="J7696" s="108"/>
      <c r="K7696" s="220"/>
      <c r="L7696" s="108"/>
      <c r="M7696" s="220"/>
      <c r="N7696" s="108"/>
      <c r="O7696" s="220"/>
      <c r="P7696" s="108"/>
      <c r="Q7696" s="225"/>
    </row>
    <row r="7697" spans="2:17" x14ac:dyDescent="0.25">
      <c r="B7697" s="108"/>
      <c r="C7697" s="220"/>
      <c r="D7697" s="108"/>
      <c r="E7697" s="220"/>
      <c r="F7697" s="108"/>
      <c r="G7697" s="220"/>
      <c r="H7697" s="108"/>
      <c r="I7697" s="220"/>
      <c r="J7697" s="108"/>
      <c r="K7697" s="220"/>
      <c r="L7697" s="108"/>
      <c r="M7697" s="220"/>
      <c r="N7697" s="108"/>
      <c r="O7697" s="220"/>
      <c r="P7697" s="108"/>
      <c r="Q7697" s="225"/>
    </row>
    <row r="7698" spans="2:17" x14ac:dyDescent="0.25">
      <c r="B7698" s="108"/>
      <c r="C7698" s="220"/>
      <c r="D7698" s="108"/>
      <c r="E7698" s="220"/>
      <c r="F7698" s="108"/>
      <c r="G7698" s="220"/>
      <c r="H7698" s="108"/>
      <c r="I7698" s="220"/>
      <c r="J7698" s="108"/>
      <c r="K7698" s="220"/>
      <c r="L7698" s="108"/>
      <c r="M7698" s="220"/>
      <c r="N7698" s="108"/>
      <c r="O7698" s="220"/>
      <c r="P7698" s="108"/>
      <c r="Q7698" s="225"/>
    </row>
    <row r="7699" spans="2:17" x14ac:dyDescent="0.25">
      <c r="B7699" s="108"/>
      <c r="C7699" s="220"/>
      <c r="D7699" s="108"/>
      <c r="E7699" s="220"/>
      <c r="F7699" s="108"/>
      <c r="G7699" s="220"/>
      <c r="H7699" s="108"/>
      <c r="I7699" s="220"/>
      <c r="J7699" s="108"/>
      <c r="K7699" s="220"/>
      <c r="L7699" s="108"/>
      <c r="M7699" s="220"/>
      <c r="N7699" s="108"/>
      <c r="O7699" s="220"/>
      <c r="P7699" s="108"/>
      <c r="Q7699" s="225"/>
    </row>
    <row r="7700" spans="2:17" x14ac:dyDescent="0.25">
      <c r="B7700" s="108"/>
      <c r="C7700" s="220"/>
      <c r="D7700" s="108"/>
      <c r="E7700" s="220"/>
      <c r="F7700" s="108"/>
      <c r="G7700" s="220"/>
      <c r="H7700" s="108"/>
      <c r="I7700" s="220"/>
      <c r="J7700" s="108"/>
      <c r="K7700" s="220"/>
      <c r="L7700" s="108"/>
      <c r="M7700" s="220"/>
      <c r="N7700" s="108"/>
      <c r="O7700" s="220"/>
      <c r="P7700" s="108"/>
      <c r="Q7700" s="225"/>
    </row>
    <row r="7701" spans="2:17" x14ac:dyDescent="0.25">
      <c r="B7701" s="108"/>
      <c r="C7701" s="220"/>
      <c r="D7701" s="108"/>
      <c r="E7701" s="220"/>
      <c r="F7701" s="108"/>
      <c r="G7701" s="220"/>
      <c r="H7701" s="108"/>
      <c r="I7701" s="220"/>
      <c r="J7701" s="108"/>
      <c r="K7701" s="220"/>
      <c r="L7701" s="108"/>
      <c r="M7701" s="220"/>
      <c r="N7701" s="108"/>
      <c r="O7701" s="220"/>
      <c r="P7701" s="108"/>
      <c r="Q7701" s="225"/>
    </row>
    <row r="7702" spans="2:17" x14ac:dyDescent="0.25">
      <c r="B7702" s="108"/>
      <c r="C7702" s="220"/>
      <c r="D7702" s="108"/>
      <c r="E7702" s="220"/>
      <c r="F7702" s="108"/>
      <c r="G7702" s="220"/>
      <c r="H7702" s="108"/>
      <c r="I7702" s="220"/>
      <c r="J7702" s="108"/>
      <c r="K7702" s="220"/>
      <c r="L7702" s="108"/>
      <c r="M7702" s="220"/>
      <c r="N7702" s="108"/>
      <c r="O7702" s="220"/>
      <c r="P7702" s="108"/>
      <c r="Q7702" s="225"/>
    </row>
    <row r="7703" spans="2:17" x14ac:dyDescent="0.25">
      <c r="B7703" s="108"/>
      <c r="C7703" s="220"/>
      <c r="D7703" s="108"/>
      <c r="E7703" s="220"/>
      <c r="F7703" s="108"/>
      <c r="G7703" s="220"/>
      <c r="H7703" s="108"/>
      <c r="I7703" s="220"/>
      <c r="J7703" s="108"/>
      <c r="K7703" s="220"/>
      <c r="L7703" s="108"/>
      <c r="M7703" s="220"/>
      <c r="N7703" s="108"/>
      <c r="O7703" s="220"/>
      <c r="P7703" s="108"/>
      <c r="Q7703" s="225"/>
    </row>
    <row r="7704" spans="2:17" x14ac:dyDescent="0.25">
      <c r="B7704" s="108"/>
      <c r="C7704" s="220"/>
      <c r="D7704" s="108"/>
      <c r="E7704" s="220"/>
      <c r="F7704" s="108"/>
      <c r="G7704" s="220"/>
      <c r="H7704" s="108"/>
      <c r="I7704" s="220"/>
      <c r="J7704" s="108"/>
      <c r="K7704" s="220"/>
      <c r="L7704" s="108"/>
      <c r="M7704" s="220"/>
      <c r="N7704" s="108"/>
      <c r="O7704" s="220"/>
      <c r="P7704" s="108"/>
      <c r="Q7704" s="225"/>
    </row>
    <row r="7705" spans="2:17" x14ac:dyDescent="0.25">
      <c r="B7705" s="108"/>
      <c r="C7705" s="220"/>
      <c r="D7705" s="108"/>
      <c r="E7705" s="220"/>
      <c r="F7705" s="108"/>
      <c r="G7705" s="220"/>
      <c r="H7705" s="108"/>
      <c r="I7705" s="220"/>
      <c r="J7705" s="108"/>
      <c r="K7705" s="220"/>
      <c r="L7705" s="108"/>
      <c r="M7705" s="220"/>
      <c r="N7705" s="108"/>
      <c r="O7705" s="220"/>
      <c r="P7705" s="108"/>
      <c r="Q7705" s="225"/>
    </row>
    <row r="7706" spans="2:17" x14ac:dyDescent="0.25">
      <c r="B7706" s="108"/>
      <c r="C7706" s="220"/>
      <c r="D7706" s="108"/>
      <c r="E7706" s="220"/>
      <c r="F7706" s="108"/>
      <c r="G7706" s="220"/>
      <c r="H7706" s="108"/>
      <c r="I7706" s="220"/>
      <c r="J7706" s="108"/>
      <c r="K7706" s="220"/>
      <c r="L7706" s="108"/>
      <c r="M7706" s="220"/>
      <c r="N7706" s="108"/>
      <c r="O7706" s="220"/>
      <c r="P7706" s="108"/>
      <c r="Q7706" s="225"/>
    </row>
    <row r="7707" spans="2:17" x14ac:dyDescent="0.25">
      <c r="B7707" s="108"/>
      <c r="C7707" s="220"/>
      <c r="D7707" s="108"/>
      <c r="E7707" s="220"/>
      <c r="F7707" s="108"/>
      <c r="G7707" s="220"/>
      <c r="H7707" s="108"/>
      <c r="I7707" s="220"/>
      <c r="J7707" s="108"/>
      <c r="K7707" s="220"/>
      <c r="L7707" s="108"/>
      <c r="M7707" s="220"/>
      <c r="N7707" s="108"/>
      <c r="O7707" s="220"/>
      <c r="P7707" s="108"/>
      <c r="Q7707" s="225"/>
    </row>
    <row r="7708" spans="2:17" x14ac:dyDescent="0.25">
      <c r="B7708" s="108"/>
      <c r="C7708" s="220"/>
      <c r="D7708" s="108"/>
      <c r="E7708" s="220"/>
      <c r="F7708" s="108"/>
      <c r="G7708" s="220"/>
      <c r="H7708" s="108"/>
      <c r="I7708" s="220"/>
      <c r="J7708" s="108"/>
      <c r="K7708" s="220"/>
      <c r="L7708" s="108"/>
      <c r="M7708" s="220"/>
      <c r="N7708" s="108"/>
      <c r="O7708" s="220"/>
      <c r="P7708" s="108"/>
      <c r="Q7708" s="225"/>
    </row>
    <row r="7709" spans="2:17" x14ac:dyDescent="0.25">
      <c r="B7709" s="108"/>
      <c r="C7709" s="220"/>
      <c r="D7709" s="108"/>
      <c r="E7709" s="220"/>
      <c r="F7709" s="108"/>
      <c r="G7709" s="220"/>
      <c r="H7709" s="108"/>
      <c r="I7709" s="220"/>
      <c r="J7709" s="108"/>
      <c r="K7709" s="220"/>
      <c r="L7709" s="108"/>
      <c r="M7709" s="220"/>
      <c r="N7709" s="108"/>
      <c r="O7709" s="220"/>
      <c r="P7709" s="108"/>
      <c r="Q7709" s="225"/>
    </row>
    <row r="7710" spans="2:17" x14ac:dyDescent="0.25">
      <c r="B7710" s="108"/>
      <c r="C7710" s="220"/>
      <c r="D7710" s="108"/>
      <c r="E7710" s="220"/>
      <c r="F7710" s="108"/>
      <c r="G7710" s="220"/>
      <c r="H7710" s="108"/>
      <c r="I7710" s="220"/>
      <c r="J7710" s="108"/>
      <c r="K7710" s="220"/>
      <c r="L7710" s="108"/>
      <c r="M7710" s="220"/>
      <c r="N7710" s="108"/>
      <c r="O7710" s="220"/>
      <c r="P7710" s="108"/>
      <c r="Q7710" s="225"/>
    </row>
    <row r="7711" spans="2:17" x14ac:dyDescent="0.25">
      <c r="B7711" s="108"/>
      <c r="C7711" s="220"/>
      <c r="D7711" s="108"/>
      <c r="E7711" s="220"/>
      <c r="F7711" s="108"/>
      <c r="G7711" s="220"/>
      <c r="H7711" s="108"/>
      <c r="I7711" s="220"/>
      <c r="J7711" s="108"/>
      <c r="K7711" s="220"/>
      <c r="L7711" s="108"/>
      <c r="M7711" s="220"/>
      <c r="N7711" s="108"/>
      <c r="O7711" s="220"/>
      <c r="P7711" s="108"/>
      <c r="Q7711" s="225"/>
    </row>
    <row r="7712" spans="2:17" x14ac:dyDescent="0.25">
      <c r="B7712" s="108"/>
      <c r="C7712" s="220"/>
      <c r="D7712" s="108"/>
      <c r="E7712" s="220"/>
      <c r="F7712" s="108"/>
      <c r="G7712" s="220"/>
      <c r="H7712" s="108"/>
      <c r="I7712" s="220"/>
      <c r="J7712" s="108"/>
      <c r="K7712" s="220"/>
      <c r="L7712" s="108"/>
      <c r="M7712" s="220"/>
      <c r="N7712" s="108"/>
      <c r="O7712" s="220"/>
      <c r="P7712" s="108"/>
      <c r="Q7712" s="225"/>
    </row>
    <row r="7713" spans="2:17" x14ac:dyDescent="0.25">
      <c r="B7713" s="108"/>
      <c r="C7713" s="220"/>
      <c r="D7713" s="108"/>
      <c r="E7713" s="220"/>
      <c r="F7713" s="108"/>
      <c r="G7713" s="220"/>
      <c r="H7713" s="108"/>
      <c r="I7713" s="220"/>
      <c r="J7713" s="108"/>
      <c r="K7713" s="220"/>
      <c r="L7713" s="108"/>
      <c r="M7713" s="220"/>
      <c r="N7713" s="108"/>
      <c r="O7713" s="220"/>
      <c r="P7713" s="108"/>
      <c r="Q7713" s="225"/>
    </row>
    <row r="7714" spans="2:17" x14ac:dyDescent="0.25">
      <c r="B7714" s="108"/>
      <c r="C7714" s="220"/>
      <c r="D7714" s="108"/>
      <c r="E7714" s="220"/>
      <c r="F7714" s="108"/>
      <c r="G7714" s="220"/>
      <c r="H7714" s="108"/>
      <c r="I7714" s="220"/>
      <c r="J7714" s="108"/>
      <c r="K7714" s="220"/>
      <c r="L7714" s="108"/>
      <c r="M7714" s="220"/>
      <c r="N7714" s="108"/>
      <c r="O7714" s="220"/>
      <c r="P7714" s="108"/>
      <c r="Q7714" s="225"/>
    </row>
    <row r="7715" spans="2:17" x14ac:dyDescent="0.25">
      <c r="B7715" s="108"/>
      <c r="C7715" s="220"/>
      <c r="D7715" s="108"/>
      <c r="E7715" s="220"/>
      <c r="F7715" s="108"/>
      <c r="G7715" s="220"/>
      <c r="H7715" s="108"/>
      <c r="I7715" s="220"/>
      <c r="J7715" s="108"/>
      <c r="K7715" s="220"/>
      <c r="L7715" s="108"/>
      <c r="M7715" s="220"/>
      <c r="N7715" s="108"/>
      <c r="O7715" s="220"/>
      <c r="P7715" s="108"/>
      <c r="Q7715" s="225"/>
    </row>
    <row r="7716" spans="2:17" x14ac:dyDescent="0.25">
      <c r="B7716" s="108"/>
      <c r="C7716" s="220"/>
      <c r="D7716" s="108"/>
      <c r="E7716" s="220"/>
      <c r="F7716" s="108"/>
      <c r="G7716" s="220"/>
      <c r="H7716" s="108"/>
      <c r="I7716" s="220"/>
      <c r="J7716" s="108"/>
      <c r="K7716" s="220"/>
      <c r="L7716" s="108"/>
      <c r="M7716" s="220"/>
      <c r="N7716" s="108"/>
      <c r="O7716" s="220"/>
      <c r="P7716" s="108"/>
      <c r="Q7716" s="225"/>
    </row>
    <row r="7717" spans="2:17" x14ac:dyDescent="0.25">
      <c r="B7717" s="108"/>
      <c r="C7717" s="220"/>
      <c r="D7717" s="108"/>
      <c r="E7717" s="220"/>
      <c r="F7717" s="108"/>
      <c r="G7717" s="220"/>
      <c r="H7717" s="108"/>
      <c r="I7717" s="220"/>
      <c r="J7717" s="108"/>
      <c r="K7717" s="220"/>
      <c r="L7717" s="108"/>
      <c r="M7717" s="220"/>
      <c r="N7717" s="108"/>
      <c r="O7717" s="220"/>
      <c r="P7717" s="108"/>
      <c r="Q7717" s="225"/>
    </row>
    <row r="7718" spans="2:17" x14ac:dyDescent="0.25">
      <c r="B7718" s="108"/>
      <c r="C7718" s="220"/>
      <c r="D7718" s="108"/>
      <c r="E7718" s="220"/>
      <c r="F7718" s="108"/>
      <c r="G7718" s="220"/>
      <c r="H7718" s="108"/>
      <c r="I7718" s="220"/>
      <c r="J7718" s="108"/>
      <c r="K7718" s="220"/>
      <c r="L7718" s="108"/>
      <c r="M7718" s="220"/>
      <c r="N7718" s="108"/>
      <c r="O7718" s="220"/>
      <c r="P7718" s="108"/>
      <c r="Q7718" s="225"/>
    </row>
    <row r="7719" spans="2:17" x14ac:dyDescent="0.25">
      <c r="B7719" s="108"/>
      <c r="C7719" s="220"/>
      <c r="D7719" s="108"/>
      <c r="E7719" s="220"/>
      <c r="F7719" s="108"/>
      <c r="G7719" s="220"/>
      <c r="H7719" s="108"/>
      <c r="I7719" s="220"/>
      <c r="J7719" s="108"/>
      <c r="K7719" s="220"/>
      <c r="L7719" s="108"/>
      <c r="M7719" s="220"/>
      <c r="N7719" s="108"/>
      <c r="O7719" s="220"/>
      <c r="P7719" s="108"/>
      <c r="Q7719" s="225"/>
    </row>
    <row r="7720" spans="2:17" x14ac:dyDescent="0.25">
      <c r="B7720" s="108"/>
      <c r="C7720" s="220"/>
      <c r="D7720" s="108"/>
      <c r="E7720" s="220"/>
      <c r="F7720" s="108"/>
      <c r="G7720" s="220"/>
      <c r="H7720" s="108"/>
      <c r="I7720" s="220"/>
      <c r="J7720" s="108"/>
      <c r="K7720" s="220"/>
      <c r="L7720" s="108"/>
      <c r="M7720" s="220"/>
      <c r="N7720" s="108"/>
      <c r="O7720" s="220"/>
      <c r="P7720" s="108"/>
      <c r="Q7720" s="225"/>
    </row>
    <row r="7721" spans="2:17" x14ac:dyDescent="0.25">
      <c r="B7721" s="108"/>
      <c r="C7721" s="220"/>
      <c r="D7721" s="108"/>
      <c r="E7721" s="220"/>
      <c r="F7721" s="108"/>
      <c r="G7721" s="220"/>
      <c r="H7721" s="108"/>
      <c r="I7721" s="220"/>
      <c r="J7721" s="108"/>
      <c r="K7721" s="220"/>
      <c r="L7721" s="108"/>
      <c r="M7721" s="220"/>
      <c r="N7721" s="108"/>
      <c r="O7721" s="220"/>
      <c r="P7721" s="108"/>
      <c r="Q7721" s="225"/>
    </row>
    <row r="7722" spans="2:17" x14ac:dyDescent="0.25">
      <c r="B7722" s="108"/>
      <c r="C7722" s="220"/>
      <c r="D7722" s="108"/>
      <c r="E7722" s="220"/>
      <c r="F7722" s="108"/>
      <c r="G7722" s="220"/>
      <c r="H7722" s="108"/>
      <c r="I7722" s="220"/>
      <c r="J7722" s="108"/>
      <c r="K7722" s="220"/>
      <c r="L7722" s="108"/>
      <c r="M7722" s="220"/>
      <c r="N7722" s="108"/>
      <c r="O7722" s="220"/>
      <c r="P7722" s="108"/>
      <c r="Q7722" s="225"/>
    </row>
    <row r="7723" spans="2:17" x14ac:dyDescent="0.25">
      <c r="B7723" s="108"/>
      <c r="C7723" s="220"/>
      <c r="D7723" s="108"/>
      <c r="E7723" s="220"/>
      <c r="F7723" s="108"/>
      <c r="G7723" s="220"/>
      <c r="H7723" s="108"/>
      <c r="I7723" s="220"/>
      <c r="J7723" s="108"/>
      <c r="K7723" s="220"/>
      <c r="L7723" s="108"/>
      <c r="M7723" s="220"/>
      <c r="N7723" s="108"/>
      <c r="O7723" s="220"/>
      <c r="P7723" s="108"/>
      <c r="Q7723" s="225"/>
    </row>
    <row r="7724" spans="2:17" x14ac:dyDescent="0.25">
      <c r="B7724" s="108"/>
      <c r="C7724" s="220"/>
      <c r="D7724" s="108"/>
      <c r="E7724" s="220"/>
      <c r="F7724" s="108"/>
      <c r="G7724" s="220"/>
      <c r="H7724" s="108"/>
      <c r="I7724" s="220"/>
      <c r="J7724" s="108"/>
      <c r="K7724" s="220"/>
      <c r="L7724" s="108"/>
      <c r="M7724" s="220"/>
      <c r="N7724" s="108"/>
      <c r="O7724" s="220"/>
      <c r="P7724" s="108"/>
      <c r="Q7724" s="225"/>
    </row>
    <row r="7725" spans="2:17" x14ac:dyDescent="0.25">
      <c r="B7725" s="108"/>
      <c r="C7725" s="220"/>
      <c r="D7725" s="108"/>
      <c r="E7725" s="220"/>
      <c r="F7725" s="108"/>
      <c r="G7725" s="220"/>
      <c r="H7725" s="108"/>
      <c r="I7725" s="220"/>
      <c r="J7725" s="108"/>
      <c r="K7725" s="220"/>
      <c r="L7725" s="108"/>
      <c r="M7725" s="220"/>
      <c r="N7725" s="108"/>
      <c r="O7725" s="220"/>
      <c r="P7725" s="108"/>
      <c r="Q7725" s="225"/>
    </row>
    <row r="7726" spans="2:17" x14ac:dyDescent="0.25">
      <c r="B7726" s="108"/>
      <c r="C7726" s="220"/>
      <c r="D7726" s="108"/>
      <c r="E7726" s="220"/>
      <c r="F7726" s="108"/>
      <c r="G7726" s="220"/>
      <c r="H7726" s="108"/>
      <c r="I7726" s="220"/>
      <c r="J7726" s="108"/>
      <c r="K7726" s="220"/>
      <c r="L7726" s="108"/>
      <c r="M7726" s="220"/>
      <c r="N7726" s="108"/>
      <c r="O7726" s="220"/>
      <c r="P7726" s="108"/>
      <c r="Q7726" s="225"/>
    </row>
    <row r="7727" spans="2:17" x14ac:dyDescent="0.25">
      <c r="B7727" s="108"/>
      <c r="C7727" s="220"/>
      <c r="D7727" s="108"/>
      <c r="E7727" s="220"/>
      <c r="F7727" s="108"/>
      <c r="G7727" s="220"/>
      <c r="H7727" s="108"/>
      <c r="I7727" s="220"/>
      <c r="J7727" s="108"/>
      <c r="K7727" s="220"/>
      <c r="L7727" s="108"/>
      <c r="M7727" s="220"/>
      <c r="N7727" s="108"/>
      <c r="O7727" s="220"/>
      <c r="P7727" s="108"/>
      <c r="Q7727" s="225"/>
    </row>
    <row r="7728" spans="2:17" x14ac:dyDescent="0.25">
      <c r="B7728" s="108"/>
      <c r="C7728" s="220"/>
      <c r="D7728" s="108"/>
      <c r="E7728" s="220"/>
      <c r="F7728" s="108"/>
      <c r="G7728" s="220"/>
      <c r="H7728" s="108"/>
      <c r="I7728" s="220"/>
      <c r="J7728" s="108"/>
      <c r="K7728" s="220"/>
      <c r="L7728" s="108"/>
      <c r="M7728" s="220"/>
      <c r="N7728" s="108"/>
      <c r="O7728" s="220"/>
      <c r="P7728" s="108"/>
      <c r="Q7728" s="225"/>
    </row>
    <row r="7729" spans="2:17" x14ac:dyDescent="0.25">
      <c r="B7729" s="108"/>
      <c r="C7729" s="220"/>
      <c r="D7729" s="108"/>
      <c r="E7729" s="220"/>
      <c r="F7729" s="108"/>
      <c r="G7729" s="220"/>
      <c r="H7729" s="108"/>
      <c r="I7729" s="220"/>
      <c r="J7729" s="108"/>
      <c r="K7729" s="220"/>
      <c r="L7729" s="108"/>
      <c r="M7729" s="220"/>
      <c r="N7729" s="108"/>
      <c r="O7729" s="220"/>
      <c r="P7729" s="108"/>
      <c r="Q7729" s="225"/>
    </row>
    <row r="7730" spans="2:17" x14ac:dyDescent="0.25">
      <c r="B7730" s="108"/>
      <c r="C7730" s="220"/>
      <c r="D7730" s="108"/>
      <c r="E7730" s="220"/>
      <c r="F7730" s="108"/>
      <c r="G7730" s="220"/>
      <c r="H7730" s="108"/>
      <c r="I7730" s="220"/>
      <c r="J7730" s="108"/>
      <c r="K7730" s="220"/>
      <c r="L7730" s="108"/>
      <c r="M7730" s="220"/>
      <c r="N7730" s="108"/>
      <c r="O7730" s="220"/>
      <c r="P7730" s="108"/>
      <c r="Q7730" s="225"/>
    </row>
    <row r="7731" spans="2:17" x14ac:dyDescent="0.25">
      <c r="B7731" s="108"/>
      <c r="C7731" s="220"/>
      <c r="D7731" s="108"/>
      <c r="E7731" s="220"/>
      <c r="F7731" s="108"/>
      <c r="G7731" s="220"/>
      <c r="H7731" s="108"/>
      <c r="I7731" s="220"/>
      <c r="J7731" s="108"/>
      <c r="K7731" s="220"/>
      <c r="L7731" s="108"/>
      <c r="M7731" s="220"/>
      <c r="N7731" s="108"/>
      <c r="O7731" s="220"/>
      <c r="P7731" s="108"/>
      <c r="Q7731" s="225"/>
    </row>
    <row r="7732" spans="2:17" x14ac:dyDescent="0.25">
      <c r="B7732" s="108"/>
      <c r="C7732" s="220"/>
      <c r="D7732" s="108"/>
      <c r="E7732" s="220"/>
      <c r="F7732" s="108"/>
      <c r="G7732" s="220"/>
      <c r="H7732" s="108"/>
      <c r="I7732" s="220"/>
      <c r="J7732" s="108"/>
      <c r="K7732" s="220"/>
      <c r="L7732" s="108"/>
      <c r="M7732" s="220"/>
      <c r="N7732" s="108"/>
      <c r="O7732" s="220"/>
      <c r="P7732" s="108"/>
      <c r="Q7732" s="225"/>
    </row>
    <row r="7733" spans="2:17" x14ac:dyDescent="0.25">
      <c r="B7733" s="108"/>
      <c r="C7733" s="220"/>
      <c r="D7733" s="108"/>
      <c r="E7733" s="220"/>
      <c r="F7733" s="108"/>
      <c r="G7733" s="220"/>
      <c r="H7733" s="108"/>
      <c r="I7733" s="220"/>
      <c r="J7733" s="108"/>
      <c r="K7733" s="220"/>
      <c r="L7733" s="108"/>
      <c r="M7733" s="220"/>
      <c r="N7733" s="108"/>
      <c r="O7733" s="220"/>
      <c r="P7733" s="108"/>
      <c r="Q7733" s="225"/>
    </row>
    <row r="7734" spans="2:17" x14ac:dyDescent="0.25">
      <c r="B7734" s="108"/>
      <c r="C7734" s="220"/>
      <c r="D7734" s="108"/>
      <c r="E7734" s="220"/>
      <c r="F7734" s="108"/>
      <c r="G7734" s="220"/>
      <c r="H7734" s="108"/>
      <c r="I7734" s="220"/>
      <c r="J7734" s="108"/>
      <c r="K7734" s="220"/>
      <c r="L7734" s="108"/>
      <c r="M7734" s="220"/>
      <c r="N7734" s="108"/>
      <c r="O7734" s="220"/>
      <c r="P7734" s="108"/>
      <c r="Q7734" s="225"/>
    </row>
    <row r="7735" spans="2:17" x14ac:dyDescent="0.25">
      <c r="B7735" s="108"/>
      <c r="C7735" s="220"/>
      <c r="D7735" s="108"/>
      <c r="E7735" s="220"/>
      <c r="F7735" s="108"/>
      <c r="G7735" s="220"/>
      <c r="H7735" s="108"/>
      <c r="I7735" s="220"/>
      <c r="J7735" s="108"/>
      <c r="K7735" s="220"/>
      <c r="L7735" s="108"/>
      <c r="M7735" s="220"/>
      <c r="N7735" s="108"/>
      <c r="O7735" s="220"/>
      <c r="P7735" s="108"/>
      <c r="Q7735" s="225"/>
    </row>
    <row r="7736" spans="2:17" x14ac:dyDescent="0.25">
      <c r="B7736" s="108"/>
      <c r="C7736" s="220"/>
      <c r="D7736" s="108"/>
      <c r="E7736" s="220"/>
      <c r="F7736" s="108"/>
      <c r="G7736" s="220"/>
      <c r="H7736" s="108"/>
      <c r="I7736" s="220"/>
      <c r="J7736" s="108"/>
      <c r="K7736" s="220"/>
      <c r="L7736" s="108"/>
      <c r="M7736" s="220"/>
      <c r="N7736" s="108"/>
      <c r="O7736" s="220"/>
      <c r="P7736" s="108"/>
      <c r="Q7736" s="225"/>
    </row>
    <row r="7737" spans="2:17" x14ac:dyDescent="0.25">
      <c r="B7737" s="108"/>
      <c r="C7737" s="220"/>
      <c r="D7737" s="108"/>
      <c r="E7737" s="220"/>
      <c r="F7737" s="108"/>
      <c r="G7737" s="220"/>
      <c r="H7737" s="108"/>
      <c r="I7737" s="220"/>
      <c r="J7737" s="108"/>
      <c r="K7737" s="220"/>
      <c r="L7737" s="108"/>
      <c r="M7737" s="220"/>
      <c r="N7737" s="108"/>
      <c r="O7737" s="220"/>
      <c r="P7737" s="108"/>
      <c r="Q7737" s="225"/>
    </row>
    <row r="7738" spans="2:17" x14ac:dyDescent="0.25">
      <c r="B7738" s="108"/>
      <c r="C7738" s="220"/>
      <c r="D7738" s="108"/>
      <c r="E7738" s="220"/>
      <c r="F7738" s="108"/>
      <c r="G7738" s="220"/>
      <c r="H7738" s="108"/>
      <c r="I7738" s="220"/>
      <c r="J7738" s="108"/>
      <c r="K7738" s="220"/>
      <c r="L7738" s="108"/>
      <c r="M7738" s="220"/>
      <c r="N7738" s="108"/>
      <c r="O7738" s="220"/>
      <c r="P7738" s="108"/>
      <c r="Q7738" s="225"/>
    </row>
    <row r="7739" spans="2:17" x14ac:dyDescent="0.25">
      <c r="B7739" s="108"/>
      <c r="C7739" s="220"/>
      <c r="D7739" s="108"/>
      <c r="E7739" s="220"/>
      <c r="F7739" s="108"/>
      <c r="G7739" s="220"/>
      <c r="H7739" s="108"/>
      <c r="I7739" s="220"/>
      <c r="J7739" s="108"/>
      <c r="K7739" s="220"/>
      <c r="L7739" s="108"/>
      <c r="M7739" s="220"/>
      <c r="N7739" s="108"/>
      <c r="O7739" s="220"/>
      <c r="P7739" s="108"/>
      <c r="Q7739" s="225"/>
    </row>
    <row r="7740" spans="2:17" x14ac:dyDescent="0.25">
      <c r="B7740" s="108"/>
      <c r="C7740" s="220"/>
      <c r="D7740" s="108"/>
      <c r="E7740" s="220"/>
      <c r="F7740" s="108"/>
      <c r="G7740" s="220"/>
      <c r="H7740" s="108"/>
      <c r="I7740" s="220"/>
      <c r="J7740" s="108"/>
      <c r="K7740" s="220"/>
      <c r="L7740" s="108"/>
      <c r="M7740" s="220"/>
      <c r="N7740" s="108"/>
      <c r="O7740" s="220"/>
      <c r="P7740" s="108"/>
      <c r="Q7740" s="225"/>
    </row>
    <row r="7741" spans="2:17" x14ac:dyDescent="0.25">
      <c r="B7741" s="108"/>
      <c r="C7741" s="220"/>
      <c r="D7741" s="108"/>
      <c r="E7741" s="220"/>
      <c r="F7741" s="108"/>
      <c r="G7741" s="220"/>
      <c r="H7741" s="108"/>
      <c r="I7741" s="220"/>
      <c r="J7741" s="108"/>
      <c r="K7741" s="220"/>
      <c r="L7741" s="108"/>
      <c r="M7741" s="220"/>
      <c r="N7741" s="108"/>
      <c r="O7741" s="220"/>
      <c r="P7741" s="108"/>
      <c r="Q7741" s="225"/>
    </row>
    <row r="7742" spans="2:17" x14ac:dyDescent="0.25">
      <c r="B7742" s="108"/>
      <c r="C7742" s="220"/>
      <c r="D7742" s="108"/>
      <c r="E7742" s="220"/>
      <c r="F7742" s="108"/>
      <c r="G7742" s="220"/>
      <c r="H7742" s="108"/>
      <c r="I7742" s="220"/>
      <c r="J7742" s="108"/>
      <c r="K7742" s="220"/>
      <c r="L7742" s="108"/>
      <c r="M7742" s="220"/>
      <c r="N7742" s="108"/>
      <c r="O7742" s="220"/>
      <c r="P7742" s="108"/>
      <c r="Q7742" s="225"/>
    </row>
    <row r="7743" spans="2:17" x14ac:dyDescent="0.25">
      <c r="B7743" s="108"/>
      <c r="C7743" s="220"/>
      <c r="D7743" s="108"/>
      <c r="E7743" s="220"/>
      <c r="F7743" s="108"/>
      <c r="G7743" s="220"/>
      <c r="H7743" s="108"/>
      <c r="I7743" s="220"/>
      <c r="J7743" s="108"/>
      <c r="K7743" s="220"/>
      <c r="L7743" s="108"/>
      <c r="M7743" s="220"/>
      <c r="N7743" s="108"/>
      <c r="O7743" s="220"/>
      <c r="P7743" s="108"/>
      <c r="Q7743" s="225"/>
    </row>
    <row r="7744" spans="2:17" x14ac:dyDescent="0.25">
      <c r="B7744" s="108"/>
      <c r="C7744" s="220"/>
      <c r="D7744" s="108"/>
      <c r="E7744" s="220"/>
      <c r="F7744" s="108"/>
      <c r="G7744" s="220"/>
      <c r="H7744" s="108"/>
      <c r="I7744" s="220"/>
      <c r="J7744" s="108"/>
      <c r="K7744" s="220"/>
      <c r="L7744" s="108"/>
      <c r="M7744" s="220"/>
      <c r="N7744" s="108"/>
      <c r="O7744" s="220"/>
      <c r="P7744" s="108"/>
      <c r="Q7744" s="225"/>
    </row>
    <row r="7745" spans="2:17" x14ac:dyDescent="0.25">
      <c r="B7745" s="108"/>
      <c r="C7745" s="220"/>
      <c r="D7745" s="108"/>
      <c r="E7745" s="220"/>
      <c r="F7745" s="108"/>
      <c r="G7745" s="220"/>
      <c r="H7745" s="108"/>
      <c r="I7745" s="220"/>
      <c r="J7745" s="108"/>
      <c r="K7745" s="220"/>
      <c r="L7745" s="108"/>
      <c r="M7745" s="220"/>
      <c r="N7745" s="108"/>
      <c r="O7745" s="220"/>
      <c r="P7745" s="108"/>
      <c r="Q7745" s="225"/>
    </row>
    <row r="7746" spans="2:17" x14ac:dyDescent="0.25">
      <c r="B7746" s="108"/>
      <c r="C7746" s="220"/>
      <c r="D7746" s="108"/>
      <c r="E7746" s="220"/>
      <c r="F7746" s="108"/>
      <c r="G7746" s="220"/>
      <c r="H7746" s="108"/>
      <c r="I7746" s="220"/>
      <c r="J7746" s="108"/>
      <c r="K7746" s="220"/>
      <c r="L7746" s="108"/>
      <c r="M7746" s="220"/>
      <c r="N7746" s="108"/>
      <c r="O7746" s="220"/>
      <c r="P7746" s="108"/>
      <c r="Q7746" s="225"/>
    </row>
    <row r="7747" spans="2:17" x14ac:dyDescent="0.25">
      <c r="B7747" s="108"/>
      <c r="C7747" s="220"/>
      <c r="D7747" s="108"/>
      <c r="E7747" s="220"/>
      <c r="F7747" s="108"/>
      <c r="G7747" s="220"/>
      <c r="H7747" s="108"/>
      <c r="I7747" s="220"/>
      <c r="J7747" s="108"/>
      <c r="K7747" s="220"/>
      <c r="L7747" s="108"/>
      <c r="M7747" s="220"/>
      <c r="N7747" s="108"/>
      <c r="O7747" s="220"/>
      <c r="P7747" s="108"/>
      <c r="Q7747" s="225"/>
    </row>
    <row r="7748" spans="2:17" x14ac:dyDescent="0.25">
      <c r="B7748" s="108"/>
      <c r="C7748" s="220"/>
      <c r="D7748" s="108"/>
      <c r="E7748" s="220"/>
      <c r="F7748" s="108"/>
      <c r="G7748" s="220"/>
      <c r="H7748" s="108"/>
      <c r="I7748" s="220"/>
      <c r="J7748" s="108"/>
      <c r="K7748" s="220"/>
      <c r="L7748" s="108"/>
      <c r="M7748" s="220"/>
      <c r="N7748" s="108"/>
      <c r="O7748" s="220"/>
      <c r="P7748" s="108"/>
      <c r="Q7748" s="225"/>
    </row>
    <row r="7749" spans="2:17" x14ac:dyDescent="0.25">
      <c r="B7749" s="108"/>
      <c r="C7749" s="220"/>
      <c r="D7749" s="108"/>
      <c r="E7749" s="220"/>
      <c r="F7749" s="108"/>
      <c r="G7749" s="220"/>
      <c r="H7749" s="108"/>
      <c r="I7749" s="220"/>
      <c r="J7749" s="108"/>
      <c r="K7749" s="220"/>
      <c r="L7749" s="108"/>
      <c r="M7749" s="220"/>
      <c r="N7749" s="108"/>
      <c r="O7749" s="220"/>
      <c r="P7749" s="108"/>
      <c r="Q7749" s="225"/>
    </row>
    <row r="7750" spans="2:17" x14ac:dyDescent="0.25">
      <c r="B7750" s="108"/>
      <c r="C7750" s="220"/>
      <c r="D7750" s="108"/>
      <c r="E7750" s="220"/>
      <c r="F7750" s="108"/>
      <c r="G7750" s="220"/>
      <c r="H7750" s="108"/>
      <c r="I7750" s="220"/>
      <c r="J7750" s="108"/>
      <c r="K7750" s="220"/>
      <c r="L7750" s="108"/>
      <c r="M7750" s="220"/>
      <c r="N7750" s="108"/>
      <c r="O7750" s="220"/>
      <c r="P7750" s="108"/>
      <c r="Q7750" s="225"/>
    </row>
    <row r="7751" spans="2:17" x14ac:dyDescent="0.25">
      <c r="B7751" s="108"/>
      <c r="C7751" s="220"/>
      <c r="D7751" s="108"/>
      <c r="E7751" s="220"/>
      <c r="F7751" s="108"/>
      <c r="G7751" s="220"/>
      <c r="H7751" s="108"/>
      <c r="I7751" s="220"/>
      <c r="J7751" s="108"/>
      <c r="K7751" s="220"/>
      <c r="L7751" s="108"/>
      <c r="M7751" s="220"/>
      <c r="N7751" s="108"/>
      <c r="O7751" s="220"/>
      <c r="P7751" s="108"/>
      <c r="Q7751" s="225"/>
    </row>
    <row r="7752" spans="2:17" x14ac:dyDescent="0.25">
      <c r="B7752" s="108"/>
      <c r="C7752" s="220"/>
      <c r="D7752" s="108"/>
      <c r="E7752" s="220"/>
      <c r="F7752" s="108"/>
      <c r="G7752" s="220"/>
      <c r="H7752" s="108"/>
      <c r="I7752" s="220"/>
      <c r="J7752" s="108"/>
      <c r="K7752" s="220"/>
      <c r="L7752" s="108"/>
      <c r="M7752" s="220"/>
      <c r="N7752" s="108"/>
      <c r="O7752" s="220"/>
      <c r="P7752" s="108"/>
      <c r="Q7752" s="225"/>
    </row>
    <row r="7753" spans="2:17" x14ac:dyDescent="0.25">
      <c r="B7753" s="108"/>
      <c r="C7753" s="220"/>
      <c r="D7753" s="108"/>
      <c r="E7753" s="220"/>
      <c r="F7753" s="108"/>
      <c r="G7753" s="220"/>
      <c r="H7753" s="108"/>
      <c r="I7753" s="220"/>
      <c r="J7753" s="108"/>
      <c r="K7753" s="220"/>
      <c r="L7753" s="108"/>
      <c r="M7753" s="220"/>
      <c r="N7753" s="108"/>
      <c r="O7753" s="220"/>
      <c r="P7753" s="108"/>
      <c r="Q7753" s="225"/>
    </row>
    <row r="7754" spans="2:17" x14ac:dyDescent="0.25">
      <c r="B7754" s="108"/>
      <c r="C7754" s="220"/>
      <c r="D7754" s="108"/>
      <c r="E7754" s="220"/>
      <c r="F7754" s="108"/>
      <c r="G7754" s="220"/>
      <c r="H7754" s="108"/>
      <c r="I7754" s="220"/>
      <c r="J7754" s="108"/>
      <c r="K7754" s="220"/>
      <c r="L7754" s="108"/>
      <c r="M7754" s="220"/>
      <c r="N7754" s="108"/>
      <c r="O7754" s="220"/>
      <c r="P7754" s="108"/>
      <c r="Q7754" s="225"/>
    </row>
    <row r="7755" spans="2:17" x14ac:dyDescent="0.25">
      <c r="B7755" s="108"/>
      <c r="C7755" s="220"/>
      <c r="D7755" s="108"/>
      <c r="E7755" s="220"/>
      <c r="F7755" s="108"/>
      <c r="G7755" s="220"/>
      <c r="H7755" s="108"/>
      <c r="I7755" s="220"/>
      <c r="J7755" s="108"/>
      <c r="K7755" s="220"/>
      <c r="L7755" s="108"/>
      <c r="M7755" s="220"/>
      <c r="N7755" s="108"/>
      <c r="O7755" s="220"/>
      <c r="P7755" s="108"/>
      <c r="Q7755" s="225"/>
    </row>
    <row r="7756" spans="2:17" x14ac:dyDescent="0.25">
      <c r="B7756" s="108"/>
      <c r="C7756" s="220"/>
      <c r="D7756" s="108"/>
      <c r="E7756" s="220"/>
      <c r="F7756" s="108"/>
      <c r="G7756" s="220"/>
      <c r="H7756" s="108"/>
      <c r="I7756" s="220"/>
      <c r="J7756" s="108"/>
      <c r="K7756" s="220"/>
      <c r="L7756" s="108"/>
      <c r="M7756" s="220"/>
      <c r="N7756" s="108"/>
      <c r="O7756" s="220"/>
      <c r="P7756" s="108"/>
      <c r="Q7756" s="225"/>
    </row>
    <row r="7757" spans="2:17" x14ac:dyDescent="0.25">
      <c r="B7757" s="108"/>
      <c r="C7757" s="220"/>
      <c r="D7757" s="108"/>
      <c r="E7757" s="220"/>
      <c r="F7757" s="108"/>
      <c r="G7757" s="220"/>
      <c r="H7757" s="108"/>
      <c r="I7757" s="220"/>
      <c r="J7757" s="108"/>
      <c r="K7757" s="220"/>
      <c r="L7757" s="108"/>
      <c r="M7757" s="220"/>
      <c r="N7757" s="108"/>
      <c r="O7757" s="220"/>
      <c r="P7757" s="108"/>
      <c r="Q7757" s="225"/>
    </row>
    <row r="7758" spans="2:17" x14ac:dyDescent="0.25">
      <c r="B7758" s="108"/>
      <c r="C7758" s="220"/>
      <c r="D7758" s="108"/>
      <c r="E7758" s="220"/>
      <c r="F7758" s="108"/>
      <c r="G7758" s="220"/>
      <c r="H7758" s="108"/>
      <c r="I7758" s="220"/>
      <c r="J7758" s="108"/>
      <c r="K7758" s="220"/>
      <c r="L7758" s="108"/>
      <c r="M7758" s="220"/>
      <c r="N7758" s="108"/>
      <c r="O7758" s="220"/>
      <c r="P7758" s="108"/>
      <c r="Q7758" s="225"/>
    </row>
    <row r="7759" spans="2:17" x14ac:dyDescent="0.25">
      <c r="B7759" s="108"/>
      <c r="C7759" s="220"/>
      <c r="D7759" s="108"/>
      <c r="E7759" s="220"/>
      <c r="F7759" s="108"/>
      <c r="G7759" s="220"/>
      <c r="H7759" s="108"/>
      <c r="I7759" s="220"/>
      <c r="J7759" s="108"/>
      <c r="K7759" s="220"/>
      <c r="L7759" s="108"/>
      <c r="M7759" s="220"/>
      <c r="N7759" s="108"/>
      <c r="O7759" s="220"/>
      <c r="P7759" s="108"/>
      <c r="Q7759" s="225"/>
    </row>
    <row r="7760" spans="2:17" x14ac:dyDescent="0.25">
      <c r="B7760" s="108"/>
      <c r="C7760" s="220"/>
      <c r="D7760" s="108"/>
      <c r="E7760" s="220"/>
      <c r="F7760" s="108"/>
      <c r="G7760" s="220"/>
      <c r="H7760" s="108"/>
      <c r="I7760" s="220"/>
      <c r="J7760" s="108"/>
      <c r="K7760" s="220"/>
      <c r="L7760" s="108"/>
      <c r="M7760" s="220"/>
      <c r="N7760" s="108"/>
      <c r="O7760" s="220"/>
      <c r="P7760" s="108"/>
      <c r="Q7760" s="225"/>
    </row>
    <row r="7761" spans="2:17" x14ac:dyDescent="0.25">
      <c r="B7761" s="108"/>
      <c r="C7761" s="220"/>
      <c r="D7761" s="108"/>
      <c r="E7761" s="220"/>
      <c r="F7761" s="108"/>
      <c r="G7761" s="220"/>
      <c r="H7761" s="108"/>
      <c r="I7761" s="220"/>
      <c r="J7761" s="108"/>
      <c r="K7761" s="220"/>
      <c r="L7761" s="108"/>
      <c r="M7761" s="220"/>
      <c r="N7761" s="108"/>
      <c r="O7761" s="220"/>
      <c r="P7761" s="108"/>
      <c r="Q7761" s="225"/>
    </row>
    <row r="7762" spans="2:17" x14ac:dyDescent="0.25">
      <c r="B7762" s="108"/>
      <c r="C7762" s="220"/>
      <c r="D7762" s="108"/>
      <c r="E7762" s="220"/>
      <c r="F7762" s="108"/>
      <c r="G7762" s="220"/>
      <c r="H7762" s="108"/>
      <c r="I7762" s="220"/>
      <c r="J7762" s="108"/>
      <c r="K7762" s="220"/>
      <c r="L7762" s="108"/>
      <c r="M7762" s="220"/>
      <c r="N7762" s="108"/>
      <c r="O7762" s="220"/>
      <c r="P7762" s="108"/>
      <c r="Q7762" s="225"/>
    </row>
    <row r="7763" spans="2:17" x14ac:dyDescent="0.25">
      <c r="B7763" s="108"/>
      <c r="C7763" s="220"/>
      <c r="D7763" s="108"/>
      <c r="E7763" s="220"/>
      <c r="F7763" s="108"/>
      <c r="G7763" s="220"/>
      <c r="H7763" s="108"/>
      <c r="I7763" s="220"/>
      <c r="J7763" s="108"/>
      <c r="K7763" s="220"/>
      <c r="L7763" s="108"/>
      <c r="M7763" s="220"/>
      <c r="N7763" s="108"/>
      <c r="O7763" s="220"/>
      <c r="P7763" s="108"/>
      <c r="Q7763" s="225"/>
    </row>
    <row r="7764" spans="2:17" x14ac:dyDescent="0.25">
      <c r="B7764" s="108"/>
      <c r="C7764" s="220"/>
      <c r="D7764" s="108"/>
      <c r="E7764" s="220"/>
      <c r="F7764" s="108"/>
      <c r="G7764" s="220"/>
      <c r="H7764" s="108"/>
      <c r="I7764" s="220"/>
      <c r="J7764" s="108"/>
      <c r="K7764" s="220"/>
      <c r="L7764" s="108"/>
      <c r="M7764" s="220"/>
      <c r="N7764" s="108"/>
      <c r="O7764" s="220"/>
      <c r="P7764" s="108"/>
      <c r="Q7764" s="225"/>
    </row>
    <row r="7765" spans="2:17" x14ac:dyDescent="0.25">
      <c r="B7765" s="108"/>
      <c r="C7765" s="220"/>
      <c r="D7765" s="108"/>
      <c r="E7765" s="220"/>
      <c r="F7765" s="108"/>
      <c r="G7765" s="220"/>
      <c r="H7765" s="108"/>
      <c r="I7765" s="220"/>
      <c r="J7765" s="108"/>
      <c r="K7765" s="220"/>
      <c r="L7765" s="108"/>
      <c r="M7765" s="220"/>
      <c r="N7765" s="108"/>
      <c r="O7765" s="220"/>
      <c r="P7765" s="108"/>
      <c r="Q7765" s="225"/>
    </row>
    <row r="7766" spans="2:17" x14ac:dyDescent="0.25">
      <c r="B7766" s="108"/>
      <c r="C7766" s="220"/>
      <c r="D7766" s="108"/>
      <c r="E7766" s="220"/>
      <c r="F7766" s="108"/>
      <c r="G7766" s="220"/>
      <c r="H7766" s="108"/>
      <c r="I7766" s="220"/>
      <c r="J7766" s="108"/>
      <c r="K7766" s="220"/>
      <c r="L7766" s="108"/>
      <c r="M7766" s="220"/>
      <c r="N7766" s="108"/>
      <c r="O7766" s="220"/>
      <c r="P7766" s="108"/>
      <c r="Q7766" s="225"/>
    </row>
    <row r="7767" spans="2:17" x14ac:dyDescent="0.25">
      <c r="B7767" s="108"/>
      <c r="C7767" s="220"/>
      <c r="D7767" s="108"/>
      <c r="E7767" s="220"/>
      <c r="F7767" s="108"/>
      <c r="G7767" s="220"/>
      <c r="H7767" s="108"/>
      <c r="I7767" s="220"/>
      <c r="J7767" s="108"/>
      <c r="K7767" s="220"/>
      <c r="L7767" s="108"/>
      <c r="M7767" s="220"/>
      <c r="N7767" s="108"/>
      <c r="O7767" s="220"/>
      <c r="P7767" s="108"/>
      <c r="Q7767" s="225"/>
    </row>
    <row r="7768" spans="2:17" x14ac:dyDescent="0.25">
      <c r="B7768" s="108"/>
      <c r="C7768" s="220"/>
      <c r="D7768" s="108"/>
      <c r="E7768" s="220"/>
      <c r="F7768" s="108"/>
      <c r="G7768" s="220"/>
      <c r="H7768" s="108"/>
      <c r="I7768" s="220"/>
      <c r="J7768" s="108"/>
      <c r="K7768" s="220"/>
      <c r="L7768" s="108"/>
      <c r="M7768" s="220"/>
      <c r="N7768" s="108"/>
      <c r="O7768" s="220"/>
      <c r="P7768" s="108"/>
      <c r="Q7768" s="225"/>
    </row>
    <row r="7769" spans="2:17" x14ac:dyDescent="0.25">
      <c r="B7769" s="108"/>
      <c r="C7769" s="220"/>
      <c r="D7769" s="108"/>
      <c r="E7769" s="220"/>
      <c r="F7769" s="108"/>
      <c r="G7769" s="220"/>
      <c r="H7769" s="108"/>
      <c r="I7769" s="220"/>
      <c r="J7769" s="108"/>
      <c r="K7769" s="220"/>
      <c r="L7769" s="108"/>
      <c r="M7769" s="220"/>
      <c r="N7769" s="108"/>
      <c r="O7769" s="220"/>
      <c r="P7769" s="108"/>
      <c r="Q7769" s="225"/>
    </row>
    <row r="7770" spans="2:17" x14ac:dyDescent="0.25">
      <c r="B7770" s="108"/>
      <c r="C7770" s="220"/>
      <c r="D7770" s="108"/>
      <c r="E7770" s="220"/>
      <c r="F7770" s="108"/>
      <c r="G7770" s="220"/>
      <c r="H7770" s="108"/>
      <c r="I7770" s="220"/>
      <c r="J7770" s="108"/>
      <c r="K7770" s="220"/>
      <c r="L7770" s="108"/>
      <c r="M7770" s="220"/>
      <c r="N7770" s="108"/>
      <c r="O7770" s="220"/>
      <c r="P7770" s="108"/>
      <c r="Q7770" s="225"/>
    </row>
    <row r="7771" spans="2:17" x14ac:dyDescent="0.25">
      <c r="B7771" s="108"/>
      <c r="C7771" s="220"/>
      <c r="D7771" s="108"/>
      <c r="E7771" s="220"/>
      <c r="F7771" s="108"/>
      <c r="G7771" s="220"/>
      <c r="H7771" s="108"/>
      <c r="I7771" s="220"/>
      <c r="J7771" s="108"/>
      <c r="K7771" s="220"/>
      <c r="L7771" s="108"/>
      <c r="M7771" s="220"/>
      <c r="N7771" s="108"/>
      <c r="O7771" s="220"/>
      <c r="P7771" s="108"/>
      <c r="Q7771" s="225"/>
    </row>
    <row r="7772" spans="2:17" x14ac:dyDescent="0.25">
      <c r="B7772" s="108"/>
      <c r="C7772" s="220"/>
      <c r="D7772" s="108"/>
      <c r="E7772" s="220"/>
      <c r="F7772" s="108"/>
      <c r="G7772" s="220"/>
      <c r="H7772" s="108"/>
      <c r="I7772" s="220"/>
      <c r="J7772" s="108"/>
      <c r="K7772" s="220"/>
      <c r="L7772" s="108"/>
      <c r="M7772" s="220"/>
      <c r="N7772" s="108"/>
      <c r="O7772" s="220"/>
      <c r="P7772" s="108"/>
      <c r="Q7772" s="225"/>
    </row>
    <row r="7773" spans="2:17" x14ac:dyDescent="0.25">
      <c r="B7773" s="108"/>
      <c r="C7773" s="220"/>
      <c r="D7773" s="108"/>
      <c r="E7773" s="220"/>
      <c r="F7773" s="108"/>
      <c r="G7773" s="220"/>
      <c r="H7773" s="108"/>
      <c r="I7773" s="220"/>
      <c r="J7773" s="108"/>
      <c r="K7773" s="220"/>
      <c r="L7773" s="108"/>
      <c r="M7773" s="220"/>
      <c r="N7773" s="108"/>
      <c r="O7773" s="220"/>
      <c r="P7773" s="108"/>
      <c r="Q7773" s="225"/>
    </row>
    <row r="7774" spans="2:17" x14ac:dyDescent="0.25">
      <c r="B7774" s="108"/>
      <c r="C7774" s="220"/>
      <c r="D7774" s="108"/>
      <c r="E7774" s="220"/>
      <c r="F7774" s="108"/>
      <c r="G7774" s="220"/>
      <c r="H7774" s="108"/>
      <c r="I7774" s="220"/>
      <c r="J7774" s="108"/>
      <c r="K7774" s="220"/>
      <c r="L7774" s="108"/>
      <c r="M7774" s="220"/>
      <c r="N7774" s="108"/>
      <c r="O7774" s="220"/>
      <c r="P7774" s="108"/>
      <c r="Q7774" s="225"/>
    </row>
    <row r="7775" spans="2:17" x14ac:dyDescent="0.25">
      <c r="B7775" s="108"/>
      <c r="C7775" s="220"/>
      <c r="D7775" s="108"/>
      <c r="E7775" s="220"/>
      <c r="F7775" s="108"/>
      <c r="G7775" s="220"/>
      <c r="H7775" s="108"/>
      <c r="I7775" s="220"/>
      <c r="J7775" s="108"/>
      <c r="K7775" s="220"/>
      <c r="L7775" s="108"/>
      <c r="M7775" s="220"/>
      <c r="N7775" s="108"/>
      <c r="O7775" s="220"/>
      <c r="P7775" s="108"/>
      <c r="Q7775" s="225"/>
    </row>
    <row r="7776" spans="2:17" x14ac:dyDescent="0.25">
      <c r="B7776" s="108"/>
      <c r="C7776" s="220"/>
      <c r="D7776" s="108"/>
      <c r="E7776" s="220"/>
      <c r="F7776" s="108"/>
      <c r="G7776" s="220"/>
      <c r="H7776" s="108"/>
      <c r="I7776" s="220"/>
      <c r="J7776" s="108"/>
      <c r="K7776" s="220"/>
      <c r="L7776" s="108"/>
      <c r="M7776" s="220"/>
      <c r="N7776" s="108"/>
      <c r="O7776" s="220"/>
      <c r="P7776" s="108"/>
      <c r="Q7776" s="225"/>
    </row>
    <row r="7777" spans="2:17" x14ac:dyDescent="0.25">
      <c r="B7777" s="108"/>
      <c r="C7777" s="220"/>
      <c r="D7777" s="108"/>
      <c r="E7777" s="220"/>
      <c r="F7777" s="108"/>
      <c r="G7777" s="220"/>
      <c r="H7777" s="108"/>
      <c r="I7777" s="220"/>
      <c r="J7777" s="108"/>
      <c r="K7777" s="220"/>
      <c r="L7777" s="108"/>
      <c r="M7777" s="220"/>
      <c r="N7777" s="108"/>
      <c r="O7777" s="220"/>
      <c r="P7777" s="108"/>
      <c r="Q7777" s="225"/>
    </row>
    <row r="7778" spans="2:17" x14ac:dyDescent="0.25">
      <c r="B7778" s="108"/>
      <c r="C7778" s="220"/>
      <c r="D7778" s="108"/>
      <c r="E7778" s="220"/>
      <c r="F7778" s="108"/>
      <c r="G7778" s="220"/>
      <c r="H7778" s="108"/>
      <c r="I7778" s="220"/>
      <c r="J7778" s="108"/>
      <c r="K7778" s="220"/>
      <c r="L7778" s="108"/>
      <c r="M7778" s="220"/>
      <c r="N7778" s="108"/>
      <c r="O7778" s="220"/>
      <c r="P7778" s="108"/>
      <c r="Q7778" s="225"/>
    </row>
    <row r="7779" spans="2:17" x14ac:dyDescent="0.25">
      <c r="B7779" s="108"/>
      <c r="C7779" s="220"/>
      <c r="D7779" s="108"/>
      <c r="E7779" s="220"/>
      <c r="F7779" s="108"/>
      <c r="G7779" s="220"/>
      <c r="H7779" s="108"/>
      <c r="I7779" s="220"/>
      <c r="J7779" s="108"/>
      <c r="K7779" s="220"/>
      <c r="L7779" s="108"/>
      <c r="M7779" s="220"/>
      <c r="N7779" s="108"/>
      <c r="O7779" s="220"/>
      <c r="P7779" s="108"/>
      <c r="Q7779" s="225"/>
    </row>
    <row r="7780" spans="2:17" x14ac:dyDescent="0.25">
      <c r="B7780" s="108"/>
      <c r="C7780" s="220"/>
      <c r="D7780" s="108"/>
      <c r="E7780" s="220"/>
      <c r="F7780" s="108"/>
      <c r="G7780" s="220"/>
      <c r="H7780" s="108"/>
      <c r="I7780" s="220"/>
      <c r="J7780" s="108"/>
      <c r="K7780" s="220"/>
      <c r="L7780" s="108"/>
      <c r="M7780" s="220"/>
      <c r="N7780" s="108"/>
      <c r="O7780" s="220"/>
      <c r="P7780" s="108"/>
      <c r="Q7780" s="225"/>
    </row>
    <row r="7781" spans="2:17" x14ac:dyDescent="0.25">
      <c r="B7781" s="108"/>
      <c r="C7781" s="220"/>
      <c r="D7781" s="108"/>
      <c r="E7781" s="220"/>
      <c r="F7781" s="108"/>
      <c r="G7781" s="220"/>
      <c r="H7781" s="108"/>
      <c r="I7781" s="220"/>
      <c r="J7781" s="108"/>
      <c r="K7781" s="220"/>
      <c r="L7781" s="108"/>
      <c r="M7781" s="220"/>
      <c r="N7781" s="108"/>
      <c r="O7781" s="220"/>
      <c r="P7781" s="108"/>
      <c r="Q7781" s="225"/>
    </row>
    <row r="7782" spans="2:17" x14ac:dyDescent="0.25">
      <c r="B7782" s="108"/>
      <c r="C7782" s="220"/>
      <c r="D7782" s="108"/>
      <c r="E7782" s="220"/>
      <c r="F7782" s="108"/>
      <c r="G7782" s="220"/>
      <c r="H7782" s="108"/>
      <c r="I7782" s="220"/>
      <c r="J7782" s="108"/>
      <c r="K7782" s="220"/>
      <c r="L7782" s="108"/>
      <c r="M7782" s="220"/>
      <c r="N7782" s="108"/>
      <c r="O7782" s="220"/>
      <c r="P7782" s="108"/>
      <c r="Q7782" s="225"/>
    </row>
    <row r="7783" spans="2:17" x14ac:dyDescent="0.25">
      <c r="B7783" s="108"/>
      <c r="C7783" s="220"/>
      <c r="D7783" s="108"/>
      <c r="E7783" s="220"/>
      <c r="F7783" s="108"/>
      <c r="G7783" s="220"/>
      <c r="H7783" s="108"/>
      <c r="I7783" s="220"/>
      <c r="J7783" s="108"/>
      <c r="K7783" s="220"/>
      <c r="L7783" s="108"/>
      <c r="M7783" s="220"/>
      <c r="N7783" s="108"/>
      <c r="O7783" s="220"/>
      <c r="P7783" s="108"/>
      <c r="Q7783" s="225"/>
    </row>
    <row r="7784" spans="2:17" x14ac:dyDescent="0.25">
      <c r="B7784" s="108"/>
      <c r="C7784" s="220"/>
      <c r="D7784" s="108"/>
      <c r="E7784" s="220"/>
      <c r="F7784" s="108"/>
      <c r="G7784" s="220"/>
      <c r="H7784" s="108"/>
      <c r="I7784" s="220"/>
      <c r="J7784" s="108"/>
      <c r="K7784" s="220"/>
      <c r="L7784" s="108"/>
      <c r="M7784" s="220"/>
      <c r="N7784" s="108"/>
      <c r="O7784" s="220"/>
      <c r="P7784" s="108"/>
      <c r="Q7784" s="225"/>
    </row>
    <row r="7785" spans="2:17" x14ac:dyDescent="0.25">
      <c r="B7785" s="108"/>
      <c r="C7785" s="220"/>
      <c r="D7785" s="108"/>
      <c r="E7785" s="220"/>
      <c r="F7785" s="108"/>
      <c r="G7785" s="220"/>
      <c r="H7785" s="108"/>
      <c r="I7785" s="220"/>
      <c r="J7785" s="108"/>
      <c r="K7785" s="220"/>
      <c r="L7785" s="108"/>
      <c r="M7785" s="220"/>
      <c r="N7785" s="108"/>
      <c r="O7785" s="220"/>
      <c r="P7785" s="108"/>
      <c r="Q7785" s="225"/>
    </row>
    <row r="7786" spans="2:17" x14ac:dyDescent="0.25">
      <c r="B7786" s="108"/>
      <c r="C7786" s="220"/>
      <c r="D7786" s="108"/>
      <c r="E7786" s="220"/>
      <c r="F7786" s="108"/>
      <c r="G7786" s="220"/>
      <c r="H7786" s="108"/>
      <c r="I7786" s="220"/>
      <c r="J7786" s="108"/>
      <c r="K7786" s="220"/>
      <c r="L7786" s="108"/>
      <c r="M7786" s="220"/>
      <c r="N7786" s="108"/>
      <c r="O7786" s="220"/>
      <c r="P7786" s="108"/>
      <c r="Q7786" s="225"/>
    </row>
    <row r="7787" spans="2:17" x14ac:dyDescent="0.25">
      <c r="B7787" s="108"/>
      <c r="C7787" s="220"/>
      <c r="D7787" s="108"/>
      <c r="E7787" s="220"/>
      <c r="F7787" s="108"/>
      <c r="G7787" s="220"/>
      <c r="H7787" s="108"/>
      <c r="I7787" s="220"/>
      <c r="J7787" s="108"/>
      <c r="K7787" s="220"/>
      <c r="L7787" s="108"/>
      <c r="M7787" s="220"/>
      <c r="N7787" s="108"/>
      <c r="O7787" s="220"/>
      <c r="P7787" s="108"/>
      <c r="Q7787" s="225"/>
    </row>
    <row r="7788" spans="2:17" x14ac:dyDescent="0.25">
      <c r="B7788" s="108"/>
      <c r="C7788" s="220"/>
      <c r="D7788" s="108"/>
      <c r="E7788" s="220"/>
      <c r="F7788" s="108"/>
      <c r="G7788" s="220"/>
      <c r="H7788" s="108"/>
      <c r="I7788" s="220"/>
      <c r="J7788" s="108"/>
      <c r="K7788" s="220"/>
      <c r="L7788" s="108"/>
      <c r="M7788" s="220"/>
      <c r="N7788" s="108"/>
      <c r="O7788" s="220"/>
      <c r="P7788" s="108"/>
      <c r="Q7788" s="225"/>
    </row>
    <row r="7789" spans="2:17" x14ac:dyDescent="0.25">
      <c r="B7789" s="108"/>
      <c r="C7789" s="220"/>
      <c r="D7789" s="108"/>
      <c r="E7789" s="220"/>
      <c r="F7789" s="108"/>
      <c r="G7789" s="220"/>
      <c r="H7789" s="108"/>
      <c r="I7789" s="220"/>
      <c r="J7789" s="108"/>
      <c r="K7789" s="220"/>
      <c r="L7789" s="108"/>
      <c r="M7789" s="220"/>
      <c r="N7789" s="108"/>
      <c r="O7789" s="220"/>
      <c r="P7789" s="108"/>
      <c r="Q7789" s="225"/>
    </row>
    <row r="7790" spans="2:17" x14ac:dyDescent="0.25">
      <c r="B7790" s="108"/>
      <c r="C7790" s="220"/>
      <c r="D7790" s="108"/>
      <c r="E7790" s="220"/>
      <c r="F7790" s="108"/>
      <c r="G7790" s="220"/>
      <c r="H7790" s="108"/>
      <c r="I7790" s="220"/>
      <c r="J7790" s="108"/>
      <c r="K7790" s="220"/>
      <c r="L7790" s="108"/>
      <c r="M7790" s="220"/>
      <c r="N7790" s="108"/>
      <c r="O7790" s="220"/>
      <c r="P7790" s="108"/>
      <c r="Q7790" s="225"/>
    </row>
    <row r="7791" spans="2:17" x14ac:dyDescent="0.25">
      <c r="B7791" s="108"/>
      <c r="C7791" s="220"/>
      <c r="D7791" s="108"/>
      <c r="E7791" s="220"/>
      <c r="F7791" s="108"/>
      <c r="G7791" s="220"/>
      <c r="H7791" s="108"/>
      <c r="I7791" s="220"/>
      <c r="J7791" s="108"/>
      <c r="K7791" s="220"/>
      <c r="L7791" s="108"/>
      <c r="M7791" s="220"/>
      <c r="N7791" s="108"/>
      <c r="O7791" s="220"/>
      <c r="P7791" s="108"/>
      <c r="Q7791" s="225"/>
    </row>
    <row r="7792" spans="2:17" x14ac:dyDescent="0.25">
      <c r="B7792" s="108"/>
      <c r="C7792" s="220"/>
      <c r="D7792" s="108"/>
      <c r="E7792" s="220"/>
      <c r="F7792" s="108"/>
      <c r="G7792" s="220"/>
      <c r="H7792" s="108"/>
      <c r="I7792" s="220"/>
      <c r="J7792" s="108"/>
      <c r="K7792" s="220"/>
      <c r="L7792" s="108"/>
      <c r="M7792" s="220"/>
      <c r="N7792" s="108"/>
      <c r="O7792" s="220"/>
      <c r="P7792" s="108"/>
      <c r="Q7792" s="225"/>
    </row>
    <row r="7793" spans="2:17" x14ac:dyDescent="0.25">
      <c r="B7793" s="108"/>
      <c r="C7793" s="220"/>
      <c r="D7793" s="108"/>
      <c r="E7793" s="220"/>
      <c r="F7793" s="108"/>
      <c r="G7793" s="220"/>
      <c r="H7793" s="108"/>
      <c r="I7793" s="220"/>
      <c r="J7793" s="108"/>
      <c r="K7793" s="220"/>
      <c r="L7793" s="108"/>
      <c r="M7793" s="220"/>
      <c r="N7793" s="108"/>
      <c r="O7793" s="220"/>
      <c r="P7793" s="108"/>
      <c r="Q7793" s="225"/>
    </row>
    <row r="7794" spans="2:17" x14ac:dyDescent="0.25">
      <c r="B7794" s="108"/>
      <c r="C7794" s="220"/>
      <c r="D7794" s="108"/>
      <c r="E7794" s="220"/>
      <c r="F7794" s="108"/>
      <c r="G7794" s="220"/>
      <c r="H7794" s="108"/>
      <c r="I7794" s="220"/>
      <c r="J7794" s="108"/>
      <c r="K7794" s="220"/>
      <c r="L7794" s="108"/>
      <c r="M7794" s="220"/>
      <c r="N7794" s="108"/>
      <c r="O7794" s="220"/>
      <c r="P7794" s="108"/>
      <c r="Q7794" s="225"/>
    </row>
    <row r="7795" spans="2:17" x14ac:dyDescent="0.25">
      <c r="B7795" s="108"/>
      <c r="C7795" s="220"/>
      <c r="D7795" s="108"/>
      <c r="E7795" s="220"/>
      <c r="F7795" s="108"/>
      <c r="G7795" s="220"/>
      <c r="H7795" s="108"/>
      <c r="I7795" s="220"/>
      <c r="J7795" s="108"/>
      <c r="K7795" s="220"/>
      <c r="L7795" s="108"/>
      <c r="M7795" s="220"/>
      <c r="N7795" s="108"/>
      <c r="O7795" s="220"/>
      <c r="P7795" s="108"/>
      <c r="Q7795" s="225"/>
    </row>
    <row r="7796" spans="2:17" x14ac:dyDescent="0.25">
      <c r="B7796" s="108"/>
      <c r="C7796" s="220"/>
      <c r="D7796" s="108"/>
      <c r="E7796" s="220"/>
      <c r="F7796" s="108"/>
      <c r="G7796" s="220"/>
      <c r="H7796" s="108"/>
      <c r="I7796" s="220"/>
      <c r="J7796" s="108"/>
      <c r="K7796" s="220"/>
      <c r="L7796" s="108"/>
      <c r="M7796" s="220"/>
      <c r="N7796" s="108"/>
      <c r="O7796" s="220"/>
      <c r="P7796" s="108"/>
      <c r="Q7796" s="225"/>
    </row>
    <row r="7797" spans="2:17" x14ac:dyDescent="0.25">
      <c r="B7797" s="108"/>
      <c r="C7797" s="220"/>
      <c r="D7797" s="108"/>
      <c r="E7797" s="220"/>
      <c r="F7797" s="108"/>
      <c r="G7797" s="220"/>
      <c r="H7797" s="108"/>
      <c r="I7797" s="220"/>
      <c r="J7797" s="108"/>
      <c r="K7797" s="220"/>
      <c r="L7797" s="108"/>
      <c r="M7797" s="220"/>
      <c r="N7797" s="108"/>
      <c r="O7797" s="220"/>
      <c r="P7797" s="108"/>
      <c r="Q7797" s="225"/>
    </row>
    <row r="7798" spans="2:17" x14ac:dyDescent="0.25">
      <c r="B7798" s="108"/>
      <c r="C7798" s="220"/>
      <c r="D7798" s="108"/>
      <c r="E7798" s="220"/>
      <c r="F7798" s="108"/>
      <c r="G7798" s="220"/>
      <c r="H7798" s="108"/>
      <c r="I7798" s="220"/>
      <c r="J7798" s="108"/>
      <c r="K7798" s="220"/>
      <c r="L7798" s="108"/>
      <c r="M7798" s="220"/>
      <c r="N7798" s="108"/>
      <c r="O7798" s="220"/>
      <c r="P7798" s="108"/>
      <c r="Q7798" s="225"/>
    </row>
    <row r="7799" spans="2:17" x14ac:dyDescent="0.25">
      <c r="B7799" s="108"/>
      <c r="C7799" s="220"/>
      <c r="D7799" s="108"/>
      <c r="E7799" s="220"/>
      <c r="F7799" s="108"/>
      <c r="G7799" s="220"/>
      <c r="H7799" s="108"/>
      <c r="I7799" s="220"/>
      <c r="J7799" s="108"/>
      <c r="K7799" s="220"/>
      <c r="L7799" s="108"/>
      <c r="M7799" s="220"/>
      <c r="N7799" s="108"/>
      <c r="O7799" s="220"/>
      <c r="P7799" s="108"/>
      <c r="Q7799" s="225"/>
    </row>
    <row r="7800" spans="2:17" x14ac:dyDescent="0.25">
      <c r="B7800" s="108"/>
      <c r="C7800" s="220"/>
      <c r="D7800" s="108"/>
      <c r="E7800" s="220"/>
      <c r="F7800" s="108"/>
      <c r="G7800" s="220"/>
      <c r="H7800" s="108"/>
      <c r="I7800" s="220"/>
      <c r="J7800" s="108"/>
      <c r="K7800" s="220"/>
      <c r="L7800" s="108"/>
      <c r="M7800" s="220"/>
      <c r="N7800" s="108"/>
      <c r="O7800" s="220"/>
      <c r="P7800" s="108"/>
      <c r="Q7800" s="225"/>
    </row>
    <row r="7801" spans="2:17" x14ac:dyDescent="0.25">
      <c r="B7801" s="108"/>
      <c r="C7801" s="220"/>
      <c r="D7801" s="108"/>
      <c r="E7801" s="220"/>
      <c r="F7801" s="108"/>
      <c r="G7801" s="220"/>
      <c r="H7801" s="108"/>
      <c r="I7801" s="220"/>
      <c r="J7801" s="108"/>
      <c r="K7801" s="220"/>
      <c r="L7801" s="108"/>
      <c r="M7801" s="220"/>
      <c r="N7801" s="108"/>
      <c r="O7801" s="220"/>
      <c r="P7801" s="108"/>
      <c r="Q7801" s="225"/>
    </row>
    <row r="7802" spans="2:17" x14ac:dyDescent="0.25">
      <c r="B7802" s="108"/>
      <c r="C7802" s="220"/>
      <c r="D7802" s="108"/>
      <c r="E7802" s="220"/>
      <c r="F7802" s="108"/>
      <c r="G7802" s="220"/>
      <c r="H7802" s="108"/>
      <c r="I7802" s="220"/>
      <c r="J7802" s="108"/>
      <c r="K7802" s="220"/>
      <c r="L7802" s="108"/>
      <c r="M7802" s="220"/>
      <c r="N7802" s="108"/>
      <c r="O7802" s="220"/>
      <c r="P7802" s="108"/>
      <c r="Q7802" s="225"/>
    </row>
    <row r="7803" spans="2:17" x14ac:dyDescent="0.25">
      <c r="B7803" s="108"/>
      <c r="C7803" s="220"/>
      <c r="D7803" s="108"/>
      <c r="E7803" s="220"/>
      <c r="F7803" s="108"/>
      <c r="G7803" s="220"/>
      <c r="H7803" s="108"/>
      <c r="I7803" s="220"/>
      <c r="J7803" s="108"/>
      <c r="K7803" s="220"/>
      <c r="L7803" s="108"/>
      <c r="M7803" s="220"/>
      <c r="N7803" s="108"/>
      <c r="O7803" s="220"/>
      <c r="P7803" s="108"/>
      <c r="Q7803" s="225"/>
    </row>
    <row r="7804" spans="2:17" x14ac:dyDescent="0.25">
      <c r="B7804" s="108"/>
      <c r="C7804" s="220"/>
      <c r="D7804" s="108"/>
      <c r="E7804" s="220"/>
      <c r="F7804" s="108"/>
      <c r="G7804" s="220"/>
      <c r="H7804" s="108"/>
      <c r="I7804" s="220"/>
      <c r="J7804" s="108"/>
      <c r="K7804" s="220"/>
      <c r="L7804" s="108"/>
      <c r="M7804" s="220"/>
      <c r="N7804" s="108"/>
      <c r="O7804" s="220"/>
      <c r="P7804" s="108"/>
      <c r="Q7804" s="225"/>
    </row>
    <row r="7805" spans="2:17" x14ac:dyDescent="0.25">
      <c r="B7805" s="108"/>
      <c r="C7805" s="220"/>
      <c r="D7805" s="108"/>
      <c r="E7805" s="220"/>
      <c r="F7805" s="108"/>
      <c r="G7805" s="220"/>
      <c r="H7805" s="108"/>
      <c r="I7805" s="220"/>
      <c r="J7805" s="108"/>
      <c r="K7805" s="220"/>
      <c r="L7805" s="108"/>
      <c r="M7805" s="220"/>
      <c r="N7805" s="108"/>
      <c r="O7805" s="220"/>
      <c r="P7805" s="108"/>
      <c r="Q7805" s="225"/>
    </row>
    <row r="7806" spans="2:17" x14ac:dyDescent="0.25">
      <c r="B7806" s="108"/>
      <c r="C7806" s="220"/>
      <c r="D7806" s="108"/>
      <c r="E7806" s="220"/>
      <c r="F7806" s="108"/>
      <c r="G7806" s="220"/>
      <c r="H7806" s="108"/>
      <c r="I7806" s="220"/>
      <c r="J7806" s="108"/>
      <c r="K7806" s="220"/>
      <c r="L7806" s="108"/>
      <c r="M7806" s="220"/>
      <c r="N7806" s="108"/>
      <c r="O7806" s="220"/>
      <c r="P7806" s="108"/>
      <c r="Q7806" s="225"/>
    </row>
    <row r="7807" spans="2:17" x14ac:dyDescent="0.25">
      <c r="B7807" s="108"/>
      <c r="C7807" s="220"/>
      <c r="D7807" s="108"/>
      <c r="E7807" s="220"/>
      <c r="F7807" s="108"/>
      <c r="G7807" s="220"/>
      <c r="H7807" s="108"/>
      <c r="I7807" s="220"/>
      <c r="J7807" s="108"/>
      <c r="K7807" s="220"/>
      <c r="L7807" s="108"/>
      <c r="M7807" s="220"/>
      <c r="N7807" s="108"/>
      <c r="O7807" s="220"/>
      <c r="P7807" s="108"/>
      <c r="Q7807" s="225"/>
    </row>
    <row r="7808" spans="2:17" x14ac:dyDescent="0.25">
      <c r="B7808" s="108"/>
      <c r="C7808" s="220"/>
      <c r="D7808" s="108"/>
      <c r="E7808" s="220"/>
      <c r="F7808" s="108"/>
      <c r="G7808" s="220"/>
      <c r="H7808" s="108"/>
      <c r="I7808" s="220"/>
      <c r="J7808" s="108"/>
      <c r="K7808" s="220"/>
      <c r="L7808" s="108"/>
      <c r="M7808" s="220"/>
      <c r="N7808" s="108"/>
      <c r="O7808" s="220"/>
      <c r="P7808" s="108"/>
      <c r="Q7808" s="225"/>
    </row>
    <row r="7809" spans="2:17" x14ac:dyDescent="0.25">
      <c r="B7809" s="108"/>
      <c r="C7809" s="220"/>
      <c r="D7809" s="108"/>
      <c r="E7809" s="220"/>
      <c r="F7809" s="108"/>
      <c r="G7809" s="220"/>
      <c r="H7809" s="108"/>
      <c r="I7809" s="220"/>
      <c r="J7809" s="108"/>
      <c r="K7809" s="220"/>
      <c r="L7809" s="108"/>
      <c r="M7809" s="220"/>
      <c r="N7809" s="108"/>
      <c r="O7809" s="220"/>
      <c r="P7809" s="108"/>
      <c r="Q7809" s="225"/>
    </row>
    <row r="7810" spans="2:17" x14ac:dyDescent="0.25">
      <c r="B7810" s="108"/>
      <c r="C7810" s="220"/>
      <c r="D7810" s="108"/>
      <c r="E7810" s="220"/>
      <c r="F7810" s="108"/>
      <c r="G7810" s="220"/>
      <c r="H7810" s="108"/>
      <c r="I7810" s="220"/>
      <c r="J7810" s="108"/>
      <c r="K7810" s="220"/>
      <c r="L7810" s="108"/>
      <c r="M7810" s="220"/>
      <c r="N7810" s="108"/>
      <c r="O7810" s="220"/>
      <c r="P7810" s="108"/>
      <c r="Q7810" s="225"/>
    </row>
    <row r="7811" spans="2:17" x14ac:dyDescent="0.25">
      <c r="B7811" s="108"/>
      <c r="C7811" s="220"/>
      <c r="D7811" s="108"/>
      <c r="E7811" s="220"/>
      <c r="F7811" s="108"/>
      <c r="G7811" s="220"/>
      <c r="H7811" s="108"/>
      <c r="I7811" s="220"/>
      <c r="J7811" s="108"/>
      <c r="K7811" s="220"/>
      <c r="L7811" s="108"/>
      <c r="M7811" s="220"/>
      <c r="N7811" s="108"/>
      <c r="O7811" s="220"/>
      <c r="P7811" s="108"/>
      <c r="Q7811" s="225"/>
    </row>
    <row r="7812" spans="2:17" x14ac:dyDescent="0.25">
      <c r="B7812" s="108"/>
      <c r="C7812" s="220"/>
      <c r="D7812" s="108"/>
      <c r="E7812" s="220"/>
      <c r="F7812" s="108"/>
      <c r="G7812" s="220"/>
      <c r="H7812" s="108"/>
      <c r="I7812" s="220"/>
      <c r="J7812" s="108"/>
      <c r="K7812" s="220"/>
      <c r="L7812" s="108"/>
      <c r="M7812" s="220"/>
      <c r="N7812" s="108"/>
      <c r="O7812" s="220"/>
      <c r="P7812" s="108"/>
      <c r="Q7812" s="225"/>
    </row>
    <row r="7813" spans="2:17" x14ac:dyDescent="0.25">
      <c r="B7813" s="108"/>
      <c r="C7813" s="220"/>
      <c r="D7813" s="108"/>
      <c r="E7813" s="220"/>
      <c r="F7813" s="108"/>
      <c r="G7813" s="220"/>
      <c r="H7813" s="108"/>
      <c r="I7813" s="220"/>
      <c r="J7813" s="108"/>
      <c r="K7813" s="220"/>
      <c r="L7813" s="108"/>
      <c r="M7813" s="220"/>
      <c r="N7813" s="108"/>
      <c r="O7813" s="220"/>
      <c r="P7813" s="108"/>
      <c r="Q7813" s="225"/>
    </row>
    <row r="7814" spans="2:17" x14ac:dyDescent="0.25">
      <c r="B7814" s="108"/>
      <c r="C7814" s="220"/>
      <c r="D7814" s="108"/>
      <c r="E7814" s="220"/>
      <c r="F7814" s="108"/>
      <c r="G7814" s="220"/>
      <c r="H7814" s="108"/>
      <c r="I7814" s="220"/>
      <c r="J7814" s="108"/>
      <c r="K7814" s="220"/>
      <c r="L7814" s="108"/>
      <c r="M7814" s="220"/>
      <c r="N7814" s="108"/>
      <c r="O7814" s="220"/>
      <c r="P7814" s="108"/>
      <c r="Q7814" s="225"/>
    </row>
    <row r="7815" spans="2:17" x14ac:dyDescent="0.25">
      <c r="B7815" s="108"/>
      <c r="C7815" s="220"/>
      <c r="D7815" s="108"/>
      <c r="E7815" s="220"/>
      <c r="F7815" s="108"/>
      <c r="G7815" s="220"/>
      <c r="H7815" s="108"/>
      <c r="I7815" s="220"/>
      <c r="J7815" s="108"/>
      <c r="K7815" s="220"/>
      <c r="L7815" s="108"/>
      <c r="M7815" s="220"/>
      <c r="N7815" s="108"/>
      <c r="O7815" s="220"/>
      <c r="P7815" s="108"/>
      <c r="Q7815" s="225"/>
    </row>
    <row r="7816" spans="2:17" x14ac:dyDescent="0.25">
      <c r="B7816" s="108"/>
      <c r="C7816" s="220"/>
      <c r="D7816" s="108"/>
      <c r="E7816" s="220"/>
      <c r="F7816" s="108"/>
      <c r="G7816" s="220"/>
      <c r="H7816" s="108"/>
      <c r="I7816" s="220"/>
      <c r="J7816" s="108"/>
      <c r="K7816" s="220"/>
      <c r="L7816" s="108"/>
      <c r="M7816" s="220"/>
      <c r="N7816" s="108"/>
      <c r="O7816" s="220"/>
      <c r="P7816" s="108"/>
      <c r="Q7816" s="225"/>
    </row>
    <row r="7817" spans="2:17" x14ac:dyDescent="0.25">
      <c r="B7817" s="108"/>
      <c r="C7817" s="220"/>
      <c r="D7817" s="108"/>
      <c r="E7817" s="220"/>
      <c r="F7817" s="108"/>
      <c r="G7817" s="220"/>
      <c r="H7817" s="108"/>
      <c r="I7817" s="220"/>
      <c r="J7817" s="108"/>
      <c r="K7817" s="220"/>
      <c r="L7817" s="108"/>
      <c r="M7817" s="220"/>
      <c r="N7817" s="108"/>
      <c r="O7817" s="220"/>
      <c r="P7817" s="108"/>
      <c r="Q7817" s="225"/>
    </row>
    <row r="7818" spans="2:17" x14ac:dyDescent="0.25">
      <c r="B7818" s="108"/>
      <c r="C7818" s="220"/>
      <c r="D7818" s="108"/>
      <c r="E7818" s="220"/>
      <c r="F7818" s="108"/>
      <c r="G7818" s="220"/>
      <c r="H7818" s="108"/>
      <c r="I7818" s="220"/>
      <c r="J7818" s="108"/>
      <c r="K7818" s="220"/>
      <c r="L7818" s="108"/>
      <c r="M7818" s="220"/>
      <c r="N7818" s="108"/>
      <c r="O7818" s="220"/>
      <c r="P7818" s="108"/>
      <c r="Q7818" s="225"/>
    </row>
    <row r="7819" spans="2:17" x14ac:dyDescent="0.25">
      <c r="B7819" s="108"/>
      <c r="C7819" s="220"/>
      <c r="D7819" s="108"/>
      <c r="E7819" s="220"/>
      <c r="F7819" s="108"/>
      <c r="G7819" s="220"/>
      <c r="H7819" s="108"/>
      <c r="I7819" s="220"/>
      <c r="J7819" s="108"/>
      <c r="K7819" s="220"/>
      <c r="L7819" s="108"/>
      <c r="M7819" s="220"/>
      <c r="N7819" s="108"/>
      <c r="O7819" s="220"/>
      <c r="P7819" s="108"/>
      <c r="Q7819" s="225"/>
    </row>
    <row r="7820" spans="2:17" x14ac:dyDescent="0.25">
      <c r="B7820" s="108"/>
      <c r="C7820" s="220"/>
      <c r="D7820" s="108"/>
      <c r="E7820" s="220"/>
      <c r="F7820" s="108"/>
      <c r="G7820" s="220"/>
      <c r="H7820" s="108"/>
      <c r="I7820" s="220"/>
      <c r="J7820" s="108"/>
      <c r="K7820" s="220"/>
      <c r="L7820" s="108"/>
      <c r="M7820" s="220"/>
      <c r="N7820" s="108"/>
      <c r="O7820" s="220"/>
      <c r="P7820" s="108"/>
      <c r="Q7820" s="225"/>
    </row>
    <row r="7821" spans="2:17" x14ac:dyDescent="0.25">
      <c r="B7821" s="108"/>
      <c r="C7821" s="220"/>
      <c r="D7821" s="108"/>
      <c r="E7821" s="220"/>
      <c r="F7821" s="108"/>
      <c r="G7821" s="220"/>
      <c r="H7821" s="108"/>
      <c r="I7821" s="220"/>
      <c r="J7821" s="108"/>
      <c r="K7821" s="220"/>
      <c r="L7821" s="108"/>
      <c r="M7821" s="220"/>
      <c r="N7821" s="108"/>
      <c r="O7821" s="220"/>
      <c r="P7821" s="108"/>
      <c r="Q7821" s="225"/>
    </row>
    <row r="7822" spans="2:17" x14ac:dyDescent="0.25">
      <c r="B7822" s="108"/>
      <c r="C7822" s="220"/>
      <c r="D7822" s="108"/>
      <c r="E7822" s="220"/>
      <c r="F7822" s="108"/>
      <c r="G7822" s="220"/>
      <c r="H7822" s="108"/>
      <c r="I7822" s="220"/>
      <c r="J7822" s="108"/>
      <c r="K7822" s="220"/>
      <c r="L7822" s="108"/>
      <c r="M7822" s="220"/>
      <c r="N7822" s="108"/>
      <c r="O7822" s="220"/>
      <c r="P7822" s="108"/>
      <c r="Q7822" s="225"/>
    </row>
    <row r="7823" spans="2:17" x14ac:dyDescent="0.25">
      <c r="B7823" s="108"/>
      <c r="C7823" s="220"/>
      <c r="D7823" s="108"/>
      <c r="E7823" s="220"/>
      <c r="F7823" s="108"/>
      <c r="G7823" s="220"/>
      <c r="H7823" s="108"/>
      <c r="I7823" s="220"/>
      <c r="J7823" s="108"/>
      <c r="K7823" s="220"/>
      <c r="L7823" s="108"/>
      <c r="M7823" s="220"/>
      <c r="N7823" s="108"/>
      <c r="O7823" s="220"/>
      <c r="P7823" s="108"/>
      <c r="Q7823" s="225"/>
    </row>
    <row r="7824" spans="2:17" x14ac:dyDescent="0.25">
      <c r="B7824" s="108"/>
      <c r="C7824" s="220"/>
      <c r="D7824" s="108"/>
      <c r="E7824" s="220"/>
      <c r="F7824" s="108"/>
      <c r="G7824" s="220"/>
      <c r="H7824" s="108"/>
      <c r="I7824" s="220"/>
      <c r="J7824" s="108"/>
      <c r="K7824" s="220"/>
      <c r="L7824" s="108"/>
      <c r="M7824" s="220"/>
      <c r="N7824" s="108"/>
      <c r="O7824" s="220"/>
      <c r="P7824" s="108"/>
      <c r="Q7824" s="225"/>
    </row>
    <row r="7825" spans="2:17" x14ac:dyDescent="0.25">
      <c r="B7825" s="108"/>
      <c r="C7825" s="220"/>
      <c r="D7825" s="108"/>
      <c r="E7825" s="220"/>
      <c r="F7825" s="108"/>
      <c r="G7825" s="220"/>
      <c r="H7825" s="108"/>
      <c r="I7825" s="220"/>
      <c r="J7825" s="108"/>
      <c r="K7825" s="220"/>
      <c r="L7825" s="108"/>
      <c r="M7825" s="220"/>
      <c r="N7825" s="108"/>
      <c r="O7825" s="220"/>
      <c r="P7825" s="108"/>
      <c r="Q7825" s="225"/>
    </row>
    <row r="7826" spans="2:17" x14ac:dyDescent="0.25">
      <c r="B7826" s="108"/>
      <c r="C7826" s="220"/>
      <c r="D7826" s="108"/>
      <c r="E7826" s="220"/>
      <c r="F7826" s="108"/>
      <c r="G7826" s="220"/>
      <c r="H7826" s="108"/>
      <c r="I7826" s="220"/>
      <c r="J7826" s="108"/>
      <c r="K7826" s="220"/>
      <c r="L7826" s="108"/>
      <c r="M7826" s="220"/>
      <c r="N7826" s="108"/>
      <c r="O7826" s="220"/>
      <c r="P7826" s="108"/>
      <c r="Q7826" s="225"/>
    </row>
    <row r="7827" spans="2:17" x14ac:dyDescent="0.25">
      <c r="B7827" s="108"/>
      <c r="C7827" s="220"/>
      <c r="D7827" s="108"/>
      <c r="E7827" s="220"/>
      <c r="F7827" s="108"/>
      <c r="G7827" s="220"/>
      <c r="H7827" s="108"/>
      <c r="I7827" s="220"/>
      <c r="J7827" s="108"/>
      <c r="K7827" s="220"/>
      <c r="L7827" s="108"/>
      <c r="M7827" s="220"/>
      <c r="N7827" s="108"/>
      <c r="O7827" s="220"/>
      <c r="P7827" s="108"/>
      <c r="Q7827" s="225"/>
    </row>
    <row r="7828" spans="2:17" x14ac:dyDescent="0.25">
      <c r="B7828" s="108"/>
      <c r="C7828" s="220"/>
      <c r="D7828" s="108"/>
      <c r="E7828" s="220"/>
      <c r="F7828" s="108"/>
      <c r="G7828" s="220"/>
      <c r="H7828" s="108"/>
      <c r="I7828" s="220"/>
      <c r="J7828" s="108"/>
      <c r="K7828" s="220"/>
      <c r="L7828" s="108"/>
      <c r="M7828" s="220"/>
      <c r="N7828" s="108"/>
      <c r="O7828" s="220"/>
      <c r="P7828" s="108"/>
      <c r="Q7828" s="225"/>
    </row>
    <row r="7829" spans="2:17" x14ac:dyDescent="0.25">
      <c r="B7829" s="108"/>
      <c r="C7829" s="220"/>
      <c r="D7829" s="108"/>
      <c r="E7829" s="220"/>
      <c r="F7829" s="108"/>
      <c r="G7829" s="220"/>
      <c r="H7829" s="108"/>
      <c r="I7829" s="220"/>
      <c r="J7829" s="108"/>
      <c r="K7829" s="220"/>
      <c r="L7829" s="108"/>
      <c r="M7829" s="220"/>
      <c r="N7829" s="108"/>
      <c r="O7829" s="220"/>
      <c r="P7829" s="108"/>
      <c r="Q7829" s="225"/>
    </row>
    <row r="7830" spans="2:17" x14ac:dyDescent="0.25">
      <c r="B7830" s="108"/>
      <c r="C7830" s="220"/>
      <c r="D7830" s="108"/>
      <c r="E7830" s="220"/>
      <c r="F7830" s="108"/>
      <c r="G7830" s="220"/>
      <c r="H7830" s="108"/>
      <c r="I7830" s="220"/>
      <c r="J7830" s="108"/>
      <c r="K7830" s="220"/>
      <c r="L7830" s="108"/>
      <c r="M7830" s="220"/>
      <c r="N7830" s="108"/>
      <c r="O7830" s="220"/>
      <c r="P7830" s="108"/>
      <c r="Q7830" s="225"/>
    </row>
    <row r="7831" spans="2:17" x14ac:dyDescent="0.25">
      <c r="B7831" s="108"/>
      <c r="C7831" s="220"/>
      <c r="D7831" s="108"/>
      <c r="E7831" s="220"/>
      <c r="F7831" s="108"/>
      <c r="G7831" s="220"/>
      <c r="H7831" s="108"/>
      <c r="I7831" s="220"/>
      <c r="J7831" s="108"/>
      <c r="K7831" s="220"/>
      <c r="L7831" s="108"/>
      <c r="M7831" s="220"/>
      <c r="N7831" s="108"/>
      <c r="O7831" s="220"/>
      <c r="P7831" s="108"/>
      <c r="Q7831" s="225"/>
    </row>
    <row r="7832" spans="2:17" x14ac:dyDescent="0.25">
      <c r="B7832" s="108"/>
      <c r="C7832" s="220"/>
      <c r="D7832" s="108"/>
      <c r="E7832" s="220"/>
      <c r="F7832" s="108"/>
      <c r="G7832" s="220"/>
      <c r="H7832" s="108"/>
      <c r="I7832" s="220"/>
      <c r="J7832" s="108"/>
      <c r="K7832" s="220"/>
      <c r="L7832" s="108"/>
      <c r="M7832" s="220"/>
      <c r="N7832" s="108"/>
      <c r="O7832" s="220"/>
      <c r="P7832" s="108"/>
      <c r="Q7832" s="225"/>
    </row>
    <row r="7833" spans="2:17" x14ac:dyDescent="0.25">
      <c r="B7833" s="108"/>
      <c r="C7833" s="220"/>
      <c r="D7833" s="108"/>
      <c r="E7833" s="220"/>
      <c r="F7833" s="108"/>
      <c r="G7833" s="220"/>
      <c r="H7833" s="108"/>
      <c r="I7833" s="220"/>
      <c r="J7833" s="108"/>
      <c r="K7833" s="220"/>
      <c r="L7833" s="108"/>
      <c r="M7833" s="220"/>
      <c r="N7833" s="108"/>
      <c r="O7833" s="220"/>
      <c r="P7833" s="108"/>
      <c r="Q7833" s="225"/>
    </row>
    <row r="7834" spans="2:17" x14ac:dyDescent="0.25">
      <c r="B7834" s="108"/>
      <c r="C7834" s="220"/>
      <c r="D7834" s="108"/>
      <c r="E7834" s="220"/>
      <c r="F7834" s="108"/>
      <c r="G7834" s="220"/>
      <c r="H7834" s="108"/>
      <c r="I7834" s="220"/>
      <c r="J7834" s="108"/>
      <c r="K7834" s="220"/>
      <c r="L7834" s="108"/>
      <c r="M7834" s="220"/>
      <c r="N7834" s="108"/>
      <c r="O7834" s="220"/>
      <c r="P7834" s="108"/>
      <c r="Q7834" s="225"/>
    </row>
    <row r="7835" spans="2:17" x14ac:dyDescent="0.25">
      <c r="B7835" s="108"/>
      <c r="C7835" s="220"/>
      <c r="D7835" s="108"/>
      <c r="E7835" s="220"/>
      <c r="F7835" s="108"/>
      <c r="G7835" s="220"/>
      <c r="H7835" s="108"/>
      <c r="I7835" s="220"/>
      <c r="J7835" s="108"/>
      <c r="K7835" s="220"/>
      <c r="L7835" s="108"/>
      <c r="M7835" s="220"/>
      <c r="N7835" s="108"/>
      <c r="O7835" s="220"/>
      <c r="P7835" s="108"/>
      <c r="Q7835" s="225"/>
    </row>
    <row r="7836" spans="2:17" x14ac:dyDescent="0.25">
      <c r="B7836" s="108"/>
      <c r="C7836" s="220"/>
      <c r="D7836" s="108"/>
      <c r="E7836" s="220"/>
      <c r="F7836" s="108"/>
      <c r="G7836" s="220"/>
      <c r="H7836" s="108"/>
      <c r="I7836" s="220"/>
      <c r="J7836" s="108"/>
      <c r="K7836" s="220"/>
      <c r="L7836" s="108"/>
      <c r="M7836" s="220"/>
      <c r="N7836" s="108"/>
      <c r="O7836" s="220"/>
      <c r="P7836" s="108"/>
      <c r="Q7836" s="225"/>
    </row>
    <row r="7837" spans="2:17" x14ac:dyDescent="0.25">
      <c r="B7837" s="108"/>
      <c r="C7837" s="220"/>
      <c r="D7837" s="108"/>
      <c r="E7837" s="220"/>
      <c r="F7837" s="108"/>
      <c r="G7837" s="220"/>
      <c r="H7837" s="108"/>
      <c r="I7837" s="220"/>
      <c r="J7837" s="108"/>
      <c r="K7837" s="220"/>
      <c r="L7837" s="108"/>
      <c r="M7837" s="220"/>
      <c r="N7837" s="108"/>
      <c r="O7837" s="220"/>
      <c r="P7837" s="108"/>
      <c r="Q7837" s="225"/>
    </row>
    <row r="7838" spans="2:17" x14ac:dyDescent="0.25">
      <c r="B7838" s="108"/>
      <c r="C7838" s="220"/>
      <c r="D7838" s="108"/>
      <c r="E7838" s="220"/>
      <c r="F7838" s="108"/>
      <c r="G7838" s="220"/>
      <c r="H7838" s="108"/>
      <c r="I7838" s="220"/>
      <c r="J7838" s="108"/>
      <c r="K7838" s="220"/>
      <c r="L7838" s="108"/>
      <c r="M7838" s="220"/>
      <c r="N7838" s="108"/>
      <c r="O7838" s="220"/>
      <c r="P7838" s="108"/>
      <c r="Q7838" s="225"/>
    </row>
    <row r="7839" spans="2:17" x14ac:dyDescent="0.25">
      <c r="B7839" s="108"/>
      <c r="C7839" s="220"/>
      <c r="D7839" s="108"/>
      <c r="E7839" s="220"/>
      <c r="F7839" s="108"/>
      <c r="G7839" s="220"/>
      <c r="H7839" s="108"/>
      <c r="I7839" s="220"/>
      <c r="J7839" s="108"/>
      <c r="K7839" s="220"/>
      <c r="L7839" s="108"/>
      <c r="M7839" s="220"/>
      <c r="N7839" s="108"/>
      <c r="O7839" s="220"/>
      <c r="P7839" s="108"/>
      <c r="Q7839" s="225"/>
    </row>
    <row r="7840" spans="2:17" x14ac:dyDescent="0.25">
      <c r="B7840" s="108"/>
      <c r="C7840" s="220"/>
      <c r="D7840" s="108"/>
      <c r="E7840" s="220"/>
      <c r="F7840" s="108"/>
      <c r="G7840" s="220"/>
      <c r="H7840" s="108"/>
      <c r="I7840" s="220"/>
      <c r="J7840" s="108"/>
      <c r="K7840" s="220"/>
      <c r="L7840" s="108"/>
      <c r="M7840" s="220"/>
      <c r="N7840" s="108"/>
      <c r="O7840" s="220"/>
      <c r="P7840" s="108"/>
      <c r="Q7840" s="225"/>
    </row>
    <row r="7841" spans="2:17" x14ac:dyDescent="0.25">
      <c r="B7841" s="108"/>
      <c r="C7841" s="220"/>
      <c r="D7841" s="108"/>
      <c r="E7841" s="220"/>
      <c r="F7841" s="108"/>
      <c r="G7841" s="220"/>
      <c r="H7841" s="108"/>
      <c r="I7841" s="220"/>
      <c r="J7841" s="108"/>
      <c r="K7841" s="220"/>
      <c r="L7841" s="108"/>
      <c r="M7841" s="220"/>
      <c r="N7841" s="108"/>
      <c r="O7841" s="220"/>
      <c r="P7841" s="108"/>
      <c r="Q7841" s="225"/>
    </row>
    <row r="7842" spans="2:17" x14ac:dyDescent="0.25">
      <c r="B7842" s="108"/>
      <c r="C7842" s="220"/>
      <c r="D7842" s="108"/>
      <c r="E7842" s="220"/>
      <c r="F7842" s="108"/>
      <c r="G7842" s="220"/>
      <c r="H7842" s="108"/>
      <c r="I7842" s="220"/>
      <c r="J7842" s="108"/>
      <c r="K7842" s="220"/>
      <c r="L7842" s="108"/>
      <c r="M7842" s="220"/>
      <c r="N7842" s="108"/>
      <c r="O7842" s="220"/>
      <c r="P7842" s="108"/>
      <c r="Q7842" s="225"/>
    </row>
    <row r="7843" spans="2:17" x14ac:dyDescent="0.25">
      <c r="B7843" s="108"/>
      <c r="C7843" s="220"/>
      <c r="D7843" s="108"/>
      <c r="E7843" s="220"/>
      <c r="F7843" s="108"/>
      <c r="G7843" s="220"/>
      <c r="H7843" s="108"/>
      <c r="I7843" s="220"/>
      <c r="J7843" s="108"/>
      <c r="K7843" s="220"/>
      <c r="L7843" s="108"/>
      <c r="M7843" s="220"/>
      <c r="N7843" s="108"/>
      <c r="O7843" s="220"/>
      <c r="P7843" s="108"/>
      <c r="Q7843" s="225"/>
    </row>
    <row r="7844" spans="2:17" x14ac:dyDescent="0.25">
      <c r="B7844" s="108"/>
      <c r="C7844" s="220"/>
      <c r="D7844" s="108"/>
      <c r="E7844" s="220"/>
      <c r="F7844" s="108"/>
      <c r="G7844" s="220"/>
      <c r="H7844" s="108"/>
      <c r="I7844" s="220"/>
      <c r="J7844" s="108"/>
      <c r="K7844" s="220"/>
      <c r="L7844" s="108"/>
      <c r="M7844" s="220"/>
      <c r="N7844" s="108"/>
      <c r="O7844" s="220"/>
      <c r="P7844" s="108"/>
      <c r="Q7844" s="225"/>
    </row>
    <row r="7845" spans="2:17" x14ac:dyDescent="0.25">
      <c r="B7845" s="108"/>
      <c r="C7845" s="220"/>
      <c r="D7845" s="108"/>
      <c r="E7845" s="220"/>
      <c r="F7845" s="108"/>
      <c r="G7845" s="220"/>
      <c r="H7845" s="108"/>
      <c r="I7845" s="220"/>
      <c r="J7845" s="108"/>
      <c r="K7845" s="220"/>
      <c r="L7845" s="108"/>
      <c r="M7845" s="220"/>
      <c r="N7845" s="108"/>
      <c r="O7845" s="220"/>
      <c r="P7845" s="108"/>
      <c r="Q7845" s="225"/>
    </row>
    <row r="7846" spans="2:17" x14ac:dyDescent="0.25">
      <c r="B7846" s="108"/>
      <c r="C7846" s="220"/>
      <c r="D7846" s="108"/>
      <c r="E7846" s="220"/>
      <c r="F7846" s="108"/>
      <c r="G7846" s="220"/>
      <c r="H7846" s="108"/>
      <c r="I7846" s="220"/>
      <c r="J7846" s="108"/>
      <c r="K7846" s="220"/>
      <c r="L7846" s="108"/>
      <c r="M7846" s="220"/>
      <c r="N7846" s="108"/>
      <c r="O7846" s="220"/>
      <c r="P7846" s="108"/>
      <c r="Q7846" s="225"/>
    </row>
    <row r="7847" spans="2:17" x14ac:dyDescent="0.25">
      <c r="B7847" s="108"/>
      <c r="C7847" s="220"/>
      <c r="D7847" s="108"/>
      <c r="E7847" s="220"/>
      <c r="F7847" s="108"/>
      <c r="G7847" s="220"/>
      <c r="H7847" s="108"/>
      <c r="I7847" s="220"/>
      <c r="J7847" s="108"/>
      <c r="K7847" s="220"/>
      <c r="L7847" s="108"/>
      <c r="M7847" s="220"/>
      <c r="N7847" s="108"/>
      <c r="O7847" s="220"/>
      <c r="P7847" s="108"/>
      <c r="Q7847" s="225"/>
    </row>
    <row r="7848" spans="2:17" x14ac:dyDescent="0.25">
      <c r="B7848" s="108"/>
      <c r="C7848" s="220"/>
      <c r="D7848" s="108"/>
      <c r="E7848" s="220"/>
      <c r="F7848" s="108"/>
      <c r="G7848" s="220"/>
      <c r="H7848" s="108"/>
      <c r="I7848" s="220"/>
      <c r="J7848" s="108"/>
      <c r="K7848" s="220"/>
      <c r="L7848" s="108"/>
      <c r="M7848" s="220"/>
      <c r="N7848" s="108"/>
      <c r="O7848" s="220"/>
      <c r="P7848" s="108"/>
      <c r="Q7848" s="225"/>
    </row>
    <row r="7849" spans="2:17" x14ac:dyDescent="0.25">
      <c r="B7849" s="108"/>
      <c r="C7849" s="220"/>
      <c r="D7849" s="108"/>
      <c r="E7849" s="220"/>
      <c r="F7849" s="108"/>
      <c r="G7849" s="220"/>
      <c r="H7849" s="108"/>
      <c r="I7849" s="220"/>
      <c r="J7849" s="108"/>
      <c r="K7849" s="220"/>
      <c r="L7849" s="108"/>
      <c r="M7849" s="220"/>
      <c r="N7849" s="108"/>
      <c r="O7849" s="220"/>
      <c r="P7849" s="108"/>
      <c r="Q7849" s="225"/>
    </row>
    <row r="7850" spans="2:17" x14ac:dyDescent="0.25">
      <c r="B7850" s="108"/>
      <c r="C7850" s="220"/>
      <c r="D7850" s="108"/>
      <c r="E7850" s="220"/>
      <c r="F7850" s="108"/>
      <c r="G7850" s="220"/>
      <c r="H7850" s="108"/>
      <c r="I7850" s="220"/>
      <c r="J7850" s="108"/>
      <c r="K7850" s="220"/>
      <c r="L7850" s="108"/>
      <c r="M7850" s="220"/>
      <c r="N7850" s="108"/>
      <c r="O7850" s="220"/>
      <c r="P7850" s="108"/>
      <c r="Q7850" s="225"/>
    </row>
    <row r="7851" spans="2:17" x14ac:dyDescent="0.25">
      <c r="B7851" s="108"/>
      <c r="C7851" s="220"/>
      <c r="D7851" s="108"/>
      <c r="E7851" s="220"/>
      <c r="F7851" s="108"/>
      <c r="G7851" s="220"/>
      <c r="H7851" s="108"/>
      <c r="I7851" s="220"/>
      <c r="J7851" s="108"/>
      <c r="K7851" s="220"/>
      <c r="L7851" s="108"/>
      <c r="M7851" s="220"/>
      <c r="N7851" s="108"/>
      <c r="O7851" s="220"/>
      <c r="P7851" s="108"/>
      <c r="Q7851" s="225"/>
    </row>
    <row r="7852" spans="2:17" x14ac:dyDescent="0.25">
      <c r="B7852" s="108"/>
      <c r="C7852" s="220"/>
      <c r="D7852" s="108"/>
      <c r="E7852" s="220"/>
      <c r="F7852" s="108"/>
      <c r="G7852" s="220"/>
      <c r="H7852" s="108"/>
      <c r="I7852" s="220"/>
      <c r="J7852" s="108"/>
      <c r="K7852" s="220"/>
      <c r="L7852" s="108"/>
      <c r="M7852" s="220"/>
      <c r="N7852" s="108"/>
      <c r="O7852" s="220"/>
      <c r="P7852" s="108"/>
      <c r="Q7852" s="225"/>
    </row>
    <row r="7853" spans="2:17" x14ac:dyDescent="0.25">
      <c r="B7853" s="108"/>
      <c r="C7853" s="220"/>
      <c r="D7853" s="108"/>
      <c r="E7853" s="220"/>
      <c r="F7853" s="108"/>
      <c r="G7853" s="220"/>
      <c r="H7853" s="108"/>
      <c r="I7853" s="220"/>
      <c r="J7853" s="108"/>
      <c r="K7853" s="220"/>
      <c r="L7853" s="108"/>
      <c r="M7853" s="220"/>
      <c r="N7853" s="108"/>
      <c r="O7853" s="220"/>
      <c r="P7853" s="108"/>
      <c r="Q7853" s="225"/>
    </row>
    <row r="7854" spans="2:17" x14ac:dyDescent="0.25">
      <c r="B7854" s="108"/>
      <c r="C7854" s="220"/>
      <c r="D7854" s="108"/>
      <c r="E7854" s="220"/>
      <c r="F7854" s="108"/>
      <c r="G7854" s="220"/>
      <c r="H7854" s="108"/>
      <c r="I7854" s="220"/>
      <c r="J7854" s="108"/>
      <c r="K7854" s="220"/>
      <c r="L7854" s="108"/>
      <c r="M7854" s="220"/>
      <c r="N7854" s="108"/>
      <c r="O7854" s="220"/>
      <c r="P7854" s="108"/>
      <c r="Q7854" s="225"/>
    </row>
    <row r="7855" spans="2:17" x14ac:dyDescent="0.25">
      <c r="B7855" s="108"/>
      <c r="C7855" s="220"/>
      <c r="D7855" s="108"/>
      <c r="E7855" s="220"/>
      <c r="F7855" s="108"/>
      <c r="G7855" s="220"/>
      <c r="H7855" s="108"/>
      <c r="I7855" s="220"/>
      <c r="J7855" s="108"/>
      <c r="K7855" s="220"/>
      <c r="L7855" s="108"/>
      <c r="M7855" s="220"/>
      <c r="N7855" s="108"/>
      <c r="O7855" s="220"/>
      <c r="P7855" s="108"/>
      <c r="Q7855" s="225"/>
    </row>
    <row r="7856" spans="2:17" x14ac:dyDescent="0.25">
      <c r="B7856" s="108"/>
      <c r="C7856" s="220"/>
      <c r="D7856" s="108"/>
      <c r="E7856" s="220"/>
      <c r="F7856" s="108"/>
      <c r="G7856" s="220"/>
      <c r="H7856" s="108"/>
      <c r="I7856" s="220"/>
      <c r="J7856" s="108"/>
      <c r="K7856" s="220"/>
      <c r="L7856" s="108"/>
      <c r="M7856" s="220"/>
      <c r="N7856" s="108"/>
      <c r="O7856" s="220"/>
      <c r="P7856" s="108"/>
      <c r="Q7856" s="225"/>
    </row>
    <row r="7857" spans="2:17" x14ac:dyDescent="0.25">
      <c r="B7857" s="108"/>
      <c r="C7857" s="220"/>
      <c r="D7857" s="108"/>
      <c r="E7857" s="220"/>
      <c r="F7857" s="108"/>
      <c r="G7857" s="220"/>
      <c r="H7857" s="108"/>
      <c r="I7857" s="220"/>
      <c r="J7857" s="108"/>
      <c r="K7857" s="220"/>
      <c r="L7857" s="108"/>
      <c r="M7857" s="220"/>
      <c r="N7857" s="108"/>
      <c r="O7857" s="220"/>
      <c r="P7857" s="108"/>
      <c r="Q7857" s="225"/>
    </row>
    <row r="7858" spans="2:17" x14ac:dyDescent="0.25">
      <c r="B7858" s="108"/>
      <c r="C7858" s="220"/>
      <c r="D7858" s="108"/>
      <c r="E7858" s="220"/>
      <c r="F7858" s="108"/>
      <c r="G7858" s="220"/>
      <c r="H7858" s="108"/>
      <c r="I7858" s="220"/>
      <c r="J7858" s="108"/>
      <c r="K7858" s="220"/>
      <c r="L7858" s="108"/>
      <c r="M7858" s="220"/>
      <c r="N7858" s="108"/>
      <c r="O7858" s="220"/>
      <c r="P7858" s="108"/>
      <c r="Q7858" s="225"/>
    </row>
    <row r="7859" spans="2:17" x14ac:dyDescent="0.25">
      <c r="B7859" s="108"/>
      <c r="C7859" s="220"/>
      <c r="D7859" s="108"/>
      <c r="E7859" s="220"/>
      <c r="F7859" s="108"/>
      <c r="G7859" s="220"/>
      <c r="H7859" s="108"/>
      <c r="I7859" s="220"/>
      <c r="J7859" s="108"/>
      <c r="K7859" s="220"/>
      <c r="L7859" s="108"/>
      <c r="M7859" s="220"/>
      <c r="N7859" s="108"/>
      <c r="O7859" s="220"/>
      <c r="P7859" s="108"/>
      <c r="Q7859" s="225"/>
    </row>
    <row r="7860" spans="2:17" x14ac:dyDescent="0.25">
      <c r="B7860" s="108"/>
      <c r="C7860" s="220"/>
      <c r="D7860" s="108"/>
      <c r="E7860" s="220"/>
      <c r="F7860" s="108"/>
      <c r="G7860" s="220"/>
      <c r="H7860" s="108"/>
      <c r="I7860" s="220"/>
      <c r="J7860" s="108"/>
      <c r="K7860" s="220"/>
      <c r="L7860" s="108"/>
      <c r="M7860" s="220"/>
      <c r="N7860" s="108"/>
      <c r="O7860" s="220"/>
      <c r="P7860" s="108"/>
      <c r="Q7860" s="225"/>
    </row>
    <row r="7861" spans="2:17" x14ac:dyDescent="0.25">
      <c r="B7861" s="108"/>
      <c r="C7861" s="220"/>
      <c r="D7861" s="108"/>
      <c r="E7861" s="220"/>
      <c r="F7861" s="108"/>
      <c r="G7861" s="220"/>
      <c r="H7861" s="108"/>
      <c r="I7861" s="220"/>
      <c r="J7861" s="108"/>
      <c r="K7861" s="220"/>
      <c r="L7861" s="108"/>
      <c r="M7861" s="220"/>
      <c r="N7861" s="108"/>
      <c r="O7861" s="220"/>
      <c r="P7861" s="108"/>
      <c r="Q7861" s="225"/>
    </row>
    <row r="7862" spans="2:17" x14ac:dyDescent="0.25">
      <c r="B7862" s="108"/>
      <c r="C7862" s="220"/>
      <c r="D7862" s="108"/>
      <c r="E7862" s="220"/>
      <c r="F7862" s="108"/>
      <c r="G7862" s="220"/>
      <c r="H7862" s="108"/>
      <c r="I7862" s="220"/>
      <c r="J7862" s="108"/>
      <c r="K7862" s="220"/>
      <c r="L7862" s="108"/>
      <c r="M7862" s="220"/>
      <c r="N7862" s="108"/>
      <c r="O7862" s="220"/>
      <c r="P7862" s="108"/>
      <c r="Q7862" s="225"/>
    </row>
    <row r="7863" spans="2:17" x14ac:dyDescent="0.25">
      <c r="B7863" s="108"/>
      <c r="C7863" s="220"/>
      <c r="D7863" s="108"/>
      <c r="E7863" s="220"/>
      <c r="F7863" s="108"/>
      <c r="G7863" s="220"/>
      <c r="H7863" s="108"/>
      <c r="I7863" s="220"/>
      <c r="J7863" s="108"/>
      <c r="K7863" s="220"/>
      <c r="L7863" s="108"/>
      <c r="M7863" s="220"/>
      <c r="N7863" s="108"/>
      <c r="O7863" s="220"/>
      <c r="P7863" s="108"/>
      <c r="Q7863" s="225"/>
    </row>
    <row r="7864" spans="2:17" x14ac:dyDescent="0.25">
      <c r="B7864" s="108"/>
      <c r="C7864" s="220"/>
      <c r="D7864" s="108"/>
      <c r="E7864" s="220"/>
      <c r="F7864" s="108"/>
      <c r="G7864" s="220"/>
      <c r="H7864" s="108"/>
      <c r="I7864" s="220"/>
      <c r="J7864" s="108"/>
      <c r="K7864" s="220"/>
      <c r="L7864" s="108"/>
      <c r="M7864" s="220"/>
      <c r="N7864" s="108"/>
      <c r="O7864" s="220"/>
      <c r="P7864" s="108"/>
      <c r="Q7864" s="225"/>
    </row>
    <row r="7865" spans="2:17" x14ac:dyDescent="0.25">
      <c r="B7865" s="108"/>
      <c r="C7865" s="220"/>
      <c r="D7865" s="108"/>
      <c r="E7865" s="220"/>
      <c r="F7865" s="108"/>
      <c r="G7865" s="220"/>
      <c r="H7865" s="108"/>
      <c r="I7865" s="220"/>
      <c r="J7865" s="108"/>
      <c r="K7865" s="220"/>
      <c r="L7865" s="108"/>
      <c r="M7865" s="220"/>
      <c r="N7865" s="108"/>
      <c r="O7865" s="220"/>
      <c r="P7865" s="108"/>
      <c r="Q7865" s="225"/>
    </row>
    <row r="7866" spans="2:17" x14ac:dyDescent="0.25">
      <c r="B7866" s="108"/>
      <c r="C7866" s="220"/>
      <c r="D7866" s="108"/>
      <c r="E7866" s="220"/>
      <c r="F7866" s="108"/>
      <c r="G7866" s="220"/>
      <c r="H7866" s="108"/>
      <c r="I7866" s="220"/>
      <c r="J7866" s="108"/>
      <c r="K7866" s="220"/>
      <c r="L7866" s="108"/>
      <c r="M7866" s="220"/>
      <c r="N7866" s="108"/>
      <c r="O7866" s="220"/>
      <c r="P7866" s="108"/>
      <c r="Q7866" s="225"/>
    </row>
    <row r="7867" spans="2:17" x14ac:dyDescent="0.25">
      <c r="B7867" s="108"/>
      <c r="C7867" s="220"/>
      <c r="D7867" s="108"/>
      <c r="E7867" s="220"/>
      <c r="F7867" s="108"/>
      <c r="G7867" s="220"/>
      <c r="H7867" s="108"/>
      <c r="I7867" s="220"/>
      <c r="J7867" s="108"/>
      <c r="K7867" s="220"/>
      <c r="L7867" s="108"/>
      <c r="M7867" s="220"/>
      <c r="N7867" s="108"/>
      <c r="O7867" s="220"/>
      <c r="P7867" s="108"/>
      <c r="Q7867" s="225"/>
    </row>
    <row r="7868" spans="2:17" x14ac:dyDescent="0.25">
      <c r="B7868" s="108"/>
      <c r="C7868" s="220"/>
      <c r="D7868" s="108"/>
      <c r="E7868" s="220"/>
      <c r="F7868" s="108"/>
      <c r="G7868" s="220"/>
      <c r="H7868" s="108"/>
      <c r="I7868" s="220"/>
      <c r="J7868" s="108"/>
      <c r="K7868" s="220"/>
      <c r="L7868" s="108"/>
      <c r="M7868" s="220"/>
      <c r="N7868" s="108"/>
      <c r="O7868" s="220"/>
      <c r="P7868" s="108"/>
      <c r="Q7868" s="225"/>
    </row>
    <row r="7869" spans="2:17" x14ac:dyDescent="0.25">
      <c r="B7869" s="108"/>
      <c r="C7869" s="220"/>
      <c r="D7869" s="108"/>
      <c r="E7869" s="220"/>
      <c r="F7869" s="108"/>
      <c r="G7869" s="220"/>
      <c r="H7869" s="108"/>
      <c r="I7869" s="220"/>
      <c r="J7869" s="108"/>
      <c r="K7869" s="220"/>
      <c r="L7869" s="108"/>
      <c r="M7869" s="220"/>
      <c r="N7869" s="108"/>
      <c r="O7869" s="220"/>
      <c r="P7869" s="108"/>
      <c r="Q7869" s="225"/>
    </row>
    <row r="7870" spans="2:17" x14ac:dyDescent="0.25">
      <c r="B7870" s="108"/>
      <c r="C7870" s="220"/>
      <c r="D7870" s="108"/>
      <c r="E7870" s="220"/>
      <c r="F7870" s="108"/>
      <c r="G7870" s="220"/>
      <c r="H7870" s="108"/>
      <c r="I7870" s="220"/>
      <c r="J7870" s="108"/>
      <c r="K7870" s="220"/>
      <c r="L7870" s="108"/>
      <c r="M7870" s="220"/>
      <c r="N7870" s="108"/>
      <c r="O7870" s="220"/>
      <c r="P7870" s="108"/>
      <c r="Q7870" s="225"/>
    </row>
    <row r="7871" spans="2:17" x14ac:dyDescent="0.25">
      <c r="B7871" s="108"/>
      <c r="C7871" s="220"/>
      <c r="D7871" s="108"/>
      <c r="E7871" s="220"/>
      <c r="F7871" s="108"/>
      <c r="G7871" s="220"/>
      <c r="H7871" s="108"/>
      <c r="I7871" s="220"/>
      <c r="J7871" s="108"/>
      <c r="K7871" s="220"/>
      <c r="L7871" s="108"/>
      <c r="M7871" s="220"/>
      <c r="N7871" s="108"/>
      <c r="O7871" s="220"/>
      <c r="P7871" s="108"/>
      <c r="Q7871" s="225"/>
    </row>
    <row r="7872" spans="2:17" x14ac:dyDescent="0.25">
      <c r="B7872" s="108"/>
      <c r="C7872" s="220"/>
      <c r="D7872" s="108"/>
      <c r="E7872" s="220"/>
      <c r="F7872" s="108"/>
      <c r="G7872" s="220"/>
      <c r="H7872" s="108"/>
      <c r="I7872" s="220"/>
      <c r="J7872" s="108"/>
      <c r="K7872" s="220"/>
      <c r="L7872" s="108"/>
      <c r="M7872" s="220"/>
      <c r="N7872" s="108"/>
      <c r="O7872" s="220"/>
      <c r="P7872" s="108"/>
      <c r="Q7872" s="225"/>
    </row>
    <row r="7873" spans="2:17" x14ac:dyDescent="0.25">
      <c r="B7873" s="108"/>
      <c r="C7873" s="220"/>
      <c r="D7873" s="108"/>
      <c r="E7873" s="220"/>
      <c r="F7873" s="108"/>
      <c r="G7873" s="220"/>
      <c r="H7873" s="108"/>
      <c r="I7873" s="220"/>
      <c r="J7873" s="108"/>
      <c r="K7873" s="220"/>
      <c r="L7873" s="108"/>
      <c r="M7873" s="220"/>
      <c r="N7873" s="108"/>
      <c r="O7873" s="220"/>
      <c r="P7873" s="108"/>
      <c r="Q7873" s="225"/>
    </row>
    <row r="7874" spans="2:17" x14ac:dyDescent="0.25">
      <c r="B7874" s="108"/>
      <c r="C7874" s="220"/>
      <c r="D7874" s="108"/>
      <c r="E7874" s="220"/>
      <c r="F7874" s="108"/>
      <c r="G7874" s="220"/>
      <c r="H7874" s="108"/>
      <c r="I7874" s="220"/>
      <c r="J7874" s="108"/>
      <c r="K7874" s="220"/>
      <c r="L7874" s="108"/>
      <c r="M7874" s="220"/>
      <c r="N7874" s="108"/>
      <c r="O7874" s="220"/>
      <c r="P7874" s="108"/>
      <c r="Q7874" s="225"/>
    </row>
    <row r="7875" spans="2:17" x14ac:dyDescent="0.25">
      <c r="B7875" s="108"/>
      <c r="C7875" s="220"/>
      <c r="D7875" s="108"/>
      <c r="E7875" s="220"/>
      <c r="F7875" s="108"/>
      <c r="G7875" s="220"/>
      <c r="H7875" s="108"/>
      <c r="I7875" s="220"/>
      <c r="J7875" s="108"/>
      <c r="K7875" s="220"/>
      <c r="L7875" s="108"/>
      <c r="M7875" s="220"/>
      <c r="N7875" s="108"/>
      <c r="O7875" s="220"/>
      <c r="P7875" s="108"/>
      <c r="Q7875" s="225"/>
    </row>
    <row r="7876" spans="2:17" x14ac:dyDescent="0.25">
      <c r="B7876" s="108"/>
      <c r="C7876" s="220"/>
      <c r="D7876" s="108"/>
      <c r="E7876" s="220"/>
      <c r="F7876" s="108"/>
      <c r="G7876" s="220"/>
      <c r="H7876" s="108"/>
      <c r="I7876" s="220"/>
      <c r="J7876" s="108"/>
      <c r="K7876" s="220"/>
      <c r="L7876" s="108"/>
      <c r="M7876" s="220"/>
      <c r="N7876" s="108"/>
      <c r="O7876" s="220"/>
      <c r="P7876" s="108"/>
      <c r="Q7876" s="225"/>
    </row>
    <row r="7877" spans="2:17" x14ac:dyDescent="0.25">
      <c r="B7877" s="108"/>
      <c r="C7877" s="220"/>
      <c r="D7877" s="108"/>
      <c r="E7877" s="220"/>
      <c r="F7877" s="108"/>
      <c r="G7877" s="220"/>
      <c r="H7877" s="108"/>
      <c r="I7877" s="220"/>
      <c r="J7877" s="108"/>
      <c r="K7877" s="220"/>
      <c r="L7877" s="108"/>
      <c r="M7877" s="220"/>
      <c r="N7877" s="108"/>
      <c r="O7877" s="220"/>
      <c r="P7877" s="108"/>
      <c r="Q7877" s="225"/>
    </row>
    <row r="7878" spans="2:17" x14ac:dyDescent="0.25">
      <c r="B7878" s="108"/>
      <c r="C7878" s="220"/>
      <c r="D7878" s="108"/>
      <c r="E7878" s="220"/>
      <c r="F7878" s="108"/>
      <c r="G7878" s="220"/>
      <c r="H7878" s="108"/>
      <c r="I7878" s="220"/>
      <c r="J7878" s="108"/>
      <c r="K7878" s="220"/>
      <c r="L7878" s="108"/>
      <c r="M7878" s="220"/>
      <c r="N7878" s="108"/>
      <c r="O7878" s="220"/>
      <c r="P7878" s="108"/>
      <c r="Q7878" s="225"/>
    </row>
    <row r="7879" spans="2:17" x14ac:dyDescent="0.25">
      <c r="B7879" s="108"/>
      <c r="C7879" s="220"/>
      <c r="D7879" s="108"/>
      <c r="E7879" s="220"/>
      <c r="F7879" s="108"/>
      <c r="G7879" s="220"/>
      <c r="H7879" s="108"/>
      <c r="I7879" s="220"/>
      <c r="J7879" s="108"/>
      <c r="K7879" s="220"/>
      <c r="L7879" s="108"/>
      <c r="M7879" s="220"/>
      <c r="N7879" s="108"/>
      <c r="O7879" s="220"/>
      <c r="P7879" s="108"/>
      <c r="Q7879" s="225"/>
    </row>
    <row r="7880" spans="2:17" x14ac:dyDescent="0.25">
      <c r="B7880" s="108"/>
      <c r="C7880" s="220"/>
      <c r="D7880" s="108"/>
      <c r="E7880" s="220"/>
      <c r="F7880" s="108"/>
      <c r="G7880" s="220"/>
      <c r="H7880" s="108"/>
      <c r="I7880" s="220"/>
      <c r="J7880" s="108"/>
      <c r="K7880" s="220"/>
      <c r="L7880" s="108"/>
      <c r="M7880" s="220"/>
      <c r="N7880" s="108"/>
      <c r="O7880" s="220"/>
      <c r="P7880" s="108"/>
      <c r="Q7880" s="225"/>
    </row>
    <row r="7881" spans="2:17" x14ac:dyDescent="0.25">
      <c r="B7881" s="108"/>
      <c r="C7881" s="220"/>
      <c r="D7881" s="108"/>
      <c r="E7881" s="220"/>
      <c r="F7881" s="108"/>
      <c r="G7881" s="220"/>
      <c r="H7881" s="108"/>
      <c r="I7881" s="220"/>
      <c r="J7881" s="108"/>
      <c r="K7881" s="220"/>
      <c r="L7881" s="108"/>
      <c r="M7881" s="220"/>
      <c r="N7881" s="108"/>
      <c r="O7881" s="220"/>
      <c r="P7881" s="108"/>
      <c r="Q7881" s="225"/>
    </row>
    <row r="7882" spans="2:17" x14ac:dyDescent="0.25">
      <c r="B7882" s="108"/>
      <c r="C7882" s="220"/>
      <c r="D7882" s="108"/>
      <c r="E7882" s="220"/>
      <c r="F7882" s="108"/>
      <c r="G7882" s="220"/>
      <c r="H7882" s="108"/>
      <c r="I7882" s="220"/>
      <c r="J7882" s="108"/>
      <c r="K7882" s="220"/>
      <c r="L7882" s="108"/>
      <c r="M7882" s="220"/>
      <c r="N7882" s="108"/>
      <c r="O7882" s="220"/>
      <c r="P7882" s="108"/>
      <c r="Q7882" s="225"/>
    </row>
    <row r="7883" spans="2:17" x14ac:dyDescent="0.25">
      <c r="B7883" s="108"/>
      <c r="C7883" s="220"/>
      <c r="D7883" s="108"/>
      <c r="E7883" s="220"/>
      <c r="F7883" s="108"/>
      <c r="G7883" s="220"/>
      <c r="H7883" s="108"/>
      <c r="I7883" s="220"/>
      <c r="J7883" s="108"/>
      <c r="K7883" s="220"/>
      <c r="L7883" s="108"/>
      <c r="M7883" s="220"/>
      <c r="N7883" s="108"/>
      <c r="O7883" s="220"/>
      <c r="P7883" s="108"/>
      <c r="Q7883" s="225"/>
    </row>
    <row r="7884" spans="2:17" x14ac:dyDescent="0.25">
      <c r="B7884" s="108"/>
      <c r="C7884" s="220"/>
      <c r="D7884" s="108"/>
      <c r="E7884" s="220"/>
      <c r="F7884" s="108"/>
      <c r="G7884" s="220"/>
      <c r="H7884" s="108"/>
      <c r="I7884" s="220"/>
      <c r="J7884" s="108"/>
      <c r="K7884" s="220"/>
      <c r="L7884" s="108"/>
      <c r="M7884" s="220"/>
      <c r="N7884" s="108"/>
      <c r="O7884" s="220"/>
      <c r="P7884" s="108"/>
      <c r="Q7884" s="225"/>
    </row>
    <row r="7885" spans="2:17" x14ac:dyDescent="0.25">
      <c r="B7885" s="108"/>
      <c r="C7885" s="220"/>
      <c r="D7885" s="108"/>
      <c r="E7885" s="220"/>
      <c r="F7885" s="108"/>
      <c r="G7885" s="220"/>
      <c r="H7885" s="108"/>
      <c r="I7885" s="220"/>
      <c r="J7885" s="108"/>
      <c r="K7885" s="220"/>
      <c r="L7885" s="108"/>
      <c r="M7885" s="220"/>
      <c r="N7885" s="108"/>
      <c r="O7885" s="220"/>
      <c r="P7885" s="108"/>
      <c r="Q7885" s="225"/>
    </row>
    <row r="7886" spans="2:17" x14ac:dyDescent="0.25">
      <c r="B7886" s="108"/>
      <c r="C7886" s="220"/>
      <c r="D7886" s="108"/>
      <c r="E7886" s="220"/>
      <c r="F7886" s="108"/>
      <c r="G7886" s="220"/>
      <c r="H7886" s="108"/>
      <c r="I7886" s="220"/>
      <c r="J7886" s="108"/>
      <c r="K7886" s="220"/>
      <c r="L7886" s="108"/>
      <c r="M7886" s="220"/>
      <c r="N7886" s="108"/>
      <c r="O7886" s="220"/>
      <c r="P7886" s="108"/>
      <c r="Q7886" s="225"/>
    </row>
    <row r="7887" spans="2:17" x14ac:dyDescent="0.25">
      <c r="B7887" s="108"/>
      <c r="C7887" s="220"/>
      <c r="D7887" s="108"/>
      <c r="E7887" s="220"/>
      <c r="F7887" s="108"/>
      <c r="G7887" s="220"/>
      <c r="H7887" s="108"/>
      <c r="I7887" s="220"/>
      <c r="J7887" s="108"/>
      <c r="K7887" s="220"/>
      <c r="L7887" s="108"/>
      <c r="M7887" s="220"/>
      <c r="N7887" s="108"/>
      <c r="O7887" s="220"/>
      <c r="P7887" s="108"/>
      <c r="Q7887" s="225"/>
    </row>
    <row r="7888" spans="2:17" x14ac:dyDescent="0.25">
      <c r="B7888" s="108"/>
      <c r="C7888" s="220"/>
      <c r="D7888" s="108"/>
      <c r="E7888" s="220"/>
      <c r="F7888" s="108"/>
      <c r="G7888" s="220"/>
      <c r="H7888" s="108"/>
      <c r="I7888" s="220"/>
      <c r="J7888" s="108"/>
      <c r="K7888" s="220"/>
      <c r="L7888" s="108"/>
      <c r="M7888" s="220"/>
      <c r="N7888" s="108"/>
      <c r="O7888" s="220"/>
      <c r="P7888" s="108"/>
      <c r="Q7888" s="225"/>
    </row>
    <row r="7889" spans="2:17" x14ac:dyDescent="0.25">
      <c r="B7889" s="108"/>
      <c r="C7889" s="220"/>
      <c r="D7889" s="108"/>
      <c r="E7889" s="220"/>
      <c r="F7889" s="108"/>
      <c r="G7889" s="220"/>
      <c r="H7889" s="108"/>
      <c r="I7889" s="220"/>
      <c r="J7889" s="108"/>
      <c r="K7889" s="220"/>
      <c r="L7889" s="108"/>
      <c r="M7889" s="220"/>
      <c r="N7889" s="108"/>
      <c r="O7889" s="220"/>
      <c r="P7889" s="108"/>
      <c r="Q7889" s="225"/>
    </row>
    <row r="7890" spans="2:17" x14ac:dyDescent="0.25">
      <c r="B7890" s="108"/>
      <c r="C7890" s="220"/>
      <c r="D7890" s="108"/>
      <c r="E7890" s="220"/>
      <c r="F7890" s="108"/>
      <c r="G7890" s="220"/>
      <c r="H7890" s="108"/>
      <c r="I7890" s="220"/>
      <c r="J7890" s="108"/>
      <c r="K7890" s="220"/>
      <c r="L7890" s="108"/>
      <c r="M7890" s="220"/>
      <c r="N7890" s="108"/>
      <c r="O7890" s="220"/>
      <c r="P7890" s="108"/>
      <c r="Q7890" s="225"/>
    </row>
    <row r="7891" spans="2:17" x14ac:dyDescent="0.25">
      <c r="B7891" s="108"/>
      <c r="C7891" s="220"/>
      <c r="D7891" s="108"/>
      <c r="E7891" s="220"/>
      <c r="F7891" s="108"/>
      <c r="G7891" s="220"/>
      <c r="H7891" s="108"/>
      <c r="I7891" s="220"/>
      <c r="J7891" s="108"/>
      <c r="K7891" s="220"/>
      <c r="L7891" s="108"/>
      <c r="M7891" s="220"/>
      <c r="N7891" s="108"/>
      <c r="O7891" s="220"/>
      <c r="P7891" s="108"/>
      <c r="Q7891" s="225"/>
    </row>
    <row r="7892" spans="2:17" x14ac:dyDescent="0.25">
      <c r="B7892" s="108"/>
      <c r="C7892" s="220"/>
      <c r="D7892" s="108"/>
      <c r="E7892" s="220"/>
      <c r="F7892" s="108"/>
      <c r="G7892" s="220"/>
      <c r="H7892" s="108"/>
      <c r="I7892" s="220"/>
      <c r="J7892" s="108"/>
      <c r="K7892" s="220"/>
      <c r="L7892" s="108"/>
      <c r="M7892" s="220"/>
      <c r="N7892" s="108"/>
      <c r="O7892" s="220"/>
      <c r="P7892" s="108"/>
      <c r="Q7892" s="225"/>
    </row>
    <row r="7893" spans="2:17" x14ac:dyDescent="0.25">
      <c r="B7893" s="108"/>
      <c r="C7893" s="220"/>
      <c r="D7893" s="108"/>
      <c r="E7893" s="220"/>
      <c r="F7893" s="108"/>
      <c r="G7893" s="220"/>
      <c r="H7893" s="108"/>
      <c r="I7893" s="220"/>
      <c r="J7893" s="108"/>
      <c r="K7893" s="220"/>
      <c r="L7893" s="108"/>
      <c r="M7893" s="220"/>
      <c r="N7893" s="108"/>
      <c r="O7893" s="220"/>
      <c r="P7893" s="108"/>
      <c r="Q7893" s="225"/>
    </row>
    <row r="7894" spans="2:17" x14ac:dyDescent="0.25">
      <c r="B7894" s="108"/>
      <c r="C7894" s="220"/>
      <c r="D7894" s="108"/>
      <c r="E7894" s="220"/>
      <c r="F7894" s="108"/>
      <c r="G7894" s="220"/>
      <c r="H7894" s="108"/>
      <c r="I7894" s="220"/>
      <c r="J7894" s="108"/>
      <c r="K7894" s="220"/>
      <c r="L7894" s="108"/>
      <c r="M7894" s="220"/>
      <c r="N7894" s="108"/>
      <c r="O7894" s="220"/>
      <c r="P7894" s="108"/>
      <c r="Q7894" s="225"/>
    </row>
    <row r="7895" spans="2:17" x14ac:dyDescent="0.25">
      <c r="B7895" s="108"/>
      <c r="C7895" s="220"/>
      <c r="D7895" s="108"/>
      <c r="E7895" s="220"/>
      <c r="F7895" s="108"/>
      <c r="G7895" s="220"/>
      <c r="H7895" s="108"/>
      <c r="I7895" s="220"/>
      <c r="J7895" s="108"/>
      <c r="K7895" s="220"/>
      <c r="L7895" s="108"/>
      <c r="M7895" s="220"/>
      <c r="N7895" s="108"/>
      <c r="O7895" s="220"/>
      <c r="P7895" s="108"/>
      <c r="Q7895" s="225"/>
    </row>
    <row r="7896" spans="2:17" x14ac:dyDescent="0.25">
      <c r="B7896" s="108"/>
      <c r="C7896" s="220"/>
      <c r="D7896" s="108"/>
      <c r="E7896" s="220"/>
      <c r="F7896" s="108"/>
      <c r="G7896" s="220"/>
      <c r="H7896" s="108"/>
      <c r="I7896" s="220"/>
      <c r="J7896" s="108"/>
      <c r="K7896" s="220"/>
      <c r="L7896" s="108"/>
      <c r="M7896" s="220"/>
      <c r="N7896" s="108"/>
      <c r="O7896" s="220"/>
      <c r="P7896" s="108"/>
      <c r="Q7896" s="225"/>
    </row>
    <row r="7897" spans="2:17" x14ac:dyDescent="0.25">
      <c r="B7897" s="108"/>
      <c r="C7897" s="220"/>
      <c r="D7897" s="108"/>
      <c r="E7897" s="220"/>
      <c r="F7897" s="108"/>
      <c r="G7897" s="220"/>
      <c r="H7897" s="108"/>
      <c r="I7897" s="220"/>
      <c r="J7897" s="108"/>
      <c r="K7897" s="220"/>
      <c r="L7897" s="108"/>
      <c r="M7897" s="220"/>
      <c r="N7897" s="108"/>
      <c r="O7897" s="220"/>
      <c r="P7897" s="108"/>
      <c r="Q7897" s="225"/>
    </row>
    <row r="7898" spans="2:17" x14ac:dyDescent="0.25">
      <c r="B7898" s="108"/>
      <c r="C7898" s="220"/>
      <c r="D7898" s="108"/>
      <c r="E7898" s="220"/>
      <c r="F7898" s="108"/>
      <c r="G7898" s="220"/>
      <c r="H7898" s="108"/>
      <c r="I7898" s="220"/>
      <c r="J7898" s="108"/>
      <c r="K7898" s="220"/>
      <c r="L7898" s="108"/>
      <c r="M7898" s="220"/>
      <c r="N7898" s="108"/>
      <c r="O7898" s="220"/>
      <c r="P7898" s="108"/>
      <c r="Q7898" s="225"/>
    </row>
    <row r="7899" spans="2:17" x14ac:dyDescent="0.25">
      <c r="B7899" s="108"/>
      <c r="C7899" s="220"/>
      <c r="D7899" s="108"/>
      <c r="E7899" s="220"/>
      <c r="F7899" s="108"/>
      <c r="G7899" s="220"/>
      <c r="H7899" s="108"/>
      <c r="I7899" s="220"/>
      <c r="J7899" s="108"/>
      <c r="K7899" s="220"/>
      <c r="L7899" s="108"/>
      <c r="M7899" s="220"/>
      <c r="N7899" s="108"/>
      <c r="O7899" s="220"/>
      <c r="P7899" s="108"/>
      <c r="Q7899" s="225"/>
    </row>
    <row r="7900" spans="2:17" x14ac:dyDescent="0.25">
      <c r="B7900" s="108"/>
      <c r="C7900" s="220"/>
      <c r="D7900" s="108"/>
      <c r="E7900" s="220"/>
      <c r="F7900" s="108"/>
      <c r="G7900" s="220"/>
      <c r="H7900" s="108"/>
      <c r="I7900" s="220"/>
      <c r="J7900" s="108"/>
      <c r="K7900" s="220"/>
      <c r="L7900" s="108"/>
      <c r="M7900" s="220"/>
      <c r="N7900" s="108"/>
      <c r="O7900" s="220"/>
      <c r="P7900" s="108"/>
      <c r="Q7900" s="225"/>
    </row>
    <row r="7901" spans="2:17" x14ac:dyDescent="0.25">
      <c r="B7901" s="108"/>
      <c r="C7901" s="220"/>
      <c r="D7901" s="108"/>
      <c r="E7901" s="220"/>
      <c r="F7901" s="108"/>
      <c r="G7901" s="220"/>
      <c r="H7901" s="108"/>
      <c r="I7901" s="220"/>
      <c r="J7901" s="108"/>
      <c r="K7901" s="220"/>
      <c r="L7901" s="108"/>
      <c r="M7901" s="220"/>
      <c r="N7901" s="108"/>
      <c r="O7901" s="220"/>
      <c r="P7901" s="108"/>
      <c r="Q7901" s="225"/>
    </row>
    <row r="7902" spans="2:17" x14ac:dyDescent="0.25">
      <c r="B7902" s="108"/>
      <c r="C7902" s="220"/>
      <c r="D7902" s="108"/>
      <c r="E7902" s="220"/>
      <c r="F7902" s="108"/>
      <c r="G7902" s="220"/>
      <c r="H7902" s="108"/>
      <c r="I7902" s="220"/>
      <c r="J7902" s="108"/>
      <c r="K7902" s="220"/>
      <c r="L7902" s="108"/>
      <c r="M7902" s="220"/>
      <c r="N7902" s="108"/>
      <c r="O7902" s="220"/>
      <c r="P7902" s="108"/>
      <c r="Q7902" s="225"/>
    </row>
    <row r="7903" spans="2:17" x14ac:dyDescent="0.25">
      <c r="B7903" s="108"/>
      <c r="C7903" s="220"/>
      <c r="D7903" s="108"/>
      <c r="E7903" s="220"/>
      <c r="F7903" s="108"/>
      <c r="G7903" s="220"/>
      <c r="H7903" s="108"/>
      <c r="I7903" s="220"/>
      <c r="J7903" s="108"/>
      <c r="K7903" s="220"/>
      <c r="L7903" s="108"/>
      <c r="M7903" s="220"/>
      <c r="N7903" s="108"/>
      <c r="O7903" s="220"/>
      <c r="P7903" s="108"/>
      <c r="Q7903" s="225"/>
    </row>
    <row r="7904" spans="2:17" x14ac:dyDescent="0.25">
      <c r="B7904" s="108"/>
      <c r="C7904" s="220"/>
      <c r="D7904" s="108"/>
      <c r="E7904" s="220"/>
      <c r="F7904" s="108"/>
      <c r="G7904" s="220"/>
      <c r="H7904" s="108"/>
      <c r="I7904" s="220"/>
      <c r="J7904" s="108"/>
      <c r="K7904" s="220"/>
      <c r="L7904" s="108"/>
      <c r="M7904" s="220"/>
      <c r="N7904" s="108"/>
      <c r="O7904" s="220"/>
      <c r="P7904" s="108"/>
      <c r="Q7904" s="225"/>
    </row>
    <row r="7905" spans="2:17" x14ac:dyDescent="0.25">
      <c r="B7905" s="108"/>
      <c r="C7905" s="220"/>
      <c r="D7905" s="108"/>
      <c r="E7905" s="220"/>
      <c r="F7905" s="108"/>
      <c r="G7905" s="220"/>
      <c r="H7905" s="108"/>
      <c r="I7905" s="220"/>
      <c r="J7905" s="108"/>
      <c r="K7905" s="220"/>
      <c r="L7905" s="108"/>
      <c r="M7905" s="220"/>
      <c r="N7905" s="108"/>
      <c r="O7905" s="220"/>
      <c r="P7905" s="108"/>
      <c r="Q7905" s="225"/>
    </row>
    <row r="7906" spans="2:17" x14ac:dyDescent="0.25">
      <c r="B7906" s="108"/>
      <c r="C7906" s="220"/>
      <c r="D7906" s="108"/>
      <c r="E7906" s="220"/>
      <c r="F7906" s="108"/>
      <c r="G7906" s="220"/>
      <c r="H7906" s="108"/>
      <c r="I7906" s="220"/>
      <c r="J7906" s="108"/>
      <c r="K7906" s="220"/>
      <c r="L7906" s="108"/>
      <c r="M7906" s="220"/>
      <c r="N7906" s="108"/>
      <c r="O7906" s="220"/>
      <c r="P7906" s="108"/>
      <c r="Q7906" s="225"/>
    </row>
    <row r="7907" spans="2:17" x14ac:dyDescent="0.25">
      <c r="B7907" s="108"/>
      <c r="C7907" s="220"/>
      <c r="D7907" s="108"/>
      <c r="E7907" s="220"/>
      <c r="F7907" s="108"/>
      <c r="G7907" s="220"/>
      <c r="H7907" s="108"/>
      <c r="I7907" s="220"/>
      <c r="J7907" s="108"/>
      <c r="K7907" s="220"/>
      <c r="L7907" s="108"/>
      <c r="M7907" s="220"/>
      <c r="N7907" s="108"/>
      <c r="O7907" s="220"/>
      <c r="P7907" s="108"/>
      <c r="Q7907" s="225"/>
    </row>
    <row r="7908" spans="2:17" x14ac:dyDescent="0.25">
      <c r="B7908" s="108"/>
      <c r="C7908" s="220"/>
      <c r="D7908" s="108"/>
      <c r="E7908" s="220"/>
      <c r="F7908" s="108"/>
      <c r="G7908" s="220"/>
      <c r="H7908" s="108"/>
      <c r="I7908" s="220"/>
      <c r="J7908" s="108"/>
      <c r="K7908" s="220"/>
      <c r="L7908" s="108"/>
      <c r="M7908" s="220"/>
      <c r="N7908" s="108"/>
      <c r="O7908" s="220"/>
      <c r="P7908" s="108"/>
      <c r="Q7908" s="225"/>
    </row>
    <row r="7909" spans="2:17" x14ac:dyDescent="0.25">
      <c r="B7909" s="108"/>
      <c r="C7909" s="220"/>
      <c r="D7909" s="108"/>
      <c r="E7909" s="220"/>
      <c r="F7909" s="108"/>
      <c r="G7909" s="220"/>
      <c r="H7909" s="108"/>
      <c r="I7909" s="220"/>
      <c r="J7909" s="108"/>
      <c r="K7909" s="220"/>
      <c r="L7909" s="108"/>
      <c r="M7909" s="220"/>
      <c r="N7909" s="108"/>
      <c r="O7909" s="220"/>
      <c r="P7909" s="108"/>
      <c r="Q7909" s="225"/>
    </row>
    <row r="7910" spans="2:17" x14ac:dyDescent="0.25">
      <c r="B7910" s="108"/>
      <c r="C7910" s="220"/>
      <c r="D7910" s="108"/>
      <c r="E7910" s="220"/>
      <c r="F7910" s="108"/>
      <c r="G7910" s="220"/>
      <c r="H7910" s="108"/>
      <c r="I7910" s="220"/>
      <c r="J7910" s="108"/>
      <c r="K7910" s="220"/>
      <c r="L7910" s="108"/>
      <c r="M7910" s="220"/>
      <c r="N7910" s="108"/>
      <c r="O7910" s="220"/>
      <c r="P7910" s="108"/>
      <c r="Q7910" s="225"/>
    </row>
    <row r="7911" spans="2:17" x14ac:dyDescent="0.25">
      <c r="B7911" s="108"/>
      <c r="C7911" s="220"/>
      <c r="D7911" s="108"/>
      <c r="E7911" s="220"/>
      <c r="F7911" s="108"/>
      <c r="G7911" s="220"/>
      <c r="H7911" s="108"/>
      <c r="I7911" s="220"/>
      <c r="J7911" s="108"/>
      <c r="K7911" s="220"/>
      <c r="L7911" s="108"/>
      <c r="M7911" s="220"/>
      <c r="N7911" s="108"/>
      <c r="O7911" s="220"/>
      <c r="P7911" s="108"/>
      <c r="Q7911" s="225"/>
    </row>
    <row r="7912" spans="2:17" x14ac:dyDescent="0.25">
      <c r="B7912" s="108"/>
      <c r="C7912" s="220"/>
      <c r="D7912" s="108"/>
      <c r="E7912" s="220"/>
      <c r="F7912" s="108"/>
      <c r="G7912" s="220"/>
      <c r="H7912" s="108"/>
      <c r="I7912" s="220"/>
      <c r="J7912" s="108"/>
      <c r="K7912" s="220"/>
      <c r="L7912" s="108"/>
      <c r="M7912" s="220"/>
      <c r="N7912" s="108"/>
      <c r="O7912" s="220"/>
      <c r="P7912" s="108"/>
      <c r="Q7912" s="225"/>
    </row>
    <row r="7913" spans="2:17" x14ac:dyDescent="0.25">
      <c r="B7913" s="108"/>
      <c r="C7913" s="220"/>
      <c r="D7913" s="108"/>
      <c r="E7913" s="220"/>
      <c r="F7913" s="108"/>
      <c r="G7913" s="220"/>
      <c r="H7913" s="108"/>
      <c r="I7913" s="220"/>
      <c r="J7913" s="108"/>
      <c r="K7913" s="220"/>
      <c r="L7913" s="108"/>
      <c r="M7913" s="220"/>
      <c r="N7913" s="108"/>
      <c r="O7913" s="220"/>
      <c r="P7913" s="108"/>
      <c r="Q7913" s="225"/>
    </row>
    <row r="7914" spans="2:17" x14ac:dyDescent="0.25">
      <c r="B7914" s="108"/>
      <c r="C7914" s="220"/>
      <c r="D7914" s="108"/>
      <c r="E7914" s="220"/>
      <c r="F7914" s="108"/>
      <c r="G7914" s="220"/>
      <c r="H7914" s="108"/>
      <c r="I7914" s="220"/>
      <c r="J7914" s="108"/>
      <c r="K7914" s="220"/>
      <c r="L7914" s="108"/>
      <c r="M7914" s="220"/>
      <c r="N7914" s="108"/>
      <c r="O7914" s="220"/>
      <c r="P7914" s="108"/>
      <c r="Q7914" s="225"/>
    </row>
    <row r="7915" spans="2:17" x14ac:dyDescent="0.25">
      <c r="B7915" s="108"/>
      <c r="C7915" s="220"/>
      <c r="D7915" s="108"/>
      <c r="E7915" s="220"/>
      <c r="F7915" s="108"/>
      <c r="G7915" s="220"/>
      <c r="H7915" s="108"/>
      <c r="I7915" s="220"/>
      <c r="J7915" s="108"/>
      <c r="K7915" s="220"/>
      <c r="L7915" s="108"/>
      <c r="M7915" s="220"/>
      <c r="N7915" s="108"/>
      <c r="O7915" s="220"/>
      <c r="P7915" s="108"/>
      <c r="Q7915" s="225"/>
    </row>
    <row r="7916" spans="2:17" x14ac:dyDescent="0.25">
      <c r="B7916" s="108"/>
      <c r="C7916" s="220"/>
      <c r="D7916" s="108"/>
      <c r="E7916" s="220"/>
      <c r="F7916" s="108"/>
      <c r="G7916" s="220"/>
      <c r="H7916" s="108"/>
      <c r="I7916" s="220"/>
      <c r="J7916" s="108"/>
      <c r="K7916" s="220"/>
      <c r="L7916" s="108"/>
      <c r="M7916" s="220"/>
      <c r="N7916" s="108"/>
      <c r="O7916" s="220"/>
      <c r="P7916" s="108"/>
      <c r="Q7916" s="225"/>
    </row>
    <row r="7917" spans="2:17" x14ac:dyDescent="0.25">
      <c r="B7917" s="108"/>
      <c r="C7917" s="220"/>
      <c r="D7917" s="108"/>
      <c r="E7917" s="220"/>
      <c r="F7917" s="108"/>
      <c r="G7917" s="220"/>
      <c r="H7917" s="108"/>
      <c r="I7917" s="220"/>
      <c r="J7917" s="108"/>
      <c r="K7917" s="220"/>
      <c r="L7917" s="108"/>
      <c r="M7917" s="220"/>
      <c r="N7917" s="108"/>
      <c r="O7917" s="220"/>
      <c r="P7917" s="108"/>
      <c r="Q7917" s="225"/>
    </row>
    <row r="7918" spans="2:17" x14ac:dyDescent="0.25">
      <c r="B7918" s="108"/>
      <c r="C7918" s="220"/>
      <c r="D7918" s="108"/>
      <c r="E7918" s="220"/>
      <c r="F7918" s="108"/>
      <c r="G7918" s="220"/>
      <c r="H7918" s="108"/>
      <c r="I7918" s="220"/>
      <c r="J7918" s="108"/>
      <c r="K7918" s="220"/>
      <c r="L7918" s="108"/>
      <c r="M7918" s="220"/>
      <c r="N7918" s="108"/>
      <c r="O7918" s="220"/>
      <c r="P7918" s="108"/>
      <c r="Q7918" s="225"/>
    </row>
    <row r="7919" spans="2:17" x14ac:dyDescent="0.25">
      <c r="B7919" s="108"/>
      <c r="C7919" s="220"/>
      <c r="D7919" s="108"/>
      <c r="E7919" s="220"/>
      <c r="F7919" s="108"/>
      <c r="G7919" s="220"/>
      <c r="H7919" s="108"/>
      <c r="I7919" s="220"/>
      <c r="J7919" s="108"/>
      <c r="K7919" s="220"/>
      <c r="L7919" s="108"/>
      <c r="M7919" s="220"/>
      <c r="N7919" s="108"/>
      <c r="O7919" s="220"/>
      <c r="P7919" s="108"/>
      <c r="Q7919" s="225"/>
    </row>
    <row r="7920" spans="2:17" x14ac:dyDescent="0.25">
      <c r="B7920" s="108"/>
      <c r="C7920" s="220"/>
      <c r="D7920" s="108"/>
      <c r="E7920" s="220"/>
      <c r="F7920" s="108"/>
      <c r="G7920" s="220"/>
      <c r="H7920" s="108"/>
      <c r="I7920" s="220"/>
      <c r="J7920" s="108"/>
      <c r="K7920" s="220"/>
      <c r="L7920" s="108"/>
      <c r="M7920" s="220"/>
      <c r="N7920" s="108"/>
      <c r="O7920" s="220"/>
      <c r="P7920" s="108"/>
      <c r="Q7920" s="225"/>
    </row>
    <row r="7921" spans="2:17" x14ac:dyDescent="0.25">
      <c r="B7921" s="108"/>
      <c r="C7921" s="220"/>
      <c r="D7921" s="108"/>
      <c r="E7921" s="220"/>
      <c r="F7921" s="108"/>
      <c r="G7921" s="220"/>
      <c r="H7921" s="108"/>
      <c r="I7921" s="220"/>
      <c r="J7921" s="108"/>
      <c r="K7921" s="220"/>
      <c r="L7921" s="108"/>
      <c r="M7921" s="220"/>
      <c r="N7921" s="108"/>
      <c r="O7921" s="220"/>
      <c r="P7921" s="108"/>
      <c r="Q7921" s="225"/>
    </row>
    <row r="7922" spans="2:17" x14ac:dyDescent="0.25">
      <c r="B7922" s="108"/>
      <c r="C7922" s="220"/>
      <c r="D7922" s="108"/>
      <c r="E7922" s="220"/>
      <c r="F7922" s="108"/>
      <c r="G7922" s="220"/>
      <c r="H7922" s="108"/>
      <c r="I7922" s="220"/>
      <c r="J7922" s="108"/>
      <c r="K7922" s="220"/>
      <c r="L7922" s="108"/>
      <c r="M7922" s="220"/>
      <c r="N7922" s="108"/>
      <c r="O7922" s="220"/>
      <c r="P7922" s="108"/>
      <c r="Q7922" s="225"/>
    </row>
    <row r="7923" spans="2:17" x14ac:dyDescent="0.25">
      <c r="B7923" s="108"/>
      <c r="C7923" s="220"/>
      <c r="D7923" s="108"/>
      <c r="E7923" s="220"/>
      <c r="F7923" s="108"/>
      <c r="G7923" s="220"/>
      <c r="H7923" s="108"/>
      <c r="I7923" s="220"/>
      <c r="J7923" s="108"/>
      <c r="K7923" s="220"/>
      <c r="L7923" s="108"/>
      <c r="M7923" s="220"/>
      <c r="N7923" s="108"/>
      <c r="O7923" s="220"/>
      <c r="P7923" s="108"/>
      <c r="Q7923" s="225"/>
    </row>
    <row r="7924" spans="2:17" x14ac:dyDescent="0.25">
      <c r="B7924" s="108"/>
      <c r="C7924" s="220"/>
      <c r="D7924" s="108"/>
      <c r="E7924" s="220"/>
      <c r="F7924" s="108"/>
      <c r="G7924" s="220"/>
      <c r="H7924" s="108"/>
      <c r="I7924" s="220"/>
      <c r="J7924" s="108"/>
      <c r="K7924" s="220"/>
      <c r="L7924" s="108"/>
      <c r="M7924" s="220"/>
      <c r="N7924" s="108"/>
      <c r="O7924" s="220"/>
      <c r="P7924" s="108"/>
      <c r="Q7924" s="225"/>
    </row>
    <row r="7925" spans="2:17" x14ac:dyDescent="0.25">
      <c r="B7925" s="108"/>
      <c r="C7925" s="220"/>
      <c r="D7925" s="108"/>
      <c r="E7925" s="220"/>
      <c r="F7925" s="108"/>
      <c r="G7925" s="220"/>
      <c r="H7925" s="108"/>
      <c r="I7925" s="220"/>
      <c r="J7925" s="108"/>
      <c r="K7925" s="220"/>
      <c r="L7925" s="108"/>
      <c r="M7925" s="220"/>
      <c r="N7925" s="108"/>
      <c r="O7925" s="220"/>
      <c r="P7925" s="108"/>
      <c r="Q7925" s="225"/>
    </row>
    <row r="7926" spans="2:17" x14ac:dyDescent="0.25">
      <c r="B7926" s="108"/>
      <c r="C7926" s="220"/>
      <c r="D7926" s="108"/>
      <c r="E7926" s="220"/>
      <c r="F7926" s="108"/>
      <c r="G7926" s="220"/>
      <c r="H7926" s="108"/>
      <c r="I7926" s="220"/>
      <c r="J7926" s="108"/>
      <c r="K7926" s="220"/>
      <c r="L7926" s="108"/>
      <c r="M7926" s="220"/>
      <c r="N7926" s="108"/>
      <c r="O7926" s="220"/>
      <c r="P7926" s="108"/>
      <c r="Q7926" s="225"/>
    </row>
    <row r="7927" spans="2:17" x14ac:dyDescent="0.25">
      <c r="B7927" s="108"/>
      <c r="C7927" s="220"/>
      <c r="D7927" s="108"/>
      <c r="E7927" s="220"/>
      <c r="F7927" s="108"/>
      <c r="G7927" s="220"/>
      <c r="H7927" s="108"/>
      <c r="I7927" s="220"/>
      <c r="J7927" s="108"/>
      <c r="K7927" s="220"/>
      <c r="L7927" s="108"/>
      <c r="M7927" s="220"/>
      <c r="N7927" s="108"/>
      <c r="O7927" s="220"/>
      <c r="P7927" s="108"/>
      <c r="Q7927" s="225"/>
    </row>
    <row r="7928" spans="2:17" x14ac:dyDescent="0.25">
      <c r="B7928" s="108"/>
      <c r="C7928" s="220"/>
      <c r="D7928" s="108"/>
      <c r="E7928" s="220"/>
      <c r="F7928" s="108"/>
      <c r="G7928" s="220"/>
      <c r="H7928" s="108"/>
      <c r="I7928" s="220"/>
      <c r="J7928" s="108"/>
      <c r="K7928" s="220"/>
      <c r="L7928" s="108"/>
      <c r="M7928" s="220"/>
      <c r="N7928" s="108"/>
      <c r="O7928" s="220"/>
      <c r="P7928" s="108"/>
      <c r="Q7928" s="225"/>
    </row>
    <row r="7929" spans="2:17" x14ac:dyDescent="0.25">
      <c r="B7929" s="108"/>
      <c r="C7929" s="220"/>
      <c r="D7929" s="108"/>
      <c r="E7929" s="220"/>
      <c r="F7929" s="108"/>
      <c r="G7929" s="220"/>
      <c r="H7929" s="108"/>
      <c r="I7929" s="220"/>
      <c r="J7929" s="108"/>
      <c r="K7929" s="220"/>
      <c r="L7929" s="108"/>
      <c r="M7929" s="220"/>
      <c r="N7929" s="108"/>
      <c r="O7929" s="220"/>
      <c r="P7929" s="108"/>
      <c r="Q7929" s="225"/>
    </row>
    <row r="7930" spans="2:17" x14ac:dyDescent="0.25">
      <c r="B7930" s="108"/>
      <c r="C7930" s="220"/>
      <c r="D7930" s="108"/>
      <c r="E7930" s="220"/>
      <c r="F7930" s="108"/>
      <c r="G7930" s="220"/>
      <c r="H7930" s="108"/>
      <c r="I7930" s="220"/>
      <c r="J7930" s="108"/>
      <c r="K7930" s="220"/>
      <c r="L7930" s="108"/>
      <c r="M7930" s="220"/>
      <c r="N7930" s="108"/>
      <c r="O7930" s="220"/>
      <c r="P7930" s="108"/>
      <c r="Q7930" s="225"/>
    </row>
    <row r="7931" spans="2:17" x14ac:dyDescent="0.25">
      <c r="B7931" s="108"/>
      <c r="C7931" s="220"/>
      <c r="D7931" s="108"/>
      <c r="E7931" s="220"/>
      <c r="F7931" s="108"/>
      <c r="G7931" s="220"/>
      <c r="H7931" s="108"/>
      <c r="I7931" s="220"/>
      <c r="J7931" s="108"/>
      <c r="K7931" s="220"/>
      <c r="L7931" s="108"/>
      <c r="M7931" s="220"/>
      <c r="N7931" s="108"/>
      <c r="O7931" s="220"/>
      <c r="P7931" s="108"/>
      <c r="Q7931" s="225"/>
    </row>
    <row r="7932" spans="2:17" x14ac:dyDescent="0.25">
      <c r="B7932" s="108"/>
      <c r="C7932" s="220"/>
      <c r="D7932" s="108"/>
      <c r="E7932" s="220"/>
      <c r="F7932" s="108"/>
      <c r="G7932" s="220"/>
      <c r="H7932" s="108"/>
      <c r="I7932" s="220"/>
      <c r="J7932" s="108"/>
      <c r="K7932" s="220"/>
      <c r="L7932" s="108"/>
      <c r="M7932" s="220"/>
      <c r="N7932" s="108"/>
      <c r="O7932" s="220"/>
      <c r="P7932" s="108"/>
      <c r="Q7932" s="225"/>
    </row>
    <row r="7933" spans="2:17" x14ac:dyDescent="0.25">
      <c r="B7933" s="108"/>
      <c r="C7933" s="220"/>
      <c r="D7933" s="108"/>
      <c r="E7933" s="220"/>
      <c r="F7933" s="108"/>
      <c r="G7933" s="220"/>
      <c r="H7933" s="108"/>
      <c r="I7933" s="220"/>
      <c r="J7933" s="108"/>
      <c r="K7933" s="220"/>
      <c r="L7933" s="108"/>
      <c r="M7933" s="220"/>
      <c r="N7933" s="108"/>
      <c r="O7933" s="220"/>
      <c r="P7933" s="108"/>
      <c r="Q7933" s="225"/>
    </row>
    <row r="7934" spans="2:17" x14ac:dyDescent="0.25">
      <c r="B7934" s="108"/>
      <c r="C7934" s="220"/>
      <c r="D7934" s="108"/>
      <c r="E7934" s="220"/>
      <c r="F7934" s="108"/>
      <c r="G7934" s="220"/>
      <c r="H7934" s="108"/>
      <c r="I7934" s="220"/>
      <c r="J7934" s="108"/>
      <c r="K7934" s="220"/>
      <c r="L7934" s="108"/>
      <c r="M7934" s="220"/>
      <c r="N7934" s="108"/>
      <c r="O7934" s="220"/>
      <c r="P7934" s="108"/>
      <c r="Q7934" s="225"/>
    </row>
    <row r="7935" spans="2:17" x14ac:dyDescent="0.25">
      <c r="B7935" s="108"/>
      <c r="C7935" s="220"/>
      <c r="D7935" s="108"/>
      <c r="E7935" s="220"/>
      <c r="F7935" s="108"/>
      <c r="G7935" s="220"/>
      <c r="H7935" s="108"/>
      <c r="I7935" s="220"/>
      <c r="J7935" s="108"/>
      <c r="K7935" s="220"/>
      <c r="L7935" s="108"/>
      <c r="M7935" s="220"/>
      <c r="N7935" s="108"/>
      <c r="O7935" s="220"/>
      <c r="P7935" s="108"/>
      <c r="Q7935" s="225"/>
    </row>
    <row r="7936" spans="2:17" x14ac:dyDescent="0.25">
      <c r="B7936" s="108"/>
      <c r="C7936" s="220"/>
      <c r="D7936" s="108"/>
      <c r="E7936" s="220"/>
      <c r="F7936" s="108"/>
      <c r="G7936" s="220"/>
      <c r="H7936" s="108"/>
      <c r="I7936" s="220"/>
      <c r="J7936" s="108"/>
      <c r="K7936" s="220"/>
      <c r="L7936" s="108"/>
      <c r="M7936" s="220"/>
      <c r="N7936" s="108"/>
      <c r="O7936" s="220"/>
      <c r="P7936" s="108"/>
      <c r="Q7936" s="225"/>
    </row>
    <row r="7937" spans="2:17" x14ac:dyDescent="0.25">
      <c r="B7937" s="108"/>
      <c r="C7937" s="220"/>
      <c r="D7937" s="108"/>
      <c r="E7937" s="220"/>
      <c r="F7937" s="108"/>
      <c r="G7937" s="220"/>
      <c r="H7937" s="108"/>
      <c r="I7937" s="220"/>
      <c r="J7937" s="108"/>
      <c r="K7937" s="220"/>
      <c r="L7937" s="108"/>
      <c r="M7937" s="220"/>
      <c r="N7937" s="108"/>
      <c r="O7937" s="220"/>
      <c r="P7937" s="108"/>
      <c r="Q7937" s="225"/>
    </row>
    <row r="7938" spans="2:17" x14ac:dyDescent="0.25">
      <c r="B7938" s="108"/>
      <c r="C7938" s="220"/>
      <c r="D7938" s="108"/>
      <c r="E7938" s="220"/>
      <c r="F7938" s="108"/>
      <c r="G7938" s="220"/>
      <c r="H7938" s="108"/>
      <c r="I7938" s="220"/>
      <c r="J7938" s="108"/>
      <c r="K7938" s="220"/>
      <c r="L7938" s="108"/>
      <c r="M7938" s="220"/>
      <c r="N7938" s="108"/>
      <c r="O7938" s="220"/>
      <c r="P7938" s="108"/>
      <c r="Q7938" s="225"/>
    </row>
    <row r="7939" spans="2:17" x14ac:dyDescent="0.25">
      <c r="B7939" s="108"/>
      <c r="C7939" s="220"/>
      <c r="D7939" s="108"/>
      <c r="E7939" s="220"/>
      <c r="F7939" s="108"/>
      <c r="G7939" s="220"/>
      <c r="H7939" s="108"/>
      <c r="I7939" s="220"/>
      <c r="J7939" s="108"/>
      <c r="K7939" s="220"/>
      <c r="L7939" s="108"/>
      <c r="M7939" s="220"/>
      <c r="N7939" s="108"/>
      <c r="O7939" s="220"/>
      <c r="P7939" s="108"/>
      <c r="Q7939" s="225"/>
    </row>
    <row r="7940" spans="2:17" x14ac:dyDescent="0.25">
      <c r="B7940" s="108"/>
      <c r="C7940" s="220"/>
      <c r="D7940" s="108"/>
      <c r="E7940" s="220"/>
      <c r="F7940" s="108"/>
      <c r="G7940" s="220"/>
      <c r="H7940" s="108"/>
      <c r="I7940" s="220"/>
      <c r="J7940" s="108"/>
      <c r="K7940" s="220"/>
      <c r="L7940" s="108"/>
      <c r="M7940" s="220"/>
      <c r="N7940" s="108"/>
      <c r="O7940" s="220"/>
      <c r="P7940" s="108"/>
      <c r="Q7940" s="225"/>
    </row>
    <row r="7941" spans="2:17" x14ac:dyDescent="0.25">
      <c r="B7941" s="108"/>
      <c r="C7941" s="220"/>
      <c r="D7941" s="108"/>
      <c r="E7941" s="220"/>
      <c r="F7941" s="108"/>
      <c r="G7941" s="220"/>
      <c r="H7941" s="108"/>
      <c r="I7941" s="220"/>
      <c r="J7941" s="108"/>
      <c r="K7941" s="220"/>
      <c r="L7941" s="108"/>
      <c r="M7941" s="220"/>
      <c r="N7941" s="108"/>
      <c r="O7941" s="220"/>
      <c r="P7941" s="108"/>
      <c r="Q7941" s="225"/>
    </row>
    <row r="7942" spans="2:17" x14ac:dyDescent="0.25">
      <c r="B7942" s="108"/>
      <c r="C7942" s="220"/>
      <c r="D7942" s="108"/>
      <c r="E7942" s="220"/>
      <c r="F7942" s="108"/>
      <c r="G7942" s="220"/>
      <c r="H7942" s="108"/>
      <c r="I7942" s="220"/>
      <c r="J7942" s="108"/>
      <c r="K7942" s="220"/>
      <c r="L7942" s="108"/>
      <c r="M7942" s="220"/>
      <c r="N7942" s="108"/>
      <c r="O7942" s="220"/>
      <c r="P7942" s="108"/>
      <c r="Q7942" s="225"/>
    </row>
    <row r="7943" spans="2:17" x14ac:dyDescent="0.25">
      <c r="B7943" s="108"/>
      <c r="C7943" s="220"/>
      <c r="D7943" s="108"/>
      <c r="E7943" s="220"/>
      <c r="F7943" s="108"/>
      <c r="G7943" s="220"/>
      <c r="H7943" s="108"/>
      <c r="I7943" s="220"/>
      <c r="J7943" s="108"/>
      <c r="K7943" s="220"/>
      <c r="L7943" s="108"/>
      <c r="M7943" s="220"/>
      <c r="N7943" s="108"/>
      <c r="O7943" s="220"/>
      <c r="P7943" s="108"/>
      <c r="Q7943" s="225"/>
    </row>
    <row r="7944" spans="2:17" x14ac:dyDescent="0.25">
      <c r="B7944" s="108"/>
      <c r="C7944" s="220"/>
      <c r="D7944" s="108"/>
      <c r="E7944" s="220"/>
      <c r="F7944" s="108"/>
      <c r="G7944" s="220"/>
      <c r="H7944" s="108"/>
      <c r="I7944" s="220"/>
      <c r="J7944" s="108"/>
      <c r="K7944" s="220"/>
      <c r="L7944" s="108"/>
      <c r="M7944" s="220"/>
      <c r="N7944" s="108"/>
      <c r="O7944" s="220"/>
      <c r="P7944" s="108"/>
      <c r="Q7944" s="225"/>
    </row>
    <row r="7945" spans="2:17" x14ac:dyDescent="0.25">
      <c r="B7945" s="108"/>
      <c r="C7945" s="220"/>
      <c r="D7945" s="108"/>
      <c r="E7945" s="220"/>
      <c r="F7945" s="108"/>
      <c r="G7945" s="220"/>
      <c r="H7945" s="108"/>
      <c r="I7945" s="220"/>
      <c r="J7945" s="108"/>
      <c r="K7945" s="220"/>
      <c r="L7945" s="108"/>
      <c r="M7945" s="220"/>
      <c r="N7945" s="108"/>
      <c r="O7945" s="220"/>
      <c r="P7945" s="108"/>
      <c r="Q7945" s="225"/>
    </row>
    <row r="7946" spans="2:17" x14ac:dyDescent="0.25">
      <c r="B7946" s="108"/>
      <c r="C7946" s="220"/>
      <c r="D7946" s="108"/>
      <c r="E7946" s="220"/>
      <c r="F7946" s="108"/>
      <c r="G7946" s="220"/>
      <c r="H7946" s="108"/>
      <c r="I7946" s="220"/>
      <c r="J7946" s="108"/>
      <c r="K7946" s="220"/>
      <c r="L7946" s="108"/>
      <c r="M7946" s="220"/>
      <c r="N7946" s="108"/>
      <c r="O7946" s="220"/>
      <c r="P7946" s="108"/>
      <c r="Q7946" s="225"/>
    </row>
    <row r="7947" spans="2:17" x14ac:dyDescent="0.25">
      <c r="B7947" s="108"/>
      <c r="C7947" s="220"/>
      <c r="D7947" s="108"/>
      <c r="E7947" s="220"/>
      <c r="F7947" s="108"/>
      <c r="G7947" s="220"/>
      <c r="H7947" s="108"/>
      <c r="I7947" s="220"/>
      <c r="J7947" s="108"/>
      <c r="K7947" s="220"/>
      <c r="L7947" s="108"/>
      <c r="M7947" s="220"/>
      <c r="N7947" s="108"/>
      <c r="O7947" s="220"/>
      <c r="P7947" s="108"/>
      <c r="Q7947" s="225"/>
    </row>
    <row r="7948" spans="2:17" x14ac:dyDescent="0.25">
      <c r="B7948" s="108"/>
      <c r="C7948" s="220"/>
      <c r="D7948" s="108"/>
      <c r="E7948" s="220"/>
      <c r="F7948" s="108"/>
      <c r="G7948" s="220"/>
      <c r="H7948" s="108"/>
      <c r="I7948" s="220"/>
      <c r="J7948" s="108"/>
      <c r="K7948" s="220"/>
      <c r="L7948" s="108"/>
      <c r="M7948" s="220"/>
      <c r="N7948" s="108"/>
      <c r="O7948" s="220"/>
      <c r="P7948" s="108"/>
      <c r="Q7948" s="225"/>
    </row>
    <row r="7949" spans="2:17" x14ac:dyDescent="0.25">
      <c r="B7949" s="108"/>
      <c r="C7949" s="220"/>
      <c r="D7949" s="108"/>
      <c r="E7949" s="220"/>
      <c r="F7949" s="108"/>
      <c r="G7949" s="220"/>
      <c r="H7949" s="108"/>
      <c r="I7949" s="220"/>
      <c r="J7949" s="108"/>
      <c r="K7949" s="220"/>
      <c r="L7949" s="108"/>
      <c r="M7949" s="220"/>
      <c r="N7949" s="108"/>
      <c r="O7949" s="220"/>
      <c r="P7949" s="108"/>
      <c r="Q7949" s="225"/>
    </row>
    <row r="7950" spans="2:17" x14ac:dyDescent="0.25">
      <c r="B7950" s="108"/>
      <c r="C7950" s="220"/>
      <c r="D7950" s="108"/>
      <c r="E7950" s="220"/>
      <c r="F7950" s="108"/>
      <c r="G7950" s="220"/>
      <c r="H7950" s="108"/>
      <c r="I7950" s="220"/>
      <c r="J7950" s="108"/>
      <c r="K7950" s="220"/>
      <c r="L7950" s="108"/>
      <c r="M7950" s="220"/>
      <c r="N7950" s="108"/>
      <c r="O7950" s="220"/>
      <c r="P7950" s="108"/>
      <c r="Q7950" s="225"/>
    </row>
    <row r="7951" spans="2:17" x14ac:dyDescent="0.25">
      <c r="B7951" s="108"/>
      <c r="C7951" s="220"/>
      <c r="D7951" s="108"/>
      <c r="E7951" s="220"/>
      <c r="F7951" s="108"/>
      <c r="G7951" s="220"/>
      <c r="H7951" s="108"/>
      <c r="I7951" s="220"/>
      <c r="J7951" s="108"/>
      <c r="K7951" s="220"/>
      <c r="L7951" s="108"/>
      <c r="M7951" s="220"/>
      <c r="N7951" s="108"/>
      <c r="O7951" s="220"/>
      <c r="P7951" s="108"/>
      <c r="Q7951" s="225"/>
    </row>
    <row r="7952" spans="2:17" x14ac:dyDescent="0.25">
      <c r="B7952" s="108"/>
      <c r="C7952" s="220"/>
      <c r="D7952" s="108"/>
      <c r="E7952" s="220"/>
      <c r="F7952" s="108"/>
      <c r="G7952" s="220"/>
      <c r="H7952" s="108"/>
      <c r="I7952" s="220"/>
      <c r="J7952" s="108"/>
      <c r="K7952" s="220"/>
      <c r="L7952" s="108"/>
      <c r="M7952" s="220"/>
      <c r="N7952" s="108"/>
      <c r="O7952" s="220"/>
      <c r="P7952" s="108"/>
      <c r="Q7952" s="225"/>
    </row>
    <row r="7953" spans="2:17" x14ac:dyDescent="0.25">
      <c r="B7953" s="108"/>
      <c r="C7953" s="220"/>
      <c r="D7953" s="108"/>
      <c r="E7953" s="220"/>
      <c r="F7953" s="108"/>
      <c r="G7953" s="220"/>
      <c r="H7953" s="108"/>
      <c r="I7953" s="220"/>
      <c r="J7953" s="108"/>
      <c r="K7953" s="220"/>
      <c r="L7953" s="108"/>
      <c r="M7953" s="220"/>
      <c r="N7953" s="108"/>
      <c r="O7953" s="220"/>
      <c r="P7953" s="108"/>
      <c r="Q7953" s="225"/>
    </row>
    <row r="7954" spans="2:17" x14ac:dyDescent="0.25">
      <c r="B7954" s="108"/>
      <c r="C7954" s="220"/>
      <c r="D7954" s="108"/>
      <c r="E7954" s="220"/>
      <c r="F7954" s="108"/>
      <c r="G7954" s="220"/>
      <c r="H7954" s="108"/>
      <c r="I7954" s="220"/>
      <c r="J7954" s="108"/>
      <c r="K7954" s="220"/>
      <c r="L7954" s="108"/>
      <c r="M7954" s="220"/>
      <c r="N7954" s="108"/>
      <c r="O7954" s="220"/>
      <c r="P7954" s="108"/>
      <c r="Q7954" s="225"/>
    </row>
    <row r="7955" spans="2:17" x14ac:dyDescent="0.25">
      <c r="B7955" s="108"/>
      <c r="C7955" s="220"/>
      <c r="D7955" s="108"/>
      <c r="E7955" s="220"/>
      <c r="F7955" s="108"/>
      <c r="G7955" s="220"/>
      <c r="H7955" s="108"/>
      <c r="I7955" s="220"/>
      <c r="J7955" s="108"/>
      <c r="K7955" s="220"/>
      <c r="L7955" s="108"/>
      <c r="M7955" s="220"/>
      <c r="N7955" s="108"/>
      <c r="O7955" s="220"/>
      <c r="P7955" s="108"/>
      <c r="Q7955" s="225"/>
    </row>
    <row r="7956" spans="2:17" x14ac:dyDescent="0.25">
      <c r="B7956" s="108"/>
      <c r="C7956" s="220"/>
      <c r="D7956" s="108"/>
      <c r="E7956" s="220"/>
      <c r="F7956" s="108"/>
      <c r="G7956" s="220"/>
      <c r="H7956" s="108"/>
      <c r="I7956" s="220"/>
      <c r="J7956" s="108"/>
      <c r="K7956" s="220"/>
      <c r="L7956" s="108"/>
      <c r="M7956" s="220"/>
      <c r="N7956" s="108"/>
      <c r="O7956" s="220"/>
      <c r="P7956" s="108"/>
      <c r="Q7956" s="225"/>
    </row>
    <row r="7957" spans="2:17" x14ac:dyDescent="0.25">
      <c r="B7957" s="108"/>
      <c r="C7957" s="220"/>
      <c r="D7957" s="108"/>
      <c r="E7957" s="220"/>
      <c r="F7957" s="108"/>
      <c r="G7957" s="220"/>
      <c r="H7957" s="108"/>
      <c r="I7957" s="220"/>
      <c r="J7957" s="108"/>
      <c r="K7957" s="220"/>
      <c r="L7957" s="108"/>
      <c r="M7957" s="220"/>
      <c r="N7957" s="108"/>
      <c r="O7957" s="220"/>
      <c r="P7957" s="108"/>
      <c r="Q7957" s="225"/>
    </row>
    <row r="7958" spans="2:17" x14ac:dyDescent="0.25">
      <c r="B7958" s="108"/>
      <c r="C7958" s="220"/>
      <c r="D7958" s="108"/>
      <c r="E7958" s="220"/>
      <c r="F7958" s="108"/>
      <c r="G7958" s="220"/>
      <c r="H7958" s="108"/>
      <c r="I7958" s="220"/>
      <c r="J7958" s="108"/>
      <c r="K7958" s="220"/>
      <c r="L7958" s="108"/>
      <c r="M7958" s="220"/>
      <c r="N7958" s="108"/>
      <c r="O7958" s="220"/>
      <c r="P7958" s="108"/>
      <c r="Q7958" s="225"/>
    </row>
    <row r="7959" spans="2:17" x14ac:dyDescent="0.25">
      <c r="B7959" s="108"/>
      <c r="C7959" s="220"/>
      <c r="D7959" s="108"/>
      <c r="E7959" s="220"/>
      <c r="F7959" s="108"/>
      <c r="G7959" s="220"/>
      <c r="H7959" s="108"/>
      <c r="I7959" s="220"/>
      <c r="J7959" s="108"/>
      <c r="K7959" s="220"/>
      <c r="L7959" s="108"/>
      <c r="M7959" s="220"/>
      <c r="N7959" s="108"/>
      <c r="O7959" s="220"/>
      <c r="P7959" s="108"/>
      <c r="Q7959" s="225"/>
    </row>
    <row r="7960" spans="2:17" x14ac:dyDescent="0.25">
      <c r="B7960" s="108"/>
      <c r="C7960" s="220"/>
      <c r="D7960" s="108"/>
      <c r="E7960" s="220"/>
      <c r="F7960" s="108"/>
      <c r="G7960" s="220"/>
      <c r="H7960" s="108"/>
      <c r="I7960" s="220"/>
      <c r="J7960" s="108"/>
      <c r="K7960" s="220"/>
      <c r="L7960" s="108"/>
      <c r="M7960" s="220"/>
      <c r="N7960" s="108"/>
      <c r="O7960" s="220"/>
      <c r="P7960" s="108"/>
      <c r="Q7960" s="225"/>
    </row>
    <row r="7961" spans="2:17" x14ac:dyDescent="0.25">
      <c r="B7961" s="108"/>
      <c r="C7961" s="220"/>
      <c r="D7961" s="108"/>
      <c r="E7961" s="220"/>
      <c r="F7961" s="108"/>
      <c r="G7961" s="220"/>
      <c r="H7961" s="108"/>
      <c r="I7961" s="220"/>
      <c r="J7961" s="108"/>
      <c r="K7961" s="220"/>
      <c r="L7961" s="108"/>
      <c r="M7961" s="220"/>
      <c r="N7961" s="108"/>
      <c r="O7961" s="220"/>
      <c r="P7961" s="108"/>
      <c r="Q7961" s="225"/>
    </row>
    <row r="7962" spans="2:17" x14ac:dyDescent="0.25">
      <c r="B7962" s="108"/>
      <c r="C7962" s="220"/>
      <c r="D7962" s="108"/>
      <c r="E7962" s="220"/>
      <c r="F7962" s="108"/>
      <c r="G7962" s="220"/>
      <c r="H7962" s="108"/>
      <c r="I7962" s="220"/>
      <c r="J7962" s="108"/>
      <c r="K7962" s="220"/>
      <c r="L7962" s="108"/>
      <c r="M7962" s="220"/>
      <c r="N7962" s="108"/>
      <c r="O7962" s="220"/>
      <c r="P7962" s="108"/>
      <c r="Q7962" s="225"/>
    </row>
    <row r="7963" spans="2:17" x14ac:dyDescent="0.25">
      <c r="B7963" s="108"/>
      <c r="C7963" s="220"/>
      <c r="D7963" s="108"/>
      <c r="E7963" s="220"/>
      <c r="F7963" s="108"/>
      <c r="G7963" s="220"/>
      <c r="H7963" s="108"/>
      <c r="I7963" s="220"/>
      <c r="J7963" s="108"/>
      <c r="K7963" s="220"/>
      <c r="L7963" s="108"/>
      <c r="M7963" s="220"/>
      <c r="N7963" s="108"/>
      <c r="O7963" s="220"/>
      <c r="P7963" s="108"/>
      <c r="Q7963" s="225"/>
    </row>
    <row r="7964" spans="2:17" x14ac:dyDescent="0.25">
      <c r="B7964" s="108"/>
      <c r="C7964" s="220"/>
      <c r="D7964" s="108"/>
      <c r="E7964" s="220"/>
      <c r="F7964" s="108"/>
      <c r="G7964" s="220"/>
      <c r="H7964" s="108"/>
      <c r="I7964" s="220"/>
      <c r="J7964" s="108"/>
      <c r="K7964" s="220"/>
      <c r="L7964" s="108"/>
      <c r="M7964" s="220"/>
      <c r="N7964" s="108"/>
      <c r="O7964" s="220"/>
      <c r="P7964" s="108"/>
      <c r="Q7964" s="225"/>
    </row>
    <row r="7965" spans="2:17" x14ac:dyDescent="0.25">
      <c r="B7965" s="108"/>
      <c r="C7965" s="220"/>
      <c r="D7965" s="108"/>
      <c r="E7965" s="220"/>
      <c r="F7965" s="108"/>
      <c r="G7965" s="220"/>
      <c r="H7965" s="108"/>
      <c r="I7965" s="220"/>
      <c r="J7965" s="108"/>
      <c r="K7965" s="220"/>
      <c r="L7965" s="108"/>
      <c r="M7965" s="220"/>
      <c r="N7965" s="108"/>
      <c r="O7965" s="220"/>
      <c r="P7965" s="108"/>
      <c r="Q7965" s="225"/>
    </row>
    <row r="7966" spans="2:17" x14ac:dyDescent="0.25">
      <c r="B7966" s="108"/>
      <c r="C7966" s="220"/>
      <c r="D7966" s="108"/>
      <c r="E7966" s="220"/>
      <c r="F7966" s="108"/>
      <c r="G7966" s="220"/>
      <c r="H7966" s="108"/>
      <c r="I7966" s="220"/>
      <c r="J7966" s="108"/>
      <c r="K7966" s="220"/>
      <c r="L7966" s="108"/>
      <c r="M7966" s="220"/>
      <c r="N7966" s="108"/>
      <c r="O7966" s="220"/>
      <c r="P7966" s="108"/>
      <c r="Q7966" s="225"/>
    </row>
    <row r="7967" spans="2:17" x14ac:dyDescent="0.25">
      <c r="B7967" s="108"/>
      <c r="C7967" s="220"/>
      <c r="D7967" s="108"/>
      <c r="E7967" s="220"/>
      <c r="F7967" s="108"/>
      <c r="G7967" s="220"/>
      <c r="H7967" s="108"/>
      <c r="I7967" s="220"/>
      <c r="J7967" s="108"/>
      <c r="K7967" s="220"/>
      <c r="L7967" s="108"/>
      <c r="M7967" s="220"/>
      <c r="N7967" s="108"/>
      <c r="O7967" s="220"/>
      <c r="P7967" s="108"/>
      <c r="Q7967" s="225"/>
    </row>
    <row r="7968" spans="2:17" x14ac:dyDescent="0.25">
      <c r="B7968" s="108"/>
      <c r="C7968" s="220"/>
      <c r="D7968" s="108"/>
      <c r="E7968" s="220"/>
      <c r="F7968" s="108"/>
      <c r="G7968" s="220"/>
      <c r="H7968" s="108"/>
      <c r="I7968" s="220"/>
      <c r="J7968" s="108"/>
      <c r="K7968" s="220"/>
      <c r="L7968" s="108"/>
      <c r="M7968" s="220"/>
      <c r="N7968" s="108"/>
      <c r="O7968" s="220"/>
      <c r="P7968" s="108"/>
      <c r="Q7968" s="225"/>
    </row>
    <row r="7969" spans="2:17" x14ac:dyDescent="0.25">
      <c r="B7969" s="108"/>
      <c r="C7969" s="220"/>
      <c r="D7969" s="108"/>
      <c r="E7969" s="220"/>
      <c r="F7969" s="108"/>
      <c r="G7969" s="220"/>
      <c r="H7969" s="108"/>
      <c r="I7969" s="220"/>
      <c r="J7969" s="108"/>
      <c r="K7969" s="220"/>
      <c r="L7969" s="108"/>
      <c r="M7969" s="220"/>
      <c r="N7969" s="108"/>
      <c r="O7969" s="220"/>
      <c r="P7969" s="108"/>
      <c r="Q7969" s="225"/>
    </row>
    <row r="7970" spans="2:17" x14ac:dyDescent="0.25">
      <c r="B7970" s="108"/>
      <c r="C7970" s="220"/>
      <c r="D7970" s="108"/>
      <c r="E7970" s="220"/>
      <c r="F7970" s="108"/>
      <c r="G7970" s="220"/>
      <c r="H7970" s="108"/>
      <c r="I7970" s="220"/>
      <c r="J7970" s="108"/>
      <c r="K7970" s="220"/>
      <c r="L7970" s="108"/>
      <c r="M7970" s="220"/>
      <c r="N7970" s="108"/>
      <c r="O7970" s="220"/>
      <c r="P7970" s="108"/>
      <c r="Q7970" s="225"/>
    </row>
    <row r="7971" spans="2:17" x14ac:dyDescent="0.25">
      <c r="B7971" s="108"/>
      <c r="C7971" s="220"/>
      <c r="D7971" s="108"/>
      <c r="E7971" s="220"/>
      <c r="F7971" s="108"/>
      <c r="G7971" s="220"/>
      <c r="H7971" s="108"/>
      <c r="I7971" s="220"/>
      <c r="J7971" s="108"/>
      <c r="K7971" s="220"/>
      <c r="L7971" s="108"/>
      <c r="M7971" s="220"/>
      <c r="N7971" s="108"/>
      <c r="O7971" s="220"/>
      <c r="P7971" s="108"/>
      <c r="Q7971" s="225"/>
    </row>
    <row r="7972" spans="2:17" x14ac:dyDescent="0.25">
      <c r="B7972" s="108"/>
      <c r="C7972" s="220"/>
      <c r="D7972" s="108"/>
      <c r="E7972" s="220"/>
      <c r="F7972" s="108"/>
      <c r="G7972" s="220"/>
      <c r="H7972" s="108"/>
      <c r="I7972" s="220"/>
      <c r="J7972" s="108"/>
      <c r="K7972" s="220"/>
      <c r="L7972" s="108"/>
      <c r="M7972" s="220"/>
      <c r="N7972" s="108"/>
      <c r="O7972" s="220"/>
      <c r="P7972" s="108"/>
      <c r="Q7972" s="225"/>
    </row>
    <row r="7973" spans="2:17" x14ac:dyDescent="0.25">
      <c r="B7973" s="108"/>
      <c r="C7973" s="220"/>
      <c r="D7973" s="108"/>
      <c r="E7973" s="220"/>
      <c r="F7973" s="108"/>
      <c r="G7973" s="220"/>
      <c r="H7973" s="108"/>
      <c r="I7973" s="220"/>
      <c r="J7973" s="108"/>
      <c r="K7973" s="220"/>
      <c r="L7973" s="108"/>
      <c r="M7973" s="220"/>
      <c r="N7973" s="108"/>
      <c r="O7973" s="220"/>
      <c r="P7973" s="108"/>
      <c r="Q7973" s="225"/>
    </row>
    <row r="7974" spans="2:17" x14ac:dyDescent="0.25">
      <c r="B7974" s="108"/>
      <c r="C7974" s="220"/>
      <c r="D7974" s="108"/>
      <c r="E7974" s="220"/>
      <c r="F7974" s="108"/>
      <c r="G7974" s="220"/>
      <c r="H7974" s="108"/>
      <c r="I7974" s="220"/>
      <c r="J7974" s="108"/>
      <c r="K7974" s="220"/>
      <c r="L7974" s="108"/>
      <c r="M7974" s="220"/>
      <c r="N7974" s="108"/>
      <c r="O7974" s="220"/>
      <c r="P7974" s="108"/>
      <c r="Q7974" s="225"/>
    </row>
    <row r="7975" spans="2:17" x14ac:dyDescent="0.25">
      <c r="B7975" s="108"/>
      <c r="C7975" s="220"/>
      <c r="D7975" s="108"/>
      <c r="E7975" s="220"/>
      <c r="F7975" s="108"/>
      <c r="G7975" s="220"/>
      <c r="H7975" s="108"/>
      <c r="I7975" s="220"/>
      <c r="J7975" s="108"/>
      <c r="K7975" s="220"/>
      <c r="L7975" s="108"/>
      <c r="M7975" s="220"/>
      <c r="N7975" s="108"/>
      <c r="O7975" s="220"/>
      <c r="P7975" s="108"/>
      <c r="Q7975" s="225"/>
    </row>
    <row r="7976" spans="2:17" x14ac:dyDescent="0.25">
      <c r="B7976" s="108"/>
      <c r="C7976" s="220"/>
      <c r="D7976" s="108"/>
      <c r="E7976" s="220"/>
      <c r="F7976" s="108"/>
      <c r="G7976" s="220"/>
      <c r="H7976" s="108"/>
      <c r="I7976" s="220"/>
      <c r="J7976" s="108"/>
      <c r="K7976" s="220"/>
      <c r="L7976" s="108"/>
      <c r="M7976" s="220"/>
      <c r="N7976" s="108"/>
      <c r="O7976" s="220"/>
      <c r="P7976" s="108"/>
      <c r="Q7976" s="225"/>
    </row>
    <row r="7977" spans="2:17" x14ac:dyDescent="0.25">
      <c r="B7977" s="108"/>
      <c r="C7977" s="220"/>
      <c r="D7977" s="108"/>
      <c r="E7977" s="220"/>
      <c r="F7977" s="108"/>
      <c r="G7977" s="220"/>
      <c r="H7977" s="108"/>
      <c r="I7977" s="220"/>
      <c r="J7977" s="108"/>
      <c r="K7977" s="220"/>
      <c r="L7977" s="108"/>
      <c r="M7977" s="220"/>
      <c r="N7977" s="108"/>
      <c r="O7977" s="220"/>
      <c r="P7977" s="108"/>
      <c r="Q7977" s="225"/>
    </row>
    <row r="7978" spans="2:17" x14ac:dyDescent="0.25">
      <c r="B7978" s="108"/>
      <c r="C7978" s="220"/>
      <c r="D7978" s="108"/>
      <c r="E7978" s="220"/>
      <c r="F7978" s="108"/>
      <c r="G7978" s="220"/>
      <c r="H7978" s="108"/>
      <c r="I7978" s="220"/>
      <c r="J7978" s="108"/>
      <c r="K7978" s="220"/>
      <c r="L7978" s="108"/>
      <c r="M7978" s="220"/>
      <c r="N7978" s="108"/>
      <c r="O7978" s="220"/>
      <c r="P7978" s="108"/>
      <c r="Q7978" s="225"/>
    </row>
    <row r="7979" spans="2:17" x14ac:dyDescent="0.25">
      <c r="B7979" s="108"/>
      <c r="C7979" s="220"/>
      <c r="D7979" s="108"/>
      <c r="E7979" s="220"/>
      <c r="F7979" s="108"/>
      <c r="G7979" s="220"/>
      <c r="H7979" s="108"/>
      <c r="I7979" s="220"/>
      <c r="J7979" s="108"/>
      <c r="K7979" s="220"/>
      <c r="L7979" s="108"/>
      <c r="M7979" s="220"/>
      <c r="N7979" s="108"/>
      <c r="O7979" s="220"/>
      <c r="P7979" s="108"/>
      <c r="Q7979" s="225"/>
    </row>
    <row r="7980" spans="2:17" x14ac:dyDescent="0.25">
      <c r="B7980" s="108"/>
      <c r="C7980" s="220"/>
      <c r="D7980" s="108"/>
      <c r="E7980" s="220"/>
      <c r="F7980" s="108"/>
      <c r="G7980" s="220"/>
      <c r="H7980" s="108"/>
      <c r="I7980" s="220"/>
      <c r="J7980" s="108"/>
      <c r="K7980" s="220"/>
      <c r="L7980" s="108"/>
      <c r="M7980" s="220"/>
      <c r="N7980" s="108"/>
      <c r="O7980" s="220"/>
      <c r="P7980" s="108"/>
      <c r="Q7980" s="225"/>
    </row>
    <row r="7981" spans="2:17" x14ac:dyDescent="0.25">
      <c r="B7981" s="108"/>
      <c r="C7981" s="220"/>
      <c r="D7981" s="108"/>
      <c r="E7981" s="220"/>
      <c r="F7981" s="108"/>
      <c r="G7981" s="220"/>
      <c r="H7981" s="108"/>
      <c r="I7981" s="220"/>
      <c r="J7981" s="108"/>
      <c r="K7981" s="220"/>
      <c r="L7981" s="108"/>
      <c r="M7981" s="220"/>
      <c r="N7981" s="108"/>
      <c r="O7981" s="220"/>
      <c r="P7981" s="108"/>
      <c r="Q7981" s="225"/>
    </row>
    <row r="7982" spans="2:17" x14ac:dyDescent="0.25">
      <c r="B7982" s="108"/>
      <c r="C7982" s="220"/>
      <c r="D7982" s="108"/>
      <c r="E7982" s="220"/>
      <c r="F7982" s="108"/>
      <c r="G7982" s="220"/>
      <c r="H7982" s="108"/>
      <c r="I7982" s="220"/>
      <c r="J7982" s="108"/>
      <c r="K7982" s="220"/>
      <c r="L7982" s="108"/>
      <c r="M7982" s="220"/>
      <c r="N7982" s="108"/>
      <c r="O7982" s="220"/>
      <c r="P7982" s="108"/>
      <c r="Q7982" s="225"/>
    </row>
    <row r="7983" spans="2:17" x14ac:dyDescent="0.25">
      <c r="B7983" s="108"/>
      <c r="C7983" s="220"/>
      <c r="D7983" s="108"/>
      <c r="E7983" s="220"/>
      <c r="F7983" s="108"/>
      <c r="G7983" s="220"/>
      <c r="H7983" s="108"/>
      <c r="I7983" s="220"/>
      <c r="J7983" s="108"/>
      <c r="K7983" s="220"/>
      <c r="L7983" s="108"/>
      <c r="M7983" s="220"/>
      <c r="N7983" s="108"/>
      <c r="O7983" s="220"/>
      <c r="P7983" s="108"/>
      <c r="Q7983" s="225"/>
    </row>
    <row r="7984" spans="2:17" x14ac:dyDescent="0.25">
      <c r="B7984" s="108"/>
      <c r="C7984" s="220"/>
      <c r="D7984" s="108"/>
      <c r="E7984" s="220"/>
      <c r="F7984" s="108"/>
      <c r="G7984" s="220"/>
      <c r="H7984" s="108"/>
      <c r="I7984" s="220"/>
      <c r="J7984" s="108"/>
      <c r="K7984" s="220"/>
      <c r="L7984" s="108"/>
      <c r="M7984" s="220"/>
      <c r="N7984" s="108"/>
      <c r="O7984" s="220"/>
      <c r="P7984" s="108"/>
      <c r="Q7984" s="225"/>
    </row>
    <row r="7985" spans="2:17" x14ac:dyDescent="0.25">
      <c r="B7985" s="108"/>
      <c r="C7985" s="220"/>
      <c r="D7985" s="108"/>
      <c r="E7985" s="220"/>
      <c r="F7985" s="108"/>
      <c r="G7985" s="220"/>
      <c r="H7985" s="108"/>
      <c r="I7985" s="220"/>
      <c r="J7985" s="108"/>
      <c r="K7985" s="220"/>
      <c r="L7985" s="108"/>
      <c r="M7985" s="220"/>
      <c r="N7985" s="108"/>
      <c r="O7985" s="220"/>
      <c r="P7985" s="108"/>
      <c r="Q7985" s="225"/>
    </row>
    <row r="7986" spans="2:17" x14ac:dyDescent="0.25">
      <c r="B7986" s="108"/>
      <c r="C7986" s="220"/>
      <c r="D7986" s="108"/>
      <c r="E7986" s="220"/>
      <c r="F7986" s="108"/>
      <c r="G7986" s="220"/>
      <c r="H7986" s="108"/>
      <c r="I7986" s="220"/>
      <c r="J7986" s="108"/>
      <c r="K7986" s="220"/>
      <c r="L7986" s="108"/>
      <c r="M7986" s="220"/>
      <c r="N7986" s="108"/>
      <c r="O7986" s="220"/>
      <c r="P7986" s="108"/>
      <c r="Q7986" s="225"/>
    </row>
    <row r="7987" spans="2:17" x14ac:dyDescent="0.25">
      <c r="B7987" s="108"/>
      <c r="C7987" s="220"/>
      <c r="D7987" s="108"/>
      <c r="E7987" s="220"/>
      <c r="F7987" s="108"/>
      <c r="G7987" s="220"/>
      <c r="H7987" s="108"/>
      <c r="I7987" s="220"/>
      <c r="J7987" s="108"/>
      <c r="K7987" s="220"/>
      <c r="L7987" s="108"/>
      <c r="M7987" s="220"/>
      <c r="N7987" s="108"/>
      <c r="O7987" s="220"/>
      <c r="P7987" s="108"/>
      <c r="Q7987" s="225"/>
    </row>
    <row r="7988" spans="2:17" x14ac:dyDescent="0.25">
      <c r="B7988" s="108"/>
      <c r="C7988" s="220"/>
      <c r="D7988" s="108"/>
      <c r="E7988" s="220"/>
      <c r="F7988" s="108"/>
      <c r="G7988" s="220"/>
      <c r="H7988" s="108"/>
      <c r="I7988" s="220"/>
      <c r="J7988" s="108"/>
      <c r="K7988" s="220"/>
      <c r="L7988" s="108"/>
      <c r="M7988" s="220"/>
      <c r="N7988" s="108"/>
      <c r="O7988" s="220"/>
      <c r="P7988" s="108"/>
      <c r="Q7988" s="225"/>
    </row>
    <row r="7989" spans="2:17" x14ac:dyDescent="0.25">
      <c r="B7989" s="108"/>
      <c r="C7989" s="220"/>
      <c r="D7989" s="108"/>
      <c r="E7989" s="220"/>
      <c r="F7989" s="108"/>
      <c r="G7989" s="220"/>
      <c r="H7989" s="108"/>
      <c r="I7989" s="220"/>
      <c r="J7989" s="108"/>
      <c r="K7989" s="220"/>
      <c r="L7989" s="108"/>
      <c r="M7989" s="220"/>
      <c r="N7989" s="108"/>
      <c r="O7989" s="220"/>
      <c r="P7989" s="108"/>
      <c r="Q7989" s="225"/>
    </row>
    <row r="7990" spans="2:17" x14ac:dyDescent="0.25">
      <c r="B7990" s="108"/>
      <c r="C7990" s="220"/>
      <c r="D7990" s="108"/>
      <c r="E7990" s="220"/>
      <c r="F7990" s="108"/>
      <c r="G7990" s="220"/>
      <c r="H7990" s="108"/>
      <c r="I7990" s="220"/>
      <c r="J7990" s="108"/>
      <c r="K7990" s="220"/>
      <c r="L7990" s="108"/>
      <c r="M7990" s="220"/>
      <c r="N7990" s="108"/>
      <c r="O7990" s="220"/>
      <c r="P7990" s="108"/>
      <c r="Q7990" s="225"/>
    </row>
    <row r="7991" spans="2:17" x14ac:dyDescent="0.25">
      <c r="B7991" s="108"/>
      <c r="C7991" s="220"/>
      <c r="D7991" s="108"/>
      <c r="E7991" s="220"/>
      <c r="F7991" s="108"/>
      <c r="G7991" s="220"/>
      <c r="H7991" s="108"/>
      <c r="I7991" s="220"/>
      <c r="J7991" s="108"/>
      <c r="K7991" s="220"/>
      <c r="L7991" s="108"/>
      <c r="M7991" s="220"/>
      <c r="N7991" s="108"/>
      <c r="O7991" s="220"/>
      <c r="P7991" s="108"/>
      <c r="Q7991" s="225"/>
    </row>
    <row r="7992" spans="2:17" x14ac:dyDescent="0.25">
      <c r="B7992" s="108"/>
      <c r="C7992" s="220"/>
      <c r="D7992" s="108"/>
      <c r="E7992" s="220"/>
      <c r="F7992" s="108"/>
      <c r="G7992" s="220"/>
      <c r="H7992" s="108"/>
      <c r="I7992" s="220"/>
      <c r="J7992" s="108"/>
      <c r="K7992" s="220"/>
      <c r="L7992" s="108"/>
      <c r="M7992" s="220"/>
      <c r="N7992" s="108"/>
      <c r="O7992" s="220"/>
      <c r="P7992" s="108"/>
      <c r="Q7992" s="225"/>
    </row>
    <row r="7993" spans="2:17" x14ac:dyDescent="0.25">
      <c r="B7993" s="108"/>
      <c r="C7993" s="220"/>
      <c r="D7993" s="108"/>
      <c r="E7993" s="220"/>
      <c r="F7993" s="108"/>
      <c r="G7993" s="220"/>
      <c r="H7993" s="108"/>
      <c r="I7993" s="220"/>
      <c r="J7993" s="108"/>
      <c r="K7993" s="220"/>
      <c r="L7993" s="108"/>
      <c r="M7993" s="220"/>
      <c r="N7993" s="108"/>
      <c r="O7993" s="220"/>
      <c r="P7993" s="108"/>
      <c r="Q7993" s="225"/>
    </row>
    <row r="7994" spans="2:17" x14ac:dyDescent="0.25">
      <c r="B7994" s="108"/>
      <c r="C7994" s="220"/>
      <c r="D7994" s="108"/>
      <c r="E7994" s="220"/>
      <c r="F7994" s="108"/>
      <c r="G7994" s="220"/>
      <c r="H7994" s="108"/>
      <c r="I7994" s="220"/>
      <c r="J7994" s="108"/>
      <c r="K7994" s="220"/>
      <c r="L7994" s="108"/>
      <c r="M7994" s="220"/>
      <c r="N7994" s="108"/>
      <c r="O7994" s="220"/>
      <c r="P7994" s="108"/>
      <c r="Q7994" s="225"/>
    </row>
    <row r="7995" spans="2:17" x14ac:dyDescent="0.25">
      <c r="B7995" s="108"/>
      <c r="C7995" s="220"/>
      <c r="D7995" s="108"/>
      <c r="E7995" s="220"/>
      <c r="F7995" s="108"/>
      <c r="G7995" s="220"/>
      <c r="H7995" s="108"/>
      <c r="I7995" s="220"/>
      <c r="J7995" s="108"/>
      <c r="K7995" s="220"/>
      <c r="L7995" s="108"/>
      <c r="M7995" s="220"/>
      <c r="N7995" s="108"/>
      <c r="O7995" s="220"/>
      <c r="P7995" s="108"/>
      <c r="Q7995" s="225"/>
    </row>
    <row r="7996" spans="2:17" x14ac:dyDescent="0.25">
      <c r="B7996" s="108"/>
      <c r="C7996" s="220"/>
      <c r="D7996" s="108"/>
      <c r="E7996" s="220"/>
      <c r="F7996" s="108"/>
      <c r="G7996" s="220"/>
      <c r="H7996" s="108"/>
      <c r="I7996" s="220"/>
      <c r="J7996" s="108"/>
      <c r="K7996" s="220"/>
      <c r="L7996" s="108"/>
      <c r="M7996" s="220"/>
      <c r="N7996" s="108"/>
      <c r="O7996" s="220"/>
      <c r="P7996" s="108"/>
      <c r="Q7996" s="225"/>
    </row>
    <row r="7997" spans="2:17" x14ac:dyDescent="0.25">
      <c r="B7997" s="108"/>
      <c r="C7997" s="220"/>
      <c r="D7997" s="108"/>
      <c r="E7997" s="220"/>
      <c r="F7997" s="108"/>
      <c r="G7997" s="220"/>
      <c r="H7997" s="108"/>
      <c r="I7997" s="220"/>
      <c r="J7997" s="108"/>
      <c r="K7997" s="220"/>
      <c r="L7997" s="108"/>
      <c r="M7997" s="220"/>
      <c r="N7997" s="108"/>
      <c r="O7997" s="220"/>
      <c r="P7997" s="108"/>
      <c r="Q7997" s="225"/>
    </row>
    <row r="7998" spans="2:17" x14ac:dyDescent="0.25">
      <c r="B7998" s="108"/>
      <c r="C7998" s="220"/>
      <c r="D7998" s="108"/>
      <c r="E7998" s="220"/>
      <c r="F7998" s="108"/>
      <c r="G7998" s="220"/>
      <c r="H7998" s="108"/>
      <c r="I7998" s="220"/>
      <c r="J7998" s="108"/>
      <c r="K7998" s="220"/>
      <c r="L7998" s="108"/>
      <c r="M7998" s="220"/>
      <c r="N7998" s="108"/>
      <c r="O7998" s="220"/>
      <c r="P7998" s="108"/>
      <c r="Q7998" s="225"/>
    </row>
    <row r="7999" spans="2:17" x14ac:dyDescent="0.25">
      <c r="B7999" s="108"/>
      <c r="C7999" s="220"/>
      <c r="D7999" s="108"/>
      <c r="E7999" s="220"/>
      <c r="F7999" s="108"/>
      <c r="G7999" s="220"/>
      <c r="H7999" s="108"/>
      <c r="I7999" s="220"/>
      <c r="J7999" s="108"/>
      <c r="K7999" s="220"/>
      <c r="L7999" s="108"/>
      <c r="M7999" s="220"/>
      <c r="N7999" s="108"/>
      <c r="O7999" s="220"/>
      <c r="P7999" s="108"/>
      <c r="Q7999" s="225"/>
    </row>
    <row r="8000" spans="2:17" x14ac:dyDescent="0.25">
      <c r="B8000" s="108"/>
      <c r="C8000" s="220"/>
      <c r="D8000" s="108"/>
      <c r="E8000" s="220"/>
      <c r="F8000" s="108"/>
      <c r="G8000" s="220"/>
      <c r="H8000" s="108"/>
      <c r="I8000" s="220"/>
      <c r="J8000" s="108"/>
      <c r="K8000" s="220"/>
      <c r="L8000" s="108"/>
      <c r="M8000" s="220"/>
      <c r="N8000" s="108"/>
      <c r="O8000" s="220"/>
      <c r="P8000" s="108"/>
      <c r="Q8000" s="225"/>
    </row>
    <row r="8001" spans="2:17" x14ac:dyDescent="0.25">
      <c r="B8001" s="108"/>
      <c r="C8001" s="220"/>
      <c r="D8001" s="108"/>
      <c r="E8001" s="220"/>
      <c r="F8001" s="108"/>
      <c r="G8001" s="220"/>
      <c r="H8001" s="108"/>
      <c r="I8001" s="220"/>
      <c r="J8001" s="108"/>
      <c r="K8001" s="220"/>
      <c r="L8001" s="108"/>
      <c r="M8001" s="220"/>
      <c r="N8001" s="108"/>
      <c r="O8001" s="220"/>
      <c r="P8001" s="108"/>
      <c r="Q8001" s="225"/>
    </row>
    <row r="8002" spans="2:17" x14ac:dyDescent="0.25">
      <c r="B8002" s="108"/>
      <c r="C8002" s="220"/>
      <c r="D8002" s="108"/>
      <c r="E8002" s="220"/>
      <c r="F8002" s="108"/>
      <c r="G8002" s="220"/>
      <c r="H8002" s="108"/>
      <c r="I8002" s="220"/>
      <c r="J8002" s="108"/>
      <c r="K8002" s="220"/>
      <c r="L8002" s="108"/>
      <c r="M8002" s="220"/>
      <c r="N8002" s="108"/>
      <c r="O8002" s="220"/>
      <c r="P8002" s="108"/>
      <c r="Q8002" s="225"/>
    </row>
    <row r="8003" spans="2:17" x14ac:dyDescent="0.25">
      <c r="B8003" s="108"/>
      <c r="C8003" s="220"/>
      <c r="D8003" s="108"/>
      <c r="E8003" s="220"/>
      <c r="F8003" s="108"/>
      <c r="G8003" s="220"/>
      <c r="H8003" s="108"/>
      <c r="I8003" s="220"/>
      <c r="J8003" s="108"/>
      <c r="K8003" s="220"/>
      <c r="L8003" s="108"/>
      <c r="M8003" s="220"/>
      <c r="N8003" s="108"/>
      <c r="O8003" s="220"/>
      <c r="P8003" s="108"/>
      <c r="Q8003" s="225"/>
    </row>
    <row r="8004" spans="2:17" x14ac:dyDescent="0.25">
      <c r="B8004" s="108"/>
      <c r="C8004" s="220"/>
      <c r="D8004" s="108"/>
      <c r="E8004" s="220"/>
      <c r="F8004" s="108"/>
      <c r="G8004" s="220"/>
      <c r="H8004" s="108"/>
      <c r="I8004" s="220"/>
      <c r="J8004" s="108"/>
      <c r="K8004" s="220"/>
      <c r="L8004" s="108"/>
      <c r="M8004" s="220"/>
      <c r="N8004" s="108"/>
      <c r="O8004" s="220"/>
      <c r="P8004" s="108"/>
      <c r="Q8004" s="225"/>
    </row>
    <row r="8005" spans="2:17" x14ac:dyDescent="0.25">
      <c r="B8005" s="108"/>
      <c r="C8005" s="220"/>
      <c r="D8005" s="108"/>
      <c r="E8005" s="220"/>
      <c r="F8005" s="108"/>
      <c r="G8005" s="220"/>
      <c r="H8005" s="108"/>
      <c r="I8005" s="220"/>
      <c r="J8005" s="108"/>
      <c r="K8005" s="220"/>
      <c r="L8005" s="108"/>
      <c r="M8005" s="220"/>
      <c r="N8005" s="108"/>
      <c r="O8005" s="220"/>
      <c r="P8005" s="108"/>
      <c r="Q8005" s="225"/>
    </row>
    <row r="8006" spans="2:17" x14ac:dyDescent="0.25">
      <c r="B8006" s="108"/>
      <c r="C8006" s="220"/>
      <c r="D8006" s="108"/>
      <c r="E8006" s="220"/>
      <c r="F8006" s="108"/>
      <c r="G8006" s="220"/>
      <c r="H8006" s="108"/>
      <c r="I8006" s="220"/>
      <c r="J8006" s="108"/>
      <c r="K8006" s="220"/>
      <c r="L8006" s="108"/>
      <c r="M8006" s="220"/>
      <c r="N8006" s="108"/>
      <c r="O8006" s="220"/>
      <c r="P8006" s="108"/>
      <c r="Q8006" s="225"/>
    </row>
    <row r="8007" spans="2:17" x14ac:dyDescent="0.25">
      <c r="B8007" s="108"/>
      <c r="C8007" s="220"/>
      <c r="D8007" s="108"/>
      <c r="E8007" s="220"/>
      <c r="F8007" s="108"/>
      <c r="G8007" s="220"/>
      <c r="H8007" s="108"/>
      <c r="I8007" s="220"/>
      <c r="J8007" s="108"/>
      <c r="K8007" s="220"/>
      <c r="L8007" s="108"/>
      <c r="M8007" s="220"/>
      <c r="N8007" s="108"/>
      <c r="O8007" s="220"/>
      <c r="P8007" s="108"/>
      <c r="Q8007" s="225"/>
    </row>
    <row r="8008" spans="2:17" x14ac:dyDescent="0.25">
      <c r="B8008" s="108"/>
      <c r="C8008" s="220"/>
      <c r="D8008" s="108"/>
      <c r="E8008" s="220"/>
      <c r="F8008" s="108"/>
      <c r="G8008" s="220"/>
      <c r="H8008" s="108"/>
      <c r="I8008" s="220"/>
      <c r="J8008" s="108"/>
      <c r="K8008" s="220"/>
      <c r="L8008" s="108"/>
      <c r="M8008" s="220"/>
      <c r="N8008" s="108"/>
      <c r="O8008" s="220"/>
      <c r="P8008" s="108"/>
      <c r="Q8008" s="225"/>
    </row>
    <row r="8009" spans="2:17" x14ac:dyDescent="0.25">
      <c r="B8009" s="108"/>
      <c r="C8009" s="220"/>
      <c r="D8009" s="108"/>
      <c r="E8009" s="220"/>
      <c r="F8009" s="108"/>
      <c r="G8009" s="220"/>
      <c r="H8009" s="108"/>
      <c r="I8009" s="220"/>
      <c r="J8009" s="108"/>
      <c r="K8009" s="220"/>
      <c r="L8009" s="108"/>
      <c r="M8009" s="220"/>
      <c r="N8009" s="108"/>
      <c r="O8009" s="220"/>
      <c r="P8009" s="108"/>
      <c r="Q8009" s="225"/>
    </row>
    <row r="8010" spans="2:17" x14ac:dyDescent="0.25">
      <c r="B8010" s="108"/>
      <c r="C8010" s="220"/>
      <c r="D8010" s="108"/>
      <c r="E8010" s="220"/>
      <c r="F8010" s="108"/>
      <c r="G8010" s="220"/>
      <c r="H8010" s="108"/>
      <c r="I8010" s="220"/>
      <c r="J8010" s="108"/>
      <c r="K8010" s="220"/>
      <c r="L8010" s="108"/>
      <c r="M8010" s="220"/>
      <c r="N8010" s="108"/>
      <c r="O8010" s="220"/>
      <c r="P8010" s="108"/>
      <c r="Q8010" s="225"/>
    </row>
    <row r="8011" spans="2:17" x14ac:dyDescent="0.25">
      <c r="B8011" s="108"/>
      <c r="C8011" s="220"/>
      <c r="D8011" s="108"/>
      <c r="E8011" s="220"/>
      <c r="F8011" s="108"/>
      <c r="G8011" s="220"/>
      <c r="H8011" s="108"/>
      <c r="I8011" s="220"/>
      <c r="J8011" s="108"/>
      <c r="K8011" s="220"/>
      <c r="L8011" s="108"/>
      <c r="M8011" s="220"/>
      <c r="N8011" s="108"/>
      <c r="O8011" s="220"/>
      <c r="P8011" s="108"/>
      <c r="Q8011" s="225"/>
    </row>
    <row r="8012" spans="2:17" x14ac:dyDescent="0.25">
      <c r="B8012" s="108"/>
      <c r="C8012" s="220"/>
      <c r="D8012" s="108"/>
      <c r="E8012" s="220"/>
      <c r="F8012" s="108"/>
      <c r="G8012" s="220"/>
      <c r="H8012" s="108"/>
      <c r="I8012" s="220"/>
      <c r="J8012" s="108"/>
      <c r="K8012" s="220"/>
      <c r="L8012" s="108"/>
      <c r="M8012" s="220"/>
      <c r="N8012" s="108"/>
      <c r="O8012" s="220"/>
      <c r="P8012" s="108"/>
      <c r="Q8012" s="225"/>
    </row>
    <row r="8013" spans="2:17" x14ac:dyDescent="0.25">
      <c r="B8013" s="108"/>
      <c r="C8013" s="220"/>
      <c r="D8013" s="108"/>
      <c r="E8013" s="220"/>
      <c r="F8013" s="108"/>
      <c r="G8013" s="220"/>
      <c r="H8013" s="108"/>
      <c r="I8013" s="220"/>
      <c r="J8013" s="108"/>
      <c r="K8013" s="220"/>
      <c r="L8013" s="108"/>
      <c r="M8013" s="220"/>
      <c r="N8013" s="108"/>
      <c r="O8013" s="220"/>
      <c r="P8013" s="108"/>
      <c r="Q8013" s="225"/>
    </row>
    <row r="8014" spans="2:17" x14ac:dyDescent="0.25">
      <c r="B8014" s="108"/>
      <c r="C8014" s="220"/>
      <c r="D8014" s="108"/>
      <c r="E8014" s="220"/>
      <c r="F8014" s="108"/>
      <c r="G8014" s="220"/>
      <c r="H8014" s="108"/>
      <c r="I8014" s="220"/>
      <c r="J8014" s="108"/>
      <c r="K8014" s="220"/>
      <c r="L8014" s="108"/>
      <c r="M8014" s="220"/>
      <c r="N8014" s="108"/>
      <c r="O8014" s="220"/>
      <c r="P8014" s="108"/>
      <c r="Q8014" s="225"/>
    </row>
    <row r="8015" spans="2:17" x14ac:dyDescent="0.25">
      <c r="B8015" s="108"/>
      <c r="C8015" s="220"/>
      <c r="D8015" s="108"/>
      <c r="E8015" s="220"/>
      <c r="F8015" s="108"/>
      <c r="G8015" s="220"/>
      <c r="H8015" s="108"/>
      <c r="I8015" s="220"/>
      <c r="J8015" s="108"/>
      <c r="K8015" s="220"/>
      <c r="L8015" s="108"/>
      <c r="M8015" s="220"/>
      <c r="N8015" s="108"/>
      <c r="O8015" s="220"/>
      <c r="P8015" s="108"/>
      <c r="Q8015" s="225"/>
    </row>
    <row r="8016" spans="2:17" x14ac:dyDescent="0.25">
      <c r="B8016" s="108"/>
      <c r="C8016" s="220"/>
      <c r="D8016" s="108"/>
      <c r="E8016" s="220"/>
      <c r="F8016" s="108"/>
      <c r="G8016" s="220"/>
      <c r="H8016" s="108"/>
      <c r="I8016" s="220"/>
      <c r="J8016" s="108"/>
      <c r="K8016" s="220"/>
      <c r="L8016" s="108"/>
      <c r="M8016" s="220"/>
      <c r="N8016" s="108"/>
      <c r="O8016" s="220"/>
      <c r="P8016" s="108"/>
      <c r="Q8016" s="225"/>
    </row>
    <row r="8017" spans="2:17" x14ac:dyDescent="0.25">
      <c r="B8017" s="108"/>
      <c r="C8017" s="220"/>
      <c r="D8017" s="108"/>
      <c r="E8017" s="220"/>
      <c r="F8017" s="108"/>
      <c r="G8017" s="220"/>
      <c r="H8017" s="108"/>
      <c r="I8017" s="220"/>
      <c r="J8017" s="108"/>
      <c r="K8017" s="220"/>
      <c r="L8017" s="108"/>
      <c r="M8017" s="220"/>
      <c r="N8017" s="108"/>
      <c r="O8017" s="220"/>
      <c r="P8017" s="108"/>
      <c r="Q8017" s="225"/>
    </row>
    <row r="8018" spans="2:17" x14ac:dyDescent="0.25">
      <c r="B8018" s="108"/>
      <c r="C8018" s="220"/>
      <c r="D8018" s="108"/>
      <c r="E8018" s="220"/>
      <c r="F8018" s="108"/>
      <c r="G8018" s="220"/>
      <c r="H8018" s="108"/>
      <c r="I8018" s="220"/>
      <c r="J8018" s="108"/>
      <c r="K8018" s="220"/>
      <c r="L8018" s="108"/>
      <c r="M8018" s="220"/>
      <c r="N8018" s="108"/>
      <c r="O8018" s="220"/>
      <c r="P8018" s="108"/>
      <c r="Q8018" s="225"/>
    </row>
    <row r="8019" spans="2:17" x14ac:dyDescent="0.25">
      <c r="B8019" s="108"/>
      <c r="C8019" s="220"/>
      <c r="D8019" s="108"/>
      <c r="E8019" s="220"/>
      <c r="F8019" s="108"/>
      <c r="G8019" s="220"/>
      <c r="H8019" s="108"/>
      <c r="I8019" s="220"/>
      <c r="J8019" s="108"/>
      <c r="K8019" s="220"/>
      <c r="L8019" s="108"/>
      <c r="M8019" s="220"/>
      <c r="N8019" s="108"/>
      <c r="O8019" s="220"/>
      <c r="P8019" s="108"/>
      <c r="Q8019" s="225"/>
    </row>
    <row r="8020" spans="2:17" x14ac:dyDescent="0.25">
      <c r="B8020" s="108"/>
      <c r="C8020" s="220"/>
      <c r="D8020" s="108"/>
      <c r="E8020" s="220"/>
      <c r="F8020" s="108"/>
      <c r="G8020" s="220"/>
      <c r="H8020" s="108"/>
      <c r="I8020" s="220"/>
      <c r="J8020" s="108"/>
      <c r="K8020" s="220"/>
      <c r="L8020" s="108"/>
      <c r="M8020" s="220"/>
      <c r="N8020" s="108"/>
      <c r="O8020" s="220"/>
      <c r="P8020" s="108"/>
      <c r="Q8020" s="225"/>
    </row>
    <row r="8021" spans="2:17" x14ac:dyDescent="0.25">
      <c r="B8021" s="108"/>
      <c r="C8021" s="220"/>
      <c r="D8021" s="108"/>
      <c r="E8021" s="220"/>
      <c r="F8021" s="108"/>
      <c r="G8021" s="220"/>
      <c r="H8021" s="108"/>
      <c r="I8021" s="220"/>
      <c r="J8021" s="108"/>
      <c r="K8021" s="220"/>
      <c r="L8021" s="108"/>
      <c r="M8021" s="220"/>
      <c r="N8021" s="108"/>
      <c r="O8021" s="220"/>
      <c r="P8021" s="108"/>
      <c r="Q8021" s="225"/>
    </row>
    <row r="8022" spans="2:17" x14ac:dyDescent="0.25">
      <c r="B8022" s="108"/>
      <c r="C8022" s="220"/>
      <c r="D8022" s="108"/>
      <c r="E8022" s="220"/>
      <c r="F8022" s="108"/>
      <c r="G8022" s="220"/>
      <c r="H8022" s="108"/>
      <c r="I8022" s="220"/>
      <c r="J8022" s="108"/>
      <c r="K8022" s="220"/>
      <c r="L8022" s="108"/>
      <c r="M8022" s="220"/>
      <c r="N8022" s="108"/>
      <c r="O8022" s="220"/>
      <c r="P8022" s="108"/>
      <c r="Q8022" s="225"/>
    </row>
    <row r="8023" spans="2:17" x14ac:dyDescent="0.25">
      <c r="B8023" s="108"/>
      <c r="C8023" s="220"/>
      <c r="D8023" s="108"/>
      <c r="E8023" s="220"/>
      <c r="F8023" s="108"/>
      <c r="G8023" s="220"/>
      <c r="H8023" s="108"/>
      <c r="I8023" s="220"/>
      <c r="J8023" s="108"/>
      <c r="K8023" s="220"/>
      <c r="L8023" s="108"/>
      <c r="M8023" s="220"/>
      <c r="N8023" s="108"/>
      <c r="O8023" s="220"/>
      <c r="P8023" s="108"/>
      <c r="Q8023" s="225"/>
    </row>
    <row r="8024" spans="2:17" x14ac:dyDescent="0.25">
      <c r="B8024" s="108"/>
      <c r="C8024" s="220"/>
      <c r="D8024" s="108"/>
      <c r="E8024" s="220"/>
      <c r="F8024" s="108"/>
      <c r="G8024" s="220"/>
      <c r="H8024" s="108"/>
      <c r="I8024" s="220"/>
      <c r="J8024" s="108"/>
      <c r="K8024" s="220"/>
      <c r="L8024" s="108"/>
      <c r="M8024" s="220"/>
      <c r="N8024" s="108"/>
      <c r="O8024" s="220"/>
      <c r="P8024" s="108"/>
      <c r="Q8024" s="225"/>
    </row>
    <row r="8025" spans="2:17" x14ac:dyDescent="0.25">
      <c r="B8025" s="108"/>
      <c r="C8025" s="220"/>
      <c r="D8025" s="108"/>
      <c r="E8025" s="220"/>
      <c r="F8025" s="108"/>
      <c r="G8025" s="220"/>
      <c r="H8025" s="108"/>
      <c r="I8025" s="220"/>
      <c r="J8025" s="108"/>
      <c r="K8025" s="220"/>
      <c r="L8025" s="108"/>
      <c r="M8025" s="220"/>
      <c r="N8025" s="108"/>
      <c r="O8025" s="220"/>
      <c r="P8025" s="108"/>
      <c r="Q8025" s="225"/>
    </row>
    <row r="8026" spans="2:17" x14ac:dyDescent="0.25">
      <c r="B8026" s="108"/>
      <c r="C8026" s="220"/>
      <c r="D8026" s="108"/>
      <c r="E8026" s="220"/>
      <c r="F8026" s="108"/>
      <c r="G8026" s="220"/>
      <c r="H8026" s="108"/>
      <c r="I8026" s="220"/>
      <c r="J8026" s="108"/>
      <c r="K8026" s="220"/>
      <c r="L8026" s="108"/>
      <c r="M8026" s="220"/>
      <c r="N8026" s="108"/>
      <c r="O8026" s="220"/>
      <c r="P8026" s="108"/>
      <c r="Q8026" s="225"/>
    </row>
    <row r="8027" spans="2:17" x14ac:dyDescent="0.25">
      <c r="B8027" s="108"/>
      <c r="C8027" s="220"/>
      <c r="D8027" s="108"/>
      <c r="E8027" s="220"/>
      <c r="F8027" s="108"/>
      <c r="G8027" s="220"/>
      <c r="H8027" s="108"/>
      <c r="I8027" s="220"/>
      <c r="J8027" s="108"/>
      <c r="K8027" s="220"/>
      <c r="L8027" s="108"/>
      <c r="M8027" s="220"/>
      <c r="N8027" s="108"/>
      <c r="O8027" s="220"/>
      <c r="P8027" s="108"/>
      <c r="Q8027" s="225"/>
    </row>
    <row r="8028" spans="2:17" x14ac:dyDescent="0.25">
      <c r="B8028" s="108"/>
      <c r="C8028" s="220"/>
      <c r="D8028" s="108"/>
      <c r="E8028" s="220"/>
      <c r="F8028" s="108"/>
      <c r="G8028" s="220"/>
      <c r="H8028" s="108"/>
      <c r="I8028" s="220"/>
      <c r="J8028" s="108"/>
      <c r="K8028" s="220"/>
      <c r="L8028" s="108"/>
      <c r="M8028" s="220"/>
      <c r="N8028" s="108"/>
      <c r="O8028" s="220"/>
      <c r="P8028" s="108"/>
      <c r="Q8028" s="225"/>
    </row>
    <row r="8029" spans="2:17" x14ac:dyDescent="0.25">
      <c r="B8029" s="108"/>
      <c r="C8029" s="220"/>
      <c r="D8029" s="108"/>
      <c r="E8029" s="220"/>
      <c r="F8029" s="108"/>
      <c r="G8029" s="220"/>
      <c r="H8029" s="108"/>
      <c r="I8029" s="220"/>
      <c r="J8029" s="108"/>
      <c r="K8029" s="220"/>
      <c r="L8029" s="108"/>
      <c r="M8029" s="220"/>
      <c r="N8029" s="108"/>
      <c r="O8029" s="220"/>
      <c r="P8029" s="108"/>
      <c r="Q8029" s="225"/>
    </row>
    <row r="8030" spans="2:17" x14ac:dyDescent="0.25">
      <c r="B8030" s="108"/>
      <c r="C8030" s="220"/>
      <c r="D8030" s="108"/>
      <c r="E8030" s="220"/>
      <c r="F8030" s="108"/>
      <c r="G8030" s="220"/>
      <c r="H8030" s="108"/>
      <c r="I8030" s="220"/>
      <c r="J8030" s="108"/>
      <c r="K8030" s="220"/>
      <c r="L8030" s="108"/>
      <c r="M8030" s="220"/>
      <c r="N8030" s="108"/>
      <c r="O8030" s="220"/>
      <c r="P8030" s="108"/>
      <c r="Q8030" s="225"/>
    </row>
    <row r="8031" spans="2:17" x14ac:dyDescent="0.25">
      <c r="B8031" s="108"/>
      <c r="C8031" s="220"/>
      <c r="D8031" s="108"/>
      <c r="E8031" s="220"/>
      <c r="F8031" s="108"/>
      <c r="G8031" s="220"/>
      <c r="H8031" s="108"/>
      <c r="I8031" s="220"/>
      <c r="J8031" s="108"/>
      <c r="K8031" s="220"/>
      <c r="L8031" s="108"/>
      <c r="M8031" s="220"/>
      <c r="N8031" s="108"/>
      <c r="O8031" s="220"/>
      <c r="P8031" s="108"/>
      <c r="Q8031" s="225"/>
    </row>
    <row r="8032" spans="2:17" x14ac:dyDescent="0.25">
      <c r="B8032" s="108"/>
      <c r="C8032" s="220"/>
      <c r="D8032" s="108"/>
      <c r="E8032" s="220"/>
      <c r="F8032" s="108"/>
      <c r="G8032" s="220"/>
      <c r="H8032" s="108"/>
      <c r="I8032" s="220"/>
      <c r="J8032" s="108"/>
      <c r="K8032" s="220"/>
      <c r="L8032" s="108"/>
      <c r="M8032" s="220"/>
      <c r="N8032" s="108"/>
      <c r="O8032" s="220"/>
      <c r="P8032" s="108"/>
      <c r="Q8032" s="225"/>
    </row>
    <row r="8033" spans="2:17" x14ac:dyDescent="0.25">
      <c r="B8033" s="108"/>
      <c r="C8033" s="220"/>
      <c r="D8033" s="108"/>
      <c r="E8033" s="220"/>
      <c r="F8033" s="108"/>
      <c r="G8033" s="220"/>
      <c r="H8033" s="108"/>
      <c r="I8033" s="220"/>
      <c r="J8033" s="108"/>
      <c r="K8033" s="220"/>
      <c r="L8033" s="108"/>
      <c r="M8033" s="220"/>
      <c r="N8033" s="108"/>
      <c r="O8033" s="220"/>
      <c r="P8033" s="108"/>
      <c r="Q8033" s="225"/>
    </row>
    <row r="8034" spans="2:17" x14ac:dyDescent="0.25">
      <c r="B8034" s="108"/>
      <c r="C8034" s="220"/>
      <c r="D8034" s="108"/>
      <c r="E8034" s="220"/>
      <c r="F8034" s="108"/>
      <c r="G8034" s="220"/>
      <c r="H8034" s="108"/>
      <c r="I8034" s="220"/>
      <c r="J8034" s="108"/>
      <c r="K8034" s="220"/>
      <c r="L8034" s="108"/>
      <c r="M8034" s="220"/>
      <c r="N8034" s="108"/>
      <c r="O8034" s="220"/>
      <c r="P8034" s="108"/>
      <c r="Q8034" s="225"/>
    </row>
    <row r="8035" spans="2:17" x14ac:dyDescent="0.25">
      <c r="B8035" s="108"/>
      <c r="C8035" s="220"/>
      <c r="D8035" s="108"/>
      <c r="E8035" s="220"/>
      <c r="F8035" s="108"/>
      <c r="G8035" s="220"/>
      <c r="H8035" s="108"/>
      <c r="I8035" s="220"/>
      <c r="J8035" s="108"/>
      <c r="K8035" s="220"/>
      <c r="L8035" s="108"/>
      <c r="M8035" s="220"/>
      <c r="N8035" s="108"/>
      <c r="O8035" s="220"/>
      <c r="P8035" s="108"/>
      <c r="Q8035" s="225"/>
    </row>
    <row r="8036" spans="2:17" x14ac:dyDescent="0.25">
      <c r="B8036" s="108"/>
      <c r="C8036" s="220"/>
      <c r="D8036" s="108"/>
      <c r="E8036" s="220"/>
      <c r="F8036" s="108"/>
      <c r="G8036" s="220"/>
      <c r="H8036" s="108"/>
      <c r="I8036" s="220"/>
      <c r="J8036" s="108"/>
      <c r="K8036" s="220"/>
      <c r="L8036" s="108"/>
      <c r="M8036" s="220"/>
      <c r="N8036" s="108"/>
      <c r="O8036" s="220"/>
      <c r="P8036" s="108"/>
      <c r="Q8036" s="225"/>
    </row>
    <row r="8037" spans="2:17" x14ac:dyDescent="0.25">
      <c r="B8037" s="108"/>
      <c r="C8037" s="220"/>
      <c r="D8037" s="108"/>
      <c r="E8037" s="220"/>
      <c r="F8037" s="108"/>
      <c r="G8037" s="220"/>
      <c r="H8037" s="108"/>
      <c r="I8037" s="220"/>
      <c r="J8037" s="108"/>
      <c r="K8037" s="220"/>
      <c r="L8037" s="108"/>
      <c r="M8037" s="220"/>
      <c r="N8037" s="108"/>
      <c r="O8037" s="220"/>
      <c r="P8037" s="108"/>
      <c r="Q8037" s="225"/>
    </row>
    <row r="8038" spans="2:17" x14ac:dyDescent="0.25">
      <c r="B8038" s="108"/>
      <c r="C8038" s="220"/>
      <c r="D8038" s="108"/>
      <c r="E8038" s="220"/>
      <c r="F8038" s="108"/>
      <c r="G8038" s="220"/>
      <c r="H8038" s="108"/>
      <c r="I8038" s="220"/>
      <c r="J8038" s="108"/>
      <c r="K8038" s="220"/>
      <c r="L8038" s="108"/>
      <c r="M8038" s="220"/>
      <c r="N8038" s="108"/>
      <c r="O8038" s="220"/>
      <c r="P8038" s="108"/>
      <c r="Q8038" s="225"/>
    </row>
    <row r="8039" spans="2:17" x14ac:dyDescent="0.25">
      <c r="B8039" s="108"/>
      <c r="C8039" s="220"/>
      <c r="D8039" s="108"/>
      <c r="E8039" s="220"/>
      <c r="F8039" s="108"/>
      <c r="G8039" s="220"/>
      <c r="H8039" s="108"/>
      <c r="I8039" s="220"/>
      <c r="J8039" s="108"/>
      <c r="K8039" s="220"/>
      <c r="L8039" s="108"/>
      <c r="M8039" s="220"/>
      <c r="N8039" s="108"/>
      <c r="O8039" s="220"/>
      <c r="P8039" s="108"/>
      <c r="Q8039" s="225"/>
    </row>
    <row r="8040" spans="2:17" x14ac:dyDescent="0.25">
      <c r="B8040" s="108"/>
      <c r="C8040" s="220"/>
      <c r="D8040" s="108"/>
      <c r="E8040" s="220"/>
      <c r="F8040" s="108"/>
      <c r="G8040" s="220"/>
      <c r="H8040" s="108"/>
      <c r="I8040" s="220"/>
      <c r="J8040" s="108"/>
      <c r="K8040" s="220"/>
      <c r="L8040" s="108"/>
      <c r="M8040" s="220"/>
      <c r="N8040" s="108"/>
      <c r="O8040" s="220"/>
      <c r="P8040" s="108"/>
      <c r="Q8040" s="225"/>
    </row>
    <row r="8041" spans="2:17" x14ac:dyDescent="0.25">
      <c r="B8041" s="108"/>
      <c r="C8041" s="220"/>
      <c r="D8041" s="108"/>
      <c r="E8041" s="220"/>
      <c r="F8041" s="108"/>
      <c r="G8041" s="220"/>
      <c r="H8041" s="108"/>
      <c r="I8041" s="220"/>
      <c r="J8041" s="108"/>
      <c r="K8041" s="220"/>
      <c r="L8041" s="108"/>
      <c r="M8041" s="220"/>
      <c r="N8041" s="108"/>
      <c r="O8041" s="220"/>
      <c r="P8041" s="108"/>
      <c r="Q8041" s="225"/>
    </row>
    <row r="8042" spans="2:17" x14ac:dyDescent="0.25">
      <c r="B8042" s="108"/>
      <c r="C8042" s="220"/>
      <c r="D8042" s="108"/>
      <c r="E8042" s="220"/>
      <c r="F8042" s="108"/>
      <c r="G8042" s="220"/>
      <c r="H8042" s="108"/>
      <c r="I8042" s="220"/>
      <c r="J8042" s="108"/>
      <c r="K8042" s="220"/>
      <c r="L8042" s="108"/>
      <c r="M8042" s="220"/>
      <c r="N8042" s="108"/>
      <c r="O8042" s="220"/>
      <c r="P8042" s="108"/>
      <c r="Q8042" s="225"/>
    </row>
    <row r="8043" spans="2:17" x14ac:dyDescent="0.25">
      <c r="B8043" s="108"/>
      <c r="C8043" s="220"/>
      <c r="D8043" s="108"/>
      <c r="E8043" s="220"/>
      <c r="F8043" s="108"/>
      <c r="G8043" s="220"/>
      <c r="H8043" s="108"/>
      <c r="I8043" s="220"/>
      <c r="J8043" s="108"/>
      <c r="K8043" s="220"/>
      <c r="L8043" s="108"/>
      <c r="M8043" s="220"/>
      <c r="N8043" s="108"/>
      <c r="O8043" s="220"/>
      <c r="P8043" s="108"/>
      <c r="Q8043" s="225"/>
    </row>
    <row r="8044" spans="2:17" x14ac:dyDescent="0.25">
      <c r="B8044" s="108"/>
      <c r="C8044" s="220"/>
      <c r="D8044" s="108"/>
      <c r="E8044" s="220"/>
      <c r="F8044" s="108"/>
      <c r="G8044" s="220"/>
      <c r="H8044" s="108"/>
      <c r="I8044" s="220"/>
      <c r="J8044" s="108"/>
      <c r="K8044" s="220"/>
      <c r="L8044" s="108"/>
      <c r="M8044" s="220"/>
      <c r="N8044" s="108"/>
      <c r="O8044" s="220"/>
      <c r="P8044" s="108"/>
      <c r="Q8044" s="225"/>
    </row>
    <row r="8045" spans="2:17" x14ac:dyDescent="0.25">
      <c r="B8045" s="108"/>
      <c r="C8045" s="220"/>
      <c r="D8045" s="108"/>
      <c r="E8045" s="220"/>
      <c r="F8045" s="108"/>
      <c r="G8045" s="220"/>
      <c r="H8045" s="108"/>
      <c r="I8045" s="220"/>
      <c r="J8045" s="108"/>
      <c r="K8045" s="220"/>
      <c r="L8045" s="108"/>
      <c r="M8045" s="220"/>
      <c r="N8045" s="108"/>
      <c r="O8045" s="220"/>
      <c r="P8045" s="108"/>
      <c r="Q8045" s="225"/>
    </row>
    <row r="8046" spans="2:17" x14ac:dyDescent="0.25">
      <c r="B8046" s="108"/>
      <c r="C8046" s="220"/>
      <c r="D8046" s="108"/>
      <c r="E8046" s="220"/>
      <c r="F8046" s="108"/>
      <c r="G8046" s="220"/>
      <c r="H8046" s="108"/>
      <c r="I8046" s="220"/>
      <c r="J8046" s="108"/>
      <c r="K8046" s="220"/>
      <c r="L8046" s="108"/>
      <c r="M8046" s="220"/>
      <c r="N8046" s="108"/>
      <c r="O8046" s="220"/>
      <c r="P8046" s="108"/>
      <c r="Q8046" s="225"/>
    </row>
    <row r="8047" spans="2:17" x14ac:dyDescent="0.25">
      <c r="B8047" s="108"/>
      <c r="C8047" s="220"/>
      <c r="D8047" s="108"/>
      <c r="E8047" s="220"/>
      <c r="F8047" s="108"/>
      <c r="G8047" s="220"/>
      <c r="H8047" s="108"/>
      <c r="I8047" s="220"/>
      <c r="J8047" s="108"/>
      <c r="K8047" s="220"/>
      <c r="L8047" s="108"/>
      <c r="M8047" s="220"/>
      <c r="N8047" s="108"/>
      <c r="O8047" s="220"/>
      <c r="P8047" s="108"/>
      <c r="Q8047" s="225"/>
    </row>
    <row r="8048" spans="2:17" x14ac:dyDescent="0.25">
      <c r="B8048" s="108"/>
      <c r="C8048" s="220"/>
      <c r="D8048" s="108"/>
      <c r="E8048" s="220"/>
      <c r="F8048" s="108"/>
      <c r="G8048" s="220"/>
      <c r="H8048" s="108"/>
      <c r="I8048" s="220"/>
      <c r="J8048" s="108"/>
      <c r="K8048" s="220"/>
      <c r="L8048" s="108"/>
      <c r="M8048" s="220"/>
      <c r="N8048" s="108"/>
      <c r="O8048" s="220"/>
      <c r="P8048" s="108"/>
      <c r="Q8048" s="225"/>
    </row>
    <row r="8049" spans="2:17" x14ac:dyDescent="0.25">
      <c r="B8049" s="108"/>
      <c r="C8049" s="220"/>
      <c r="D8049" s="108"/>
      <c r="E8049" s="220"/>
      <c r="F8049" s="108"/>
      <c r="G8049" s="220"/>
      <c r="H8049" s="108"/>
      <c r="I8049" s="220"/>
      <c r="J8049" s="108"/>
      <c r="K8049" s="220"/>
      <c r="L8049" s="108"/>
      <c r="M8049" s="220"/>
      <c r="N8049" s="108"/>
      <c r="O8049" s="220"/>
      <c r="P8049" s="108"/>
      <c r="Q8049" s="225"/>
    </row>
    <row r="8050" spans="2:17" x14ac:dyDescent="0.25">
      <c r="B8050" s="108"/>
      <c r="C8050" s="220"/>
      <c r="D8050" s="108"/>
      <c r="E8050" s="220"/>
      <c r="F8050" s="108"/>
      <c r="G8050" s="220"/>
      <c r="H8050" s="108"/>
      <c r="I8050" s="220"/>
      <c r="J8050" s="108"/>
      <c r="K8050" s="220"/>
      <c r="L8050" s="108"/>
      <c r="M8050" s="220"/>
      <c r="N8050" s="108"/>
      <c r="O8050" s="220"/>
      <c r="P8050" s="108"/>
      <c r="Q8050" s="225"/>
    </row>
    <row r="8051" spans="2:17" x14ac:dyDescent="0.25">
      <c r="B8051" s="108"/>
      <c r="C8051" s="220"/>
      <c r="D8051" s="108"/>
      <c r="E8051" s="220"/>
      <c r="F8051" s="108"/>
      <c r="G8051" s="220"/>
      <c r="H8051" s="108"/>
      <c r="I8051" s="220"/>
      <c r="J8051" s="108"/>
      <c r="K8051" s="220"/>
      <c r="L8051" s="108"/>
      <c r="M8051" s="220"/>
      <c r="N8051" s="108"/>
      <c r="O8051" s="220"/>
      <c r="P8051" s="108"/>
      <c r="Q8051" s="225"/>
    </row>
    <row r="8052" spans="2:17" x14ac:dyDescent="0.25">
      <c r="B8052" s="108"/>
      <c r="C8052" s="220"/>
      <c r="D8052" s="108"/>
      <c r="E8052" s="220"/>
      <c r="F8052" s="108"/>
      <c r="G8052" s="220"/>
      <c r="H8052" s="108"/>
      <c r="I8052" s="220"/>
      <c r="J8052" s="108"/>
      <c r="K8052" s="220"/>
      <c r="L8052" s="108"/>
      <c r="M8052" s="220"/>
      <c r="N8052" s="108"/>
      <c r="O8052" s="220"/>
      <c r="P8052" s="108"/>
      <c r="Q8052" s="225"/>
    </row>
    <row r="8053" spans="2:17" x14ac:dyDescent="0.25">
      <c r="B8053" s="108"/>
      <c r="C8053" s="220"/>
      <c r="D8053" s="108"/>
      <c r="E8053" s="220"/>
      <c r="F8053" s="108"/>
      <c r="G8053" s="220"/>
      <c r="H8053" s="108"/>
      <c r="I8053" s="220"/>
      <c r="J8053" s="108"/>
      <c r="K8053" s="220"/>
      <c r="L8053" s="108"/>
      <c r="M8053" s="220"/>
      <c r="N8053" s="108"/>
      <c r="O8053" s="220"/>
      <c r="P8053" s="108"/>
      <c r="Q8053" s="225"/>
    </row>
    <row r="8054" spans="2:17" x14ac:dyDescent="0.25">
      <c r="B8054" s="108"/>
      <c r="C8054" s="220"/>
      <c r="D8054" s="108"/>
      <c r="E8054" s="220"/>
      <c r="F8054" s="108"/>
      <c r="G8054" s="220"/>
      <c r="H8054" s="108"/>
      <c r="I8054" s="220"/>
      <c r="J8054" s="108"/>
      <c r="K8054" s="220"/>
      <c r="L8054" s="108"/>
      <c r="M8054" s="220"/>
      <c r="N8054" s="108"/>
      <c r="O8054" s="220"/>
      <c r="P8054" s="108"/>
      <c r="Q8054" s="225"/>
    </row>
    <row r="8055" spans="2:17" x14ac:dyDescent="0.25">
      <c r="B8055" s="108"/>
      <c r="C8055" s="220"/>
      <c r="D8055" s="108"/>
      <c r="E8055" s="220"/>
      <c r="F8055" s="108"/>
      <c r="G8055" s="220"/>
      <c r="H8055" s="108"/>
      <c r="I8055" s="220"/>
      <c r="J8055" s="108"/>
      <c r="K8055" s="220"/>
      <c r="L8055" s="108"/>
      <c r="M8055" s="220"/>
      <c r="N8055" s="108"/>
      <c r="O8055" s="220"/>
      <c r="P8055" s="108"/>
      <c r="Q8055" s="225"/>
    </row>
    <row r="8056" spans="2:17" x14ac:dyDescent="0.25">
      <c r="B8056" s="108"/>
      <c r="C8056" s="220"/>
      <c r="D8056" s="108"/>
      <c r="E8056" s="220"/>
      <c r="F8056" s="108"/>
      <c r="G8056" s="220"/>
      <c r="H8056" s="108"/>
      <c r="I8056" s="220"/>
      <c r="J8056" s="108"/>
      <c r="K8056" s="220"/>
      <c r="L8056" s="108"/>
      <c r="M8056" s="220"/>
      <c r="N8056" s="108"/>
      <c r="O8056" s="220"/>
      <c r="P8056" s="108"/>
      <c r="Q8056" s="225"/>
    </row>
    <row r="8057" spans="2:17" x14ac:dyDescent="0.25">
      <c r="B8057" s="108"/>
      <c r="C8057" s="220"/>
      <c r="D8057" s="108"/>
      <c r="E8057" s="220"/>
      <c r="F8057" s="108"/>
      <c r="G8057" s="220"/>
      <c r="H8057" s="108"/>
      <c r="I8057" s="220"/>
      <c r="J8057" s="108"/>
      <c r="K8057" s="220"/>
      <c r="L8057" s="108"/>
      <c r="M8057" s="220"/>
      <c r="N8057" s="108"/>
      <c r="O8057" s="220"/>
      <c r="P8057" s="108"/>
      <c r="Q8057" s="225"/>
    </row>
    <row r="8058" spans="2:17" x14ac:dyDescent="0.25">
      <c r="B8058" s="108"/>
      <c r="C8058" s="220"/>
      <c r="D8058" s="108"/>
      <c r="E8058" s="220"/>
      <c r="F8058" s="108"/>
      <c r="G8058" s="220"/>
      <c r="H8058" s="108"/>
      <c r="I8058" s="220"/>
      <c r="J8058" s="108"/>
      <c r="K8058" s="220"/>
      <c r="L8058" s="108"/>
      <c r="M8058" s="220"/>
      <c r="N8058" s="108"/>
      <c r="O8058" s="220"/>
      <c r="P8058" s="108"/>
      <c r="Q8058" s="225"/>
    </row>
    <row r="8059" spans="2:17" x14ac:dyDescent="0.25">
      <c r="B8059" s="108"/>
      <c r="C8059" s="220"/>
      <c r="D8059" s="108"/>
      <c r="E8059" s="220"/>
      <c r="F8059" s="108"/>
      <c r="G8059" s="220"/>
      <c r="H8059" s="108"/>
      <c r="I8059" s="220"/>
      <c r="J8059" s="108"/>
      <c r="K8059" s="220"/>
      <c r="L8059" s="108"/>
      <c r="M8059" s="220"/>
      <c r="N8059" s="108"/>
      <c r="O8059" s="220"/>
      <c r="P8059" s="108"/>
      <c r="Q8059" s="225"/>
    </row>
    <row r="8060" spans="2:17" x14ac:dyDescent="0.25">
      <c r="B8060" s="108"/>
      <c r="C8060" s="220"/>
      <c r="D8060" s="108"/>
      <c r="E8060" s="220"/>
      <c r="F8060" s="108"/>
      <c r="G8060" s="220"/>
      <c r="H8060" s="108"/>
      <c r="I8060" s="220"/>
      <c r="J8060" s="108"/>
      <c r="K8060" s="220"/>
      <c r="L8060" s="108"/>
      <c r="M8060" s="220"/>
      <c r="N8060" s="108"/>
      <c r="O8060" s="220"/>
      <c r="P8060" s="108"/>
      <c r="Q8060" s="225"/>
    </row>
    <row r="8061" spans="2:17" x14ac:dyDescent="0.25">
      <c r="B8061" s="108"/>
      <c r="C8061" s="220"/>
      <c r="D8061" s="108"/>
      <c r="E8061" s="220"/>
      <c r="F8061" s="108"/>
      <c r="G8061" s="220"/>
      <c r="H8061" s="108"/>
      <c r="I8061" s="220"/>
      <c r="J8061" s="108"/>
      <c r="K8061" s="220"/>
      <c r="L8061" s="108"/>
      <c r="M8061" s="220"/>
      <c r="N8061" s="108"/>
      <c r="O8061" s="220"/>
      <c r="P8061" s="108"/>
      <c r="Q8061" s="225"/>
    </row>
    <row r="8062" spans="2:17" x14ac:dyDescent="0.25">
      <c r="B8062" s="108"/>
      <c r="C8062" s="220"/>
      <c r="D8062" s="108"/>
      <c r="E8062" s="220"/>
      <c r="F8062" s="108"/>
      <c r="G8062" s="220"/>
      <c r="H8062" s="108"/>
      <c r="I8062" s="220"/>
      <c r="J8062" s="108"/>
      <c r="K8062" s="220"/>
      <c r="L8062" s="108"/>
      <c r="M8062" s="220"/>
      <c r="N8062" s="108"/>
      <c r="O8062" s="220"/>
      <c r="P8062" s="108"/>
      <c r="Q8062" s="225"/>
    </row>
    <row r="8063" spans="2:17" x14ac:dyDescent="0.25">
      <c r="B8063" s="108"/>
      <c r="C8063" s="220"/>
      <c r="D8063" s="108"/>
      <c r="E8063" s="220"/>
      <c r="F8063" s="108"/>
      <c r="G8063" s="220"/>
      <c r="H8063" s="108"/>
      <c r="I8063" s="220"/>
      <c r="J8063" s="108"/>
      <c r="K8063" s="220"/>
      <c r="L8063" s="108"/>
      <c r="M8063" s="220"/>
      <c r="N8063" s="108"/>
      <c r="O8063" s="220"/>
      <c r="P8063" s="108"/>
      <c r="Q8063" s="225"/>
    </row>
    <row r="8064" spans="2:17" x14ac:dyDescent="0.25">
      <c r="B8064" s="108"/>
      <c r="C8064" s="220"/>
      <c r="D8064" s="108"/>
      <c r="E8064" s="220"/>
      <c r="F8064" s="108"/>
      <c r="G8064" s="220"/>
      <c r="H8064" s="108"/>
      <c r="I8064" s="220"/>
      <c r="J8064" s="108"/>
      <c r="K8064" s="220"/>
      <c r="L8064" s="108"/>
      <c r="M8064" s="220"/>
      <c r="N8064" s="108"/>
      <c r="O8064" s="220"/>
      <c r="P8064" s="108"/>
      <c r="Q8064" s="225"/>
    </row>
    <row r="8065" spans="2:17" x14ac:dyDescent="0.25">
      <c r="B8065" s="108"/>
      <c r="C8065" s="220"/>
      <c r="D8065" s="108"/>
      <c r="E8065" s="220"/>
      <c r="F8065" s="108"/>
      <c r="G8065" s="220"/>
      <c r="H8065" s="108"/>
      <c r="I8065" s="220"/>
      <c r="J8065" s="108"/>
      <c r="K8065" s="220"/>
      <c r="L8065" s="108"/>
      <c r="M8065" s="220"/>
      <c r="N8065" s="108"/>
      <c r="O8065" s="220"/>
      <c r="P8065" s="108"/>
      <c r="Q8065" s="225"/>
    </row>
    <row r="8066" spans="2:17" x14ac:dyDescent="0.25">
      <c r="B8066" s="108"/>
      <c r="C8066" s="220"/>
      <c r="D8066" s="108"/>
      <c r="E8066" s="220"/>
      <c r="F8066" s="108"/>
      <c r="G8066" s="220"/>
      <c r="H8066" s="108"/>
      <c r="I8066" s="220"/>
      <c r="J8066" s="108"/>
      <c r="K8066" s="220"/>
      <c r="L8066" s="108"/>
      <c r="M8066" s="220"/>
      <c r="N8066" s="108"/>
      <c r="O8066" s="220"/>
      <c r="P8066" s="108"/>
      <c r="Q8066" s="225"/>
    </row>
    <row r="8067" spans="2:17" x14ac:dyDescent="0.25">
      <c r="B8067" s="108"/>
      <c r="C8067" s="220"/>
      <c r="D8067" s="108"/>
      <c r="E8067" s="220"/>
      <c r="F8067" s="108"/>
      <c r="G8067" s="220"/>
      <c r="H8067" s="108"/>
      <c r="I8067" s="220"/>
      <c r="J8067" s="108"/>
      <c r="K8067" s="220"/>
      <c r="L8067" s="108"/>
      <c r="M8067" s="220"/>
      <c r="N8067" s="108"/>
      <c r="O8067" s="220"/>
      <c r="P8067" s="108"/>
      <c r="Q8067" s="225"/>
    </row>
    <row r="8068" spans="2:17" x14ac:dyDescent="0.25">
      <c r="B8068" s="108"/>
      <c r="C8068" s="220"/>
      <c r="D8068" s="108"/>
      <c r="E8068" s="220"/>
      <c r="F8068" s="108"/>
      <c r="G8068" s="220"/>
      <c r="H8068" s="108"/>
      <c r="I8068" s="220"/>
      <c r="J8068" s="108"/>
      <c r="K8068" s="220"/>
      <c r="L8068" s="108"/>
      <c r="M8068" s="220"/>
      <c r="N8068" s="108"/>
      <c r="O8068" s="220"/>
      <c r="P8068" s="108"/>
      <c r="Q8068" s="225"/>
    </row>
    <row r="8069" spans="2:17" x14ac:dyDescent="0.25">
      <c r="B8069" s="108"/>
      <c r="C8069" s="220"/>
      <c r="D8069" s="108"/>
      <c r="E8069" s="220"/>
      <c r="F8069" s="108"/>
      <c r="G8069" s="220"/>
      <c r="H8069" s="108"/>
      <c r="I8069" s="220"/>
      <c r="J8069" s="108"/>
      <c r="K8069" s="220"/>
      <c r="L8069" s="108"/>
      <c r="M8069" s="220"/>
      <c r="N8069" s="108"/>
      <c r="O8069" s="220"/>
      <c r="P8069" s="108"/>
      <c r="Q8069" s="225"/>
    </row>
    <row r="8070" spans="2:17" x14ac:dyDescent="0.25">
      <c r="B8070" s="108"/>
      <c r="C8070" s="220"/>
      <c r="D8070" s="108"/>
      <c r="E8070" s="220"/>
      <c r="F8070" s="108"/>
      <c r="G8070" s="220"/>
      <c r="H8070" s="108"/>
      <c r="I8070" s="220"/>
      <c r="J8070" s="108"/>
      <c r="K8070" s="220"/>
      <c r="L8070" s="108"/>
      <c r="M8070" s="220"/>
      <c r="N8070" s="108"/>
      <c r="O8070" s="220"/>
      <c r="P8070" s="108"/>
      <c r="Q8070" s="225"/>
    </row>
    <row r="8071" spans="2:17" x14ac:dyDescent="0.25">
      <c r="B8071" s="108"/>
      <c r="C8071" s="220"/>
      <c r="D8071" s="108"/>
      <c r="E8071" s="220"/>
      <c r="F8071" s="108"/>
      <c r="G8071" s="220"/>
      <c r="H8071" s="108"/>
      <c r="I8071" s="220"/>
      <c r="J8071" s="108"/>
      <c r="K8071" s="220"/>
      <c r="L8071" s="108"/>
      <c r="M8071" s="220"/>
      <c r="N8071" s="108"/>
      <c r="O8071" s="220"/>
      <c r="P8071" s="108"/>
      <c r="Q8071" s="225"/>
    </row>
    <row r="8072" spans="2:17" x14ac:dyDescent="0.25">
      <c r="B8072" s="108"/>
      <c r="C8072" s="220"/>
      <c r="D8072" s="108"/>
      <c r="E8072" s="220"/>
      <c r="F8072" s="108"/>
      <c r="G8072" s="220"/>
      <c r="H8072" s="108"/>
      <c r="I8072" s="220"/>
      <c r="J8072" s="108"/>
      <c r="K8072" s="220"/>
      <c r="L8072" s="108"/>
      <c r="M8072" s="220"/>
      <c r="N8072" s="108"/>
      <c r="O8072" s="220"/>
      <c r="P8072" s="108"/>
      <c r="Q8072" s="225"/>
    </row>
    <row r="8073" spans="2:17" x14ac:dyDescent="0.25">
      <c r="B8073" s="108"/>
      <c r="C8073" s="220"/>
      <c r="D8073" s="108"/>
      <c r="E8073" s="220"/>
      <c r="F8073" s="108"/>
      <c r="G8073" s="220"/>
      <c r="H8073" s="108"/>
      <c r="I8073" s="220"/>
      <c r="J8073" s="108"/>
      <c r="K8073" s="220"/>
      <c r="L8073" s="108"/>
      <c r="M8073" s="220"/>
      <c r="N8073" s="108"/>
      <c r="O8073" s="220"/>
      <c r="P8073" s="108"/>
      <c r="Q8073" s="225"/>
    </row>
    <row r="8074" spans="2:17" x14ac:dyDescent="0.25">
      <c r="B8074" s="108"/>
      <c r="C8074" s="220"/>
      <c r="D8074" s="108"/>
      <c r="E8074" s="220"/>
      <c r="F8074" s="108"/>
      <c r="G8074" s="220"/>
      <c r="H8074" s="108"/>
      <c r="I8074" s="220"/>
      <c r="J8074" s="108"/>
      <c r="K8074" s="220"/>
      <c r="L8074" s="108"/>
      <c r="M8074" s="220"/>
      <c r="N8074" s="108"/>
      <c r="O8074" s="220"/>
      <c r="P8074" s="108"/>
      <c r="Q8074" s="225"/>
    </row>
    <row r="8075" spans="2:17" x14ac:dyDescent="0.25">
      <c r="B8075" s="108"/>
      <c r="C8075" s="220"/>
      <c r="D8075" s="108"/>
      <c r="E8075" s="220"/>
      <c r="F8075" s="108"/>
      <c r="G8075" s="220"/>
      <c r="H8075" s="108"/>
      <c r="I8075" s="220"/>
      <c r="J8075" s="108"/>
      <c r="K8075" s="220"/>
      <c r="L8075" s="108"/>
      <c r="M8075" s="220"/>
      <c r="N8075" s="108"/>
      <c r="O8075" s="220"/>
      <c r="P8075" s="108"/>
      <c r="Q8075" s="225"/>
    </row>
    <row r="8076" spans="2:17" x14ac:dyDescent="0.25">
      <c r="B8076" s="108"/>
      <c r="C8076" s="220"/>
      <c r="D8076" s="108"/>
      <c r="E8076" s="220"/>
      <c r="F8076" s="108"/>
      <c r="G8076" s="220"/>
      <c r="H8076" s="108"/>
      <c r="I8076" s="220"/>
      <c r="J8076" s="108"/>
      <c r="K8076" s="220"/>
      <c r="L8076" s="108"/>
      <c r="M8076" s="220"/>
      <c r="N8076" s="108"/>
      <c r="O8076" s="220"/>
      <c r="P8076" s="108"/>
      <c r="Q8076" s="225"/>
    </row>
    <row r="8077" spans="2:17" x14ac:dyDescent="0.25">
      <c r="B8077" s="108"/>
      <c r="C8077" s="220"/>
      <c r="D8077" s="108"/>
      <c r="E8077" s="220"/>
      <c r="F8077" s="108"/>
      <c r="G8077" s="220"/>
      <c r="H8077" s="108"/>
      <c r="I8077" s="220"/>
      <c r="J8077" s="108"/>
      <c r="K8077" s="220"/>
      <c r="L8077" s="108"/>
      <c r="M8077" s="220"/>
      <c r="N8077" s="108"/>
      <c r="O8077" s="220"/>
      <c r="P8077" s="108"/>
      <c r="Q8077" s="225"/>
    </row>
    <row r="8078" spans="2:17" x14ac:dyDescent="0.25">
      <c r="B8078" s="108"/>
      <c r="C8078" s="220"/>
      <c r="D8078" s="108"/>
      <c r="E8078" s="220"/>
      <c r="F8078" s="108"/>
      <c r="G8078" s="220"/>
      <c r="H8078" s="108"/>
      <c r="I8078" s="220"/>
      <c r="J8078" s="108"/>
      <c r="K8078" s="220"/>
      <c r="L8078" s="108"/>
      <c r="M8078" s="220"/>
      <c r="N8078" s="108"/>
      <c r="O8078" s="220"/>
      <c r="P8078" s="108"/>
      <c r="Q8078" s="225"/>
    </row>
    <row r="8079" spans="2:17" x14ac:dyDescent="0.25">
      <c r="B8079" s="108"/>
      <c r="C8079" s="220"/>
      <c r="D8079" s="108"/>
      <c r="E8079" s="220"/>
      <c r="F8079" s="108"/>
      <c r="G8079" s="220"/>
      <c r="H8079" s="108"/>
      <c r="I8079" s="220"/>
      <c r="J8079" s="108"/>
      <c r="K8079" s="220"/>
      <c r="L8079" s="108"/>
      <c r="M8079" s="220"/>
      <c r="N8079" s="108"/>
      <c r="O8079" s="220"/>
      <c r="P8079" s="108"/>
      <c r="Q8079" s="225"/>
    </row>
    <row r="8080" spans="2:17" x14ac:dyDescent="0.25">
      <c r="B8080" s="108"/>
      <c r="C8080" s="220"/>
      <c r="D8080" s="108"/>
      <c r="E8080" s="220"/>
      <c r="F8080" s="108"/>
      <c r="G8080" s="220"/>
      <c r="H8080" s="108"/>
      <c r="I8080" s="220"/>
      <c r="J8080" s="108"/>
      <c r="K8080" s="220"/>
      <c r="L8080" s="108"/>
      <c r="M8080" s="220"/>
      <c r="N8080" s="108"/>
      <c r="O8080" s="220"/>
      <c r="P8080" s="108"/>
      <c r="Q8080" s="225"/>
    </row>
    <row r="8081" spans="2:17" x14ac:dyDescent="0.25">
      <c r="B8081" s="108"/>
      <c r="C8081" s="220"/>
      <c r="D8081" s="108"/>
      <c r="E8081" s="220"/>
      <c r="F8081" s="108"/>
      <c r="G8081" s="220"/>
      <c r="H8081" s="108"/>
      <c r="I8081" s="220"/>
      <c r="J8081" s="108"/>
      <c r="K8081" s="220"/>
      <c r="L8081" s="108"/>
      <c r="M8081" s="220"/>
      <c r="N8081" s="108"/>
      <c r="O8081" s="220"/>
      <c r="P8081" s="108"/>
      <c r="Q8081" s="225"/>
    </row>
    <row r="8082" spans="2:17" x14ac:dyDescent="0.25">
      <c r="B8082" s="108"/>
      <c r="C8082" s="220"/>
      <c r="D8082" s="108"/>
      <c r="E8082" s="220"/>
      <c r="F8082" s="108"/>
      <c r="G8082" s="220"/>
      <c r="H8082" s="108"/>
      <c r="I8082" s="220"/>
      <c r="J8082" s="108"/>
      <c r="K8082" s="220"/>
      <c r="L8082" s="108"/>
      <c r="M8082" s="220"/>
      <c r="N8082" s="108"/>
      <c r="O8082" s="220"/>
      <c r="P8082" s="108"/>
      <c r="Q8082" s="225"/>
    </row>
    <row r="8083" spans="2:17" x14ac:dyDescent="0.25">
      <c r="B8083" s="108"/>
      <c r="C8083" s="220"/>
      <c r="D8083" s="108"/>
      <c r="E8083" s="220"/>
      <c r="F8083" s="108"/>
      <c r="G8083" s="220"/>
      <c r="H8083" s="108"/>
      <c r="I8083" s="220"/>
      <c r="J8083" s="108"/>
      <c r="K8083" s="220"/>
      <c r="L8083" s="108"/>
      <c r="M8083" s="220"/>
      <c r="N8083" s="108"/>
      <c r="O8083" s="220"/>
      <c r="P8083" s="108"/>
      <c r="Q8083" s="225"/>
    </row>
    <row r="8084" spans="2:17" x14ac:dyDescent="0.25">
      <c r="B8084" s="108"/>
      <c r="C8084" s="220"/>
      <c r="D8084" s="108"/>
      <c r="E8084" s="220"/>
      <c r="F8084" s="108"/>
      <c r="G8084" s="220"/>
      <c r="H8084" s="108"/>
      <c r="I8084" s="220"/>
      <c r="J8084" s="108"/>
      <c r="K8084" s="220"/>
      <c r="L8084" s="108"/>
      <c r="M8084" s="220"/>
      <c r="N8084" s="108"/>
      <c r="O8084" s="220"/>
      <c r="P8084" s="108"/>
      <c r="Q8084" s="225"/>
    </row>
    <row r="8085" spans="2:17" x14ac:dyDescent="0.25">
      <c r="B8085" s="108"/>
      <c r="C8085" s="220"/>
      <c r="D8085" s="108"/>
      <c r="E8085" s="220"/>
      <c r="F8085" s="108"/>
      <c r="G8085" s="220"/>
      <c r="H8085" s="108"/>
      <c r="I8085" s="220"/>
      <c r="J8085" s="108"/>
      <c r="K8085" s="220"/>
      <c r="L8085" s="108"/>
      <c r="M8085" s="220"/>
      <c r="N8085" s="108"/>
      <c r="O8085" s="220"/>
      <c r="P8085" s="108"/>
      <c r="Q8085" s="225"/>
    </row>
    <row r="8086" spans="2:17" x14ac:dyDescent="0.25">
      <c r="B8086" s="108"/>
      <c r="C8086" s="220"/>
      <c r="D8086" s="108"/>
      <c r="E8086" s="220"/>
      <c r="F8086" s="108"/>
      <c r="G8086" s="220"/>
      <c r="H8086" s="108"/>
      <c r="I8086" s="220"/>
      <c r="J8086" s="108"/>
      <c r="K8086" s="220"/>
      <c r="L8086" s="108"/>
      <c r="M8086" s="220"/>
      <c r="N8086" s="108"/>
      <c r="O8086" s="220"/>
      <c r="P8086" s="108"/>
      <c r="Q8086" s="225"/>
    </row>
    <row r="8087" spans="2:17" x14ac:dyDescent="0.25">
      <c r="B8087" s="108"/>
      <c r="C8087" s="220"/>
      <c r="D8087" s="108"/>
      <c r="E8087" s="220"/>
      <c r="F8087" s="108"/>
      <c r="G8087" s="220"/>
      <c r="H8087" s="108"/>
      <c r="I8087" s="220"/>
      <c r="J8087" s="108"/>
      <c r="K8087" s="220"/>
      <c r="L8087" s="108"/>
      <c r="M8087" s="220"/>
      <c r="N8087" s="108"/>
      <c r="O8087" s="220"/>
      <c r="P8087" s="108"/>
      <c r="Q8087" s="225"/>
    </row>
    <row r="8088" spans="2:17" x14ac:dyDescent="0.25">
      <c r="B8088" s="108"/>
      <c r="C8088" s="220"/>
      <c r="D8088" s="108"/>
      <c r="E8088" s="220"/>
      <c r="F8088" s="108"/>
      <c r="G8088" s="220"/>
      <c r="H8088" s="108"/>
      <c r="I8088" s="220"/>
      <c r="J8088" s="108"/>
      <c r="K8088" s="220"/>
      <c r="L8088" s="108"/>
      <c r="M8088" s="220"/>
      <c r="N8088" s="108"/>
      <c r="O8088" s="220"/>
      <c r="P8088" s="108"/>
      <c r="Q8088" s="225"/>
    </row>
    <row r="8089" spans="2:17" x14ac:dyDescent="0.25">
      <c r="B8089" s="108"/>
      <c r="C8089" s="220"/>
      <c r="D8089" s="108"/>
      <c r="E8089" s="220"/>
      <c r="F8089" s="108"/>
      <c r="G8089" s="220"/>
      <c r="H8089" s="108"/>
      <c r="I8089" s="220"/>
      <c r="J8089" s="108"/>
      <c r="K8089" s="220"/>
      <c r="L8089" s="108"/>
      <c r="M8089" s="220"/>
      <c r="N8089" s="108"/>
      <c r="O8089" s="220"/>
      <c r="P8089" s="108"/>
      <c r="Q8089" s="225"/>
    </row>
    <row r="8090" spans="2:17" x14ac:dyDescent="0.25">
      <c r="B8090" s="108"/>
      <c r="C8090" s="220"/>
      <c r="D8090" s="108"/>
      <c r="E8090" s="220"/>
      <c r="F8090" s="108"/>
      <c r="G8090" s="220"/>
      <c r="H8090" s="108"/>
      <c r="I8090" s="220"/>
      <c r="J8090" s="108"/>
      <c r="K8090" s="220"/>
      <c r="L8090" s="108"/>
      <c r="M8090" s="220"/>
      <c r="N8090" s="108"/>
      <c r="O8090" s="220"/>
      <c r="P8090" s="108"/>
      <c r="Q8090" s="225"/>
    </row>
    <row r="8091" spans="2:17" x14ac:dyDescent="0.25">
      <c r="B8091" s="108"/>
      <c r="C8091" s="220"/>
      <c r="D8091" s="108"/>
      <c r="E8091" s="220"/>
      <c r="F8091" s="108"/>
      <c r="G8091" s="220"/>
      <c r="H8091" s="108"/>
      <c r="I8091" s="220"/>
      <c r="J8091" s="108"/>
      <c r="K8091" s="220"/>
      <c r="L8091" s="108"/>
      <c r="M8091" s="220"/>
      <c r="N8091" s="108"/>
      <c r="O8091" s="220"/>
      <c r="P8091" s="108"/>
      <c r="Q8091" s="225"/>
    </row>
    <row r="8092" spans="2:17" x14ac:dyDescent="0.25">
      <c r="B8092" s="108"/>
      <c r="C8092" s="220"/>
      <c r="D8092" s="108"/>
      <c r="E8092" s="220"/>
      <c r="F8092" s="108"/>
      <c r="G8092" s="220"/>
      <c r="H8092" s="108"/>
      <c r="I8092" s="220"/>
      <c r="J8092" s="108"/>
      <c r="K8092" s="220"/>
      <c r="L8092" s="108"/>
      <c r="M8092" s="220"/>
      <c r="N8092" s="108"/>
      <c r="O8092" s="220"/>
      <c r="P8092" s="108"/>
      <c r="Q8092" s="225"/>
    </row>
    <row r="8093" spans="2:17" x14ac:dyDescent="0.25">
      <c r="B8093" s="108"/>
      <c r="C8093" s="220"/>
      <c r="D8093" s="108"/>
      <c r="E8093" s="220"/>
      <c r="F8093" s="108"/>
      <c r="G8093" s="220"/>
      <c r="H8093" s="108"/>
      <c r="I8093" s="220"/>
      <c r="J8093" s="108"/>
      <c r="K8093" s="220"/>
      <c r="L8093" s="108"/>
      <c r="M8093" s="220"/>
      <c r="N8093" s="108"/>
      <c r="O8093" s="220"/>
      <c r="P8093" s="108"/>
      <c r="Q8093" s="225"/>
    </row>
    <row r="8094" spans="2:17" x14ac:dyDescent="0.25">
      <c r="B8094" s="108"/>
      <c r="C8094" s="220"/>
      <c r="D8094" s="108"/>
      <c r="E8094" s="220"/>
      <c r="F8094" s="108"/>
      <c r="G8094" s="220"/>
      <c r="H8094" s="108"/>
      <c r="I8094" s="220"/>
      <c r="J8094" s="108"/>
      <c r="K8094" s="220"/>
      <c r="L8094" s="108"/>
      <c r="M8094" s="220"/>
      <c r="N8094" s="108"/>
      <c r="O8094" s="220"/>
      <c r="P8094" s="108"/>
      <c r="Q8094" s="225"/>
    </row>
    <row r="8095" spans="2:17" x14ac:dyDescent="0.25">
      <c r="B8095" s="108"/>
      <c r="C8095" s="220"/>
      <c r="D8095" s="108"/>
      <c r="E8095" s="220"/>
      <c r="F8095" s="108"/>
      <c r="G8095" s="220"/>
      <c r="H8095" s="108"/>
      <c r="I8095" s="220"/>
      <c r="J8095" s="108"/>
      <c r="K8095" s="220"/>
      <c r="L8095" s="108"/>
      <c r="M8095" s="220"/>
      <c r="N8095" s="108"/>
      <c r="O8095" s="220"/>
      <c r="P8095" s="108"/>
      <c r="Q8095" s="225"/>
    </row>
    <row r="8096" spans="2:17" x14ac:dyDescent="0.25">
      <c r="B8096" s="108"/>
      <c r="C8096" s="220"/>
      <c r="D8096" s="108"/>
      <c r="E8096" s="220"/>
      <c r="F8096" s="108"/>
      <c r="G8096" s="220"/>
      <c r="H8096" s="108"/>
      <c r="I8096" s="220"/>
      <c r="J8096" s="108"/>
      <c r="K8096" s="220"/>
      <c r="L8096" s="108"/>
      <c r="M8096" s="220"/>
      <c r="N8096" s="108"/>
      <c r="O8096" s="220"/>
      <c r="P8096" s="108"/>
      <c r="Q8096" s="225"/>
    </row>
    <row r="8097" spans="2:17" x14ac:dyDescent="0.25">
      <c r="B8097" s="108"/>
      <c r="C8097" s="220"/>
      <c r="D8097" s="108"/>
      <c r="E8097" s="220"/>
      <c r="F8097" s="108"/>
      <c r="G8097" s="220"/>
      <c r="H8097" s="108"/>
      <c r="I8097" s="220"/>
      <c r="J8097" s="108"/>
      <c r="K8097" s="220"/>
      <c r="L8097" s="108"/>
      <c r="M8097" s="220"/>
      <c r="N8097" s="108"/>
      <c r="O8097" s="220"/>
      <c r="P8097" s="108"/>
      <c r="Q8097" s="225"/>
    </row>
    <row r="8098" spans="2:17" x14ac:dyDescent="0.25">
      <c r="B8098" s="108"/>
      <c r="C8098" s="220"/>
      <c r="D8098" s="108"/>
      <c r="E8098" s="220"/>
      <c r="F8098" s="108"/>
      <c r="G8098" s="220"/>
      <c r="H8098" s="108"/>
      <c r="I8098" s="220"/>
      <c r="J8098" s="108"/>
      <c r="K8098" s="220"/>
      <c r="L8098" s="108"/>
      <c r="M8098" s="220"/>
      <c r="N8098" s="108"/>
      <c r="O8098" s="220"/>
      <c r="P8098" s="108"/>
      <c r="Q8098" s="225"/>
    </row>
    <row r="8099" spans="2:17" x14ac:dyDescent="0.25">
      <c r="B8099" s="108"/>
      <c r="C8099" s="220"/>
      <c r="D8099" s="108"/>
      <c r="E8099" s="220"/>
      <c r="F8099" s="108"/>
      <c r="G8099" s="220"/>
      <c r="H8099" s="108"/>
      <c r="I8099" s="220"/>
      <c r="J8099" s="108"/>
      <c r="K8099" s="220"/>
      <c r="L8099" s="108"/>
      <c r="M8099" s="220"/>
      <c r="N8099" s="108"/>
      <c r="O8099" s="220"/>
      <c r="P8099" s="108"/>
      <c r="Q8099" s="225"/>
    </row>
    <row r="8100" spans="2:17" x14ac:dyDescent="0.25">
      <c r="B8100" s="108"/>
      <c r="C8100" s="220"/>
      <c r="D8100" s="108"/>
      <c r="E8100" s="220"/>
      <c r="F8100" s="108"/>
      <c r="G8100" s="220"/>
      <c r="H8100" s="108"/>
      <c r="I8100" s="220"/>
      <c r="J8100" s="108"/>
      <c r="K8100" s="220"/>
      <c r="L8100" s="108"/>
      <c r="M8100" s="220"/>
      <c r="N8100" s="108"/>
      <c r="O8100" s="220"/>
      <c r="P8100" s="108"/>
      <c r="Q8100" s="225"/>
    </row>
    <row r="8101" spans="2:17" x14ac:dyDescent="0.25">
      <c r="B8101" s="108"/>
      <c r="C8101" s="220"/>
      <c r="D8101" s="108"/>
      <c r="E8101" s="220"/>
      <c r="F8101" s="108"/>
      <c r="G8101" s="220"/>
      <c r="H8101" s="108"/>
      <c r="I8101" s="220"/>
      <c r="J8101" s="108"/>
      <c r="K8101" s="220"/>
      <c r="L8101" s="108"/>
      <c r="M8101" s="220"/>
      <c r="N8101" s="108"/>
      <c r="O8101" s="220"/>
      <c r="P8101" s="108"/>
      <c r="Q8101" s="225"/>
    </row>
    <row r="8102" spans="2:17" x14ac:dyDescent="0.25">
      <c r="B8102" s="108"/>
      <c r="C8102" s="220"/>
      <c r="D8102" s="108"/>
      <c r="E8102" s="220"/>
      <c r="F8102" s="108"/>
      <c r="G8102" s="220"/>
      <c r="H8102" s="108"/>
      <c r="I8102" s="220"/>
      <c r="J8102" s="108"/>
      <c r="K8102" s="220"/>
      <c r="L8102" s="108"/>
      <c r="M8102" s="220"/>
      <c r="N8102" s="108"/>
      <c r="O8102" s="220"/>
      <c r="P8102" s="108"/>
      <c r="Q8102" s="225"/>
    </row>
    <row r="8103" spans="2:17" x14ac:dyDescent="0.25">
      <c r="B8103" s="108"/>
      <c r="C8103" s="220"/>
      <c r="D8103" s="108"/>
      <c r="E8103" s="220"/>
      <c r="F8103" s="108"/>
      <c r="G8103" s="220"/>
      <c r="H8103" s="108"/>
      <c r="I8103" s="220"/>
      <c r="J8103" s="108"/>
      <c r="K8103" s="220"/>
      <c r="L8103" s="108"/>
      <c r="M8103" s="220"/>
      <c r="N8103" s="108"/>
      <c r="O8103" s="220"/>
      <c r="P8103" s="108"/>
      <c r="Q8103" s="225"/>
    </row>
    <row r="8104" spans="2:17" x14ac:dyDescent="0.25">
      <c r="B8104" s="108"/>
      <c r="C8104" s="220"/>
      <c r="D8104" s="108"/>
      <c r="E8104" s="220"/>
      <c r="F8104" s="108"/>
      <c r="G8104" s="220"/>
      <c r="H8104" s="108"/>
      <c r="I8104" s="220"/>
      <c r="J8104" s="108"/>
      <c r="K8104" s="220"/>
      <c r="L8104" s="108"/>
      <c r="M8104" s="220"/>
      <c r="N8104" s="108"/>
      <c r="O8104" s="220"/>
      <c r="P8104" s="108"/>
      <c r="Q8104" s="225"/>
    </row>
    <row r="8105" spans="2:17" x14ac:dyDescent="0.25">
      <c r="B8105" s="108"/>
      <c r="C8105" s="220"/>
      <c r="D8105" s="108"/>
      <c r="E8105" s="220"/>
      <c r="F8105" s="108"/>
      <c r="G8105" s="220"/>
      <c r="H8105" s="108"/>
      <c r="I8105" s="220"/>
      <c r="J8105" s="108"/>
      <c r="K8105" s="220"/>
      <c r="L8105" s="108"/>
      <c r="M8105" s="220"/>
      <c r="N8105" s="108"/>
      <c r="O8105" s="220"/>
      <c r="P8105" s="108"/>
      <c r="Q8105" s="225"/>
    </row>
    <row r="8106" spans="2:17" x14ac:dyDescent="0.25">
      <c r="B8106" s="108"/>
      <c r="C8106" s="220"/>
      <c r="D8106" s="108"/>
      <c r="E8106" s="220"/>
      <c r="F8106" s="108"/>
      <c r="G8106" s="220"/>
      <c r="H8106" s="108"/>
      <c r="I8106" s="220"/>
      <c r="J8106" s="108"/>
      <c r="K8106" s="220"/>
      <c r="L8106" s="108"/>
      <c r="M8106" s="220"/>
      <c r="N8106" s="108"/>
      <c r="O8106" s="220"/>
      <c r="P8106" s="108"/>
      <c r="Q8106" s="225"/>
    </row>
    <row r="8107" spans="2:17" x14ac:dyDescent="0.25">
      <c r="B8107" s="108"/>
      <c r="C8107" s="220"/>
      <c r="D8107" s="108"/>
      <c r="E8107" s="220"/>
      <c r="F8107" s="108"/>
      <c r="G8107" s="220"/>
      <c r="H8107" s="108"/>
      <c r="I8107" s="220"/>
      <c r="J8107" s="108"/>
      <c r="K8107" s="220"/>
      <c r="L8107" s="108"/>
      <c r="M8107" s="220"/>
      <c r="N8107" s="108"/>
      <c r="O8107" s="220"/>
      <c r="P8107" s="108"/>
      <c r="Q8107" s="225"/>
    </row>
    <row r="8108" spans="2:17" x14ac:dyDescent="0.25">
      <c r="B8108" s="108"/>
      <c r="C8108" s="220"/>
      <c r="D8108" s="108"/>
      <c r="E8108" s="220"/>
      <c r="F8108" s="108"/>
      <c r="G8108" s="220"/>
      <c r="H8108" s="108"/>
      <c r="I8108" s="220"/>
      <c r="J8108" s="108"/>
      <c r="K8108" s="220"/>
      <c r="L8108" s="108"/>
      <c r="M8108" s="220"/>
      <c r="N8108" s="108"/>
      <c r="O8108" s="220"/>
      <c r="P8108" s="108"/>
      <c r="Q8108" s="225"/>
    </row>
    <row r="8109" spans="2:17" x14ac:dyDescent="0.25">
      <c r="B8109" s="108"/>
      <c r="C8109" s="220"/>
      <c r="D8109" s="108"/>
      <c r="E8109" s="220"/>
      <c r="F8109" s="108"/>
      <c r="G8109" s="220"/>
      <c r="H8109" s="108"/>
      <c r="I8109" s="220"/>
      <c r="J8109" s="108"/>
      <c r="K8109" s="220"/>
      <c r="L8109" s="108"/>
      <c r="M8109" s="220"/>
      <c r="N8109" s="108"/>
      <c r="O8109" s="220"/>
      <c r="P8109" s="108"/>
      <c r="Q8109" s="225"/>
    </row>
    <row r="8110" spans="2:17" x14ac:dyDescent="0.25">
      <c r="B8110" s="108"/>
      <c r="C8110" s="220"/>
      <c r="D8110" s="108"/>
      <c r="E8110" s="220"/>
      <c r="F8110" s="108"/>
      <c r="G8110" s="220"/>
      <c r="H8110" s="108"/>
      <c r="I8110" s="220"/>
      <c r="J8110" s="108"/>
      <c r="K8110" s="220"/>
      <c r="L8110" s="108"/>
      <c r="M8110" s="220"/>
      <c r="N8110" s="108"/>
      <c r="O8110" s="220"/>
      <c r="P8110" s="108"/>
      <c r="Q8110" s="225"/>
    </row>
    <row r="8111" spans="2:17" x14ac:dyDescent="0.25">
      <c r="B8111" s="108"/>
      <c r="C8111" s="220"/>
      <c r="D8111" s="108"/>
      <c r="E8111" s="220"/>
      <c r="F8111" s="108"/>
      <c r="G8111" s="220"/>
      <c r="H8111" s="108"/>
      <c r="I8111" s="220"/>
      <c r="J8111" s="108"/>
      <c r="K8111" s="220"/>
      <c r="L8111" s="108"/>
      <c r="M8111" s="220"/>
      <c r="N8111" s="108"/>
      <c r="O8111" s="220"/>
      <c r="P8111" s="108"/>
      <c r="Q8111" s="225"/>
    </row>
    <row r="8112" spans="2:17" x14ac:dyDescent="0.25">
      <c r="B8112" s="108"/>
      <c r="C8112" s="220"/>
      <c r="D8112" s="108"/>
      <c r="E8112" s="220"/>
      <c r="F8112" s="108"/>
      <c r="G8112" s="220"/>
      <c r="H8112" s="108"/>
      <c r="I8112" s="220"/>
      <c r="J8112" s="108"/>
      <c r="K8112" s="220"/>
      <c r="L8112" s="108"/>
      <c r="M8112" s="220"/>
      <c r="N8112" s="108"/>
      <c r="O8112" s="220"/>
      <c r="P8112" s="108"/>
      <c r="Q8112" s="225"/>
    </row>
    <row r="8113" spans="2:17" x14ac:dyDescent="0.25">
      <c r="B8113" s="108"/>
      <c r="C8113" s="220"/>
      <c r="D8113" s="108"/>
      <c r="E8113" s="220"/>
      <c r="F8113" s="108"/>
      <c r="G8113" s="220"/>
      <c r="H8113" s="108"/>
      <c r="I8113" s="220"/>
      <c r="J8113" s="108"/>
      <c r="K8113" s="220"/>
      <c r="L8113" s="108"/>
      <c r="M8113" s="220"/>
      <c r="N8113" s="108"/>
      <c r="O8113" s="220"/>
      <c r="P8113" s="108"/>
      <c r="Q8113" s="225"/>
    </row>
    <row r="8114" spans="2:17" x14ac:dyDescent="0.25">
      <c r="B8114" s="108"/>
      <c r="C8114" s="220"/>
      <c r="D8114" s="108"/>
      <c r="E8114" s="220"/>
      <c r="F8114" s="108"/>
      <c r="G8114" s="220"/>
      <c r="H8114" s="108"/>
      <c r="I8114" s="220"/>
      <c r="J8114" s="108"/>
      <c r="K8114" s="220"/>
      <c r="L8114" s="108"/>
      <c r="M8114" s="220"/>
      <c r="N8114" s="108"/>
      <c r="O8114" s="220"/>
      <c r="P8114" s="108"/>
      <c r="Q8114" s="225"/>
    </row>
    <row r="8115" spans="2:17" x14ac:dyDescent="0.25">
      <c r="B8115" s="108"/>
      <c r="C8115" s="220"/>
      <c r="D8115" s="108"/>
      <c r="E8115" s="220"/>
      <c r="F8115" s="108"/>
      <c r="G8115" s="220"/>
      <c r="H8115" s="108"/>
      <c r="I8115" s="220"/>
      <c r="J8115" s="108"/>
      <c r="K8115" s="220"/>
      <c r="L8115" s="108"/>
      <c r="M8115" s="220"/>
      <c r="N8115" s="108"/>
      <c r="O8115" s="220"/>
      <c r="P8115" s="108"/>
      <c r="Q8115" s="225"/>
    </row>
    <row r="8116" spans="2:17" x14ac:dyDescent="0.25">
      <c r="B8116" s="108"/>
      <c r="C8116" s="220"/>
      <c r="D8116" s="108"/>
      <c r="E8116" s="220"/>
      <c r="F8116" s="108"/>
      <c r="G8116" s="220"/>
      <c r="H8116" s="108"/>
      <c r="I8116" s="220"/>
      <c r="J8116" s="108"/>
      <c r="K8116" s="220"/>
      <c r="L8116" s="108"/>
      <c r="M8116" s="220"/>
      <c r="N8116" s="108"/>
      <c r="O8116" s="220"/>
      <c r="P8116" s="108"/>
      <c r="Q8116" s="225"/>
    </row>
    <row r="8117" spans="2:17" x14ac:dyDescent="0.25">
      <c r="B8117" s="108"/>
      <c r="C8117" s="220"/>
      <c r="D8117" s="108"/>
      <c r="E8117" s="220"/>
      <c r="F8117" s="108"/>
      <c r="G8117" s="220"/>
      <c r="H8117" s="108"/>
      <c r="I8117" s="220"/>
      <c r="J8117" s="108"/>
      <c r="K8117" s="220"/>
      <c r="L8117" s="108"/>
      <c r="M8117" s="220"/>
      <c r="N8117" s="108"/>
      <c r="O8117" s="220"/>
      <c r="P8117" s="108"/>
      <c r="Q8117" s="225"/>
    </row>
    <row r="8118" spans="2:17" x14ac:dyDescent="0.25">
      <c r="B8118" s="108"/>
      <c r="C8118" s="220"/>
      <c r="D8118" s="108"/>
      <c r="E8118" s="220"/>
      <c r="F8118" s="108"/>
      <c r="G8118" s="220"/>
      <c r="H8118" s="108"/>
      <c r="I8118" s="220"/>
      <c r="J8118" s="108"/>
      <c r="K8118" s="220"/>
      <c r="L8118" s="108"/>
      <c r="M8118" s="220"/>
      <c r="N8118" s="108"/>
      <c r="O8118" s="220"/>
      <c r="P8118" s="108"/>
      <c r="Q8118" s="225"/>
    </row>
    <row r="8119" spans="2:17" x14ac:dyDescent="0.25">
      <c r="B8119" s="108"/>
      <c r="C8119" s="220"/>
      <c r="D8119" s="108"/>
      <c r="E8119" s="220"/>
      <c r="F8119" s="108"/>
      <c r="G8119" s="220"/>
      <c r="H8119" s="108"/>
      <c r="I8119" s="220"/>
      <c r="J8119" s="108"/>
      <c r="K8119" s="220"/>
      <c r="L8119" s="108"/>
      <c r="M8119" s="220"/>
      <c r="N8119" s="108"/>
      <c r="O8119" s="220"/>
      <c r="P8119" s="108"/>
      <c r="Q8119" s="225"/>
    </row>
    <row r="8120" spans="2:17" x14ac:dyDescent="0.25">
      <c r="B8120" s="108"/>
      <c r="C8120" s="220"/>
      <c r="D8120" s="108"/>
      <c r="E8120" s="220"/>
      <c r="F8120" s="108"/>
      <c r="G8120" s="220"/>
      <c r="H8120" s="108"/>
      <c r="I8120" s="220"/>
      <c r="J8120" s="108"/>
      <c r="K8120" s="220"/>
      <c r="L8120" s="108"/>
      <c r="M8120" s="220"/>
      <c r="N8120" s="108"/>
      <c r="O8120" s="220"/>
      <c r="P8120" s="108"/>
      <c r="Q8120" s="225"/>
    </row>
    <row r="8121" spans="2:17" x14ac:dyDescent="0.25">
      <c r="B8121" s="108"/>
      <c r="C8121" s="220"/>
      <c r="D8121" s="108"/>
      <c r="E8121" s="220"/>
      <c r="F8121" s="108"/>
      <c r="G8121" s="220"/>
      <c r="H8121" s="108"/>
      <c r="I8121" s="220"/>
      <c r="J8121" s="108"/>
      <c r="K8121" s="220"/>
      <c r="L8121" s="108"/>
      <c r="M8121" s="220"/>
      <c r="N8121" s="108"/>
      <c r="O8121" s="220"/>
      <c r="P8121" s="108"/>
      <c r="Q8121" s="225"/>
    </row>
    <row r="8122" spans="2:17" x14ac:dyDescent="0.25">
      <c r="B8122" s="108"/>
      <c r="C8122" s="220"/>
      <c r="D8122" s="108"/>
      <c r="E8122" s="220"/>
      <c r="F8122" s="108"/>
      <c r="G8122" s="220"/>
      <c r="H8122" s="108"/>
      <c r="I8122" s="220"/>
      <c r="J8122" s="108"/>
      <c r="K8122" s="220"/>
      <c r="L8122" s="108"/>
      <c r="M8122" s="220"/>
      <c r="N8122" s="108"/>
      <c r="O8122" s="220"/>
      <c r="P8122" s="108"/>
      <c r="Q8122" s="225"/>
    </row>
    <row r="8123" spans="2:17" x14ac:dyDescent="0.25">
      <c r="B8123" s="108"/>
      <c r="C8123" s="220"/>
      <c r="D8123" s="108"/>
      <c r="E8123" s="220"/>
      <c r="F8123" s="108"/>
      <c r="G8123" s="220"/>
      <c r="H8123" s="108"/>
      <c r="I8123" s="220"/>
      <c r="J8123" s="108"/>
      <c r="K8123" s="220"/>
      <c r="L8123" s="108"/>
      <c r="M8123" s="220"/>
      <c r="N8123" s="108"/>
      <c r="O8123" s="220"/>
      <c r="P8123" s="108"/>
      <c r="Q8123" s="225"/>
    </row>
    <row r="8124" spans="2:17" x14ac:dyDescent="0.25">
      <c r="B8124" s="108"/>
      <c r="C8124" s="220"/>
      <c r="D8124" s="108"/>
      <c r="E8124" s="220"/>
      <c r="F8124" s="108"/>
      <c r="G8124" s="220"/>
      <c r="H8124" s="108"/>
      <c r="I8124" s="220"/>
      <c r="J8124" s="108"/>
      <c r="K8124" s="220"/>
      <c r="L8124" s="108"/>
      <c r="M8124" s="220"/>
      <c r="N8124" s="108"/>
      <c r="O8124" s="220"/>
      <c r="P8124" s="108"/>
      <c r="Q8124" s="225"/>
    </row>
    <row r="8125" spans="2:17" x14ac:dyDescent="0.25">
      <c r="B8125" s="108"/>
      <c r="C8125" s="220"/>
      <c r="D8125" s="108"/>
      <c r="E8125" s="220"/>
      <c r="F8125" s="108"/>
      <c r="G8125" s="220"/>
      <c r="H8125" s="108"/>
      <c r="I8125" s="220"/>
      <c r="J8125" s="108"/>
      <c r="K8125" s="220"/>
      <c r="L8125" s="108"/>
      <c r="M8125" s="220"/>
      <c r="N8125" s="108"/>
      <c r="O8125" s="220"/>
      <c r="P8125" s="108"/>
      <c r="Q8125" s="225"/>
    </row>
    <row r="8126" spans="2:17" x14ac:dyDescent="0.25">
      <c r="B8126" s="108"/>
      <c r="C8126" s="220"/>
      <c r="D8126" s="108"/>
      <c r="E8126" s="220"/>
      <c r="F8126" s="108"/>
      <c r="G8126" s="220"/>
      <c r="H8126" s="108"/>
      <c r="I8126" s="220"/>
      <c r="J8126" s="108"/>
      <c r="K8126" s="220"/>
      <c r="L8126" s="108"/>
      <c r="M8126" s="220"/>
      <c r="N8126" s="108"/>
      <c r="O8126" s="220"/>
      <c r="P8126" s="108"/>
      <c r="Q8126" s="225"/>
    </row>
    <row r="8127" spans="2:17" x14ac:dyDescent="0.25">
      <c r="B8127" s="108"/>
      <c r="C8127" s="220"/>
      <c r="D8127" s="108"/>
      <c r="E8127" s="220"/>
      <c r="F8127" s="108"/>
      <c r="G8127" s="220"/>
      <c r="H8127" s="108"/>
      <c r="I8127" s="220"/>
      <c r="J8127" s="108"/>
      <c r="K8127" s="220"/>
      <c r="L8127" s="108"/>
      <c r="M8127" s="220"/>
      <c r="N8127" s="108"/>
      <c r="O8127" s="220"/>
      <c r="P8127" s="108"/>
      <c r="Q8127" s="225"/>
    </row>
    <row r="8128" spans="2:17" x14ac:dyDescent="0.25">
      <c r="B8128" s="108"/>
      <c r="C8128" s="220"/>
      <c r="D8128" s="108"/>
      <c r="E8128" s="220"/>
      <c r="F8128" s="108"/>
      <c r="G8128" s="220"/>
      <c r="H8128" s="108"/>
      <c r="I8128" s="220"/>
      <c r="J8128" s="108"/>
      <c r="K8128" s="220"/>
      <c r="L8128" s="108"/>
      <c r="M8128" s="220"/>
      <c r="N8128" s="108"/>
      <c r="O8128" s="220"/>
      <c r="P8128" s="108"/>
      <c r="Q8128" s="225"/>
    </row>
    <row r="8129" spans="2:17" x14ac:dyDescent="0.25">
      <c r="B8129" s="108"/>
      <c r="C8129" s="220"/>
      <c r="D8129" s="108"/>
      <c r="E8129" s="220"/>
      <c r="F8129" s="108"/>
      <c r="G8129" s="220"/>
      <c r="H8129" s="108"/>
      <c r="I8129" s="220"/>
      <c r="J8129" s="108"/>
      <c r="K8129" s="220"/>
      <c r="L8129" s="108"/>
      <c r="M8129" s="220"/>
      <c r="N8129" s="108"/>
      <c r="O8129" s="220"/>
      <c r="P8129" s="108"/>
      <c r="Q8129" s="225"/>
    </row>
    <row r="8130" spans="2:17" x14ac:dyDescent="0.25">
      <c r="B8130" s="108"/>
      <c r="C8130" s="220"/>
      <c r="D8130" s="108"/>
      <c r="E8130" s="220"/>
      <c r="F8130" s="108"/>
      <c r="G8130" s="220"/>
      <c r="H8130" s="108"/>
      <c r="I8130" s="220"/>
      <c r="J8130" s="108"/>
      <c r="K8130" s="220"/>
      <c r="L8130" s="108"/>
      <c r="M8130" s="220"/>
      <c r="N8130" s="108"/>
      <c r="O8130" s="220"/>
      <c r="P8130" s="108"/>
      <c r="Q8130" s="225"/>
    </row>
    <row r="8131" spans="2:17" x14ac:dyDescent="0.25">
      <c r="B8131" s="108"/>
      <c r="C8131" s="220"/>
      <c r="D8131" s="108"/>
      <c r="E8131" s="220"/>
      <c r="F8131" s="108"/>
      <c r="G8131" s="220"/>
      <c r="H8131" s="108"/>
      <c r="I8131" s="220"/>
      <c r="J8131" s="108"/>
      <c r="K8131" s="220"/>
      <c r="L8131" s="108"/>
      <c r="M8131" s="220"/>
      <c r="N8131" s="108"/>
      <c r="O8131" s="220"/>
      <c r="P8131" s="108"/>
      <c r="Q8131" s="225"/>
    </row>
    <row r="8132" spans="2:17" x14ac:dyDescent="0.25">
      <c r="B8132" s="108"/>
      <c r="C8132" s="220"/>
      <c r="D8132" s="108"/>
      <c r="E8132" s="220"/>
      <c r="F8132" s="108"/>
      <c r="G8132" s="220"/>
      <c r="H8132" s="108"/>
      <c r="I8132" s="220"/>
      <c r="J8132" s="108"/>
      <c r="K8132" s="220"/>
      <c r="L8132" s="108"/>
      <c r="M8132" s="220"/>
      <c r="N8132" s="108"/>
      <c r="O8132" s="220"/>
      <c r="P8132" s="108"/>
      <c r="Q8132" s="225"/>
    </row>
    <row r="8133" spans="2:17" x14ac:dyDescent="0.25">
      <c r="B8133" s="108"/>
      <c r="C8133" s="220"/>
      <c r="D8133" s="108"/>
      <c r="E8133" s="220"/>
      <c r="F8133" s="108"/>
      <c r="G8133" s="220"/>
      <c r="H8133" s="108"/>
      <c r="I8133" s="220"/>
      <c r="J8133" s="108"/>
      <c r="K8133" s="220"/>
      <c r="L8133" s="108"/>
      <c r="M8133" s="220"/>
      <c r="N8133" s="108"/>
      <c r="O8133" s="220"/>
      <c r="P8133" s="108"/>
      <c r="Q8133" s="225"/>
    </row>
    <row r="8134" spans="2:17" x14ac:dyDescent="0.25">
      <c r="B8134" s="108"/>
      <c r="C8134" s="220"/>
      <c r="D8134" s="108"/>
      <c r="E8134" s="220"/>
      <c r="F8134" s="108"/>
      <c r="G8134" s="220"/>
      <c r="H8134" s="108"/>
      <c r="I8134" s="220"/>
      <c r="J8134" s="108"/>
      <c r="K8134" s="220"/>
      <c r="L8134" s="108"/>
      <c r="M8134" s="220"/>
      <c r="N8134" s="108"/>
      <c r="O8134" s="220"/>
      <c r="P8134" s="108"/>
      <c r="Q8134" s="225"/>
    </row>
    <row r="8135" spans="2:17" x14ac:dyDescent="0.25">
      <c r="B8135" s="108"/>
      <c r="C8135" s="220"/>
      <c r="D8135" s="108"/>
      <c r="E8135" s="220"/>
      <c r="F8135" s="108"/>
      <c r="G8135" s="220"/>
      <c r="H8135" s="108"/>
      <c r="I8135" s="220"/>
      <c r="J8135" s="108"/>
      <c r="K8135" s="220"/>
      <c r="L8135" s="108"/>
      <c r="M8135" s="220"/>
      <c r="N8135" s="108"/>
      <c r="O8135" s="220"/>
      <c r="P8135" s="108"/>
      <c r="Q8135" s="225"/>
    </row>
    <row r="8136" spans="2:17" x14ac:dyDescent="0.25">
      <c r="B8136" s="108"/>
      <c r="C8136" s="220"/>
      <c r="D8136" s="108"/>
      <c r="E8136" s="220"/>
      <c r="F8136" s="108"/>
      <c r="G8136" s="220"/>
      <c r="H8136" s="108"/>
      <c r="I8136" s="220"/>
      <c r="J8136" s="108"/>
      <c r="K8136" s="220"/>
      <c r="L8136" s="108"/>
      <c r="M8136" s="220"/>
      <c r="N8136" s="108"/>
      <c r="O8136" s="220"/>
      <c r="P8136" s="108"/>
      <c r="Q8136" s="225"/>
    </row>
    <row r="8137" spans="2:17" x14ac:dyDescent="0.25">
      <c r="B8137" s="108"/>
      <c r="C8137" s="220"/>
      <c r="D8137" s="108"/>
      <c r="E8137" s="220"/>
      <c r="F8137" s="108"/>
      <c r="G8137" s="220"/>
      <c r="H8137" s="108"/>
      <c r="I8137" s="220"/>
      <c r="J8137" s="108"/>
      <c r="K8137" s="220"/>
      <c r="L8137" s="108"/>
      <c r="M8137" s="220"/>
      <c r="N8137" s="108"/>
      <c r="O8137" s="220"/>
      <c r="P8137" s="108"/>
      <c r="Q8137" s="225"/>
    </row>
    <row r="8138" spans="2:17" x14ac:dyDescent="0.25">
      <c r="B8138" s="108"/>
      <c r="C8138" s="220"/>
      <c r="D8138" s="108"/>
      <c r="E8138" s="220"/>
      <c r="F8138" s="108"/>
      <c r="G8138" s="220"/>
      <c r="H8138" s="108"/>
      <c r="I8138" s="220"/>
      <c r="J8138" s="108"/>
      <c r="K8138" s="220"/>
      <c r="L8138" s="108"/>
      <c r="M8138" s="220"/>
      <c r="N8138" s="108"/>
      <c r="O8138" s="220"/>
      <c r="P8138" s="108"/>
      <c r="Q8138" s="225"/>
    </row>
    <row r="8139" spans="2:17" x14ac:dyDescent="0.25">
      <c r="B8139" s="108"/>
      <c r="C8139" s="220"/>
      <c r="D8139" s="108"/>
      <c r="E8139" s="220"/>
      <c r="F8139" s="108"/>
      <c r="G8139" s="220"/>
      <c r="H8139" s="108"/>
      <c r="I8139" s="220"/>
      <c r="J8139" s="108"/>
      <c r="K8139" s="220"/>
      <c r="L8139" s="108"/>
      <c r="M8139" s="220"/>
      <c r="N8139" s="108"/>
      <c r="O8139" s="220"/>
      <c r="P8139" s="108"/>
      <c r="Q8139" s="225"/>
    </row>
    <row r="8140" spans="2:17" x14ac:dyDescent="0.25">
      <c r="B8140" s="108"/>
      <c r="C8140" s="220"/>
      <c r="D8140" s="108"/>
      <c r="E8140" s="220"/>
      <c r="F8140" s="108"/>
      <c r="G8140" s="220"/>
      <c r="H8140" s="108"/>
      <c r="I8140" s="220"/>
      <c r="J8140" s="108"/>
      <c r="K8140" s="220"/>
      <c r="L8140" s="108"/>
      <c r="M8140" s="220"/>
      <c r="N8140" s="108"/>
      <c r="O8140" s="220"/>
      <c r="P8140" s="108"/>
      <c r="Q8140" s="225"/>
    </row>
    <row r="8141" spans="2:17" x14ac:dyDescent="0.25">
      <c r="B8141" s="108"/>
      <c r="C8141" s="220"/>
      <c r="D8141" s="108"/>
      <c r="E8141" s="220"/>
      <c r="F8141" s="108"/>
      <c r="G8141" s="220"/>
      <c r="H8141" s="108"/>
      <c r="I8141" s="220"/>
      <c r="J8141" s="108"/>
      <c r="K8141" s="220"/>
      <c r="L8141" s="108"/>
      <c r="M8141" s="220"/>
      <c r="N8141" s="108"/>
      <c r="O8141" s="220"/>
      <c r="P8141" s="108"/>
      <c r="Q8141" s="225"/>
    </row>
    <row r="8142" spans="2:17" x14ac:dyDescent="0.25">
      <c r="B8142" s="108"/>
      <c r="C8142" s="220"/>
      <c r="D8142" s="108"/>
      <c r="E8142" s="220"/>
      <c r="F8142" s="108"/>
      <c r="G8142" s="220"/>
      <c r="H8142" s="108"/>
      <c r="I8142" s="220"/>
      <c r="J8142" s="108"/>
      <c r="K8142" s="220"/>
      <c r="L8142" s="108"/>
      <c r="M8142" s="220"/>
      <c r="N8142" s="108"/>
      <c r="O8142" s="220"/>
      <c r="P8142" s="108"/>
      <c r="Q8142" s="225"/>
    </row>
    <row r="8143" spans="2:17" x14ac:dyDescent="0.25">
      <c r="B8143" s="108"/>
      <c r="C8143" s="220"/>
      <c r="D8143" s="108"/>
      <c r="E8143" s="220"/>
      <c r="F8143" s="108"/>
      <c r="G8143" s="220"/>
      <c r="H8143" s="108"/>
      <c r="I8143" s="220"/>
      <c r="J8143" s="108"/>
      <c r="K8143" s="220"/>
      <c r="L8143" s="108"/>
      <c r="M8143" s="220"/>
      <c r="N8143" s="108"/>
      <c r="O8143" s="220"/>
      <c r="P8143" s="108"/>
      <c r="Q8143" s="225"/>
    </row>
    <row r="8144" spans="2:17" x14ac:dyDescent="0.25">
      <c r="B8144" s="108"/>
      <c r="C8144" s="220"/>
      <c r="D8144" s="108"/>
      <c r="E8144" s="220"/>
      <c r="F8144" s="108"/>
      <c r="G8144" s="220"/>
      <c r="H8144" s="108"/>
      <c r="I8144" s="220"/>
      <c r="J8144" s="108"/>
      <c r="K8144" s="220"/>
      <c r="L8144" s="108"/>
      <c r="M8144" s="220"/>
      <c r="N8144" s="108"/>
      <c r="O8144" s="220"/>
      <c r="P8144" s="108"/>
      <c r="Q8144" s="225"/>
    </row>
    <row r="8145" spans="2:17" x14ac:dyDescent="0.25">
      <c r="B8145" s="108"/>
      <c r="C8145" s="220"/>
      <c r="D8145" s="108"/>
      <c r="E8145" s="220"/>
      <c r="F8145" s="108"/>
      <c r="G8145" s="220"/>
      <c r="H8145" s="108"/>
      <c r="I8145" s="220"/>
      <c r="J8145" s="108"/>
      <c r="K8145" s="220"/>
      <c r="L8145" s="108"/>
      <c r="M8145" s="220"/>
      <c r="N8145" s="108"/>
      <c r="O8145" s="220"/>
      <c r="P8145" s="108"/>
      <c r="Q8145" s="225"/>
    </row>
    <row r="8146" spans="2:17" x14ac:dyDescent="0.25">
      <c r="B8146" s="108"/>
      <c r="C8146" s="220"/>
      <c r="D8146" s="108"/>
      <c r="E8146" s="220"/>
      <c r="F8146" s="108"/>
      <c r="G8146" s="220"/>
      <c r="H8146" s="108"/>
      <c r="I8146" s="220"/>
      <c r="J8146" s="108"/>
      <c r="K8146" s="220"/>
      <c r="L8146" s="108"/>
      <c r="M8146" s="220"/>
      <c r="N8146" s="108"/>
      <c r="O8146" s="220"/>
      <c r="P8146" s="108"/>
      <c r="Q8146" s="225"/>
    </row>
    <row r="8147" spans="2:17" x14ac:dyDescent="0.25">
      <c r="B8147" s="108"/>
      <c r="C8147" s="220"/>
      <c r="D8147" s="108"/>
      <c r="E8147" s="220"/>
      <c r="F8147" s="108"/>
      <c r="G8147" s="220"/>
      <c r="H8147" s="108"/>
      <c r="I8147" s="220"/>
      <c r="J8147" s="108"/>
      <c r="K8147" s="220"/>
      <c r="L8147" s="108"/>
      <c r="M8147" s="220"/>
      <c r="N8147" s="108"/>
      <c r="O8147" s="220"/>
      <c r="P8147" s="108"/>
      <c r="Q8147" s="225"/>
    </row>
    <row r="8148" spans="2:17" x14ac:dyDescent="0.25">
      <c r="B8148" s="108"/>
      <c r="C8148" s="220"/>
      <c r="D8148" s="108"/>
      <c r="E8148" s="220"/>
      <c r="F8148" s="108"/>
      <c r="G8148" s="220"/>
      <c r="H8148" s="108"/>
      <c r="I8148" s="220"/>
      <c r="J8148" s="108"/>
      <c r="K8148" s="220"/>
      <c r="L8148" s="108"/>
      <c r="M8148" s="220"/>
      <c r="N8148" s="108"/>
      <c r="O8148" s="220"/>
      <c r="P8148" s="108"/>
      <c r="Q8148" s="225"/>
    </row>
    <row r="8149" spans="2:17" x14ac:dyDescent="0.25">
      <c r="B8149" s="108"/>
      <c r="C8149" s="220"/>
      <c r="D8149" s="108"/>
      <c r="E8149" s="220"/>
      <c r="F8149" s="108"/>
      <c r="G8149" s="220"/>
      <c r="H8149" s="108"/>
      <c r="I8149" s="220"/>
      <c r="J8149" s="108"/>
      <c r="K8149" s="220"/>
      <c r="L8149" s="108"/>
      <c r="M8149" s="220"/>
      <c r="N8149" s="108"/>
      <c r="O8149" s="220"/>
      <c r="P8149" s="108"/>
      <c r="Q8149" s="225"/>
    </row>
    <row r="8150" spans="2:17" x14ac:dyDescent="0.25">
      <c r="B8150" s="108"/>
      <c r="C8150" s="220"/>
      <c r="D8150" s="108"/>
      <c r="E8150" s="220"/>
      <c r="F8150" s="108"/>
      <c r="G8150" s="220"/>
      <c r="H8150" s="108"/>
      <c r="I8150" s="220"/>
      <c r="J8150" s="108"/>
      <c r="K8150" s="220"/>
      <c r="L8150" s="108"/>
      <c r="M8150" s="220"/>
      <c r="N8150" s="108"/>
      <c r="O8150" s="220"/>
      <c r="P8150" s="108"/>
      <c r="Q8150" s="225"/>
    </row>
    <row r="8151" spans="2:17" x14ac:dyDescent="0.25">
      <c r="B8151" s="108"/>
      <c r="C8151" s="220"/>
      <c r="D8151" s="108"/>
      <c r="E8151" s="220"/>
      <c r="F8151" s="108"/>
      <c r="G8151" s="220"/>
      <c r="H8151" s="108"/>
      <c r="I8151" s="220"/>
      <c r="J8151" s="108"/>
      <c r="K8151" s="220"/>
      <c r="L8151" s="108"/>
      <c r="M8151" s="220"/>
      <c r="N8151" s="108"/>
      <c r="O8151" s="220"/>
      <c r="P8151" s="108"/>
      <c r="Q8151" s="225"/>
    </row>
    <row r="8152" spans="2:17" x14ac:dyDescent="0.25">
      <c r="B8152" s="108"/>
      <c r="C8152" s="220"/>
      <c r="D8152" s="108"/>
      <c r="E8152" s="220"/>
      <c r="F8152" s="108"/>
      <c r="G8152" s="220"/>
      <c r="H8152" s="108"/>
      <c r="I8152" s="220"/>
      <c r="J8152" s="108"/>
      <c r="K8152" s="220"/>
      <c r="L8152" s="108"/>
      <c r="M8152" s="220"/>
      <c r="N8152" s="108"/>
      <c r="O8152" s="220"/>
      <c r="P8152" s="108"/>
      <c r="Q8152" s="225"/>
    </row>
    <row r="8153" spans="2:17" x14ac:dyDescent="0.25">
      <c r="B8153" s="108"/>
      <c r="C8153" s="220"/>
      <c r="D8153" s="108"/>
      <c r="E8153" s="220"/>
      <c r="F8153" s="108"/>
      <c r="G8153" s="220"/>
      <c r="H8153" s="108"/>
      <c r="I8153" s="220"/>
      <c r="J8153" s="108"/>
      <c r="K8153" s="220"/>
      <c r="L8153" s="108"/>
      <c r="M8153" s="220"/>
      <c r="N8153" s="108"/>
      <c r="O8153" s="220"/>
      <c r="P8153" s="108"/>
      <c r="Q8153" s="225"/>
    </row>
    <row r="8154" spans="2:17" x14ac:dyDescent="0.25">
      <c r="B8154" s="108"/>
      <c r="C8154" s="220"/>
      <c r="D8154" s="108"/>
      <c r="E8154" s="220"/>
      <c r="F8154" s="108"/>
      <c r="G8154" s="220"/>
      <c r="H8154" s="108"/>
      <c r="I8154" s="220"/>
      <c r="J8154" s="108"/>
      <c r="K8154" s="220"/>
      <c r="L8154" s="108"/>
      <c r="M8154" s="220"/>
      <c r="N8154" s="108"/>
      <c r="O8154" s="220"/>
      <c r="P8154" s="108"/>
      <c r="Q8154" s="225"/>
    </row>
    <row r="8155" spans="2:17" x14ac:dyDescent="0.25">
      <c r="B8155" s="108"/>
      <c r="C8155" s="220"/>
      <c r="D8155" s="108"/>
      <c r="E8155" s="220"/>
      <c r="F8155" s="108"/>
      <c r="G8155" s="220"/>
      <c r="H8155" s="108"/>
      <c r="I8155" s="220"/>
      <c r="J8155" s="108"/>
      <c r="K8155" s="220"/>
      <c r="L8155" s="108"/>
      <c r="M8155" s="220"/>
      <c r="N8155" s="108"/>
      <c r="O8155" s="220"/>
      <c r="P8155" s="108"/>
      <c r="Q8155" s="225"/>
    </row>
    <row r="8156" spans="2:17" x14ac:dyDescent="0.25">
      <c r="B8156" s="108"/>
      <c r="C8156" s="220"/>
      <c r="D8156" s="108"/>
      <c r="E8156" s="220"/>
      <c r="F8156" s="108"/>
      <c r="G8156" s="220"/>
      <c r="H8156" s="108"/>
      <c r="I8156" s="220"/>
      <c r="J8156" s="108"/>
      <c r="K8156" s="220"/>
      <c r="L8156" s="108"/>
      <c r="M8156" s="220"/>
      <c r="N8156" s="108"/>
      <c r="O8156" s="220"/>
      <c r="P8156" s="108"/>
      <c r="Q8156" s="225"/>
    </row>
    <row r="8157" spans="2:17" x14ac:dyDescent="0.25">
      <c r="B8157" s="108"/>
      <c r="C8157" s="220"/>
      <c r="D8157" s="108"/>
      <c r="E8157" s="220"/>
      <c r="F8157" s="108"/>
      <c r="G8157" s="220"/>
      <c r="H8157" s="108"/>
      <c r="I8157" s="220"/>
      <c r="J8157" s="108"/>
      <c r="K8157" s="220"/>
      <c r="L8157" s="108"/>
      <c r="M8157" s="220"/>
      <c r="N8157" s="108"/>
      <c r="O8157" s="220"/>
      <c r="P8157" s="108"/>
      <c r="Q8157" s="225"/>
    </row>
    <row r="8158" spans="2:17" x14ac:dyDescent="0.25">
      <c r="B8158" s="108"/>
      <c r="C8158" s="220"/>
      <c r="D8158" s="108"/>
      <c r="E8158" s="220"/>
      <c r="F8158" s="108"/>
      <c r="G8158" s="220"/>
      <c r="H8158" s="108"/>
      <c r="I8158" s="220"/>
      <c r="J8158" s="108"/>
      <c r="K8158" s="220"/>
      <c r="L8158" s="108"/>
      <c r="M8158" s="220"/>
      <c r="N8158" s="108"/>
      <c r="O8158" s="220"/>
      <c r="P8158" s="108"/>
      <c r="Q8158" s="225"/>
    </row>
    <row r="8159" spans="2:17" x14ac:dyDescent="0.25">
      <c r="B8159" s="108"/>
      <c r="C8159" s="220"/>
      <c r="D8159" s="108"/>
      <c r="E8159" s="220"/>
      <c r="F8159" s="108"/>
      <c r="G8159" s="220"/>
      <c r="H8159" s="108"/>
      <c r="I8159" s="220"/>
      <c r="J8159" s="108"/>
      <c r="K8159" s="220"/>
      <c r="L8159" s="108"/>
      <c r="M8159" s="220"/>
      <c r="N8159" s="108"/>
      <c r="O8159" s="220"/>
      <c r="P8159" s="108"/>
      <c r="Q8159" s="225"/>
    </row>
    <row r="8160" spans="2:17" x14ac:dyDescent="0.25">
      <c r="B8160" s="108"/>
      <c r="C8160" s="220"/>
      <c r="D8160" s="108"/>
      <c r="E8160" s="220"/>
      <c r="F8160" s="108"/>
      <c r="G8160" s="220"/>
      <c r="H8160" s="108"/>
      <c r="I8160" s="220"/>
      <c r="J8160" s="108"/>
      <c r="K8160" s="220"/>
      <c r="L8160" s="108"/>
      <c r="M8160" s="220"/>
      <c r="N8160" s="108"/>
      <c r="O8160" s="220"/>
      <c r="P8160" s="108"/>
      <c r="Q8160" s="225"/>
    </row>
    <row r="8161" spans="2:17" x14ac:dyDescent="0.25">
      <c r="B8161" s="108"/>
      <c r="C8161" s="220"/>
      <c r="D8161" s="108"/>
      <c r="E8161" s="220"/>
      <c r="F8161" s="108"/>
      <c r="G8161" s="220"/>
      <c r="H8161" s="108"/>
      <c r="I8161" s="220"/>
      <c r="J8161" s="108"/>
      <c r="K8161" s="220"/>
      <c r="L8161" s="108"/>
      <c r="M8161" s="220"/>
      <c r="N8161" s="108"/>
      <c r="O8161" s="220"/>
      <c r="P8161" s="108"/>
      <c r="Q8161" s="225"/>
    </row>
    <row r="8162" spans="2:17" x14ac:dyDescent="0.25">
      <c r="B8162" s="108"/>
      <c r="C8162" s="220"/>
      <c r="D8162" s="108"/>
      <c r="E8162" s="220"/>
      <c r="F8162" s="108"/>
      <c r="G8162" s="220"/>
      <c r="H8162" s="108"/>
      <c r="I8162" s="220"/>
      <c r="J8162" s="108"/>
      <c r="K8162" s="220"/>
      <c r="L8162" s="108"/>
      <c r="M8162" s="220"/>
      <c r="N8162" s="108"/>
      <c r="O8162" s="220"/>
      <c r="P8162" s="108"/>
      <c r="Q8162" s="225"/>
    </row>
    <row r="8163" spans="2:17" x14ac:dyDescent="0.25">
      <c r="B8163" s="108"/>
      <c r="C8163" s="220"/>
      <c r="D8163" s="108"/>
      <c r="E8163" s="220"/>
      <c r="F8163" s="108"/>
      <c r="G8163" s="220"/>
      <c r="H8163" s="108"/>
      <c r="I8163" s="220"/>
      <c r="J8163" s="108"/>
      <c r="K8163" s="220"/>
      <c r="L8163" s="108"/>
      <c r="M8163" s="220"/>
      <c r="N8163" s="108"/>
      <c r="O8163" s="220"/>
      <c r="P8163" s="108"/>
      <c r="Q8163" s="225"/>
    </row>
    <row r="8164" spans="2:17" x14ac:dyDescent="0.25">
      <c r="B8164" s="108"/>
      <c r="C8164" s="220"/>
      <c r="D8164" s="108"/>
      <c r="E8164" s="220"/>
      <c r="F8164" s="108"/>
      <c r="G8164" s="220"/>
      <c r="H8164" s="108"/>
      <c r="I8164" s="220"/>
      <c r="J8164" s="108"/>
      <c r="K8164" s="220"/>
      <c r="L8164" s="108"/>
      <c r="M8164" s="220"/>
      <c r="N8164" s="108"/>
      <c r="O8164" s="220"/>
      <c r="P8164" s="108"/>
      <c r="Q8164" s="225"/>
    </row>
    <row r="8165" spans="2:17" x14ac:dyDescent="0.25">
      <c r="B8165" s="108"/>
      <c r="C8165" s="220"/>
      <c r="D8165" s="108"/>
      <c r="E8165" s="220"/>
      <c r="F8165" s="108"/>
      <c r="G8165" s="220"/>
      <c r="H8165" s="108"/>
      <c r="I8165" s="220"/>
      <c r="J8165" s="108"/>
      <c r="K8165" s="220"/>
      <c r="L8165" s="108"/>
      <c r="M8165" s="220"/>
      <c r="N8165" s="108"/>
      <c r="O8165" s="220"/>
      <c r="P8165" s="108"/>
      <c r="Q8165" s="225"/>
    </row>
    <row r="8166" spans="2:17" x14ac:dyDescent="0.25">
      <c r="B8166" s="108"/>
      <c r="C8166" s="220"/>
      <c r="D8166" s="108"/>
      <c r="E8166" s="220"/>
      <c r="F8166" s="108"/>
      <c r="G8166" s="220"/>
      <c r="H8166" s="108"/>
      <c r="I8166" s="220"/>
      <c r="J8166" s="108"/>
      <c r="K8166" s="220"/>
      <c r="L8166" s="108"/>
      <c r="M8166" s="220"/>
      <c r="N8166" s="108"/>
      <c r="O8166" s="220"/>
      <c r="P8166" s="108"/>
      <c r="Q8166" s="225"/>
    </row>
    <row r="8167" spans="2:17" x14ac:dyDescent="0.25">
      <c r="B8167" s="108"/>
      <c r="C8167" s="220"/>
      <c r="D8167" s="108"/>
      <c r="E8167" s="220"/>
      <c r="F8167" s="108"/>
      <c r="G8167" s="220"/>
      <c r="H8167" s="108"/>
      <c r="I8167" s="220"/>
      <c r="J8167" s="108"/>
      <c r="K8167" s="220"/>
      <c r="L8167" s="108"/>
      <c r="M8167" s="220"/>
      <c r="N8167" s="108"/>
      <c r="O8167" s="220"/>
      <c r="P8167" s="108"/>
      <c r="Q8167" s="225"/>
    </row>
    <row r="8168" spans="2:17" x14ac:dyDescent="0.25">
      <c r="B8168" s="108"/>
      <c r="C8168" s="220"/>
      <c r="D8168" s="108"/>
      <c r="E8168" s="220"/>
      <c r="F8168" s="108"/>
      <c r="G8168" s="220"/>
      <c r="H8168" s="108"/>
      <c r="I8168" s="220"/>
      <c r="J8168" s="108"/>
      <c r="K8168" s="220"/>
      <c r="L8168" s="108"/>
      <c r="M8168" s="220"/>
      <c r="N8168" s="108"/>
      <c r="O8168" s="220"/>
      <c r="P8168" s="108"/>
      <c r="Q8168" s="225"/>
    </row>
    <row r="8169" spans="2:17" x14ac:dyDescent="0.25">
      <c r="B8169" s="108"/>
      <c r="C8169" s="220"/>
      <c r="D8169" s="108"/>
      <c r="E8169" s="220"/>
      <c r="F8169" s="108"/>
      <c r="G8169" s="220"/>
      <c r="H8169" s="108"/>
      <c r="I8169" s="220"/>
      <c r="J8169" s="108"/>
      <c r="K8169" s="220"/>
      <c r="L8169" s="108"/>
      <c r="M8169" s="220"/>
      <c r="N8169" s="108"/>
      <c r="O8169" s="220"/>
      <c r="P8169" s="108"/>
      <c r="Q8169" s="225"/>
    </row>
    <row r="8170" spans="2:17" x14ac:dyDescent="0.25">
      <c r="B8170" s="108"/>
      <c r="C8170" s="220"/>
      <c r="D8170" s="108"/>
      <c r="E8170" s="220"/>
      <c r="F8170" s="108"/>
      <c r="G8170" s="220"/>
      <c r="H8170" s="108"/>
      <c r="I8170" s="220"/>
      <c r="J8170" s="108"/>
      <c r="K8170" s="220"/>
      <c r="L8170" s="108"/>
      <c r="M8170" s="220"/>
      <c r="N8170" s="108"/>
      <c r="O8170" s="220"/>
      <c r="P8170" s="108"/>
      <c r="Q8170" s="225"/>
    </row>
    <row r="8171" spans="2:17" x14ac:dyDescent="0.25">
      <c r="B8171" s="108"/>
      <c r="C8171" s="220"/>
      <c r="D8171" s="108"/>
      <c r="E8171" s="220"/>
      <c r="F8171" s="108"/>
      <c r="G8171" s="220"/>
      <c r="H8171" s="108"/>
      <c r="I8171" s="220"/>
      <c r="J8171" s="108"/>
      <c r="K8171" s="220"/>
      <c r="L8171" s="108"/>
      <c r="M8171" s="220"/>
      <c r="N8171" s="108"/>
      <c r="O8171" s="220"/>
      <c r="P8171" s="108"/>
      <c r="Q8171" s="225"/>
    </row>
    <row r="8172" spans="2:17" x14ac:dyDescent="0.25">
      <c r="B8172" s="108"/>
      <c r="C8172" s="220"/>
      <c r="D8172" s="108"/>
      <c r="E8172" s="220"/>
      <c r="F8172" s="108"/>
      <c r="G8172" s="220"/>
      <c r="H8172" s="108"/>
      <c r="I8172" s="220"/>
      <c r="J8172" s="108"/>
      <c r="K8172" s="220"/>
      <c r="L8172" s="108"/>
      <c r="M8172" s="220"/>
      <c r="N8172" s="108"/>
      <c r="O8172" s="220"/>
      <c r="P8172" s="108"/>
      <c r="Q8172" s="225"/>
    </row>
    <row r="8173" spans="2:17" x14ac:dyDescent="0.25">
      <c r="B8173" s="108"/>
      <c r="C8173" s="220"/>
      <c r="D8173" s="108"/>
      <c r="E8173" s="220"/>
      <c r="F8173" s="108"/>
      <c r="G8173" s="220"/>
      <c r="H8173" s="108"/>
      <c r="I8173" s="220"/>
      <c r="J8173" s="108"/>
      <c r="K8173" s="220"/>
      <c r="L8173" s="108"/>
      <c r="M8173" s="220"/>
      <c r="N8173" s="108"/>
      <c r="O8173" s="220"/>
      <c r="P8173" s="108"/>
      <c r="Q8173" s="225"/>
    </row>
    <row r="8174" spans="2:17" x14ac:dyDescent="0.25">
      <c r="B8174" s="108"/>
      <c r="C8174" s="220"/>
      <c r="D8174" s="108"/>
      <c r="E8174" s="220"/>
      <c r="F8174" s="108"/>
      <c r="G8174" s="220"/>
      <c r="H8174" s="108"/>
      <c r="I8174" s="220"/>
      <c r="J8174" s="108"/>
      <c r="K8174" s="220"/>
      <c r="L8174" s="108"/>
      <c r="M8174" s="220"/>
      <c r="N8174" s="108"/>
      <c r="O8174" s="220"/>
      <c r="P8174" s="108"/>
      <c r="Q8174" s="225"/>
    </row>
    <row r="8175" spans="2:17" x14ac:dyDescent="0.25">
      <c r="B8175" s="108"/>
      <c r="C8175" s="220"/>
      <c r="D8175" s="108"/>
      <c r="E8175" s="220"/>
      <c r="F8175" s="108"/>
      <c r="G8175" s="220"/>
      <c r="H8175" s="108"/>
      <c r="I8175" s="220"/>
      <c r="J8175" s="108"/>
      <c r="K8175" s="220"/>
      <c r="L8175" s="108"/>
      <c r="M8175" s="220"/>
      <c r="N8175" s="108"/>
      <c r="O8175" s="220"/>
      <c r="P8175" s="108"/>
      <c r="Q8175" s="225"/>
    </row>
    <row r="8176" spans="2:17" x14ac:dyDescent="0.25">
      <c r="B8176" s="108"/>
      <c r="C8176" s="220"/>
      <c r="D8176" s="108"/>
      <c r="E8176" s="220"/>
      <c r="F8176" s="108"/>
      <c r="G8176" s="220"/>
      <c r="H8176" s="108"/>
      <c r="I8176" s="220"/>
      <c r="J8176" s="108"/>
      <c r="K8176" s="220"/>
      <c r="L8176" s="108"/>
      <c r="M8176" s="220"/>
      <c r="N8176" s="108"/>
      <c r="O8176" s="220"/>
      <c r="P8176" s="108"/>
      <c r="Q8176" s="225"/>
    </row>
    <row r="8177" spans="2:17" x14ac:dyDescent="0.25">
      <c r="B8177" s="108"/>
      <c r="C8177" s="220"/>
      <c r="D8177" s="108"/>
      <c r="E8177" s="220"/>
      <c r="F8177" s="108"/>
      <c r="G8177" s="220"/>
      <c r="H8177" s="108"/>
      <c r="I8177" s="220"/>
      <c r="J8177" s="108"/>
      <c r="K8177" s="220"/>
      <c r="L8177" s="108"/>
      <c r="M8177" s="220"/>
      <c r="N8177" s="108"/>
      <c r="O8177" s="220"/>
      <c r="P8177" s="108"/>
      <c r="Q8177" s="225"/>
    </row>
    <row r="8178" spans="2:17" x14ac:dyDescent="0.25">
      <c r="B8178" s="108"/>
      <c r="C8178" s="220"/>
      <c r="D8178" s="108"/>
      <c r="E8178" s="220"/>
      <c r="F8178" s="108"/>
      <c r="G8178" s="220"/>
      <c r="H8178" s="108"/>
      <c r="I8178" s="220"/>
      <c r="J8178" s="108"/>
      <c r="K8178" s="220"/>
      <c r="L8178" s="108"/>
      <c r="M8178" s="220"/>
      <c r="N8178" s="108"/>
      <c r="O8178" s="220"/>
      <c r="P8178" s="108"/>
      <c r="Q8178" s="225"/>
    </row>
    <row r="8179" spans="2:17" x14ac:dyDescent="0.25">
      <c r="B8179" s="108"/>
      <c r="C8179" s="220"/>
      <c r="D8179" s="108"/>
      <c r="E8179" s="220"/>
      <c r="F8179" s="108"/>
      <c r="G8179" s="220"/>
      <c r="H8179" s="108"/>
      <c r="I8179" s="220"/>
      <c r="J8179" s="108"/>
      <c r="K8179" s="220"/>
      <c r="L8179" s="108"/>
      <c r="M8179" s="220"/>
      <c r="N8179" s="108"/>
      <c r="O8179" s="220"/>
      <c r="P8179" s="108"/>
      <c r="Q8179" s="225"/>
    </row>
    <row r="8180" spans="2:17" x14ac:dyDescent="0.25">
      <c r="B8180" s="108"/>
      <c r="C8180" s="220"/>
      <c r="D8180" s="108"/>
      <c r="E8180" s="220"/>
      <c r="F8180" s="108"/>
      <c r="G8180" s="220"/>
      <c r="H8180" s="108"/>
      <c r="I8180" s="220"/>
      <c r="J8180" s="108"/>
      <c r="K8180" s="220"/>
      <c r="L8180" s="108"/>
      <c r="M8180" s="220"/>
      <c r="N8180" s="108"/>
      <c r="O8180" s="220"/>
      <c r="P8180" s="108"/>
      <c r="Q8180" s="225"/>
    </row>
    <row r="8181" spans="2:17" x14ac:dyDescent="0.25">
      <c r="B8181" s="108"/>
      <c r="C8181" s="220"/>
      <c r="D8181" s="108"/>
      <c r="E8181" s="220"/>
      <c r="F8181" s="108"/>
      <c r="G8181" s="220"/>
      <c r="H8181" s="108"/>
      <c r="I8181" s="220"/>
      <c r="J8181" s="108"/>
      <c r="K8181" s="220"/>
      <c r="L8181" s="108"/>
      <c r="M8181" s="220"/>
      <c r="N8181" s="108"/>
      <c r="O8181" s="220"/>
      <c r="P8181" s="108"/>
      <c r="Q8181" s="225"/>
    </row>
    <row r="8182" spans="2:17" x14ac:dyDescent="0.25">
      <c r="B8182" s="108"/>
      <c r="C8182" s="220"/>
      <c r="D8182" s="108"/>
      <c r="E8182" s="220"/>
      <c r="F8182" s="108"/>
      <c r="G8182" s="220"/>
      <c r="H8182" s="108"/>
      <c r="I8182" s="220"/>
      <c r="J8182" s="108"/>
      <c r="K8182" s="220"/>
      <c r="L8182" s="108"/>
      <c r="M8182" s="220"/>
      <c r="N8182" s="108"/>
      <c r="O8182" s="220"/>
      <c r="P8182" s="108"/>
      <c r="Q8182" s="225"/>
    </row>
    <row r="8183" spans="2:17" x14ac:dyDescent="0.25">
      <c r="B8183" s="108"/>
      <c r="C8183" s="220"/>
      <c r="D8183" s="108"/>
      <c r="E8183" s="220"/>
      <c r="F8183" s="108"/>
      <c r="G8183" s="220"/>
      <c r="H8183" s="108"/>
      <c r="I8183" s="220"/>
      <c r="J8183" s="108"/>
      <c r="K8183" s="220"/>
      <c r="L8183" s="108"/>
      <c r="M8183" s="220"/>
      <c r="N8183" s="108"/>
      <c r="O8183" s="220"/>
      <c r="P8183" s="108"/>
      <c r="Q8183" s="225"/>
    </row>
    <row r="8184" spans="2:17" x14ac:dyDescent="0.25">
      <c r="B8184" s="108"/>
      <c r="C8184" s="220"/>
      <c r="D8184" s="108"/>
      <c r="E8184" s="220"/>
      <c r="F8184" s="108"/>
      <c r="G8184" s="220"/>
      <c r="H8184" s="108"/>
      <c r="I8184" s="220"/>
      <c r="J8184" s="108"/>
      <c r="K8184" s="220"/>
      <c r="L8184" s="108"/>
      <c r="M8184" s="220"/>
      <c r="N8184" s="108"/>
      <c r="O8184" s="220"/>
      <c r="P8184" s="108"/>
      <c r="Q8184" s="225"/>
    </row>
    <row r="8185" spans="2:17" x14ac:dyDescent="0.25">
      <c r="B8185" s="108"/>
      <c r="C8185" s="220"/>
      <c r="D8185" s="108"/>
      <c r="E8185" s="220"/>
      <c r="F8185" s="108"/>
      <c r="G8185" s="220"/>
      <c r="H8185" s="108"/>
      <c r="I8185" s="220"/>
      <c r="J8185" s="108"/>
      <c r="K8185" s="220"/>
      <c r="L8185" s="108"/>
      <c r="M8185" s="220"/>
      <c r="N8185" s="108"/>
      <c r="O8185" s="220"/>
      <c r="P8185" s="108"/>
      <c r="Q8185" s="225"/>
    </row>
    <row r="8186" spans="2:17" x14ac:dyDescent="0.25">
      <c r="B8186" s="108"/>
      <c r="C8186" s="220"/>
      <c r="D8186" s="108"/>
      <c r="E8186" s="220"/>
      <c r="F8186" s="108"/>
      <c r="G8186" s="220"/>
      <c r="H8186" s="108"/>
      <c r="I8186" s="220"/>
      <c r="J8186" s="108"/>
      <c r="K8186" s="220"/>
      <c r="L8186" s="108"/>
      <c r="M8186" s="220"/>
      <c r="N8186" s="108"/>
      <c r="O8186" s="220"/>
      <c r="P8186" s="108"/>
      <c r="Q8186" s="225"/>
    </row>
    <row r="8187" spans="2:17" x14ac:dyDescent="0.25">
      <c r="B8187" s="108"/>
      <c r="C8187" s="220"/>
      <c r="D8187" s="108"/>
      <c r="E8187" s="220"/>
      <c r="F8187" s="108"/>
      <c r="G8187" s="220"/>
      <c r="H8187" s="108"/>
      <c r="I8187" s="220"/>
      <c r="J8187" s="108"/>
      <c r="K8187" s="220"/>
      <c r="L8187" s="108"/>
      <c r="M8187" s="220"/>
      <c r="N8187" s="108"/>
      <c r="O8187" s="220"/>
      <c r="P8187" s="108"/>
      <c r="Q8187" s="225"/>
    </row>
    <row r="8188" spans="2:17" x14ac:dyDescent="0.25">
      <c r="B8188" s="108"/>
      <c r="C8188" s="220"/>
      <c r="D8188" s="108"/>
      <c r="E8188" s="220"/>
      <c r="F8188" s="108"/>
      <c r="G8188" s="220"/>
      <c r="H8188" s="108"/>
      <c r="I8188" s="220"/>
      <c r="J8188" s="108"/>
      <c r="K8188" s="220"/>
      <c r="L8188" s="108"/>
      <c r="M8188" s="220"/>
      <c r="N8188" s="108"/>
      <c r="O8188" s="220"/>
      <c r="P8188" s="108"/>
      <c r="Q8188" s="225"/>
    </row>
    <row r="8189" spans="2:17" x14ac:dyDescent="0.25">
      <c r="B8189" s="108"/>
      <c r="C8189" s="220"/>
      <c r="D8189" s="108"/>
      <c r="E8189" s="220"/>
      <c r="F8189" s="108"/>
      <c r="G8189" s="220"/>
      <c r="H8189" s="108"/>
      <c r="I8189" s="220"/>
      <c r="J8189" s="108"/>
      <c r="K8189" s="220"/>
      <c r="L8189" s="108"/>
      <c r="M8189" s="220"/>
      <c r="N8189" s="108"/>
      <c r="O8189" s="220"/>
      <c r="P8189" s="108"/>
      <c r="Q8189" s="225"/>
    </row>
    <row r="8190" spans="2:17" x14ac:dyDescent="0.25">
      <c r="B8190" s="108"/>
      <c r="C8190" s="220"/>
      <c r="D8190" s="108"/>
      <c r="E8190" s="220"/>
      <c r="F8190" s="108"/>
      <c r="G8190" s="220"/>
      <c r="H8190" s="108"/>
      <c r="I8190" s="220"/>
      <c r="J8190" s="108"/>
      <c r="K8190" s="220"/>
      <c r="L8190" s="108"/>
      <c r="M8190" s="220"/>
      <c r="N8190" s="108"/>
      <c r="O8190" s="220"/>
      <c r="P8190" s="108"/>
      <c r="Q8190" s="225"/>
    </row>
    <row r="8191" spans="2:17" x14ac:dyDescent="0.25">
      <c r="B8191" s="108"/>
      <c r="C8191" s="220"/>
      <c r="D8191" s="108"/>
      <c r="E8191" s="220"/>
      <c r="F8191" s="108"/>
      <c r="G8191" s="220"/>
      <c r="H8191" s="108"/>
      <c r="I8191" s="220"/>
      <c r="J8191" s="108"/>
      <c r="K8191" s="220"/>
      <c r="L8191" s="108"/>
      <c r="M8191" s="220"/>
      <c r="N8191" s="108"/>
      <c r="O8191" s="220"/>
      <c r="P8191" s="108"/>
      <c r="Q8191" s="225"/>
    </row>
    <row r="8192" spans="2:17" x14ac:dyDescent="0.25">
      <c r="B8192" s="108"/>
      <c r="C8192" s="220"/>
      <c r="D8192" s="108"/>
      <c r="E8192" s="220"/>
      <c r="F8192" s="108"/>
      <c r="G8192" s="220"/>
      <c r="H8192" s="108"/>
      <c r="I8192" s="220"/>
      <c r="J8192" s="108"/>
      <c r="K8192" s="220"/>
      <c r="L8192" s="108"/>
      <c r="M8192" s="220"/>
      <c r="N8192" s="108"/>
      <c r="O8192" s="220"/>
      <c r="P8192" s="108"/>
      <c r="Q8192" s="225"/>
    </row>
    <row r="8193" spans="2:17" x14ac:dyDescent="0.25">
      <c r="B8193" s="108"/>
      <c r="C8193" s="220"/>
      <c r="D8193" s="108"/>
      <c r="E8193" s="220"/>
      <c r="F8193" s="108"/>
      <c r="G8193" s="220"/>
      <c r="H8193" s="108"/>
      <c r="I8193" s="220"/>
      <c r="J8193" s="108"/>
      <c r="K8193" s="220"/>
      <c r="L8193" s="108"/>
      <c r="M8193" s="220"/>
      <c r="N8193" s="108"/>
      <c r="O8193" s="220"/>
      <c r="P8193" s="108"/>
      <c r="Q8193" s="225"/>
    </row>
    <row r="8194" spans="2:17" x14ac:dyDescent="0.25">
      <c r="B8194" s="108"/>
      <c r="C8194" s="220"/>
      <c r="D8194" s="108"/>
      <c r="E8194" s="220"/>
      <c r="F8194" s="108"/>
      <c r="G8194" s="220"/>
      <c r="H8194" s="108"/>
      <c r="I8194" s="220"/>
      <c r="J8194" s="108"/>
      <c r="K8194" s="220"/>
      <c r="L8194" s="108"/>
      <c r="M8194" s="220"/>
      <c r="N8194" s="108"/>
      <c r="O8194" s="220"/>
      <c r="P8194" s="108"/>
      <c r="Q8194" s="225"/>
    </row>
    <row r="8195" spans="2:17" x14ac:dyDescent="0.25">
      <c r="B8195" s="108"/>
      <c r="C8195" s="220"/>
      <c r="D8195" s="108"/>
      <c r="E8195" s="220"/>
      <c r="F8195" s="108"/>
      <c r="G8195" s="220"/>
      <c r="H8195" s="108"/>
      <c r="I8195" s="220"/>
      <c r="J8195" s="108"/>
      <c r="K8195" s="220"/>
      <c r="L8195" s="108"/>
      <c r="M8195" s="220"/>
      <c r="N8195" s="108"/>
      <c r="O8195" s="220"/>
      <c r="P8195" s="108"/>
      <c r="Q8195" s="225"/>
    </row>
    <row r="8196" spans="2:17" x14ac:dyDescent="0.25">
      <c r="B8196" s="108"/>
      <c r="C8196" s="220"/>
      <c r="D8196" s="108"/>
      <c r="E8196" s="220"/>
      <c r="F8196" s="108"/>
      <c r="G8196" s="220"/>
      <c r="H8196" s="108"/>
      <c r="I8196" s="220"/>
      <c r="J8196" s="108"/>
      <c r="K8196" s="220"/>
      <c r="L8196" s="108"/>
      <c r="M8196" s="220"/>
      <c r="N8196" s="108"/>
      <c r="O8196" s="220"/>
      <c r="P8196" s="108"/>
      <c r="Q8196" s="225"/>
    </row>
    <row r="8197" spans="2:17" x14ac:dyDescent="0.25">
      <c r="B8197" s="108"/>
      <c r="C8197" s="220"/>
      <c r="D8197" s="108"/>
      <c r="E8197" s="220"/>
      <c r="F8197" s="108"/>
      <c r="G8197" s="220"/>
      <c r="H8197" s="108"/>
      <c r="I8197" s="220"/>
      <c r="J8197" s="108"/>
      <c r="K8197" s="220"/>
      <c r="L8197" s="108"/>
      <c r="M8197" s="220"/>
      <c r="N8197" s="108"/>
      <c r="O8197" s="220"/>
      <c r="P8197" s="108"/>
      <c r="Q8197" s="225"/>
    </row>
    <row r="8198" spans="2:17" x14ac:dyDescent="0.25">
      <c r="B8198" s="108"/>
      <c r="C8198" s="220"/>
      <c r="D8198" s="108"/>
      <c r="E8198" s="220"/>
      <c r="F8198" s="108"/>
      <c r="G8198" s="220"/>
      <c r="H8198" s="108"/>
      <c r="I8198" s="220"/>
      <c r="J8198" s="108"/>
      <c r="K8198" s="220"/>
      <c r="L8198" s="108"/>
      <c r="M8198" s="220"/>
      <c r="N8198" s="108"/>
      <c r="O8198" s="220"/>
      <c r="P8198" s="108"/>
      <c r="Q8198" s="225"/>
    </row>
    <row r="8199" spans="2:17" x14ac:dyDescent="0.25">
      <c r="B8199" s="108"/>
      <c r="C8199" s="220"/>
      <c r="D8199" s="108"/>
      <c r="E8199" s="220"/>
      <c r="F8199" s="108"/>
      <c r="G8199" s="220"/>
      <c r="H8199" s="108"/>
      <c r="I8199" s="220"/>
      <c r="J8199" s="108"/>
      <c r="K8199" s="220"/>
      <c r="L8199" s="108"/>
      <c r="M8199" s="220"/>
      <c r="N8199" s="108"/>
      <c r="O8199" s="220"/>
      <c r="P8199" s="108"/>
      <c r="Q8199" s="225"/>
    </row>
    <row r="8200" spans="2:17" x14ac:dyDescent="0.25">
      <c r="B8200" s="108"/>
      <c r="C8200" s="220"/>
      <c r="D8200" s="108"/>
      <c r="E8200" s="220"/>
      <c r="F8200" s="108"/>
      <c r="G8200" s="220"/>
      <c r="H8200" s="108"/>
      <c r="I8200" s="220"/>
      <c r="J8200" s="108"/>
      <c r="K8200" s="220"/>
      <c r="L8200" s="108"/>
      <c r="M8200" s="220"/>
      <c r="N8200" s="108"/>
      <c r="O8200" s="220"/>
      <c r="P8200" s="108"/>
      <c r="Q8200" s="225"/>
    </row>
    <row r="8201" spans="2:17" x14ac:dyDescent="0.25">
      <c r="B8201" s="108"/>
      <c r="C8201" s="220"/>
      <c r="D8201" s="108"/>
      <c r="E8201" s="220"/>
      <c r="F8201" s="108"/>
      <c r="G8201" s="220"/>
      <c r="H8201" s="108"/>
      <c r="I8201" s="220"/>
      <c r="J8201" s="108"/>
      <c r="K8201" s="220"/>
      <c r="L8201" s="108"/>
      <c r="M8201" s="220"/>
      <c r="N8201" s="108"/>
      <c r="O8201" s="220"/>
      <c r="P8201" s="108"/>
      <c r="Q8201" s="225"/>
    </row>
    <row r="8202" spans="2:17" x14ac:dyDescent="0.25">
      <c r="B8202" s="108"/>
      <c r="C8202" s="220"/>
      <c r="D8202" s="108"/>
      <c r="E8202" s="220"/>
      <c r="F8202" s="108"/>
      <c r="G8202" s="220"/>
      <c r="H8202" s="108"/>
      <c r="I8202" s="220"/>
      <c r="J8202" s="108"/>
      <c r="K8202" s="220"/>
      <c r="L8202" s="108"/>
      <c r="M8202" s="220"/>
      <c r="N8202" s="108"/>
      <c r="O8202" s="220"/>
      <c r="P8202" s="108"/>
      <c r="Q8202" s="225"/>
    </row>
    <row r="8203" spans="2:17" x14ac:dyDescent="0.25">
      <c r="B8203" s="108"/>
      <c r="C8203" s="220"/>
      <c r="D8203" s="108"/>
      <c r="E8203" s="220"/>
      <c r="F8203" s="108"/>
      <c r="G8203" s="220"/>
      <c r="H8203" s="108"/>
      <c r="I8203" s="220"/>
      <c r="J8203" s="108"/>
      <c r="K8203" s="220"/>
      <c r="L8203" s="108"/>
      <c r="M8203" s="220"/>
      <c r="N8203" s="108"/>
      <c r="O8203" s="220"/>
      <c r="P8203" s="108"/>
      <c r="Q8203" s="225"/>
    </row>
    <row r="8204" spans="2:17" x14ac:dyDescent="0.25">
      <c r="B8204" s="108"/>
      <c r="C8204" s="220"/>
      <c r="D8204" s="108"/>
      <c r="E8204" s="220"/>
      <c r="F8204" s="108"/>
      <c r="G8204" s="220"/>
      <c r="H8204" s="108"/>
      <c r="I8204" s="220"/>
      <c r="J8204" s="108"/>
      <c r="K8204" s="220"/>
      <c r="L8204" s="108"/>
      <c r="M8204" s="220"/>
      <c r="N8204" s="108"/>
      <c r="O8204" s="220"/>
      <c r="P8204" s="108"/>
      <c r="Q8204" s="225"/>
    </row>
    <row r="8205" spans="2:17" x14ac:dyDescent="0.25">
      <c r="B8205" s="108"/>
      <c r="C8205" s="220"/>
      <c r="D8205" s="108"/>
      <c r="E8205" s="220"/>
      <c r="F8205" s="108"/>
      <c r="G8205" s="220"/>
      <c r="H8205" s="108"/>
      <c r="I8205" s="220"/>
      <c r="J8205" s="108"/>
      <c r="K8205" s="220"/>
      <c r="L8205" s="108"/>
      <c r="M8205" s="220"/>
      <c r="N8205" s="108"/>
      <c r="O8205" s="220"/>
      <c r="P8205" s="108"/>
      <c r="Q8205" s="225"/>
    </row>
    <row r="8206" spans="2:17" x14ac:dyDescent="0.25">
      <c r="B8206" s="108"/>
      <c r="C8206" s="220"/>
      <c r="D8206" s="108"/>
      <c r="E8206" s="220"/>
      <c r="F8206" s="108"/>
      <c r="G8206" s="220"/>
      <c r="H8206" s="108"/>
      <c r="I8206" s="220"/>
      <c r="J8206" s="108"/>
      <c r="K8206" s="220"/>
      <c r="L8206" s="108"/>
      <c r="M8206" s="220"/>
      <c r="N8206" s="108"/>
      <c r="O8206" s="220"/>
      <c r="P8206" s="108"/>
      <c r="Q8206" s="225"/>
    </row>
    <row r="8207" spans="2:17" x14ac:dyDescent="0.25">
      <c r="B8207" s="108"/>
      <c r="C8207" s="220"/>
      <c r="D8207" s="108"/>
      <c r="E8207" s="220"/>
      <c r="F8207" s="108"/>
      <c r="G8207" s="220"/>
      <c r="H8207" s="108"/>
      <c r="I8207" s="220"/>
      <c r="J8207" s="108"/>
      <c r="K8207" s="220"/>
      <c r="L8207" s="108"/>
      <c r="M8207" s="220"/>
      <c r="N8207" s="108"/>
      <c r="O8207" s="220"/>
      <c r="P8207" s="108"/>
      <c r="Q8207" s="225"/>
    </row>
    <row r="8208" spans="2:17" x14ac:dyDescent="0.25">
      <c r="B8208" s="108"/>
      <c r="C8208" s="220"/>
      <c r="D8208" s="108"/>
      <c r="E8208" s="220"/>
      <c r="F8208" s="108"/>
      <c r="G8208" s="220"/>
      <c r="H8208" s="108"/>
      <c r="I8208" s="220"/>
      <c r="J8208" s="108"/>
      <c r="K8208" s="220"/>
      <c r="L8208" s="108"/>
      <c r="M8208" s="220"/>
      <c r="N8208" s="108"/>
      <c r="O8208" s="220"/>
      <c r="P8208" s="108"/>
      <c r="Q8208" s="225"/>
    </row>
    <row r="8209" spans="2:17" x14ac:dyDescent="0.25">
      <c r="B8209" s="108"/>
      <c r="C8209" s="220"/>
      <c r="D8209" s="108"/>
      <c r="E8209" s="220"/>
      <c r="F8209" s="108"/>
      <c r="G8209" s="220"/>
      <c r="H8209" s="108"/>
      <c r="I8209" s="220"/>
      <c r="J8209" s="108"/>
      <c r="K8209" s="220"/>
      <c r="L8209" s="108"/>
      <c r="M8209" s="220"/>
      <c r="N8209" s="108"/>
      <c r="O8209" s="220"/>
      <c r="P8209" s="108"/>
      <c r="Q8209" s="225"/>
    </row>
    <row r="8210" spans="2:17" x14ac:dyDescent="0.25">
      <c r="B8210" s="108"/>
      <c r="C8210" s="220"/>
      <c r="D8210" s="108"/>
      <c r="E8210" s="220"/>
      <c r="F8210" s="108"/>
      <c r="G8210" s="220"/>
      <c r="H8210" s="108"/>
      <c r="I8210" s="220"/>
      <c r="J8210" s="108"/>
      <c r="K8210" s="220"/>
      <c r="L8210" s="108"/>
      <c r="M8210" s="220"/>
      <c r="N8210" s="108"/>
      <c r="O8210" s="220"/>
      <c r="P8210" s="108"/>
      <c r="Q8210" s="225"/>
    </row>
    <row r="8211" spans="2:17" x14ac:dyDescent="0.25">
      <c r="B8211" s="108"/>
      <c r="C8211" s="220"/>
      <c r="D8211" s="108"/>
      <c r="E8211" s="220"/>
      <c r="F8211" s="108"/>
      <c r="G8211" s="220"/>
      <c r="H8211" s="108"/>
      <c r="I8211" s="220"/>
      <c r="J8211" s="108"/>
      <c r="K8211" s="220"/>
      <c r="L8211" s="108"/>
      <c r="M8211" s="220"/>
      <c r="N8211" s="108"/>
      <c r="O8211" s="220"/>
      <c r="P8211" s="108"/>
      <c r="Q8211" s="225"/>
    </row>
    <row r="8212" spans="2:17" x14ac:dyDescent="0.25">
      <c r="B8212" s="108"/>
      <c r="C8212" s="220"/>
      <c r="D8212" s="108"/>
      <c r="E8212" s="220"/>
      <c r="F8212" s="108"/>
      <c r="G8212" s="220"/>
      <c r="H8212" s="108"/>
      <c r="I8212" s="220"/>
      <c r="J8212" s="108"/>
      <c r="K8212" s="220"/>
      <c r="L8212" s="108"/>
      <c r="M8212" s="220"/>
      <c r="N8212" s="108"/>
      <c r="O8212" s="220"/>
      <c r="P8212" s="108"/>
      <c r="Q8212" s="225"/>
    </row>
    <row r="8213" spans="2:17" x14ac:dyDescent="0.25">
      <c r="B8213" s="108"/>
      <c r="C8213" s="220"/>
      <c r="D8213" s="108"/>
      <c r="E8213" s="220"/>
      <c r="F8213" s="108"/>
      <c r="G8213" s="220"/>
      <c r="H8213" s="108"/>
      <c r="I8213" s="220"/>
      <c r="J8213" s="108"/>
      <c r="K8213" s="220"/>
      <c r="L8213" s="108"/>
      <c r="M8213" s="220"/>
      <c r="N8213" s="108"/>
      <c r="O8213" s="220"/>
      <c r="P8213" s="108"/>
      <c r="Q8213" s="225"/>
    </row>
    <row r="8214" spans="2:17" x14ac:dyDescent="0.25">
      <c r="B8214" s="108"/>
      <c r="C8214" s="220"/>
      <c r="D8214" s="108"/>
      <c r="E8214" s="220"/>
      <c r="F8214" s="108"/>
      <c r="G8214" s="220"/>
      <c r="H8214" s="108"/>
      <c r="I8214" s="220"/>
      <c r="J8214" s="108"/>
      <c r="K8214" s="220"/>
      <c r="L8214" s="108"/>
      <c r="M8214" s="220"/>
      <c r="N8214" s="108"/>
      <c r="O8214" s="220"/>
      <c r="P8214" s="108"/>
      <c r="Q8214" s="225"/>
    </row>
    <row r="8215" spans="2:17" x14ac:dyDescent="0.25">
      <c r="B8215" s="108"/>
      <c r="C8215" s="220"/>
      <c r="D8215" s="108"/>
      <c r="E8215" s="220"/>
      <c r="F8215" s="108"/>
      <c r="G8215" s="220"/>
      <c r="H8215" s="108"/>
      <c r="I8215" s="220"/>
      <c r="J8215" s="108"/>
      <c r="K8215" s="220"/>
      <c r="L8215" s="108"/>
      <c r="M8215" s="220"/>
      <c r="N8215" s="108"/>
      <c r="O8215" s="220"/>
      <c r="P8215" s="108"/>
      <c r="Q8215" s="225"/>
    </row>
    <row r="8216" spans="2:17" x14ac:dyDescent="0.25">
      <c r="B8216" s="108"/>
      <c r="C8216" s="220"/>
      <c r="D8216" s="108"/>
      <c r="E8216" s="220"/>
      <c r="F8216" s="108"/>
      <c r="G8216" s="220"/>
      <c r="H8216" s="108"/>
      <c r="I8216" s="220"/>
      <c r="J8216" s="108"/>
      <c r="K8216" s="220"/>
      <c r="L8216" s="108"/>
      <c r="M8216" s="220"/>
      <c r="N8216" s="108"/>
      <c r="O8216" s="220"/>
      <c r="P8216" s="108"/>
      <c r="Q8216" s="225"/>
    </row>
    <row r="8217" spans="2:17" x14ac:dyDescent="0.25">
      <c r="B8217" s="108"/>
      <c r="C8217" s="220"/>
      <c r="D8217" s="108"/>
      <c r="E8217" s="220"/>
      <c r="F8217" s="108"/>
      <c r="G8217" s="220"/>
      <c r="H8217" s="108"/>
      <c r="I8217" s="220"/>
      <c r="J8217" s="108"/>
      <c r="K8217" s="220"/>
      <c r="L8217" s="108"/>
      <c r="M8217" s="220"/>
      <c r="N8217" s="108"/>
      <c r="O8217" s="220"/>
      <c r="P8217" s="108"/>
      <c r="Q8217" s="225"/>
    </row>
    <row r="8218" spans="2:17" x14ac:dyDescent="0.25">
      <c r="B8218" s="108"/>
      <c r="C8218" s="220"/>
      <c r="D8218" s="108"/>
      <c r="E8218" s="220"/>
      <c r="F8218" s="108"/>
      <c r="G8218" s="220"/>
      <c r="H8218" s="108"/>
      <c r="I8218" s="220"/>
      <c r="J8218" s="108"/>
      <c r="K8218" s="220"/>
      <c r="L8218" s="108"/>
      <c r="M8218" s="220"/>
      <c r="N8218" s="108"/>
      <c r="O8218" s="220"/>
      <c r="P8218" s="108"/>
      <c r="Q8218" s="225"/>
    </row>
    <row r="8219" spans="2:17" x14ac:dyDescent="0.25">
      <c r="B8219" s="108"/>
      <c r="C8219" s="220"/>
      <c r="D8219" s="108"/>
      <c r="E8219" s="220"/>
      <c r="F8219" s="108"/>
      <c r="G8219" s="220"/>
      <c r="H8219" s="108"/>
      <c r="I8219" s="220"/>
      <c r="J8219" s="108"/>
      <c r="K8219" s="220"/>
      <c r="L8219" s="108"/>
      <c r="M8219" s="220"/>
      <c r="N8219" s="108"/>
      <c r="O8219" s="220"/>
      <c r="P8219" s="108"/>
      <c r="Q8219" s="225"/>
    </row>
    <row r="8220" spans="2:17" x14ac:dyDescent="0.25">
      <c r="B8220" s="108"/>
      <c r="C8220" s="220"/>
      <c r="D8220" s="108"/>
      <c r="E8220" s="220"/>
      <c r="F8220" s="108"/>
      <c r="G8220" s="220"/>
      <c r="H8220" s="108"/>
      <c r="I8220" s="220"/>
      <c r="J8220" s="108"/>
      <c r="K8220" s="220"/>
      <c r="L8220" s="108"/>
      <c r="M8220" s="220"/>
      <c r="N8220" s="108"/>
      <c r="O8220" s="220"/>
      <c r="P8220" s="108"/>
      <c r="Q8220" s="225"/>
    </row>
    <row r="8221" spans="2:17" x14ac:dyDescent="0.25">
      <c r="B8221" s="108"/>
      <c r="C8221" s="220"/>
      <c r="D8221" s="108"/>
      <c r="E8221" s="220"/>
      <c r="F8221" s="108"/>
      <c r="G8221" s="220"/>
      <c r="H8221" s="108"/>
      <c r="I8221" s="220"/>
      <c r="J8221" s="108"/>
      <c r="K8221" s="220"/>
      <c r="L8221" s="108"/>
      <c r="M8221" s="220"/>
      <c r="N8221" s="108"/>
      <c r="O8221" s="220"/>
      <c r="P8221" s="108"/>
      <c r="Q8221" s="225"/>
    </row>
    <row r="8222" spans="2:17" x14ac:dyDescent="0.25">
      <c r="B8222" s="108"/>
      <c r="C8222" s="220"/>
      <c r="D8222" s="108"/>
      <c r="E8222" s="220"/>
      <c r="F8222" s="108"/>
      <c r="G8222" s="220"/>
      <c r="H8222" s="108"/>
      <c r="I8222" s="220"/>
      <c r="J8222" s="108"/>
      <c r="K8222" s="220"/>
      <c r="L8222" s="108"/>
      <c r="M8222" s="220"/>
      <c r="N8222" s="108"/>
      <c r="O8222" s="220"/>
      <c r="P8222" s="108"/>
      <c r="Q8222" s="225"/>
    </row>
    <row r="8223" spans="2:17" x14ac:dyDescent="0.25">
      <c r="B8223" s="108"/>
      <c r="C8223" s="220"/>
      <c r="D8223" s="108"/>
      <c r="E8223" s="220"/>
      <c r="F8223" s="108"/>
      <c r="G8223" s="220"/>
      <c r="H8223" s="108"/>
      <c r="I8223" s="220"/>
      <c r="J8223" s="108"/>
      <c r="K8223" s="220"/>
      <c r="L8223" s="108"/>
      <c r="M8223" s="220"/>
      <c r="N8223" s="108"/>
      <c r="O8223" s="220"/>
      <c r="P8223" s="108"/>
      <c r="Q8223" s="225"/>
    </row>
    <row r="8224" spans="2:17" x14ac:dyDescent="0.25">
      <c r="B8224" s="108"/>
      <c r="C8224" s="220"/>
      <c r="D8224" s="108"/>
      <c r="E8224" s="220"/>
      <c r="F8224" s="108"/>
      <c r="G8224" s="220"/>
      <c r="H8224" s="108"/>
      <c r="I8224" s="220"/>
      <c r="J8224" s="108"/>
      <c r="K8224" s="220"/>
      <c r="L8224" s="108"/>
      <c r="M8224" s="220"/>
      <c r="N8224" s="108"/>
      <c r="O8224" s="220"/>
      <c r="P8224" s="108"/>
      <c r="Q8224" s="225"/>
    </row>
    <row r="8225" spans="2:17" x14ac:dyDescent="0.25">
      <c r="B8225" s="108"/>
      <c r="C8225" s="220"/>
      <c r="D8225" s="108"/>
      <c r="E8225" s="220"/>
      <c r="F8225" s="108"/>
      <c r="G8225" s="220"/>
      <c r="H8225" s="108"/>
      <c r="I8225" s="220"/>
      <c r="J8225" s="108"/>
      <c r="K8225" s="220"/>
      <c r="L8225" s="108"/>
      <c r="M8225" s="220"/>
      <c r="N8225" s="108"/>
      <c r="O8225" s="220"/>
      <c r="P8225" s="108"/>
      <c r="Q8225" s="225"/>
    </row>
    <row r="8226" spans="2:17" x14ac:dyDescent="0.25">
      <c r="B8226" s="108"/>
      <c r="C8226" s="220"/>
      <c r="D8226" s="108"/>
      <c r="E8226" s="220"/>
      <c r="F8226" s="108"/>
      <c r="G8226" s="220"/>
      <c r="H8226" s="108"/>
      <c r="I8226" s="220"/>
      <c r="J8226" s="108"/>
      <c r="K8226" s="220"/>
      <c r="L8226" s="108"/>
      <c r="M8226" s="220"/>
      <c r="N8226" s="108"/>
      <c r="O8226" s="220"/>
      <c r="P8226" s="108"/>
      <c r="Q8226" s="225"/>
    </row>
    <row r="8227" spans="2:17" x14ac:dyDescent="0.25">
      <c r="B8227" s="108"/>
      <c r="C8227" s="220"/>
      <c r="D8227" s="108"/>
      <c r="E8227" s="220"/>
      <c r="F8227" s="108"/>
      <c r="G8227" s="220"/>
      <c r="H8227" s="108"/>
      <c r="I8227" s="220"/>
      <c r="J8227" s="108"/>
      <c r="K8227" s="220"/>
      <c r="L8227" s="108"/>
      <c r="M8227" s="220"/>
      <c r="N8227" s="108"/>
      <c r="O8227" s="220"/>
      <c r="P8227" s="108"/>
      <c r="Q8227" s="225"/>
    </row>
    <row r="8228" spans="2:17" x14ac:dyDescent="0.25">
      <c r="B8228" s="108"/>
      <c r="C8228" s="220"/>
      <c r="D8228" s="108"/>
      <c r="E8228" s="220"/>
      <c r="F8228" s="108"/>
      <c r="G8228" s="220"/>
      <c r="H8228" s="108"/>
      <c r="I8228" s="220"/>
      <c r="J8228" s="108"/>
      <c r="K8228" s="220"/>
      <c r="L8228" s="108"/>
      <c r="M8228" s="220"/>
      <c r="N8228" s="108"/>
      <c r="O8228" s="220"/>
      <c r="P8228" s="108"/>
      <c r="Q8228" s="225"/>
    </row>
    <row r="8229" spans="2:17" x14ac:dyDescent="0.25">
      <c r="B8229" s="108"/>
      <c r="C8229" s="220"/>
      <c r="D8229" s="108"/>
      <c r="E8229" s="220"/>
      <c r="F8229" s="108"/>
      <c r="G8229" s="220"/>
      <c r="H8229" s="108"/>
      <c r="I8229" s="220"/>
      <c r="J8229" s="108"/>
      <c r="K8229" s="220"/>
      <c r="L8229" s="108"/>
      <c r="M8229" s="220"/>
      <c r="N8229" s="108"/>
      <c r="O8229" s="220"/>
      <c r="P8229" s="108"/>
      <c r="Q8229" s="225"/>
    </row>
    <row r="8230" spans="2:17" x14ac:dyDescent="0.25">
      <c r="B8230" s="108"/>
      <c r="C8230" s="220"/>
      <c r="D8230" s="108"/>
      <c r="E8230" s="220"/>
      <c r="F8230" s="108"/>
      <c r="G8230" s="220"/>
      <c r="H8230" s="108"/>
      <c r="I8230" s="220"/>
      <c r="J8230" s="108"/>
      <c r="K8230" s="220"/>
      <c r="L8230" s="108"/>
      <c r="M8230" s="220"/>
      <c r="N8230" s="108"/>
      <c r="O8230" s="220"/>
      <c r="P8230" s="108"/>
      <c r="Q8230" s="225"/>
    </row>
    <row r="8231" spans="2:17" x14ac:dyDescent="0.25">
      <c r="B8231" s="108"/>
      <c r="C8231" s="220"/>
      <c r="D8231" s="108"/>
      <c r="E8231" s="220"/>
      <c r="F8231" s="108"/>
      <c r="G8231" s="220"/>
      <c r="H8231" s="108"/>
      <c r="I8231" s="220"/>
      <c r="J8231" s="108"/>
      <c r="K8231" s="220"/>
      <c r="L8231" s="108"/>
      <c r="M8231" s="220"/>
      <c r="N8231" s="108"/>
      <c r="O8231" s="220"/>
      <c r="P8231" s="108"/>
      <c r="Q8231" s="225"/>
    </row>
    <row r="8232" spans="2:17" x14ac:dyDescent="0.25">
      <c r="B8232" s="108"/>
      <c r="C8232" s="220"/>
      <c r="D8232" s="108"/>
      <c r="E8232" s="220"/>
      <c r="F8232" s="108"/>
      <c r="G8232" s="220"/>
      <c r="H8232" s="108"/>
      <c r="I8232" s="220"/>
      <c r="J8232" s="108"/>
      <c r="K8232" s="220"/>
      <c r="L8232" s="108"/>
      <c r="M8232" s="220"/>
      <c r="N8232" s="108"/>
      <c r="O8232" s="220"/>
      <c r="P8232" s="108"/>
      <c r="Q8232" s="225"/>
    </row>
    <row r="8233" spans="2:17" x14ac:dyDescent="0.25">
      <c r="B8233" s="108"/>
      <c r="C8233" s="220"/>
      <c r="D8233" s="108"/>
      <c r="E8233" s="220"/>
      <c r="F8233" s="108"/>
      <c r="G8233" s="220"/>
      <c r="H8233" s="108"/>
      <c r="I8233" s="220"/>
      <c r="J8233" s="108"/>
      <c r="K8233" s="220"/>
      <c r="L8233" s="108"/>
      <c r="M8233" s="220"/>
      <c r="N8233" s="108"/>
      <c r="O8233" s="220"/>
      <c r="P8233" s="108"/>
      <c r="Q8233" s="225"/>
    </row>
    <row r="8234" spans="2:17" x14ac:dyDescent="0.25">
      <c r="B8234" s="108"/>
      <c r="C8234" s="220"/>
      <c r="D8234" s="108"/>
      <c r="E8234" s="220"/>
      <c r="F8234" s="108"/>
      <c r="G8234" s="220"/>
      <c r="H8234" s="108"/>
      <c r="I8234" s="220"/>
      <c r="J8234" s="108"/>
      <c r="K8234" s="220"/>
      <c r="L8234" s="108"/>
      <c r="M8234" s="220"/>
      <c r="N8234" s="108"/>
      <c r="O8234" s="220"/>
      <c r="P8234" s="108"/>
      <c r="Q8234" s="225"/>
    </row>
    <row r="8235" spans="2:17" x14ac:dyDescent="0.25">
      <c r="B8235" s="108"/>
      <c r="C8235" s="220"/>
      <c r="D8235" s="108"/>
      <c r="E8235" s="220"/>
      <c r="F8235" s="108"/>
      <c r="G8235" s="220"/>
      <c r="H8235" s="108"/>
      <c r="I8235" s="220"/>
      <c r="J8235" s="108"/>
      <c r="K8235" s="220"/>
      <c r="L8235" s="108"/>
      <c r="M8235" s="220"/>
      <c r="N8235" s="108"/>
      <c r="O8235" s="220"/>
      <c r="P8235" s="108"/>
      <c r="Q8235" s="225"/>
    </row>
    <row r="8236" spans="2:17" x14ac:dyDescent="0.25">
      <c r="B8236" s="108"/>
      <c r="C8236" s="220"/>
      <c r="D8236" s="108"/>
      <c r="E8236" s="220"/>
      <c r="F8236" s="108"/>
      <c r="G8236" s="220"/>
      <c r="H8236" s="108"/>
      <c r="I8236" s="220"/>
      <c r="J8236" s="108"/>
      <c r="K8236" s="220"/>
      <c r="L8236" s="108"/>
      <c r="M8236" s="220"/>
      <c r="N8236" s="108"/>
      <c r="O8236" s="220"/>
      <c r="P8236" s="108"/>
      <c r="Q8236" s="225"/>
    </row>
    <row r="8237" spans="2:17" x14ac:dyDescent="0.25">
      <c r="B8237" s="108"/>
      <c r="C8237" s="220"/>
      <c r="D8237" s="108"/>
      <c r="E8237" s="220"/>
      <c r="F8237" s="108"/>
      <c r="G8237" s="220"/>
      <c r="H8237" s="108"/>
      <c r="I8237" s="220"/>
      <c r="J8237" s="108"/>
      <c r="K8237" s="220"/>
      <c r="L8237" s="108"/>
      <c r="M8237" s="220"/>
      <c r="N8237" s="108"/>
      <c r="O8237" s="220"/>
      <c r="P8237" s="108"/>
      <c r="Q8237" s="225"/>
    </row>
    <row r="8238" spans="2:17" x14ac:dyDescent="0.25">
      <c r="B8238" s="108"/>
      <c r="C8238" s="220"/>
      <c r="D8238" s="108"/>
      <c r="E8238" s="220"/>
      <c r="F8238" s="108"/>
      <c r="G8238" s="220"/>
      <c r="H8238" s="108"/>
      <c r="I8238" s="220"/>
      <c r="J8238" s="108"/>
      <c r="K8238" s="220"/>
      <c r="L8238" s="108"/>
      <c r="M8238" s="220"/>
      <c r="N8238" s="108"/>
      <c r="O8238" s="220"/>
      <c r="P8238" s="108"/>
      <c r="Q8238" s="225"/>
    </row>
    <row r="8239" spans="2:17" x14ac:dyDescent="0.25">
      <c r="B8239" s="108"/>
      <c r="C8239" s="220"/>
      <c r="D8239" s="108"/>
      <c r="E8239" s="220"/>
      <c r="F8239" s="108"/>
      <c r="G8239" s="220"/>
      <c r="H8239" s="108"/>
      <c r="I8239" s="220"/>
      <c r="J8239" s="108"/>
      <c r="K8239" s="220"/>
      <c r="L8239" s="108"/>
      <c r="M8239" s="220"/>
      <c r="N8239" s="108"/>
      <c r="O8239" s="220"/>
      <c r="P8239" s="108"/>
      <c r="Q8239" s="225"/>
    </row>
    <row r="8240" spans="2:17" x14ac:dyDescent="0.25">
      <c r="B8240" s="108"/>
      <c r="C8240" s="220"/>
      <c r="D8240" s="108"/>
      <c r="E8240" s="220"/>
      <c r="F8240" s="108"/>
      <c r="G8240" s="220"/>
      <c r="H8240" s="108"/>
      <c r="I8240" s="220"/>
      <c r="J8240" s="108"/>
      <c r="K8240" s="220"/>
      <c r="L8240" s="108"/>
      <c r="M8240" s="220"/>
      <c r="N8240" s="108"/>
      <c r="O8240" s="220"/>
      <c r="P8240" s="108"/>
      <c r="Q8240" s="225"/>
    </row>
    <row r="8241" spans="2:17" x14ac:dyDescent="0.25">
      <c r="B8241" s="108"/>
      <c r="C8241" s="220"/>
      <c r="D8241" s="108"/>
      <c r="E8241" s="220"/>
      <c r="F8241" s="108"/>
      <c r="G8241" s="220"/>
      <c r="H8241" s="108"/>
      <c r="I8241" s="220"/>
      <c r="J8241" s="108"/>
      <c r="K8241" s="220"/>
      <c r="L8241" s="108"/>
      <c r="M8241" s="220"/>
      <c r="N8241" s="108"/>
      <c r="O8241" s="220"/>
      <c r="P8241" s="108"/>
      <c r="Q8241" s="225"/>
    </row>
    <row r="8242" spans="2:17" x14ac:dyDescent="0.25">
      <c r="B8242" s="108"/>
      <c r="C8242" s="220"/>
      <c r="D8242" s="108"/>
      <c r="E8242" s="220"/>
      <c r="F8242" s="108"/>
      <c r="G8242" s="220"/>
      <c r="H8242" s="108"/>
      <c r="I8242" s="220"/>
      <c r="J8242" s="108"/>
      <c r="K8242" s="220"/>
      <c r="L8242" s="108"/>
      <c r="M8242" s="220"/>
      <c r="N8242" s="108"/>
      <c r="O8242" s="220"/>
      <c r="P8242" s="108"/>
      <c r="Q8242" s="225"/>
    </row>
    <row r="8243" spans="2:17" x14ac:dyDescent="0.25">
      <c r="B8243" s="108"/>
      <c r="C8243" s="220"/>
      <c r="D8243" s="108"/>
      <c r="E8243" s="220"/>
      <c r="F8243" s="108"/>
      <c r="G8243" s="220"/>
      <c r="H8243" s="108"/>
      <c r="I8243" s="220"/>
      <c r="J8243" s="108"/>
      <c r="K8243" s="220"/>
      <c r="L8243" s="108"/>
      <c r="M8243" s="220"/>
      <c r="N8243" s="108"/>
      <c r="O8243" s="220"/>
      <c r="P8243" s="108"/>
      <c r="Q8243" s="225"/>
    </row>
    <row r="8244" spans="2:17" x14ac:dyDescent="0.25">
      <c r="B8244" s="108"/>
      <c r="C8244" s="220"/>
      <c r="D8244" s="108"/>
      <c r="E8244" s="220"/>
      <c r="F8244" s="108"/>
      <c r="G8244" s="220"/>
      <c r="H8244" s="108"/>
      <c r="I8244" s="220"/>
      <c r="J8244" s="108"/>
      <c r="K8244" s="220"/>
      <c r="L8244" s="108"/>
      <c r="M8244" s="220"/>
      <c r="N8244" s="108"/>
      <c r="O8244" s="220"/>
      <c r="P8244" s="108"/>
      <c r="Q8244" s="225"/>
    </row>
    <row r="8245" spans="2:17" x14ac:dyDescent="0.25">
      <c r="B8245" s="108"/>
      <c r="C8245" s="220"/>
      <c r="D8245" s="108"/>
      <c r="E8245" s="220"/>
      <c r="F8245" s="108"/>
      <c r="G8245" s="220"/>
      <c r="H8245" s="108"/>
      <c r="I8245" s="220"/>
      <c r="J8245" s="108"/>
      <c r="K8245" s="220"/>
      <c r="L8245" s="108"/>
      <c r="M8245" s="220"/>
      <c r="N8245" s="108"/>
      <c r="O8245" s="220"/>
      <c r="P8245" s="108"/>
      <c r="Q8245" s="225"/>
    </row>
    <row r="8246" spans="2:17" x14ac:dyDescent="0.25">
      <c r="B8246" s="108"/>
      <c r="C8246" s="220"/>
      <c r="D8246" s="108"/>
      <c r="E8246" s="220"/>
      <c r="F8246" s="108"/>
      <c r="G8246" s="220"/>
      <c r="H8246" s="108"/>
      <c r="I8246" s="220"/>
      <c r="J8246" s="108"/>
      <c r="K8246" s="220"/>
      <c r="L8246" s="108"/>
      <c r="M8246" s="220"/>
      <c r="N8246" s="108"/>
      <c r="O8246" s="220"/>
      <c r="P8246" s="108"/>
      <c r="Q8246" s="225"/>
    </row>
    <row r="8247" spans="2:17" x14ac:dyDescent="0.25">
      <c r="B8247" s="108"/>
      <c r="C8247" s="220"/>
      <c r="D8247" s="108"/>
      <c r="E8247" s="220"/>
      <c r="F8247" s="108"/>
      <c r="G8247" s="220"/>
      <c r="H8247" s="108"/>
      <c r="I8247" s="220"/>
      <c r="J8247" s="108"/>
      <c r="K8247" s="220"/>
      <c r="L8247" s="108"/>
      <c r="M8247" s="220"/>
      <c r="N8247" s="108"/>
      <c r="O8247" s="220"/>
      <c r="P8247" s="108"/>
      <c r="Q8247" s="225"/>
    </row>
    <row r="8248" spans="2:17" x14ac:dyDescent="0.25">
      <c r="B8248" s="108"/>
      <c r="C8248" s="220"/>
      <c r="D8248" s="108"/>
      <c r="E8248" s="220"/>
      <c r="F8248" s="108"/>
      <c r="G8248" s="220"/>
      <c r="H8248" s="108"/>
      <c r="I8248" s="220"/>
      <c r="J8248" s="108"/>
      <c r="K8248" s="220"/>
      <c r="L8248" s="108"/>
      <c r="M8248" s="220"/>
      <c r="N8248" s="108"/>
      <c r="O8248" s="220"/>
      <c r="P8248" s="108"/>
      <c r="Q8248" s="225"/>
    </row>
    <row r="8249" spans="2:17" x14ac:dyDescent="0.25">
      <c r="B8249" s="108"/>
      <c r="C8249" s="220"/>
      <c r="D8249" s="108"/>
      <c r="E8249" s="220"/>
      <c r="F8249" s="108"/>
      <c r="G8249" s="220"/>
      <c r="H8249" s="108"/>
      <c r="I8249" s="220"/>
      <c r="J8249" s="108"/>
      <c r="K8249" s="220"/>
      <c r="L8249" s="108"/>
      <c r="M8249" s="220"/>
      <c r="N8249" s="108"/>
      <c r="O8249" s="220"/>
      <c r="P8249" s="108"/>
      <c r="Q8249" s="225"/>
    </row>
    <row r="8250" spans="2:17" x14ac:dyDescent="0.25">
      <c r="B8250" s="108"/>
      <c r="C8250" s="220"/>
      <c r="D8250" s="108"/>
      <c r="E8250" s="220"/>
      <c r="F8250" s="108"/>
      <c r="G8250" s="220"/>
      <c r="H8250" s="108"/>
      <c r="I8250" s="220"/>
      <c r="J8250" s="108"/>
      <c r="K8250" s="220"/>
      <c r="L8250" s="108"/>
      <c r="M8250" s="220"/>
      <c r="N8250" s="108"/>
      <c r="O8250" s="220"/>
      <c r="P8250" s="108"/>
      <c r="Q8250" s="225"/>
    </row>
    <row r="8251" spans="2:17" x14ac:dyDescent="0.25">
      <c r="B8251" s="108"/>
      <c r="C8251" s="220"/>
      <c r="D8251" s="108"/>
      <c r="E8251" s="220"/>
      <c r="F8251" s="108"/>
      <c r="G8251" s="220"/>
      <c r="H8251" s="108"/>
      <c r="I8251" s="220"/>
      <c r="J8251" s="108"/>
      <c r="K8251" s="220"/>
      <c r="L8251" s="108"/>
      <c r="M8251" s="220"/>
      <c r="N8251" s="108"/>
      <c r="O8251" s="220"/>
      <c r="P8251" s="108"/>
      <c r="Q8251" s="225"/>
    </row>
    <row r="8252" spans="2:17" x14ac:dyDescent="0.25">
      <c r="B8252" s="108"/>
      <c r="C8252" s="220"/>
      <c r="D8252" s="108"/>
      <c r="E8252" s="220"/>
      <c r="F8252" s="108"/>
      <c r="G8252" s="220"/>
      <c r="H8252" s="108"/>
      <c r="I8252" s="220"/>
      <c r="J8252" s="108"/>
      <c r="K8252" s="220"/>
      <c r="L8252" s="108"/>
      <c r="M8252" s="220"/>
      <c r="N8252" s="108"/>
      <c r="O8252" s="220"/>
      <c r="P8252" s="108"/>
      <c r="Q8252" s="225"/>
    </row>
    <row r="8253" spans="2:17" x14ac:dyDescent="0.25">
      <c r="B8253" s="108"/>
      <c r="C8253" s="220"/>
      <c r="D8253" s="108"/>
      <c r="E8253" s="220"/>
      <c r="F8253" s="108"/>
      <c r="G8253" s="220"/>
      <c r="H8253" s="108"/>
      <c r="I8253" s="220"/>
      <c r="J8253" s="108"/>
      <c r="K8253" s="220"/>
      <c r="L8253" s="108"/>
      <c r="M8253" s="220"/>
      <c r="N8253" s="108"/>
      <c r="O8253" s="220"/>
      <c r="P8253" s="108"/>
      <c r="Q8253" s="225"/>
    </row>
    <row r="8254" spans="2:17" x14ac:dyDescent="0.25">
      <c r="B8254" s="108"/>
      <c r="C8254" s="220"/>
      <c r="D8254" s="108"/>
      <c r="E8254" s="220"/>
      <c r="F8254" s="108"/>
      <c r="G8254" s="220"/>
      <c r="H8254" s="108"/>
      <c r="I8254" s="220"/>
      <c r="J8254" s="108"/>
      <c r="K8254" s="220"/>
      <c r="L8254" s="108"/>
      <c r="M8254" s="220"/>
      <c r="N8254" s="108"/>
      <c r="O8254" s="220"/>
      <c r="P8254" s="108"/>
      <c r="Q8254" s="225"/>
    </row>
    <row r="8255" spans="2:17" x14ac:dyDescent="0.25">
      <c r="B8255" s="108"/>
      <c r="C8255" s="220"/>
      <c r="D8255" s="108"/>
      <c r="E8255" s="220"/>
      <c r="F8255" s="108"/>
      <c r="G8255" s="220"/>
      <c r="H8255" s="108"/>
      <c r="I8255" s="220"/>
      <c r="J8255" s="108"/>
      <c r="K8255" s="220"/>
      <c r="L8255" s="108"/>
      <c r="M8255" s="220"/>
      <c r="N8255" s="108"/>
      <c r="O8255" s="220"/>
      <c r="P8255" s="108"/>
      <c r="Q8255" s="225"/>
    </row>
    <row r="8256" spans="2:17" x14ac:dyDescent="0.25">
      <c r="B8256" s="108"/>
      <c r="C8256" s="220"/>
      <c r="D8256" s="108"/>
      <c r="E8256" s="220"/>
      <c r="F8256" s="108"/>
      <c r="G8256" s="220"/>
      <c r="H8256" s="108"/>
      <c r="I8256" s="220"/>
      <c r="J8256" s="108"/>
      <c r="K8256" s="220"/>
      <c r="L8256" s="108"/>
      <c r="M8256" s="220"/>
      <c r="N8256" s="108"/>
      <c r="O8256" s="220"/>
      <c r="P8256" s="108"/>
      <c r="Q8256" s="225"/>
    </row>
    <row r="8257" spans="2:17" x14ac:dyDescent="0.25">
      <c r="B8257" s="108"/>
      <c r="C8257" s="220"/>
      <c r="D8257" s="108"/>
      <c r="E8257" s="220"/>
      <c r="F8257" s="108"/>
      <c r="G8257" s="220"/>
      <c r="H8257" s="108"/>
      <c r="I8257" s="220"/>
      <c r="J8257" s="108"/>
      <c r="K8257" s="220"/>
      <c r="L8257" s="108"/>
      <c r="M8257" s="220"/>
      <c r="N8257" s="108"/>
      <c r="O8257" s="220"/>
      <c r="P8257" s="108"/>
      <c r="Q8257" s="225"/>
    </row>
    <row r="8258" spans="2:17" x14ac:dyDescent="0.25">
      <c r="B8258" s="108"/>
      <c r="C8258" s="220"/>
      <c r="D8258" s="108"/>
      <c r="E8258" s="220"/>
      <c r="F8258" s="108"/>
      <c r="G8258" s="220"/>
      <c r="H8258" s="108"/>
      <c r="I8258" s="220"/>
      <c r="J8258" s="108"/>
      <c r="K8258" s="220"/>
      <c r="L8258" s="108"/>
      <c r="M8258" s="220"/>
      <c r="N8258" s="108"/>
      <c r="O8258" s="220"/>
      <c r="P8258" s="108"/>
      <c r="Q8258" s="225"/>
    </row>
    <row r="8259" spans="2:17" x14ac:dyDescent="0.25">
      <c r="B8259" s="108"/>
      <c r="C8259" s="220"/>
      <c r="D8259" s="108"/>
      <c r="E8259" s="220"/>
      <c r="F8259" s="108"/>
      <c r="G8259" s="220"/>
      <c r="H8259" s="108"/>
      <c r="I8259" s="220"/>
      <c r="J8259" s="108"/>
      <c r="K8259" s="220"/>
      <c r="L8259" s="108"/>
      <c r="M8259" s="220"/>
      <c r="N8259" s="108"/>
      <c r="O8259" s="220"/>
      <c r="P8259" s="108"/>
      <c r="Q8259" s="225"/>
    </row>
    <row r="8260" spans="2:17" x14ac:dyDescent="0.25">
      <c r="B8260" s="108"/>
      <c r="C8260" s="220"/>
      <c r="D8260" s="108"/>
      <c r="E8260" s="220"/>
      <c r="F8260" s="108"/>
      <c r="G8260" s="220"/>
      <c r="H8260" s="108"/>
      <c r="I8260" s="220"/>
      <c r="J8260" s="108"/>
      <c r="K8260" s="220"/>
      <c r="L8260" s="108"/>
      <c r="M8260" s="220"/>
      <c r="N8260" s="108"/>
      <c r="O8260" s="220"/>
      <c r="P8260" s="108"/>
      <c r="Q8260" s="225"/>
    </row>
    <row r="8261" spans="2:17" x14ac:dyDescent="0.25">
      <c r="B8261" s="108"/>
      <c r="C8261" s="220"/>
      <c r="D8261" s="108"/>
      <c r="E8261" s="220"/>
      <c r="F8261" s="108"/>
      <c r="G8261" s="220"/>
      <c r="H8261" s="108"/>
      <c r="I8261" s="220"/>
      <c r="J8261" s="108"/>
      <c r="K8261" s="220"/>
      <c r="L8261" s="108"/>
      <c r="M8261" s="220"/>
      <c r="N8261" s="108"/>
      <c r="O8261" s="220"/>
      <c r="P8261" s="108"/>
      <c r="Q8261" s="225"/>
    </row>
    <row r="8262" spans="2:17" x14ac:dyDescent="0.25">
      <c r="B8262" s="108"/>
      <c r="C8262" s="220"/>
      <c r="D8262" s="108"/>
      <c r="E8262" s="220"/>
      <c r="F8262" s="108"/>
      <c r="G8262" s="220"/>
      <c r="H8262" s="108"/>
      <c r="I8262" s="220"/>
      <c r="J8262" s="108"/>
      <c r="K8262" s="220"/>
      <c r="L8262" s="108"/>
      <c r="M8262" s="220"/>
      <c r="N8262" s="108"/>
      <c r="O8262" s="220"/>
      <c r="P8262" s="108"/>
      <c r="Q8262" s="225"/>
    </row>
    <row r="8263" spans="2:17" x14ac:dyDescent="0.25">
      <c r="B8263" s="108"/>
      <c r="C8263" s="220"/>
      <c r="D8263" s="108"/>
      <c r="E8263" s="220"/>
      <c r="F8263" s="108"/>
      <c r="G8263" s="220"/>
      <c r="H8263" s="108"/>
      <c r="I8263" s="220"/>
      <c r="J8263" s="108"/>
      <c r="K8263" s="220"/>
      <c r="L8263" s="108"/>
      <c r="M8263" s="220"/>
      <c r="N8263" s="108"/>
      <c r="O8263" s="220"/>
      <c r="P8263" s="108"/>
      <c r="Q8263" s="225"/>
    </row>
    <row r="8264" spans="2:17" x14ac:dyDescent="0.25">
      <c r="B8264" s="108"/>
      <c r="C8264" s="220"/>
      <c r="D8264" s="108"/>
      <c r="E8264" s="220"/>
      <c r="F8264" s="108"/>
      <c r="G8264" s="220"/>
      <c r="H8264" s="108"/>
      <c r="I8264" s="220"/>
      <c r="J8264" s="108"/>
      <c r="K8264" s="220"/>
      <c r="L8264" s="108"/>
      <c r="M8264" s="220"/>
      <c r="N8264" s="108"/>
      <c r="O8264" s="220"/>
      <c r="P8264" s="108"/>
      <c r="Q8264" s="225"/>
    </row>
    <row r="8265" spans="2:17" x14ac:dyDescent="0.25">
      <c r="B8265" s="108"/>
      <c r="C8265" s="220"/>
      <c r="D8265" s="108"/>
      <c r="E8265" s="220"/>
      <c r="F8265" s="108"/>
      <c r="G8265" s="220"/>
      <c r="H8265" s="108"/>
      <c r="I8265" s="220"/>
      <c r="J8265" s="108"/>
      <c r="K8265" s="220"/>
      <c r="L8265" s="108"/>
      <c r="M8265" s="220"/>
      <c r="N8265" s="108"/>
      <c r="O8265" s="220"/>
      <c r="P8265" s="108"/>
      <c r="Q8265" s="225"/>
    </row>
    <row r="8266" spans="2:17" x14ac:dyDescent="0.25">
      <c r="B8266" s="108"/>
      <c r="C8266" s="220"/>
      <c r="D8266" s="108"/>
      <c r="E8266" s="220"/>
      <c r="F8266" s="108"/>
      <c r="G8266" s="220"/>
      <c r="H8266" s="108"/>
      <c r="I8266" s="220"/>
      <c r="J8266" s="108"/>
      <c r="K8266" s="220"/>
      <c r="L8266" s="108"/>
      <c r="M8266" s="220"/>
      <c r="N8266" s="108"/>
      <c r="O8266" s="220"/>
      <c r="P8266" s="108"/>
      <c r="Q8266" s="225"/>
    </row>
    <row r="8267" spans="2:17" x14ac:dyDescent="0.25">
      <c r="B8267" s="108"/>
      <c r="C8267" s="220"/>
      <c r="D8267" s="108"/>
      <c r="E8267" s="220"/>
      <c r="F8267" s="108"/>
      <c r="G8267" s="220"/>
      <c r="H8267" s="108"/>
      <c r="I8267" s="220"/>
      <c r="J8267" s="108"/>
      <c r="K8267" s="220"/>
      <c r="L8267" s="108"/>
      <c r="M8267" s="220"/>
      <c r="N8267" s="108"/>
      <c r="O8267" s="220"/>
      <c r="P8267" s="108"/>
      <c r="Q8267" s="225"/>
    </row>
    <row r="8268" spans="2:17" x14ac:dyDescent="0.25">
      <c r="B8268" s="108"/>
      <c r="C8268" s="220"/>
      <c r="D8268" s="108"/>
      <c r="E8268" s="220"/>
      <c r="F8268" s="108"/>
      <c r="G8268" s="220"/>
      <c r="H8268" s="108"/>
      <c r="I8268" s="220"/>
      <c r="J8268" s="108"/>
      <c r="K8268" s="220"/>
      <c r="L8268" s="108"/>
      <c r="M8268" s="220"/>
      <c r="N8268" s="108"/>
      <c r="O8268" s="220"/>
      <c r="P8268" s="108"/>
      <c r="Q8268" s="225"/>
    </row>
    <row r="8269" spans="2:17" x14ac:dyDescent="0.25">
      <c r="B8269" s="108"/>
      <c r="C8269" s="220"/>
      <c r="D8269" s="108"/>
      <c r="E8269" s="220"/>
      <c r="F8269" s="108"/>
      <c r="G8269" s="220"/>
      <c r="H8269" s="108"/>
      <c r="I8269" s="220"/>
      <c r="J8269" s="108"/>
      <c r="K8269" s="220"/>
      <c r="L8269" s="108"/>
      <c r="M8269" s="220"/>
      <c r="N8269" s="108"/>
      <c r="O8269" s="220"/>
      <c r="P8269" s="108"/>
      <c r="Q8269" s="225"/>
    </row>
    <row r="8270" spans="2:17" x14ac:dyDescent="0.25">
      <c r="B8270" s="108"/>
      <c r="C8270" s="220"/>
      <c r="D8270" s="108"/>
      <c r="E8270" s="220"/>
      <c r="F8270" s="108"/>
      <c r="G8270" s="220"/>
      <c r="H8270" s="108"/>
      <c r="I8270" s="220"/>
      <c r="J8270" s="108"/>
      <c r="K8270" s="220"/>
      <c r="L8270" s="108"/>
      <c r="M8270" s="220"/>
      <c r="N8270" s="108"/>
      <c r="O8270" s="220"/>
      <c r="P8270" s="108"/>
      <c r="Q8270" s="225"/>
    </row>
    <row r="8271" spans="2:17" x14ac:dyDescent="0.25">
      <c r="B8271" s="108"/>
      <c r="C8271" s="220"/>
      <c r="D8271" s="108"/>
      <c r="E8271" s="220"/>
      <c r="F8271" s="108"/>
      <c r="G8271" s="220"/>
      <c r="H8271" s="108"/>
      <c r="I8271" s="220"/>
      <c r="J8271" s="108"/>
      <c r="K8271" s="220"/>
      <c r="L8271" s="108"/>
      <c r="M8271" s="220"/>
      <c r="N8271" s="108"/>
      <c r="O8271" s="220"/>
      <c r="P8271" s="108"/>
      <c r="Q8271" s="225"/>
    </row>
    <row r="8272" spans="2:17" x14ac:dyDescent="0.25">
      <c r="B8272" s="108"/>
      <c r="C8272" s="220"/>
      <c r="D8272" s="108"/>
      <c r="E8272" s="220"/>
      <c r="F8272" s="108"/>
      <c r="G8272" s="220"/>
      <c r="H8272" s="108"/>
      <c r="I8272" s="220"/>
      <c r="J8272" s="108"/>
      <c r="K8272" s="220"/>
      <c r="L8272" s="108"/>
      <c r="M8272" s="220"/>
      <c r="N8272" s="108"/>
      <c r="O8272" s="220"/>
      <c r="P8272" s="108"/>
      <c r="Q8272" s="225"/>
    </row>
    <row r="8273" spans="2:17" x14ac:dyDescent="0.25">
      <c r="B8273" s="108"/>
      <c r="C8273" s="220"/>
      <c r="D8273" s="108"/>
      <c r="E8273" s="220"/>
      <c r="F8273" s="108"/>
      <c r="G8273" s="220"/>
      <c r="H8273" s="108"/>
      <c r="I8273" s="220"/>
      <c r="J8273" s="108"/>
      <c r="K8273" s="220"/>
      <c r="L8273" s="108"/>
      <c r="M8273" s="220"/>
      <c r="N8273" s="108"/>
      <c r="O8273" s="220"/>
      <c r="P8273" s="108"/>
      <c r="Q8273" s="225"/>
    </row>
    <row r="8274" spans="2:17" x14ac:dyDescent="0.25">
      <c r="B8274" s="108"/>
      <c r="C8274" s="220"/>
      <c r="D8274" s="108"/>
      <c r="E8274" s="220"/>
      <c r="F8274" s="108"/>
      <c r="G8274" s="220"/>
      <c r="H8274" s="108"/>
      <c r="I8274" s="220"/>
      <c r="J8274" s="108"/>
      <c r="K8274" s="220"/>
      <c r="L8274" s="108"/>
      <c r="M8274" s="220"/>
      <c r="N8274" s="108"/>
      <c r="O8274" s="220"/>
      <c r="P8274" s="108"/>
      <c r="Q8274" s="225"/>
    </row>
    <row r="8275" spans="2:17" x14ac:dyDescent="0.25">
      <c r="B8275" s="108"/>
      <c r="C8275" s="220"/>
      <c r="D8275" s="108"/>
      <c r="E8275" s="220"/>
      <c r="F8275" s="108"/>
      <c r="G8275" s="220"/>
      <c r="H8275" s="108"/>
      <c r="I8275" s="220"/>
      <c r="J8275" s="108"/>
      <c r="K8275" s="220"/>
      <c r="L8275" s="108"/>
      <c r="M8275" s="220"/>
      <c r="N8275" s="108"/>
      <c r="O8275" s="220"/>
      <c r="P8275" s="108"/>
      <c r="Q8275" s="225"/>
    </row>
    <row r="8276" spans="2:17" x14ac:dyDescent="0.25">
      <c r="B8276" s="108"/>
      <c r="C8276" s="220"/>
      <c r="D8276" s="108"/>
      <c r="E8276" s="220"/>
      <c r="F8276" s="108"/>
      <c r="G8276" s="220"/>
      <c r="H8276" s="108"/>
      <c r="I8276" s="220"/>
      <c r="J8276" s="108"/>
      <c r="K8276" s="220"/>
      <c r="L8276" s="108"/>
      <c r="M8276" s="220"/>
      <c r="N8276" s="108"/>
      <c r="O8276" s="220"/>
      <c r="P8276" s="108"/>
      <c r="Q8276" s="225"/>
    </row>
    <row r="8277" spans="2:17" x14ac:dyDescent="0.25">
      <c r="B8277" s="108"/>
      <c r="C8277" s="220"/>
      <c r="D8277" s="108"/>
      <c r="E8277" s="220"/>
      <c r="F8277" s="108"/>
      <c r="G8277" s="220"/>
      <c r="H8277" s="108"/>
      <c r="I8277" s="220"/>
      <c r="J8277" s="108"/>
      <c r="K8277" s="220"/>
      <c r="L8277" s="108"/>
      <c r="M8277" s="220"/>
      <c r="N8277" s="108"/>
      <c r="O8277" s="220"/>
      <c r="P8277" s="108"/>
      <c r="Q8277" s="225"/>
    </row>
    <row r="8278" spans="2:17" x14ac:dyDescent="0.25">
      <c r="B8278" s="108"/>
      <c r="C8278" s="220"/>
      <c r="D8278" s="108"/>
      <c r="E8278" s="220"/>
      <c r="F8278" s="108"/>
      <c r="G8278" s="220"/>
      <c r="H8278" s="108"/>
      <c r="I8278" s="220"/>
      <c r="J8278" s="108"/>
      <c r="K8278" s="220"/>
      <c r="L8278" s="108"/>
      <c r="M8278" s="220"/>
      <c r="N8278" s="108"/>
      <c r="O8278" s="220"/>
      <c r="P8278" s="108"/>
      <c r="Q8278" s="225"/>
    </row>
    <row r="8279" spans="2:17" x14ac:dyDescent="0.25">
      <c r="B8279" s="108"/>
      <c r="C8279" s="220"/>
      <c r="D8279" s="108"/>
      <c r="E8279" s="220"/>
      <c r="F8279" s="108"/>
      <c r="G8279" s="220"/>
      <c r="H8279" s="108"/>
      <c r="I8279" s="220"/>
      <c r="J8279" s="108"/>
      <c r="K8279" s="220"/>
      <c r="L8279" s="108"/>
      <c r="M8279" s="220"/>
      <c r="N8279" s="108"/>
      <c r="O8279" s="220"/>
      <c r="P8279" s="108"/>
      <c r="Q8279" s="225"/>
    </row>
    <row r="8280" spans="2:17" x14ac:dyDescent="0.25">
      <c r="B8280" s="108"/>
      <c r="C8280" s="220"/>
      <c r="D8280" s="108"/>
      <c r="E8280" s="220"/>
      <c r="F8280" s="108"/>
      <c r="G8280" s="220"/>
      <c r="H8280" s="108"/>
      <c r="I8280" s="220"/>
      <c r="J8280" s="108"/>
      <c r="K8280" s="220"/>
      <c r="L8280" s="108"/>
      <c r="M8280" s="220"/>
      <c r="N8280" s="108"/>
      <c r="O8280" s="220"/>
      <c r="P8280" s="108"/>
      <c r="Q8280" s="225"/>
    </row>
    <row r="8281" spans="2:17" x14ac:dyDescent="0.25">
      <c r="B8281" s="108"/>
      <c r="C8281" s="220"/>
      <c r="D8281" s="108"/>
      <c r="E8281" s="220"/>
      <c r="F8281" s="108"/>
      <c r="G8281" s="220"/>
      <c r="H8281" s="108"/>
      <c r="I8281" s="220"/>
      <c r="J8281" s="108"/>
      <c r="K8281" s="220"/>
      <c r="L8281" s="108"/>
      <c r="M8281" s="220"/>
      <c r="N8281" s="108"/>
      <c r="O8281" s="220"/>
      <c r="P8281" s="108"/>
      <c r="Q8281" s="225"/>
    </row>
    <row r="8282" spans="2:17" x14ac:dyDescent="0.25">
      <c r="B8282" s="108"/>
      <c r="C8282" s="220"/>
      <c r="D8282" s="108"/>
      <c r="E8282" s="220"/>
      <c r="F8282" s="108"/>
      <c r="G8282" s="220"/>
      <c r="H8282" s="108"/>
      <c r="I8282" s="220"/>
      <c r="J8282" s="108"/>
      <c r="K8282" s="220"/>
      <c r="L8282" s="108"/>
      <c r="M8282" s="220"/>
      <c r="N8282" s="108"/>
      <c r="O8282" s="220"/>
      <c r="P8282" s="108"/>
      <c r="Q8282" s="225"/>
    </row>
    <row r="8283" spans="2:17" x14ac:dyDescent="0.25">
      <c r="B8283" s="108"/>
      <c r="C8283" s="220"/>
      <c r="D8283" s="108"/>
      <c r="E8283" s="220"/>
      <c r="F8283" s="108"/>
      <c r="G8283" s="220"/>
      <c r="H8283" s="108"/>
      <c r="I8283" s="220"/>
      <c r="J8283" s="108"/>
      <c r="K8283" s="220"/>
      <c r="L8283" s="108"/>
      <c r="M8283" s="220"/>
      <c r="N8283" s="108"/>
      <c r="O8283" s="220"/>
      <c r="P8283" s="108"/>
      <c r="Q8283" s="225"/>
    </row>
    <row r="8284" spans="2:17" x14ac:dyDescent="0.25">
      <c r="B8284" s="108"/>
      <c r="C8284" s="220"/>
      <c r="D8284" s="108"/>
      <c r="E8284" s="220"/>
      <c r="F8284" s="108"/>
      <c r="G8284" s="220"/>
      <c r="H8284" s="108"/>
      <c r="I8284" s="220"/>
      <c r="J8284" s="108"/>
      <c r="K8284" s="220"/>
      <c r="L8284" s="108"/>
      <c r="M8284" s="220"/>
      <c r="N8284" s="108"/>
      <c r="O8284" s="220"/>
      <c r="P8284" s="108"/>
      <c r="Q8284" s="225"/>
    </row>
    <row r="8285" spans="2:17" x14ac:dyDescent="0.25">
      <c r="B8285" s="108"/>
      <c r="C8285" s="220"/>
      <c r="D8285" s="108"/>
      <c r="E8285" s="220"/>
      <c r="F8285" s="108"/>
      <c r="G8285" s="220"/>
      <c r="H8285" s="108"/>
      <c r="I8285" s="220"/>
      <c r="J8285" s="108"/>
      <c r="K8285" s="220"/>
      <c r="L8285" s="108"/>
      <c r="M8285" s="220"/>
      <c r="N8285" s="108"/>
      <c r="O8285" s="220"/>
      <c r="P8285" s="108"/>
      <c r="Q8285" s="225"/>
    </row>
    <row r="8286" spans="2:17" x14ac:dyDescent="0.25">
      <c r="B8286" s="108"/>
      <c r="C8286" s="220"/>
      <c r="D8286" s="108"/>
      <c r="E8286" s="220"/>
      <c r="F8286" s="108"/>
      <c r="G8286" s="220"/>
      <c r="H8286" s="108"/>
      <c r="I8286" s="220"/>
      <c r="J8286" s="108"/>
      <c r="K8286" s="220"/>
      <c r="L8286" s="108"/>
      <c r="M8286" s="220"/>
      <c r="N8286" s="108"/>
      <c r="O8286" s="220"/>
      <c r="P8286" s="108"/>
      <c r="Q8286" s="225"/>
    </row>
    <row r="8287" spans="2:17" x14ac:dyDescent="0.25">
      <c r="B8287" s="108"/>
      <c r="C8287" s="220"/>
      <c r="D8287" s="108"/>
      <c r="E8287" s="220"/>
      <c r="F8287" s="108"/>
      <c r="G8287" s="220"/>
      <c r="H8287" s="108"/>
      <c r="I8287" s="220"/>
      <c r="J8287" s="108"/>
      <c r="K8287" s="220"/>
      <c r="L8287" s="108"/>
      <c r="M8287" s="220"/>
      <c r="N8287" s="108"/>
      <c r="O8287" s="220"/>
      <c r="P8287" s="108"/>
      <c r="Q8287" s="225"/>
    </row>
    <row r="8288" spans="2:17" x14ac:dyDescent="0.25">
      <c r="B8288" s="108"/>
      <c r="C8288" s="220"/>
      <c r="D8288" s="108"/>
      <c r="E8288" s="220"/>
      <c r="F8288" s="108"/>
      <c r="G8288" s="220"/>
      <c r="H8288" s="108"/>
      <c r="I8288" s="220"/>
      <c r="J8288" s="108"/>
      <c r="K8288" s="220"/>
      <c r="L8288" s="108"/>
      <c r="M8288" s="220"/>
      <c r="N8288" s="108"/>
      <c r="O8288" s="220"/>
      <c r="P8288" s="108"/>
      <c r="Q8288" s="225"/>
    </row>
    <row r="8289" spans="2:17" x14ac:dyDescent="0.25">
      <c r="B8289" s="108"/>
      <c r="C8289" s="220"/>
      <c r="D8289" s="108"/>
      <c r="E8289" s="220"/>
      <c r="F8289" s="108"/>
      <c r="G8289" s="220"/>
      <c r="H8289" s="108"/>
      <c r="I8289" s="220"/>
      <c r="J8289" s="108"/>
      <c r="K8289" s="220"/>
      <c r="L8289" s="108"/>
      <c r="M8289" s="220"/>
      <c r="N8289" s="108"/>
      <c r="O8289" s="220"/>
      <c r="P8289" s="108"/>
      <c r="Q8289" s="225"/>
    </row>
    <row r="8290" spans="2:17" x14ac:dyDescent="0.25">
      <c r="B8290" s="108"/>
      <c r="C8290" s="220"/>
      <c r="D8290" s="108"/>
      <c r="E8290" s="220"/>
      <c r="F8290" s="108"/>
      <c r="G8290" s="220"/>
      <c r="H8290" s="108"/>
      <c r="I8290" s="220"/>
      <c r="J8290" s="108"/>
      <c r="K8290" s="220"/>
      <c r="L8290" s="108"/>
      <c r="M8290" s="220"/>
      <c r="N8290" s="108"/>
      <c r="O8290" s="220"/>
      <c r="P8290" s="108"/>
      <c r="Q8290" s="225"/>
    </row>
    <row r="8291" spans="2:17" x14ac:dyDescent="0.25">
      <c r="B8291" s="108"/>
      <c r="C8291" s="220"/>
      <c r="D8291" s="108"/>
      <c r="E8291" s="220"/>
      <c r="F8291" s="108"/>
      <c r="G8291" s="220"/>
      <c r="H8291" s="108"/>
      <c r="I8291" s="220"/>
      <c r="J8291" s="108"/>
      <c r="K8291" s="220"/>
      <c r="L8291" s="108"/>
      <c r="M8291" s="220"/>
      <c r="N8291" s="108"/>
      <c r="O8291" s="220"/>
      <c r="P8291" s="108"/>
      <c r="Q8291" s="225"/>
    </row>
    <row r="8292" spans="2:17" x14ac:dyDescent="0.25">
      <c r="B8292" s="108"/>
      <c r="C8292" s="220"/>
      <c r="D8292" s="108"/>
      <c r="E8292" s="220"/>
      <c r="F8292" s="108"/>
      <c r="G8292" s="220"/>
      <c r="H8292" s="108"/>
      <c r="I8292" s="220"/>
      <c r="J8292" s="108"/>
      <c r="K8292" s="220"/>
      <c r="L8292" s="108"/>
      <c r="M8292" s="220"/>
      <c r="N8292" s="108"/>
      <c r="O8292" s="220"/>
      <c r="P8292" s="108"/>
      <c r="Q8292" s="225"/>
    </row>
    <row r="8293" spans="2:17" x14ac:dyDescent="0.25">
      <c r="B8293" s="108"/>
      <c r="C8293" s="220"/>
      <c r="D8293" s="108"/>
      <c r="E8293" s="220"/>
      <c r="F8293" s="108"/>
      <c r="G8293" s="220"/>
      <c r="H8293" s="108"/>
      <c r="I8293" s="220"/>
      <c r="J8293" s="108"/>
      <c r="K8293" s="220"/>
      <c r="L8293" s="108"/>
      <c r="M8293" s="220"/>
      <c r="N8293" s="108"/>
      <c r="O8293" s="220"/>
      <c r="P8293" s="108"/>
      <c r="Q8293" s="225"/>
    </row>
    <row r="8294" spans="2:17" x14ac:dyDescent="0.25">
      <c r="B8294" s="108"/>
      <c r="C8294" s="220"/>
      <c r="D8294" s="108"/>
      <c r="E8294" s="220"/>
      <c r="F8294" s="108"/>
      <c r="G8294" s="220"/>
      <c r="H8294" s="108"/>
      <c r="I8294" s="220"/>
      <c r="J8294" s="108"/>
      <c r="K8294" s="220"/>
      <c r="L8294" s="108"/>
      <c r="M8294" s="220"/>
      <c r="N8294" s="108"/>
      <c r="O8294" s="220"/>
      <c r="P8294" s="108"/>
      <c r="Q8294" s="225"/>
    </row>
    <row r="8295" spans="2:17" x14ac:dyDescent="0.25">
      <c r="B8295" s="108"/>
      <c r="C8295" s="220"/>
      <c r="D8295" s="108"/>
      <c r="E8295" s="220"/>
      <c r="F8295" s="108"/>
      <c r="G8295" s="220"/>
      <c r="H8295" s="108"/>
      <c r="I8295" s="220"/>
      <c r="J8295" s="108"/>
      <c r="K8295" s="220"/>
      <c r="L8295" s="108"/>
      <c r="M8295" s="220"/>
      <c r="N8295" s="108"/>
      <c r="O8295" s="220"/>
      <c r="P8295" s="108"/>
      <c r="Q8295" s="225"/>
    </row>
    <row r="8296" spans="2:17" x14ac:dyDescent="0.25">
      <c r="B8296" s="108"/>
      <c r="C8296" s="220"/>
      <c r="D8296" s="108"/>
      <c r="E8296" s="220"/>
      <c r="F8296" s="108"/>
      <c r="G8296" s="220"/>
      <c r="H8296" s="108"/>
      <c r="I8296" s="220"/>
      <c r="J8296" s="108"/>
      <c r="K8296" s="220"/>
      <c r="L8296" s="108"/>
      <c r="M8296" s="220"/>
      <c r="N8296" s="108"/>
      <c r="O8296" s="220"/>
      <c r="P8296" s="108"/>
      <c r="Q8296" s="225"/>
    </row>
    <row r="8297" spans="2:17" x14ac:dyDescent="0.25">
      <c r="B8297" s="108"/>
      <c r="C8297" s="220"/>
      <c r="D8297" s="108"/>
      <c r="E8297" s="220"/>
      <c r="F8297" s="108"/>
      <c r="G8297" s="220"/>
      <c r="H8297" s="108"/>
      <c r="I8297" s="220"/>
      <c r="J8297" s="108"/>
      <c r="K8297" s="220"/>
      <c r="L8297" s="108"/>
      <c r="M8297" s="220"/>
      <c r="N8297" s="108"/>
      <c r="O8297" s="220"/>
      <c r="P8297" s="108"/>
      <c r="Q8297" s="225"/>
    </row>
    <row r="8298" spans="2:17" x14ac:dyDescent="0.25">
      <c r="B8298" s="108"/>
      <c r="C8298" s="220"/>
      <c r="D8298" s="108"/>
      <c r="E8298" s="220"/>
      <c r="F8298" s="108"/>
      <c r="G8298" s="220"/>
      <c r="H8298" s="108"/>
      <c r="I8298" s="220"/>
      <c r="J8298" s="108"/>
      <c r="K8298" s="220"/>
      <c r="L8298" s="108"/>
      <c r="M8298" s="220"/>
      <c r="N8298" s="108"/>
      <c r="O8298" s="220"/>
      <c r="P8298" s="108"/>
      <c r="Q8298" s="225"/>
    </row>
    <row r="8299" spans="2:17" x14ac:dyDescent="0.25">
      <c r="B8299" s="108"/>
      <c r="C8299" s="220"/>
      <c r="D8299" s="108"/>
      <c r="E8299" s="220"/>
      <c r="F8299" s="108"/>
      <c r="G8299" s="220"/>
      <c r="H8299" s="108"/>
      <c r="I8299" s="220"/>
      <c r="J8299" s="108"/>
      <c r="K8299" s="220"/>
      <c r="L8299" s="108"/>
      <c r="M8299" s="220"/>
      <c r="N8299" s="108"/>
      <c r="O8299" s="220"/>
      <c r="P8299" s="108"/>
      <c r="Q8299" s="225"/>
    </row>
    <row r="8300" spans="2:17" x14ac:dyDescent="0.25">
      <c r="B8300" s="108"/>
      <c r="C8300" s="220"/>
      <c r="D8300" s="108"/>
      <c r="E8300" s="220"/>
      <c r="F8300" s="108"/>
      <c r="G8300" s="220"/>
      <c r="H8300" s="108"/>
      <c r="I8300" s="220"/>
      <c r="J8300" s="108"/>
      <c r="K8300" s="220"/>
      <c r="L8300" s="108"/>
      <c r="M8300" s="220"/>
      <c r="N8300" s="108"/>
      <c r="O8300" s="220"/>
      <c r="P8300" s="108"/>
      <c r="Q8300" s="225"/>
    </row>
    <row r="8301" spans="2:17" x14ac:dyDescent="0.25">
      <c r="B8301" s="108"/>
      <c r="C8301" s="220"/>
      <c r="D8301" s="108"/>
      <c r="E8301" s="220"/>
      <c r="F8301" s="108"/>
      <c r="G8301" s="220"/>
      <c r="H8301" s="108"/>
      <c r="I8301" s="220"/>
      <c r="J8301" s="108"/>
      <c r="K8301" s="220"/>
      <c r="L8301" s="108"/>
      <c r="M8301" s="220"/>
      <c r="N8301" s="108"/>
      <c r="O8301" s="220"/>
      <c r="P8301" s="108"/>
      <c r="Q8301" s="225"/>
    </row>
    <row r="8302" spans="2:17" x14ac:dyDescent="0.25">
      <c r="B8302" s="108"/>
      <c r="C8302" s="220"/>
      <c r="D8302" s="108"/>
      <c r="E8302" s="220"/>
      <c r="F8302" s="108"/>
      <c r="G8302" s="220"/>
      <c r="H8302" s="108"/>
      <c r="I8302" s="220"/>
      <c r="J8302" s="108"/>
      <c r="K8302" s="220"/>
      <c r="L8302" s="108"/>
      <c r="M8302" s="220"/>
      <c r="N8302" s="108"/>
      <c r="O8302" s="220"/>
      <c r="P8302" s="108"/>
      <c r="Q8302" s="225"/>
    </row>
    <row r="8303" spans="2:17" x14ac:dyDescent="0.25">
      <c r="B8303" s="108"/>
      <c r="C8303" s="220"/>
      <c r="D8303" s="108"/>
      <c r="E8303" s="220"/>
      <c r="F8303" s="108"/>
      <c r="G8303" s="220"/>
      <c r="H8303" s="108"/>
      <c r="I8303" s="220"/>
      <c r="J8303" s="108"/>
      <c r="K8303" s="220"/>
      <c r="L8303" s="108"/>
      <c r="M8303" s="220"/>
      <c r="N8303" s="108"/>
      <c r="O8303" s="220"/>
      <c r="P8303" s="108"/>
      <c r="Q8303" s="225"/>
    </row>
    <row r="8304" spans="2:17" x14ac:dyDescent="0.25">
      <c r="B8304" s="108"/>
      <c r="C8304" s="220"/>
      <c r="D8304" s="108"/>
      <c r="E8304" s="220"/>
      <c r="F8304" s="108"/>
      <c r="G8304" s="220"/>
      <c r="H8304" s="108"/>
      <c r="I8304" s="220"/>
      <c r="J8304" s="108"/>
      <c r="K8304" s="220"/>
      <c r="L8304" s="108"/>
      <c r="M8304" s="220"/>
      <c r="N8304" s="108"/>
      <c r="O8304" s="220"/>
      <c r="P8304" s="108"/>
      <c r="Q8304" s="225"/>
    </row>
    <row r="8305" spans="2:17" x14ac:dyDescent="0.25">
      <c r="B8305" s="108"/>
      <c r="C8305" s="220"/>
      <c r="D8305" s="108"/>
      <c r="E8305" s="220"/>
      <c r="F8305" s="108"/>
      <c r="G8305" s="220"/>
      <c r="H8305" s="108"/>
      <c r="I8305" s="220"/>
      <c r="J8305" s="108"/>
      <c r="K8305" s="220"/>
      <c r="L8305" s="108"/>
      <c r="M8305" s="220"/>
      <c r="N8305" s="108"/>
      <c r="O8305" s="220"/>
      <c r="P8305" s="108"/>
      <c r="Q8305" s="225"/>
    </row>
    <row r="8306" spans="2:17" x14ac:dyDescent="0.25">
      <c r="B8306" s="108"/>
      <c r="C8306" s="220"/>
      <c r="D8306" s="108"/>
      <c r="E8306" s="220"/>
      <c r="F8306" s="108"/>
      <c r="G8306" s="220"/>
      <c r="H8306" s="108"/>
      <c r="I8306" s="220"/>
      <c r="J8306" s="108"/>
      <c r="K8306" s="220"/>
      <c r="L8306" s="108"/>
      <c r="M8306" s="220"/>
      <c r="N8306" s="108"/>
      <c r="O8306" s="220"/>
      <c r="P8306" s="108"/>
      <c r="Q8306" s="225"/>
    </row>
    <row r="8307" spans="2:17" x14ac:dyDescent="0.25">
      <c r="B8307" s="108"/>
      <c r="C8307" s="220"/>
      <c r="D8307" s="108"/>
      <c r="E8307" s="220"/>
      <c r="F8307" s="108"/>
      <c r="G8307" s="220"/>
      <c r="H8307" s="108"/>
      <c r="I8307" s="220"/>
      <c r="J8307" s="108"/>
      <c r="K8307" s="220"/>
      <c r="L8307" s="108"/>
      <c r="M8307" s="220"/>
      <c r="N8307" s="108"/>
      <c r="O8307" s="220"/>
      <c r="P8307" s="108"/>
      <c r="Q8307" s="225"/>
    </row>
    <row r="8308" spans="2:17" x14ac:dyDescent="0.25">
      <c r="B8308" s="108"/>
      <c r="C8308" s="220"/>
      <c r="D8308" s="108"/>
      <c r="E8308" s="220"/>
      <c r="F8308" s="108"/>
      <c r="G8308" s="220"/>
      <c r="H8308" s="108"/>
      <c r="I8308" s="220"/>
      <c r="J8308" s="108"/>
      <c r="K8308" s="220"/>
      <c r="L8308" s="108"/>
      <c r="M8308" s="220"/>
      <c r="N8308" s="108"/>
      <c r="O8308" s="220"/>
      <c r="P8308" s="108"/>
      <c r="Q8308" s="225"/>
    </row>
    <row r="8309" spans="2:17" x14ac:dyDescent="0.25">
      <c r="B8309" s="108"/>
      <c r="C8309" s="220"/>
      <c r="D8309" s="108"/>
      <c r="E8309" s="220"/>
      <c r="F8309" s="108"/>
      <c r="G8309" s="220"/>
      <c r="H8309" s="108"/>
      <c r="I8309" s="220"/>
      <c r="J8309" s="108"/>
      <c r="K8309" s="220"/>
      <c r="L8309" s="108"/>
      <c r="M8309" s="220"/>
      <c r="N8309" s="108"/>
      <c r="O8309" s="220"/>
      <c r="P8309" s="108"/>
      <c r="Q8309" s="225"/>
    </row>
    <row r="8310" spans="2:17" x14ac:dyDescent="0.25">
      <c r="B8310" s="108"/>
      <c r="C8310" s="220"/>
      <c r="D8310" s="108"/>
      <c r="E8310" s="220"/>
      <c r="F8310" s="108"/>
      <c r="G8310" s="220"/>
      <c r="H8310" s="108"/>
      <c r="I8310" s="220"/>
      <c r="J8310" s="108"/>
      <c r="K8310" s="220"/>
      <c r="L8310" s="108"/>
      <c r="M8310" s="220"/>
      <c r="N8310" s="108"/>
      <c r="O8310" s="220"/>
      <c r="P8310" s="108"/>
      <c r="Q8310" s="225"/>
    </row>
    <row r="8311" spans="2:17" x14ac:dyDescent="0.25">
      <c r="B8311" s="108"/>
      <c r="C8311" s="220"/>
      <c r="D8311" s="108"/>
      <c r="E8311" s="220"/>
      <c r="F8311" s="108"/>
      <c r="G8311" s="220"/>
      <c r="H8311" s="108"/>
      <c r="I8311" s="220"/>
      <c r="J8311" s="108"/>
      <c r="K8311" s="220"/>
      <c r="L8311" s="108"/>
      <c r="M8311" s="220"/>
      <c r="N8311" s="108"/>
      <c r="O8311" s="220"/>
      <c r="P8311" s="108"/>
      <c r="Q8311" s="225"/>
    </row>
    <row r="8312" spans="2:17" x14ac:dyDescent="0.25">
      <c r="B8312" s="108"/>
      <c r="C8312" s="220"/>
      <c r="D8312" s="108"/>
      <c r="E8312" s="220"/>
      <c r="F8312" s="108"/>
      <c r="G8312" s="220"/>
      <c r="H8312" s="108"/>
      <c r="I8312" s="220"/>
      <c r="J8312" s="108"/>
      <c r="K8312" s="220"/>
      <c r="L8312" s="108"/>
      <c r="M8312" s="220"/>
      <c r="N8312" s="108"/>
      <c r="O8312" s="220"/>
      <c r="P8312" s="108"/>
      <c r="Q8312" s="225"/>
    </row>
    <row r="8313" spans="2:17" x14ac:dyDescent="0.25">
      <c r="B8313" s="108"/>
      <c r="C8313" s="220"/>
      <c r="D8313" s="108"/>
      <c r="E8313" s="220"/>
      <c r="F8313" s="108"/>
      <c r="G8313" s="220"/>
      <c r="H8313" s="108"/>
      <c r="I8313" s="220"/>
      <c r="J8313" s="108"/>
      <c r="K8313" s="220"/>
      <c r="L8313" s="108"/>
      <c r="M8313" s="220"/>
      <c r="N8313" s="108"/>
      <c r="O8313" s="220"/>
      <c r="P8313" s="108"/>
      <c r="Q8313" s="225"/>
    </row>
    <row r="8314" spans="2:17" x14ac:dyDescent="0.25">
      <c r="B8314" s="108"/>
      <c r="C8314" s="220"/>
      <c r="D8314" s="108"/>
      <c r="E8314" s="220"/>
      <c r="F8314" s="108"/>
      <c r="G8314" s="220"/>
      <c r="H8314" s="108"/>
      <c r="I8314" s="220"/>
      <c r="J8314" s="108"/>
      <c r="K8314" s="220"/>
      <c r="L8314" s="108"/>
      <c r="M8314" s="220"/>
      <c r="N8314" s="108"/>
      <c r="O8314" s="220"/>
      <c r="P8314" s="108"/>
      <c r="Q8314" s="225"/>
    </row>
    <row r="8315" spans="2:17" x14ac:dyDescent="0.25">
      <c r="B8315" s="108"/>
      <c r="C8315" s="220"/>
      <c r="D8315" s="108"/>
      <c r="E8315" s="220"/>
      <c r="F8315" s="108"/>
      <c r="G8315" s="220"/>
      <c r="H8315" s="108"/>
      <c r="I8315" s="220"/>
      <c r="J8315" s="108"/>
      <c r="K8315" s="220"/>
      <c r="L8315" s="108"/>
      <c r="M8315" s="220"/>
      <c r="N8315" s="108"/>
      <c r="O8315" s="220"/>
      <c r="P8315" s="108"/>
      <c r="Q8315" s="225"/>
    </row>
    <row r="8316" spans="2:17" x14ac:dyDescent="0.25">
      <c r="B8316" s="108"/>
      <c r="C8316" s="220"/>
      <c r="D8316" s="108"/>
      <c r="E8316" s="220"/>
      <c r="F8316" s="108"/>
      <c r="G8316" s="220"/>
      <c r="H8316" s="108"/>
      <c r="I8316" s="220"/>
      <c r="J8316" s="108"/>
      <c r="K8316" s="220"/>
      <c r="L8316" s="108"/>
      <c r="M8316" s="220"/>
      <c r="N8316" s="108"/>
      <c r="O8316" s="220"/>
      <c r="P8316" s="108"/>
      <c r="Q8316" s="225"/>
    </row>
    <row r="8317" spans="2:17" x14ac:dyDescent="0.25">
      <c r="B8317" s="108"/>
      <c r="C8317" s="220"/>
      <c r="D8317" s="108"/>
      <c r="E8317" s="220"/>
      <c r="F8317" s="108"/>
      <c r="G8317" s="220"/>
      <c r="H8317" s="108"/>
      <c r="I8317" s="220"/>
      <c r="J8317" s="108"/>
      <c r="K8317" s="220"/>
      <c r="L8317" s="108"/>
      <c r="M8317" s="220"/>
      <c r="N8317" s="108"/>
      <c r="O8317" s="220"/>
      <c r="P8317" s="108"/>
      <c r="Q8317" s="225"/>
    </row>
    <row r="8318" spans="2:17" x14ac:dyDescent="0.25">
      <c r="B8318" s="108"/>
      <c r="C8318" s="220"/>
      <c r="D8318" s="108"/>
      <c r="E8318" s="220"/>
      <c r="F8318" s="108"/>
      <c r="G8318" s="220"/>
      <c r="H8318" s="108"/>
      <c r="I8318" s="220"/>
      <c r="J8318" s="108"/>
      <c r="K8318" s="220"/>
      <c r="L8318" s="108"/>
      <c r="M8318" s="220"/>
      <c r="N8318" s="108"/>
      <c r="O8318" s="220"/>
      <c r="P8318" s="108"/>
      <c r="Q8318" s="225"/>
    </row>
    <row r="8319" spans="2:17" x14ac:dyDescent="0.25">
      <c r="B8319" s="108"/>
      <c r="C8319" s="220"/>
      <c r="D8319" s="108"/>
      <c r="E8319" s="220"/>
      <c r="F8319" s="108"/>
      <c r="G8319" s="220"/>
      <c r="H8319" s="108"/>
      <c r="I8319" s="220"/>
      <c r="J8319" s="108"/>
      <c r="K8319" s="220"/>
      <c r="L8319" s="108"/>
      <c r="M8319" s="220"/>
      <c r="N8319" s="108"/>
      <c r="O8319" s="220"/>
      <c r="P8319" s="108"/>
      <c r="Q8319" s="225"/>
    </row>
    <row r="8320" spans="2:17" x14ac:dyDescent="0.25">
      <c r="B8320" s="108"/>
      <c r="C8320" s="220"/>
      <c r="D8320" s="108"/>
      <c r="E8320" s="220"/>
      <c r="F8320" s="108"/>
      <c r="G8320" s="220"/>
      <c r="H8320" s="108"/>
      <c r="I8320" s="220"/>
      <c r="J8320" s="108"/>
      <c r="K8320" s="220"/>
      <c r="L8320" s="108"/>
      <c r="M8320" s="220"/>
      <c r="N8320" s="108"/>
      <c r="O8320" s="220"/>
      <c r="P8320" s="108"/>
      <c r="Q8320" s="225"/>
    </row>
    <row r="8321" spans="2:17" x14ac:dyDescent="0.25">
      <c r="B8321" s="108"/>
      <c r="C8321" s="220"/>
      <c r="D8321" s="108"/>
      <c r="E8321" s="220"/>
      <c r="F8321" s="108"/>
      <c r="G8321" s="220"/>
      <c r="H8321" s="108"/>
      <c r="I8321" s="220"/>
      <c r="J8321" s="108"/>
      <c r="K8321" s="220"/>
      <c r="L8321" s="108"/>
      <c r="M8321" s="220"/>
      <c r="N8321" s="108"/>
      <c r="O8321" s="220"/>
      <c r="P8321" s="108"/>
      <c r="Q8321" s="225"/>
    </row>
    <row r="8322" spans="2:17" x14ac:dyDescent="0.25">
      <c r="B8322" s="108"/>
      <c r="C8322" s="220"/>
      <c r="D8322" s="108"/>
      <c r="E8322" s="220"/>
      <c r="F8322" s="108"/>
      <c r="G8322" s="220"/>
      <c r="H8322" s="108"/>
      <c r="I8322" s="220"/>
      <c r="J8322" s="108"/>
      <c r="K8322" s="220"/>
      <c r="L8322" s="108"/>
      <c r="M8322" s="220"/>
      <c r="N8322" s="108"/>
      <c r="O8322" s="220"/>
      <c r="P8322" s="108"/>
      <c r="Q8322" s="225"/>
    </row>
    <row r="8323" spans="2:17" x14ac:dyDescent="0.25">
      <c r="B8323" s="108"/>
      <c r="C8323" s="220"/>
      <c r="D8323" s="108"/>
      <c r="E8323" s="220"/>
      <c r="F8323" s="108"/>
      <c r="G8323" s="220"/>
      <c r="H8323" s="108"/>
      <c r="I8323" s="220"/>
      <c r="J8323" s="108"/>
      <c r="K8323" s="220"/>
      <c r="L8323" s="108"/>
      <c r="M8323" s="220"/>
      <c r="N8323" s="108"/>
      <c r="O8323" s="220"/>
      <c r="P8323" s="108"/>
      <c r="Q8323" s="225"/>
    </row>
    <row r="8324" spans="2:17" x14ac:dyDescent="0.25">
      <c r="B8324" s="108"/>
      <c r="C8324" s="220"/>
      <c r="D8324" s="108"/>
      <c r="E8324" s="220"/>
      <c r="F8324" s="108"/>
      <c r="G8324" s="220"/>
      <c r="H8324" s="108"/>
      <c r="I8324" s="220"/>
      <c r="J8324" s="108"/>
      <c r="K8324" s="220"/>
      <c r="L8324" s="108"/>
      <c r="M8324" s="220"/>
      <c r="N8324" s="108"/>
      <c r="O8324" s="220"/>
      <c r="P8324" s="108"/>
      <c r="Q8324" s="225"/>
    </row>
    <row r="8325" spans="2:17" x14ac:dyDescent="0.25">
      <c r="B8325" s="108"/>
      <c r="C8325" s="220"/>
      <c r="D8325" s="108"/>
      <c r="E8325" s="220"/>
      <c r="F8325" s="108"/>
      <c r="G8325" s="220"/>
      <c r="H8325" s="108"/>
      <c r="I8325" s="220"/>
      <c r="J8325" s="108"/>
      <c r="K8325" s="220"/>
      <c r="L8325" s="108"/>
      <c r="M8325" s="220"/>
      <c r="N8325" s="108"/>
      <c r="O8325" s="220"/>
      <c r="P8325" s="108"/>
      <c r="Q8325" s="225"/>
    </row>
    <row r="8326" spans="2:17" x14ac:dyDescent="0.25">
      <c r="B8326" s="108"/>
      <c r="C8326" s="220"/>
      <c r="D8326" s="108"/>
      <c r="E8326" s="220"/>
      <c r="F8326" s="108"/>
      <c r="G8326" s="220"/>
      <c r="H8326" s="108"/>
      <c r="I8326" s="220"/>
      <c r="J8326" s="108"/>
      <c r="K8326" s="220"/>
      <c r="L8326" s="108"/>
      <c r="M8326" s="220"/>
      <c r="N8326" s="108"/>
      <c r="O8326" s="220"/>
      <c r="P8326" s="108"/>
      <c r="Q8326" s="225"/>
    </row>
    <row r="8327" spans="2:17" x14ac:dyDescent="0.25">
      <c r="B8327" s="108"/>
      <c r="C8327" s="220"/>
      <c r="D8327" s="108"/>
      <c r="E8327" s="220"/>
      <c r="F8327" s="108"/>
      <c r="G8327" s="220"/>
      <c r="H8327" s="108"/>
      <c r="I8327" s="220"/>
      <c r="J8327" s="108"/>
      <c r="K8327" s="220"/>
      <c r="L8327" s="108"/>
      <c r="M8327" s="220"/>
      <c r="N8327" s="108"/>
      <c r="O8327" s="220"/>
      <c r="P8327" s="108"/>
      <c r="Q8327" s="225"/>
    </row>
    <row r="8328" spans="2:17" x14ac:dyDescent="0.25">
      <c r="B8328" s="108"/>
      <c r="C8328" s="220"/>
      <c r="D8328" s="108"/>
      <c r="E8328" s="220"/>
      <c r="F8328" s="108"/>
      <c r="G8328" s="220"/>
      <c r="H8328" s="108"/>
      <c r="I8328" s="220"/>
      <c r="J8328" s="108"/>
      <c r="K8328" s="220"/>
      <c r="L8328" s="108"/>
      <c r="M8328" s="220"/>
      <c r="N8328" s="108"/>
      <c r="O8328" s="220"/>
      <c r="P8328" s="108"/>
      <c r="Q8328" s="225"/>
    </row>
    <row r="8329" spans="2:17" x14ac:dyDescent="0.25">
      <c r="B8329" s="108"/>
      <c r="C8329" s="220"/>
      <c r="D8329" s="108"/>
      <c r="E8329" s="220"/>
      <c r="F8329" s="108"/>
      <c r="G8329" s="220"/>
      <c r="H8329" s="108"/>
      <c r="I8329" s="220"/>
      <c r="J8329" s="108"/>
      <c r="K8329" s="220"/>
      <c r="L8329" s="108"/>
      <c r="M8329" s="220"/>
      <c r="N8329" s="108"/>
      <c r="O8329" s="220"/>
      <c r="P8329" s="108"/>
      <c r="Q8329" s="225"/>
    </row>
    <row r="8330" spans="2:17" x14ac:dyDescent="0.25">
      <c r="B8330" s="108"/>
      <c r="C8330" s="220"/>
      <c r="D8330" s="108"/>
      <c r="E8330" s="220"/>
      <c r="F8330" s="108"/>
      <c r="G8330" s="220"/>
      <c r="H8330" s="108"/>
      <c r="I8330" s="220"/>
      <c r="J8330" s="108"/>
      <c r="K8330" s="220"/>
      <c r="L8330" s="108"/>
      <c r="M8330" s="220"/>
      <c r="N8330" s="108"/>
      <c r="O8330" s="220"/>
      <c r="P8330" s="108"/>
      <c r="Q8330" s="225"/>
    </row>
    <row r="8331" spans="2:17" x14ac:dyDescent="0.25">
      <c r="B8331" s="108"/>
      <c r="C8331" s="220"/>
      <c r="D8331" s="108"/>
      <c r="E8331" s="220"/>
      <c r="F8331" s="108"/>
      <c r="G8331" s="220"/>
      <c r="H8331" s="108"/>
      <c r="I8331" s="220"/>
      <c r="J8331" s="108"/>
      <c r="K8331" s="220"/>
      <c r="L8331" s="108"/>
      <c r="M8331" s="220"/>
      <c r="N8331" s="108"/>
      <c r="O8331" s="220"/>
      <c r="P8331" s="108"/>
      <c r="Q8331" s="225"/>
    </row>
    <row r="8332" spans="2:17" x14ac:dyDescent="0.25">
      <c r="B8332" s="108"/>
      <c r="C8332" s="220"/>
      <c r="D8332" s="108"/>
      <c r="E8332" s="220"/>
      <c r="F8332" s="108"/>
      <c r="G8332" s="220"/>
      <c r="H8332" s="108"/>
      <c r="I8332" s="220"/>
      <c r="J8332" s="108"/>
      <c r="K8332" s="220"/>
      <c r="L8332" s="108"/>
      <c r="M8332" s="220"/>
      <c r="N8332" s="108"/>
      <c r="O8332" s="220"/>
      <c r="P8332" s="108"/>
      <c r="Q8332" s="225"/>
    </row>
    <row r="8333" spans="2:17" x14ac:dyDescent="0.25">
      <c r="B8333" s="108"/>
      <c r="C8333" s="220"/>
      <c r="D8333" s="108"/>
      <c r="E8333" s="220"/>
      <c r="F8333" s="108"/>
      <c r="G8333" s="220"/>
      <c r="H8333" s="108"/>
      <c r="I8333" s="220"/>
      <c r="J8333" s="108"/>
      <c r="K8333" s="220"/>
      <c r="L8333" s="108"/>
      <c r="M8333" s="220"/>
      <c r="N8333" s="108"/>
      <c r="O8333" s="220"/>
      <c r="P8333" s="108"/>
      <c r="Q8333" s="225"/>
    </row>
    <row r="8334" spans="2:17" x14ac:dyDescent="0.25">
      <c r="B8334" s="108"/>
      <c r="C8334" s="220"/>
      <c r="D8334" s="108"/>
      <c r="E8334" s="220"/>
      <c r="F8334" s="108"/>
      <c r="G8334" s="220"/>
      <c r="H8334" s="108"/>
      <c r="I8334" s="220"/>
      <c r="J8334" s="108"/>
      <c r="K8334" s="220"/>
      <c r="L8334" s="108"/>
      <c r="M8334" s="220"/>
      <c r="N8334" s="108"/>
      <c r="O8334" s="220"/>
      <c r="P8334" s="108"/>
      <c r="Q8334" s="225"/>
    </row>
    <row r="8335" spans="2:17" x14ac:dyDescent="0.25">
      <c r="B8335" s="108"/>
      <c r="C8335" s="220"/>
      <c r="D8335" s="108"/>
      <c r="E8335" s="220"/>
      <c r="F8335" s="108"/>
      <c r="G8335" s="220"/>
      <c r="H8335" s="108"/>
      <c r="I8335" s="220"/>
      <c r="J8335" s="108"/>
      <c r="K8335" s="220"/>
      <c r="L8335" s="108"/>
      <c r="M8335" s="220"/>
      <c r="N8335" s="108"/>
      <c r="O8335" s="220"/>
      <c r="P8335" s="108"/>
      <c r="Q8335" s="225"/>
    </row>
    <row r="8336" spans="2:17" x14ac:dyDescent="0.25">
      <c r="B8336" s="108"/>
      <c r="C8336" s="220"/>
      <c r="D8336" s="108"/>
      <c r="E8336" s="220"/>
      <c r="F8336" s="108"/>
      <c r="G8336" s="220"/>
      <c r="H8336" s="108"/>
      <c r="I8336" s="220"/>
      <c r="J8336" s="108"/>
      <c r="K8336" s="220"/>
      <c r="L8336" s="108"/>
      <c r="M8336" s="220"/>
      <c r="N8336" s="108"/>
      <c r="O8336" s="220"/>
      <c r="P8336" s="108"/>
      <c r="Q8336" s="225"/>
    </row>
    <row r="8337" spans="2:17" x14ac:dyDescent="0.25">
      <c r="B8337" s="108"/>
      <c r="C8337" s="220"/>
      <c r="D8337" s="108"/>
      <c r="E8337" s="220"/>
      <c r="F8337" s="108"/>
      <c r="G8337" s="220"/>
      <c r="H8337" s="108"/>
      <c r="I8337" s="220"/>
      <c r="J8337" s="108"/>
      <c r="K8337" s="220"/>
      <c r="L8337" s="108"/>
      <c r="M8337" s="220"/>
      <c r="N8337" s="108"/>
      <c r="O8337" s="220"/>
      <c r="P8337" s="108"/>
      <c r="Q8337" s="225"/>
    </row>
    <row r="8338" spans="2:17" x14ac:dyDescent="0.25">
      <c r="B8338" s="108"/>
      <c r="C8338" s="220"/>
      <c r="D8338" s="108"/>
      <c r="E8338" s="220"/>
      <c r="F8338" s="108"/>
      <c r="G8338" s="220"/>
      <c r="H8338" s="108"/>
      <c r="I8338" s="220"/>
      <c r="J8338" s="108"/>
      <c r="K8338" s="220"/>
      <c r="L8338" s="108"/>
      <c r="M8338" s="220"/>
      <c r="N8338" s="108"/>
      <c r="O8338" s="220"/>
      <c r="P8338" s="108"/>
      <c r="Q8338" s="225"/>
    </row>
    <row r="8339" spans="2:17" x14ac:dyDescent="0.25">
      <c r="B8339" s="108"/>
      <c r="C8339" s="220"/>
      <c r="D8339" s="108"/>
      <c r="E8339" s="220"/>
      <c r="F8339" s="108"/>
      <c r="G8339" s="220"/>
      <c r="H8339" s="108"/>
      <c r="I8339" s="220"/>
      <c r="J8339" s="108"/>
      <c r="K8339" s="220"/>
      <c r="L8339" s="108"/>
      <c r="M8339" s="220"/>
      <c r="N8339" s="108"/>
      <c r="O8339" s="220"/>
      <c r="P8339" s="108"/>
      <c r="Q8339" s="225"/>
    </row>
    <row r="8340" spans="2:17" x14ac:dyDescent="0.25">
      <c r="B8340" s="108"/>
      <c r="C8340" s="220"/>
      <c r="D8340" s="108"/>
      <c r="E8340" s="220"/>
      <c r="F8340" s="108"/>
      <c r="G8340" s="220"/>
      <c r="H8340" s="108"/>
      <c r="I8340" s="220"/>
      <c r="J8340" s="108"/>
      <c r="K8340" s="220"/>
      <c r="L8340" s="108"/>
      <c r="M8340" s="220"/>
      <c r="N8340" s="108"/>
      <c r="O8340" s="220"/>
      <c r="P8340" s="108"/>
      <c r="Q8340" s="225"/>
    </row>
    <row r="8341" spans="2:17" x14ac:dyDescent="0.25">
      <c r="B8341" s="108"/>
      <c r="C8341" s="220"/>
      <c r="D8341" s="108"/>
      <c r="E8341" s="220"/>
      <c r="F8341" s="108"/>
      <c r="G8341" s="220"/>
      <c r="H8341" s="108"/>
      <c r="I8341" s="220"/>
      <c r="J8341" s="108"/>
      <c r="K8341" s="220"/>
      <c r="L8341" s="108"/>
      <c r="M8341" s="220"/>
      <c r="N8341" s="108"/>
      <c r="O8341" s="220"/>
      <c r="P8341" s="108"/>
      <c r="Q8341" s="225"/>
    </row>
    <row r="8342" spans="2:17" x14ac:dyDescent="0.25">
      <c r="B8342" s="108"/>
      <c r="C8342" s="220"/>
      <c r="D8342" s="108"/>
      <c r="E8342" s="220"/>
      <c r="F8342" s="108"/>
      <c r="G8342" s="220"/>
      <c r="H8342" s="108"/>
      <c r="I8342" s="220"/>
      <c r="J8342" s="108"/>
      <c r="K8342" s="220"/>
      <c r="L8342" s="108"/>
      <c r="M8342" s="220"/>
      <c r="N8342" s="108"/>
      <c r="O8342" s="220"/>
      <c r="P8342" s="108"/>
      <c r="Q8342" s="225"/>
    </row>
    <row r="8343" spans="2:17" x14ac:dyDescent="0.25">
      <c r="B8343" s="108"/>
      <c r="C8343" s="220"/>
      <c r="D8343" s="108"/>
      <c r="E8343" s="220"/>
      <c r="F8343" s="108"/>
      <c r="G8343" s="220"/>
      <c r="H8343" s="108"/>
      <c r="I8343" s="220"/>
      <c r="J8343" s="108"/>
      <c r="K8343" s="220"/>
      <c r="L8343" s="108"/>
      <c r="M8343" s="220"/>
      <c r="N8343" s="108"/>
      <c r="O8343" s="220"/>
      <c r="P8343" s="108"/>
      <c r="Q8343" s="225"/>
    </row>
    <row r="8344" spans="2:17" x14ac:dyDescent="0.25">
      <c r="B8344" s="108"/>
      <c r="C8344" s="220"/>
      <c r="D8344" s="108"/>
      <c r="E8344" s="220"/>
      <c r="F8344" s="108"/>
      <c r="G8344" s="220"/>
      <c r="H8344" s="108"/>
      <c r="I8344" s="220"/>
      <c r="J8344" s="108"/>
      <c r="K8344" s="220"/>
      <c r="L8344" s="108"/>
      <c r="M8344" s="220"/>
      <c r="N8344" s="108"/>
      <c r="O8344" s="220"/>
      <c r="P8344" s="108"/>
      <c r="Q8344" s="225"/>
    </row>
    <row r="8345" spans="2:17" x14ac:dyDescent="0.25">
      <c r="B8345" s="108"/>
      <c r="C8345" s="220"/>
      <c r="D8345" s="108"/>
      <c r="E8345" s="220"/>
      <c r="F8345" s="108"/>
      <c r="G8345" s="220"/>
      <c r="H8345" s="108"/>
      <c r="I8345" s="220"/>
      <c r="J8345" s="108"/>
      <c r="K8345" s="220"/>
      <c r="L8345" s="108"/>
      <c r="M8345" s="220"/>
      <c r="N8345" s="108"/>
      <c r="O8345" s="220"/>
      <c r="P8345" s="108"/>
      <c r="Q8345" s="225"/>
    </row>
    <row r="8346" spans="2:17" x14ac:dyDescent="0.25">
      <c r="B8346" s="108"/>
      <c r="C8346" s="220"/>
      <c r="D8346" s="108"/>
      <c r="E8346" s="220"/>
      <c r="F8346" s="108"/>
      <c r="G8346" s="220"/>
      <c r="H8346" s="108"/>
      <c r="I8346" s="220"/>
      <c r="J8346" s="108"/>
      <c r="K8346" s="220"/>
      <c r="L8346" s="108"/>
      <c r="M8346" s="220"/>
      <c r="N8346" s="108"/>
      <c r="O8346" s="220"/>
      <c r="P8346" s="108"/>
      <c r="Q8346" s="225"/>
    </row>
    <row r="8347" spans="2:17" x14ac:dyDescent="0.25">
      <c r="B8347" s="108"/>
      <c r="C8347" s="220"/>
      <c r="D8347" s="108"/>
      <c r="E8347" s="220"/>
      <c r="F8347" s="108"/>
      <c r="G8347" s="220"/>
      <c r="H8347" s="108"/>
      <c r="I8347" s="220"/>
      <c r="J8347" s="108"/>
      <c r="K8347" s="220"/>
      <c r="L8347" s="108"/>
      <c r="M8347" s="220"/>
      <c r="N8347" s="108"/>
      <c r="O8347" s="220"/>
      <c r="P8347" s="108"/>
      <c r="Q8347" s="225"/>
    </row>
    <row r="8348" spans="2:17" x14ac:dyDescent="0.25">
      <c r="B8348" s="108"/>
      <c r="C8348" s="220"/>
      <c r="D8348" s="108"/>
      <c r="E8348" s="220"/>
      <c r="F8348" s="108"/>
      <c r="G8348" s="220"/>
      <c r="H8348" s="108"/>
      <c r="I8348" s="220"/>
      <c r="J8348" s="108"/>
      <c r="K8348" s="220"/>
      <c r="L8348" s="108"/>
      <c r="M8348" s="220"/>
      <c r="N8348" s="108"/>
      <c r="O8348" s="220"/>
      <c r="P8348" s="108"/>
      <c r="Q8348" s="225"/>
    </row>
    <row r="8349" spans="2:17" x14ac:dyDescent="0.25">
      <c r="B8349" s="108"/>
      <c r="C8349" s="220"/>
      <c r="D8349" s="108"/>
      <c r="E8349" s="220"/>
      <c r="F8349" s="108"/>
      <c r="G8349" s="220"/>
      <c r="H8349" s="108"/>
      <c r="I8349" s="220"/>
      <c r="J8349" s="108"/>
      <c r="K8349" s="220"/>
      <c r="L8349" s="108"/>
      <c r="M8349" s="220"/>
      <c r="N8349" s="108"/>
      <c r="O8349" s="220"/>
      <c r="P8349" s="108"/>
      <c r="Q8349" s="225"/>
    </row>
    <row r="8350" spans="2:17" x14ac:dyDescent="0.25">
      <c r="B8350" s="108"/>
      <c r="C8350" s="220"/>
      <c r="D8350" s="108"/>
      <c r="E8350" s="220"/>
      <c r="F8350" s="108"/>
      <c r="G8350" s="220"/>
      <c r="H8350" s="108"/>
      <c r="I8350" s="220"/>
      <c r="J8350" s="108"/>
      <c r="K8350" s="220"/>
      <c r="L8350" s="108"/>
      <c r="M8350" s="220"/>
      <c r="N8350" s="108"/>
      <c r="O8350" s="220"/>
      <c r="P8350" s="108"/>
      <c r="Q8350" s="225"/>
    </row>
    <row r="8351" spans="2:17" x14ac:dyDescent="0.25">
      <c r="B8351" s="108"/>
      <c r="C8351" s="220"/>
      <c r="D8351" s="108"/>
      <c r="E8351" s="220"/>
      <c r="F8351" s="108"/>
      <c r="G8351" s="220"/>
      <c r="H8351" s="108"/>
      <c r="I8351" s="220"/>
      <c r="J8351" s="108"/>
      <c r="K8351" s="220"/>
      <c r="L8351" s="108"/>
      <c r="M8351" s="220"/>
      <c r="N8351" s="108"/>
      <c r="O8351" s="220"/>
      <c r="P8351" s="108"/>
      <c r="Q8351" s="225"/>
    </row>
    <row r="8352" spans="2:17" x14ac:dyDescent="0.25">
      <c r="B8352" s="108"/>
      <c r="C8352" s="220"/>
      <c r="D8352" s="108"/>
      <c r="E8352" s="220"/>
      <c r="F8352" s="108"/>
      <c r="G8352" s="220"/>
      <c r="H8352" s="108"/>
      <c r="I8352" s="220"/>
      <c r="J8352" s="108"/>
      <c r="K8352" s="220"/>
      <c r="L8352" s="108"/>
      <c r="M8352" s="220"/>
      <c r="N8352" s="108"/>
      <c r="O8352" s="220"/>
      <c r="P8352" s="108"/>
      <c r="Q8352" s="225"/>
    </row>
    <row r="8353" spans="2:17" x14ac:dyDescent="0.25">
      <c r="B8353" s="108"/>
      <c r="C8353" s="220"/>
      <c r="D8353" s="108"/>
      <c r="E8353" s="220"/>
      <c r="F8353" s="108"/>
      <c r="G8353" s="220"/>
      <c r="H8353" s="108"/>
      <c r="I8353" s="220"/>
      <c r="J8353" s="108"/>
      <c r="K8353" s="220"/>
      <c r="L8353" s="108"/>
      <c r="M8353" s="220"/>
      <c r="N8353" s="108"/>
      <c r="O8353" s="220"/>
      <c r="P8353" s="108"/>
      <c r="Q8353" s="225"/>
    </row>
    <row r="8354" spans="2:17" x14ac:dyDescent="0.25">
      <c r="B8354" s="108"/>
      <c r="C8354" s="220"/>
      <c r="D8354" s="108"/>
      <c r="E8354" s="220"/>
      <c r="F8354" s="108"/>
      <c r="G8354" s="220"/>
      <c r="H8354" s="108"/>
      <c r="I8354" s="220"/>
      <c r="J8354" s="108"/>
      <c r="K8354" s="220"/>
      <c r="L8354" s="108"/>
      <c r="M8354" s="220"/>
      <c r="N8354" s="108"/>
      <c r="O8354" s="220"/>
      <c r="P8354" s="108"/>
      <c r="Q8354" s="225"/>
    </row>
    <row r="8355" spans="2:17" x14ac:dyDescent="0.25">
      <c r="B8355" s="108"/>
      <c r="C8355" s="220"/>
      <c r="D8355" s="108"/>
      <c r="E8355" s="220"/>
      <c r="F8355" s="108"/>
      <c r="G8355" s="220"/>
      <c r="H8355" s="108"/>
      <c r="I8355" s="220"/>
      <c r="J8355" s="108"/>
      <c r="K8355" s="220"/>
      <c r="L8355" s="108"/>
      <c r="M8355" s="220"/>
      <c r="N8355" s="108"/>
      <c r="O8355" s="220"/>
      <c r="P8355" s="108"/>
      <c r="Q8355" s="225"/>
    </row>
    <row r="8356" spans="2:17" x14ac:dyDescent="0.25">
      <c r="B8356" s="108"/>
      <c r="C8356" s="220"/>
      <c r="D8356" s="108"/>
      <c r="E8356" s="220"/>
      <c r="F8356" s="108"/>
      <c r="G8356" s="220"/>
      <c r="H8356" s="108"/>
      <c r="I8356" s="220"/>
      <c r="J8356" s="108"/>
      <c r="K8356" s="220"/>
      <c r="L8356" s="108"/>
      <c r="M8356" s="220"/>
      <c r="N8356" s="108"/>
      <c r="O8356" s="220"/>
      <c r="P8356" s="108"/>
      <c r="Q8356" s="225"/>
    </row>
    <row r="8357" spans="2:17" x14ac:dyDescent="0.25">
      <c r="B8357" s="108"/>
      <c r="C8357" s="220"/>
      <c r="D8357" s="108"/>
      <c r="E8357" s="220"/>
      <c r="F8357" s="108"/>
      <c r="G8357" s="220"/>
      <c r="H8357" s="108"/>
      <c r="I8357" s="220"/>
      <c r="J8357" s="108"/>
      <c r="K8357" s="220"/>
      <c r="L8357" s="108"/>
      <c r="M8357" s="220"/>
      <c r="N8357" s="108"/>
      <c r="O8357" s="220"/>
      <c r="P8357" s="108"/>
      <c r="Q8357" s="225"/>
    </row>
    <row r="8358" spans="2:17" x14ac:dyDescent="0.25">
      <c r="B8358" s="108"/>
      <c r="C8358" s="220"/>
      <c r="D8358" s="108"/>
      <c r="E8358" s="220"/>
      <c r="F8358" s="108"/>
      <c r="G8358" s="220"/>
      <c r="H8358" s="108"/>
      <c r="I8358" s="220"/>
      <c r="J8358" s="108"/>
      <c r="K8358" s="220"/>
      <c r="L8358" s="108"/>
      <c r="M8358" s="220"/>
      <c r="N8358" s="108"/>
      <c r="O8358" s="220"/>
      <c r="P8358" s="108"/>
      <c r="Q8358" s="225"/>
    </row>
    <row r="8359" spans="2:17" x14ac:dyDescent="0.25">
      <c r="B8359" s="108"/>
      <c r="C8359" s="220"/>
      <c r="D8359" s="108"/>
      <c r="E8359" s="220"/>
      <c r="F8359" s="108"/>
      <c r="G8359" s="220"/>
      <c r="H8359" s="108"/>
      <c r="I8359" s="220"/>
      <c r="J8359" s="108"/>
      <c r="K8359" s="220"/>
      <c r="L8359" s="108"/>
      <c r="M8359" s="220"/>
      <c r="N8359" s="108"/>
      <c r="O8359" s="220"/>
      <c r="P8359" s="108"/>
      <c r="Q8359" s="225"/>
    </row>
    <row r="8360" spans="2:17" x14ac:dyDescent="0.25">
      <c r="B8360" s="108"/>
      <c r="C8360" s="220"/>
      <c r="D8360" s="108"/>
      <c r="E8360" s="220"/>
      <c r="F8360" s="108"/>
      <c r="G8360" s="220"/>
      <c r="H8360" s="108"/>
      <c r="I8360" s="220"/>
      <c r="J8360" s="108"/>
      <c r="K8360" s="220"/>
      <c r="L8360" s="108"/>
      <c r="M8360" s="220"/>
      <c r="N8360" s="108"/>
      <c r="O8360" s="220"/>
      <c r="P8360" s="108"/>
      <c r="Q8360" s="225"/>
    </row>
    <row r="8361" spans="2:17" x14ac:dyDescent="0.25">
      <c r="B8361" s="108"/>
      <c r="C8361" s="220"/>
      <c r="D8361" s="108"/>
      <c r="E8361" s="220"/>
      <c r="F8361" s="108"/>
      <c r="G8361" s="220"/>
      <c r="H8361" s="108"/>
      <c r="I8361" s="220"/>
      <c r="J8361" s="108"/>
      <c r="K8361" s="220"/>
      <c r="L8361" s="108"/>
      <c r="M8361" s="220"/>
      <c r="N8361" s="108"/>
      <c r="O8361" s="220"/>
      <c r="P8361" s="108"/>
      <c r="Q8361" s="225"/>
    </row>
    <row r="8362" spans="2:17" x14ac:dyDescent="0.25">
      <c r="B8362" s="108"/>
      <c r="C8362" s="220"/>
      <c r="D8362" s="108"/>
      <c r="E8362" s="220"/>
      <c r="F8362" s="108"/>
      <c r="G8362" s="220"/>
      <c r="H8362" s="108"/>
      <c r="I8362" s="220"/>
      <c r="J8362" s="108"/>
      <c r="K8362" s="220"/>
      <c r="L8362" s="108"/>
      <c r="M8362" s="220"/>
      <c r="N8362" s="108"/>
      <c r="O8362" s="220"/>
      <c r="P8362" s="108"/>
      <c r="Q8362" s="225"/>
    </row>
    <row r="8363" spans="2:17" x14ac:dyDescent="0.25">
      <c r="B8363" s="108"/>
      <c r="C8363" s="220"/>
      <c r="D8363" s="108"/>
      <c r="E8363" s="220"/>
      <c r="F8363" s="108"/>
      <c r="G8363" s="220"/>
      <c r="H8363" s="108"/>
      <c r="I8363" s="220"/>
      <c r="J8363" s="108"/>
      <c r="K8363" s="220"/>
      <c r="L8363" s="108"/>
      <c r="M8363" s="220"/>
      <c r="N8363" s="108"/>
      <c r="O8363" s="220"/>
      <c r="P8363" s="108"/>
      <c r="Q8363" s="225"/>
    </row>
    <row r="8364" spans="2:17" x14ac:dyDescent="0.25">
      <c r="B8364" s="108"/>
      <c r="C8364" s="220"/>
      <c r="D8364" s="108"/>
      <c r="E8364" s="220"/>
      <c r="F8364" s="108"/>
      <c r="G8364" s="220"/>
      <c r="H8364" s="108"/>
      <c r="I8364" s="220"/>
      <c r="J8364" s="108"/>
      <c r="K8364" s="220"/>
      <c r="L8364" s="108"/>
      <c r="M8364" s="220"/>
      <c r="N8364" s="108"/>
      <c r="O8364" s="220"/>
      <c r="P8364" s="108"/>
      <c r="Q8364" s="225"/>
    </row>
    <row r="8365" spans="2:17" x14ac:dyDescent="0.25">
      <c r="B8365" s="108"/>
      <c r="C8365" s="220"/>
      <c r="D8365" s="108"/>
      <c r="E8365" s="220"/>
      <c r="F8365" s="108"/>
      <c r="G8365" s="220"/>
      <c r="H8365" s="108"/>
      <c r="I8365" s="220"/>
      <c r="J8365" s="108"/>
      <c r="K8365" s="220"/>
      <c r="L8365" s="108"/>
      <c r="M8365" s="220"/>
      <c r="N8365" s="108"/>
      <c r="O8365" s="220"/>
      <c r="P8365" s="108"/>
      <c r="Q8365" s="225"/>
    </row>
    <row r="8366" spans="2:17" x14ac:dyDescent="0.25">
      <c r="B8366" s="108"/>
      <c r="C8366" s="220"/>
      <c r="D8366" s="108"/>
      <c r="E8366" s="220"/>
      <c r="F8366" s="108"/>
      <c r="G8366" s="220"/>
      <c r="H8366" s="108"/>
      <c r="I8366" s="220"/>
      <c r="J8366" s="108"/>
      <c r="K8366" s="220"/>
      <c r="L8366" s="108"/>
      <c r="M8366" s="220"/>
      <c r="N8366" s="108"/>
      <c r="O8366" s="220"/>
      <c r="P8366" s="108"/>
      <c r="Q8366" s="225"/>
    </row>
    <row r="8367" spans="2:17" x14ac:dyDescent="0.25">
      <c r="B8367" s="108"/>
      <c r="C8367" s="220"/>
      <c r="D8367" s="108"/>
      <c r="E8367" s="220"/>
      <c r="F8367" s="108"/>
      <c r="G8367" s="220"/>
      <c r="H8367" s="108"/>
      <c r="I8367" s="220"/>
      <c r="J8367" s="108"/>
      <c r="K8367" s="220"/>
      <c r="L8367" s="108"/>
      <c r="M8367" s="220"/>
      <c r="N8367" s="108"/>
      <c r="O8367" s="220"/>
      <c r="P8367" s="108"/>
      <c r="Q8367" s="225"/>
    </row>
    <row r="8368" spans="2:17" x14ac:dyDescent="0.25">
      <c r="B8368" s="108"/>
      <c r="C8368" s="220"/>
      <c r="D8368" s="108"/>
      <c r="E8368" s="220"/>
      <c r="F8368" s="108"/>
      <c r="G8368" s="220"/>
      <c r="H8368" s="108"/>
      <c r="I8368" s="220"/>
      <c r="J8368" s="108"/>
      <c r="K8368" s="220"/>
      <c r="L8368" s="108"/>
      <c r="M8368" s="220"/>
      <c r="N8368" s="108"/>
      <c r="O8368" s="220"/>
      <c r="P8368" s="108"/>
      <c r="Q8368" s="225"/>
    </row>
    <row r="8369" spans="2:17" x14ac:dyDescent="0.25">
      <c r="B8369" s="108"/>
      <c r="C8369" s="220"/>
      <c r="D8369" s="108"/>
      <c r="E8369" s="220"/>
      <c r="F8369" s="108"/>
      <c r="G8369" s="220"/>
      <c r="H8369" s="108"/>
      <c r="I8369" s="220"/>
      <c r="J8369" s="108"/>
      <c r="K8369" s="220"/>
      <c r="L8369" s="108"/>
      <c r="M8369" s="220"/>
      <c r="N8369" s="108"/>
      <c r="O8369" s="220"/>
      <c r="P8369" s="108"/>
      <c r="Q8369" s="225"/>
    </row>
    <row r="8370" spans="2:17" x14ac:dyDescent="0.25">
      <c r="B8370" s="108"/>
      <c r="C8370" s="220"/>
      <c r="D8370" s="108"/>
      <c r="E8370" s="220"/>
      <c r="F8370" s="108"/>
      <c r="G8370" s="220"/>
      <c r="H8370" s="108"/>
      <c r="I8370" s="220"/>
      <c r="J8370" s="108"/>
      <c r="K8370" s="220"/>
      <c r="L8370" s="108"/>
      <c r="M8370" s="220"/>
      <c r="N8370" s="108"/>
      <c r="O8370" s="220"/>
      <c r="P8370" s="108"/>
      <c r="Q8370" s="225"/>
    </row>
    <row r="8371" spans="2:17" x14ac:dyDescent="0.25">
      <c r="B8371" s="108"/>
      <c r="C8371" s="220"/>
      <c r="D8371" s="108"/>
      <c r="E8371" s="220"/>
      <c r="F8371" s="108"/>
      <c r="G8371" s="220"/>
      <c r="H8371" s="108"/>
      <c r="I8371" s="220"/>
      <c r="J8371" s="108"/>
      <c r="K8371" s="220"/>
      <c r="L8371" s="108"/>
      <c r="M8371" s="220"/>
      <c r="N8371" s="108"/>
      <c r="O8371" s="220"/>
      <c r="P8371" s="108"/>
      <c r="Q8371" s="225"/>
    </row>
    <row r="8372" spans="2:17" x14ac:dyDescent="0.25">
      <c r="B8372" s="108"/>
      <c r="C8372" s="220"/>
      <c r="D8372" s="108"/>
      <c r="E8372" s="220"/>
      <c r="F8372" s="108"/>
      <c r="G8372" s="220"/>
      <c r="H8372" s="108"/>
      <c r="I8372" s="220"/>
      <c r="J8372" s="108"/>
      <c r="K8372" s="220"/>
      <c r="L8372" s="108"/>
      <c r="M8372" s="220"/>
      <c r="N8372" s="108"/>
      <c r="O8372" s="220"/>
      <c r="P8372" s="108"/>
      <c r="Q8372" s="225"/>
    </row>
    <row r="8373" spans="2:17" x14ac:dyDescent="0.25">
      <c r="B8373" s="108"/>
      <c r="C8373" s="220"/>
      <c r="D8373" s="108"/>
      <c r="E8373" s="220"/>
      <c r="F8373" s="108"/>
      <c r="G8373" s="220"/>
      <c r="H8373" s="108"/>
      <c r="I8373" s="220"/>
      <c r="J8373" s="108"/>
      <c r="K8373" s="220"/>
      <c r="L8373" s="108"/>
      <c r="M8373" s="220"/>
      <c r="N8373" s="108"/>
      <c r="O8373" s="220"/>
      <c r="P8373" s="108"/>
      <c r="Q8373" s="225"/>
    </row>
    <row r="8374" spans="2:17" x14ac:dyDescent="0.25">
      <c r="B8374" s="108"/>
      <c r="C8374" s="220"/>
      <c r="D8374" s="108"/>
      <c r="E8374" s="220"/>
      <c r="F8374" s="108"/>
      <c r="G8374" s="220"/>
      <c r="H8374" s="108"/>
      <c r="I8374" s="220"/>
      <c r="J8374" s="108"/>
      <c r="K8374" s="220"/>
      <c r="L8374" s="108"/>
      <c r="M8374" s="220"/>
      <c r="N8374" s="108"/>
      <c r="O8374" s="220"/>
      <c r="P8374" s="108"/>
      <c r="Q8374" s="225"/>
    </row>
    <row r="8375" spans="2:17" x14ac:dyDescent="0.25">
      <c r="B8375" s="108"/>
      <c r="C8375" s="220"/>
      <c r="D8375" s="108"/>
      <c r="E8375" s="220"/>
      <c r="F8375" s="108"/>
      <c r="G8375" s="220"/>
      <c r="H8375" s="108"/>
      <c r="I8375" s="220"/>
      <c r="J8375" s="108"/>
      <c r="K8375" s="220"/>
      <c r="L8375" s="108"/>
      <c r="M8375" s="220"/>
      <c r="N8375" s="108"/>
      <c r="O8375" s="220"/>
      <c r="P8375" s="108"/>
      <c r="Q8375" s="225"/>
    </row>
    <row r="8376" spans="2:17" x14ac:dyDescent="0.25">
      <c r="B8376" s="108"/>
      <c r="C8376" s="220"/>
      <c r="D8376" s="108"/>
      <c r="E8376" s="220"/>
      <c r="F8376" s="108"/>
      <c r="G8376" s="220"/>
      <c r="H8376" s="108"/>
      <c r="I8376" s="220"/>
      <c r="J8376" s="108"/>
      <c r="K8376" s="220"/>
      <c r="L8376" s="108"/>
      <c r="M8376" s="220"/>
      <c r="N8376" s="108"/>
      <c r="O8376" s="220"/>
      <c r="P8376" s="108"/>
      <c r="Q8376" s="225"/>
    </row>
    <row r="8377" spans="2:17" x14ac:dyDescent="0.25">
      <c r="B8377" s="108"/>
      <c r="C8377" s="220"/>
      <c r="D8377" s="108"/>
      <c r="E8377" s="220"/>
      <c r="F8377" s="108"/>
      <c r="G8377" s="220"/>
      <c r="H8377" s="108"/>
      <c r="I8377" s="220"/>
      <c r="J8377" s="108"/>
      <c r="K8377" s="220"/>
      <c r="L8377" s="108"/>
      <c r="M8377" s="220"/>
      <c r="N8377" s="108"/>
      <c r="O8377" s="220"/>
      <c r="P8377" s="108"/>
      <c r="Q8377" s="225"/>
    </row>
    <row r="8378" spans="2:17" x14ac:dyDescent="0.25">
      <c r="B8378" s="108"/>
      <c r="C8378" s="220"/>
      <c r="D8378" s="108"/>
      <c r="E8378" s="220"/>
      <c r="F8378" s="108"/>
      <c r="G8378" s="220"/>
      <c r="H8378" s="108"/>
      <c r="I8378" s="220"/>
      <c r="J8378" s="108"/>
      <c r="K8378" s="220"/>
      <c r="L8378" s="108"/>
      <c r="M8378" s="220"/>
      <c r="N8378" s="108"/>
      <c r="O8378" s="220"/>
      <c r="P8378" s="108"/>
      <c r="Q8378" s="225"/>
    </row>
    <row r="8379" spans="2:17" x14ac:dyDescent="0.25">
      <c r="B8379" s="108"/>
      <c r="C8379" s="220"/>
      <c r="D8379" s="108"/>
      <c r="E8379" s="220"/>
      <c r="F8379" s="108"/>
      <c r="G8379" s="220"/>
      <c r="H8379" s="108"/>
      <c r="I8379" s="220"/>
      <c r="J8379" s="108"/>
      <c r="K8379" s="220"/>
      <c r="L8379" s="108"/>
      <c r="M8379" s="220"/>
      <c r="N8379" s="108"/>
      <c r="O8379" s="220"/>
      <c r="P8379" s="108"/>
      <c r="Q8379" s="225"/>
    </row>
    <row r="8380" spans="2:17" x14ac:dyDescent="0.25">
      <c r="B8380" s="108"/>
      <c r="C8380" s="220"/>
      <c r="D8380" s="108"/>
      <c r="E8380" s="220"/>
      <c r="F8380" s="108"/>
      <c r="G8380" s="220"/>
      <c r="H8380" s="108"/>
      <c r="I8380" s="220"/>
      <c r="J8380" s="108"/>
      <c r="K8380" s="220"/>
      <c r="L8380" s="108"/>
      <c r="M8380" s="220"/>
      <c r="N8380" s="108"/>
      <c r="O8380" s="220"/>
      <c r="P8380" s="108"/>
      <c r="Q8380" s="225"/>
    </row>
    <row r="8381" spans="2:17" x14ac:dyDescent="0.25">
      <c r="B8381" s="108"/>
      <c r="C8381" s="220"/>
      <c r="D8381" s="108"/>
      <c r="E8381" s="220"/>
      <c r="F8381" s="108"/>
      <c r="G8381" s="220"/>
      <c r="H8381" s="108"/>
      <c r="I8381" s="220"/>
      <c r="J8381" s="108"/>
      <c r="K8381" s="220"/>
      <c r="L8381" s="108"/>
      <c r="M8381" s="220"/>
      <c r="N8381" s="108"/>
      <c r="O8381" s="220"/>
      <c r="P8381" s="108"/>
      <c r="Q8381" s="225"/>
    </row>
    <row r="8382" spans="2:17" x14ac:dyDescent="0.25">
      <c r="B8382" s="108"/>
      <c r="C8382" s="220"/>
      <c r="D8382" s="108"/>
      <c r="E8382" s="220"/>
      <c r="F8382" s="108"/>
      <c r="G8382" s="220"/>
      <c r="H8382" s="108"/>
      <c r="I8382" s="220"/>
      <c r="J8382" s="108"/>
      <c r="K8382" s="220"/>
      <c r="L8382" s="108"/>
      <c r="M8382" s="220"/>
      <c r="N8382" s="108"/>
      <c r="O8382" s="220"/>
      <c r="P8382" s="108"/>
      <c r="Q8382" s="225"/>
    </row>
    <row r="8383" spans="2:17" x14ac:dyDescent="0.25">
      <c r="B8383" s="108"/>
      <c r="C8383" s="220"/>
      <c r="D8383" s="108"/>
      <c r="E8383" s="220"/>
      <c r="F8383" s="108"/>
      <c r="G8383" s="220"/>
      <c r="H8383" s="108"/>
      <c r="I8383" s="220"/>
      <c r="J8383" s="108"/>
      <c r="K8383" s="220"/>
      <c r="L8383" s="108"/>
      <c r="M8383" s="220"/>
      <c r="N8383" s="108"/>
      <c r="O8383" s="220"/>
      <c r="P8383" s="108"/>
      <c r="Q8383" s="225"/>
    </row>
    <row r="8384" spans="2:17" x14ac:dyDescent="0.25">
      <c r="B8384" s="108"/>
      <c r="C8384" s="220"/>
      <c r="D8384" s="108"/>
      <c r="E8384" s="220"/>
      <c r="F8384" s="108"/>
      <c r="G8384" s="220"/>
      <c r="H8384" s="108"/>
      <c r="I8384" s="220"/>
      <c r="J8384" s="108"/>
      <c r="K8384" s="220"/>
      <c r="L8384" s="108"/>
      <c r="M8384" s="220"/>
      <c r="N8384" s="108"/>
      <c r="O8384" s="220"/>
      <c r="P8384" s="108"/>
      <c r="Q8384" s="225"/>
    </row>
    <row r="8385" spans="2:17" x14ac:dyDescent="0.25">
      <c r="B8385" s="108"/>
      <c r="C8385" s="220"/>
      <c r="D8385" s="108"/>
      <c r="E8385" s="220"/>
      <c r="F8385" s="108"/>
      <c r="G8385" s="220"/>
      <c r="H8385" s="108"/>
      <c r="I8385" s="220"/>
      <c r="J8385" s="108"/>
      <c r="K8385" s="220"/>
      <c r="L8385" s="108"/>
      <c r="M8385" s="220"/>
      <c r="N8385" s="108"/>
      <c r="O8385" s="220"/>
      <c r="P8385" s="108"/>
      <c r="Q8385" s="225"/>
    </row>
    <row r="8386" spans="2:17" x14ac:dyDescent="0.25">
      <c r="B8386" s="108"/>
      <c r="C8386" s="220"/>
      <c r="D8386" s="108"/>
      <c r="E8386" s="220"/>
      <c r="F8386" s="108"/>
      <c r="G8386" s="220"/>
      <c r="H8386" s="108"/>
      <c r="I8386" s="220"/>
      <c r="J8386" s="108"/>
      <c r="K8386" s="220"/>
      <c r="L8386" s="108"/>
      <c r="M8386" s="220"/>
      <c r="N8386" s="108"/>
      <c r="O8386" s="220"/>
      <c r="P8386" s="108"/>
      <c r="Q8386" s="225"/>
    </row>
    <row r="8387" spans="2:17" x14ac:dyDescent="0.25">
      <c r="B8387" s="108"/>
      <c r="C8387" s="220"/>
      <c r="D8387" s="108"/>
      <c r="E8387" s="220"/>
      <c r="F8387" s="108"/>
      <c r="G8387" s="220"/>
      <c r="H8387" s="108"/>
      <c r="I8387" s="220"/>
      <c r="J8387" s="108"/>
      <c r="K8387" s="220"/>
      <c r="L8387" s="108"/>
      <c r="M8387" s="220"/>
      <c r="N8387" s="108"/>
      <c r="O8387" s="220"/>
      <c r="P8387" s="108"/>
      <c r="Q8387" s="225"/>
    </row>
    <row r="8388" spans="2:17" x14ac:dyDescent="0.25">
      <c r="B8388" s="108"/>
      <c r="C8388" s="220"/>
      <c r="D8388" s="108"/>
      <c r="E8388" s="220"/>
      <c r="F8388" s="108"/>
      <c r="G8388" s="220"/>
      <c r="H8388" s="108"/>
      <c r="I8388" s="220"/>
      <c r="J8388" s="108"/>
      <c r="K8388" s="220"/>
      <c r="L8388" s="108"/>
      <c r="M8388" s="220"/>
      <c r="N8388" s="108"/>
      <c r="O8388" s="220"/>
      <c r="P8388" s="108"/>
      <c r="Q8388" s="225"/>
    </row>
    <row r="8389" spans="2:17" x14ac:dyDescent="0.25">
      <c r="B8389" s="108"/>
      <c r="C8389" s="220"/>
      <c r="D8389" s="108"/>
      <c r="E8389" s="220"/>
      <c r="F8389" s="108"/>
      <c r="G8389" s="220"/>
      <c r="H8389" s="108"/>
      <c r="I8389" s="220"/>
      <c r="J8389" s="108"/>
      <c r="K8389" s="220"/>
      <c r="L8389" s="108"/>
      <c r="M8389" s="220"/>
      <c r="N8389" s="108"/>
      <c r="O8389" s="220"/>
      <c r="P8389" s="108"/>
      <c r="Q8389" s="225"/>
    </row>
    <row r="8390" spans="2:17" x14ac:dyDescent="0.25">
      <c r="B8390" s="108"/>
      <c r="C8390" s="220"/>
      <c r="D8390" s="108"/>
      <c r="E8390" s="220"/>
      <c r="F8390" s="108"/>
      <c r="G8390" s="220"/>
      <c r="H8390" s="108"/>
      <c r="I8390" s="220"/>
      <c r="J8390" s="108"/>
      <c r="K8390" s="220"/>
      <c r="L8390" s="108"/>
      <c r="M8390" s="220"/>
      <c r="N8390" s="108"/>
      <c r="O8390" s="220"/>
      <c r="P8390" s="108"/>
      <c r="Q8390" s="225"/>
    </row>
    <row r="8391" spans="2:17" x14ac:dyDescent="0.25">
      <c r="B8391" s="108"/>
      <c r="C8391" s="220"/>
      <c r="D8391" s="108"/>
      <c r="E8391" s="220"/>
      <c r="F8391" s="108"/>
      <c r="G8391" s="220"/>
      <c r="H8391" s="108"/>
      <c r="I8391" s="220"/>
      <c r="J8391" s="108"/>
      <c r="K8391" s="220"/>
      <c r="L8391" s="108"/>
      <c r="M8391" s="220"/>
      <c r="N8391" s="108"/>
      <c r="O8391" s="220"/>
      <c r="P8391" s="108"/>
      <c r="Q8391" s="225"/>
    </row>
    <row r="8392" spans="2:17" x14ac:dyDescent="0.25">
      <c r="B8392" s="108"/>
      <c r="C8392" s="220"/>
      <c r="D8392" s="108"/>
      <c r="E8392" s="220"/>
      <c r="F8392" s="108"/>
      <c r="G8392" s="220"/>
      <c r="H8392" s="108"/>
      <c r="I8392" s="220"/>
      <c r="J8392" s="108"/>
      <c r="K8392" s="220"/>
      <c r="L8392" s="108"/>
      <c r="M8392" s="220"/>
      <c r="N8392" s="108"/>
      <c r="O8392" s="220"/>
      <c r="P8392" s="108"/>
      <c r="Q8392" s="225"/>
    </row>
    <row r="8393" spans="2:17" x14ac:dyDescent="0.25">
      <c r="B8393" s="108"/>
      <c r="C8393" s="220"/>
      <c r="D8393" s="108"/>
      <c r="E8393" s="220"/>
      <c r="F8393" s="108"/>
      <c r="G8393" s="220"/>
      <c r="H8393" s="108"/>
      <c r="I8393" s="220"/>
      <c r="J8393" s="108"/>
      <c r="K8393" s="220"/>
      <c r="L8393" s="108"/>
      <c r="M8393" s="220"/>
      <c r="N8393" s="108"/>
      <c r="O8393" s="220"/>
      <c r="P8393" s="108"/>
      <c r="Q8393" s="225"/>
    </row>
    <row r="8394" spans="2:17" x14ac:dyDescent="0.25">
      <c r="B8394" s="108"/>
      <c r="C8394" s="220"/>
      <c r="D8394" s="108"/>
      <c r="E8394" s="220"/>
      <c r="F8394" s="108"/>
      <c r="G8394" s="220"/>
      <c r="H8394" s="108"/>
      <c r="I8394" s="220"/>
      <c r="J8394" s="108"/>
      <c r="K8394" s="220"/>
      <c r="L8394" s="108"/>
      <c r="M8394" s="220"/>
      <c r="N8394" s="108"/>
      <c r="O8394" s="220"/>
      <c r="P8394" s="108"/>
      <c r="Q8394" s="225"/>
    </row>
    <row r="8395" spans="2:17" x14ac:dyDescent="0.25">
      <c r="B8395" s="108"/>
      <c r="C8395" s="220"/>
      <c r="D8395" s="108"/>
      <c r="E8395" s="220"/>
      <c r="F8395" s="108"/>
      <c r="G8395" s="220"/>
      <c r="H8395" s="108"/>
      <c r="I8395" s="220"/>
      <c r="J8395" s="108"/>
      <c r="K8395" s="220"/>
      <c r="L8395" s="108"/>
      <c r="M8395" s="220"/>
      <c r="N8395" s="108"/>
      <c r="O8395" s="220"/>
      <c r="P8395" s="108"/>
      <c r="Q8395" s="225"/>
    </row>
    <row r="8396" spans="2:17" x14ac:dyDescent="0.25">
      <c r="B8396" s="108"/>
      <c r="C8396" s="220"/>
      <c r="D8396" s="108"/>
      <c r="E8396" s="220"/>
      <c r="F8396" s="108"/>
      <c r="G8396" s="220"/>
      <c r="H8396" s="108"/>
      <c r="I8396" s="220"/>
      <c r="J8396" s="108"/>
      <c r="K8396" s="220"/>
      <c r="L8396" s="108"/>
      <c r="M8396" s="220"/>
      <c r="N8396" s="108"/>
      <c r="O8396" s="220"/>
      <c r="P8396" s="108"/>
      <c r="Q8396" s="225"/>
    </row>
    <row r="8397" spans="2:17" x14ac:dyDescent="0.25">
      <c r="B8397" s="108"/>
      <c r="C8397" s="220"/>
      <c r="D8397" s="108"/>
      <c r="E8397" s="220"/>
      <c r="F8397" s="108"/>
      <c r="G8397" s="220"/>
      <c r="H8397" s="108"/>
      <c r="I8397" s="220"/>
      <c r="J8397" s="108"/>
      <c r="K8397" s="220"/>
      <c r="L8397" s="108"/>
      <c r="M8397" s="220"/>
      <c r="N8397" s="108"/>
      <c r="O8397" s="220"/>
      <c r="P8397" s="108"/>
      <c r="Q8397" s="225"/>
    </row>
    <row r="8398" spans="2:17" x14ac:dyDescent="0.25">
      <c r="B8398" s="108"/>
      <c r="C8398" s="220"/>
      <c r="D8398" s="108"/>
      <c r="E8398" s="220"/>
      <c r="F8398" s="108"/>
      <c r="G8398" s="220"/>
      <c r="H8398" s="108"/>
      <c r="I8398" s="220"/>
      <c r="J8398" s="108"/>
      <c r="K8398" s="220"/>
      <c r="L8398" s="108"/>
      <c r="M8398" s="220"/>
      <c r="N8398" s="108"/>
      <c r="O8398" s="220"/>
      <c r="P8398" s="108"/>
      <c r="Q8398" s="225"/>
    </row>
    <row r="8399" spans="2:17" x14ac:dyDescent="0.25">
      <c r="B8399" s="108"/>
      <c r="C8399" s="220"/>
      <c r="D8399" s="108"/>
      <c r="E8399" s="220"/>
      <c r="F8399" s="108"/>
      <c r="G8399" s="220"/>
      <c r="H8399" s="108"/>
      <c r="I8399" s="220"/>
      <c r="J8399" s="108"/>
      <c r="K8399" s="220"/>
      <c r="L8399" s="108"/>
      <c r="M8399" s="220"/>
      <c r="N8399" s="108"/>
      <c r="O8399" s="220"/>
      <c r="P8399" s="108"/>
      <c r="Q8399" s="225"/>
    </row>
    <row r="8400" spans="2:17" x14ac:dyDescent="0.25">
      <c r="B8400" s="108"/>
      <c r="C8400" s="220"/>
      <c r="D8400" s="108"/>
      <c r="E8400" s="220"/>
      <c r="F8400" s="108"/>
      <c r="G8400" s="220"/>
      <c r="H8400" s="108"/>
      <c r="I8400" s="220"/>
      <c r="J8400" s="108"/>
      <c r="K8400" s="220"/>
      <c r="L8400" s="108"/>
      <c r="M8400" s="220"/>
      <c r="N8400" s="108"/>
      <c r="O8400" s="220"/>
      <c r="P8400" s="108"/>
      <c r="Q8400" s="225"/>
    </row>
    <row r="8401" spans="2:17" x14ac:dyDescent="0.25">
      <c r="B8401" s="108"/>
      <c r="C8401" s="220"/>
      <c r="D8401" s="108"/>
      <c r="E8401" s="220"/>
      <c r="F8401" s="108"/>
      <c r="G8401" s="220"/>
      <c r="H8401" s="108"/>
      <c r="I8401" s="220"/>
      <c r="J8401" s="108"/>
      <c r="K8401" s="220"/>
      <c r="L8401" s="108"/>
      <c r="M8401" s="220"/>
      <c r="N8401" s="108"/>
      <c r="O8401" s="220"/>
      <c r="P8401" s="108"/>
      <c r="Q8401" s="225"/>
    </row>
    <row r="8402" spans="2:17" x14ac:dyDescent="0.25">
      <c r="B8402" s="108"/>
      <c r="C8402" s="220"/>
      <c r="D8402" s="108"/>
      <c r="E8402" s="220"/>
      <c r="F8402" s="108"/>
      <c r="G8402" s="220"/>
      <c r="H8402" s="108"/>
      <c r="I8402" s="220"/>
      <c r="J8402" s="108"/>
      <c r="K8402" s="220"/>
      <c r="L8402" s="108"/>
      <c r="M8402" s="220"/>
      <c r="N8402" s="108"/>
      <c r="O8402" s="220"/>
      <c r="P8402" s="108"/>
      <c r="Q8402" s="225"/>
    </row>
    <row r="8403" spans="2:17" x14ac:dyDescent="0.25">
      <c r="B8403" s="108"/>
      <c r="C8403" s="220"/>
      <c r="D8403" s="108"/>
      <c r="E8403" s="220"/>
      <c r="F8403" s="108"/>
      <c r="G8403" s="220"/>
      <c r="H8403" s="108"/>
      <c r="I8403" s="220"/>
      <c r="J8403" s="108"/>
      <c r="K8403" s="220"/>
      <c r="L8403" s="108"/>
      <c r="M8403" s="220"/>
      <c r="N8403" s="108"/>
      <c r="O8403" s="220"/>
      <c r="P8403" s="108"/>
      <c r="Q8403" s="225"/>
    </row>
    <row r="8404" spans="2:17" x14ac:dyDescent="0.25">
      <c r="B8404" s="108"/>
      <c r="C8404" s="220"/>
      <c r="D8404" s="108"/>
      <c r="E8404" s="220"/>
      <c r="F8404" s="108"/>
      <c r="G8404" s="220"/>
      <c r="H8404" s="108"/>
      <c r="I8404" s="220"/>
      <c r="J8404" s="108"/>
      <c r="K8404" s="220"/>
      <c r="L8404" s="108"/>
      <c r="M8404" s="220"/>
      <c r="N8404" s="108"/>
      <c r="O8404" s="220"/>
      <c r="P8404" s="108"/>
      <c r="Q8404" s="225"/>
    </row>
    <row r="8405" spans="2:17" x14ac:dyDescent="0.25">
      <c r="B8405" s="108"/>
      <c r="C8405" s="220"/>
      <c r="D8405" s="108"/>
      <c r="E8405" s="220"/>
      <c r="F8405" s="108"/>
      <c r="G8405" s="220"/>
      <c r="H8405" s="108"/>
      <c r="I8405" s="220"/>
      <c r="J8405" s="108"/>
      <c r="K8405" s="220"/>
      <c r="L8405" s="108"/>
      <c r="M8405" s="220"/>
      <c r="N8405" s="108"/>
      <c r="O8405" s="220"/>
      <c r="P8405" s="108"/>
      <c r="Q8405" s="225"/>
    </row>
    <row r="8406" spans="2:17" x14ac:dyDescent="0.25">
      <c r="B8406" s="108"/>
      <c r="C8406" s="220"/>
      <c r="D8406" s="108"/>
      <c r="E8406" s="220"/>
      <c r="F8406" s="108"/>
      <c r="G8406" s="220"/>
      <c r="H8406" s="108"/>
      <c r="I8406" s="220"/>
      <c r="J8406" s="108"/>
      <c r="K8406" s="220"/>
      <c r="L8406" s="108"/>
      <c r="M8406" s="220"/>
      <c r="N8406" s="108"/>
      <c r="O8406" s="220"/>
      <c r="P8406" s="108"/>
      <c r="Q8406" s="225"/>
    </row>
    <row r="8407" spans="2:17" x14ac:dyDescent="0.25">
      <c r="B8407" s="108"/>
      <c r="C8407" s="220"/>
      <c r="D8407" s="108"/>
      <c r="E8407" s="220"/>
      <c r="F8407" s="108"/>
      <c r="G8407" s="220"/>
      <c r="H8407" s="108"/>
      <c r="I8407" s="220"/>
      <c r="J8407" s="108"/>
      <c r="K8407" s="220"/>
      <c r="L8407" s="108"/>
      <c r="M8407" s="220"/>
      <c r="N8407" s="108"/>
      <c r="O8407" s="220"/>
      <c r="P8407" s="108"/>
      <c r="Q8407" s="225"/>
    </row>
    <row r="8408" spans="2:17" x14ac:dyDescent="0.25">
      <c r="B8408" s="108"/>
      <c r="C8408" s="220"/>
      <c r="D8408" s="108"/>
      <c r="E8408" s="220"/>
      <c r="F8408" s="108"/>
      <c r="G8408" s="220"/>
      <c r="H8408" s="108"/>
      <c r="I8408" s="220"/>
      <c r="J8408" s="108"/>
      <c r="K8408" s="220"/>
      <c r="L8408" s="108"/>
      <c r="M8408" s="220"/>
      <c r="N8408" s="108"/>
      <c r="O8408" s="220"/>
      <c r="P8408" s="108"/>
      <c r="Q8408" s="225"/>
    </row>
    <row r="8409" spans="2:17" x14ac:dyDescent="0.25">
      <c r="B8409" s="108"/>
      <c r="C8409" s="220"/>
      <c r="D8409" s="108"/>
      <c r="E8409" s="220"/>
      <c r="F8409" s="108"/>
      <c r="G8409" s="220"/>
      <c r="H8409" s="108"/>
      <c r="I8409" s="220"/>
      <c r="J8409" s="108"/>
      <c r="K8409" s="220"/>
      <c r="L8409" s="108"/>
      <c r="M8409" s="220"/>
      <c r="N8409" s="108"/>
      <c r="O8409" s="220"/>
      <c r="P8409" s="108"/>
      <c r="Q8409" s="225"/>
    </row>
    <row r="8410" spans="2:17" x14ac:dyDescent="0.25">
      <c r="B8410" s="108"/>
      <c r="C8410" s="220"/>
      <c r="D8410" s="108"/>
      <c r="E8410" s="220"/>
      <c r="F8410" s="108"/>
      <c r="G8410" s="220"/>
      <c r="H8410" s="108"/>
      <c r="I8410" s="220"/>
      <c r="J8410" s="108"/>
      <c r="K8410" s="220"/>
      <c r="L8410" s="108"/>
      <c r="M8410" s="220"/>
      <c r="N8410" s="108"/>
      <c r="O8410" s="220"/>
      <c r="P8410" s="108"/>
      <c r="Q8410" s="225"/>
    </row>
    <row r="8411" spans="2:17" x14ac:dyDescent="0.25">
      <c r="B8411" s="108"/>
      <c r="C8411" s="220"/>
      <c r="D8411" s="108"/>
      <c r="E8411" s="220"/>
      <c r="F8411" s="108"/>
      <c r="G8411" s="220"/>
      <c r="H8411" s="108"/>
      <c r="I8411" s="220"/>
      <c r="J8411" s="108"/>
      <c r="K8411" s="220"/>
      <c r="L8411" s="108"/>
      <c r="M8411" s="220"/>
      <c r="N8411" s="108"/>
      <c r="O8411" s="220"/>
      <c r="P8411" s="108"/>
      <c r="Q8411" s="225"/>
    </row>
    <row r="8412" spans="2:17" x14ac:dyDescent="0.25">
      <c r="B8412" s="108"/>
      <c r="C8412" s="220"/>
      <c r="D8412" s="108"/>
      <c r="E8412" s="220"/>
      <c r="F8412" s="108"/>
      <c r="G8412" s="220"/>
      <c r="H8412" s="108"/>
      <c r="I8412" s="220"/>
      <c r="J8412" s="108"/>
      <c r="K8412" s="220"/>
      <c r="L8412" s="108"/>
      <c r="M8412" s="220"/>
      <c r="N8412" s="108"/>
      <c r="O8412" s="220"/>
      <c r="P8412" s="108"/>
      <c r="Q8412" s="225"/>
    </row>
    <row r="8413" spans="2:17" x14ac:dyDescent="0.25">
      <c r="B8413" s="108"/>
      <c r="C8413" s="220"/>
      <c r="D8413" s="108"/>
      <c r="E8413" s="220"/>
      <c r="F8413" s="108"/>
      <c r="G8413" s="220"/>
      <c r="H8413" s="108"/>
      <c r="I8413" s="220"/>
      <c r="J8413" s="108"/>
      <c r="K8413" s="220"/>
      <c r="L8413" s="108"/>
      <c r="M8413" s="220"/>
      <c r="N8413" s="108"/>
      <c r="O8413" s="220"/>
      <c r="P8413" s="108"/>
      <c r="Q8413" s="225"/>
    </row>
    <row r="8414" spans="2:17" x14ac:dyDescent="0.25">
      <c r="B8414" s="108"/>
      <c r="C8414" s="220"/>
      <c r="D8414" s="108"/>
      <c r="E8414" s="220"/>
      <c r="F8414" s="108"/>
      <c r="G8414" s="220"/>
      <c r="H8414" s="108"/>
      <c r="I8414" s="220"/>
      <c r="J8414" s="108"/>
      <c r="K8414" s="220"/>
      <c r="L8414" s="108"/>
      <c r="M8414" s="220"/>
      <c r="N8414" s="108"/>
      <c r="O8414" s="220"/>
      <c r="P8414" s="108"/>
      <c r="Q8414" s="225"/>
    </row>
    <row r="8415" spans="2:17" x14ac:dyDescent="0.25">
      <c r="B8415" s="108"/>
      <c r="C8415" s="220"/>
      <c r="D8415" s="108"/>
      <c r="E8415" s="220"/>
      <c r="F8415" s="108"/>
      <c r="G8415" s="220"/>
      <c r="H8415" s="108"/>
      <c r="I8415" s="220"/>
      <c r="J8415" s="108"/>
      <c r="K8415" s="220"/>
      <c r="L8415" s="108"/>
      <c r="M8415" s="220"/>
      <c r="N8415" s="108"/>
      <c r="O8415" s="220"/>
      <c r="P8415" s="108"/>
      <c r="Q8415" s="225"/>
    </row>
    <row r="8416" spans="2:17" x14ac:dyDescent="0.25">
      <c r="B8416" s="108"/>
      <c r="C8416" s="220"/>
      <c r="D8416" s="108"/>
      <c r="E8416" s="220"/>
      <c r="F8416" s="108"/>
      <c r="G8416" s="220"/>
      <c r="H8416" s="108"/>
      <c r="I8416" s="220"/>
      <c r="J8416" s="108"/>
      <c r="K8416" s="220"/>
      <c r="L8416" s="108"/>
      <c r="M8416" s="220"/>
      <c r="N8416" s="108"/>
      <c r="O8416" s="220"/>
      <c r="P8416" s="108"/>
      <c r="Q8416" s="225"/>
    </row>
    <row r="8417" spans="2:17" x14ac:dyDescent="0.25">
      <c r="B8417" s="108"/>
      <c r="C8417" s="220"/>
      <c r="D8417" s="108"/>
      <c r="E8417" s="220"/>
      <c r="F8417" s="108"/>
      <c r="G8417" s="220"/>
      <c r="H8417" s="108"/>
      <c r="I8417" s="220"/>
      <c r="J8417" s="108"/>
      <c r="K8417" s="220"/>
      <c r="L8417" s="108"/>
      <c r="M8417" s="220"/>
      <c r="N8417" s="108"/>
      <c r="O8417" s="220"/>
      <c r="P8417" s="108"/>
      <c r="Q8417" s="225"/>
    </row>
    <row r="8418" spans="2:17" x14ac:dyDescent="0.25">
      <c r="B8418" s="108"/>
      <c r="C8418" s="220"/>
      <c r="D8418" s="108"/>
      <c r="E8418" s="220"/>
      <c r="F8418" s="108"/>
      <c r="G8418" s="220"/>
      <c r="H8418" s="108"/>
      <c r="I8418" s="220"/>
      <c r="J8418" s="108"/>
      <c r="K8418" s="220"/>
      <c r="L8418" s="108"/>
      <c r="M8418" s="220"/>
      <c r="N8418" s="108"/>
      <c r="O8418" s="220"/>
      <c r="P8418" s="108"/>
      <c r="Q8418" s="225"/>
    </row>
    <row r="8419" spans="2:17" x14ac:dyDescent="0.25">
      <c r="B8419" s="108"/>
      <c r="C8419" s="220"/>
      <c r="D8419" s="108"/>
      <c r="E8419" s="220"/>
      <c r="F8419" s="108"/>
      <c r="G8419" s="220"/>
      <c r="H8419" s="108"/>
      <c r="I8419" s="220"/>
      <c r="J8419" s="108"/>
      <c r="K8419" s="220"/>
      <c r="L8419" s="108"/>
      <c r="M8419" s="220"/>
      <c r="N8419" s="108"/>
      <c r="O8419" s="220"/>
      <c r="P8419" s="108"/>
      <c r="Q8419" s="225"/>
    </row>
    <row r="8420" spans="2:17" x14ac:dyDescent="0.25">
      <c r="B8420" s="108"/>
      <c r="C8420" s="220"/>
      <c r="D8420" s="108"/>
      <c r="E8420" s="220"/>
      <c r="F8420" s="108"/>
      <c r="G8420" s="220"/>
      <c r="H8420" s="108"/>
      <c r="I8420" s="220"/>
      <c r="J8420" s="108"/>
      <c r="K8420" s="220"/>
      <c r="L8420" s="108"/>
      <c r="M8420" s="220"/>
      <c r="N8420" s="108"/>
      <c r="O8420" s="220"/>
      <c r="P8420" s="108"/>
      <c r="Q8420" s="225"/>
    </row>
    <row r="8421" spans="2:17" x14ac:dyDescent="0.25">
      <c r="B8421" s="108"/>
      <c r="C8421" s="220"/>
      <c r="D8421" s="108"/>
      <c r="E8421" s="220"/>
      <c r="F8421" s="108"/>
      <c r="G8421" s="220"/>
      <c r="H8421" s="108"/>
      <c r="I8421" s="220"/>
      <c r="J8421" s="108"/>
      <c r="K8421" s="220"/>
      <c r="L8421" s="108"/>
      <c r="M8421" s="220"/>
      <c r="N8421" s="108"/>
      <c r="O8421" s="220"/>
      <c r="P8421" s="108"/>
      <c r="Q8421" s="225"/>
    </row>
    <row r="8422" spans="2:17" x14ac:dyDescent="0.25">
      <c r="B8422" s="108"/>
      <c r="C8422" s="220"/>
      <c r="D8422" s="108"/>
      <c r="E8422" s="220"/>
      <c r="F8422" s="108"/>
      <c r="G8422" s="220"/>
      <c r="H8422" s="108"/>
      <c r="I8422" s="220"/>
      <c r="J8422" s="108"/>
      <c r="K8422" s="220"/>
      <c r="L8422" s="108"/>
      <c r="M8422" s="220"/>
      <c r="N8422" s="108"/>
      <c r="O8422" s="220"/>
      <c r="P8422" s="108"/>
      <c r="Q8422" s="225"/>
    </row>
    <row r="8423" spans="2:17" x14ac:dyDescent="0.25">
      <c r="B8423" s="108"/>
      <c r="C8423" s="220"/>
      <c r="D8423" s="108"/>
      <c r="E8423" s="220"/>
      <c r="F8423" s="108"/>
      <c r="G8423" s="220"/>
      <c r="H8423" s="108"/>
      <c r="I8423" s="220"/>
      <c r="J8423" s="108"/>
      <c r="K8423" s="220"/>
      <c r="L8423" s="108"/>
      <c r="M8423" s="220"/>
      <c r="N8423" s="108"/>
      <c r="O8423" s="220"/>
      <c r="P8423" s="108"/>
      <c r="Q8423" s="225"/>
    </row>
    <row r="8424" spans="2:17" x14ac:dyDescent="0.25">
      <c r="B8424" s="108"/>
      <c r="C8424" s="220"/>
      <c r="D8424" s="108"/>
      <c r="E8424" s="220"/>
      <c r="F8424" s="108"/>
      <c r="G8424" s="220"/>
      <c r="H8424" s="108"/>
      <c r="I8424" s="220"/>
      <c r="J8424" s="108"/>
      <c r="K8424" s="220"/>
      <c r="L8424" s="108"/>
      <c r="M8424" s="220"/>
      <c r="N8424" s="108"/>
      <c r="O8424" s="220"/>
      <c r="P8424" s="108"/>
      <c r="Q8424" s="225"/>
    </row>
    <row r="8425" spans="2:17" x14ac:dyDescent="0.25">
      <c r="B8425" s="108"/>
      <c r="C8425" s="220"/>
      <c r="D8425" s="108"/>
      <c r="E8425" s="220"/>
      <c r="F8425" s="108"/>
      <c r="G8425" s="220"/>
      <c r="H8425" s="108"/>
      <c r="I8425" s="220"/>
      <c r="J8425" s="108"/>
      <c r="K8425" s="220"/>
      <c r="L8425" s="108"/>
      <c r="M8425" s="220"/>
      <c r="N8425" s="108"/>
      <c r="O8425" s="220"/>
      <c r="P8425" s="108"/>
      <c r="Q8425" s="225"/>
    </row>
    <row r="8426" spans="2:17" x14ac:dyDescent="0.25">
      <c r="B8426" s="108"/>
      <c r="C8426" s="220"/>
      <c r="D8426" s="108"/>
      <c r="E8426" s="220"/>
      <c r="F8426" s="108"/>
      <c r="G8426" s="220"/>
      <c r="H8426" s="108"/>
      <c r="I8426" s="220"/>
      <c r="J8426" s="108"/>
      <c r="K8426" s="220"/>
      <c r="L8426" s="108"/>
      <c r="M8426" s="220"/>
      <c r="N8426" s="108"/>
      <c r="O8426" s="220"/>
      <c r="P8426" s="108"/>
      <c r="Q8426" s="225"/>
    </row>
    <row r="8427" spans="2:17" x14ac:dyDescent="0.25">
      <c r="B8427" s="108"/>
      <c r="C8427" s="220"/>
      <c r="D8427" s="108"/>
      <c r="E8427" s="220"/>
      <c r="F8427" s="108"/>
      <c r="G8427" s="220"/>
      <c r="H8427" s="108"/>
      <c r="I8427" s="220"/>
      <c r="J8427" s="108"/>
      <c r="K8427" s="220"/>
      <c r="L8427" s="108"/>
      <c r="M8427" s="220"/>
      <c r="N8427" s="108"/>
      <c r="O8427" s="220"/>
      <c r="P8427" s="108"/>
      <c r="Q8427" s="225"/>
    </row>
    <row r="8428" spans="2:17" x14ac:dyDescent="0.25">
      <c r="B8428" s="108"/>
      <c r="C8428" s="220"/>
      <c r="D8428" s="108"/>
      <c r="E8428" s="220"/>
      <c r="F8428" s="108"/>
      <c r="G8428" s="220"/>
      <c r="H8428" s="108"/>
      <c r="I8428" s="220"/>
      <c r="J8428" s="108"/>
      <c r="K8428" s="220"/>
      <c r="L8428" s="108"/>
      <c r="M8428" s="220"/>
      <c r="N8428" s="108"/>
      <c r="O8428" s="220"/>
      <c r="P8428" s="108"/>
      <c r="Q8428" s="225"/>
    </row>
    <row r="8429" spans="2:17" x14ac:dyDescent="0.25">
      <c r="B8429" s="108"/>
      <c r="C8429" s="220"/>
      <c r="D8429" s="108"/>
      <c r="E8429" s="220"/>
      <c r="F8429" s="108"/>
      <c r="G8429" s="220"/>
      <c r="H8429" s="108"/>
      <c r="I8429" s="220"/>
      <c r="J8429" s="108"/>
      <c r="K8429" s="220"/>
      <c r="L8429" s="108"/>
      <c r="M8429" s="220"/>
      <c r="N8429" s="108"/>
      <c r="O8429" s="220"/>
      <c r="P8429" s="108"/>
      <c r="Q8429" s="225"/>
    </row>
    <row r="8430" spans="2:17" x14ac:dyDescent="0.25">
      <c r="B8430" s="108"/>
      <c r="C8430" s="220"/>
      <c r="D8430" s="108"/>
      <c r="E8430" s="220"/>
      <c r="F8430" s="108"/>
      <c r="G8430" s="220"/>
      <c r="H8430" s="108"/>
      <c r="I8430" s="220"/>
      <c r="J8430" s="108"/>
      <c r="K8430" s="220"/>
      <c r="L8430" s="108"/>
      <c r="M8430" s="220"/>
      <c r="N8430" s="108"/>
      <c r="O8430" s="220"/>
      <c r="P8430" s="108"/>
      <c r="Q8430" s="225"/>
    </row>
    <row r="8431" spans="2:17" x14ac:dyDescent="0.25">
      <c r="B8431" s="108"/>
      <c r="C8431" s="220"/>
      <c r="D8431" s="108"/>
      <c r="E8431" s="220"/>
      <c r="F8431" s="108"/>
      <c r="G8431" s="220"/>
      <c r="H8431" s="108"/>
      <c r="I8431" s="220"/>
      <c r="J8431" s="108"/>
      <c r="K8431" s="220"/>
      <c r="L8431" s="108"/>
      <c r="M8431" s="220"/>
      <c r="N8431" s="108"/>
      <c r="O8431" s="220"/>
      <c r="P8431" s="108"/>
      <c r="Q8431" s="225"/>
    </row>
    <row r="8432" spans="2:17" x14ac:dyDescent="0.25">
      <c r="B8432" s="108"/>
      <c r="C8432" s="220"/>
      <c r="D8432" s="108"/>
      <c r="E8432" s="220"/>
      <c r="F8432" s="108"/>
      <c r="G8432" s="220"/>
      <c r="H8432" s="108"/>
      <c r="I8432" s="220"/>
      <c r="J8432" s="108"/>
      <c r="K8432" s="220"/>
      <c r="L8432" s="108"/>
      <c r="M8432" s="220"/>
      <c r="N8432" s="108"/>
      <c r="O8432" s="220"/>
      <c r="P8432" s="108"/>
      <c r="Q8432" s="225"/>
    </row>
    <row r="8433" spans="2:17" x14ac:dyDescent="0.25">
      <c r="B8433" s="108"/>
      <c r="C8433" s="220"/>
      <c r="D8433" s="108"/>
      <c r="E8433" s="220"/>
      <c r="F8433" s="108"/>
      <c r="G8433" s="220"/>
      <c r="H8433" s="108"/>
      <c r="I8433" s="220"/>
      <c r="J8433" s="108"/>
      <c r="K8433" s="220"/>
      <c r="L8433" s="108"/>
      <c r="M8433" s="220"/>
      <c r="N8433" s="108"/>
      <c r="O8433" s="220"/>
      <c r="P8433" s="108"/>
      <c r="Q8433" s="225"/>
    </row>
    <row r="8434" spans="2:17" x14ac:dyDescent="0.25">
      <c r="B8434" s="108"/>
      <c r="C8434" s="220"/>
      <c r="D8434" s="108"/>
      <c r="E8434" s="220"/>
      <c r="F8434" s="108"/>
      <c r="G8434" s="220"/>
      <c r="H8434" s="108"/>
      <c r="I8434" s="220"/>
      <c r="J8434" s="108"/>
      <c r="K8434" s="220"/>
      <c r="L8434" s="108"/>
      <c r="M8434" s="220"/>
      <c r="N8434" s="108"/>
      <c r="O8434" s="220"/>
      <c r="P8434" s="108"/>
      <c r="Q8434" s="225"/>
    </row>
    <row r="8435" spans="2:17" x14ac:dyDescent="0.25">
      <c r="B8435" s="108"/>
      <c r="C8435" s="220"/>
      <c r="D8435" s="108"/>
      <c r="E8435" s="220"/>
      <c r="F8435" s="108"/>
      <c r="G8435" s="220"/>
      <c r="H8435" s="108"/>
      <c r="I8435" s="220"/>
      <c r="J8435" s="108"/>
      <c r="K8435" s="220"/>
      <c r="L8435" s="108"/>
      <c r="M8435" s="220"/>
      <c r="N8435" s="108"/>
      <c r="O8435" s="220"/>
      <c r="P8435" s="108"/>
      <c r="Q8435" s="225"/>
    </row>
    <row r="8436" spans="2:17" x14ac:dyDescent="0.25">
      <c r="B8436" s="108"/>
      <c r="C8436" s="220"/>
      <c r="D8436" s="108"/>
      <c r="E8436" s="220"/>
      <c r="F8436" s="108"/>
      <c r="G8436" s="220"/>
      <c r="H8436" s="108"/>
      <c r="I8436" s="220"/>
      <c r="J8436" s="108"/>
      <c r="K8436" s="220"/>
      <c r="L8436" s="108"/>
      <c r="M8436" s="220"/>
      <c r="N8436" s="108"/>
      <c r="O8436" s="220"/>
      <c r="P8436" s="108"/>
      <c r="Q8436" s="225"/>
    </row>
    <row r="8437" spans="2:17" x14ac:dyDescent="0.25">
      <c r="B8437" s="108"/>
      <c r="C8437" s="220"/>
      <c r="D8437" s="108"/>
      <c r="E8437" s="220"/>
      <c r="F8437" s="108"/>
      <c r="G8437" s="220"/>
      <c r="H8437" s="108"/>
      <c r="I8437" s="220"/>
      <c r="J8437" s="108"/>
      <c r="K8437" s="220"/>
      <c r="L8437" s="108"/>
      <c r="M8437" s="220"/>
      <c r="N8437" s="108"/>
      <c r="O8437" s="220"/>
      <c r="P8437" s="108"/>
      <c r="Q8437" s="225"/>
    </row>
    <row r="8438" spans="2:17" x14ac:dyDescent="0.25">
      <c r="B8438" s="108"/>
      <c r="C8438" s="220"/>
      <c r="D8438" s="108"/>
      <c r="E8438" s="220"/>
      <c r="F8438" s="108"/>
      <c r="G8438" s="220"/>
      <c r="H8438" s="108"/>
      <c r="I8438" s="220"/>
      <c r="J8438" s="108"/>
      <c r="K8438" s="220"/>
      <c r="L8438" s="108"/>
      <c r="M8438" s="220"/>
      <c r="N8438" s="108"/>
      <c r="O8438" s="220"/>
      <c r="P8438" s="108"/>
      <c r="Q8438" s="225"/>
    </row>
    <row r="8439" spans="2:17" x14ac:dyDescent="0.25">
      <c r="B8439" s="108"/>
      <c r="C8439" s="220"/>
      <c r="D8439" s="108"/>
      <c r="E8439" s="220"/>
      <c r="F8439" s="108"/>
      <c r="G8439" s="220"/>
      <c r="H8439" s="108"/>
      <c r="I8439" s="220"/>
      <c r="J8439" s="108"/>
      <c r="K8439" s="220"/>
      <c r="L8439" s="108"/>
      <c r="M8439" s="220"/>
      <c r="N8439" s="108"/>
      <c r="O8439" s="220"/>
      <c r="P8439" s="108"/>
      <c r="Q8439" s="225"/>
    </row>
    <row r="8440" spans="2:17" x14ac:dyDescent="0.25">
      <c r="B8440" s="108"/>
      <c r="C8440" s="220"/>
      <c r="D8440" s="108"/>
      <c r="E8440" s="220"/>
      <c r="F8440" s="108"/>
      <c r="G8440" s="220"/>
      <c r="H8440" s="108"/>
      <c r="I8440" s="220"/>
      <c r="J8440" s="108"/>
      <c r="K8440" s="220"/>
      <c r="L8440" s="108"/>
      <c r="M8440" s="220"/>
      <c r="N8440" s="108"/>
      <c r="O8440" s="220"/>
      <c r="P8440" s="108"/>
      <c r="Q8440" s="225"/>
    </row>
    <row r="8441" spans="2:17" x14ac:dyDescent="0.25">
      <c r="B8441" s="108"/>
      <c r="C8441" s="220"/>
      <c r="D8441" s="108"/>
      <c r="E8441" s="220"/>
      <c r="F8441" s="108"/>
      <c r="G8441" s="220"/>
      <c r="H8441" s="108"/>
      <c r="I8441" s="220"/>
      <c r="J8441" s="108"/>
      <c r="K8441" s="220"/>
      <c r="L8441" s="108"/>
      <c r="M8441" s="220"/>
      <c r="N8441" s="108"/>
      <c r="O8441" s="220"/>
      <c r="P8441" s="108"/>
      <c r="Q8441" s="225"/>
    </row>
    <row r="8442" spans="2:17" x14ac:dyDescent="0.25">
      <c r="B8442" s="108"/>
      <c r="C8442" s="220"/>
      <c r="D8442" s="108"/>
      <c r="E8442" s="220"/>
      <c r="F8442" s="108"/>
      <c r="G8442" s="220"/>
      <c r="H8442" s="108"/>
      <c r="I8442" s="220"/>
      <c r="J8442" s="108"/>
      <c r="K8442" s="220"/>
      <c r="L8442" s="108"/>
      <c r="M8442" s="220"/>
      <c r="N8442" s="108"/>
      <c r="O8442" s="220"/>
      <c r="P8442" s="108"/>
      <c r="Q8442" s="225"/>
    </row>
    <row r="8443" spans="2:17" x14ac:dyDescent="0.25">
      <c r="B8443" s="108"/>
      <c r="C8443" s="220"/>
      <c r="D8443" s="108"/>
      <c r="E8443" s="220"/>
      <c r="F8443" s="108"/>
      <c r="G8443" s="220"/>
      <c r="H8443" s="108"/>
      <c r="I8443" s="220"/>
      <c r="J8443" s="108"/>
      <c r="K8443" s="220"/>
      <c r="L8443" s="108"/>
      <c r="M8443" s="220"/>
      <c r="N8443" s="108"/>
      <c r="O8443" s="220"/>
      <c r="P8443" s="108"/>
      <c r="Q8443" s="225"/>
    </row>
    <row r="8444" spans="2:17" x14ac:dyDescent="0.25">
      <c r="B8444" s="108"/>
      <c r="C8444" s="220"/>
      <c r="D8444" s="108"/>
      <c r="E8444" s="220"/>
      <c r="F8444" s="108"/>
      <c r="G8444" s="220"/>
      <c r="H8444" s="108"/>
      <c r="I8444" s="220"/>
      <c r="J8444" s="108"/>
      <c r="K8444" s="220"/>
      <c r="L8444" s="108"/>
      <c r="M8444" s="220"/>
      <c r="N8444" s="108"/>
      <c r="O8444" s="220"/>
      <c r="P8444" s="108"/>
      <c r="Q8444" s="225"/>
    </row>
    <row r="8445" spans="2:17" x14ac:dyDescent="0.25">
      <c r="B8445" s="108"/>
      <c r="C8445" s="220"/>
      <c r="D8445" s="108"/>
      <c r="E8445" s="220"/>
      <c r="F8445" s="108"/>
      <c r="G8445" s="220"/>
      <c r="H8445" s="108"/>
      <c r="I8445" s="220"/>
      <c r="J8445" s="108"/>
      <c r="K8445" s="220"/>
      <c r="L8445" s="108"/>
      <c r="M8445" s="220"/>
      <c r="N8445" s="108"/>
      <c r="O8445" s="220"/>
      <c r="P8445" s="108"/>
      <c r="Q8445" s="225"/>
    </row>
    <row r="8446" spans="2:17" x14ac:dyDescent="0.25">
      <c r="B8446" s="108"/>
      <c r="C8446" s="220"/>
      <c r="D8446" s="108"/>
      <c r="E8446" s="220"/>
      <c r="F8446" s="108"/>
      <c r="G8446" s="220"/>
      <c r="H8446" s="108"/>
      <c r="I8446" s="220"/>
      <c r="J8446" s="108"/>
      <c r="K8446" s="220"/>
      <c r="L8446" s="108"/>
      <c r="M8446" s="220"/>
      <c r="N8446" s="108"/>
      <c r="O8446" s="220"/>
      <c r="P8446" s="108"/>
      <c r="Q8446" s="225"/>
    </row>
    <row r="8447" spans="2:17" x14ac:dyDescent="0.25">
      <c r="B8447" s="108"/>
      <c r="C8447" s="220"/>
      <c r="D8447" s="108"/>
      <c r="E8447" s="220"/>
      <c r="F8447" s="108"/>
      <c r="G8447" s="220"/>
      <c r="H8447" s="108"/>
      <c r="I8447" s="220"/>
      <c r="J8447" s="108"/>
      <c r="K8447" s="220"/>
      <c r="L8447" s="108"/>
      <c r="M8447" s="220"/>
      <c r="N8447" s="108"/>
      <c r="O8447" s="220"/>
      <c r="P8447" s="108"/>
      <c r="Q8447" s="225"/>
    </row>
    <row r="8448" spans="2:17" x14ac:dyDescent="0.25">
      <c r="B8448" s="108"/>
      <c r="C8448" s="220"/>
      <c r="D8448" s="108"/>
      <c r="E8448" s="220"/>
      <c r="F8448" s="108"/>
      <c r="G8448" s="220"/>
      <c r="H8448" s="108"/>
      <c r="I8448" s="220"/>
      <c r="J8448" s="108"/>
      <c r="K8448" s="220"/>
      <c r="L8448" s="108"/>
      <c r="M8448" s="220"/>
      <c r="N8448" s="108"/>
      <c r="O8448" s="220"/>
      <c r="P8448" s="108"/>
      <c r="Q8448" s="225"/>
    </row>
    <row r="8449" spans="2:17" x14ac:dyDescent="0.25">
      <c r="B8449" s="108"/>
      <c r="C8449" s="220"/>
      <c r="D8449" s="108"/>
      <c r="E8449" s="220"/>
      <c r="F8449" s="108"/>
      <c r="G8449" s="220"/>
      <c r="H8449" s="108"/>
      <c r="I8449" s="220"/>
      <c r="J8449" s="108"/>
      <c r="K8449" s="220"/>
      <c r="L8449" s="108"/>
      <c r="M8449" s="220"/>
      <c r="N8449" s="108"/>
      <c r="O8449" s="220"/>
      <c r="P8449" s="108"/>
      <c r="Q8449" s="225"/>
    </row>
    <row r="8450" spans="2:17" x14ac:dyDescent="0.25">
      <c r="B8450" s="108"/>
      <c r="C8450" s="220"/>
      <c r="D8450" s="108"/>
      <c r="E8450" s="220"/>
      <c r="F8450" s="108"/>
      <c r="G8450" s="220"/>
      <c r="H8450" s="108"/>
      <c r="I8450" s="220"/>
      <c r="J8450" s="108"/>
      <c r="K8450" s="220"/>
      <c r="L8450" s="108"/>
      <c r="M8450" s="220"/>
      <c r="N8450" s="108"/>
      <c r="O8450" s="220"/>
      <c r="P8450" s="108"/>
      <c r="Q8450" s="225"/>
    </row>
    <row r="8451" spans="2:17" x14ac:dyDescent="0.25">
      <c r="B8451" s="108"/>
      <c r="C8451" s="220"/>
      <c r="D8451" s="108"/>
      <c r="E8451" s="220"/>
      <c r="F8451" s="108"/>
      <c r="G8451" s="220"/>
      <c r="H8451" s="108"/>
      <c r="I8451" s="220"/>
      <c r="J8451" s="108"/>
      <c r="K8451" s="220"/>
      <c r="L8451" s="108"/>
      <c r="M8451" s="220"/>
      <c r="N8451" s="108"/>
      <c r="O8451" s="220"/>
      <c r="P8451" s="108"/>
      <c r="Q8451" s="225"/>
    </row>
    <row r="8452" spans="2:17" x14ac:dyDescent="0.25">
      <c r="B8452" s="108"/>
      <c r="C8452" s="220"/>
      <c r="D8452" s="108"/>
      <c r="E8452" s="220"/>
      <c r="F8452" s="108"/>
      <c r="G8452" s="220"/>
      <c r="H8452" s="108"/>
      <c r="I8452" s="220"/>
      <c r="J8452" s="108"/>
      <c r="K8452" s="220"/>
      <c r="L8452" s="108"/>
      <c r="M8452" s="220"/>
      <c r="N8452" s="108"/>
      <c r="O8452" s="220"/>
      <c r="P8452" s="108"/>
      <c r="Q8452" s="225"/>
    </row>
    <row r="8453" spans="2:17" x14ac:dyDescent="0.25">
      <c r="B8453" s="108"/>
      <c r="C8453" s="220"/>
      <c r="D8453" s="108"/>
      <c r="E8453" s="220"/>
      <c r="F8453" s="108"/>
      <c r="G8453" s="220"/>
      <c r="H8453" s="108"/>
      <c r="I8453" s="220"/>
      <c r="J8453" s="108"/>
      <c r="K8453" s="220"/>
      <c r="L8453" s="108"/>
      <c r="M8453" s="220"/>
      <c r="N8453" s="108"/>
      <c r="O8453" s="220"/>
      <c r="P8453" s="108"/>
      <c r="Q8453" s="225"/>
    </row>
    <row r="8454" spans="2:17" x14ac:dyDescent="0.25">
      <c r="B8454" s="108"/>
      <c r="C8454" s="220"/>
      <c r="D8454" s="108"/>
      <c r="E8454" s="220"/>
      <c r="F8454" s="108"/>
      <c r="G8454" s="220"/>
      <c r="H8454" s="108"/>
      <c r="I8454" s="220"/>
      <c r="J8454" s="108"/>
      <c r="K8454" s="220"/>
      <c r="L8454" s="108"/>
      <c r="M8454" s="220"/>
      <c r="N8454" s="108"/>
      <c r="O8454" s="220"/>
      <c r="P8454" s="108"/>
      <c r="Q8454" s="225"/>
    </row>
    <row r="8455" spans="2:17" x14ac:dyDescent="0.25">
      <c r="B8455" s="108"/>
      <c r="C8455" s="220"/>
      <c r="D8455" s="108"/>
      <c r="E8455" s="220"/>
      <c r="F8455" s="108"/>
      <c r="G8455" s="220"/>
      <c r="H8455" s="108"/>
      <c r="I8455" s="220"/>
      <c r="J8455" s="108"/>
      <c r="K8455" s="220"/>
      <c r="L8455" s="108"/>
      <c r="M8455" s="220"/>
      <c r="N8455" s="108"/>
      <c r="O8455" s="220"/>
      <c r="P8455" s="108"/>
      <c r="Q8455" s="225"/>
    </row>
    <row r="8456" spans="2:17" x14ac:dyDescent="0.25">
      <c r="B8456" s="108"/>
      <c r="C8456" s="220"/>
      <c r="D8456" s="108"/>
      <c r="E8456" s="220"/>
      <c r="F8456" s="108"/>
      <c r="G8456" s="220"/>
      <c r="H8456" s="108"/>
      <c r="I8456" s="220"/>
      <c r="J8456" s="108"/>
      <c r="K8456" s="220"/>
      <c r="L8456" s="108"/>
      <c r="M8456" s="220"/>
      <c r="N8456" s="108"/>
      <c r="O8456" s="220"/>
      <c r="P8456" s="108"/>
      <c r="Q8456" s="225"/>
    </row>
    <row r="8457" spans="2:17" x14ac:dyDescent="0.25">
      <c r="B8457" s="108"/>
      <c r="C8457" s="220"/>
      <c r="D8457" s="108"/>
      <c r="E8457" s="220"/>
      <c r="F8457" s="108"/>
      <c r="G8457" s="220"/>
      <c r="H8457" s="108"/>
      <c r="I8457" s="220"/>
      <c r="J8457" s="108"/>
      <c r="K8457" s="220"/>
      <c r="L8457" s="108"/>
      <c r="M8457" s="220"/>
      <c r="N8457" s="108"/>
      <c r="O8457" s="220"/>
      <c r="P8457" s="108"/>
      <c r="Q8457" s="225"/>
    </row>
    <row r="8458" spans="2:17" x14ac:dyDescent="0.25">
      <c r="B8458" s="108"/>
      <c r="C8458" s="220"/>
      <c r="D8458" s="108"/>
      <c r="E8458" s="220"/>
      <c r="F8458" s="108"/>
      <c r="G8458" s="220"/>
      <c r="H8458" s="108"/>
      <c r="I8458" s="220"/>
      <c r="J8458" s="108"/>
      <c r="K8458" s="220"/>
      <c r="L8458" s="108"/>
      <c r="M8458" s="220"/>
      <c r="N8458" s="108"/>
      <c r="O8458" s="220"/>
      <c r="P8458" s="108"/>
      <c r="Q8458" s="225"/>
    </row>
    <row r="8459" spans="2:17" x14ac:dyDescent="0.25">
      <c r="B8459" s="108"/>
      <c r="C8459" s="220"/>
      <c r="D8459" s="108"/>
      <c r="E8459" s="220"/>
      <c r="F8459" s="108"/>
      <c r="G8459" s="220"/>
      <c r="H8459" s="108"/>
      <c r="I8459" s="220"/>
      <c r="J8459" s="108"/>
      <c r="K8459" s="220"/>
      <c r="L8459" s="108"/>
      <c r="M8459" s="220"/>
      <c r="N8459" s="108"/>
      <c r="O8459" s="220"/>
      <c r="P8459" s="108"/>
      <c r="Q8459" s="225"/>
    </row>
    <row r="8460" spans="2:17" x14ac:dyDescent="0.25">
      <c r="B8460" s="108"/>
      <c r="C8460" s="220"/>
      <c r="D8460" s="108"/>
      <c r="E8460" s="220"/>
      <c r="F8460" s="108"/>
      <c r="G8460" s="220"/>
      <c r="H8460" s="108"/>
      <c r="I8460" s="220"/>
      <c r="J8460" s="108"/>
      <c r="K8460" s="220"/>
      <c r="L8460" s="108"/>
      <c r="M8460" s="220"/>
      <c r="N8460" s="108"/>
      <c r="O8460" s="220"/>
      <c r="P8460" s="108"/>
      <c r="Q8460" s="225"/>
    </row>
    <row r="8461" spans="2:17" x14ac:dyDescent="0.25">
      <c r="B8461" s="108"/>
      <c r="C8461" s="220"/>
      <c r="D8461" s="108"/>
      <c r="E8461" s="220"/>
      <c r="F8461" s="108"/>
      <c r="G8461" s="220"/>
      <c r="H8461" s="108"/>
      <c r="I8461" s="220"/>
      <c r="J8461" s="108"/>
      <c r="K8461" s="220"/>
      <c r="L8461" s="108"/>
      <c r="M8461" s="220"/>
      <c r="N8461" s="108"/>
      <c r="O8461" s="220"/>
      <c r="P8461" s="108"/>
      <c r="Q8461" s="225"/>
    </row>
    <row r="8462" spans="2:17" x14ac:dyDescent="0.25">
      <c r="B8462" s="108"/>
      <c r="C8462" s="220"/>
      <c r="D8462" s="108"/>
      <c r="E8462" s="220"/>
      <c r="F8462" s="108"/>
      <c r="G8462" s="220"/>
      <c r="H8462" s="108"/>
      <c r="I8462" s="220"/>
      <c r="J8462" s="108"/>
      <c r="K8462" s="220"/>
      <c r="L8462" s="108"/>
      <c r="M8462" s="220"/>
      <c r="N8462" s="108"/>
      <c r="O8462" s="220"/>
      <c r="P8462" s="108"/>
      <c r="Q8462" s="225"/>
    </row>
    <row r="8463" spans="2:17" x14ac:dyDescent="0.25">
      <c r="B8463" s="108"/>
      <c r="C8463" s="220"/>
      <c r="D8463" s="108"/>
      <c r="E8463" s="220"/>
      <c r="F8463" s="108"/>
      <c r="G8463" s="220"/>
      <c r="H8463" s="108"/>
      <c r="I8463" s="220"/>
      <c r="J8463" s="108"/>
      <c r="K8463" s="220"/>
      <c r="L8463" s="108"/>
      <c r="M8463" s="220"/>
      <c r="N8463" s="108"/>
      <c r="O8463" s="220"/>
      <c r="P8463" s="108"/>
      <c r="Q8463" s="225"/>
    </row>
    <row r="8464" spans="2:17" x14ac:dyDescent="0.25">
      <c r="B8464" s="108"/>
      <c r="C8464" s="220"/>
      <c r="D8464" s="108"/>
      <c r="E8464" s="220"/>
      <c r="F8464" s="108"/>
      <c r="G8464" s="220"/>
      <c r="H8464" s="108"/>
      <c r="I8464" s="220"/>
      <c r="J8464" s="108"/>
      <c r="K8464" s="220"/>
      <c r="L8464" s="108"/>
      <c r="M8464" s="220"/>
      <c r="N8464" s="108"/>
      <c r="O8464" s="220"/>
      <c r="P8464" s="108"/>
      <c r="Q8464" s="225"/>
    </row>
    <row r="8465" spans="2:17" x14ac:dyDescent="0.25">
      <c r="B8465" s="108"/>
      <c r="C8465" s="220"/>
      <c r="D8465" s="108"/>
      <c r="E8465" s="220"/>
      <c r="F8465" s="108"/>
      <c r="G8465" s="220"/>
      <c r="H8465" s="108"/>
      <c r="I8465" s="220"/>
      <c r="J8465" s="108"/>
      <c r="K8465" s="220"/>
      <c r="L8465" s="108"/>
      <c r="M8465" s="220"/>
      <c r="N8465" s="108"/>
      <c r="O8465" s="220"/>
      <c r="P8465" s="108"/>
      <c r="Q8465" s="225"/>
    </row>
    <row r="8466" spans="2:17" x14ac:dyDescent="0.25">
      <c r="B8466" s="108"/>
      <c r="C8466" s="220"/>
      <c r="D8466" s="108"/>
      <c r="E8466" s="220"/>
      <c r="F8466" s="108"/>
      <c r="G8466" s="220"/>
      <c r="H8466" s="108"/>
      <c r="I8466" s="220"/>
      <c r="J8466" s="108"/>
      <c r="K8466" s="220"/>
      <c r="L8466" s="108"/>
      <c r="M8466" s="220"/>
      <c r="N8466" s="108"/>
      <c r="O8466" s="220"/>
      <c r="P8466" s="108"/>
      <c r="Q8466" s="225"/>
    </row>
    <row r="8467" spans="2:17" x14ac:dyDescent="0.25">
      <c r="B8467" s="108"/>
      <c r="C8467" s="220"/>
      <c r="D8467" s="108"/>
      <c r="E8467" s="220"/>
      <c r="F8467" s="108"/>
      <c r="G8467" s="220"/>
      <c r="H8467" s="108"/>
      <c r="I8467" s="220"/>
      <c r="J8467" s="108"/>
      <c r="K8467" s="220"/>
      <c r="L8467" s="108"/>
      <c r="M8467" s="220"/>
      <c r="N8467" s="108"/>
      <c r="O8467" s="220"/>
      <c r="P8467" s="108"/>
      <c r="Q8467" s="225"/>
    </row>
    <row r="8468" spans="2:17" x14ac:dyDescent="0.25">
      <c r="B8468" s="108"/>
      <c r="C8468" s="220"/>
      <c r="D8468" s="108"/>
      <c r="E8468" s="220"/>
      <c r="F8468" s="108"/>
      <c r="G8468" s="220"/>
      <c r="H8468" s="108"/>
      <c r="I8468" s="220"/>
      <c r="J8468" s="108"/>
      <c r="K8468" s="220"/>
      <c r="L8468" s="108"/>
      <c r="M8468" s="220"/>
      <c r="N8468" s="108"/>
      <c r="O8468" s="220"/>
      <c r="P8468" s="108"/>
      <c r="Q8468" s="225"/>
    </row>
    <row r="8469" spans="2:17" x14ac:dyDescent="0.25">
      <c r="B8469" s="108"/>
      <c r="C8469" s="220"/>
      <c r="D8469" s="108"/>
      <c r="E8469" s="220"/>
      <c r="F8469" s="108"/>
      <c r="G8469" s="220"/>
      <c r="H8469" s="108"/>
      <c r="I8469" s="220"/>
      <c r="J8469" s="108"/>
      <c r="K8469" s="220"/>
      <c r="L8469" s="108"/>
      <c r="M8469" s="220"/>
      <c r="N8469" s="108"/>
      <c r="O8469" s="220"/>
      <c r="P8469" s="108"/>
      <c r="Q8469" s="225"/>
    </row>
    <row r="8470" spans="2:17" x14ac:dyDescent="0.25">
      <c r="B8470" s="108"/>
      <c r="C8470" s="220"/>
      <c r="D8470" s="108"/>
      <c r="E8470" s="220"/>
      <c r="F8470" s="108"/>
      <c r="G8470" s="220"/>
      <c r="H8470" s="108"/>
      <c r="I8470" s="220"/>
      <c r="J8470" s="108"/>
      <c r="K8470" s="220"/>
      <c r="L8470" s="108"/>
      <c r="M8470" s="220"/>
      <c r="N8470" s="108"/>
      <c r="O8470" s="220"/>
      <c r="P8470" s="108"/>
      <c r="Q8470" s="225"/>
    </row>
    <row r="8471" spans="2:17" x14ac:dyDescent="0.25">
      <c r="B8471" s="108"/>
      <c r="C8471" s="220"/>
      <c r="D8471" s="108"/>
      <c r="E8471" s="220"/>
      <c r="F8471" s="108"/>
      <c r="G8471" s="220"/>
      <c r="H8471" s="108"/>
      <c r="I8471" s="220"/>
      <c r="J8471" s="108"/>
      <c r="K8471" s="220"/>
      <c r="L8471" s="108"/>
      <c r="M8471" s="220"/>
      <c r="N8471" s="108"/>
      <c r="O8471" s="220"/>
      <c r="P8471" s="108"/>
      <c r="Q8471" s="225"/>
    </row>
    <row r="8472" spans="2:17" x14ac:dyDescent="0.25">
      <c r="B8472" s="108"/>
      <c r="C8472" s="220"/>
      <c r="D8472" s="108"/>
      <c r="E8472" s="220"/>
      <c r="F8472" s="108"/>
      <c r="G8472" s="220"/>
      <c r="H8472" s="108"/>
      <c r="I8472" s="220"/>
      <c r="J8472" s="108"/>
      <c r="K8472" s="220"/>
      <c r="L8472" s="108"/>
      <c r="M8472" s="220"/>
      <c r="N8472" s="108"/>
      <c r="O8472" s="220"/>
      <c r="P8472" s="108"/>
      <c r="Q8472" s="225"/>
    </row>
    <row r="8473" spans="2:17" x14ac:dyDescent="0.25">
      <c r="B8473" s="108"/>
      <c r="C8473" s="220"/>
      <c r="D8473" s="108"/>
      <c r="E8473" s="220"/>
      <c r="F8473" s="108"/>
      <c r="G8473" s="220"/>
      <c r="H8473" s="108"/>
      <c r="I8473" s="220"/>
      <c r="J8473" s="108"/>
      <c r="K8473" s="220"/>
      <c r="L8473" s="108"/>
      <c r="M8473" s="220"/>
      <c r="N8473" s="108"/>
      <c r="O8473" s="220"/>
      <c r="P8473" s="108"/>
      <c r="Q8473" s="225"/>
    </row>
    <row r="8474" spans="2:17" x14ac:dyDescent="0.25">
      <c r="B8474" s="108"/>
      <c r="C8474" s="220"/>
      <c r="D8474" s="108"/>
      <c r="E8474" s="220"/>
      <c r="F8474" s="108"/>
      <c r="G8474" s="220"/>
      <c r="H8474" s="108"/>
      <c r="I8474" s="220"/>
      <c r="J8474" s="108"/>
      <c r="K8474" s="220"/>
      <c r="L8474" s="108"/>
      <c r="M8474" s="220"/>
      <c r="N8474" s="108"/>
      <c r="O8474" s="220"/>
      <c r="P8474" s="108"/>
      <c r="Q8474" s="225"/>
    </row>
    <row r="8475" spans="2:17" x14ac:dyDescent="0.25">
      <c r="B8475" s="108"/>
      <c r="C8475" s="220"/>
      <c r="D8475" s="108"/>
      <c r="E8475" s="220"/>
      <c r="F8475" s="108"/>
      <c r="G8475" s="220"/>
      <c r="H8475" s="108"/>
      <c r="I8475" s="220"/>
      <c r="J8475" s="108"/>
      <c r="K8475" s="220"/>
      <c r="L8475" s="108"/>
      <c r="M8475" s="220"/>
      <c r="N8475" s="108"/>
      <c r="O8475" s="220"/>
      <c r="P8475" s="108"/>
      <c r="Q8475" s="225"/>
    </row>
    <row r="8476" spans="2:17" x14ac:dyDescent="0.25">
      <c r="B8476" s="108"/>
      <c r="C8476" s="220"/>
      <c r="D8476" s="108"/>
      <c r="E8476" s="220"/>
      <c r="F8476" s="108"/>
      <c r="G8476" s="220"/>
      <c r="H8476" s="108"/>
      <c r="I8476" s="220"/>
      <c r="J8476" s="108"/>
      <c r="K8476" s="220"/>
      <c r="L8476" s="108"/>
      <c r="M8476" s="220"/>
      <c r="N8476" s="108"/>
      <c r="O8476" s="220"/>
      <c r="P8476" s="108"/>
      <c r="Q8476" s="225"/>
    </row>
    <row r="8477" spans="2:17" x14ac:dyDescent="0.25">
      <c r="B8477" s="108"/>
      <c r="C8477" s="220"/>
      <c r="D8477" s="108"/>
      <c r="E8477" s="220"/>
      <c r="F8477" s="108"/>
      <c r="G8477" s="220"/>
      <c r="H8477" s="108"/>
      <c r="I8477" s="220"/>
      <c r="J8477" s="108"/>
      <c r="K8477" s="220"/>
      <c r="L8477" s="108"/>
      <c r="M8477" s="220"/>
      <c r="N8477" s="108"/>
      <c r="O8477" s="220"/>
      <c r="P8477" s="108"/>
      <c r="Q8477" s="225"/>
    </row>
    <row r="8478" spans="2:17" x14ac:dyDescent="0.25">
      <c r="B8478" s="108"/>
      <c r="C8478" s="220"/>
      <c r="D8478" s="108"/>
      <c r="E8478" s="220"/>
      <c r="F8478" s="108"/>
      <c r="G8478" s="220"/>
      <c r="H8478" s="108"/>
      <c r="I8478" s="220"/>
      <c r="J8478" s="108"/>
      <c r="K8478" s="220"/>
      <c r="L8478" s="108"/>
      <c r="M8478" s="220"/>
      <c r="N8478" s="108"/>
      <c r="O8478" s="220"/>
      <c r="P8478" s="108"/>
      <c r="Q8478" s="225"/>
    </row>
    <row r="8479" spans="2:17" x14ac:dyDescent="0.25">
      <c r="B8479" s="108"/>
      <c r="C8479" s="220"/>
      <c r="D8479" s="108"/>
      <c r="E8479" s="220"/>
      <c r="F8479" s="108"/>
      <c r="G8479" s="220"/>
      <c r="H8479" s="108"/>
      <c r="I8479" s="220"/>
      <c r="J8479" s="108"/>
      <c r="K8479" s="220"/>
      <c r="L8479" s="108"/>
      <c r="M8479" s="220"/>
      <c r="N8479" s="108"/>
      <c r="O8479" s="220"/>
      <c r="P8479" s="108"/>
      <c r="Q8479" s="225"/>
    </row>
    <row r="8480" spans="2:17" x14ac:dyDescent="0.25">
      <c r="B8480" s="108"/>
      <c r="C8480" s="220"/>
      <c r="D8480" s="108"/>
      <c r="E8480" s="220"/>
      <c r="F8480" s="108"/>
      <c r="G8480" s="220"/>
      <c r="H8480" s="108"/>
      <c r="I8480" s="220"/>
      <c r="J8480" s="108"/>
      <c r="K8480" s="220"/>
      <c r="L8480" s="108"/>
      <c r="M8480" s="220"/>
      <c r="N8480" s="108"/>
      <c r="O8480" s="220"/>
      <c r="P8480" s="108"/>
      <c r="Q8480" s="225"/>
    </row>
    <row r="8481" spans="2:17" x14ac:dyDescent="0.25">
      <c r="B8481" s="108"/>
      <c r="C8481" s="220"/>
      <c r="D8481" s="108"/>
      <c r="E8481" s="220"/>
      <c r="F8481" s="108"/>
      <c r="G8481" s="220"/>
      <c r="H8481" s="108"/>
      <c r="I8481" s="220"/>
      <c r="J8481" s="108"/>
      <c r="K8481" s="220"/>
      <c r="L8481" s="108"/>
      <c r="M8481" s="220"/>
      <c r="N8481" s="108"/>
      <c r="O8481" s="220"/>
      <c r="P8481" s="108"/>
      <c r="Q8481" s="225"/>
    </row>
    <row r="8482" spans="2:17" x14ac:dyDescent="0.25">
      <c r="B8482" s="108"/>
      <c r="C8482" s="220"/>
      <c r="D8482" s="108"/>
      <c r="E8482" s="220"/>
      <c r="F8482" s="108"/>
      <c r="G8482" s="220"/>
      <c r="H8482" s="108"/>
      <c r="I8482" s="220"/>
      <c r="J8482" s="108"/>
      <c r="K8482" s="220"/>
      <c r="L8482" s="108"/>
      <c r="M8482" s="220"/>
      <c r="N8482" s="108"/>
      <c r="O8482" s="220"/>
      <c r="P8482" s="108"/>
      <c r="Q8482" s="225"/>
    </row>
    <row r="8483" spans="2:17" x14ac:dyDescent="0.25">
      <c r="B8483" s="108"/>
      <c r="C8483" s="220"/>
      <c r="D8483" s="108"/>
      <c r="E8483" s="220"/>
      <c r="F8483" s="108"/>
      <c r="G8483" s="220"/>
      <c r="H8483" s="108"/>
      <c r="I8483" s="220"/>
      <c r="J8483" s="108"/>
      <c r="K8483" s="220"/>
      <c r="L8483" s="108"/>
      <c r="M8483" s="220"/>
      <c r="N8483" s="108"/>
      <c r="O8483" s="220"/>
      <c r="P8483" s="108"/>
      <c r="Q8483" s="225"/>
    </row>
    <row r="8484" spans="2:17" x14ac:dyDescent="0.25">
      <c r="B8484" s="108"/>
      <c r="C8484" s="220"/>
      <c r="D8484" s="108"/>
      <c r="E8484" s="220"/>
      <c r="F8484" s="108"/>
      <c r="G8484" s="220"/>
      <c r="H8484" s="108"/>
      <c r="I8484" s="220"/>
      <c r="J8484" s="108"/>
      <c r="K8484" s="220"/>
      <c r="L8484" s="108"/>
      <c r="M8484" s="220"/>
      <c r="N8484" s="108"/>
      <c r="O8484" s="220"/>
      <c r="P8484" s="108"/>
      <c r="Q8484" s="225"/>
    </row>
    <row r="8485" spans="2:17" x14ac:dyDescent="0.25">
      <c r="B8485" s="108"/>
      <c r="C8485" s="220"/>
      <c r="D8485" s="108"/>
      <c r="E8485" s="220"/>
      <c r="F8485" s="108"/>
      <c r="G8485" s="220"/>
      <c r="H8485" s="108"/>
      <c r="I8485" s="220"/>
      <c r="J8485" s="108"/>
      <c r="K8485" s="220"/>
      <c r="L8485" s="108"/>
      <c r="M8485" s="220"/>
      <c r="N8485" s="108"/>
      <c r="O8485" s="220"/>
      <c r="P8485" s="108"/>
      <c r="Q8485" s="225"/>
    </row>
    <row r="8486" spans="2:17" x14ac:dyDescent="0.25">
      <c r="B8486" s="108"/>
      <c r="C8486" s="220"/>
      <c r="D8486" s="108"/>
      <c r="E8486" s="220"/>
      <c r="F8486" s="108"/>
      <c r="G8486" s="220"/>
      <c r="H8486" s="108"/>
      <c r="I8486" s="220"/>
      <c r="J8486" s="108"/>
      <c r="K8486" s="220"/>
      <c r="L8486" s="108"/>
      <c r="M8486" s="220"/>
      <c r="N8486" s="108"/>
      <c r="O8486" s="220"/>
      <c r="P8486" s="108"/>
      <c r="Q8486" s="225"/>
    </row>
    <row r="8487" spans="2:17" x14ac:dyDescent="0.25">
      <c r="B8487" s="108"/>
      <c r="C8487" s="220"/>
      <c r="D8487" s="108"/>
      <c r="E8487" s="220"/>
      <c r="F8487" s="108"/>
      <c r="G8487" s="220"/>
      <c r="H8487" s="108"/>
      <c r="I8487" s="220"/>
      <c r="J8487" s="108"/>
      <c r="K8487" s="220"/>
      <c r="L8487" s="108"/>
      <c r="M8487" s="220"/>
      <c r="N8487" s="108"/>
      <c r="O8487" s="220"/>
      <c r="P8487" s="108"/>
      <c r="Q8487" s="225"/>
    </row>
    <row r="8488" spans="2:17" x14ac:dyDescent="0.25">
      <c r="B8488" s="108"/>
      <c r="C8488" s="220"/>
      <c r="D8488" s="108"/>
      <c r="E8488" s="220"/>
      <c r="F8488" s="108"/>
      <c r="G8488" s="220"/>
      <c r="H8488" s="108"/>
      <c r="I8488" s="220"/>
      <c r="J8488" s="108"/>
      <c r="K8488" s="220"/>
      <c r="L8488" s="108"/>
      <c r="M8488" s="220"/>
      <c r="N8488" s="108"/>
      <c r="O8488" s="220"/>
      <c r="P8488" s="108"/>
      <c r="Q8488" s="225"/>
    </row>
    <row r="8489" spans="2:17" x14ac:dyDescent="0.25">
      <c r="B8489" s="108"/>
      <c r="C8489" s="220"/>
      <c r="D8489" s="108"/>
      <c r="E8489" s="220"/>
      <c r="F8489" s="108"/>
      <c r="G8489" s="220"/>
      <c r="H8489" s="108"/>
      <c r="I8489" s="220"/>
      <c r="J8489" s="108"/>
      <c r="K8489" s="220"/>
      <c r="L8489" s="108"/>
      <c r="M8489" s="220"/>
      <c r="N8489" s="108"/>
      <c r="O8489" s="220"/>
      <c r="P8489" s="108"/>
      <c r="Q8489" s="225"/>
    </row>
    <row r="8490" spans="2:17" x14ac:dyDescent="0.25">
      <c r="B8490" s="108"/>
      <c r="C8490" s="220"/>
      <c r="D8490" s="108"/>
      <c r="E8490" s="220"/>
      <c r="F8490" s="108"/>
      <c r="G8490" s="220"/>
      <c r="H8490" s="108"/>
      <c r="I8490" s="220"/>
      <c r="J8490" s="108"/>
      <c r="K8490" s="220"/>
      <c r="L8490" s="108"/>
      <c r="M8490" s="220"/>
      <c r="N8490" s="108"/>
      <c r="O8490" s="220"/>
      <c r="P8490" s="108"/>
      <c r="Q8490" s="225"/>
    </row>
    <row r="8491" spans="2:17" x14ac:dyDescent="0.25">
      <c r="B8491" s="108"/>
      <c r="C8491" s="220"/>
      <c r="D8491" s="108"/>
      <c r="E8491" s="220"/>
      <c r="F8491" s="108"/>
      <c r="G8491" s="220"/>
      <c r="H8491" s="108"/>
      <c r="I8491" s="220"/>
      <c r="J8491" s="108"/>
      <c r="K8491" s="220"/>
      <c r="L8491" s="108"/>
      <c r="M8491" s="220"/>
      <c r="N8491" s="108"/>
      <c r="O8491" s="220"/>
      <c r="P8491" s="108"/>
      <c r="Q8491" s="225"/>
    </row>
    <row r="8492" spans="2:17" x14ac:dyDescent="0.25">
      <c r="B8492" s="108"/>
      <c r="C8492" s="220"/>
      <c r="D8492" s="108"/>
      <c r="E8492" s="220"/>
      <c r="F8492" s="108"/>
      <c r="G8492" s="220"/>
      <c r="H8492" s="108"/>
      <c r="I8492" s="220"/>
      <c r="J8492" s="108"/>
      <c r="K8492" s="220"/>
      <c r="L8492" s="108"/>
      <c r="M8492" s="220"/>
      <c r="N8492" s="108"/>
      <c r="O8492" s="220"/>
      <c r="P8492" s="108"/>
      <c r="Q8492" s="225"/>
    </row>
    <row r="8493" spans="2:17" x14ac:dyDescent="0.25">
      <c r="B8493" s="108"/>
      <c r="C8493" s="220"/>
      <c r="D8493" s="108"/>
      <c r="E8493" s="220"/>
      <c r="F8493" s="108"/>
      <c r="G8493" s="220"/>
      <c r="H8493" s="108"/>
      <c r="I8493" s="220"/>
      <c r="J8493" s="108"/>
      <c r="K8493" s="220"/>
      <c r="L8493" s="108"/>
      <c r="M8493" s="220"/>
      <c r="N8493" s="108"/>
      <c r="O8493" s="220"/>
      <c r="P8493" s="108"/>
      <c r="Q8493" s="225"/>
    </row>
    <row r="8494" spans="2:17" x14ac:dyDescent="0.25">
      <c r="B8494" s="108"/>
      <c r="C8494" s="220"/>
      <c r="D8494" s="108"/>
      <c r="E8494" s="220"/>
      <c r="F8494" s="108"/>
      <c r="G8494" s="220"/>
      <c r="H8494" s="108"/>
      <c r="I8494" s="220"/>
      <c r="J8494" s="108"/>
      <c r="K8494" s="220"/>
      <c r="L8494" s="108"/>
      <c r="M8494" s="220"/>
      <c r="N8494" s="108"/>
      <c r="O8494" s="220"/>
      <c r="P8494" s="108"/>
      <c r="Q8494" s="225"/>
    </row>
    <row r="8495" spans="2:17" x14ac:dyDescent="0.25">
      <c r="B8495" s="108"/>
      <c r="C8495" s="220"/>
      <c r="D8495" s="108"/>
      <c r="E8495" s="220"/>
      <c r="F8495" s="108"/>
      <c r="G8495" s="220"/>
      <c r="H8495" s="108"/>
      <c r="I8495" s="220"/>
      <c r="J8495" s="108"/>
      <c r="K8495" s="220"/>
      <c r="L8495" s="108"/>
      <c r="M8495" s="220"/>
      <c r="N8495" s="108"/>
      <c r="O8495" s="220"/>
      <c r="P8495" s="108"/>
      <c r="Q8495" s="225"/>
    </row>
    <row r="8496" spans="2:17" x14ac:dyDescent="0.25">
      <c r="B8496" s="108"/>
      <c r="C8496" s="220"/>
      <c r="D8496" s="108"/>
      <c r="E8496" s="220"/>
      <c r="F8496" s="108"/>
      <c r="G8496" s="220"/>
      <c r="H8496" s="108"/>
      <c r="I8496" s="220"/>
      <c r="J8496" s="108"/>
      <c r="K8496" s="220"/>
      <c r="L8496" s="108"/>
      <c r="M8496" s="220"/>
      <c r="N8496" s="108"/>
      <c r="O8496" s="220"/>
      <c r="P8496" s="108"/>
      <c r="Q8496" s="225"/>
    </row>
    <row r="8497" spans="2:17" x14ac:dyDescent="0.25">
      <c r="B8497" s="108"/>
      <c r="C8497" s="220"/>
      <c r="D8497" s="108"/>
      <c r="E8497" s="220"/>
      <c r="F8497" s="108"/>
      <c r="G8497" s="220"/>
      <c r="H8497" s="108"/>
      <c r="I8497" s="220"/>
      <c r="J8497" s="108"/>
      <c r="K8497" s="220"/>
      <c r="L8497" s="108"/>
      <c r="M8497" s="220"/>
      <c r="N8497" s="108"/>
      <c r="O8497" s="220"/>
      <c r="P8497" s="108"/>
      <c r="Q8497" s="225"/>
    </row>
    <row r="8498" spans="2:17" x14ac:dyDescent="0.25">
      <c r="B8498" s="108"/>
      <c r="C8498" s="220"/>
      <c r="D8498" s="108"/>
      <c r="E8498" s="220"/>
      <c r="F8498" s="108"/>
      <c r="G8498" s="220"/>
      <c r="H8498" s="108"/>
      <c r="I8498" s="220"/>
      <c r="J8498" s="108"/>
      <c r="K8498" s="220"/>
      <c r="L8498" s="108"/>
      <c r="M8498" s="220"/>
      <c r="N8498" s="108"/>
      <c r="O8498" s="220"/>
      <c r="P8498" s="108"/>
      <c r="Q8498" s="225"/>
    </row>
    <row r="8499" spans="2:17" x14ac:dyDescent="0.25">
      <c r="B8499" s="108"/>
      <c r="C8499" s="220"/>
      <c r="D8499" s="108"/>
      <c r="E8499" s="220"/>
      <c r="F8499" s="108"/>
      <c r="G8499" s="220"/>
      <c r="H8499" s="108"/>
      <c r="I8499" s="220"/>
      <c r="J8499" s="108"/>
      <c r="K8499" s="220"/>
      <c r="L8499" s="108"/>
      <c r="M8499" s="220"/>
      <c r="N8499" s="108"/>
      <c r="O8499" s="220"/>
      <c r="P8499" s="108"/>
      <c r="Q8499" s="225"/>
    </row>
    <row r="8500" spans="2:17" x14ac:dyDescent="0.25">
      <c r="B8500" s="108"/>
      <c r="C8500" s="220"/>
      <c r="D8500" s="108"/>
      <c r="E8500" s="220"/>
      <c r="F8500" s="108"/>
      <c r="G8500" s="220"/>
      <c r="H8500" s="108"/>
      <c r="I8500" s="220"/>
      <c r="J8500" s="108"/>
      <c r="K8500" s="220"/>
      <c r="L8500" s="108"/>
      <c r="M8500" s="220"/>
      <c r="N8500" s="108"/>
      <c r="O8500" s="220"/>
      <c r="P8500" s="108"/>
      <c r="Q8500" s="225"/>
    </row>
    <row r="8501" spans="2:17" x14ac:dyDescent="0.25">
      <c r="B8501" s="108"/>
      <c r="C8501" s="220"/>
      <c r="D8501" s="108"/>
      <c r="E8501" s="220"/>
      <c r="F8501" s="108"/>
      <c r="G8501" s="220"/>
      <c r="H8501" s="108"/>
      <c r="I8501" s="220"/>
      <c r="J8501" s="108"/>
      <c r="K8501" s="220"/>
      <c r="L8501" s="108"/>
      <c r="M8501" s="220"/>
      <c r="N8501" s="108"/>
      <c r="O8501" s="220"/>
      <c r="P8501" s="108"/>
      <c r="Q8501" s="225"/>
    </row>
    <row r="8502" spans="2:17" x14ac:dyDescent="0.25">
      <c r="B8502" s="108"/>
      <c r="C8502" s="220"/>
      <c r="D8502" s="108"/>
      <c r="E8502" s="220"/>
      <c r="F8502" s="108"/>
      <c r="G8502" s="220"/>
      <c r="H8502" s="108"/>
      <c r="I8502" s="220"/>
      <c r="J8502" s="108"/>
      <c r="K8502" s="220"/>
      <c r="L8502" s="108"/>
      <c r="M8502" s="220"/>
      <c r="N8502" s="108"/>
      <c r="O8502" s="220"/>
      <c r="P8502" s="108"/>
      <c r="Q8502" s="225"/>
    </row>
    <row r="8503" spans="2:17" x14ac:dyDescent="0.25">
      <c r="B8503" s="108"/>
      <c r="C8503" s="220"/>
      <c r="D8503" s="108"/>
      <c r="E8503" s="220"/>
      <c r="F8503" s="108"/>
      <c r="G8503" s="220"/>
      <c r="H8503" s="108"/>
      <c r="I8503" s="220"/>
      <c r="J8503" s="108"/>
      <c r="K8503" s="220"/>
      <c r="L8503" s="108"/>
      <c r="M8503" s="220"/>
      <c r="N8503" s="108"/>
      <c r="O8503" s="220"/>
      <c r="P8503" s="108"/>
      <c r="Q8503" s="225"/>
    </row>
    <row r="8504" spans="2:17" x14ac:dyDescent="0.25">
      <c r="B8504" s="108"/>
      <c r="C8504" s="220"/>
      <c r="D8504" s="108"/>
      <c r="E8504" s="220"/>
      <c r="F8504" s="108"/>
      <c r="G8504" s="220"/>
      <c r="H8504" s="108"/>
      <c r="I8504" s="220"/>
      <c r="J8504" s="108"/>
      <c r="K8504" s="220"/>
      <c r="L8504" s="108"/>
      <c r="M8504" s="220"/>
      <c r="N8504" s="108"/>
      <c r="O8504" s="220"/>
      <c r="P8504" s="108"/>
      <c r="Q8504" s="225"/>
    </row>
    <row r="8505" spans="2:17" x14ac:dyDescent="0.25">
      <c r="B8505" s="108"/>
      <c r="C8505" s="220"/>
      <c r="D8505" s="108"/>
      <c r="E8505" s="220"/>
      <c r="F8505" s="108"/>
      <c r="G8505" s="220"/>
      <c r="H8505" s="108"/>
      <c r="I8505" s="220"/>
      <c r="J8505" s="108"/>
      <c r="K8505" s="220"/>
      <c r="L8505" s="108"/>
      <c r="M8505" s="220"/>
      <c r="N8505" s="108"/>
      <c r="O8505" s="220"/>
      <c r="P8505" s="108"/>
      <c r="Q8505" s="225"/>
    </row>
    <row r="8506" spans="2:17" x14ac:dyDescent="0.25">
      <c r="B8506" s="108"/>
      <c r="C8506" s="220"/>
      <c r="D8506" s="108"/>
      <c r="E8506" s="220"/>
      <c r="F8506" s="108"/>
      <c r="G8506" s="220"/>
      <c r="H8506" s="108"/>
      <c r="I8506" s="220"/>
      <c r="J8506" s="108"/>
      <c r="K8506" s="220"/>
      <c r="L8506" s="108"/>
      <c r="M8506" s="220"/>
      <c r="N8506" s="108"/>
      <c r="O8506" s="220"/>
      <c r="P8506" s="108"/>
      <c r="Q8506" s="225"/>
    </row>
    <row r="8507" spans="2:17" x14ac:dyDescent="0.25">
      <c r="B8507" s="108"/>
      <c r="C8507" s="220"/>
      <c r="D8507" s="108"/>
      <c r="E8507" s="220"/>
      <c r="F8507" s="108"/>
      <c r="G8507" s="220"/>
      <c r="H8507" s="108"/>
      <c r="I8507" s="220"/>
      <c r="J8507" s="108"/>
      <c r="K8507" s="220"/>
      <c r="L8507" s="108"/>
      <c r="M8507" s="220"/>
      <c r="N8507" s="108"/>
      <c r="O8507" s="220"/>
      <c r="P8507" s="108"/>
      <c r="Q8507" s="225"/>
    </row>
    <row r="8508" spans="2:17" x14ac:dyDescent="0.25">
      <c r="B8508" s="108"/>
      <c r="C8508" s="220"/>
      <c r="D8508" s="108"/>
      <c r="E8508" s="220"/>
      <c r="F8508" s="108"/>
      <c r="G8508" s="220"/>
      <c r="H8508" s="108"/>
      <c r="I8508" s="220"/>
      <c r="J8508" s="108"/>
      <c r="K8508" s="220"/>
      <c r="L8508" s="108"/>
      <c r="M8508" s="220"/>
      <c r="N8508" s="108"/>
      <c r="O8508" s="220"/>
      <c r="P8508" s="108"/>
      <c r="Q8508" s="225"/>
    </row>
    <row r="8509" spans="2:17" x14ac:dyDescent="0.25">
      <c r="B8509" s="108"/>
      <c r="C8509" s="220"/>
      <c r="D8509" s="108"/>
      <c r="E8509" s="220"/>
      <c r="F8509" s="108"/>
      <c r="G8509" s="220"/>
      <c r="H8509" s="108"/>
      <c r="I8509" s="220"/>
      <c r="J8509" s="108"/>
      <c r="K8509" s="220"/>
      <c r="L8509" s="108"/>
      <c r="M8509" s="220"/>
      <c r="N8509" s="108"/>
      <c r="O8509" s="220"/>
      <c r="P8509" s="108"/>
      <c r="Q8509" s="225"/>
    </row>
    <row r="8510" spans="2:17" x14ac:dyDescent="0.25">
      <c r="B8510" s="108"/>
      <c r="C8510" s="220"/>
      <c r="D8510" s="108"/>
      <c r="E8510" s="220"/>
      <c r="F8510" s="108"/>
      <c r="G8510" s="220"/>
      <c r="H8510" s="108"/>
      <c r="I8510" s="220"/>
      <c r="J8510" s="108"/>
      <c r="K8510" s="220"/>
      <c r="L8510" s="108"/>
      <c r="M8510" s="220"/>
      <c r="N8510" s="108"/>
      <c r="O8510" s="220"/>
      <c r="P8510" s="108"/>
      <c r="Q8510" s="225"/>
    </row>
    <row r="8511" spans="2:17" x14ac:dyDescent="0.25">
      <c r="B8511" s="108"/>
      <c r="C8511" s="220"/>
      <c r="D8511" s="108"/>
      <c r="E8511" s="220"/>
      <c r="F8511" s="108"/>
      <c r="G8511" s="220"/>
      <c r="H8511" s="108"/>
      <c r="I8511" s="220"/>
      <c r="J8511" s="108"/>
      <c r="K8511" s="220"/>
      <c r="L8511" s="108"/>
      <c r="M8511" s="220"/>
      <c r="N8511" s="108"/>
      <c r="O8511" s="220"/>
      <c r="P8511" s="108"/>
      <c r="Q8511" s="225"/>
    </row>
    <row r="8512" spans="2:17" x14ac:dyDescent="0.25">
      <c r="B8512" s="108"/>
      <c r="C8512" s="220"/>
      <c r="D8512" s="108"/>
      <c r="E8512" s="220"/>
      <c r="F8512" s="108"/>
      <c r="G8512" s="220"/>
      <c r="H8512" s="108"/>
      <c r="I8512" s="220"/>
      <c r="J8512" s="108"/>
      <c r="K8512" s="220"/>
      <c r="L8512" s="108"/>
      <c r="M8512" s="220"/>
      <c r="N8512" s="108"/>
      <c r="O8512" s="220"/>
      <c r="P8512" s="108"/>
      <c r="Q8512" s="225"/>
    </row>
    <row r="8513" spans="2:17" x14ac:dyDescent="0.25">
      <c r="B8513" s="108"/>
      <c r="C8513" s="220"/>
      <c r="D8513" s="108"/>
      <c r="E8513" s="220"/>
      <c r="F8513" s="108"/>
      <c r="G8513" s="220"/>
      <c r="H8513" s="108"/>
      <c r="I8513" s="220"/>
      <c r="J8513" s="108"/>
      <c r="K8513" s="220"/>
      <c r="L8513" s="108"/>
      <c r="M8513" s="220"/>
      <c r="N8513" s="108"/>
      <c r="O8513" s="220"/>
      <c r="P8513" s="108"/>
      <c r="Q8513" s="225"/>
    </row>
    <row r="8514" spans="2:17" x14ac:dyDescent="0.25">
      <c r="B8514" s="108"/>
      <c r="C8514" s="220"/>
      <c r="D8514" s="108"/>
      <c r="E8514" s="220"/>
      <c r="F8514" s="108"/>
      <c r="G8514" s="220"/>
      <c r="H8514" s="108"/>
      <c r="I8514" s="220"/>
      <c r="J8514" s="108"/>
      <c r="K8514" s="220"/>
      <c r="L8514" s="108"/>
      <c r="M8514" s="220"/>
      <c r="N8514" s="108"/>
      <c r="O8514" s="220"/>
      <c r="P8514" s="108"/>
      <c r="Q8514" s="225"/>
    </row>
    <row r="8515" spans="2:17" x14ac:dyDescent="0.25">
      <c r="B8515" s="108"/>
      <c r="C8515" s="220"/>
      <c r="D8515" s="108"/>
      <c r="E8515" s="220"/>
      <c r="F8515" s="108"/>
      <c r="G8515" s="220"/>
      <c r="H8515" s="108"/>
      <c r="I8515" s="220"/>
      <c r="J8515" s="108"/>
      <c r="K8515" s="220"/>
      <c r="L8515" s="108"/>
      <c r="M8515" s="220"/>
      <c r="N8515" s="108"/>
      <c r="O8515" s="220"/>
      <c r="P8515" s="108"/>
      <c r="Q8515" s="225"/>
    </row>
    <row r="8516" spans="2:17" x14ac:dyDescent="0.25">
      <c r="B8516" s="108"/>
      <c r="C8516" s="220"/>
      <c r="D8516" s="108"/>
      <c r="E8516" s="220"/>
      <c r="F8516" s="108"/>
      <c r="G8516" s="220"/>
      <c r="H8516" s="108"/>
      <c r="I8516" s="220"/>
      <c r="J8516" s="108"/>
      <c r="K8516" s="220"/>
      <c r="L8516" s="108"/>
      <c r="M8516" s="220"/>
      <c r="N8516" s="108"/>
      <c r="O8516" s="220"/>
      <c r="P8516" s="108"/>
      <c r="Q8516" s="225"/>
    </row>
    <row r="8517" spans="2:17" x14ac:dyDescent="0.25">
      <c r="B8517" s="108"/>
      <c r="C8517" s="220"/>
      <c r="D8517" s="108"/>
      <c r="E8517" s="220"/>
      <c r="F8517" s="108"/>
      <c r="G8517" s="220"/>
      <c r="H8517" s="108"/>
      <c r="I8517" s="220"/>
      <c r="J8517" s="108"/>
      <c r="K8517" s="220"/>
      <c r="L8517" s="108"/>
      <c r="M8517" s="220"/>
      <c r="N8517" s="108"/>
      <c r="O8517" s="220"/>
      <c r="P8517" s="108"/>
      <c r="Q8517" s="225"/>
    </row>
    <row r="8518" spans="2:17" x14ac:dyDescent="0.25">
      <c r="B8518" s="108"/>
      <c r="C8518" s="220"/>
      <c r="D8518" s="108"/>
      <c r="E8518" s="220"/>
      <c r="F8518" s="108"/>
      <c r="G8518" s="220"/>
      <c r="H8518" s="108"/>
      <c r="I8518" s="220"/>
      <c r="J8518" s="108"/>
      <c r="K8518" s="220"/>
      <c r="L8518" s="108"/>
      <c r="M8518" s="220"/>
      <c r="N8518" s="108"/>
      <c r="O8518" s="220"/>
      <c r="P8518" s="108"/>
      <c r="Q8518" s="225"/>
    </row>
    <row r="8519" spans="2:17" x14ac:dyDescent="0.25">
      <c r="B8519" s="108"/>
      <c r="C8519" s="220"/>
      <c r="D8519" s="108"/>
      <c r="E8519" s="220"/>
      <c r="F8519" s="108"/>
      <c r="G8519" s="220"/>
      <c r="H8519" s="108"/>
      <c r="I8519" s="220"/>
      <c r="J8519" s="108"/>
      <c r="K8519" s="220"/>
      <c r="L8519" s="108"/>
      <c r="M8519" s="220"/>
      <c r="N8519" s="108"/>
      <c r="O8519" s="220"/>
      <c r="P8519" s="108"/>
      <c r="Q8519" s="225"/>
    </row>
    <row r="8520" spans="2:17" x14ac:dyDescent="0.25">
      <c r="B8520" s="108"/>
      <c r="C8520" s="220"/>
      <c r="D8520" s="108"/>
      <c r="E8520" s="220"/>
      <c r="F8520" s="108"/>
      <c r="G8520" s="220"/>
      <c r="H8520" s="108"/>
      <c r="I8520" s="220"/>
      <c r="J8520" s="108"/>
      <c r="K8520" s="220"/>
      <c r="L8520" s="108"/>
      <c r="M8520" s="220"/>
      <c r="N8520" s="108"/>
      <c r="O8520" s="220"/>
      <c r="P8520" s="108"/>
      <c r="Q8520" s="225"/>
    </row>
    <row r="8521" spans="2:17" x14ac:dyDescent="0.25">
      <c r="B8521" s="108"/>
      <c r="C8521" s="220"/>
      <c r="D8521" s="108"/>
      <c r="E8521" s="220"/>
      <c r="F8521" s="108"/>
      <c r="G8521" s="220"/>
      <c r="H8521" s="108"/>
      <c r="I8521" s="220"/>
      <c r="J8521" s="108"/>
      <c r="K8521" s="220"/>
      <c r="L8521" s="108"/>
      <c r="M8521" s="220"/>
      <c r="N8521" s="108"/>
      <c r="O8521" s="220"/>
      <c r="P8521" s="108"/>
      <c r="Q8521" s="225"/>
    </row>
    <row r="8522" spans="2:17" x14ac:dyDescent="0.25">
      <c r="B8522" s="108"/>
      <c r="C8522" s="220"/>
      <c r="D8522" s="108"/>
      <c r="E8522" s="220"/>
      <c r="F8522" s="108"/>
      <c r="G8522" s="220"/>
      <c r="H8522" s="108"/>
      <c r="I8522" s="220"/>
      <c r="J8522" s="108"/>
      <c r="K8522" s="220"/>
      <c r="L8522" s="108"/>
      <c r="M8522" s="220"/>
      <c r="N8522" s="108"/>
      <c r="O8522" s="220"/>
      <c r="P8522" s="108"/>
      <c r="Q8522" s="225"/>
    </row>
    <row r="8523" spans="2:17" x14ac:dyDescent="0.25">
      <c r="B8523" s="108"/>
      <c r="C8523" s="220"/>
      <c r="D8523" s="108"/>
      <c r="E8523" s="220"/>
      <c r="F8523" s="108"/>
      <c r="G8523" s="220"/>
      <c r="H8523" s="108"/>
      <c r="I8523" s="220"/>
      <c r="J8523" s="108"/>
      <c r="K8523" s="220"/>
      <c r="L8523" s="108"/>
      <c r="M8523" s="220"/>
      <c r="N8523" s="108"/>
      <c r="O8523" s="220"/>
      <c r="P8523" s="108"/>
      <c r="Q8523" s="225"/>
    </row>
    <row r="8524" spans="2:17" x14ac:dyDescent="0.25">
      <c r="B8524" s="108"/>
      <c r="C8524" s="220"/>
      <c r="D8524" s="108"/>
      <c r="E8524" s="220"/>
      <c r="F8524" s="108"/>
      <c r="G8524" s="220"/>
      <c r="H8524" s="108"/>
      <c r="I8524" s="220"/>
      <c r="J8524" s="108"/>
      <c r="K8524" s="220"/>
      <c r="L8524" s="108"/>
      <c r="M8524" s="220"/>
      <c r="N8524" s="108"/>
      <c r="O8524" s="220"/>
      <c r="P8524" s="108"/>
      <c r="Q8524" s="225"/>
    </row>
    <row r="8525" spans="2:17" x14ac:dyDescent="0.25">
      <c r="B8525" s="108"/>
      <c r="C8525" s="220"/>
      <c r="D8525" s="108"/>
      <c r="E8525" s="220"/>
      <c r="F8525" s="108"/>
      <c r="G8525" s="220"/>
      <c r="H8525" s="108"/>
      <c r="I8525" s="220"/>
      <c r="J8525" s="108"/>
      <c r="K8525" s="220"/>
      <c r="L8525" s="108"/>
      <c r="M8525" s="220"/>
      <c r="N8525" s="108"/>
      <c r="O8525" s="220"/>
      <c r="P8525" s="108"/>
      <c r="Q8525" s="225"/>
    </row>
    <row r="8526" spans="2:17" x14ac:dyDescent="0.25">
      <c r="B8526" s="108"/>
      <c r="C8526" s="220"/>
      <c r="D8526" s="108"/>
      <c r="E8526" s="220"/>
      <c r="F8526" s="108"/>
      <c r="G8526" s="220"/>
      <c r="H8526" s="108"/>
      <c r="I8526" s="220"/>
      <c r="J8526" s="108"/>
      <c r="K8526" s="220"/>
      <c r="L8526" s="108"/>
      <c r="M8526" s="220"/>
      <c r="N8526" s="108"/>
      <c r="O8526" s="220"/>
      <c r="P8526" s="108"/>
      <c r="Q8526" s="225"/>
    </row>
    <row r="8527" spans="2:17" x14ac:dyDescent="0.25">
      <c r="B8527" s="108"/>
      <c r="C8527" s="220"/>
      <c r="D8527" s="108"/>
      <c r="E8527" s="220"/>
      <c r="F8527" s="108"/>
      <c r="G8527" s="220"/>
      <c r="H8527" s="108"/>
      <c r="I8527" s="220"/>
      <c r="J8527" s="108"/>
      <c r="K8527" s="220"/>
      <c r="L8527" s="108"/>
      <c r="M8527" s="220"/>
      <c r="N8527" s="108"/>
      <c r="O8527" s="220"/>
      <c r="P8527" s="108"/>
      <c r="Q8527" s="225"/>
    </row>
    <row r="8528" spans="2:17" x14ac:dyDescent="0.25">
      <c r="B8528" s="108"/>
      <c r="C8528" s="220"/>
      <c r="D8528" s="108"/>
      <c r="E8528" s="220"/>
      <c r="F8528" s="108"/>
      <c r="G8528" s="220"/>
      <c r="H8528" s="108"/>
      <c r="I8528" s="220"/>
      <c r="J8528" s="108"/>
      <c r="K8528" s="220"/>
      <c r="L8528" s="108"/>
      <c r="M8528" s="220"/>
      <c r="N8528" s="108"/>
      <c r="O8528" s="220"/>
      <c r="P8528" s="108"/>
      <c r="Q8528" s="225"/>
    </row>
    <row r="8529" spans="2:17" x14ac:dyDescent="0.25">
      <c r="B8529" s="108"/>
      <c r="C8529" s="220"/>
      <c r="D8529" s="108"/>
      <c r="E8529" s="220"/>
      <c r="F8529" s="108"/>
      <c r="G8529" s="220"/>
      <c r="H8529" s="108"/>
      <c r="I8529" s="220"/>
      <c r="J8529" s="108"/>
      <c r="K8529" s="220"/>
      <c r="L8529" s="108"/>
      <c r="M8529" s="220"/>
      <c r="N8529" s="108"/>
      <c r="O8529" s="220"/>
      <c r="P8529" s="108"/>
      <c r="Q8529" s="225"/>
    </row>
    <row r="8530" spans="2:17" x14ac:dyDescent="0.25">
      <c r="B8530" s="108"/>
      <c r="C8530" s="220"/>
      <c r="D8530" s="108"/>
      <c r="E8530" s="220"/>
      <c r="F8530" s="108"/>
      <c r="G8530" s="220"/>
      <c r="H8530" s="108"/>
      <c r="I8530" s="220"/>
      <c r="J8530" s="108"/>
      <c r="K8530" s="220"/>
      <c r="L8530" s="108"/>
      <c r="M8530" s="220"/>
      <c r="N8530" s="108"/>
      <c r="O8530" s="220"/>
      <c r="P8530" s="108"/>
      <c r="Q8530" s="225"/>
    </row>
    <row r="8531" spans="2:17" x14ac:dyDescent="0.25">
      <c r="B8531" s="108"/>
      <c r="C8531" s="220"/>
      <c r="D8531" s="108"/>
      <c r="E8531" s="220"/>
      <c r="F8531" s="108"/>
      <c r="G8531" s="220"/>
      <c r="H8531" s="108"/>
      <c r="I8531" s="220"/>
      <c r="J8531" s="108"/>
      <c r="K8531" s="220"/>
      <c r="L8531" s="108"/>
      <c r="M8531" s="220"/>
      <c r="N8531" s="108"/>
      <c r="O8531" s="220"/>
      <c r="P8531" s="108"/>
      <c r="Q8531" s="225"/>
    </row>
    <row r="8532" spans="2:17" x14ac:dyDescent="0.25">
      <c r="B8532" s="108"/>
      <c r="C8532" s="220"/>
      <c r="D8532" s="108"/>
      <c r="E8532" s="220"/>
      <c r="F8532" s="108"/>
      <c r="G8532" s="220"/>
      <c r="H8532" s="108"/>
      <c r="I8532" s="220"/>
      <c r="J8532" s="108"/>
      <c r="K8532" s="220"/>
      <c r="L8532" s="108"/>
      <c r="M8532" s="220"/>
      <c r="N8532" s="108"/>
      <c r="O8532" s="220"/>
      <c r="P8532" s="108"/>
      <c r="Q8532" s="225"/>
    </row>
    <row r="8533" spans="2:17" x14ac:dyDescent="0.25">
      <c r="B8533" s="108"/>
      <c r="C8533" s="220"/>
      <c r="D8533" s="108"/>
      <c r="E8533" s="220"/>
      <c r="F8533" s="108"/>
      <c r="G8533" s="220"/>
      <c r="H8533" s="108"/>
      <c r="I8533" s="220"/>
      <c r="J8533" s="108"/>
      <c r="K8533" s="220"/>
      <c r="L8533" s="108"/>
      <c r="M8533" s="220"/>
      <c r="N8533" s="108"/>
      <c r="O8533" s="220"/>
      <c r="P8533" s="108"/>
      <c r="Q8533" s="225"/>
    </row>
    <row r="8534" spans="2:17" x14ac:dyDescent="0.25">
      <c r="B8534" s="108"/>
      <c r="C8534" s="220"/>
      <c r="D8534" s="108"/>
      <c r="E8534" s="220"/>
      <c r="F8534" s="108"/>
      <c r="G8534" s="220"/>
      <c r="H8534" s="108"/>
      <c r="I8534" s="220"/>
      <c r="J8534" s="108"/>
      <c r="K8534" s="220"/>
      <c r="L8534" s="108"/>
      <c r="M8534" s="220"/>
      <c r="N8534" s="108"/>
      <c r="O8534" s="220"/>
      <c r="P8534" s="108"/>
      <c r="Q8534" s="225"/>
    </row>
    <row r="8535" spans="2:17" x14ac:dyDescent="0.25">
      <c r="B8535" s="108"/>
      <c r="C8535" s="220"/>
      <c r="D8535" s="108"/>
      <c r="E8535" s="220"/>
      <c r="F8535" s="108"/>
      <c r="G8535" s="220"/>
      <c r="H8535" s="108"/>
      <c r="I8535" s="220"/>
      <c r="J8535" s="108"/>
      <c r="K8535" s="220"/>
      <c r="L8535" s="108"/>
      <c r="M8535" s="220"/>
      <c r="N8535" s="108"/>
      <c r="O8535" s="220"/>
      <c r="P8535" s="108"/>
      <c r="Q8535" s="225"/>
    </row>
    <row r="8536" spans="2:17" x14ac:dyDescent="0.25">
      <c r="B8536" s="108"/>
      <c r="C8536" s="220"/>
      <c r="D8536" s="108"/>
      <c r="E8536" s="220"/>
      <c r="F8536" s="108"/>
      <c r="G8536" s="220"/>
      <c r="H8536" s="108"/>
      <c r="I8536" s="220"/>
      <c r="J8536" s="108"/>
      <c r="K8536" s="220"/>
      <c r="L8536" s="108"/>
      <c r="M8536" s="220"/>
      <c r="N8536" s="108"/>
      <c r="O8536" s="220"/>
      <c r="P8536" s="108"/>
      <c r="Q8536" s="225"/>
    </row>
    <row r="8537" spans="2:17" x14ac:dyDescent="0.25">
      <c r="B8537" s="108"/>
      <c r="C8537" s="220"/>
      <c r="D8537" s="108"/>
      <c r="E8537" s="220"/>
      <c r="F8537" s="108"/>
      <c r="G8537" s="220"/>
      <c r="H8537" s="108"/>
      <c r="I8537" s="220"/>
      <c r="J8537" s="108"/>
      <c r="K8537" s="220"/>
      <c r="L8537" s="108"/>
      <c r="M8537" s="220"/>
      <c r="N8537" s="108"/>
      <c r="O8537" s="220"/>
      <c r="P8537" s="108"/>
      <c r="Q8537" s="225"/>
    </row>
    <row r="8538" spans="2:17" x14ac:dyDescent="0.25">
      <c r="B8538" s="108"/>
      <c r="C8538" s="220"/>
      <c r="D8538" s="108"/>
      <c r="E8538" s="220"/>
      <c r="F8538" s="108"/>
      <c r="G8538" s="220"/>
      <c r="H8538" s="108"/>
      <c r="I8538" s="220"/>
      <c r="J8538" s="108"/>
      <c r="K8538" s="220"/>
      <c r="L8538" s="108"/>
      <c r="M8538" s="220"/>
      <c r="N8538" s="108"/>
      <c r="O8538" s="220"/>
      <c r="P8538" s="108"/>
      <c r="Q8538" s="225"/>
    </row>
    <row r="8539" spans="2:17" x14ac:dyDescent="0.25">
      <c r="B8539" s="108"/>
      <c r="C8539" s="220"/>
      <c r="D8539" s="108"/>
      <c r="E8539" s="220"/>
      <c r="F8539" s="108"/>
      <c r="G8539" s="220"/>
      <c r="H8539" s="108"/>
      <c r="I8539" s="220"/>
      <c r="J8539" s="108"/>
      <c r="K8539" s="220"/>
      <c r="L8539" s="108"/>
      <c r="M8539" s="220"/>
      <c r="N8539" s="108"/>
      <c r="O8539" s="220"/>
      <c r="P8539" s="108"/>
      <c r="Q8539" s="225"/>
    </row>
    <row r="8540" spans="2:17" x14ac:dyDescent="0.25">
      <c r="B8540" s="108"/>
      <c r="C8540" s="220"/>
      <c r="D8540" s="108"/>
      <c r="E8540" s="220"/>
      <c r="F8540" s="108"/>
      <c r="G8540" s="220"/>
      <c r="H8540" s="108"/>
      <c r="I8540" s="220"/>
      <c r="J8540" s="108"/>
      <c r="K8540" s="220"/>
      <c r="L8540" s="108"/>
      <c r="M8540" s="220"/>
      <c r="N8540" s="108"/>
      <c r="O8540" s="220"/>
      <c r="P8540" s="108"/>
      <c r="Q8540" s="225"/>
    </row>
    <row r="8541" spans="2:17" x14ac:dyDescent="0.25">
      <c r="B8541" s="108"/>
      <c r="C8541" s="220"/>
      <c r="D8541" s="108"/>
      <c r="E8541" s="220"/>
      <c r="F8541" s="108"/>
      <c r="G8541" s="220"/>
      <c r="H8541" s="108"/>
      <c r="I8541" s="220"/>
      <c r="J8541" s="108"/>
      <c r="K8541" s="220"/>
      <c r="L8541" s="108"/>
      <c r="M8541" s="220"/>
      <c r="N8541" s="108"/>
      <c r="O8541" s="220"/>
      <c r="P8541" s="108"/>
      <c r="Q8541" s="225"/>
    </row>
    <row r="8542" spans="2:17" x14ac:dyDescent="0.25">
      <c r="B8542" s="108"/>
      <c r="C8542" s="220"/>
      <c r="D8542" s="108"/>
      <c r="E8542" s="220"/>
      <c r="F8542" s="108"/>
      <c r="G8542" s="220"/>
      <c r="H8542" s="108"/>
      <c r="I8542" s="220"/>
      <c r="J8542" s="108"/>
      <c r="K8542" s="220"/>
      <c r="L8542" s="108"/>
      <c r="M8542" s="220"/>
      <c r="N8542" s="108"/>
      <c r="O8542" s="220"/>
      <c r="P8542" s="108"/>
      <c r="Q8542" s="225"/>
    </row>
    <row r="8543" spans="2:17" x14ac:dyDescent="0.25">
      <c r="B8543" s="108"/>
      <c r="C8543" s="220"/>
      <c r="D8543" s="108"/>
      <c r="E8543" s="220"/>
      <c r="F8543" s="108"/>
      <c r="G8543" s="220"/>
      <c r="H8543" s="108"/>
      <c r="I8543" s="220"/>
      <c r="J8543" s="108"/>
      <c r="K8543" s="220"/>
      <c r="L8543" s="108"/>
      <c r="M8543" s="220"/>
      <c r="N8543" s="108"/>
      <c r="O8543" s="220"/>
      <c r="P8543" s="108"/>
      <c r="Q8543" s="225"/>
    </row>
    <row r="8544" spans="2:17" x14ac:dyDescent="0.25">
      <c r="B8544" s="108"/>
      <c r="C8544" s="220"/>
      <c r="D8544" s="108"/>
      <c r="E8544" s="220"/>
      <c r="F8544" s="108"/>
      <c r="G8544" s="220"/>
      <c r="H8544" s="108"/>
      <c r="I8544" s="220"/>
      <c r="J8544" s="108"/>
      <c r="K8544" s="220"/>
      <c r="L8544" s="108"/>
      <c r="M8544" s="220"/>
      <c r="N8544" s="108"/>
      <c r="O8544" s="220"/>
      <c r="P8544" s="108"/>
      <c r="Q8544" s="225"/>
    </row>
    <row r="8545" spans="2:17" x14ac:dyDescent="0.25">
      <c r="B8545" s="108"/>
      <c r="C8545" s="220"/>
      <c r="D8545" s="108"/>
      <c r="E8545" s="220"/>
      <c r="F8545" s="108"/>
      <c r="G8545" s="220"/>
      <c r="H8545" s="108"/>
      <c r="I8545" s="220"/>
      <c r="J8545" s="108"/>
      <c r="K8545" s="220"/>
      <c r="L8545" s="108"/>
      <c r="M8545" s="220"/>
      <c r="N8545" s="108"/>
      <c r="O8545" s="220"/>
      <c r="P8545" s="108"/>
      <c r="Q8545" s="225"/>
    </row>
    <row r="8546" spans="2:17" x14ac:dyDescent="0.25">
      <c r="B8546" s="108"/>
      <c r="C8546" s="220"/>
      <c r="D8546" s="108"/>
      <c r="E8546" s="220"/>
      <c r="F8546" s="108"/>
      <c r="G8546" s="220"/>
      <c r="H8546" s="108"/>
      <c r="I8546" s="220"/>
      <c r="J8546" s="108"/>
      <c r="K8546" s="220"/>
      <c r="L8546" s="108"/>
      <c r="M8546" s="220"/>
      <c r="N8546" s="108"/>
      <c r="O8546" s="220"/>
      <c r="P8546" s="108"/>
      <c r="Q8546" s="225"/>
    </row>
    <row r="8547" spans="2:17" x14ac:dyDescent="0.25">
      <c r="B8547" s="108"/>
      <c r="C8547" s="220"/>
      <c r="D8547" s="108"/>
      <c r="E8547" s="220"/>
      <c r="F8547" s="108"/>
      <c r="G8547" s="220"/>
      <c r="H8547" s="108"/>
      <c r="I8547" s="220"/>
      <c r="J8547" s="108"/>
      <c r="K8547" s="220"/>
      <c r="L8547" s="108"/>
      <c r="M8547" s="220"/>
      <c r="N8547" s="108"/>
      <c r="O8547" s="220"/>
      <c r="P8547" s="108"/>
      <c r="Q8547" s="225"/>
    </row>
    <row r="8548" spans="2:17" x14ac:dyDescent="0.25">
      <c r="B8548" s="108"/>
      <c r="C8548" s="220"/>
      <c r="D8548" s="108"/>
      <c r="E8548" s="220"/>
      <c r="F8548" s="108"/>
      <c r="G8548" s="220"/>
      <c r="H8548" s="108"/>
      <c r="I8548" s="220"/>
      <c r="J8548" s="108"/>
      <c r="K8548" s="220"/>
      <c r="L8548" s="108"/>
      <c r="M8548" s="220"/>
      <c r="N8548" s="108"/>
      <c r="O8548" s="220"/>
      <c r="P8548" s="108"/>
      <c r="Q8548" s="225"/>
    </row>
    <row r="8549" spans="2:17" x14ac:dyDescent="0.25">
      <c r="B8549" s="108"/>
      <c r="C8549" s="220"/>
      <c r="D8549" s="108"/>
      <c r="E8549" s="220"/>
      <c r="F8549" s="108"/>
      <c r="G8549" s="220"/>
      <c r="H8549" s="108"/>
      <c r="I8549" s="220"/>
      <c r="J8549" s="108"/>
      <c r="K8549" s="220"/>
      <c r="L8549" s="108"/>
      <c r="M8549" s="220"/>
      <c r="N8549" s="108"/>
      <c r="O8549" s="220"/>
      <c r="P8549" s="108"/>
      <c r="Q8549" s="225"/>
    </row>
    <row r="8550" spans="2:17" x14ac:dyDescent="0.25">
      <c r="B8550" s="108"/>
      <c r="C8550" s="220"/>
      <c r="D8550" s="108"/>
      <c r="E8550" s="220"/>
      <c r="F8550" s="108"/>
      <c r="G8550" s="220"/>
      <c r="H8550" s="108"/>
      <c r="I8550" s="220"/>
      <c r="J8550" s="108"/>
      <c r="K8550" s="220"/>
      <c r="L8550" s="108"/>
      <c r="M8550" s="220"/>
      <c r="N8550" s="108"/>
      <c r="O8550" s="220"/>
      <c r="P8550" s="108"/>
      <c r="Q8550" s="225"/>
    </row>
    <row r="8551" spans="2:17" x14ac:dyDescent="0.25">
      <c r="B8551" s="108"/>
      <c r="C8551" s="220"/>
      <c r="D8551" s="108"/>
      <c r="E8551" s="220"/>
      <c r="F8551" s="108"/>
      <c r="G8551" s="220"/>
      <c r="H8551" s="108"/>
      <c r="I8551" s="220"/>
      <c r="J8551" s="108"/>
      <c r="K8551" s="220"/>
      <c r="L8551" s="108"/>
      <c r="M8551" s="220"/>
      <c r="N8551" s="108"/>
      <c r="O8551" s="220"/>
      <c r="P8551" s="108"/>
      <c r="Q8551" s="225"/>
    </row>
    <row r="8552" spans="2:17" x14ac:dyDescent="0.25">
      <c r="B8552" s="108"/>
      <c r="C8552" s="220"/>
      <c r="D8552" s="108"/>
      <c r="E8552" s="220"/>
      <c r="F8552" s="108"/>
      <c r="G8552" s="220"/>
      <c r="H8552" s="108"/>
      <c r="I8552" s="220"/>
      <c r="J8552" s="108"/>
      <c r="K8552" s="220"/>
      <c r="L8552" s="108"/>
      <c r="M8552" s="220"/>
      <c r="N8552" s="108"/>
      <c r="O8552" s="220"/>
      <c r="P8552" s="108"/>
      <c r="Q8552" s="225"/>
    </row>
    <row r="8553" spans="2:17" x14ac:dyDescent="0.25">
      <c r="B8553" s="108"/>
      <c r="C8553" s="220"/>
      <c r="D8553" s="108"/>
      <c r="E8553" s="220"/>
      <c r="F8553" s="108"/>
      <c r="G8553" s="220"/>
      <c r="H8553" s="108"/>
      <c r="I8553" s="220"/>
      <c r="J8553" s="108"/>
      <c r="K8553" s="220"/>
      <c r="L8553" s="108"/>
      <c r="M8553" s="220"/>
      <c r="N8553" s="108"/>
      <c r="O8553" s="220"/>
      <c r="P8553" s="108"/>
      <c r="Q8553" s="225"/>
    </row>
    <row r="8554" spans="2:17" x14ac:dyDescent="0.25">
      <c r="B8554" s="108"/>
      <c r="C8554" s="220"/>
      <c r="D8554" s="108"/>
      <c r="E8554" s="220"/>
      <c r="F8554" s="108"/>
      <c r="G8554" s="220"/>
      <c r="H8554" s="108"/>
      <c r="I8554" s="220"/>
      <c r="J8554" s="108"/>
      <c r="K8554" s="220"/>
      <c r="L8554" s="108"/>
      <c r="M8554" s="220"/>
      <c r="N8554" s="108"/>
      <c r="O8554" s="220"/>
      <c r="P8554" s="108"/>
      <c r="Q8554" s="225"/>
    </row>
    <row r="8555" spans="2:17" x14ac:dyDescent="0.25">
      <c r="B8555" s="108"/>
      <c r="C8555" s="220"/>
      <c r="D8555" s="108"/>
      <c r="E8555" s="220"/>
      <c r="F8555" s="108"/>
      <c r="G8555" s="220"/>
      <c r="H8555" s="108"/>
      <c r="I8555" s="220"/>
      <c r="J8555" s="108"/>
      <c r="K8555" s="220"/>
      <c r="L8555" s="108"/>
      <c r="M8555" s="220"/>
      <c r="N8555" s="108"/>
      <c r="O8555" s="220"/>
      <c r="P8555" s="108"/>
      <c r="Q8555" s="225"/>
    </row>
    <row r="8556" spans="2:17" x14ac:dyDescent="0.25">
      <c r="B8556" s="108"/>
      <c r="C8556" s="220"/>
      <c r="D8556" s="108"/>
      <c r="E8556" s="220"/>
      <c r="F8556" s="108"/>
      <c r="G8556" s="220"/>
      <c r="H8556" s="108"/>
      <c r="I8556" s="220"/>
      <c r="J8556" s="108"/>
      <c r="K8556" s="220"/>
      <c r="L8556" s="108"/>
      <c r="M8556" s="220"/>
      <c r="N8556" s="108"/>
      <c r="O8556" s="220"/>
      <c r="P8556" s="108"/>
      <c r="Q8556" s="225"/>
    </row>
    <row r="8557" spans="2:17" x14ac:dyDescent="0.25">
      <c r="B8557" s="108"/>
      <c r="C8557" s="220"/>
      <c r="D8557" s="108"/>
      <c r="E8557" s="220"/>
      <c r="F8557" s="108"/>
      <c r="G8557" s="220"/>
      <c r="H8557" s="108"/>
      <c r="I8557" s="220"/>
      <c r="J8557" s="108"/>
      <c r="K8557" s="220"/>
      <c r="L8557" s="108"/>
      <c r="M8557" s="220"/>
      <c r="N8557" s="108"/>
      <c r="O8557" s="220"/>
      <c r="P8557" s="108"/>
      <c r="Q8557" s="225"/>
    </row>
    <row r="8558" spans="2:17" x14ac:dyDescent="0.25">
      <c r="B8558" s="108"/>
      <c r="C8558" s="220"/>
      <c r="D8558" s="108"/>
      <c r="E8558" s="220"/>
      <c r="F8558" s="108"/>
      <c r="G8558" s="220"/>
      <c r="H8558" s="108"/>
      <c r="I8558" s="220"/>
      <c r="J8558" s="108"/>
      <c r="K8558" s="220"/>
      <c r="L8558" s="108"/>
      <c r="M8558" s="220"/>
      <c r="N8558" s="108"/>
      <c r="O8558" s="220"/>
      <c r="P8558" s="108"/>
      <c r="Q8558" s="225"/>
    </row>
    <row r="8559" spans="2:17" x14ac:dyDescent="0.25">
      <c r="B8559" s="108"/>
      <c r="C8559" s="220"/>
      <c r="D8559" s="108"/>
      <c r="E8559" s="220"/>
      <c r="F8559" s="108"/>
      <c r="G8559" s="220"/>
      <c r="H8559" s="108"/>
      <c r="I8559" s="220"/>
      <c r="J8559" s="108"/>
      <c r="K8559" s="220"/>
      <c r="L8559" s="108"/>
      <c r="M8559" s="220"/>
      <c r="N8559" s="108"/>
      <c r="O8559" s="220"/>
      <c r="P8559" s="108"/>
      <c r="Q8559" s="225"/>
    </row>
    <row r="8560" spans="2:17" x14ac:dyDescent="0.25">
      <c r="B8560" s="108"/>
      <c r="C8560" s="220"/>
      <c r="D8560" s="108"/>
      <c r="E8560" s="220"/>
      <c r="F8560" s="108"/>
      <c r="G8560" s="220"/>
      <c r="H8560" s="108"/>
      <c r="I8560" s="220"/>
      <c r="J8560" s="108"/>
      <c r="K8560" s="220"/>
      <c r="L8560" s="108"/>
      <c r="M8560" s="220"/>
      <c r="N8560" s="108"/>
      <c r="O8560" s="220"/>
      <c r="P8560" s="108"/>
      <c r="Q8560" s="225"/>
    </row>
    <row r="8561" spans="2:17" x14ac:dyDescent="0.25">
      <c r="B8561" s="108"/>
      <c r="C8561" s="220"/>
      <c r="D8561" s="108"/>
      <c r="E8561" s="220"/>
      <c r="F8561" s="108"/>
      <c r="G8561" s="220"/>
      <c r="H8561" s="108"/>
      <c r="I8561" s="220"/>
      <c r="J8561" s="108"/>
      <c r="K8561" s="220"/>
      <c r="L8561" s="108"/>
      <c r="M8561" s="220"/>
      <c r="N8561" s="108"/>
      <c r="O8561" s="220"/>
      <c r="P8561" s="108"/>
      <c r="Q8561" s="225"/>
    </row>
    <row r="8562" spans="2:17" x14ac:dyDescent="0.25">
      <c r="B8562" s="108"/>
      <c r="C8562" s="220"/>
      <c r="D8562" s="108"/>
      <c r="E8562" s="220"/>
      <c r="F8562" s="108"/>
      <c r="G8562" s="220"/>
      <c r="H8562" s="108"/>
      <c r="I8562" s="220"/>
      <c r="J8562" s="108"/>
      <c r="K8562" s="220"/>
      <c r="L8562" s="108"/>
      <c r="M8562" s="220"/>
      <c r="N8562" s="108"/>
      <c r="O8562" s="220"/>
      <c r="P8562" s="108"/>
      <c r="Q8562" s="225"/>
    </row>
    <row r="8563" spans="2:17" x14ac:dyDescent="0.25">
      <c r="B8563" s="108"/>
      <c r="C8563" s="220"/>
      <c r="D8563" s="108"/>
      <c r="E8563" s="220"/>
      <c r="F8563" s="108"/>
      <c r="G8563" s="220"/>
      <c r="H8563" s="108"/>
      <c r="I8563" s="220"/>
      <c r="J8563" s="108"/>
      <c r="K8563" s="220"/>
      <c r="L8563" s="108"/>
      <c r="M8563" s="220"/>
      <c r="N8563" s="108"/>
      <c r="O8563" s="220"/>
      <c r="P8563" s="108"/>
      <c r="Q8563" s="225"/>
    </row>
    <row r="8564" spans="2:17" x14ac:dyDescent="0.25">
      <c r="B8564" s="108"/>
      <c r="C8564" s="220"/>
      <c r="D8564" s="108"/>
      <c r="E8564" s="220"/>
      <c r="F8564" s="108"/>
      <c r="G8564" s="220"/>
      <c r="H8564" s="108"/>
      <c r="I8564" s="220"/>
      <c r="J8564" s="108"/>
      <c r="K8564" s="220"/>
      <c r="L8564" s="108"/>
      <c r="M8564" s="220"/>
      <c r="N8564" s="108"/>
      <c r="O8564" s="220"/>
      <c r="P8564" s="108"/>
      <c r="Q8564" s="225"/>
    </row>
    <row r="8565" spans="2:17" x14ac:dyDescent="0.25">
      <c r="B8565" s="108"/>
      <c r="C8565" s="220"/>
      <c r="D8565" s="108"/>
      <c r="E8565" s="220"/>
      <c r="F8565" s="108"/>
      <c r="G8565" s="220"/>
      <c r="H8565" s="108"/>
      <c r="I8565" s="220"/>
      <c r="J8565" s="108"/>
      <c r="K8565" s="220"/>
      <c r="L8565" s="108"/>
      <c r="M8565" s="220"/>
      <c r="N8565" s="108"/>
      <c r="O8565" s="220"/>
      <c r="P8565" s="108"/>
      <c r="Q8565" s="225"/>
    </row>
    <row r="8566" spans="2:17" x14ac:dyDescent="0.25">
      <c r="B8566" s="108"/>
      <c r="C8566" s="220"/>
      <c r="D8566" s="108"/>
      <c r="E8566" s="220"/>
      <c r="F8566" s="108"/>
      <c r="G8566" s="220"/>
      <c r="H8566" s="108"/>
      <c r="I8566" s="220"/>
      <c r="J8566" s="108"/>
      <c r="K8566" s="220"/>
      <c r="L8566" s="108"/>
      <c r="M8566" s="220"/>
      <c r="N8566" s="108"/>
      <c r="O8566" s="220"/>
      <c r="P8566" s="108"/>
      <c r="Q8566" s="225"/>
    </row>
    <row r="8567" spans="2:17" x14ac:dyDescent="0.25">
      <c r="B8567" s="108"/>
      <c r="C8567" s="220"/>
      <c r="D8567" s="108"/>
      <c r="E8567" s="220"/>
      <c r="F8567" s="108"/>
      <c r="G8567" s="220"/>
      <c r="H8567" s="108"/>
      <c r="I8567" s="220"/>
      <c r="J8567" s="108"/>
      <c r="K8567" s="220"/>
      <c r="L8567" s="108"/>
      <c r="M8567" s="220"/>
      <c r="N8567" s="108"/>
      <c r="O8567" s="220"/>
      <c r="P8567" s="108"/>
      <c r="Q8567" s="225"/>
    </row>
    <row r="8568" spans="2:17" x14ac:dyDescent="0.25">
      <c r="B8568" s="108"/>
      <c r="C8568" s="220"/>
      <c r="D8568" s="108"/>
      <c r="E8568" s="220"/>
      <c r="F8568" s="108"/>
      <c r="G8568" s="220"/>
      <c r="H8568" s="108"/>
      <c r="I8568" s="220"/>
      <c r="J8568" s="108"/>
      <c r="K8568" s="220"/>
      <c r="L8568" s="108"/>
      <c r="M8568" s="220"/>
      <c r="N8568" s="108"/>
      <c r="O8568" s="220"/>
      <c r="P8568" s="108"/>
      <c r="Q8568" s="225"/>
    </row>
    <row r="8569" spans="2:17" x14ac:dyDescent="0.25">
      <c r="B8569" s="108"/>
      <c r="C8569" s="220"/>
      <c r="D8569" s="108"/>
      <c r="E8569" s="220"/>
      <c r="F8569" s="108"/>
      <c r="G8569" s="220"/>
      <c r="H8569" s="108"/>
      <c r="I8569" s="220"/>
      <c r="J8569" s="108"/>
      <c r="K8569" s="220"/>
      <c r="L8569" s="108"/>
      <c r="M8569" s="220"/>
      <c r="N8569" s="108"/>
      <c r="O8569" s="220"/>
      <c r="P8569" s="108"/>
      <c r="Q8569" s="225"/>
    </row>
    <row r="8570" spans="2:17" x14ac:dyDescent="0.25">
      <c r="B8570" s="108"/>
      <c r="C8570" s="220"/>
      <c r="D8570" s="108"/>
      <c r="E8570" s="220"/>
      <c r="F8570" s="108"/>
      <c r="G8570" s="220"/>
      <c r="H8570" s="108"/>
      <c r="I8570" s="220"/>
      <c r="J8570" s="108"/>
      <c r="K8570" s="220"/>
      <c r="L8570" s="108"/>
      <c r="M8570" s="220"/>
      <c r="N8570" s="108"/>
      <c r="O8570" s="220"/>
      <c r="P8570" s="108"/>
      <c r="Q8570" s="225"/>
    </row>
    <row r="8571" spans="2:17" x14ac:dyDescent="0.25">
      <c r="B8571" s="108"/>
      <c r="C8571" s="220"/>
      <c r="D8571" s="108"/>
      <c r="E8571" s="220"/>
      <c r="F8571" s="108"/>
      <c r="G8571" s="220"/>
      <c r="H8571" s="108"/>
      <c r="I8571" s="220"/>
      <c r="J8571" s="108"/>
      <c r="K8571" s="220"/>
      <c r="L8571" s="108"/>
      <c r="M8571" s="220"/>
      <c r="N8571" s="108"/>
      <c r="O8571" s="220"/>
      <c r="P8571" s="108"/>
      <c r="Q8571" s="225"/>
    </row>
    <row r="8572" spans="2:17" x14ac:dyDescent="0.25">
      <c r="B8572" s="108"/>
      <c r="C8572" s="220"/>
      <c r="D8572" s="108"/>
      <c r="E8572" s="220"/>
      <c r="F8572" s="108"/>
      <c r="G8572" s="220"/>
      <c r="H8572" s="108"/>
      <c r="I8572" s="220"/>
      <c r="J8572" s="108"/>
      <c r="K8572" s="220"/>
      <c r="L8572" s="108"/>
      <c r="M8572" s="220"/>
      <c r="N8572" s="108"/>
      <c r="O8572" s="220"/>
      <c r="P8572" s="108"/>
      <c r="Q8572" s="225"/>
    </row>
    <row r="8573" spans="2:17" x14ac:dyDescent="0.25">
      <c r="B8573" s="108"/>
      <c r="C8573" s="220"/>
      <c r="D8573" s="108"/>
      <c r="E8573" s="220"/>
      <c r="F8573" s="108"/>
      <c r="G8573" s="220"/>
      <c r="H8573" s="108"/>
      <c r="I8573" s="220"/>
      <c r="J8573" s="108"/>
      <c r="K8573" s="220"/>
      <c r="L8573" s="108"/>
      <c r="M8573" s="220"/>
      <c r="N8573" s="108"/>
      <c r="O8573" s="220"/>
      <c r="P8573" s="108"/>
      <c r="Q8573" s="225"/>
    </row>
    <row r="8574" spans="2:17" x14ac:dyDescent="0.25">
      <c r="B8574" s="108"/>
      <c r="C8574" s="220"/>
      <c r="D8574" s="108"/>
      <c r="E8574" s="220"/>
      <c r="F8574" s="108"/>
      <c r="G8574" s="220"/>
      <c r="H8574" s="108"/>
      <c r="I8574" s="220"/>
      <c r="J8574" s="108"/>
      <c r="K8574" s="220"/>
      <c r="L8574" s="108"/>
      <c r="M8574" s="220"/>
      <c r="N8574" s="108"/>
      <c r="O8574" s="220"/>
      <c r="P8574" s="108"/>
      <c r="Q8574" s="225"/>
    </row>
    <row r="8575" spans="2:17" x14ac:dyDescent="0.25">
      <c r="B8575" s="108"/>
      <c r="C8575" s="220"/>
      <c r="D8575" s="108"/>
      <c r="E8575" s="220"/>
      <c r="F8575" s="108"/>
      <c r="G8575" s="220"/>
      <c r="H8575" s="108"/>
      <c r="I8575" s="220"/>
      <c r="J8575" s="108"/>
      <c r="K8575" s="220"/>
      <c r="L8575" s="108"/>
      <c r="M8575" s="220"/>
      <c r="N8575" s="108"/>
      <c r="O8575" s="220"/>
      <c r="P8575" s="108"/>
      <c r="Q8575" s="225"/>
    </row>
    <row r="8576" spans="2:17" x14ac:dyDescent="0.25">
      <c r="B8576" s="108"/>
      <c r="C8576" s="220"/>
      <c r="D8576" s="108"/>
      <c r="E8576" s="220"/>
      <c r="F8576" s="108"/>
      <c r="G8576" s="220"/>
      <c r="H8576" s="108"/>
      <c r="I8576" s="220"/>
      <c r="J8576" s="108"/>
      <c r="K8576" s="220"/>
      <c r="L8576" s="108"/>
      <c r="M8576" s="220"/>
      <c r="N8576" s="108"/>
      <c r="O8576" s="220"/>
      <c r="P8576" s="108"/>
      <c r="Q8576" s="225"/>
    </row>
    <row r="8577" spans="2:17" x14ac:dyDescent="0.25">
      <c r="B8577" s="108"/>
      <c r="C8577" s="220"/>
      <c r="D8577" s="108"/>
      <c r="E8577" s="220"/>
      <c r="F8577" s="108"/>
      <c r="G8577" s="220"/>
      <c r="H8577" s="108"/>
      <c r="I8577" s="220"/>
      <c r="J8577" s="108"/>
      <c r="K8577" s="220"/>
      <c r="L8577" s="108"/>
      <c r="M8577" s="220"/>
      <c r="N8577" s="108"/>
      <c r="O8577" s="220"/>
      <c r="P8577" s="108"/>
      <c r="Q8577" s="225"/>
    </row>
    <row r="8578" spans="2:17" x14ac:dyDescent="0.25">
      <c r="B8578" s="108"/>
      <c r="C8578" s="220"/>
      <c r="D8578" s="108"/>
      <c r="E8578" s="220"/>
      <c r="F8578" s="108"/>
      <c r="G8578" s="220"/>
      <c r="H8578" s="108"/>
      <c r="I8578" s="220"/>
      <c r="J8578" s="108"/>
      <c r="K8578" s="220"/>
      <c r="L8578" s="108"/>
      <c r="M8578" s="220"/>
      <c r="N8578" s="108"/>
      <c r="O8578" s="220"/>
      <c r="P8578" s="108"/>
      <c r="Q8578" s="225"/>
    </row>
    <row r="8579" spans="2:17" x14ac:dyDescent="0.25">
      <c r="B8579" s="108"/>
      <c r="C8579" s="220"/>
      <c r="D8579" s="108"/>
      <c r="E8579" s="220"/>
      <c r="F8579" s="108"/>
      <c r="G8579" s="220"/>
      <c r="H8579" s="108"/>
      <c r="I8579" s="220"/>
      <c r="J8579" s="108"/>
      <c r="K8579" s="220"/>
      <c r="L8579" s="108"/>
      <c r="M8579" s="220"/>
      <c r="N8579" s="108"/>
      <c r="O8579" s="220"/>
      <c r="P8579" s="108"/>
      <c r="Q8579" s="225"/>
    </row>
    <row r="8580" spans="2:17" x14ac:dyDescent="0.25">
      <c r="B8580" s="108"/>
      <c r="C8580" s="220"/>
      <c r="D8580" s="108"/>
      <c r="E8580" s="220"/>
      <c r="F8580" s="108"/>
      <c r="G8580" s="220"/>
      <c r="H8580" s="108"/>
      <c r="I8580" s="220"/>
      <c r="J8580" s="108"/>
      <c r="K8580" s="220"/>
      <c r="L8580" s="108"/>
      <c r="M8580" s="220"/>
      <c r="N8580" s="108"/>
      <c r="O8580" s="220"/>
      <c r="P8580" s="108"/>
      <c r="Q8580" s="225"/>
    </row>
    <row r="8581" spans="2:17" x14ac:dyDescent="0.25">
      <c r="B8581" s="108"/>
      <c r="C8581" s="220"/>
      <c r="D8581" s="108"/>
      <c r="E8581" s="220"/>
      <c r="F8581" s="108"/>
      <c r="G8581" s="220"/>
      <c r="H8581" s="108"/>
      <c r="I8581" s="220"/>
      <c r="J8581" s="108"/>
      <c r="K8581" s="220"/>
      <c r="L8581" s="108"/>
      <c r="M8581" s="220"/>
      <c r="N8581" s="108"/>
      <c r="O8581" s="220"/>
      <c r="P8581" s="108"/>
      <c r="Q8581" s="225"/>
    </row>
    <row r="8582" spans="2:17" x14ac:dyDescent="0.25">
      <c r="B8582" s="108"/>
      <c r="C8582" s="220"/>
      <c r="D8582" s="108"/>
      <c r="E8582" s="220"/>
      <c r="F8582" s="108"/>
      <c r="G8582" s="220"/>
      <c r="H8582" s="108"/>
      <c r="I8582" s="220"/>
      <c r="J8582" s="108"/>
      <c r="K8582" s="220"/>
      <c r="L8582" s="108"/>
      <c r="M8582" s="220"/>
      <c r="N8582" s="108"/>
      <c r="O8582" s="220"/>
      <c r="P8582" s="108"/>
      <c r="Q8582" s="225"/>
    </row>
    <row r="8583" spans="2:17" x14ac:dyDescent="0.25">
      <c r="B8583" s="108"/>
      <c r="C8583" s="220"/>
      <c r="D8583" s="108"/>
      <c r="E8583" s="220"/>
      <c r="F8583" s="108"/>
      <c r="G8583" s="220"/>
      <c r="H8583" s="108"/>
      <c r="I8583" s="220"/>
      <c r="J8583" s="108"/>
      <c r="K8583" s="220"/>
      <c r="L8583" s="108"/>
      <c r="M8583" s="220"/>
      <c r="N8583" s="108"/>
      <c r="O8583" s="220"/>
      <c r="P8583" s="108"/>
      <c r="Q8583" s="225"/>
    </row>
    <row r="8584" spans="2:17" x14ac:dyDescent="0.25">
      <c r="B8584" s="108"/>
      <c r="C8584" s="220"/>
      <c r="D8584" s="108"/>
      <c r="E8584" s="220"/>
      <c r="F8584" s="108"/>
      <c r="G8584" s="220"/>
      <c r="H8584" s="108"/>
      <c r="I8584" s="220"/>
      <c r="J8584" s="108"/>
      <c r="K8584" s="220"/>
      <c r="L8584" s="108"/>
      <c r="M8584" s="220"/>
      <c r="N8584" s="108"/>
      <c r="O8584" s="220"/>
      <c r="P8584" s="108"/>
      <c r="Q8584" s="225"/>
    </row>
    <row r="8585" spans="2:17" x14ac:dyDescent="0.25">
      <c r="B8585" s="108"/>
      <c r="C8585" s="220"/>
      <c r="D8585" s="108"/>
      <c r="E8585" s="220"/>
      <c r="F8585" s="108"/>
      <c r="G8585" s="220"/>
      <c r="H8585" s="108"/>
      <c r="I8585" s="220"/>
      <c r="J8585" s="108"/>
      <c r="K8585" s="220"/>
      <c r="L8585" s="108"/>
      <c r="M8585" s="220"/>
      <c r="N8585" s="108"/>
      <c r="O8585" s="220"/>
      <c r="P8585" s="108"/>
      <c r="Q8585" s="225"/>
    </row>
    <row r="8586" spans="2:17" x14ac:dyDescent="0.25">
      <c r="B8586" s="108"/>
      <c r="C8586" s="220"/>
      <c r="D8586" s="108"/>
      <c r="E8586" s="220"/>
      <c r="F8586" s="108"/>
      <c r="G8586" s="220"/>
      <c r="H8586" s="108"/>
      <c r="I8586" s="220"/>
      <c r="J8586" s="108"/>
      <c r="K8586" s="220"/>
      <c r="L8586" s="108"/>
      <c r="M8586" s="220"/>
      <c r="N8586" s="108"/>
      <c r="O8586" s="220"/>
      <c r="P8586" s="108"/>
      <c r="Q8586" s="225"/>
    </row>
    <row r="8587" spans="2:17" x14ac:dyDescent="0.25">
      <c r="B8587" s="108"/>
      <c r="C8587" s="220"/>
      <c r="D8587" s="108"/>
      <c r="E8587" s="220"/>
      <c r="F8587" s="108"/>
      <c r="G8587" s="220"/>
      <c r="H8587" s="108"/>
      <c r="I8587" s="220"/>
      <c r="J8587" s="108"/>
      <c r="K8587" s="220"/>
      <c r="L8587" s="108"/>
      <c r="M8587" s="220"/>
      <c r="N8587" s="108"/>
      <c r="O8587" s="220"/>
      <c r="P8587" s="108"/>
      <c r="Q8587" s="225"/>
    </row>
    <row r="8588" spans="2:17" x14ac:dyDescent="0.25">
      <c r="B8588" s="108"/>
      <c r="C8588" s="220"/>
      <c r="D8588" s="108"/>
      <c r="E8588" s="220"/>
      <c r="F8588" s="108"/>
      <c r="G8588" s="220"/>
      <c r="H8588" s="108"/>
      <c r="I8588" s="220"/>
      <c r="J8588" s="108"/>
      <c r="K8588" s="220"/>
      <c r="L8588" s="108"/>
      <c r="M8588" s="220"/>
      <c r="N8588" s="108"/>
      <c r="O8588" s="220"/>
      <c r="P8588" s="108"/>
      <c r="Q8588" s="225"/>
    </row>
    <row r="8589" spans="2:17" x14ac:dyDescent="0.25">
      <c r="B8589" s="108"/>
      <c r="C8589" s="220"/>
      <c r="D8589" s="108"/>
      <c r="E8589" s="220"/>
      <c r="F8589" s="108"/>
      <c r="G8589" s="220"/>
      <c r="H8589" s="108"/>
      <c r="I8589" s="220"/>
      <c r="J8589" s="108"/>
      <c r="K8589" s="220"/>
      <c r="L8589" s="108"/>
      <c r="M8589" s="220"/>
      <c r="N8589" s="108"/>
      <c r="O8589" s="220"/>
      <c r="P8589" s="108"/>
      <c r="Q8589" s="225"/>
    </row>
    <row r="8590" spans="2:17" x14ac:dyDescent="0.25">
      <c r="B8590" s="108"/>
      <c r="C8590" s="220"/>
      <c r="D8590" s="108"/>
      <c r="E8590" s="220"/>
      <c r="F8590" s="108"/>
      <c r="G8590" s="220"/>
      <c r="H8590" s="108"/>
      <c r="I8590" s="220"/>
      <c r="J8590" s="108"/>
      <c r="K8590" s="220"/>
      <c r="L8590" s="108"/>
      <c r="M8590" s="220"/>
      <c r="N8590" s="108"/>
      <c r="O8590" s="220"/>
      <c r="P8590" s="108"/>
      <c r="Q8590" s="225"/>
    </row>
    <row r="8591" spans="2:17" x14ac:dyDescent="0.25">
      <c r="B8591" s="108"/>
      <c r="C8591" s="220"/>
      <c r="D8591" s="108"/>
      <c r="E8591" s="220"/>
      <c r="F8591" s="108"/>
      <c r="G8591" s="220"/>
      <c r="H8591" s="108"/>
      <c r="I8591" s="220"/>
      <c r="J8591" s="108"/>
      <c r="K8591" s="220"/>
      <c r="L8591" s="108"/>
      <c r="M8591" s="220"/>
      <c r="N8591" s="108"/>
      <c r="O8591" s="220"/>
      <c r="P8591" s="108"/>
      <c r="Q8591" s="225"/>
    </row>
    <row r="8592" spans="2:17" x14ac:dyDescent="0.25">
      <c r="B8592" s="108"/>
      <c r="C8592" s="220"/>
      <c r="D8592" s="108"/>
      <c r="E8592" s="220"/>
      <c r="F8592" s="108"/>
      <c r="G8592" s="220"/>
      <c r="H8592" s="108"/>
      <c r="I8592" s="220"/>
      <c r="J8592" s="108"/>
      <c r="K8592" s="220"/>
      <c r="L8592" s="108"/>
      <c r="M8592" s="220"/>
      <c r="N8592" s="108"/>
      <c r="O8592" s="220"/>
      <c r="P8592" s="108"/>
      <c r="Q8592" s="225"/>
    </row>
    <row r="8593" spans="2:17" x14ac:dyDescent="0.25">
      <c r="B8593" s="108"/>
      <c r="C8593" s="220"/>
      <c r="D8593" s="108"/>
      <c r="E8593" s="220"/>
      <c r="F8593" s="108"/>
      <c r="G8593" s="220"/>
      <c r="H8593" s="108"/>
      <c r="I8593" s="220"/>
      <c r="J8593" s="108"/>
      <c r="K8593" s="220"/>
      <c r="L8593" s="108"/>
      <c r="M8593" s="220"/>
      <c r="N8593" s="108"/>
      <c r="O8593" s="220"/>
      <c r="P8593" s="108"/>
      <c r="Q8593" s="225"/>
    </row>
    <row r="8594" spans="2:17" x14ac:dyDescent="0.25">
      <c r="B8594" s="108"/>
      <c r="C8594" s="220"/>
      <c r="D8594" s="108"/>
      <c r="E8594" s="220"/>
      <c r="F8594" s="108"/>
      <c r="G8594" s="220"/>
      <c r="H8594" s="108"/>
      <c r="I8594" s="220"/>
      <c r="J8594" s="108"/>
      <c r="K8594" s="220"/>
      <c r="L8594" s="108"/>
      <c r="M8594" s="220"/>
      <c r="N8594" s="108"/>
      <c r="O8594" s="220"/>
      <c r="P8594" s="108"/>
      <c r="Q8594" s="225"/>
    </row>
    <row r="8595" spans="2:17" x14ac:dyDescent="0.25">
      <c r="B8595" s="108"/>
      <c r="C8595" s="220"/>
      <c r="D8595" s="108"/>
      <c r="E8595" s="220"/>
      <c r="F8595" s="108"/>
      <c r="G8595" s="220"/>
      <c r="H8595" s="108"/>
      <c r="I8595" s="220"/>
      <c r="J8595" s="108"/>
      <c r="K8595" s="220"/>
      <c r="L8595" s="108"/>
      <c r="M8595" s="220"/>
      <c r="N8595" s="108"/>
      <c r="O8595" s="220"/>
      <c r="P8595" s="108"/>
      <c r="Q8595" s="225"/>
    </row>
    <row r="8596" spans="2:17" x14ac:dyDescent="0.25">
      <c r="B8596" s="108"/>
      <c r="C8596" s="220"/>
      <c r="D8596" s="108"/>
      <c r="E8596" s="220"/>
      <c r="F8596" s="108"/>
      <c r="G8596" s="220"/>
      <c r="H8596" s="108"/>
      <c r="I8596" s="220"/>
      <c r="J8596" s="108"/>
      <c r="K8596" s="220"/>
      <c r="L8596" s="108"/>
      <c r="M8596" s="220"/>
      <c r="N8596" s="108"/>
      <c r="O8596" s="220"/>
      <c r="P8596" s="108"/>
      <c r="Q8596" s="225"/>
    </row>
    <row r="8597" spans="2:17" x14ac:dyDescent="0.25">
      <c r="B8597" s="108"/>
      <c r="C8597" s="220"/>
      <c r="D8597" s="108"/>
      <c r="E8597" s="220"/>
      <c r="F8597" s="108"/>
      <c r="G8597" s="220"/>
      <c r="H8597" s="108"/>
      <c r="I8597" s="220"/>
      <c r="J8597" s="108"/>
      <c r="K8597" s="220"/>
      <c r="L8597" s="108"/>
      <c r="M8597" s="220"/>
      <c r="N8597" s="108"/>
      <c r="O8597" s="220"/>
      <c r="P8597" s="108"/>
      <c r="Q8597" s="225"/>
    </row>
    <row r="8598" spans="2:17" x14ac:dyDescent="0.25">
      <c r="B8598" s="108"/>
      <c r="C8598" s="220"/>
      <c r="D8598" s="108"/>
      <c r="E8598" s="220"/>
      <c r="F8598" s="108"/>
      <c r="G8598" s="220"/>
      <c r="H8598" s="108"/>
      <c r="I8598" s="220"/>
      <c r="J8598" s="108"/>
      <c r="K8598" s="220"/>
      <c r="L8598" s="108"/>
      <c r="M8598" s="220"/>
      <c r="N8598" s="108"/>
      <c r="O8598" s="220"/>
      <c r="P8598" s="108"/>
      <c r="Q8598" s="225"/>
    </row>
    <row r="8599" spans="2:17" x14ac:dyDescent="0.25">
      <c r="B8599" s="108"/>
      <c r="C8599" s="220"/>
      <c r="D8599" s="108"/>
      <c r="E8599" s="220"/>
      <c r="F8599" s="108"/>
      <c r="G8599" s="220"/>
      <c r="H8599" s="108"/>
      <c r="I8599" s="220"/>
      <c r="J8599" s="108"/>
      <c r="K8599" s="220"/>
      <c r="L8599" s="108"/>
      <c r="M8599" s="220"/>
      <c r="N8599" s="108"/>
      <c r="O8599" s="220"/>
      <c r="P8599" s="108"/>
      <c r="Q8599" s="225"/>
    </row>
    <row r="8600" spans="2:17" x14ac:dyDescent="0.25">
      <c r="B8600" s="108"/>
      <c r="C8600" s="220"/>
      <c r="D8600" s="108"/>
      <c r="E8600" s="220"/>
      <c r="F8600" s="108"/>
      <c r="G8600" s="220"/>
      <c r="H8600" s="108"/>
      <c r="I8600" s="220"/>
      <c r="J8600" s="108"/>
      <c r="K8600" s="220"/>
      <c r="L8600" s="108"/>
      <c r="M8600" s="220"/>
      <c r="N8600" s="108"/>
      <c r="O8600" s="220"/>
      <c r="P8600" s="108"/>
      <c r="Q8600" s="225"/>
    </row>
    <row r="8601" spans="2:17" x14ac:dyDescent="0.25">
      <c r="B8601" s="108"/>
      <c r="C8601" s="220"/>
      <c r="D8601" s="108"/>
      <c r="E8601" s="220"/>
      <c r="F8601" s="108"/>
      <c r="G8601" s="220"/>
      <c r="H8601" s="108"/>
      <c r="I8601" s="220"/>
      <c r="J8601" s="108"/>
      <c r="K8601" s="220"/>
      <c r="L8601" s="108"/>
      <c r="M8601" s="220"/>
      <c r="N8601" s="108"/>
      <c r="O8601" s="220"/>
      <c r="P8601" s="108"/>
      <c r="Q8601" s="225"/>
    </row>
    <row r="8602" spans="2:17" x14ac:dyDescent="0.25">
      <c r="B8602" s="108"/>
      <c r="C8602" s="220"/>
      <c r="D8602" s="108"/>
      <c r="E8602" s="220"/>
      <c r="F8602" s="108"/>
      <c r="G8602" s="220"/>
      <c r="H8602" s="108"/>
      <c r="I8602" s="220"/>
      <c r="J8602" s="108"/>
      <c r="K8602" s="220"/>
      <c r="L8602" s="108"/>
      <c r="M8602" s="220"/>
      <c r="N8602" s="108"/>
      <c r="O8602" s="220"/>
      <c r="P8602" s="108"/>
      <c r="Q8602" s="225"/>
    </row>
    <row r="8603" spans="2:17" x14ac:dyDescent="0.25">
      <c r="B8603" s="108"/>
      <c r="C8603" s="220"/>
      <c r="D8603" s="108"/>
      <c r="E8603" s="220"/>
      <c r="F8603" s="108"/>
      <c r="G8603" s="220"/>
      <c r="H8603" s="108"/>
      <c r="I8603" s="220"/>
      <c r="J8603" s="108"/>
      <c r="K8603" s="220"/>
      <c r="L8603" s="108"/>
      <c r="M8603" s="220"/>
      <c r="N8603" s="108"/>
      <c r="O8603" s="220"/>
      <c r="P8603" s="108"/>
      <c r="Q8603" s="225"/>
    </row>
    <row r="8604" spans="2:17" x14ac:dyDescent="0.25">
      <c r="B8604" s="108"/>
      <c r="C8604" s="220"/>
      <c r="D8604" s="108"/>
      <c r="E8604" s="220"/>
      <c r="F8604" s="108"/>
      <c r="G8604" s="220"/>
      <c r="H8604" s="108"/>
      <c r="I8604" s="220"/>
      <c r="J8604" s="108"/>
      <c r="K8604" s="220"/>
      <c r="L8604" s="108"/>
      <c r="M8604" s="220"/>
      <c r="N8604" s="108"/>
      <c r="O8604" s="220"/>
      <c r="P8604" s="108"/>
      <c r="Q8604" s="225"/>
    </row>
    <row r="8605" spans="2:17" x14ac:dyDescent="0.25">
      <c r="B8605" s="108"/>
      <c r="C8605" s="220"/>
      <c r="D8605" s="108"/>
      <c r="E8605" s="220"/>
      <c r="F8605" s="108"/>
      <c r="G8605" s="220"/>
      <c r="H8605" s="108"/>
      <c r="I8605" s="220"/>
      <c r="J8605" s="108"/>
      <c r="K8605" s="220"/>
      <c r="L8605" s="108"/>
      <c r="M8605" s="220"/>
      <c r="N8605" s="108"/>
      <c r="O8605" s="220"/>
      <c r="P8605" s="108"/>
      <c r="Q8605" s="225"/>
    </row>
    <row r="8606" spans="2:17" x14ac:dyDescent="0.25">
      <c r="B8606" s="108"/>
      <c r="C8606" s="220"/>
      <c r="D8606" s="108"/>
      <c r="E8606" s="220"/>
      <c r="F8606" s="108"/>
      <c r="G8606" s="220"/>
      <c r="H8606" s="108"/>
      <c r="I8606" s="220"/>
      <c r="J8606" s="108"/>
      <c r="K8606" s="220"/>
      <c r="L8606" s="108"/>
      <c r="M8606" s="220"/>
      <c r="N8606" s="108"/>
      <c r="O8606" s="220"/>
      <c r="P8606" s="108"/>
      <c r="Q8606" s="225"/>
    </row>
    <row r="8607" spans="2:17" x14ac:dyDescent="0.25">
      <c r="B8607" s="108"/>
      <c r="C8607" s="220"/>
      <c r="D8607" s="108"/>
      <c r="E8607" s="220"/>
      <c r="F8607" s="108"/>
      <c r="G8607" s="220"/>
      <c r="H8607" s="108"/>
      <c r="I8607" s="220"/>
      <c r="J8607" s="108"/>
      <c r="K8607" s="220"/>
      <c r="L8607" s="108"/>
      <c r="M8607" s="220"/>
      <c r="N8607" s="108"/>
      <c r="O8607" s="220"/>
      <c r="P8607" s="108"/>
      <c r="Q8607" s="225"/>
    </row>
    <row r="8608" spans="2:17" x14ac:dyDescent="0.25">
      <c r="B8608" s="108"/>
      <c r="C8608" s="220"/>
      <c r="D8608" s="108"/>
      <c r="E8608" s="220"/>
      <c r="F8608" s="108"/>
      <c r="G8608" s="220"/>
      <c r="H8608" s="108"/>
      <c r="I8608" s="220"/>
      <c r="J8608" s="108"/>
      <c r="K8608" s="220"/>
      <c r="L8608" s="108"/>
      <c r="M8608" s="220"/>
      <c r="N8608" s="108"/>
      <c r="O8608" s="220"/>
      <c r="P8608" s="108"/>
      <c r="Q8608" s="225"/>
    </row>
    <row r="8609" spans="2:17" x14ac:dyDescent="0.25">
      <c r="B8609" s="108"/>
      <c r="C8609" s="220"/>
      <c r="D8609" s="108"/>
      <c r="E8609" s="220"/>
      <c r="F8609" s="108"/>
      <c r="G8609" s="220"/>
      <c r="H8609" s="108"/>
      <c r="I8609" s="220"/>
      <c r="J8609" s="108"/>
      <c r="K8609" s="220"/>
      <c r="L8609" s="108"/>
      <c r="M8609" s="220"/>
      <c r="N8609" s="108"/>
      <c r="O8609" s="220"/>
      <c r="P8609" s="108"/>
      <c r="Q8609" s="225"/>
    </row>
    <row r="8610" spans="2:17" x14ac:dyDescent="0.25">
      <c r="B8610" s="108"/>
      <c r="C8610" s="220"/>
      <c r="D8610" s="108"/>
      <c r="E8610" s="220"/>
      <c r="F8610" s="108"/>
      <c r="G8610" s="220"/>
      <c r="H8610" s="108"/>
      <c r="I8610" s="220"/>
      <c r="J8610" s="108"/>
      <c r="K8610" s="220"/>
      <c r="L8610" s="108"/>
      <c r="M8610" s="220"/>
      <c r="N8610" s="108"/>
      <c r="O8610" s="220"/>
      <c r="P8610" s="108"/>
      <c r="Q8610" s="225"/>
    </row>
    <row r="8611" spans="2:17" x14ac:dyDescent="0.25">
      <c r="B8611" s="108"/>
      <c r="C8611" s="220"/>
      <c r="D8611" s="108"/>
      <c r="E8611" s="220"/>
      <c r="F8611" s="108"/>
      <c r="G8611" s="220"/>
      <c r="H8611" s="108"/>
      <c r="I8611" s="220"/>
      <c r="J8611" s="108"/>
      <c r="K8611" s="220"/>
      <c r="L8611" s="108"/>
      <c r="M8611" s="220"/>
      <c r="N8611" s="108"/>
      <c r="O8611" s="220"/>
      <c r="P8611" s="108"/>
      <c r="Q8611" s="225"/>
    </row>
    <row r="8612" spans="2:17" x14ac:dyDescent="0.25">
      <c r="B8612" s="108"/>
      <c r="C8612" s="220"/>
      <c r="D8612" s="108"/>
      <c r="E8612" s="220"/>
      <c r="F8612" s="108"/>
      <c r="G8612" s="220"/>
      <c r="H8612" s="108"/>
      <c r="I8612" s="220"/>
      <c r="J8612" s="108"/>
      <c r="K8612" s="220"/>
      <c r="L8612" s="108"/>
      <c r="M8612" s="220"/>
      <c r="N8612" s="108"/>
      <c r="O8612" s="220"/>
      <c r="P8612" s="108"/>
      <c r="Q8612" s="225"/>
    </row>
    <row r="8613" spans="2:17" x14ac:dyDescent="0.25">
      <c r="B8613" s="108"/>
      <c r="C8613" s="220"/>
      <c r="D8613" s="108"/>
      <c r="E8613" s="220"/>
      <c r="F8613" s="108"/>
      <c r="G8613" s="220"/>
      <c r="H8613" s="108"/>
      <c r="I8613" s="220"/>
      <c r="J8613" s="108"/>
      <c r="K8613" s="220"/>
      <c r="L8613" s="108"/>
      <c r="M8613" s="220"/>
      <c r="N8613" s="108"/>
      <c r="O8613" s="220"/>
      <c r="P8613" s="108"/>
      <c r="Q8613" s="225"/>
    </row>
    <row r="8614" spans="2:17" x14ac:dyDescent="0.25">
      <c r="B8614" s="108"/>
      <c r="C8614" s="220"/>
      <c r="D8614" s="108"/>
      <c r="E8614" s="220"/>
      <c r="F8614" s="108"/>
      <c r="G8614" s="220"/>
      <c r="H8614" s="108"/>
      <c r="I8614" s="220"/>
      <c r="J8614" s="108"/>
      <c r="K8614" s="220"/>
      <c r="L8614" s="108"/>
      <c r="M8614" s="220"/>
      <c r="N8614" s="108"/>
      <c r="O8614" s="220"/>
      <c r="P8614" s="108"/>
      <c r="Q8614" s="225"/>
    </row>
    <row r="8615" spans="2:17" x14ac:dyDescent="0.25">
      <c r="B8615" s="108"/>
      <c r="C8615" s="220"/>
      <c r="D8615" s="108"/>
      <c r="E8615" s="220"/>
      <c r="F8615" s="108"/>
      <c r="G8615" s="220"/>
      <c r="H8615" s="108"/>
      <c r="I8615" s="220"/>
      <c r="J8615" s="108"/>
      <c r="K8615" s="220"/>
      <c r="L8615" s="108"/>
      <c r="M8615" s="220"/>
      <c r="N8615" s="108"/>
      <c r="O8615" s="220"/>
      <c r="P8615" s="108"/>
      <c r="Q8615" s="225"/>
    </row>
    <row r="8616" spans="2:17" x14ac:dyDescent="0.25">
      <c r="B8616" s="108"/>
      <c r="C8616" s="220"/>
      <c r="D8616" s="108"/>
      <c r="E8616" s="220"/>
      <c r="F8616" s="108"/>
      <c r="G8616" s="220"/>
      <c r="H8616" s="108"/>
      <c r="I8616" s="220"/>
      <c r="J8616" s="108"/>
      <c r="K8616" s="220"/>
      <c r="L8616" s="108"/>
      <c r="M8616" s="220"/>
      <c r="N8616" s="108"/>
      <c r="O8616" s="220"/>
      <c r="P8616" s="108"/>
      <c r="Q8616" s="225"/>
    </row>
    <row r="8617" spans="2:17" x14ac:dyDescent="0.25">
      <c r="B8617" s="108"/>
      <c r="C8617" s="220"/>
      <c r="D8617" s="108"/>
      <c r="E8617" s="220"/>
      <c r="F8617" s="108"/>
      <c r="G8617" s="220"/>
      <c r="H8617" s="108"/>
      <c r="I8617" s="220"/>
      <c r="J8617" s="108"/>
      <c r="K8617" s="220"/>
      <c r="L8617" s="108"/>
      <c r="M8617" s="220"/>
      <c r="N8617" s="108"/>
      <c r="O8617" s="220"/>
      <c r="P8617" s="108"/>
      <c r="Q8617" s="225"/>
    </row>
    <row r="8618" spans="2:17" x14ac:dyDescent="0.25">
      <c r="B8618" s="108"/>
      <c r="C8618" s="220"/>
      <c r="D8618" s="108"/>
      <c r="E8618" s="220"/>
      <c r="F8618" s="108"/>
      <c r="G8618" s="220"/>
      <c r="H8618" s="108"/>
      <c r="I8618" s="220"/>
      <c r="J8618" s="108"/>
      <c r="K8618" s="220"/>
      <c r="L8618" s="108"/>
      <c r="M8618" s="220"/>
      <c r="N8618" s="108"/>
      <c r="O8618" s="220"/>
      <c r="P8618" s="108"/>
      <c r="Q8618" s="225"/>
    </row>
    <row r="8619" spans="2:17" x14ac:dyDescent="0.25">
      <c r="B8619" s="108"/>
      <c r="C8619" s="220"/>
      <c r="D8619" s="108"/>
      <c r="E8619" s="220"/>
      <c r="F8619" s="108"/>
      <c r="G8619" s="220"/>
      <c r="H8619" s="108"/>
      <c r="I8619" s="220"/>
      <c r="J8619" s="108"/>
      <c r="K8619" s="220"/>
      <c r="L8619" s="108"/>
      <c r="M8619" s="220"/>
      <c r="N8619" s="108"/>
      <c r="O8619" s="220"/>
      <c r="P8619" s="108"/>
      <c r="Q8619" s="225"/>
    </row>
    <row r="8620" spans="2:17" x14ac:dyDescent="0.25">
      <c r="B8620" s="108"/>
      <c r="C8620" s="220"/>
      <c r="D8620" s="108"/>
      <c r="E8620" s="220"/>
      <c r="F8620" s="108"/>
      <c r="G8620" s="220"/>
      <c r="H8620" s="108"/>
      <c r="I8620" s="220"/>
      <c r="J8620" s="108"/>
      <c r="K8620" s="220"/>
      <c r="L8620" s="108"/>
      <c r="M8620" s="220"/>
      <c r="N8620" s="108"/>
      <c r="O8620" s="220"/>
      <c r="P8620" s="108"/>
      <c r="Q8620" s="225"/>
    </row>
    <row r="8621" spans="2:17" x14ac:dyDescent="0.25">
      <c r="B8621" s="108"/>
      <c r="C8621" s="220"/>
      <c r="D8621" s="108"/>
      <c r="E8621" s="220"/>
      <c r="F8621" s="108"/>
      <c r="G8621" s="220"/>
      <c r="H8621" s="108"/>
      <c r="I8621" s="220"/>
      <c r="J8621" s="108"/>
      <c r="K8621" s="220"/>
      <c r="L8621" s="108"/>
      <c r="M8621" s="220"/>
      <c r="N8621" s="108"/>
      <c r="O8621" s="220"/>
      <c r="P8621" s="108"/>
      <c r="Q8621" s="225"/>
    </row>
    <row r="8622" spans="2:17" x14ac:dyDescent="0.25">
      <c r="B8622" s="108"/>
      <c r="C8622" s="220"/>
      <c r="D8622" s="108"/>
      <c r="E8622" s="220"/>
      <c r="F8622" s="108"/>
      <c r="G8622" s="220"/>
      <c r="H8622" s="108"/>
      <c r="I8622" s="220"/>
      <c r="J8622" s="108"/>
      <c r="K8622" s="220"/>
      <c r="L8622" s="108"/>
      <c r="M8622" s="220"/>
      <c r="N8622" s="108"/>
      <c r="O8622" s="220"/>
      <c r="P8622" s="108"/>
      <c r="Q8622" s="225"/>
    </row>
    <row r="8623" spans="2:17" x14ac:dyDescent="0.25">
      <c r="B8623" s="108"/>
      <c r="C8623" s="220"/>
      <c r="D8623" s="108"/>
      <c r="E8623" s="220"/>
      <c r="F8623" s="108"/>
      <c r="G8623" s="220"/>
      <c r="H8623" s="108"/>
      <c r="I8623" s="220"/>
      <c r="J8623" s="108"/>
      <c r="K8623" s="220"/>
      <c r="L8623" s="108"/>
      <c r="M8623" s="220"/>
      <c r="N8623" s="108"/>
      <c r="O8623" s="220"/>
      <c r="P8623" s="108"/>
      <c r="Q8623" s="225"/>
    </row>
    <row r="8624" spans="2:17" x14ac:dyDescent="0.25">
      <c r="B8624" s="108"/>
      <c r="C8624" s="220"/>
      <c r="D8624" s="108"/>
      <c r="E8624" s="220"/>
      <c r="F8624" s="108"/>
      <c r="G8624" s="220"/>
      <c r="H8624" s="108"/>
      <c r="I8624" s="220"/>
      <c r="J8624" s="108"/>
      <c r="K8624" s="220"/>
      <c r="L8624" s="108"/>
      <c r="M8624" s="220"/>
      <c r="N8624" s="108"/>
      <c r="O8624" s="220"/>
      <c r="P8624" s="108"/>
      <c r="Q8624" s="225"/>
    </row>
    <row r="8625" spans="2:17" x14ac:dyDescent="0.25">
      <c r="B8625" s="108"/>
      <c r="C8625" s="220"/>
      <c r="D8625" s="108"/>
      <c r="E8625" s="220"/>
      <c r="F8625" s="108"/>
      <c r="G8625" s="220"/>
      <c r="H8625" s="108"/>
      <c r="I8625" s="220"/>
      <c r="J8625" s="108"/>
      <c r="K8625" s="220"/>
      <c r="L8625" s="108"/>
      <c r="M8625" s="220"/>
      <c r="N8625" s="108"/>
      <c r="O8625" s="220"/>
      <c r="P8625" s="108"/>
      <c r="Q8625" s="225"/>
    </row>
    <row r="8626" spans="2:17" x14ac:dyDescent="0.25">
      <c r="B8626" s="108"/>
      <c r="C8626" s="220"/>
      <c r="D8626" s="108"/>
      <c r="E8626" s="220"/>
      <c r="F8626" s="108"/>
      <c r="G8626" s="220"/>
      <c r="H8626" s="108"/>
      <c r="I8626" s="220"/>
      <c r="J8626" s="108"/>
      <c r="K8626" s="220"/>
      <c r="L8626" s="108"/>
      <c r="M8626" s="220"/>
      <c r="N8626" s="108"/>
      <c r="O8626" s="220"/>
      <c r="P8626" s="108"/>
      <c r="Q8626" s="225"/>
    </row>
    <row r="8627" spans="2:17" x14ac:dyDescent="0.25">
      <c r="B8627" s="108"/>
      <c r="C8627" s="220"/>
      <c r="D8627" s="108"/>
      <c r="E8627" s="220"/>
      <c r="F8627" s="108"/>
      <c r="G8627" s="220"/>
      <c r="H8627" s="108"/>
      <c r="I8627" s="220"/>
      <c r="J8627" s="108"/>
      <c r="K8627" s="220"/>
      <c r="L8627" s="108"/>
      <c r="M8627" s="220"/>
      <c r="N8627" s="108"/>
      <c r="O8627" s="220"/>
      <c r="P8627" s="108"/>
      <c r="Q8627" s="225"/>
    </row>
    <row r="8628" spans="2:17" x14ac:dyDescent="0.25">
      <c r="B8628" s="108"/>
      <c r="C8628" s="220"/>
      <c r="D8628" s="108"/>
      <c r="E8628" s="220"/>
      <c r="F8628" s="108"/>
      <c r="G8628" s="220"/>
      <c r="H8628" s="108"/>
      <c r="I8628" s="220"/>
      <c r="J8628" s="108"/>
      <c r="K8628" s="220"/>
      <c r="L8628" s="108"/>
      <c r="M8628" s="220"/>
      <c r="N8628" s="108"/>
      <c r="O8628" s="220"/>
      <c r="P8628" s="108"/>
      <c r="Q8628" s="225"/>
    </row>
    <row r="8629" spans="2:17" x14ac:dyDescent="0.25">
      <c r="B8629" s="108"/>
      <c r="C8629" s="220"/>
      <c r="D8629" s="108"/>
      <c r="E8629" s="220"/>
      <c r="F8629" s="108"/>
      <c r="G8629" s="220"/>
      <c r="H8629" s="108"/>
      <c r="I8629" s="220"/>
      <c r="J8629" s="108"/>
      <c r="K8629" s="220"/>
      <c r="L8629" s="108"/>
      <c r="M8629" s="220"/>
      <c r="N8629" s="108"/>
      <c r="O8629" s="220"/>
      <c r="P8629" s="108"/>
      <c r="Q8629" s="225"/>
    </row>
    <row r="8630" spans="2:17" x14ac:dyDescent="0.25">
      <c r="B8630" s="108"/>
      <c r="C8630" s="220"/>
      <c r="D8630" s="108"/>
      <c r="E8630" s="220"/>
      <c r="F8630" s="108"/>
      <c r="G8630" s="220"/>
      <c r="H8630" s="108"/>
      <c r="I8630" s="220"/>
      <c r="J8630" s="108"/>
      <c r="K8630" s="220"/>
      <c r="L8630" s="108"/>
      <c r="M8630" s="220"/>
      <c r="N8630" s="108"/>
      <c r="O8630" s="220"/>
      <c r="P8630" s="108"/>
      <c r="Q8630" s="225"/>
    </row>
    <row r="8631" spans="2:17" x14ac:dyDescent="0.25">
      <c r="B8631" s="108"/>
      <c r="C8631" s="220"/>
      <c r="D8631" s="108"/>
      <c r="E8631" s="220"/>
      <c r="F8631" s="108"/>
      <c r="G8631" s="220"/>
      <c r="H8631" s="108"/>
      <c r="I8631" s="220"/>
      <c r="J8631" s="108"/>
      <c r="K8631" s="220"/>
      <c r="L8631" s="108"/>
      <c r="M8631" s="220"/>
      <c r="N8631" s="108"/>
      <c r="O8631" s="220"/>
      <c r="P8631" s="108"/>
      <c r="Q8631" s="225"/>
    </row>
    <row r="8632" spans="2:17" x14ac:dyDescent="0.25">
      <c r="B8632" s="108"/>
      <c r="C8632" s="220"/>
      <c r="D8632" s="108"/>
      <c r="E8632" s="220"/>
      <c r="F8632" s="108"/>
      <c r="G8632" s="220"/>
      <c r="H8632" s="108"/>
      <c r="I8632" s="220"/>
      <c r="J8632" s="108"/>
      <c r="K8632" s="220"/>
      <c r="L8632" s="108"/>
      <c r="M8632" s="220"/>
      <c r="N8632" s="108"/>
      <c r="O8632" s="220"/>
      <c r="P8632" s="108"/>
      <c r="Q8632" s="225"/>
    </row>
    <row r="8633" spans="2:17" x14ac:dyDescent="0.25">
      <c r="B8633" s="108"/>
      <c r="C8633" s="220"/>
      <c r="D8633" s="108"/>
      <c r="E8633" s="220"/>
      <c r="F8633" s="108"/>
      <c r="G8633" s="220"/>
      <c r="H8633" s="108"/>
      <c r="I8633" s="220"/>
      <c r="J8633" s="108"/>
      <c r="K8633" s="220"/>
      <c r="L8633" s="108"/>
      <c r="M8633" s="220"/>
      <c r="N8633" s="108"/>
      <c r="O8633" s="220"/>
      <c r="P8633" s="108"/>
      <c r="Q8633" s="225"/>
    </row>
    <row r="8634" spans="2:17" x14ac:dyDescent="0.25">
      <c r="B8634" s="108"/>
      <c r="C8634" s="220"/>
      <c r="D8634" s="108"/>
      <c r="E8634" s="220"/>
      <c r="F8634" s="108"/>
      <c r="G8634" s="220"/>
      <c r="H8634" s="108"/>
      <c r="I8634" s="220"/>
      <c r="J8634" s="108"/>
      <c r="K8634" s="220"/>
      <c r="L8634" s="108"/>
      <c r="M8634" s="220"/>
      <c r="N8634" s="108"/>
      <c r="O8634" s="220"/>
      <c r="P8634" s="108"/>
      <c r="Q8634" s="225"/>
    </row>
    <row r="8635" spans="2:17" x14ac:dyDescent="0.25">
      <c r="B8635" s="108"/>
      <c r="C8635" s="220"/>
      <c r="D8635" s="108"/>
      <c r="E8635" s="220"/>
      <c r="F8635" s="108"/>
      <c r="G8635" s="220"/>
      <c r="H8635" s="108"/>
      <c r="I8635" s="220"/>
      <c r="J8635" s="108"/>
      <c r="K8635" s="220"/>
      <c r="L8635" s="108"/>
      <c r="M8635" s="220"/>
      <c r="N8635" s="108"/>
      <c r="O8635" s="220"/>
      <c r="P8635" s="108"/>
      <c r="Q8635" s="225"/>
    </row>
    <row r="8636" spans="2:17" x14ac:dyDescent="0.25">
      <c r="B8636" s="108"/>
      <c r="C8636" s="220"/>
      <c r="D8636" s="108"/>
      <c r="E8636" s="220"/>
      <c r="F8636" s="108"/>
      <c r="G8636" s="220"/>
      <c r="H8636" s="108"/>
      <c r="I8636" s="220"/>
      <c r="J8636" s="108"/>
      <c r="K8636" s="220"/>
      <c r="L8636" s="108"/>
      <c r="M8636" s="220"/>
      <c r="N8636" s="108"/>
      <c r="O8636" s="220"/>
      <c r="P8636" s="108"/>
      <c r="Q8636" s="225"/>
    </row>
    <row r="8637" spans="2:17" x14ac:dyDescent="0.25">
      <c r="B8637" s="108"/>
      <c r="C8637" s="220"/>
      <c r="D8637" s="108"/>
      <c r="E8637" s="220"/>
      <c r="F8637" s="108"/>
      <c r="G8637" s="220"/>
      <c r="H8637" s="108"/>
      <c r="I8637" s="220"/>
      <c r="J8637" s="108"/>
      <c r="K8637" s="220"/>
      <c r="L8637" s="108"/>
      <c r="M8637" s="220"/>
      <c r="N8637" s="108"/>
      <c r="O8637" s="220"/>
      <c r="P8637" s="108"/>
      <c r="Q8637" s="225"/>
    </row>
    <row r="8638" spans="2:17" x14ac:dyDescent="0.25">
      <c r="B8638" s="108"/>
      <c r="C8638" s="220"/>
      <c r="D8638" s="108"/>
      <c r="E8638" s="220"/>
      <c r="F8638" s="108"/>
      <c r="G8638" s="220"/>
      <c r="H8638" s="108"/>
      <c r="I8638" s="220"/>
      <c r="J8638" s="108"/>
      <c r="K8638" s="220"/>
      <c r="L8638" s="108"/>
      <c r="M8638" s="220"/>
      <c r="N8638" s="108"/>
      <c r="O8638" s="220"/>
      <c r="P8638" s="108"/>
      <c r="Q8638" s="225"/>
    </row>
    <row r="8639" spans="2:17" x14ac:dyDescent="0.25">
      <c r="B8639" s="108"/>
      <c r="C8639" s="220"/>
      <c r="D8639" s="108"/>
      <c r="E8639" s="220"/>
      <c r="F8639" s="108"/>
      <c r="G8639" s="220"/>
      <c r="H8639" s="108"/>
      <c r="I8639" s="220"/>
      <c r="J8639" s="108"/>
      <c r="K8639" s="220"/>
      <c r="L8639" s="108"/>
      <c r="M8639" s="220"/>
      <c r="N8639" s="108"/>
      <c r="O8639" s="220"/>
      <c r="P8639" s="108"/>
      <c r="Q8639" s="225"/>
    </row>
    <row r="8640" spans="2:17" x14ac:dyDescent="0.25">
      <c r="B8640" s="108"/>
      <c r="C8640" s="220"/>
      <c r="D8640" s="108"/>
      <c r="E8640" s="220"/>
      <c r="F8640" s="108"/>
      <c r="G8640" s="220"/>
      <c r="H8640" s="108"/>
      <c r="I8640" s="220"/>
      <c r="J8640" s="108"/>
      <c r="K8640" s="220"/>
      <c r="L8640" s="108"/>
      <c r="M8640" s="220"/>
      <c r="N8640" s="108"/>
      <c r="O8640" s="220"/>
      <c r="P8640" s="108"/>
      <c r="Q8640" s="225"/>
    </row>
    <row r="8641" spans="2:17" x14ac:dyDescent="0.25">
      <c r="B8641" s="108"/>
      <c r="C8641" s="220"/>
      <c r="D8641" s="108"/>
      <c r="E8641" s="220"/>
      <c r="F8641" s="108"/>
      <c r="G8641" s="220"/>
      <c r="H8641" s="108"/>
      <c r="I8641" s="220"/>
      <c r="J8641" s="108"/>
      <c r="K8641" s="220"/>
      <c r="L8641" s="108"/>
      <c r="M8641" s="220"/>
      <c r="N8641" s="108"/>
      <c r="O8641" s="220"/>
      <c r="P8641" s="108"/>
      <c r="Q8641" s="225"/>
    </row>
    <row r="8642" spans="2:17" x14ac:dyDescent="0.25">
      <c r="B8642" s="108"/>
      <c r="C8642" s="220"/>
      <c r="D8642" s="108"/>
      <c r="E8642" s="220"/>
      <c r="F8642" s="108"/>
      <c r="G8642" s="220"/>
      <c r="H8642" s="108"/>
      <c r="I8642" s="220"/>
      <c r="J8642" s="108"/>
      <c r="K8642" s="220"/>
      <c r="L8642" s="108"/>
      <c r="M8642" s="220"/>
      <c r="N8642" s="108"/>
      <c r="O8642" s="220"/>
      <c r="P8642" s="108"/>
      <c r="Q8642" s="225"/>
    </row>
    <row r="8643" spans="2:17" x14ac:dyDescent="0.25">
      <c r="B8643" s="108"/>
      <c r="C8643" s="220"/>
      <c r="D8643" s="108"/>
      <c r="E8643" s="220"/>
      <c r="F8643" s="108"/>
      <c r="G8643" s="220"/>
      <c r="H8643" s="108"/>
      <c r="I8643" s="220"/>
      <c r="J8643" s="108"/>
      <c r="K8643" s="220"/>
      <c r="L8643" s="108"/>
      <c r="M8643" s="220"/>
      <c r="N8643" s="108"/>
      <c r="O8643" s="220"/>
      <c r="P8643" s="108"/>
      <c r="Q8643" s="225"/>
    </row>
    <row r="8644" spans="2:17" x14ac:dyDescent="0.25">
      <c r="B8644" s="108"/>
      <c r="C8644" s="220"/>
      <c r="D8644" s="108"/>
      <c r="E8644" s="220"/>
      <c r="F8644" s="108"/>
      <c r="G8644" s="220"/>
      <c r="H8644" s="108"/>
      <c r="I8644" s="220"/>
      <c r="J8644" s="108"/>
      <c r="K8644" s="220"/>
      <c r="L8644" s="108"/>
      <c r="M8644" s="220"/>
      <c r="N8644" s="108"/>
      <c r="O8644" s="220"/>
      <c r="P8644" s="108"/>
      <c r="Q8644" s="225"/>
    </row>
    <row r="8645" spans="2:17" x14ac:dyDescent="0.25">
      <c r="B8645" s="108"/>
      <c r="C8645" s="220"/>
      <c r="D8645" s="108"/>
      <c r="E8645" s="220"/>
      <c r="F8645" s="108"/>
      <c r="G8645" s="220"/>
      <c r="H8645" s="108"/>
      <c r="I8645" s="220"/>
      <c r="J8645" s="108"/>
      <c r="K8645" s="220"/>
      <c r="L8645" s="108"/>
      <c r="M8645" s="220"/>
      <c r="N8645" s="108"/>
      <c r="O8645" s="220"/>
      <c r="P8645" s="108"/>
      <c r="Q8645" s="225"/>
    </row>
    <row r="8646" spans="2:17" x14ac:dyDescent="0.25">
      <c r="B8646" s="108"/>
      <c r="C8646" s="220"/>
      <c r="D8646" s="108"/>
      <c r="E8646" s="220"/>
      <c r="F8646" s="108"/>
      <c r="G8646" s="220"/>
      <c r="H8646" s="108"/>
      <c r="I8646" s="220"/>
      <c r="J8646" s="108"/>
      <c r="K8646" s="220"/>
      <c r="L8646" s="108"/>
      <c r="M8646" s="220"/>
      <c r="N8646" s="108"/>
      <c r="O8646" s="220"/>
      <c r="P8646" s="108"/>
      <c r="Q8646" s="225"/>
    </row>
    <row r="8647" spans="2:17" x14ac:dyDescent="0.25">
      <c r="B8647" s="108"/>
      <c r="C8647" s="220"/>
      <c r="D8647" s="108"/>
      <c r="E8647" s="220"/>
      <c r="F8647" s="108"/>
      <c r="G8647" s="220"/>
      <c r="H8647" s="108"/>
      <c r="I8647" s="220"/>
      <c r="J8647" s="108"/>
      <c r="K8647" s="220"/>
      <c r="L8647" s="108"/>
      <c r="M8647" s="220"/>
      <c r="N8647" s="108"/>
      <c r="O8647" s="220"/>
      <c r="P8647" s="108"/>
      <c r="Q8647" s="225"/>
    </row>
    <row r="8648" spans="2:17" x14ac:dyDescent="0.25">
      <c r="B8648" s="108"/>
      <c r="C8648" s="220"/>
      <c r="D8648" s="108"/>
      <c r="E8648" s="220"/>
      <c r="F8648" s="108"/>
      <c r="G8648" s="220"/>
      <c r="H8648" s="108"/>
      <c r="I8648" s="220"/>
      <c r="J8648" s="108"/>
      <c r="K8648" s="220"/>
      <c r="L8648" s="108"/>
      <c r="M8648" s="220"/>
      <c r="N8648" s="108"/>
      <c r="O8648" s="220"/>
      <c r="P8648" s="108"/>
      <c r="Q8648" s="225"/>
    </row>
    <row r="8649" spans="2:17" x14ac:dyDescent="0.25">
      <c r="B8649" s="108"/>
      <c r="C8649" s="220"/>
      <c r="D8649" s="108"/>
      <c r="E8649" s="220"/>
      <c r="F8649" s="108"/>
      <c r="G8649" s="220"/>
      <c r="H8649" s="108"/>
      <c r="I8649" s="220"/>
      <c r="J8649" s="108"/>
      <c r="K8649" s="220"/>
      <c r="L8649" s="108"/>
      <c r="M8649" s="220"/>
      <c r="N8649" s="108"/>
      <c r="O8649" s="220"/>
      <c r="P8649" s="108"/>
      <c r="Q8649" s="225"/>
    </row>
    <row r="8650" spans="2:17" x14ac:dyDescent="0.25">
      <c r="B8650" s="108"/>
      <c r="C8650" s="220"/>
      <c r="D8650" s="108"/>
      <c r="E8650" s="220"/>
      <c r="F8650" s="108"/>
      <c r="G8650" s="220"/>
      <c r="H8650" s="108"/>
      <c r="I8650" s="220"/>
      <c r="J8650" s="108"/>
      <c r="K8650" s="220"/>
      <c r="L8650" s="108"/>
      <c r="M8650" s="220"/>
      <c r="N8650" s="108"/>
      <c r="O8650" s="220"/>
      <c r="P8650" s="108"/>
      <c r="Q8650" s="225"/>
    </row>
    <row r="8651" spans="2:17" x14ac:dyDescent="0.25">
      <c r="B8651" s="108"/>
      <c r="C8651" s="220"/>
      <c r="D8651" s="108"/>
      <c r="E8651" s="220"/>
      <c r="F8651" s="108"/>
      <c r="G8651" s="220"/>
      <c r="H8651" s="108"/>
      <c r="I8651" s="220"/>
      <c r="J8651" s="108"/>
      <c r="K8651" s="220"/>
      <c r="L8651" s="108"/>
      <c r="M8651" s="220"/>
      <c r="N8651" s="108"/>
      <c r="O8651" s="220"/>
      <c r="P8651" s="108"/>
      <c r="Q8651" s="225"/>
    </row>
    <row r="8652" spans="2:17" x14ac:dyDescent="0.25">
      <c r="B8652" s="108"/>
      <c r="C8652" s="220"/>
      <c r="D8652" s="108"/>
      <c r="E8652" s="220"/>
      <c r="F8652" s="108"/>
      <c r="G8652" s="220"/>
      <c r="H8652" s="108"/>
      <c r="I8652" s="220"/>
      <c r="J8652" s="108"/>
      <c r="K8652" s="220"/>
      <c r="L8652" s="108"/>
      <c r="M8652" s="220"/>
      <c r="N8652" s="108"/>
      <c r="O8652" s="220"/>
      <c r="P8652" s="108"/>
      <c r="Q8652" s="225"/>
    </row>
    <row r="8653" spans="2:17" x14ac:dyDescent="0.25">
      <c r="B8653" s="108"/>
      <c r="C8653" s="220"/>
      <c r="D8653" s="108"/>
      <c r="E8653" s="220"/>
      <c r="F8653" s="108"/>
      <c r="G8653" s="220"/>
      <c r="H8653" s="108"/>
      <c r="I8653" s="220"/>
      <c r="J8653" s="108"/>
      <c r="K8653" s="220"/>
      <c r="L8653" s="108"/>
      <c r="M8653" s="220"/>
      <c r="N8653" s="108"/>
      <c r="O8653" s="220"/>
      <c r="P8653" s="108"/>
      <c r="Q8653" s="225"/>
    </row>
    <row r="8654" spans="2:17" x14ac:dyDescent="0.25">
      <c r="B8654" s="108"/>
      <c r="C8654" s="220"/>
      <c r="D8654" s="108"/>
      <c r="E8654" s="220"/>
      <c r="F8654" s="108"/>
      <c r="G8654" s="220"/>
      <c r="H8654" s="108"/>
      <c r="I8654" s="220"/>
      <c r="J8654" s="108"/>
      <c r="K8654" s="220"/>
      <c r="L8654" s="108"/>
      <c r="M8654" s="220"/>
      <c r="N8654" s="108"/>
      <c r="O8654" s="220"/>
      <c r="P8654" s="108"/>
      <c r="Q8654" s="225"/>
    </row>
    <row r="8655" spans="2:17" x14ac:dyDescent="0.25">
      <c r="B8655" s="108"/>
      <c r="C8655" s="220"/>
      <c r="D8655" s="108"/>
      <c r="E8655" s="220"/>
      <c r="F8655" s="108"/>
      <c r="G8655" s="220"/>
      <c r="H8655" s="108"/>
      <c r="I8655" s="220"/>
      <c r="J8655" s="108"/>
      <c r="K8655" s="220"/>
      <c r="L8655" s="108"/>
      <c r="M8655" s="220"/>
      <c r="N8655" s="108"/>
      <c r="O8655" s="220"/>
      <c r="P8655" s="108"/>
      <c r="Q8655" s="225"/>
    </row>
    <row r="8656" spans="2:17" x14ac:dyDescent="0.25">
      <c r="B8656" s="108"/>
      <c r="C8656" s="220"/>
      <c r="D8656" s="108"/>
      <c r="E8656" s="220"/>
      <c r="F8656" s="108"/>
      <c r="G8656" s="220"/>
      <c r="H8656" s="108"/>
      <c r="I8656" s="220"/>
      <c r="J8656" s="108"/>
      <c r="K8656" s="220"/>
      <c r="L8656" s="108"/>
      <c r="M8656" s="220"/>
      <c r="N8656" s="108"/>
      <c r="O8656" s="220"/>
      <c r="P8656" s="108"/>
      <c r="Q8656" s="225"/>
    </row>
    <row r="8657" spans="2:17" x14ac:dyDescent="0.25">
      <c r="B8657" s="108"/>
      <c r="C8657" s="220"/>
      <c r="D8657" s="108"/>
      <c r="E8657" s="220"/>
      <c r="F8657" s="108"/>
      <c r="G8657" s="220"/>
      <c r="H8657" s="108"/>
      <c r="I8657" s="220"/>
      <c r="J8657" s="108"/>
      <c r="K8657" s="220"/>
      <c r="L8657" s="108"/>
      <c r="M8657" s="220"/>
      <c r="N8657" s="108"/>
      <c r="O8657" s="220"/>
      <c r="P8657" s="108"/>
      <c r="Q8657" s="225"/>
    </row>
    <row r="8658" spans="2:17" x14ac:dyDescent="0.25">
      <c r="B8658" s="108"/>
      <c r="C8658" s="220"/>
      <c r="D8658" s="108"/>
      <c r="E8658" s="220"/>
      <c r="F8658" s="108"/>
      <c r="G8658" s="220"/>
      <c r="H8658" s="108"/>
      <c r="I8658" s="220"/>
      <c r="J8658" s="108"/>
      <c r="K8658" s="220"/>
      <c r="L8658" s="108"/>
      <c r="M8658" s="220"/>
      <c r="N8658" s="108"/>
      <c r="O8658" s="220"/>
      <c r="P8658" s="108"/>
      <c r="Q8658" s="225"/>
    </row>
    <row r="8659" spans="2:17" x14ac:dyDescent="0.25">
      <c r="B8659" s="108"/>
      <c r="C8659" s="220"/>
      <c r="D8659" s="108"/>
      <c r="E8659" s="220"/>
      <c r="F8659" s="108"/>
      <c r="G8659" s="220"/>
      <c r="H8659" s="108"/>
      <c r="I8659" s="220"/>
      <c r="J8659" s="108"/>
      <c r="K8659" s="220"/>
      <c r="L8659" s="108"/>
      <c r="M8659" s="220"/>
      <c r="N8659" s="108"/>
      <c r="O8659" s="220"/>
      <c r="P8659" s="108"/>
      <c r="Q8659" s="225"/>
    </row>
    <row r="8660" spans="2:17" x14ac:dyDescent="0.25">
      <c r="B8660" s="108"/>
      <c r="C8660" s="220"/>
      <c r="D8660" s="108"/>
      <c r="E8660" s="220"/>
      <c r="F8660" s="108"/>
      <c r="G8660" s="220"/>
      <c r="H8660" s="108"/>
      <c r="I8660" s="220"/>
      <c r="J8660" s="108"/>
      <c r="K8660" s="220"/>
      <c r="L8660" s="108"/>
      <c r="M8660" s="220"/>
      <c r="N8660" s="108"/>
      <c r="O8660" s="220"/>
      <c r="P8660" s="108"/>
      <c r="Q8660" s="225"/>
    </row>
    <row r="8661" spans="2:17" x14ac:dyDescent="0.25">
      <c r="B8661" s="108"/>
      <c r="C8661" s="220"/>
      <c r="D8661" s="108"/>
      <c r="E8661" s="220"/>
      <c r="F8661" s="108"/>
      <c r="G8661" s="220"/>
      <c r="H8661" s="108"/>
      <c r="I8661" s="220"/>
      <c r="J8661" s="108"/>
      <c r="K8661" s="220"/>
      <c r="L8661" s="108"/>
      <c r="M8661" s="220"/>
      <c r="N8661" s="108"/>
      <c r="O8661" s="220"/>
      <c r="P8661" s="108"/>
      <c r="Q8661" s="225"/>
    </row>
    <row r="8662" spans="2:17" x14ac:dyDescent="0.25">
      <c r="B8662" s="108"/>
      <c r="C8662" s="220"/>
      <c r="D8662" s="108"/>
      <c r="E8662" s="220"/>
      <c r="F8662" s="108"/>
      <c r="G8662" s="220"/>
      <c r="H8662" s="108"/>
      <c r="I8662" s="220"/>
      <c r="J8662" s="108"/>
      <c r="K8662" s="220"/>
      <c r="L8662" s="108"/>
      <c r="M8662" s="220"/>
      <c r="N8662" s="108"/>
      <c r="O8662" s="220"/>
      <c r="P8662" s="108"/>
      <c r="Q8662" s="225"/>
    </row>
    <row r="8663" spans="2:17" x14ac:dyDescent="0.25">
      <c r="B8663" s="108"/>
      <c r="C8663" s="220"/>
      <c r="D8663" s="108"/>
      <c r="E8663" s="220"/>
      <c r="F8663" s="108"/>
      <c r="G8663" s="220"/>
      <c r="H8663" s="108"/>
      <c r="I8663" s="220"/>
      <c r="J8663" s="108"/>
      <c r="K8663" s="220"/>
      <c r="L8663" s="108"/>
      <c r="M8663" s="220"/>
      <c r="N8663" s="108"/>
      <c r="O8663" s="220"/>
      <c r="P8663" s="108"/>
      <c r="Q8663" s="225"/>
    </row>
    <row r="8664" spans="2:17" x14ac:dyDescent="0.25">
      <c r="B8664" s="108"/>
      <c r="C8664" s="220"/>
      <c r="D8664" s="108"/>
      <c r="E8664" s="220"/>
      <c r="F8664" s="108"/>
      <c r="G8664" s="220"/>
      <c r="H8664" s="108"/>
      <c r="I8664" s="220"/>
      <c r="J8664" s="108"/>
      <c r="K8664" s="220"/>
      <c r="L8664" s="108"/>
      <c r="M8664" s="220"/>
      <c r="N8664" s="108"/>
      <c r="O8664" s="220"/>
      <c r="P8664" s="108"/>
      <c r="Q8664" s="225"/>
    </row>
    <row r="8665" spans="2:17" x14ac:dyDescent="0.25">
      <c r="B8665" s="108"/>
      <c r="C8665" s="220"/>
      <c r="D8665" s="108"/>
      <c r="E8665" s="220"/>
      <c r="F8665" s="108"/>
      <c r="G8665" s="220"/>
      <c r="H8665" s="108"/>
      <c r="I8665" s="220"/>
      <c r="J8665" s="108"/>
      <c r="K8665" s="220"/>
      <c r="L8665" s="108"/>
      <c r="M8665" s="220"/>
      <c r="N8665" s="108"/>
      <c r="O8665" s="220"/>
      <c r="P8665" s="108"/>
      <c r="Q8665" s="225"/>
    </row>
    <row r="8666" spans="2:17" x14ac:dyDescent="0.25">
      <c r="B8666" s="108"/>
      <c r="C8666" s="220"/>
      <c r="D8666" s="108"/>
      <c r="E8666" s="220"/>
      <c r="F8666" s="108"/>
      <c r="G8666" s="220"/>
      <c r="H8666" s="108"/>
      <c r="I8666" s="220"/>
      <c r="J8666" s="108"/>
      <c r="K8666" s="220"/>
      <c r="L8666" s="108"/>
      <c r="M8666" s="220"/>
      <c r="N8666" s="108"/>
      <c r="O8666" s="220"/>
      <c r="P8666" s="108"/>
      <c r="Q8666" s="225"/>
    </row>
    <row r="8667" spans="2:17" x14ac:dyDescent="0.25">
      <c r="B8667" s="108"/>
      <c r="C8667" s="220"/>
      <c r="D8667" s="108"/>
      <c r="E8667" s="220"/>
      <c r="F8667" s="108"/>
      <c r="G8667" s="220"/>
      <c r="H8667" s="108"/>
      <c r="I8667" s="220"/>
      <c r="J8667" s="108"/>
      <c r="K8667" s="220"/>
      <c r="L8667" s="108"/>
      <c r="M8667" s="220"/>
      <c r="N8667" s="108"/>
      <c r="O8667" s="220"/>
      <c r="P8667" s="108"/>
      <c r="Q8667" s="225"/>
    </row>
    <row r="8668" spans="2:17" x14ac:dyDescent="0.25">
      <c r="B8668" s="108"/>
      <c r="C8668" s="220"/>
      <c r="D8668" s="108"/>
      <c r="E8668" s="220"/>
      <c r="F8668" s="108"/>
      <c r="G8668" s="220"/>
      <c r="H8668" s="108"/>
      <c r="I8668" s="220"/>
      <c r="J8668" s="108"/>
      <c r="K8668" s="220"/>
      <c r="L8668" s="108"/>
      <c r="M8668" s="220"/>
      <c r="N8668" s="108"/>
      <c r="O8668" s="220"/>
      <c r="P8668" s="108"/>
      <c r="Q8668" s="225"/>
    </row>
    <row r="8669" spans="2:17" x14ac:dyDescent="0.25">
      <c r="B8669" s="108"/>
      <c r="C8669" s="220"/>
      <c r="D8669" s="108"/>
      <c r="E8669" s="220"/>
      <c r="F8669" s="108"/>
      <c r="G8669" s="220"/>
      <c r="H8669" s="108"/>
      <c r="I8669" s="220"/>
      <c r="J8669" s="108"/>
      <c r="K8669" s="220"/>
      <c r="L8669" s="108"/>
      <c r="M8669" s="220"/>
      <c r="N8669" s="108"/>
      <c r="O8669" s="220"/>
      <c r="P8669" s="108"/>
      <c r="Q8669" s="225"/>
    </row>
    <row r="8670" spans="2:17" x14ac:dyDescent="0.25">
      <c r="B8670" s="108"/>
      <c r="C8670" s="220"/>
      <c r="D8670" s="108"/>
      <c r="E8670" s="220"/>
      <c r="F8670" s="108"/>
      <c r="G8670" s="220"/>
      <c r="H8670" s="108"/>
      <c r="I8670" s="220"/>
      <c r="J8670" s="108"/>
      <c r="K8670" s="220"/>
      <c r="L8670" s="108"/>
      <c r="M8670" s="220"/>
      <c r="N8670" s="108"/>
      <c r="O8670" s="220"/>
      <c r="P8670" s="108"/>
      <c r="Q8670" s="225"/>
    </row>
    <row r="8671" spans="2:17" x14ac:dyDescent="0.25">
      <c r="B8671" s="108"/>
      <c r="C8671" s="220"/>
      <c r="D8671" s="108"/>
      <c r="E8671" s="220"/>
      <c r="F8671" s="108"/>
      <c r="G8671" s="220"/>
      <c r="H8671" s="108"/>
      <c r="I8671" s="220"/>
      <c r="J8671" s="108"/>
      <c r="K8671" s="220"/>
      <c r="L8671" s="108"/>
      <c r="M8671" s="220"/>
      <c r="N8671" s="108"/>
      <c r="O8671" s="220"/>
      <c r="P8671" s="108"/>
      <c r="Q8671" s="225"/>
    </row>
    <row r="8672" spans="2:17" x14ac:dyDescent="0.25">
      <c r="B8672" s="108"/>
      <c r="C8672" s="220"/>
      <c r="D8672" s="108"/>
      <c r="E8672" s="220"/>
      <c r="F8672" s="108"/>
      <c r="G8672" s="220"/>
      <c r="H8672" s="108"/>
      <c r="I8672" s="220"/>
      <c r="J8672" s="108"/>
      <c r="K8672" s="220"/>
      <c r="L8672" s="108"/>
      <c r="M8672" s="220"/>
      <c r="N8672" s="108"/>
      <c r="O8672" s="220"/>
      <c r="P8672" s="108"/>
      <c r="Q8672" s="225"/>
    </row>
    <row r="8673" spans="2:17" x14ac:dyDescent="0.25">
      <c r="B8673" s="108"/>
      <c r="C8673" s="220"/>
      <c r="D8673" s="108"/>
      <c r="E8673" s="220"/>
      <c r="F8673" s="108"/>
      <c r="G8673" s="220"/>
      <c r="H8673" s="108"/>
      <c r="I8673" s="220"/>
      <c r="J8673" s="108"/>
      <c r="K8673" s="220"/>
      <c r="L8673" s="108"/>
      <c r="M8673" s="220"/>
      <c r="N8673" s="108"/>
      <c r="O8673" s="220"/>
      <c r="P8673" s="108"/>
      <c r="Q8673" s="225"/>
    </row>
    <row r="8674" spans="2:17" x14ac:dyDescent="0.25">
      <c r="B8674" s="108"/>
      <c r="C8674" s="220"/>
      <c r="D8674" s="108"/>
      <c r="E8674" s="220"/>
      <c r="F8674" s="108"/>
      <c r="G8674" s="220"/>
      <c r="H8674" s="108"/>
      <c r="I8674" s="220"/>
      <c r="J8674" s="108"/>
      <c r="K8674" s="220"/>
      <c r="L8674" s="108"/>
      <c r="M8674" s="220"/>
      <c r="N8674" s="108"/>
      <c r="O8674" s="220"/>
      <c r="P8674" s="108"/>
      <c r="Q8674" s="225"/>
    </row>
    <row r="8675" spans="2:17" x14ac:dyDescent="0.25">
      <c r="B8675" s="108"/>
      <c r="C8675" s="220"/>
      <c r="D8675" s="108"/>
      <c r="E8675" s="220"/>
      <c r="F8675" s="108"/>
      <c r="G8675" s="220"/>
      <c r="H8675" s="108"/>
      <c r="I8675" s="220"/>
      <c r="J8675" s="108"/>
      <c r="K8675" s="220"/>
      <c r="L8675" s="108"/>
      <c r="M8675" s="220"/>
      <c r="N8675" s="108"/>
      <c r="O8675" s="220"/>
      <c r="P8675" s="108"/>
      <c r="Q8675" s="225"/>
    </row>
    <row r="8676" spans="2:17" x14ac:dyDescent="0.25">
      <c r="B8676" s="108"/>
      <c r="C8676" s="220"/>
      <c r="D8676" s="108"/>
      <c r="E8676" s="220"/>
      <c r="F8676" s="108"/>
      <c r="G8676" s="220"/>
      <c r="H8676" s="108"/>
      <c r="I8676" s="220"/>
      <c r="J8676" s="108"/>
      <c r="K8676" s="220"/>
      <c r="L8676" s="108"/>
      <c r="M8676" s="220"/>
      <c r="N8676" s="108"/>
      <c r="O8676" s="220"/>
      <c r="P8676" s="108"/>
      <c r="Q8676" s="225"/>
    </row>
    <row r="8677" spans="2:17" x14ac:dyDescent="0.25">
      <c r="B8677" s="108"/>
      <c r="C8677" s="220"/>
      <c r="D8677" s="108"/>
      <c r="E8677" s="220"/>
      <c r="F8677" s="108"/>
      <c r="G8677" s="220"/>
      <c r="H8677" s="108"/>
      <c r="I8677" s="220"/>
      <c r="J8677" s="108"/>
      <c r="K8677" s="220"/>
      <c r="L8677" s="108"/>
      <c r="M8677" s="220"/>
      <c r="N8677" s="108"/>
      <c r="O8677" s="220"/>
      <c r="P8677" s="108"/>
      <c r="Q8677" s="225"/>
    </row>
    <row r="8678" spans="2:17" x14ac:dyDescent="0.25">
      <c r="B8678" s="108"/>
      <c r="C8678" s="220"/>
      <c r="D8678" s="108"/>
      <c r="E8678" s="220"/>
      <c r="F8678" s="108"/>
      <c r="G8678" s="220"/>
      <c r="H8678" s="108"/>
      <c r="I8678" s="220"/>
      <c r="J8678" s="108"/>
      <c r="K8678" s="220"/>
      <c r="L8678" s="108"/>
      <c r="M8678" s="220"/>
      <c r="N8678" s="108"/>
      <c r="O8678" s="220"/>
      <c r="P8678" s="108"/>
      <c r="Q8678" s="225"/>
    </row>
    <row r="8679" spans="2:17" x14ac:dyDescent="0.25">
      <c r="B8679" s="108"/>
      <c r="C8679" s="220"/>
      <c r="D8679" s="108"/>
      <c r="E8679" s="220"/>
      <c r="F8679" s="108"/>
      <c r="G8679" s="220"/>
      <c r="H8679" s="108"/>
      <c r="I8679" s="220"/>
      <c r="J8679" s="108"/>
      <c r="K8679" s="220"/>
      <c r="L8679" s="108"/>
      <c r="M8679" s="220"/>
      <c r="N8679" s="108"/>
      <c r="O8679" s="220"/>
      <c r="P8679" s="108"/>
      <c r="Q8679" s="225"/>
    </row>
    <row r="8680" spans="2:17" x14ac:dyDescent="0.25">
      <c r="B8680" s="108"/>
      <c r="C8680" s="220"/>
      <c r="D8680" s="108"/>
      <c r="E8680" s="220"/>
      <c r="F8680" s="108"/>
      <c r="G8680" s="220"/>
      <c r="H8680" s="108"/>
      <c r="I8680" s="220"/>
      <c r="J8680" s="108"/>
      <c r="K8680" s="220"/>
      <c r="L8680" s="108"/>
      <c r="M8680" s="220"/>
      <c r="N8680" s="108"/>
      <c r="O8680" s="220"/>
      <c r="P8680" s="108"/>
      <c r="Q8680" s="225"/>
    </row>
    <row r="8681" spans="2:17" x14ac:dyDescent="0.25">
      <c r="B8681" s="108"/>
      <c r="C8681" s="220"/>
      <c r="D8681" s="108"/>
      <c r="E8681" s="220"/>
      <c r="F8681" s="108"/>
      <c r="G8681" s="220"/>
      <c r="H8681" s="108"/>
      <c r="I8681" s="220"/>
      <c r="J8681" s="108"/>
      <c r="K8681" s="220"/>
      <c r="L8681" s="108"/>
      <c r="M8681" s="220"/>
      <c r="N8681" s="108"/>
      <c r="O8681" s="220"/>
      <c r="P8681" s="108"/>
      <c r="Q8681" s="225"/>
    </row>
    <row r="8682" spans="2:17" x14ac:dyDescent="0.25">
      <c r="B8682" s="108"/>
      <c r="C8682" s="220"/>
      <c r="D8682" s="108"/>
      <c r="E8682" s="220"/>
      <c r="F8682" s="108"/>
      <c r="G8682" s="220"/>
      <c r="H8682" s="108"/>
      <c r="I8682" s="220"/>
      <c r="J8682" s="108"/>
      <c r="K8682" s="220"/>
      <c r="L8682" s="108"/>
      <c r="M8682" s="220"/>
      <c r="N8682" s="108"/>
      <c r="O8682" s="220"/>
      <c r="P8682" s="108"/>
      <c r="Q8682" s="225"/>
    </row>
    <row r="8683" spans="2:17" x14ac:dyDescent="0.25">
      <c r="B8683" s="108"/>
      <c r="C8683" s="220"/>
      <c r="D8683" s="108"/>
      <c r="E8683" s="220"/>
      <c r="F8683" s="108"/>
      <c r="G8683" s="220"/>
      <c r="H8683" s="108"/>
      <c r="I8683" s="220"/>
      <c r="J8683" s="108"/>
      <c r="K8683" s="220"/>
      <c r="L8683" s="108"/>
      <c r="M8683" s="220"/>
      <c r="N8683" s="108"/>
      <c r="O8683" s="220"/>
      <c r="P8683" s="108"/>
      <c r="Q8683" s="225"/>
    </row>
    <row r="8684" spans="2:17" x14ac:dyDescent="0.25">
      <c r="B8684" s="108"/>
      <c r="C8684" s="220"/>
      <c r="D8684" s="108"/>
      <c r="E8684" s="220"/>
      <c r="F8684" s="108"/>
      <c r="G8684" s="220"/>
      <c r="H8684" s="108"/>
      <c r="I8684" s="220"/>
      <c r="J8684" s="108"/>
      <c r="K8684" s="220"/>
      <c r="L8684" s="108"/>
      <c r="M8684" s="220"/>
      <c r="N8684" s="108"/>
      <c r="O8684" s="220"/>
      <c r="P8684" s="108"/>
      <c r="Q8684" s="225"/>
    </row>
    <row r="8685" spans="2:17" x14ac:dyDescent="0.25">
      <c r="B8685" s="108"/>
      <c r="C8685" s="220"/>
      <c r="D8685" s="108"/>
      <c r="E8685" s="220"/>
      <c r="F8685" s="108"/>
      <c r="G8685" s="220"/>
      <c r="H8685" s="108"/>
      <c r="I8685" s="220"/>
      <c r="J8685" s="108"/>
      <c r="K8685" s="220"/>
      <c r="L8685" s="108"/>
      <c r="M8685" s="220"/>
      <c r="N8685" s="108"/>
      <c r="O8685" s="220"/>
      <c r="P8685" s="108"/>
      <c r="Q8685" s="225"/>
    </row>
    <row r="8686" spans="2:17" x14ac:dyDescent="0.25">
      <c r="B8686" s="108"/>
      <c r="C8686" s="220"/>
      <c r="D8686" s="108"/>
      <c r="E8686" s="220"/>
      <c r="F8686" s="108"/>
      <c r="G8686" s="220"/>
      <c r="H8686" s="108"/>
      <c r="I8686" s="220"/>
      <c r="J8686" s="108"/>
      <c r="K8686" s="220"/>
      <c r="L8686" s="108"/>
      <c r="M8686" s="220"/>
      <c r="N8686" s="108"/>
      <c r="O8686" s="220"/>
      <c r="P8686" s="108"/>
      <c r="Q8686" s="225"/>
    </row>
    <row r="8687" spans="2:17" x14ac:dyDescent="0.25">
      <c r="B8687" s="108"/>
      <c r="C8687" s="220"/>
      <c r="D8687" s="108"/>
      <c r="E8687" s="220"/>
      <c r="F8687" s="108"/>
      <c r="G8687" s="220"/>
      <c r="H8687" s="108"/>
      <c r="I8687" s="220"/>
      <c r="J8687" s="108"/>
      <c r="K8687" s="220"/>
      <c r="L8687" s="108"/>
      <c r="M8687" s="220"/>
      <c r="N8687" s="108"/>
      <c r="O8687" s="220"/>
      <c r="P8687" s="108"/>
      <c r="Q8687" s="225"/>
    </row>
    <row r="8688" spans="2:17" x14ac:dyDescent="0.25">
      <c r="B8688" s="108"/>
      <c r="C8688" s="220"/>
      <c r="D8688" s="108"/>
      <c r="E8688" s="220"/>
      <c r="F8688" s="108"/>
      <c r="G8688" s="220"/>
      <c r="H8688" s="108"/>
      <c r="I8688" s="220"/>
      <c r="J8688" s="108"/>
      <c r="K8688" s="220"/>
      <c r="L8688" s="108"/>
      <c r="M8688" s="220"/>
      <c r="N8688" s="108"/>
      <c r="O8688" s="220"/>
      <c r="P8688" s="108"/>
      <c r="Q8688" s="225"/>
    </row>
    <row r="8689" spans="2:17" x14ac:dyDescent="0.25">
      <c r="B8689" s="108"/>
      <c r="C8689" s="220"/>
      <c r="D8689" s="108"/>
      <c r="E8689" s="220"/>
      <c r="F8689" s="108"/>
      <c r="G8689" s="220"/>
      <c r="H8689" s="108"/>
      <c r="I8689" s="220"/>
      <c r="J8689" s="108"/>
      <c r="K8689" s="220"/>
      <c r="L8689" s="108"/>
      <c r="M8689" s="220"/>
      <c r="N8689" s="108"/>
      <c r="O8689" s="220"/>
      <c r="P8689" s="108"/>
      <c r="Q8689" s="225"/>
    </row>
    <row r="8690" spans="2:17" x14ac:dyDescent="0.25">
      <c r="B8690" s="108"/>
      <c r="C8690" s="220"/>
      <c r="D8690" s="108"/>
      <c r="E8690" s="220"/>
      <c r="F8690" s="108"/>
      <c r="G8690" s="220"/>
      <c r="H8690" s="108"/>
      <c r="I8690" s="220"/>
      <c r="J8690" s="108"/>
      <c r="K8690" s="220"/>
      <c r="L8690" s="108"/>
      <c r="M8690" s="220"/>
      <c r="N8690" s="108"/>
      <c r="O8690" s="220"/>
      <c r="P8690" s="108"/>
      <c r="Q8690" s="225"/>
    </row>
    <row r="8691" spans="2:17" x14ac:dyDescent="0.25">
      <c r="B8691" s="108"/>
      <c r="C8691" s="220"/>
      <c r="D8691" s="108"/>
      <c r="E8691" s="220"/>
      <c r="F8691" s="108"/>
      <c r="G8691" s="220"/>
      <c r="H8691" s="108"/>
      <c r="I8691" s="220"/>
      <c r="J8691" s="108"/>
      <c r="K8691" s="220"/>
      <c r="L8691" s="108"/>
      <c r="M8691" s="220"/>
      <c r="N8691" s="108"/>
      <c r="O8691" s="220"/>
      <c r="P8691" s="108"/>
      <c r="Q8691" s="225"/>
    </row>
    <row r="8692" spans="2:17" x14ac:dyDescent="0.25">
      <c r="B8692" s="108"/>
      <c r="C8692" s="220"/>
      <c r="D8692" s="108"/>
      <c r="E8692" s="220"/>
      <c r="F8692" s="108"/>
      <c r="G8692" s="220"/>
      <c r="H8692" s="108"/>
      <c r="I8692" s="220"/>
      <c r="J8692" s="108"/>
      <c r="K8692" s="220"/>
      <c r="L8692" s="108"/>
      <c r="M8692" s="220"/>
      <c r="N8692" s="108"/>
      <c r="O8692" s="220"/>
      <c r="P8692" s="108"/>
      <c r="Q8692" s="225"/>
    </row>
    <row r="8693" spans="2:17" x14ac:dyDescent="0.25">
      <c r="B8693" s="108"/>
      <c r="C8693" s="220"/>
      <c r="D8693" s="108"/>
      <c r="E8693" s="220"/>
      <c r="F8693" s="108"/>
      <c r="G8693" s="220"/>
      <c r="H8693" s="108"/>
      <c r="I8693" s="220"/>
      <c r="J8693" s="108"/>
      <c r="K8693" s="220"/>
      <c r="L8693" s="108"/>
      <c r="M8693" s="220"/>
      <c r="N8693" s="108"/>
      <c r="O8693" s="220"/>
      <c r="P8693" s="108"/>
      <c r="Q8693" s="225"/>
    </row>
    <row r="8694" spans="2:17" x14ac:dyDescent="0.25">
      <c r="B8694" s="108"/>
      <c r="C8694" s="220"/>
      <c r="D8694" s="108"/>
      <c r="E8694" s="220"/>
      <c r="F8694" s="108"/>
      <c r="G8694" s="220"/>
      <c r="H8694" s="108"/>
      <c r="I8694" s="220"/>
      <c r="J8694" s="108"/>
      <c r="K8694" s="220"/>
      <c r="L8694" s="108"/>
      <c r="M8694" s="220"/>
      <c r="N8694" s="108"/>
      <c r="O8694" s="220"/>
      <c r="P8694" s="108"/>
      <c r="Q8694" s="225"/>
    </row>
    <row r="8695" spans="2:17" x14ac:dyDescent="0.25">
      <c r="B8695" s="108"/>
      <c r="C8695" s="220"/>
      <c r="D8695" s="108"/>
      <c r="E8695" s="220"/>
      <c r="F8695" s="108"/>
      <c r="G8695" s="220"/>
      <c r="H8695" s="108"/>
      <c r="I8695" s="220"/>
      <c r="J8695" s="108"/>
      <c r="K8695" s="220"/>
      <c r="L8695" s="108"/>
      <c r="M8695" s="220"/>
      <c r="N8695" s="108"/>
      <c r="O8695" s="220"/>
      <c r="P8695" s="108"/>
      <c r="Q8695" s="225"/>
    </row>
    <row r="8696" spans="2:17" x14ac:dyDescent="0.25">
      <c r="B8696" s="108"/>
      <c r="C8696" s="220"/>
      <c r="D8696" s="108"/>
      <c r="E8696" s="220"/>
      <c r="F8696" s="108"/>
      <c r="G8696" s="220"/>
      <c r="H8696" s="108"/>
      <c r="I8696" s="220"/>
      <c r="J8696" s="108"/>
      <c r="K8696" s="220"/>
      <c r="L8696" s="108"/>
      <c r="M8696" s="220"/>
      <c r="N8696" s="108"/>
      <c r="O8696" s="220"/>
      <c r="P8696" s="108"/>
      <c r="Q8696" s="225"/>
    </row>
    <row r="8697" spans="2:17" x14ac:dyDescent="0.25">
      <c r="B8697" s="108"/>
      <c r="C8697" s="220"/>
      <c r="D8697" s="108"/>
      <c r="E8697" s="220"/>
      <c r="F8697" s="108"/>
      <c r="G8697" s="220"/>
      <c r="H8697" s="108"/>
      <c r="I8697" s="220"/>
      <c r="J8697" s="108"/>
      <c r="K8697" s="220"/>
      <c r="L8697" s="108"/>
      <c r="M8697" s="220"/>
      <c r="N8697" s="108"/>
      <c r="O8697" s="220"/>
      <c r="P8697" s="108"/>
      <c r="Q8697" s="225"/>
    </row>
    <row r="8698" spans="2:17" x14ac:dyDescent="0.25">
      <c r="B8698" s="108"/>
      <c r="C8698" s="220"/>
      <c r="D8698" s="108"/>
      <c r="E8698" s="220"/>
      <c r="F8698" s="108"/>
      <c r="G8698" s="220"/>
      <c r="H8698" s="108"/>
      <c r="I8698" s="220"/>
      <c r="J8698" s="108"/>
      <c r="K8698" s="220"/>
      <c r="L8698" s="108"/>
      <c r="M8698" s="220"/>
      <c r="N8698" s="108"/>
      <c r="O8698" s="220"/>
      <c r="P8698" s="108"/>
      <c r="Q8698" s="225"/>
    </row>
    <row r="8699" spans="2:17" x14ac:dyDescent="0.25">
      <c r="B8699" s="108"/>
      <c r="C8699" s="220"/>
      <c r="D8699" s="108"/>
      <c r="E8699" s="220"/>
      <c r="F8699" s="108"/>
      <c r="G8699" s="220"/>
      <c r="H8699" s="108"/>
      <c r="I8699" s="220"/>
      <c r="J8699" s="108"/>
      <c r="K8699" s="220"/>
      <c r="L8699" s="108"/>
      <c r="M8699" s="220"/>
      <c r="N8699" s="108"/>
      <c r="O8699" s="220"/>
      <c r="P8699" s="108"/>
      <c r="Q8699" s="225"/>
    </row>
    <row r="8700" spans="2:17" x14ac:dyDescent="0.25">
      <c r="B8700" s="108"/>
      <c r="C8700" s="220"/>
      <c r="D8700" s="108"/>
      <c r="E8700" s="220"/>
      <c r="F8700" s="108"/>
      <c r="G8700" s="220"/>
      <c r="H8700" s="108"/>
      <c r="I8700" s="220"/>
      <c r="J8700" s="108"/>
      <c r="K8700" s="220"/>
      <c r="L8700" s="108"/>
      <c r="M8700" s="220"/>
      <c r="N8700" s="108"/>
      <c r="O8700" s="220"/>
      <c r="P8700" s="108"/>
      <c r="Q8700" s="225"/>
    </row>
    <row r="8701" spans="2:17" x14ac:dyDescent="0.25">
      <c r="B8701" s="108"/>
      <c r="C8701" s="220"/>
      <c r="D8701" s="108"/>
      <c r="E8701" s="220"/>
      <c r="F8701" s="108"/>
      <c r="G8701" s="220"/>
      <c r="H8701" s="108"/>
      <c r="I8701" s="220"/>
      <c r="J8701" s="108"/>
      <c r="K8701" s="220"/>
      <c r="L8701" s="108"/>
      <c r="M8701" s="220"/>
      <c r="N8701" s="108"/>
      <c r="O8701" s="220"/>
      <c r="P8701" s="108"/>
      <c r="Q8701" s="225"/>
    </row>
    <row r="8702" spans="2:17" x14ac:dyDescent="0.25">
      <c r="B8702" s="108"/>
      <c r="C8702" s="220"/>
      <c r="D8702" s="108"/>
      <c r="E8702" s="220"/>
      <c r="F8702" s="108"/>
      <c r="G8702" s="220"/>
      <c r="H8702" s="108"/>
      <c r="I8702" s="220"/>
      <c r="J8702" s="108"/>
      <c r="K8702" s="220"/>
      <c r="L8702" s="108"/>
      <c r="M8702" s="220"/>
      <c r="N8702" s="108"/>
      <c r="O8702" s="220"/>
      <c r="P8702" s="108"/>
      <c r="Q8702" s="225"/>
    </row>
    <row r="8703" spans="2:17" x14ac:dyDescent="0.25">
      <c r="B8703" s="108"/>
      <c r="C8703" s="220"/>
      <c r="D8703" s="108"/>
      <c r="E8703" s="220"/>
      <c r="F8703" s="108"/>
      <c r="G8703" s="220"/>
      <c r="H8703" s="108"/>
      <c r="I8703" s="220"/>
      <c r="J8703" s="108"/>
      <c r="K8703" s="220"/>
      <c r="L8703" s="108"/>
      <c r="M8703" s="220"/>
      <c r="N8703" s="108"/>
      <c r="O8703" s="220"/>
      <c r="P8703" s="108"/>
      <c r="Q8703" s="225"/>
    </row>
    <row r="8704" spans="2:17" x14ac:dyDescent="0.25">
      <c r="B8704" s="108"/>
      <c r="C8704" s="220"/>
      <c r="D8704" s="108"/>
      <c r="E8704" s="220"/>
      <c r="F8704" s="108"/>
      <c r="G8704" s="220"/>
      <c r="H8704" s="108"/>
      <c r="I8704" s="220"/>
      <c r="J8704" s="108"/>
      <c r="K8704" s="220"/>
      <c r="L8704" s="108"/>
      <c r="M8704" s="220"/>
      <c r="N8704" s="108"/>
      <c r="O8704" s="220"/>
      <c r="P8704" s="108"/>
      <c r="Q8704" s="225"/>
    </row>
    <row r="8705" spans="2:17" x14ac:dyDescent="0.25">
      <c r="B8705" s="108"/>
      <c r="C8705" s="220"/>
      <c r="D8705" s="108"/>
      <c r="E8705" s="220"/>
      <c r="F8705" s="108"/>
      <c r="G8705" s="220"/>
      <c r="H8705" s="108"/>
      <c r="I8705" s="220"/>
      <c r="J8705" s="108"/>
      <c r="K8705" s="220"/>
      <c r="L8705" s="108"/>
      <c r="M8705" s="220"/>
      <c r="N8705" s="108"/>
      <c r="O8705" s="220"/>
      <c r="P8705" s="108"/>
      <c r="Q8705" s="225"/>
    </row>
    <row r="8706" spans="2:17" x14ac:dyDescent="0.25">
      <c r="B8706" s="108"/>
      <c r="C8706" s="220"/>
      <c r="D8706" s="108"/>
      <c r="E8706" s="220"/>
      <c r="F8706" s="108"/>
      <c r="G8706" s="220"/>
      <c r="H8706" s="108"/>
      <c r="I8706" s="220"/>
      <c r="J8706" s="108"/>
      <c r="K8706" s="220"/>
      <c r="L8706" s="108"/>
      <c r="M8706" s="220"/>
      <c r="N8706" s="108"/>
      <c r="O8706" s="220"/>
      <c r="P8706" s="108"/>
      <c r="Q8706" s="225"/>
    </row>
    <row r="8707" spans="2:17" x14ac:dyDescent="0.25">
      <c r="B8707" s="108"/>
      <c r="C8707" s="220"/>
      <c r="D8707" s="108"/>
      <c r="E8707" s="220"/>
      <c r="F8707" s="108"/>
      <c r="G8707" s="220"/>
      <c r="H8707" s="108"/>
      <c r="I8707" s="220"/>
      <c r="J8707" s="108"/>
      <c r="K8707" s="220"/>
      <c r="L8707" s="108"/>
      <c r="M8707" s="220"/>
      <c r="N8707" s="108"/>
      <c r="O8707" s="220"/>
      <c r="P8707" s="108"/>
      <c r="Q8707" s="225"/>
    </row>
    <row r="8708" spans="2:17" x14ac:dyDescent="0.25">
      <c r="B8708" s="108"/>
      <c r="C8708" s="220"/>
      <c r="D8708" s="108"/>
      <c r="E8708" s="220"/>
      <c r="F8708" s="108"/>
      <c r="G8708" s="220"/>
      <c r="H8708" s="108"/>
      <c r="I8708" s="220"/>
      <c r="J8708" s="108"/>
      <c r="K8708" s="220"/>
      <c r="L8708" s="108"/>
      <c r="M8708" s="220"/>
      <c r="N8708" s="108"/>
      <c r="O8708" s="220"/>
      <c r="P8708" s="108"/>
      <c r="Q8708" s="225"/>
    </row>
    <row r="8709" spans="2:17" x14ac:dyDescent="0.25">
      <c r="B8709" s="108"/>
      <c r="C8709" s="220"/>
      <c r="D8709" s="108"/>
      <c r="E8709" s="220"/>
      <c r="F8709" s="108"/>
      <c r="G8709" s="220"/>
      <c r="H8709" s="108"/>
      <c r="I8709" s="220"/>
      <c r="J8709" s="108"/>
      <c r="K8709" s="220"/>
      <c r="L8709" s="108"/>
      <c r="M8709" s="220"/>
      <c r="N8709" s="108"/>
      <c r="O8709" s="220"/>
      <c r="P8709" s="108"/>
      <c r="Q8709" s="225"/>
    </row>
    <row r="8710" spans="2:17" x14ac:dyDescent="0.25">
      <c r="B8710" s="108"/>
      <c r="C8710" s="220"/>
      <c r="D8710" s="108"/>
      <c r="E8710" s="220"/>
      <c r="F8710" s="108"/>
      <c r="G8710" s="220"/>
      <c r="H8710" s="108"/>
      <c r="I8710" s="220"/>
      <c r="J8710" s="108"/>
      <c r="K8710" s="220"/>
      <c r="L8710" s="108"/>
      <c r="M8710" s="220"/>
      <c r="N8710" s="108"/>
      <c r="O8710" s="220"/>
      <c r="P8710" s="108"/>
      <c r="Q8710" s="225"/>
    </row>
    <row r="8711" spans="2:17" x14ac:dyDescent="0.25">
      <c r="B8711" s="108"/>
      <c r="C8711" s="220"/>
      <c r="D8711" s="108"/>
      <c r="E8711" s="220"/>
      <c r="F8711" s="108"/>
      <c r="G8711" s="220"/>
      <c r="H8711" s="108"/>
      <c r="I8711" s="220"/>
      <c r="J8711" s="108"/>
      <c r="K8711" s="220"/>
      <c r="L8711" s="108"/>
      <c r="M8711" s="220"/>
      <c r="N8711" s="108"/>
      <c r="O8711" s="220"/>
      <c r="P8711" s="108"/>
      <c r="Q8711" s="225"/>
    </row>
    <row r="8712" spans="2:17" x14ac:dyDescent="0.25">
      <c r="B8712" s="108"/>
      <c r="C8712" s="220"/>
      <c r="D8712" s="108"/>
      <c r="E8712" s="220"/>
      <c r="F8712" s="108"/>
      <c r="G8712" s="220"/>
      <c r="H8712" s="108"/>
      <c r="I8712" s="220"/>
      <c r="J8712" s="108"/>
      <c r="K8712" s="220"/>
      <c r="L8712" s="108"/>
      <c r="M8712" s="220"/>
      <c r="N8712" s="108"/>
      <c r="O8712" s="220"/>
      <c r="P8712" s="108"/>
      <c r="Q8712" s="225"/>
    </row>
    <row r="8713" spans="2:17" x14ac:dyDescent="0.25">
      <c r="B8713" s="108"/>
      <c r="C8713" s="220"/>
      <c r="D8713" s="108"/>
      <c r="E8713" s="220"/>
      <c r="F8713" s="108"/>
      <c r="G8713" s="220"/>
      <c r="H8713" s="108"/>
      <c r="I8713" s="220"/>
      <c r="J8713" s="108"/>
      <c r="K8713" s="220"/>
      <c r="L8713" s="108"/>
      <c r="M8713" s="220"/>
      <c r="N8713" s="108"/>
      <c r="O8713" s="220"/>
      <c r="P8713" s="108"/>
      <c r="Q8713" s="225"/>
    </row>
    <row r="8714" spans="2:17" x14ac:dyDescent="0.25">
      <c r="B8714" s="108"/>
      <c r="C8714" s="220"/>
      <c r="D8714" s="108"/>
      <c r="E8714" s="220"/>
      <c r="F8714" s="108"/>
      <c r="G8714" s="220"/>
      <c r="H8714" s="108"/>
      <c r="I8714" s="220"/>
      <c r="J8714" s="108"/>
      <c r="K8714" s="220"/>
      <c r="L8714" s="108"/>
      <c r="M8714" s="220"/>
      <c r="N8714" s="108"/>
      <c r="O8714" s="220"/>
      <c r="P8714" s="108"/>
      <c r="Q8714" s="225"/>
    </row>
    <row r="8715" spans="2:17" x14ac:dyDescent="0.25">
      <c r="B8715" s="108"/>
      <c r="C8715" s="220"/>
      <c r="D8715" s="108"/>
      <c r="E8715" s="220"/>
      <c r="F8715" s="108"/>
      <c r="G8715" s="220"/>
      <c r="H8715" s="108"/>
      <c r="I8715" s="220"/>
      <c r="J8715" s="108"/>
      <c r="K8715" s="220"/>
      <c r="L8715" s="108"/>
      <c r="M8715" s="220"/>
      <c r="N8715" s="108"/>
      <c r="O8715" s="220"/>
      <c r="P8715" s="108"/>
      <c r="Q8715" s="225"/>
    </row>
    <row r="8716" spans="2:17" x14ac:dyDescent="0.25">
      <c r="B8716" s="108"/>
      <c r="C8716" s="220"/>
      <c r="D8716" s="108"/>
      <c r="E8716" s="220"/>
      <c r="F8716" s="108"/>
      <c r="G8716" s="220"/>
      <c r="H8716" s="108"/>
      <c r="I8716" s="220"/>
      <c r="J8716" s="108"/>
      <c r="K8716" s="220"/>
      <c r="L8716" s="108"/>
      <c r="M8716" s="220"/>
      <c r="N8716" s="108"/>
      <c r="O8716" s="220"/>
      <c r="P8716" s="108"/>
      <c r="Q8716" s="225"/>
    </row>
    <row r="8717" spans="2:17" x14ac:dyDescent="0.25">
      <c r="B8717" s="108"/>
      <c r="C8717" s="220"/>
      <c r="D8717" s="108"/>
      <c r="E8717" s="220"/>
      <c r="F8717" s="108"/>
      <c r="G8717" s="220"/>
      <c r="H8717" s="108"/>
      <c r="I8717" s="220"/>
      <c r="J8717" s="108"/>
      <c r="K8717" s="220"/>
      <c r="L8717" s="108"/>
      <c r="M8717" s="220"/>
      <c r="N8717" s="108"/>
      <c r="O8717" s="220"/>
      <c r="P8717" s="108"/>
      <c r="Q8717" s="225"/>
    </row>
    <row r="8718" spans="2:17" x14ac:dyDescent="0.25">
      <c r="B8718" s="108"/>
      <c r="C8718" s="220"/>
      <c r="D8718" s="108"/>
      <c r="E8718" s="220"/>
      <c r="F8718" s="108"/>
      <c r="G8718" s="220"/>
      <c r="H8718" s="108"/>
      <c r="I8718" s="220"/>
      <c r="J8718" s="108"/>
      <c r="K8718" s="220"/>
      <c r="L8718" s="108"/>
      <c r="M8718" s="220"/>
      <c r="N8718" s="108"/>
      <c r="O8718" s="220"/>
      <c r="P8718" s="108"/>
      <c r="Q8718" s="225"/>
    </row>
    <row r="8719" spans="2:17" x14ac:dyDescent="0.25">
      <c r="B8719" s="108"/>
      <c r="C8719" s="220"/>
      <c r="D8719" s="108"/>
      <c r="E8719" s="220"/>
      <c r="F8719" s="108"/>
      <c r="G8719" s="220"/>
      <c r="H8719" s="108"/>
      <c r="I8719" s="220"/>
      <c r="J8719" s="108"/>
      <c r="K8719" s="220"/>
      <c r="L8719" s="108"/>
      <c r="M8719" s="220"/>
      <c r="N8719" s="108"/>
      <c r="O8719" s="220"/>
      <c r="P8719" s="108"/>
      <c r="Q8719" s="225"/>
    </row>
    <row r="8720" spans="2:17" x14ac:dyDescent="0.25">
      <c r="B8720" s="108"/>
      <c r="C8720" s="220"/>
      <c r="D8720" s="108"/>
      <c r="E8720" s="220"/>
      <c r="F8720" s="108"/>
      <c r="G8720" s="220"/>
      <c r="H8720" s="108"/>
      <c r="I8720" s="220"/>
      <c r="J8720" s="108"/>
      <c r="K8720" s="220"/>
      <c r="L8720" s="108"/>
      <c r="M8720" s="220"/>
      <c r="N8720" s="108"/>
      <c r="O8720" s="220"/>
      <c r="P8720" s="108"/>
      <c r="Q8720" s="225"/>
    </row>
    <row r="8721" spans="2:17" x14ac:dyDescent="0.25">
      <c r="B8721" s="108"/>
      <c r="C8721" s="220"/>
      <c r="D8721" s="108"/>
      <c r="E8721" s="220"/>
      <c r="F8721" s="108"/>
      <c r="G8721" s="220"/>
      <c r="H8721" s="108"/>
      <c r="I8721" s="220"/>
      <c r="J8721" s="108"/>
      <c r="K8721" s="220"/>
      <c r="L8721" s="108"/>
      <c r="M8721" s="220"/>
      <c r="N8721" s="108"/>
      <c r="O8721" s="220"/>
      <c r="P8721" s="108"/>
      <c r="Q8721" s="225"/>
    </row>
    <row r="8722" spans="2:17" x14ac:dyDescent="0.25">
      <c r="B8722" s="108"/>
      <c r="C8722" s="220"/>
      <c r="D8722" s="108"/>
      <c r="E8722" s="220"/>
      <c r="F8722" s="108"/>
      <c r="G8722" s="220"/>
      <c r="H8722" s="108"/>
      <c r="I8722" s="220"/>
      <c r="J8722" s="108"/>
      <c r="K8722" s="220"/>
      <c r="L8722" s="108"/>
      <c r="M8722" s="220"/>
      <c r="N8722" s="108"/>
      <c r="O8722" s="220"/>
      <c r="P8722" s="108"/>
      <c r="Q8722" s="225"/>
    </row>
    <row r="8723" spans="2:17" x14ac:dyDescent="0.25">
      <c r="B8723" s="108"/>
      <c r="C8723" s="220"/>
      <c r="D8723" s="108"/>
      <c r="E8723" s="220"/>
      <c r="F8723" s="108"/>
      <c r="G8723" s="220"/>
      <c r="H8723" s="108"/>
      <c r="I8723" s="220"/>
      <c r="J8723" s="108"/>
      <c r="K8723" s="220"/>
      <c r="L8723" s="108"/>
      <c r="M8723" s="220"/>
      <c r="N8723" s="108"/>
      <c r="O8723" s="220"/>
      <c r="P8723" s="108"/>
      <c r="Q8723" s="225"/>
    </row>
    <row r="8724" spans="2:17" x14ac:dyDescent="0.25">
      <c r="B8724" s="108"/>
      <c r="C8724" s="220"/>
      <c r="D8724" s="108"/>
      <c r="E8724" s="220"/>
      <c r="F8724" s="108"/>
      <c r="G8724" s="220"/>
      <c r="H8724" s="108"/>
      <c r="I8724" s="220"/>
      <c r="J8724" s="108"/>
      <c r="K8724" s="220"/>
      <c r="L8724" s="108"/>
      <c r="M8724" s="220"/>
      <c r="N8724" s="108"/>
      <c r="O8724" s="220"/>
      <c r="P8724" s="108"/>
      <c r="Q8724" s="225"/>
    </row>
    <row r="8725" spans="2:17" x14ac:dyDescent="0.25">
      <c r="B8725" s="108"/>
      <c r="C8725" s="220"/>
      <c r="D8725" s="108"/>
      <c r="E8725" s="220"/>
      <c r="F8725" s="108"/>
      <c r="G8725" s="220"/>
      <c r="H8725" s="108"/>
      <c r="I8725" s="220"/>
      <c r="J8725" s="108"/>
      <c r="K8725" s="220"/>
      <c r="L8725" s="108"/>
      <c r="M8725" s="220"/>
      <c r="N8725" s="108"/>
      <c r="O8725" s="220"/>
      <c r="P8725" s="108"/>
      <c r="Q8725" s="225"/>
    </row>
    <row r="8726" spans="2:17" x14ac:dyDescent="0.25">
      <c r="B8726" s="108"/>
      <c r="C8726" s="220"/>
      <c r="D8726" s="108"/>
      <c r="E8726" s="220"/>
      <c r="F8726" s="108"/>
      <c r="G8726" s="220"/>
      <c r="H8726" s="108"/>
      <c r="I8726" s="220"/>
      <c r="J8726" s="108"/>
      <c r="K8726" s="220"/>
      <c r="L8726" s="108"/>
      <c r="M8726" s="220"/>
      <c r="N8726" s="108"/>
      <c r="O8726" s="220"/>
      <c r="P8726" s="108"/>
      <c r="Q8726" s="225"/>
    </row>
    <row r="8727" spans="2:17" x14ac:dyDescent="0.25">
      <c r="B8727" s="108"/>
      <c r="C8727" s="220"/>
      <c r="D8727" s="108"/>
      <c r="E8727" s="220"/>
      <c r="F8727" s="108"/>
      <c r="G8727" s="220"/>
      <c r="H8727" s="108"/>
      <c r="I8727" s="220"/>
      <c r="J8727" s="108"/>
      <c r="K8727" s="220"/>
      <c r="L8727" s="108"/>
      <c r="M8727" s="220"/>
      <c r="N8727" s="108"/>
      <c r="O8727" s="220"/>
      <c r="P8727" s="108"/>
      <c r="Q8727" s="225"/>
    </row>
    <row r="8728" spans="2:17" x14ac:dyDescent="0.25">
      <c r="B8728" s="108"/>
      <c r="C8728" s="220"/>
      <c r="D8728" s="108"/>
      <c r="E8728" s="220"/>
      <c r="F8728" s="108"/>
      <c r="G8728" s="220"/>
      <c r="H8728" s="108"/>
      <c r="I8728" s="220"/>
      <c r="J8728" s="108"/>
      <c r="K8728" s="220"/>
      <c r="L8728" s="108"/>
      <c r="M8728" s="220"/>
      <c r="N8728" s="108"/>
      <c r="O8728" s="220"/>
      <c r="P8728" s="108"/>
      <c r="Q8728" s="225"/>
    </row>
    <row r="8729" spans="2:17" x14ac:dyDescent="0.25">
      <c r="B8729" s="108"/>
      <c r="C8729" s="220"/>
      <c r="D8729" s="108"/>
      <c r="E8729" s="220"/>
      <c r="F8729" s="108"/>
      <c r="G8729" s="220"/>
      <c r="H8729" s="108"/>
      <c r="I8729" s="220"/>
      <c r="J8729" s="108"/>
      <c r="K8729" s="220"/>
      <c r="L8729" s="108"/>
      <c r="M8729" s="220"/>
      <c r="N8729" s="108"/>
      <c r="O8729" s="220"/>
      <c r="P8729" s="108"/>
      <c r="Q8729" s="225"/>
    </row>
    <row r="8730" spans="2:17" x14ac:dyDescent="0.25">
      <c r="B8730" s="108"/>
      <c r="C8730" s="220"/>
      <c r="D8730" s="108"/>
      <c r="E8730" s="220"/>
      <c r="F8730" s="108"/>
      <c r="G8730" s="220"/>
      <c r="H8730" s="108"/>
      <c r="I8730" s="220"/>
      <c r="J8730" s="108"/>
      <c r="K8730" s="220"/>
      <c r="L8730" s="108"/>
      <c r="M8730" s="220"/>
      <c r="N8730" s="108"/>
      <c r="O8730" s="220"/>
      <c r="P8730" s="108"/>
      <c r="Q8730" s="225"/>
    </row>
    <row r="8731" spans="2:17" x14ac:dyDescent="0.25">
      <c r="B8731" s="108"/>
      <c r="C8731" s="220"/>
      <c r="D8731" s="108"/>
      <c r="E8731" s="220"/>
      <c r="F8731" s="108"/>
      <c r="G8731" s="220"/>
      <c r="H8731" s="108"/>
      <c r="I8731" s="220"/>
      <c r="J8731" s="108"/>
      <c r="K8731" s="220"/>
      <c r="L8731" s="108"/>
      <c r="M8731" s="220"/>
      <c r="N8731" s="108"/>
      <c r="O8731" s="220"/>
      <c r="P8731" s="108"/>
      <c r="Q8731" s="225"/>
    </row>
    <row r="8732" spans="2:17" x14ac:dyDescent="0.25">
      <c r="B8732" s="108"/>
      <c r="C8732" s="220"/>
      <c r="D8732" s="108"/>
      <c r="E8732" s="220"/>
      <c r="F8732" s="108"/>
      <c r="G8732" s="220"/>
      <c r="H8732" s="108"/>
      <c r="I8732" s="220"/>
      <c r="J8732" s="108"/>
      <c r="K8732" s="220"/>
      <c r="L8732" s="108"/>
      <c r="M8732" s="220"/>
      <c r="N8732" s="108"/>
      <c r="O8732" s="220"/>
      <c r="P8732" s="108"/>
      <c r="Q8732" s="225"/>
    </row>
    <row r="8733" spans="2:17" x14ac:dyDescent="0.25">
      <c r="B8733" s="108"/>
      <c r="C8733" s="220"/>
      <c r="D8733" s="108"/>
      <c r="E8733" s="220"/>
      <c r="F8733" s="108"/>
      <c r="G8733" s="220"/>
      <c r="H8733" s="108"/>
      <c r="I8733" s="220"/>
      <c r="J8733" s="108"/>
      <c r="K8733" s="220"/>
      <c r="L8733" s="108"/>
      <c r="M8733" s="220"/>
      <c r="N8733" s="108"/>
      <c r="O8733" s="220"/>
      <c r="P8733" s="108"/>
      <c r="Q8733" s="225"/>
    </row>
    <row r="8734" spans="2:17" x14ac:dyDescent="0.25">
      <c r="B8734" s="108"/>
      <c r="C8734" s="220"/>
      <c r="D8734" s="108"/>
      <c r="E8734" s="220"/>
      <c r="F8734" s="108"/>
      <c r="G8734" s="220"/>
      <c r="H8734" s="108"/>
      <c r="I8734" s="220"/>
      <c r="J8734" s="108"/>
      <c r="K8734" s="220"/>
      <c r="L8734" s="108"/>
      <c r="M8734" s="220"/>
      <c r="N8734" s="108"/>
      <c r="O8734" s="220"/>
      <c r="P8734" s="108"/>
      <c r="Q8734" s="225"/>
    </row>
    <row r="8735" spans="2:17" x14ac:dyDescent="0.25">
      <c r="B8735" s="108"/>
      <c r="C8735" s="220"/>
      <c r="D8735" s="108"/>
      <c r="E8735" s="220"/>
      <c r="F8735" s="108"/>
      <c r="G8735" s="220"/>
      <c r="H8735" s="108"/>
      <c r="I8735" s="220"/>
      <c r="J8735" s="108"/>
      <c r="K8735" s="220"/>
      <c r="L8735" s="108"/>
      <c r="M8735" s="220"/>
      <c r="N8735" s="108"/>
      <c r="O8735" s="220"/>
      <c r="P8735" s="108"/>
      <c r="Q8735" s="225"/>
    </row>
    <row r="8736" spans="2:17" x14ac:dyDescent="0.25">
      <c r="B8736" s="108"/>
      <c r="C8736" s="220"/>
      <c r="D8736" s="108"/>
      <c r="E8736" s="220"/>
      <c r="F8736" s="108"/>
      <c r="G8736" s="220"/>
      <c r="H8736" s="108"/>
      <c r="I8736" s="220"/>
      <c r="J8736" s="108"/>
      <c r="K8736" s="220"/>
      <c r="L8736" s="108"/>
      <c r="M8736" s="220"/>
      <c r="N8736" s="108"/>
      <c r="O8736" s="220"/>
      <c r="P8736" s="108"/>
      <c r="Q8736" s="225"/>
    </row>
    <row r="8737" spans="2:17" x14ac:dyDescent="0.25">
      <c r="B8737" s="108"/>
      <c r="C8737" s="220"/>
      <c r="D8737" s="108"/>
      <c r="E8737" s="220"/>
      <c r="F8737" s="108"/>
      <c r="G8737" s="220"/>
      <c r="H8737" s="108"/>
      <c r="I8737" s="220"/>
      <c r="J8737" s="108"/>
      <c r="K8737" s="220"/>
      <c r="L8737" s="108"/>
      <c r="M8737" s="220"/>
      <c r="N8737" s="108"/>
      <c r="O8737" s="220"/>
      <c r="P8737" s="108"/>
      <c r="Q8737" s="225"/>
    </row>
    <row r="8738" spans="2:17" x14ac:dyDescent="0.25">
      <c r="B8738" s="108"/>
      <c r="C8738" s="220"/>
      <c r="D8738" s="108"/>
      <c r="E8738" s="220"/>
      <c r="F8738" s="108"/>
      <c r="G8738" s="220"/>
      <c r="H8738" s="108"/>
      <c r="I8738" s="220"/>
      <c r="J8738" s="108"/>
      <c r="K8738" s="220"/>
      <c r="L8738" s="108"/>
      <c r="M8738" s="220"/>
      <c r="N8738" s="108"/>
      <c r="O8738" s="220"/>
      <c r="P8738" s="108"/>
      <c r="Q8738" s="225"/>
    </row>
    <row r="8739" spans="2:17" x14ac:dyDescent="0.25">
      <c r="B8739" s="108"/>
      <c r="C8739" s="220"/>
      <c r="D8739" s="108"/>
      <c r="E8739" s="220"/>
      <c r="F8739" s="108"/>
      <c r="G8739" s="220"/>
      <c r="H8739" s="108"/>
      <c r="I8739" s="220"/>
      <c r="J8739" s="108"/>
      <c r="K8739" s="220"/>
      <c r="L8739" s="108"/>
      <c r="M8739" s="220"/>
      <c r="N8739" s="108"/>
      <c r="O8739" s="220"/>
      <c r="P8739" s="108"/>
      <c r="Q8739" s="225"/>
    </row>
    <row r="8740" spans="2:17" x14ac:dyDescent="0.25">
      <c r="B8740" s="108"/>
      <c r="C8740" s="220"/>
      <c r="D8740" s="108"/>
      <c r="E8740" s="220"/>
      <c r="F8740" s="108"/>
      <c r="G8740" s="220"/>
      <c r="H8740" s="108"/>
      <c r="I8740" s="220"/>
      <c r="J8740" s="108"/>
      <c r="K8740" s="220"/>
      <c r="L8740" s="108"/>
      <c r="M8740" s="220"/>
      <c r="N8740" s="108"/>
      <c r="O8740" s="220"/>
      <c r="P8740" s="108"/>
      <c r="Q8740" s="225"/>
    </row>
    <row r="8741" spans="2:17" x14ac:dyDescent="0.25">
      <c r="B8741" s="108"/>
      <c r="C8741" s="220"/>
      <c r="D8741" s="108"/>
      <c r="E8741" s="220"/>
      <c r="F8741" s="108"/>
      <c r="G8741" s="220"/>
      <c r="H8741" s="108"/>
      <c r="I8741" s="220"/>
      <c r="J8741" s="108"/>
      <c r="K8741" s="220"/>
      <c r="L8741" s="108"/>
      <c r="M8741" s="220"/>
      <c r="N8741" s="108"/>
      <c r="O8741" s="220"/>
      <c r="P8741" s="108"/>
      <c r="Q8741" s="225"/>
    </row>
    <row r="8742" spans="2:17" x14ac:dyDescent="0.25">
      <c r="B8742" s="108"/>
      <c r="C8742" s="220"/>
      <c r="D8742" s="108"/>
      <c r="E8742" s="220"/>
      <c r="F8742" s="108"/>
      <c r="G8742" s="220"/>
      <c r="H8742" s="108"/>
      <c r="I8742" s="220"/>
      <c r="J8742" s="108"/>
      <c r="K8742" s="220"/>
      <c r="L8742" s="108"/>
      <c r="M8742" s="220"/>
      <c r="N8742" s="108"/>
      <c r="O8742" s="220"/>
      <c r="P8742" s="108"/>
      <c r="Q8742" s="225"/>
    </row>
    <row r="8743" spans="2:17" x14ac:dyDescent="0.25">
      <c r="B8743" s="108"/>
      <c r="C8743" s="220"/>
      <c r="D8743" s="108"/>
      <c r="E8743" s="220"/>
      <c r="F8743" s="108"/>
      <c r="G8743" s="220"/>
      <c r="H8743" s="108"/>
      <c r="I8743" s="220"/>
      <c r="J8743" s="108"/>
      <c r="K8743" s="220"/>
      <c r="L8743" s="108"/>
      <c r="M8743" s="220"/>
      <c r="N8743" s="108"/>
      <c r="O8743" s="220"/>
      <c r="P8743" s="108"/>
      <c r="Q8743" s="225"/>
    </row>
    <row r="8744" spans="2:17" x14ac:dyDescent="0.25">
      <c r="B8744" s="108"/>
      <c r="C8744" s="220"/>
      <c r="D8744" s="108"/>
      <c r="E8744" s="220"/>
      <c r="F8744" s="108"/>
      <c r="G8744" s="220"/>
      <c r="H8744" s="108"/>
      <c r="I8744" s="220"/>
      <c r="J8744" s="108"/>
      <c r="K8744" s="220"/>
      <c r="L8744" s="108"/>
      <c r="M8744" s="220"/>
      <c r="N8744" s="108"/>
      <c r="O8744" s="220"/>
      <c r="P8744" s="108"/>
      <c r="Q8744" s="225"/>
    </row>
    <row r="8745" spans="2:17" x14ac:dyDescent="0.25">
      <c r="B8745" s="108"/>
      <c r="C8745" s="220"/>
      <c r="D8745" s="108"/>
      <c r="E8745" s="220"/>
      <c r="F8745" s="108"/>
      <c r="G8745" s="220"/>
      <c r="H8745" s="108"/>
      <c r="I8745" s="220"/>
      <c r="J8745" s="108"/>
      <c r="K8745" s="220"/>
      <c r="L8745" s="108"/>
      <c r="M8745" s="220"/>
      <c r="N8745" s="108"/>
      <c r="O8745" s="220"/>
      <c r="P8745" s="108"/>
      <c r="Q8745" s="225"/>
    </row>
    <row r="8746" spans="2:17" x14ac:dyDescent="0.25">
      <c r="B8746" s="108"/>
      <c r="C8746" s="220"/>
      <c r="D8746" s="108"/>
      <c r="E8746" s="220"/>
      <c r="F8746" s="108"/>
      <c r="G8746" s="220"/>
      <c r="H8746" s="108"/>
      <c r="I8746" s="220"/>
      <c r="J8746" s="108"/>
      <c r="K8746" s="220"/>
      <c r="L8746" s="108"/>
      <c r="M8746" s="220"/>
      <c r="N8746" s="108"/>
      <c r="O8746" s="220"/>
      <c r="P8746" s="108"/>
      <c r="Q8746" s="225"/>
    </row>
    <row r="8747" spans="2:17" x14ac:dyDescent="0.25">
      <c r="B8747" s="108"/>
      <c r="C8747" s="220"/>
      <c r="D8747" s="108"/>
      <c r="E8747" s="220"/>
      <c r="F8747" s="108"/>
      <c r="G8747" s="220"/>
      <c r="H8747" s="108"/>
      <c r="I8747" s="220"/>
      <c r="J8747" s="108"/>
      <c r="K8747" s="220"/>
      <c r="L8747" s="108"/>
      <c r="M8747" s="220"/>
      <c r="N8747" s="108"/>
      <c r="O8747" s="220"/>
      <c r="P8747" s="108"/>
      <c r="Q8747" s="225"/>
    </row>
    <row r="8748" spans="2:17" x14ac:dyDescent="0.25">
      <c r="B8748" s="108"/>
      <c r="C8748" s="220"/>
      <c r="D8748" s="108"/>
      <c r="E8748" s="220"/>
      <c r="F8748" s="108"/>
      <c r="G8748" s="220"/>
      <c r="H8748" s="108"/>
      <c r="I8748" s="220"/>
      <c r="J8748" s="108"/>
      <c r="K8748" s="220"/>
      <c r="L8748" s="108"/>
      <c r="M8748" s="220"/>
      <c r="N8748" s="108"/>
      <c r="O8748" s="220"/>
      <c r="P8748" s="108"/>
      <c r="Q8748" s="225"/>
    </row>
    <row r="8749" spans="2:17" x14ac:dyDescent="0.25">
      <c r="B8749" s="108"/>
      <c r="C8749" s="220"/>
      <c r="D8749" s="108"/>
      <c r="E8749" s="220"/>
      <c r="F8749" s="108"/>
      <c r="G8749" s="220"/>
      <c r="H8749" s="108"/>
      <c r="I8749" s="220"/>
      <c r="J8749" s="108"/>
      <c r="K8749" s="220"/>
      <c r="L8749" s="108"/>
      <c r="M8749" s="220"/>
      <c r="N8749" s="108"/>
      <c r="O8749" s="220"/>
      <c r="P8749" s="108"/>
      <c r="Q8749" s="225"/>
    </row>
    <row r="8750" spans="2:17" x14ac:dyDescent="0.25">
      <c r="B8750" s="108"/>
      <c r="C8750" s="220"/>
      <c r="D8750" s="108"/>
      <c r="E8750" s="220"/>
      <c r="F8750" s="108"/>
      <c r="G8750" s="220"/>
      <c r="H8750" s="108"/>
      <c r="I8750" s="220"/>
      <c r="J8750" s="108"/>
      <c r="K8750" s="220"/>
      <c r="L8750" s="108"/>
      <c r="M8750" s="220"/>
      <c r="N8750" s="108"/>
      <c r="O8750" s="220"/>
      <c r="P8750" s="108"/>
      <c r="Q8750" s="225"/>
    </row>
    <row r="8751" spans="2:17" x14ac:dyDescent="0.25">
      <c r="B8751" s="108"/>
      <c r="C8751" s="220"/>
      <c r="D8751" s="108"/>
      <c r="E8751" s="220"/>
      <c r="F8751" s="108"/>
      <c r="G8751" s="220"/>
      <c r="H8751" s="108"/>
      <c r="I8751" s="220"/>
      <c r="J8751" s="108"/>
      <c r="K8751" s="220"/>
      <c r="L8751" s="108"/>
      <c r="M8751" s="220"/>
      <c r="N8751" s="108"/>
      <c r="O8751" s="220"/>
      <c r="P8751" s="108"/>
      <c r="Q8751" s="225"/>
    </row>
    <row r="8752" spans="2:17" x14ac:dyDescent="0.25">
      <c r="B8752" s="108"/>
      <c r="C8752" s="220"/>
      <c r="D8752" s="108"/>
      <c r="E8752" s="220"/>
      <c r="F8752" s="108"/>
      <c r="G8752" s="220"/>
      <c r="H8752" s="108"/>
      <c r="I8752" s="220"/>
      <c r="J8752" s="108"/>
      <c r="K8752" s="220"/>
      <c r="L8752" s="108"/>
      <c r="M8752" s="220"/>
      <c r="N8752" s="108"/>
      <c r="O8752" s="220"/>
      <c r="P8752" s="108"/>
      <c r="Q8752" s="225"/>
    </row>
    <row r="8753" spans="2:17" x14ac:dyDescent="0.25">
      <c r="B8753" s="108"/>
      <c r="C8753" s="220"/>
      <c r="D8753" s="108"/>
      <c r="E8753" s="220"/>
      <c r="F8753" s="108"/>
      <c r="G8753" s="220"/>
      <c r="H8753" s="108"/>
      <c r="I8753" s="220"/>
      <c r="J8753" s="108"/>
      <c r="K8753" s="220"/>
      <c r="L8753" s="108"/>
      <c r="M8753" s="220"/>
      <c r="N8753" s="108"/>
      <c r="O8753" s="220"/>
      <c r="P8753" s="108"/>
      <c r="Q8753" s="225"/>
    </row>
    <row r="8754" spans="2:17" x14ac:dyDescent="0.25">
      <c r="B8754" s="108"/>
      <c r="C8754" s="220"/>
      <c r="D8754" s="108"/>
      <c r="E8754" s="220"/>
      <c r="F8754" s="108"/>
      <c r="G8754" s="220"/>
      <c r="H8754" s="108"/>
      <c r="I8754" s="220"/>
      <c r="J8754" s="108"/>
      <c r="K8754" s="220"/>
      <c r="L8754" s="108"/>
      <c r="M8754" s="220"/>
      <c r="N8754" s="108"/>
      <c r="O8754" s="220"/>
      <c r="P8754" s="108"/>
      <c r="Q8754" s="225"/>
    </row>
    <row r="8755" spans="2:17" x14ac:dyDescent="0.25">
      <c r="B8755" s="108"/>
      <c r="C8755" s="220"/>
      <c r="D8755" s="108"/>
      <c r="E8755" s="220"/>
      <c r="F8755" s="108"/>
      <c r="G8755" s="220"/>
      <c r="H8755" s="108"/>
      <c r="I8755" s="220"/>
      <c r="J8755" s="108"/>
      <c r="K8755" s="220"/>
      <c r="L8755" s="108"/>
      <c r="M8755" s="220"/>
      <c r="N8755" s="108"/>
      <c r="O8755" s="220"/>
      <c r="P8755" s="108"/>
      <c r="Q8755" s="225"/>
    </row>
    <row r="8756" spans="2:17" x14ac:dyDescent="0.25">
      <c r="B8756" s="108"/>
      <c r="C8756" s="220"/>
      <c r="D8756" s="108"/>
      <c r="E8756" s="220"/>
      <c r="F8756" s="108"/>
      <c r="G8756" s="220"/>
      <c r="H8756" s="108"/>
      <c r="I8756" s="220"/>
      <c r="J8756" s="108"/>
      <c r="K8756" s="220"/>
      <c r="L8756" s="108"/>
      <c r="M8756" s="220"/>
      <c r="N8756" s="108"/>
      <c r="O8756" s="220"/>
      <c r="P8756" s="108"/>
      <c r="Q8756" s="225"/>
    </row>
    <row r="8757" spans="2:17" x14ac:dyDescent="0.25">
      <c r="B8757" s="108"/>
      <c r="C8757" s="220"/>
      <c r="D8757" s="108"/>
      <c r="E8757" s="220"/>
      <c r="F8757" s="108"/>
      <c r="G8757" s="220"/>
      <c r="H8757" s="108"/>
      <c r="I8757" s="220"/>
      <c r="J8757" s="108"/>
      <c r="K8757" s="220"/>
      <c r="L8757" s="108"/>
      <c r="M8757" s="220"/>
      <c r="N8757" s="108"/>
      <c r="O8757" s="220"/>
      <c r="P8757" s="108"/>
      <c r="Q8757" s="225"/>
    </row>
    <row r="8758" spans="2:17" x14ac:dyDescent="0.25">
      <c r="B8758" s="108"/>
      <c r="C8758" s="220"/>
      <c r="D8758" s="108"/>
      <c r="E8758" s="220"/>
      <c r="F8758" s="108"/>
      <c r="G8758" s="220"/>
      <c r="H8758" s="108"/>
      <c r="I8758" s="220"/>
      <c r="J8758" s="108"/>
      <c r="K8758" s="220"/>
      <c r="L8758" s="108"/>
      <c r="M8758" s="220"/>
      <c r="N8758" s="108"/>
      <c r="O8758" s="220"/>
      <c r="P8758" s="108"/>
      <c r="Q8758" s="225"/>
    </row>
    <row r="8759" spans="2:17" x14ac:dyDescent="0.25">
      <c r="B8759" s="108"/>
      <c r="C8759" s="220"/>
      <c r="D8759" s="108"/>
      <c r="E8759" s="220"/>
      <c r="F8759" s="108"/>
      <c r="G8759" s="220"/>
      <c r="H8759" s="108"/>
      <c r="I8759" s="220"/>
      <c r="J8759" s="108"/>
      <c r="K8759" s="220"/>
      <c r="L8759" s="108"/>
      <c r="M8759" s="220"/>
      <c r="N8759" s="108"/>
      <c r="O8759" s="220"/>
      <c r="P8759" s="108"/>
      <c r="Q8759" s="225"/>
    </row>
    <row r="8760" spans="2:17" x14ac:dyDescent="0.25">
      <c r="B8760" s="108"/>
      <c r="C8760" s="220"/>
      <c r="D8760" s="108"/>
      <c r="E8760" s="220"/>
      <c r="F8760" s="108"/>
      <c r="G8760" s="220"/>
      <c r="H8760" s="108"/>
      <c r="I8760" s="220"/>
      <c r="J8760" s="108"/>
      <c r="K8760" s="220"/>
      <c r="L8760" s="108"/>
      <c r="M8760" s="220"/>
      <c r="N8760" s="108"/>
      <c r="O8760" s="220"/>
      <c r="P8760" s="108"/>
      <c r="Q8760" s="225"/>
    </row>
    <row r="8761" spans="2:17" x14ac:dyDescent="0.25">
      <c r="B8761" s="108"/>
      <c r="C8761" s="220"/>
      <c r="D8761" s="108"/>
      <c r="E8761" s="220"/>
      <c r="F8761" s="108"/>
      <c r="G8761" s="220"/>
      <c r="H8761" s="108"/>
      <c r="I8761" s="220"/>
      <c r="J8761" s="108"/>
      <c r="K8761" s="220"/>
      <c r="L8761" s="108"/>
      <c r="M8761" s="220"/>
      <c r="N8761" s="108"/>
      <c r="O8761" s="220"/>
      <c r="P8761" s="108"/>
      <c r="Q8761" s="225"/>
    </row>
    <row r="8762" spans="2:17" x14ac:dyDescent="0.25">
      <c r="B8762" s="108"/>
      <c r="C8762" s="220"/>
      <c r="D8762" s="108"/>
      <c r="E8762" s="220"/>
      <c r="F8762" s="108"/>
      <c r="G8762" s="220"/>
      <c r="H8762" s="108"/>
      <c r="I8762" s="220"/>
      <c r="J8762" s="108"/>
      <c r="K8762" s="220"/>
      <c r="L8762" s="108"/>
      <c r="M8762" s="220"/>
      <c r="N8762" s="108"/>
      <c r="O8762" s="220"/>
      <c r="P8762" s="108"/>
      <c r="Q8762" s="225"/>
    </row>
    <row r="8763" spans="2:17" x14ac:dyDescent="0.25">
      <c r="B8763" s="108"/>
      <c r="C8763" s="220"/>
      <c r="D8763" s="108"/>
      <c r="E8763" s="220"/>
      <c r="F8763" s="108"/>
      <c r="G8763" s="220"/>
      <c r="H8763" s="108"/>
      <c r="I8763" s="220"/>
      <c r="J8763" s="108"/>
      <c r="K8763" s="220"/>
      <c r="L8763" s="108"/>
      <c r="M8763" s="220"/>
      <c r="N8763" s="108"/>
      <c r="O8763" s="220"/>
      <c r="P8763" s="108"/>
      <c r="Q8763" s="225"/>
    </row>
    <row r="8764" spans="2:17" x14ac:dyDescent="0.25">
      <c r="B8764" s="108"/>
      <c r="C8764" s="220"/>
      <c r="D8764" s="108"/>
      <c r="E8764" s="220"/>
      <c r="F8764" s="108"/>
      <c r="G8764" s="220"/>
      <c r="H8764" s="108"/>
      <c r="I8764" s="220"/>
      <c r="J8764" s="108"/>
      <c r="K8764" s="220"/>
      <c r="L8764" s="108"/>
      <c r="M8764" s="220"/>
      <c r="N8764" s="108"/>
      <c r="O8764" s="220"/>
      <c r="P8764" s="108"/>
      <c r="Q8764" s="225"/>
    </row>
    <row r="8765" spans="2:17" x14ac:dyDescent="0.25">
      <c r="B8765" s="108"/>
      <c r="C8765" s="220"/>
      <c r="D8765" s="108"/>
      <c r="E8765" s="220"/>
      <c r="F8765" s="108"/>
      <c r="G8765" s="220"/>
      <c r="H8765" s="108"/>
      <c r="I8765" s="220"/>
      <c r="J8765" s="108"/>
      <c r="K8765" s="220"/>
      <c r="L8765" s="108"/>
      <c r="M8765" s="220"/>
      <c r="N8765" s="108"/>
      <c r="O8765" s="220"/>
      <c r="P8765" s="108"/>
      <c r="Q8765" s="225"/>
    </row>
    <row r="8766" spans="2:17" x14ac:dyDescent="0.25">
      <c r="B8766" s="108"/>
      <c r="C8766" s="220"/>
      <c r="D8766" s="108"/>
      <c r="E8766" s="220"/>
      <c r="F8766" s="108"/>
      <c r="G8766" s="220"/>
      <c r="H8766" s="108"/>
      <c r="I8766" s="220"/>
      <c r="J8766" s="108"/>
      <c r="K8766" s="220"/>
      <c r="L8766" s="108"/>
      <c r="M8766" s="220"/>
      <c r="N8766" s="108"/>
      <c r="O8766" s="220"/>
      <c r="P8766" s="108"/>
      <c r="Q8766" s="225"/>
    </row>
    <row r="8767" spans="2:17" x14ac:dyDescent="0.25">
      <c r="B8767" s="108"/>
      <c r="C8767" s="220"/>
      <c r="D8767" s="108"/>
      <c r="E8767" s="220"/>
      <c r="F8767" s="108"/>
      <c r="G8767" s="220"/>
      <c r="H8767" s="108"/>
      <c r="I8767" s="220"/>
      <c r="J8767" s="108"/>
      <c r="K8767" s="220"/>
      <c r="L8767" s="108"/>
      <c r="M8767" s="220"/>
      <c r="N8767" s="108"/>
      <c r="O8767" s="220"/>
      <c r="P8767" s="108"/>
      <c r="Q8767" s="225"/>
    </row>
    <row r="8768" spans="2:17" x14ac:dyDescent="0.25">
      <c r="B8768" s="108"/>
      <c r="C8768" s="220"/>
      <c r="D8768" s="108"/>
      <c r="E8768" s="220"/>
      <c r="F8768" s="108"/>
      <c r="G8768" s="220"/>
      <c r="H8768" s="108"/>
      <c r="I8768" s="220"/>
      <c r="J8768" s="108"/>
      <c r="K8768" s="220"/>
      <c r="L8768" s="108"/>
      <c r="M8768" s="220"/>
      <c r="N8768" s="108"/>
      <c r="O8768" s="220"/>
      <c r="P8768" s="108"/>
      <c r="Q8768" s="225"/>
    </row>
    <row r="8769" spans="2:17" x14ac:dyDescent="0.25">
      <c r="B8769" s="108"/>
      <c r="C8769" s="220"/>
      <c r="D8769" s="108"/>
      <c r="E8769" s="220"/>
      <c r="F8769" s="108"/>
      <c r="G8769" s="220"/>
      <c r="H8769" s="108"/>
      <c r="I8769" s="220"/>
      <c r="J8769" s="108"/>
      <c r="K8769" s="220"/>
      <c r="L8769" s="108"/>
      <c r="M8769" s="220"/>
      <c r="N8769" s="108"/>
      <c r="O8769" s="220"/>
      <c r="P8769" s="108"/>
      <c r="Q8769" s="225"/>
    </row>
    <row r="8770" spans="2:17" x14ac:dyDescent="0.25">
      <c r="B8770" s="108"/>
      <c r="C8770" s="220"/>
      <c r="D8770" s="108"/>
      <c r="E8770" s="220"/>
      <c r="F8770" s="108"/>
      <c r="G8770" s="220"/>
      <c r="H8770" s="108"/>
      <c r="I8770" s="220"/>
      <c r="J8770" s="108"/>
      <c r="K8770" s="220"/>
      <c r="L8770" s="108"/>
      <c r="M8770" s="220"/>
      <c r="N8770" s="108"/>
      <c r="O8770" s="220"/>
      <c r="P8770" s="108"/>
      <c r="Q8770" s="225"/>
    </row>
    <row r="8771" spans="2:17" x14ac:dyDescent="0.25">
      <c r="B8771" s="108"/>
      <c r="C8771" s="220"/>
      <c r="D8771" s="108"/>
      <c r="E8771" s="220"/>
      <c r="F8771" s="108"/>
      <c r="G8771" s="220"/>
      <c r="H8771" s="108"/>
      <c r="I8771" s="220"/>
      <c r="J8771" s="108"/>
      <c r="K8771" s="220"/>
      <c r="L8771" s="108"/>
      <c r="M8771" s="220"/>
      <c r="N8771" s="108"/>
      <c r="O8771" s="220"/>
      <c r="P8771" s="108"/>
      <c r="Q8771" s="225"/>
    </row>
    <row r="8772" spans="2:17" x14ac:dyDescent="0.25">
      <c r="B8772" s="108"/>
      <c r="C8772" s="220"/>
      <c r="D8772" s="108"/>
      <c r="E8772" s="220"/>
      <c r="F8772" s="108"/>
      <c r="G8772" s="220"/>
      <c r="H8772" s="108"/>
      <c r="I8772" s="220"/>
      <c r="J8772" s="108"/>
      <c r="K8772" s="220"/>
      <c r="L8772" s="108"/>
      <c r="M8772" s="220"/>
      <c r="N8772" s="108"/>
      <c r="O8772" s="220"/>
      <c r="P8772" s="108"/>
      <c r="Q8772" s="225"/>
    </row>
    <row r="8773" spans="2:17" x14ac:dyDescent="0.25">
      <c r="B8773" s="108"/>
      <c r="C8773" s="220"/>
      <c r="D8773" s="108"/>
      <c r="E8773" s="220"/>
      <c r="F8773" s="108"/>
      <c r="G8773" s="220"/>
      <c r="H8773" s="108"/>
      <c r="I8773" s="220"/>
      <c r="J8773" s="108"/>
      <c r="K8773" s="220"/>
      <c r="L8773" s="108"/>
      <c r="M8773" s="220"/>
      <c r="N8773" s="108"/>
      <c r="O8773" s="220"/>
      <c r="P8773" s="108"/>
      <c r="Q8773" s="225"/>
    </row>
    <row r="8774" spans="2:17" x14ac:dyDescent="0.25">
      <c r="B8774" s="108"/>
      <c r="C8774" s="220"/>
      <c r="D8774" s="108"/>
      <c r="E8774" s="220"/>
      <c r="F8774" s="108"/>
      <c r="G8774" s="220"/>
      <c r="H8774" s="108"/>
      <c r="I8774" s="220"/>
      <c r="J8774" s="108"/>
      <c r="K8774" s="220"/>
      <c r="L8774" s="108"/>
      <c r="M8774" s="220"/>
      <c r="N8774" s="108"/>
      <c r="O8774" s="220"/>
      <c r="P8774" s="108"/>
      <c r="Q8774" s="225"/>
    </row>
    <row r="8775" spans="2:17" x14ac:dyDescent="0.25">
      <c r="B8775" s="108"/>
      <c r="C8775" s="220"/>
      <c r="D8775" s="108"/>
      <c r="E8775" s="220"/>
      <c r="F8775" s="108"/>
      <c r="G8775" s="220"/>
      <c r="H8775" s="108"/>
      <c r="I8775" s="220"/>
      <c r="J8775" s="108"/>
      <c r="K8775" s="220"/>
      <c r="L8775" s="108"/>
      <c r="M8775" s="220"/>
      <c r="N8775" s="108"/>
      <c r="O8775" s="220"/>
      <c r="P8775" s="108"/>
      <c r="Q8775" s="225"/>
    </row>
    <row r="8776" spans="2:17" x14ac:dyDescent="0.25">
      <c r="B8776" s="108"/>
      <c r="C8776" s="220"/>
      <c r="D8776" s="108"/>
      <c r="E8776" s="220"/>
      <c r="F8776" s="108"/>
      <c r="G8776" s="220"/>
      <c r="H8776" s="108"/>
      <c r="I8776" s="220"/>
      <c r="J8776" s="108"/>
      <c r="K8776" s="220"/>
      <c r="L8776" s="108"/>
      <c r="M8776" s="220"/>
      <c r="N8776" s="108"/>
      <c r="O8776" s="220"/>
      <c r="P8776" s="108"/>
      <c r="Q8776" s="225"/>
    </row>
    <row r="8777" spans="2:17" x14ac:dyDescent="0.25">
      <c r="B8777" s="108"/>
      <c r="C8777" s="220"/>
      <c r="D8777" s="108"/>
      <c r="E8777" s="220"/>
      <c r="F8777" s="108"/>
      <c r="G8777" s="220"/>
      <c r="H8777" s="108"/>
      <c r="I8777" s="220"/>
      <c r="J8777" s="108"/>
      <c r="K8777" s="220"/>
      <c r="L8777" s="108"/>
      <c r="M8777" s="220"/>
      <c r="N8777" s="108"/>
      <c r="O8777" s="220"/>
      <c r="P8777" s="108"/>
      <c r="Q8777" s="225"/>
    </row>
    <row r="8778" spans="2:17" x14ac:dyDescent="0.25">
      <c r="B8778" s="108"/>
      <c r="C8778" s="220"/>
      <c r="D8778" s="108"/>
      <c r="E8778" s="220"/>
      <c r="F8778" s="108"/>
      <c r="G8778" s="220"/>
      <c r="H8778" s="108"/>
      <c r="I8778" s="220"/>
      <c r="J8778" s="108"/>
      <c r="K8778" s="220"/>
      <c r="L8778" s="108"/>
      <c r="M8778" s="220"/>
      <c r="N8778" s="108"/>
      <c r="O8778" s="220"/>
      <c r="P8778" s="108"/>
      <c r="Q8778" s="225"/>
    </row>
    <row r="8779" spans="2:17" x14ac:dyDescent="0.25">
      <c r="B8779" s="108"/>
      <c r="C8779" s="220"/>
      <c r="D8779" s="108"/>
      <c r="E8779" s="220"/>
      <c r="F8779" s="108"/>
      <c r="G8779" s="220"/>
      <c r="H8779" s="108"/>
      <c r="I8779" s="220"/>
      <c r="J8779" s="108"/>
      <c r="K8779" s="220"/>
      <c r="L8779" s="108"/>
      <c r="M8779" s="220"/>
      <c r="N8779" s="108"/>
      <c r="O8779" s="220"/>
      <c r="P8779" s="108"/>
      <c r="Q8779" s="225"/>
    </row>
    <row r="8780" spans="2:17" x14ac:dyDescent="0.25">
      <c r="B8780" s="108"/>
      <c r="C8780" s="220"/>
      <c r="D8780" s="108"/>
      <c r="E8780" s="220"/>
      <c r="F8780" s="108"/>
      <c r="G8780" s="220"/>
      <c r="H8780" s="108"/>
      <c r="I8780" s="220"/>
      <c r="J8780" s="108"/>
      <c r="K8780" s="220"/>
      <c r="L8780" s="108"/>
      <c r="M8780" s="220"/>
      <c r="N8780" s="108"/>
      <c r="O8780" s="220"/>
      <c r="P8780" s="108"/>
      <c r="Q8780" s="225"/>
    </row>
    <row r="8781" spans="2:17" x14ac:dyDescent="0.25">
      <c r="B8781" s="108"/>
      <c r="C8781" s="220"/>
      <c r="D8781" s="108"/>
      <c r="E8781" s="220"/>
      <c r="F8781" s="108"/>
      <c r="G8781" s="220"/>
      <c r="H8781" s="108"/>
      <c r="I8781" s="220"/>
      <c r="J8781" s="108"/>
      <c r="K8781" s="220"/>
      <c r="L8781" s="108"/>
      <c r="M8781" s="220"/>
      <c r="N8781" s="108"/>
      <c r="O8781" s="220"/>
      <c r="P8781" s="108"/>
      <c r="Q8781" s="225"/>
    </row>
    <row r="8782" spans="2:17" x14ac:dyDescent="0.25">
      <c r="B8782" s="108"/>
      <c r="C8782" s="220"/>
      <c r="D8782" s="108"/>
      <c r="E8782" s="220"/>
      <c r="F8782" s="108"/>
      <c r="G8782" s="220"/>
      <c r="H8782" s="108"/>
      <c r="I8782" s="220"/>
      <c r="J8782" s="108"/>
      <c r="K8782" s="220"/>
      <c r="L8782" s="108"/>
      <c r="M8782" s="220"/>
      <c r="N8782" s="108"/>
      <c r="O8782" s="220"/>
      <c r="P8782" s="108"/>
      <c r="Q8782" s="225"/>
    </row>
    <row r="8783" spans="2:17" x14ac:dyDescent="0.25">
      <c r="B8783" s="108"/>
      <c r="C8783" s="220"/>
      <c r="D8783" s="108"/>
      <c r="E8783" s="220"/>
      <c r="F8783" s="108"/>
      <c r="G8783" s="220"/>
      <c r="H8783" s="108"/>
      <c r="I8783" s="220"/>
      <c r="J8783" s="108"/>
      <c r="K8783" s="220"/>
      <c r="L8783" s="108"/>
      <c r="M8783" s="220"/>
      <c r="N8783" s="108"/>
      <c r="O8783" s="220"/>
      <c r="P8783" s="108"/>
      <c r="Q8783" s="225"/>
    </row>
    <row r="8784" spans="2:17" x14ac:dyDescent="0.25">
      <c r="B8784" s="108"/>
      <c r="C8784" s="220"/>
      <c r="D8784" s="108"/>
      <c r="E8784" s="220"/>
      <c r="F8784" s="108"/>
      <c r="G8784" s="220"/>
      <c r="H8784" s="108"/>
      <c r="I8784" s="220"/>
      <c r="J8784" s="108"/>
      <c r="K8784" s="220"/>
      <c r="L8784" s="108"/>
      <c r="M8784" s="220"/>
      <c r="N8784" s="108"/>
      <c r="O8784" s="220"/>
      <c r="P8784" s="108"/>
      <c r="Q8784" s="225"/>
    </row>
    <row r="8785" spans="2:17" x14ac:dyDescent="0.25">
      <c r="B8785" s="108"/>
      <c r="C8785" s="220"/>
      <c r="D8785" s="108"/>
      <c r="E8785" s="220"/>
      <c r="F8785" s="108"/>
      <c r="G8785" s="220"/>
      <c r="H8785" s="108"/>
      <c r="I8785" s="220"/>
      <c r="J8785" s="108"/>
      <c r="K8785" s="220"/>
      <c r="L8785" s="108"/>
      <c r="M8785" s="220"/>
      <c r="N8785" s="108"/>
      <c r="O8785" s="220"/>
      <c r="P8785" s="108"/>
      <c r="Q8785" s="225"/>
    </row>
    <row r="8786" spans="2:17" x14ac:dyDescent="0.25">
      <c r="B8786" s="108"/>
      <c r="C8786" s="220"/>
      <c r="D8786" s="108"/>
      <c r="E8786" s="220"/>
      <c r="F8786" s="108"/>
      <c r="G8786" s="220"/>
      <c r="H8786" s="108"/>
      <c r="I8786" s="220"/>
      <c r="J8786" s="108"/>
      <c r="K8786" s="220"/>
      <c r="L8786" s="108"/>
      <c r="M8786" s="220"/>
      <c r="N8786" s="108"/>
      <c r="O8786" s="220"/>
      <c r="P8786" s="108"/>
      <c r="Q8786" s="225"/>
    </row>
    <row r="8787" spans="2:17" x14ac:dyDescent="0.25">
      <c r="B8787" s="108"/>
      <c r="C8787" s="220"/>
      <c r="D8787" s="108"/>
      <c r="E8787" s="220"/>
      <c r="F8787" s="108"/>
      <c r="G8787" s="220"/>
      <c r="H8787" s="108"/>
      <c r="I8787" s="220"/>
      <c r="J8787" s="108"/>
      <c r="K8787" s="220"/>
      <c r="L8787" s="108"/>
      <c r="M8787" s="220"/>
      <c r="N8787" s="108"/>
      <c r="O8787" s="220"/>
      <c r="P8787" s="108"/>
      <c r="Q8787" s="225"/>
    </row>
    <row r="8788" spans="2:17" x14ac:dyDescent="0.25">
      <c r="B8788" s="108"/>
      <c r="C8788" s="220"/>
      <c r="D8788" s="108"/>
      <c r="E8788" s="220"/>
      <c r="F8788" s="108"/>
      <c r="G8788" s="220"/>
      <c r="H8788" s="108"/>
      <c r="I8788" s="220"/>
      <c r="J8788" s="108"/>
      <c r="K8788" s="220"/>
      <c r="L8788" s="108"/>
      <c r="M8788" s="220"/>
      <c r="N8788" s="108"/>
      <c r="O8788" s="220"/>
      <c r="P8788" s="108"/>
      <c r="Q8788" s="225"/>
    </row>
    <row r="8789" spans="2:17" x14ac:dyDescent="0.25">
      <c r="B8789" s="108"/>
      <c r="C8789" s="220"/>
      <c r="D8789" s="108"/>
      <c r="E8789" s="220"/>
      <c r="F8789" s="108"/>
      <c r="G8789" s="220"/>
      <c r="H8789" s="108"/>
      <c r="I8789" s="220"/>
      <c r="J8789" s="108"/>
      <c r="K8789" s="220"/>
      <c r="L8789" s="108"/>
      <c r="M8789" s="220"/>
      <c r="N8789" s="108"/>
      <c r="O8789" s="220"/>
      <c r="P8789" s="108"/>
      <c r="Q8789" s="225"/>
    </row>
    <row r="8790" spans="2:17" x14ac:dyDescent="0.25">
      <c r="B8790" s="108"/>
      <c r="C8790" s="220"/>
      <c r="D8790" s="108"/>
      <c r="E8790" s="220"/>
      <c r="F8790" s="108"/>
      <c r="G8790" s="220"/>
      <c r="H8790" s="108"/>
      <c r="I8790" s="220"/>
      <c r="J8790" s="108"/>
      <c r="K8790" s="220"/>
      <c r="L8790" s="108"/>
      <c r="M8790" s="220"/>
      <c r="N8790" s="108"/>
      <c r="O8790" s="220"/>
      <c r="P8790" s="108"/>
      <c r="Q8790" s="225"/>
    </row>
    <row r="8791" spans="2:17" x14ac:dyDescent="0.25">
      <c r="B8791" s="108"/>
      <c r="C8791" s="220"/>
      <c r="D8791" s="108"/>
      <c r="E8791" s="220"/>
      <c r="F8791" s="108"/>
      <c r="G8791" s="220"/>
      <c r="H8791" s="108"/>
      <c r="I8791" s="220"/>
      <c r="J8791" s="108"/>
      <c r="K8791" s="220"/>
      <c r="L8791" s="108"/>
      <c r="M8791" s="220"/>
      <c r="N8791" s="108"/>
      <c r="O8791" s="220"/>
      <c r="P8791" s="108"/>
      <c r="Q8791" s="225"/>
    </row>
    <row r="8792" spans="2:17" x14ac:dyDescent="0.25">
      <c r="B8792" s="108"/>
      <c r="C8792" s="220"/>
      <c r="D8792" s="108"/>
      <c r="E8792" s="220"/>
      <c r="F8792" s="108"/>
      <c r="G8792" s="220"/>
      <c r="H8792" s="108"/>
      <c r="I8792" s="220"/>
      <c r="J8792" s="108"/>
      <c r="K8792" s="220"/>
      <c r="L8792" s="108"/>
      <c r="M8792" s="220"/>
      <c r="N8792" s="108"/>
      <c r="O8792" s="220"/>
      <c r="P8792" s="108"/>
      <c r="Q8792" s="225"/>
    </row>
    <row r="8793" spans="2:17" x14ac:dyDescent="0.25">
      <c r="B8793" s="108"/>
      <c r="C8793" s="220"/>
      <c r="D8793" s="108"/>
      <c r="E8793" s="220"/>
      <c r="F8793" s="108"/>
      <c r="G8793" s="220"/>
      <c r="H8793" s="108"/>
      <c r="I8793" s="220"/>
      <c r="J8793" s="108"/>
      <c r="K8793" s="220"/>
      <c r="L8793" s="108"/>
      <c r="M8793" s="220"/>
      <c r="N8793" s="108"/>
      <c r="O8793" s="220"/>
      <c r="P8793" s="108"/>
      <c r="Q8793" s="225"/>
    </row>
    <row r="8794" spans="2:17" x14ac:dyDescent="0.25">
      <c r="B8794" s="108"/>
      <c r="C8794" s="220"/>
      <c r="D8794" s="108"/>
      <c r="E8794" s="220"/>
      <c r="F8794" s="108"/>
      <c r="G8794" s="220"/>
      <c r="H8794" s="108"/>
      <c r="I8794" s="220"/>
      <c r="J8794" s="108"/>
      <c r="K8794" s="220"/>
      <c r="L8794" s="108"/>
      <c r="M8794" s="220"/>
      <c r="N8794" s="108"/>
      <c r="O8794" s="220"/>
      <c r="P8794" s="108"/>
      <c r="Q8794" s="225"/>
    </row>
    <row r="8795" spans="2:17" x14ac:dyDescent="0.25">
      <c r="B8795" s="108"/>
      <c r="C8795" s="220"/>
      <c r="D8795" s="108"/>
      <c r="E8795" s="220"/>
      <c r="F8795" s="108"/>
      <c r="G8795" s="220"/>
      <c r="H8795" s="108"/>
      <c r="I8795" s="220"/>
      <c r="J8795" s="108"/>
      <c r="K8795" s="220"/>
      <c r="L8795" s="108"/>
      <c r="M8795" s="220"/>
      <c r="N8795" s="108"/>
      <c r="O8795" s="220"/>
      <c r="P8795" s="108"/>
      <c r="Q8795" s="225"/>
    </row>
    <row r="8796" spans="2:17" x14ac:dyDescent="0.25">
      <c r="B8796" s="108"/>
      <c r="C8796" s="220"/>
      <c r="D8796" s="108"/>
      <c r="E8796" s="220"/>
      <c r="F8796" s="108"/>
      <c r="G8796" s="220"/>
      <c r="H8796" s="108"/>
      <c r="I8796" s="220"/>
      <c r="J8796" s="108"/>
      <c r="K8796" s="220"/>
      <c r="L8796" s="108"/>
      <c r="M8796" s="220"/>
      <c r="N8796" s="108"/>
      <c r="O8796" s="220"/>
      <c r="P8796" s="108"/>
      <c r="Q8796" s="225"/>
    </row>
    <row r="8797" spans="2:17" x14ac:dyDescent="0.25">
      <c r="B8797" s="108"/>
      <c r="C8797" s="220"/>
      <c r="D8797" s="108"/>
      <c r="E8797" s="220"/>
      <c r="F8797" s="108"/>
      <c r="G8797" s="220"/>
      <c r="H8797" s="108"/>
      <c r="I8797" s="220"/>
      <c r="J8797" s="108"/>
      <c r="K8797" s="220"/>
      <c r="L8797" s="108"/>
      <c r="M8797" s="220"/>
      <c r="N8797" s="108"/>
      <c r="O8797" s="220"/>
      <c r="P8797" s="108"/>
      <c r="Q8797" s="225"/>
    </row>
    <row r="8798" spans="2:17" x14ac:dyDescent="0.25">
      <c r="B8798" s="108"/>
      <c r="C8798" s="220"/>
      <c r="D8798" s="108"/>
      <c r="E8798" s="220"/>
      <c r="F8798" s="108"/>
      <c r="G8798" s="220"/>
      <c r="H8798" s="108"/>
      <c r="I8798" s="220"/>
      <c r="J8798" s="108"/>
      <c r="K8798" s="220"/>
      <c r="L8798" s="108"/>
      <c r="M8798" s="220"/>
      <c r="N8798" s="108"/>
      <c r="O8798" s="220"/>
      <c r="P8798" s="108"/>
      <c r="Q8798" s="225"/>
    </row>
    <row r="8799" spans="2:17" x14ac:dyDescent="0.25">
      <c r="B8799" s="108"/>
      <c r="C8799" s="220"/>
      <c r="D8799" s="108"/>
      <c r="E8799" s="220"/>
      <c r="F8799" s="108"/>
      <c r="G8799" s="220"/>
      <c r="H8799" s="108"/>
      <c r="I8799" s="220"/>
      <c r="J8799" s="108"/>
      <c r="K8799" s="220"/>
      <c r="L8799" s="108"/>
      <c r="M8799" s="220"/>
      <c r="N8799" s="108"/>
      <c r="O8799" s="220"/>
      <c r="P8799" s="108"/>
      <c r="Q8799" s="225"/>
    </row>
    <row r="8800" spans="2:17" x14ac:dyDescent="0.25">
      <c r="B8800" s="108"/>
      <c r="C8800" s="220"/>
      <c r="D8800" s="108"/>
      <c r="E8800" s="220"/>
      <c r="F8800" s="108"/>
      <c r="G8800" s="220"/>
      <c r="H8800" s="108"/>
      <c r="I8800" s="220"/>
      <c r="J8800" s="108"/>
      <c r="K8800" s="220"/>
      <c r="L8800" s="108"/>
      <c r="M8800" s="220"/>
      <c r="N8800" s="108"/>
      <c r="O8800" s="220"/>
      <c r="P8800" s="108"/>
      <c r="Q8800" s="225"/>
    </row>
    <row r="8801" spans="2:17" x14ac:dyDescent="0.25">
      <c r="B8801" s="108"/>
      <c r="C8801" s="220"/>
      <c r="D8801" s="108"/>
      <c r="E8801" s="220"/>
      <c r="F8801" s="108"/>
      <c r="G8801" s="220"/>
      <c r="H8801" s="108"/>
      <c r="I8801" s="220"/>
      <c r="J8801" s="108"/>
      <c r="K8801" s="220"/>
      <c r="L8801" s="108"/>
      <c r="M8801" s="220"/>
      <c r="N8801" s="108"/>
      <c r="O8801" s="220"/>
      <c r="P8801" s="108"/>
      <c r="Q8801" s="225"/>
    </row>
    <row r="8802" spans="2:17" x14ac:dyDescent="0.25">
      <c r="B8802" s="108"/>
      <c r="C8802" s="220"/>
      <c r="D8802" s="108"/>
      <c r="E8802" s="220"/>
      <c r="F8802" s="108"/>
      <c r="G8802" s="220"/>
      <c r="H8802" s="108"/>
      <c r="I8802" s="220"/>
      <c r="J8802" s="108"/>
      <c r="K8802" s="220"/>
      <c r="L8802" s="108"/>
      <c r="M8802" s="220"/>
      <c r="N8802" s="108"/>
      <c r="O8802" s="220"/>
      <c r="P8802" s="108"/>
      <c r="Q8802" s="225"/>
    </row>
    <row r="8803" spans="2:17" x14ac:dyDescent="0.25">
      <c r="B8803" s="108"/>
      <c r="C8803" s="220"/>
      <c r="D8803" s="108"/>
      <c r="E8803" s="220"/>
      <c r="F8803" s="108"/>
      <c r="G8803" s="220"/>
      <c r="H8803" s="108"/>
      <c r="I8803" s="220"/>
      <c r="J8803" s="108"/>
      <c r="K8803" s="220"/>
      <c r="L8803" s="108"/>
      <c r="M8803" s="220"/>
      <c r="N8803" s="108"/>
      <c r="O8803" s="220"/>
      <c r="P8803" s="108"/>
      <c r="Q8803" s="225"/>
    </row>
    <row r="8804" spans="2:17" x14ac:dyDescent="0.25">
      <c r="B8804" s="108"/>
      <c r="C8804" s="220"/>
      <c r="D8804" s="108"/>
      <c r="E8804" s="220"/>
      <c r="F8804" s="108"/>
      <c r="G8804" s="220"/>
      <c r="H8804" s="108"/>
      <c r="I8804" s="220"/>
      <c r="J8804" s="108"/>
      <c r="K8804" s="220"/>
      <c r="L8804" s="108"/>
      <c r="M8804" s="220"/>
      <c r="N8804" s="108"/>
      <c r="O8804" s="220"/>
      <c r="P8804" s="108"/>
      <c r="Q8804" s="225"/>
    </row>
    <row r="8805" spans="2:17" x14ac:dyDescent="0.25">
      <c r="B8805" s="108"/>
      <c r="C8805" s="220"/>
      <c r="D8805" s="108"/>
      <c r="E8805" s="220"/>
      <c r="F8805" s="108"/>
      <c r="G8805" s="220"/>
      <c r="H8805" s="108"/>
      <c r="I8805" s="220"/>
      <c r="J8805" s="108"/>
      <c r="K8805" s="220"/>
      <c r="L8805" s="108"/>
      <c r="M8805" s="220"/>
      <c r="N8805" s="108"/>
      <c r="O8805" s="220"/>
      <c r="P8805" s="108"/>
      <c r="Q8805" s="225"/>
    </row>
    <row r="8806" spans="2:17" x14ac:dyDescent="0.25">
      <c r="B8806" s="108"/>
      <c r="C8806" s="220"/>
      <c r="D8806" s="108"/>
      <c r="E8806" s="220"/>
      <c r="F8806" s="108"/>
      <c r="G8806" s="220"/>
      <c r="H8806" s="108"/>
      <c r="I8806" s="220"/>
      <c r="J8806" s="108"/>
      <c r="K8806" s="220"/>
      <c r="L8806" s="108"/>
      <c r="M8806" s="220"/>
      <c r="N8806" s="108"/>
      <c r="O8806" s="220"/>
      <c r="P8806" s="108"/>
      <c r="Q8806" s="225"/>
    </row>
    <row r="8807" spans="2:17" x14ac:dyDescent="0.25">
      <c r="B8807" s="108"/>
      <c r="C8807" s="220"/>
      <c r="D8807" s="108"/>
      <c r="E8807" s="220"/>
      <c r="F8807" s="108"/>
      <c r="G8807" s="220"/>
      <c r="H8807" s="108"/>
      <c r="I8807" s="220"/>
      <c r="J8807" s="108"/>
      <c r="K8807" s="220"/>
      <c r="L8807" s="108"/>
      <c r="M8807" s="220"/>
      <c r="N8807" s="108"/>
      <c r="O8807" s="220"/>
      <c r="P8807" s="108"/>
      <c r="Q8807" s="225"/>
    </row>
    <row r="8808" spans="2:17" x14ac:dyDescent="0.25">
      <c r="B8808" s="108"/>
      <c r="C8808" s="220"/>
      <c r="D8808" s="108"/>
      <c r="E8808" s="220"/>
      <c r="F8808" s="108"/>
      <c r="G8808" s="220"/>
      <c r="H8808" s="108"/>
      <c r="I8808" s="220"/>
      <c r="J8808" s="108"/>
      <c r="K8808" s="220"/>
      <c r="L8808" s="108"/>
      <c r="M8808" s="220"/>
      <c r="N8808" s="108"/>
      <c r="O8808" s="220"/>
      <c r="P8808" s="108"/>
      <c r="Q8808" s="225"/>
    </row>
    <row r="8809" spans="2:17" x14ac:dyDescent="0.25">
      <c r="B8809" s="108"/>
      <c r="C8809" s="220"/>
      <c r="D8809" s="108"/>
      <c r="E8809" s="220"/>
      <c r="F8809" s="108"/>
      <c r="G8809" s="220"/>
      <c r="H8809" s="108"/>
      <c r="I8809" s="220"/>
      <c r="J8809" s="108"/>
      <c r="K8809" s="220"/>
      <c r="L8809" s="108"/>
      <c r="M8809" s="220"/>
      <c r="N8809" s="108"/>
      <c r="O8809" s="220"/>
      <c r="P8809" s="108"/>
      <c r="Q8809" s="225"/>
    </row>
    <row r="8810" spans="2:17" x14ac:dyDescent="0.25">
      <c r="B8810" s="108"/>
      <c r="C8810" s="220"/>
      <c r="D8810" s="108"/>
      <c r="E8810" s="220"/>
      <c r="F8810" s="108"/>
      <c r="G8810" s="220"/>
      <c r="H8810" s="108"/>
      <c r="I8810" s="220"/>
      <c r="J8810" s="108"/>
      <c r="K8810" s="220"/>
      <c r="L8810" s="108"/>
      <c r="M8810" s="220"/>
      <c r="N8810" s="108"/>
      <c r="O8810" s="220"/>
      <c r="P8810" s="108"/>
      <c r="Q8810" s="225"/>
    </row>
    <row r="8811" spans="2:17" x14ac:dyDescent="0.25">
      <c r="B8811" s="108"/>
      <c r="C8811" s="220"/>
      <c r="D8811" s="108"/>
      <c r="E8811" s="220"/>
      <c r="F8811" s="108"/>
      <c r="G8811" s="220"/>
      <c r="H8811" s="108"/>
      <c r="I8811" s="220"/>
      <c r="J8811" s="108"/>
      <c r="K8811" s="220"/>
      <c r="L8811" s="108"/>
      <c r="M8811" s="220"/>
      <c r="N8811" s="108"/>
      <c r="O8811" s="220"/>
      <c r="P8811" s="108"/>
      <c r="Q8811" s="225"/>
    </row>
    <row r="8812" spans="2:17" x14ac:dyDescent="0.25">
      <c r="B8812" s="108"/>
      <c r="C8812" s="220"/>
      <c r="D8812" s="108"/>
      <c r="E8812" s="220"/>
      <c r="F8812" s="108"/>
      <c r="G8812" s="220"/>
      <c r="H8812" s="108"/>
      <c r="I8812" s="220"/>
      <c r="J8812" s="108"/>
      <c r="K8812" s="220"/>
      <c r="L8812" s="108"/>
      <c r="M8812" s="220"/>
      <c r="N8812" s="108"/>
      <c r="O8812" s="220"/>
      <c r="P8812" s="108"/>
      <c r="Q8812" s="225"/>
    </row>
    <row r="8813" spans="2:17" x14ac:dyDescent="0.25">
      <c r="B8813" s="108"/>
      <c r="C8813" s="220"/>
      <c r="D8813" s="108"/>
      <c r="E8813" s="220"/>
      <c r="F8813" s="108"/>
      <c r="G8813" s="220"/>
      <c r="H8813" s="108"/>
      <c r="I8813" s="220"/>
      <c r="J8813" s="108"/>
      <c r="K8813" s="220"/>
      <c r="L8813" s="108"/>
      <c r="M8813" s="220"/>
      <c r="N8813" s="108"/>
      <c r="O8813" s="220"/>
      <c r="P8813" s="108"/>
      <c r="Q8813" s="225"/>
    </row>
    <row r="8814" spans="2:17" x14ac:dyDescent="0.25">
      <c r="B8814" s="108"/>
      <c r="C8814" s="220"/>
      <c r="D8814" s="108"/>
      <c r="E8814" s="220"/>
      <c r="F8814" s="108"/>
      <c r="G8814" s="220"/>
      <c r="H8814" s="108"/>
      <c r="I8814" s="220"/>
      <c r="J8814" s="108"/>
      <c r="K8814" s="220"/>
      <c r="L8814" s="108"/>
      <c r="M8814" s="220"/>
      <c r="N8814" s="108"/>
      <c r="O8814" s="220"/>
      <c r="P8814" s="108"/>
      <c r="Q8814" s="225"/>
    </row>
    <row r="8815" spans="2:17" x14ac:dyDescent="0.25">
      <c r="B8815" s="108"/>
      <c r="C8815" s="220"/>
      <c r="D8815" s="108"/>
      <c r="E8815" s="220"/>
      <c r="F8815" s="108"/>
      <c r="G8815" s="220"/>
      <c r="H8815" s="108"/>
      <c r="I8815" s="220"/>
      <c r="J8815" s="108"/>
      <c r="K8815" s="220"/>
      <c r="L8815" s="108"/>
      <c r="M8815" s="220"/>
      <c r="N8815" s="108"/>
      <c r="O8815" s="220"/>
      <c r="P8815" s="108"/>
      <c r="Q8815" s="225"/>
    </row>
    <row r="8816" spans="2:17" x14ac:dyDescent="0.25">
      <c r="B8816" s="108"/>
      <c r="C8816" s="220"/>
      <c r="D8816" s="108"/>
      <c r="E8816" s="220"/>
      <c r="F8816" s="108"/>
      <c r="G8816" s="220"/>
      <c r="H8816" s="108"/>
      <c r="I8816" s="220"/>
      <c r="J8816" s="108"/>
      <c r="K8816" s="220"/>
      <c r="L8816" s="108"/>
      <c r="M8816" s="220"/>
      <c r="N8816" s="108"/>
      <c r="O8816" s="220"/>
      <c r="P8816" s="108"/>
      <c r="Q8816" s="225"/>
    </row>
    <row r="8817" spans="2:17" x14ac:dyDescent="0.25">
      <c r="B8817" s="108"/>
      <c r="C8817" s="220"/>
      <c r="D8817" s="108"/>
      <c r="E8817" s="220"/>
      <c r="F8817" s="108"/>
      <c r="G8817" s="220"/>
      <c r="H8817" s="108"/>
      <c r="I8817" s="220"/>
      <c r="J8817" s="108"/>
      <c r="K8817" s="220"/>
      <c r="L8817" s="108"/>
      <c r="M8817" s="220"/>
      <c r="N8817" s="108"/>
      <c r="O8817" s="220"/>
      <c r="P8817" s="108"/>
      <c r="Q8817" s="225"/>
    </row>
    <row r="8818" spans="2:17" x14ac:dyDescent="0.25">
      <c r="B8818" s="108"/>
      <c r="C8818" s="220"/>
      <c r="D8818" s="108"/>
      <c r="E8818" s="220"/>
      <c r="F8818" s="108"/>
      <c r="G8818" s="220"/>
      <c r="H8818" s="108"/>
      <c r="I8818" s="220"/>
      <c r="J8818" s="108"/>
      <c r="K8818" s="220"/>
      <c r="L8818" s="108"/>
      <c r="M8818" s="220"/>
      <c r="N8818" s="108"/>
      <c r="O8818" s="220"/>
      <c r="P8818" s="108"/>
      <c r="Q8818" s="225"/>
    </row>
    <row r="8819" spans="2:17" x14ac:dyDescent="0.25">
      <c r="B8819" s="108"/>
      <c r="C8819" s="220"/>
      <c r="D8819" s="108"/>
      <c r="E8819" s="220"/>
      <c r="F8819" s="108"/>
      <c r="G8819" s="220"/>
      <c r="H8819" s="108"/>
      <c r="I8819" s="220"/>
      <c r="J8819" s="108"/>
      <c r="K8819" s="220"/>
      <c r="L8819" s="108"/>
      <c r="M8819" s="220"/>
      <c r="N8819" s="108"/>
      <c r="O8819" s="220"/>
      <c r="P8819" s="108"/>
      <c r="Q8819" s="225"/>
    </row>
    <row r="8820" spans="2:17" x14ac:dyDescent="0.25">
      <c r="B8820" s="108"/>
      <c r="C8820" s="220"/>
      <c r="D8820" s="108"/>
      <c r="E8820" s="220"/>
      <c r="F8820" s="108"/>
      <c r="G8820" s="220"/>
      <c r="H8820" s="108"/>
      <c r="I8820" s="220"/>
      <c r="J8820" s="108"/>
      <c r="K8820" s="220"/>
      <c r="L8820" s="108"/>
      <c r="M8820" s="220"/>
      <c r="N8820" s="108"/>
      <c r="O8820" s="220"/>
      <c r="P8820" s="108"/>
      <c r="Q8820" s="225"/>
    </row>
    <row r="8821" spans="2:17" x14ac:dyDescent="0.25">
      <c r="B8821" s="108"/>
      <c r="C8821" s="220"/>
      <c r="D8821" s="108"/>
      <c r="E8821" s="220"/>
      <c r="F8821" s="108"/>
      <c r="G8821" s="220"/>
      <c r="H8821" s="108"/>
      <c r="I8821" s="220"/>
      <c r="J8821" s="108"/>
      <c r="K8821" s="220"/>
      <c r="L8821" s="108"/>
      <c r="M8821" s="220"/>
      <c r="N8821" s="108"/>
      <c r="O8821" s="220"/>
      <c r="P8821" s="108"/>
      <c r="Q8821" s="225"/>
    </row>
    <row r="8822" spans="2:17" x14ac:dyDescent="0.25">
      <c r="B8822" s="108"/>
      <c r="C8822" s="220"/>
      <c r="D8822" s="108"/>
      <c r="E8822" s="220"/>
      <c r="F8822" s="108"/>
      <c r="G8822" s="220"/>
      <c r="H8822" s="108"/>
      <c r="I8822" s="220"/>
      <c r="J8822" s="108"/>
      <c r="K8822" s="220"/>
      <c r="L8822" s="108"/>
      <c r="M8822" s="220"/>
      <c r="N8822" s="108"/>
      <c r="O8822" s="220"/>
      <c r="P8822" s="108"/>
      <c r="Q8822" s="225"/>
    </row>
    <row r="8823" spans="2:17" x14ac:dyDescent="0.25">
      <c r="B8823" s="108"/>
      <c r="C8823" s="220"/>
      <c r="D8823" s="108"/>
      <c r="E8823" s="220"/>
      <c r="F8823" s="108"/>
      <c r="G8823" s="220"/>
      <c r="H8823" s="108"/>
      <c r="I8823" s="220"/>
      <c r="J8823" s="108"/>
      <c r="K8823" s="220"/>
      <c r="L8823" s="108"/>
      <c r="M8823" s="220"/>
      <c r="N8823" s="108"/>
      <c r="O8823" s="220"/>
      <c r="P8823" s="108"/>
      <c r="Q8823" s="225"/>
    </row>
    <row r="8824" spans="2:17" x14ac:dyDescent="0.25">
      <c r="B8824" s="108"/>
      <c r="C8824" s="220"/>
      <c r="D8824" s="108"/>
      <c r="E8824" s="220"/>
      <c r="F8824" s="108"/>
      <c r="G8824" s="220"/>
      <c r="H8824" s="108"/>
      <c r="I8824" s="220"/>
      <c r="J8824" s="108"/>
      <c r="K8824" s="220"/>
      <c r="L8824" s="108"/>
      <c r="M8824" s="220"/>
      <c r="N8824" s="108"/>
      <c r="O8824" s="220"/>
      <c r="P8824" s="108"/>
      <c r="Q8824" s="225"/>
    </row>
    <row r="8825" spans="2:17" x14ac:dyDescent="0.25">
      <c r="B8825" s="108"/>
      <c r="C8825" s="220"/>
      <c r="D8825" s="108"/>
      <c r="E8825" s="220"/>
      <c r="F8825" s="108"/>
      <c r="G8825" s="220"/>
      <c r="H8825" s="108"/>
      <c r="I8825" s="220"/>
      <c r="J8825" s="108"/>
      <c r="K8825" s="220"/>
      <c r="L8825" s="108"/>
      <c r="M8825" s="220"/>
      <c r="N8825" s="108"/>
      <c r="O8825" s="220"/>
      <c r="P8825" s="108"/>
      <c r="Q8825" s="225"/>
    </row>
    <row r="8826" spans="2:17" x14ac:dyDescent="0.25">
      <c r="B8826" s="108"/>
      <c r="C8826" s="220"/>
      <c r="D8826" s="108"/>
      <c r="E8826" s="220"/>
      <c r="F8826" s="108"/>
      <c r="G8826" s="220"/>
      <c r="H8826" s="108"/>
      <c r="I8826" s="220"/>
      <c r="J8826" s="108"/>
      <c r="K8826" s="220"/>
      <c r="L8826" s="108"/>
      <c r="M8826" s="220"/>
      <c r="N8826" s="108"/>
      <c r="O8826" s="220"/>
      <c r="P8826" s="108"/>
      <c r="Q8826" s="225"/>
    </row>
    <row r="8827" spans="2:17" x14ac:dyDescent="0.25">
      <c r="B8827" s="108"/>
      <c r="C8827" s="220"/>
      <c r="D8827" s="108"/>
      <c r="E8827" s="220"/>
      <c r="F8827" s="108"/>
      <c r="G8827" s="220"/>
      <c r="H8827" s="108"/>
      <c r="I8827" s="220"/>
      <c r="J8827" s="108"/>
      <c r="K8827" s="220"/>
      <c r="L8827" s="108"/>
      <c r="M8827" s="220"/>
      <c r="N8827" s="108"/>
      <c r="O8827" s="220"/>
      <c r="P8827" s="108"/>
      <c r="Q8827" s="225"/>
    </row>
    <row r="8828" spans="2:17" x14ac:dyDescent="0.25">
      <c r="B8828" s="108"/>
      <c r="C8828" s="220"/>
      <c r="D8828" s="108"/>
      <c r="E8828" s="220"/>
      <c r="F8828" s="108"/>
      <c r="G8828" s="220"/>
      <c r="H8828" s="108"/>
      <c r="I8828" s="220"/>
      <c r="J8828" s="108"/>
      <c r="K8828" s="220"/>
      <c r="L8828" s="108"/>
      <c r="M8828" s="220"/>
      <c r="N8828" s="108"/>
      <c r="O8828" s="220"/>
      <c r="P8828" s="108"/>
      <c r="Q8828" s="225"/>
    </row>
    <row r="8829" spans="2:17" x14ac:dyDescent="0.25">
      <c r="B8829" s="108"/>
      <c r="C8829" s="220"/>
      <c r="D8829" s="108"/>
      <c r="E8829" s="220"/>
      <c r="F8829" s="108"/>
      <c r="G8829" s="220"/>
      <c r="H8829" s="108"/>
      <c r="I8829" s="220"/>
      <c r="J8829" s="108"/>
      <c r="K8829" s="220"/>
      <c r="L8829" s="108"/>
      <c r="M8829" s="220"/>
      <c r="N8829" s="108"/>
      <c r="O8829" s="220"/>
      <c r="P8829" s="108"/>
      <c r="Q8829" s="225"/>
    </row>
    <row r="8830" spans="2:17" x14ac:dyDescent="0.25">
      <c r="B8830" s="108"/>
      <c r="C8830" s="220"/>
      <c r="D8830" s="108"/>
      <c r="E8830" s="220"/>
      <c r="F8830" s="108"/>
      <c r="G8830" s="220"/>
      <c r="H8830" s="108"/>
      <c r="I8830" s="220"/>
      <c r="J8830" s="108"/>
      <c r="K8830" s="220"/>
      <c r="L8830" s="108"/>
      <c r="M8830" s="220"/>
      <c r="N8830" s="108"/>
      <c r="O8830" s="220"/>
      <c r="P8830" s="108"/>
      <c r="Q8830" s="225"/>
    </row>
    <row r="8831" spans="2:17" x14ac:dyDescent="0.25">
      <c r="B8831" s="108"/>
      <c r="C8831" s="220"/>
      <c r="D8831" s="108"/>
      <c r="E8831" s="220"/>
      <c r="F8831" s="108"/>
      <c r="G8831" s="220"/>
      <c r="H8831" s="108"/>
      <c r="I8831" s="220"/>
      <c r="J8831" s="108"/>
      <c r="K8831" s="220"/>
      <c r="L8831" s="108"/>
      <c r="M8831" s="220"/>
      <c r="N8831" s="108"/>
      <c r="O8831" s="220"/>
      <c r="P8831" s="108"/>
      <c r="Q8831" s="225"/>
    </row>
    <row r="8832" spans="2:17" x14ac:dyDescent="0.25">
      <c r="B8832" s="108"/>
      <c r="C8832" s="220"/>
      <c r="D8832" s="108"/>
      <c r="E8832" s="220"/>
      <c r="F8832" s="108"/>
      <c r="G8832" s="220"/>
      <c r="H8832" s="108"/>
      <c r="I8832" s="220"/>
      <c r="J8832" s="108"/>
      <c r="K8832" s="220"/>
      <c r="L8832" s="108"/>
      <c r="M8832" s="220"/>
      <c r="N8832" s="108"/>
      <c r="O8832" s="220"/>
      <c r="P8832" s="108"/>
      <c r="Q8832" s="225"/>
    </row>
    <row r="8833" spans="2:17" x14ac:dyDescent="0.25">
      <c r="B8833" s="108"/>
      <c r="C8833" s="220"/>
      <c r="D8833" s="108"/>
      <c r="E8833" s="220"/>
      <c r="F8833" s="108"/>
      <c r="G8833" s="220"/>
      <c r="H8833" s="108"/>
      <c r="I8833" s="220"/>
      <c r="J8833" s="108"/>
      <c r="K8833" s="220"/>
      <c r="L8833" s="108"/>
      <c r="M8833" s="220"/>
      <c r="N8833" s="108"/>
      <c r="O8833" s="220"/>
      <c r="P8833" s="108"/>
      <c r="Q8833" s="225"/>
    </row>
    <row r="8834" spans="2:17" x14ac:dyDescent="0.25">
      <c r="B8834" s="108"/>
      <c r="C8834" s="220"/>
      <c r="D8834" s="108"/>
      <c r="E8834" s="220"/>
      <c r="F8834" s="108"/>
      <c r="G8834" s="220"/>
      <c r="H8834" s="108"/>
      <c r="I8834" s="220"/>
      <c r="J8834" s="108"/>
      <c r="K8834" s="220"/>
      <c r="L8834" s="108"/>
      <c r="M8834" s="220"/>
      <c r="N8834" s="108"/>
      <c r="O8834" s="220"/>
      <c r="P8834" s="108"/>
      <c r="Q8834" s="225"/>
    </row>
    <row r="8835" spans="2:17" x14ac:dyDescent="0.25">
      <c r="B8835" s="108"/>
      <c r="C8835" s="220"/>
      <c r="D8835" s="108"/>
      <c r="E8835" s="220"/>
      <c r="F8835" s="108"/>
      <c r="G8835" s="220"/>
      <c r="H8835" s="108"/>
      <c r="I8835" s="220"/>
      <c r="J8835" s="108"/>
      <c r="K8835" s="220"/>
      <c r="L8835" s="108"/>
      <c r="M8835" s="220"/>
      <c r="N8835" s="108"/>
      <c r="O8835" s="220"/>
      <c r="P8835" s="108"/>
      <c r="Q8835" s="225"/>
    </row>
    <row r="8836" spans="2:17" x14ac:dyDescent="0.25">
      <c r="B8836" s="108"/>
      <c r="C8836" s="220"/>
      <c r="D8836" s="108"/>
      <c r="E8836" s="220"/>
      <c r="F8836" s="108"/>
      <c r="G8836" s="220"/>
      <c r="H8836" s="108"/>
      <c r="I8836" s="220"/>
      <c r="J8836" s="108"/>
      <c r="K8836" s="220"/>
      <c r="L8836" s="108"/>
      <c r="M8836" s="220"/>
      <c r="N8836" s="108"/>
      <c r="O8836" s="220"/>
      <c r="P8836" s="108"/>
      <c r="Q8836" s="225"/>
    </row>
    <row r="8837" spans="2:17" x14ac:dyDescent="0.25">
      <c r="B8837" s="108"/>
      <c r="C8837" s="220"/>
      <c r="D8837" s="108"/>
      <c r="E8837" s="220"/>
      <c r="F8837" s="108"/>
      <c r="G8837" s="220"/>
      <c r="H8837" s="108"/>
      <c r="I8837" s="220"/>
      <c r="J8837" s="108"/>
      <c r="K8837" s="220"/>
      <c r="L8837" s="108"/>
      <c r="M8837" s="220"/>
      <c r="N8837" s="108"/>
      <c r="O8837" s="220"/>
      <c r="P8837" s="108"/>
      <c r="Q8837" s="225"/>
    </row>
    <row r="8838" spans="2:17" x14ac:dyDescent="0.25">
      <c r="B8838" s="108"/>
      <c r="C8838" s="220"/>
      <c r="D8838" s="108"/>
      <c r="E8838" s="220"/>
      <c r="F8838" s="108"/>
      <c r="G8838" s="220"/>
      <c r="H8838" s="108"/>
      <c r="I8838" s="220"/>
      <c r="J8838" s="108"/>
      <c r="K8838" s="220"/>
      <c r="L8838" s="108"/>
      <c r="M8838" s="220"/>
      <c r="N8838" s="108"/>
      <c r="O8838" s="220"/>
      <c r="P8838" s="108"/>
      <c r="Q8838" s="225"/>
    </row>
    <row r="8839" spans="2:17" x14ac:dyDescent="0.25">
      <c r="B8839" s="108"/>
      <c r="C8839" s="220"/>
      <c r="D8839" s="108"/>
      <c r="E8839" s="220"/>
      <c r="F8839" s="108"/>
      <c r="G8839" s="220"/>
      <c r="H8839" s="108"/>
      <c r="I8839" s="220"/>
      <c r="J8839" s="108"/>
      <c r="K8839" s="220"/>
      <c r="L8839" s="108"/>
      <c r="M8839" s="220"/>
      <c r="N8839" s="108"/>
      <c r="O8839" s="220"/>
      <c r="P8839" s="108"/>
      <c r="Q8839" s="225"/>
    </row>
    <row r="8840" spans="2:17" x14ac:dyDescent="0.25">
      <c r="B8840" s="108"/>
      <c r="C8840" s="220"/>
      <c r="D8840" s="108"/>
      <c r="E8840" s="220"/>
      <c r="F8840" s="108"/>
      <c r="G8840" s="220"/>
      <c r="H8840" s="108"/>
      <c r="I8840" s="220"/>
      <c r="J8840" s="108"/>
      <c r="K8840" s="220"/>
      <c r="L8840" s="108"/>
      <c r="M8840" s="220"/>
      <c r="N8840" s="108"/>
      <c r="O8840" s="220"/>
      <c r="P8840" s="108"/>
      <c r="Q8840" s="225"/>
    </row>
    <row r="8841" spans="2:17" x14ac:dyDescent="0.25">
      <c r="B8841" s="108"/>
      <c r="C8841" s="220"/>
      <c r="D8841" s="108"/>
      <c r="E8841" s="220"/>
      <c r="F8841" s="108"/>
      <c r="G8841" s="220"/>
      <c r="H8841" s="108"/>
      <c r="I8841" s="220"/>
      <c r="J8841" s="108"/>
      <c r="K8841" s="220"/>
      <c r="L8841" s="108"/>
      <c r="M8841" s="220"/>
      <c r="N8841" s="108"/>
      <c r="O8841" s="220"/>
      <c r="P8841" s="108"/>
      <c r="Q8841" s="225"/>
    </row>
    <row r="8842" spans="2:17" x14ac:dyDescent="0.25">
      <c r="B8842" s="108"/>
      <c r="C8842" s="220"/>
      <c r="D8842" s="108"/>
      <c r="E8842" s="220"/>
      <c r="F8842" s="108"/>
      <c r="G8842" s="220"/>
      <c r="H8842" s="108"/>
      <c r="I8842" s="220"/>
      <c r="J8842" s="108"/>
      <c r="K8842" s="220"/>
      <c r="L8842" s="108"/>
      <c r="M8842" s="220"/>
      <c r="N8842" s="108"/>
      <c r="O8842" s="220"/>
      <c r="P8842" s="108"/>
      <c r="Q8842" s="225"/>
    </row>
    <row r="8843" spans="2:17" x14ac:dyDescent="0.25">
      <c r="B8843" s="108"/>
      <c r="C8843" s="220"/>
      <c r="D8843" s="108"/>
      <c r="E8843" s="220"/>
      <c r="F8843" s="108"/>
      <c r="G8843" s="220"/>
      <c r="H8843" s="108"/>
      <c r="I8843" s="220"/>
      <c r="J8843" s="108"/>
      <c r="K8843" s="220"/>
      <c r="L8843" s="108"/>
      <c r="M8843" s="220"/>
      <c r="N8843" s="108"/>
      <c r="O8843" s="220"/>
      <c r="P8843" s="108"/>
      <c r="Q8843" s="225"/>
    </row>
    <row r="8844" spans="2:17" x14ac:dyDescent="0.25">
      <c r="B8844" s="108"/>
      <c r="C8844" s="220"/>
      <c r="D8844" s="108"/>
      <c r="E8844" s="220"/>
      <c r="F8844" s="108"/>
      <c r="G8844" s="220"/>
      <c r="H8844" s="108"/>
      <c r="I8844" s="220"/>
      <c r="J8844" s="108"/>
      <c r="K8844" s="220"/>
      <c r="L8844" s="108"/>
      <c r="M8844" s="220"/>
      <c r="N8844" s="108"/>
      <c r="O8844" s="220"/>
      <c r="P8844" s="108"/>
      <c r="Q8844" s="225"/>
    </row>
    <row r="8845" spans="2:17" x14ac:dyDescent="0.25">
      <c r="B8845" s="108"/>
      <c r="C8845" s="220"/>
      <c r="D8845" s="108"/>
      <c r="E8845" s="220"/>
      <c r="F8845" s="108"/>
      <c r="G8845" s="220"/>
      <c r="H8845" s="108"/>
      <c r="I8845" s="220"/>
      <c r="J8845" s="108"/>
      <c r="K8845" s="220"/>
      <c r="L8845" s="108"/>
      <c r="M8845" s="220"/>
      <c r="N8845" s="108"/>
      <c r="O8845" s="220"/>
      <c r="P8845" s="108"/>
      <c r="Q8845" s="225"/>
    </row>
    <row r="8846" spans="2:17" x14ac:dyDescent="0.25">
      <c r="B8846" s="108"/>
      <c r="C8846" s="220"/>
      <c r="D8846" s="108"/>
      <c r="E8846" s="220"/>
      <c r="F8846" s="108"/>
      <c r="G8846" s="220"/>
      <c r="H8846" s="108"/>
      <c r="I8846" s="220"/>
      <c r="J8846" s="108"/>
      <c r="K8846" s="220"/>
      <c r="L8846" s="108"/>
      <c r="M8846" s="220"/>
      <c r="N8846" s="108"/>
      <c r="O8846" s="220"/>
      <c r="P8846" s="108"/>
      <c r="Q8846" s="225"/>
    </row>
    <row r="8847" spans="2:17" x14ac:dyDescent="0.25">
      <c r="B8847" s="108"/>
      <c r="C8847" s="220"/>
      <c r="D8847" s="108"/>
      <c r="E8847" s="220"/>
      <c r="F8847" s="108"/>
      <c r="G8847" s="220"/>
      <c r="H8847" s="108"/>
      <c r="I8847" s="220"/>
      <c r="J8847" s="108"/>
      <c r="K8847" s="220"/>
      <c r="L8847" s="108"/>
      <c r="M8847" s="220"/>
      <c r="N8847" s="108"/>
      <c r="O8847" s="220"/>
      <c r="P8847" s="108"/>
      <c r="Q8847" s="225"/>
    </row>
    <row r="8848" spans="2:17" x14ac:dyDescent="0.25">
      <c r="B8848" s="108"/>
      <c r="C8848" s="220"/>
      <c r="D8848" s="108"/>
      <c r="E8848" s="220"/>
      <c r="F8848" s="108"/>
      <c r="G8848" s="220"/>
      <c r="H8848" s="108"/>
      <c r="I8848" s="220"/>
      <c r="J8848" s="108"/>
      <c r="K8848" s="220"/>
      <c r="L8848" s="108"/>
      <c r="M8848" s="220"/>
      <c r="N8848" s="108"/>
      <c r="O8848" s="220"/>
      <c r="P8848" s="108"/>
      <c r="Q8848" s="225"/>
    </row>
    <row r="8849" spans="2:17" x14ac:dyDescent="0.25">
      <c r="B8849" s="108"/>
      <c r="C8849" s="220"/>
      <c r="D8849" s="108"/>
      <c r="E8849" s="220"/>
      <c r="F8849" s="108"/>
      <c r="G8849" s="220"/>
      <c r="H8849" s="108"/>
      <c r="I8849" s="220"/>
      <c r="J8849" s="108"/>
      <c r="K8849" s="220"/>
      <c r="L8849" s="108"/>
      <c r="M8849" s="220"/>
      <c r="N8849" s="108"/>
      <c r="O8849" s="220"/>
      <c r="P8849" s="108"/>
      <c r="Q8849" s="225"/>
    </row>
    <row r="8850" spans="2:17" x14ac:dyDescent="0.25">
      <c r="B8850" s="108"/>
      <c r="C8850" s="220"/>
      <c r="D8850" s="108"/>
      <c r="E8850" s="220"/>
      <c r="F8850" s="108"/>
      <c r="G8850" s="220"/>
      <c r="H8850" s="108"/>
      <c r="I8850" s="220"/>
      <c r="J8850" s="108"/>
      <c r="K8850" s="220"/>
      <c r="L8850" s="108"/>
      <c r="M8850" s="220"/>
      <c r="N8850" s="108"/>
      <c r="O8850" s="220"/>
      <c r="P8850" s="108"/>
      <c r="Q8850" s="225"/>
    </row>
    <row r="8851" spans="2:17" x14ac:dyDescent="0.25">
      <c r="B8851" s="108"/>
      <c r="C8851" s="220"/>
      <c r="D8851" s="108"/>
      <c r="E8851" s="220"/>
      <c r="F8851" s="108"/>
      <c r="G8851" s="220"/>
      <c r="H8851" s="108"/>
      <c r="I8851" s="220"/>
      <c r="J8851" s="108"/>
      <c r="K8851" s="220"/>
      <c r="L8851" s="108"/>
      <c r="M8851" s="220"/>
      <c r="N8851" s="108"/>
      <c r="O8851" s="220"/>
      <c r="P8851" s="108"/>
      <c r="Q8851" s="225"/>
    </row>
    <row r="8852" spans="2:17" x14ac:dyDescent="0.25">
      <c r="B8852" s="108"/>
      <c r="C8852" s="220"/>
      <c r="D8852" s="108"/>
      <c r="E8852" s="220"/>
      <c r="F8852" s="108"/>
      <c r="G8852" s="220"/>
      <c r="H8852" s="108"/>
      <c r="I8852" s="220"/>
      <c r="J8852" s="108"/>
      <c r="K8852" s="220"/>
      <c r="L8852" s="108"/>
      <c r="M8852" s="220"/>
      <c r="N8852" s="108"/>
      <c r="O8852" s="220"/>
      <c r="P8852" s="108"/>
      <c r="Q8852" s="225"/>
    </row>
    <row r="8853" spans="2:17" x14ac:dyDescent="0.25">
      <c r="B8853" s="108"/>
      <c r="C8853" s="220"/>
      <c r="D8853" s="108"/>
      <c r="E8853" s="220"/>
      <c r="F8853" s="108"/>
      <c r="G8853" s="220"/>
      <c r="H8853" s="108"/>
      <c r="I8853" s="220"/>
      <c r="J8853" s="108"/>
      <c r="K8853" s="220"/>
      <c r="L8853" s="108"/>
      <c r="M8853" s="220"/>
      <c r="N8853" s="108"/>
      <c r="O8853" s="220"/>
      <c r="P8853" s="108"/>
      <c r="Q8853" s="225"/>
    </row>
    <row r="8854" spans="2:17" x14ac:dyDescent="0.25">
      <c r="B8854" s="108"/>
      <c r="C8854" s="220"/>
      <c r="D8854" s="108"/>
      <c r="E8854" s="220"/>
      <c r="F8854" s="108"/>
      <c r="G8854" s="220"/>
      <c r="H8854" s="108"/>
      <c r="I8854" s="220"/>
      <c r="J8854" s="108"/>
      <c r="K8854" s="220"/>
      <c r="L8854" s="108"/>
      <c r="M8854" s="220"/>
      <c r="N8854" s="108"/>
      <c r="O8854" s="220"/>
      <c r="P8854" s="108"/>
      <c r="Q8854" s="225"/>
    </row>
    <row r="8855" spans="2:17" x14ac:dyDescent="0.25">
      <c r="B8855" s="108"/>
      <c r="C8855" s="220"/>
      <c r="D8855" s="108"/>
      <c r="E8855" s="220"/>
      <c r="F8855" s="108"/>
      <c r="G8855" s="220"/>
      <c r="H8855" s="108"/>
      <c r="I8855" s="220"/>
      <c r="J8855" s="108"/>
      <c r="K8855" s="220"/>
      <c r="L8855" s="108"/>
      <c r="M8855" s="220"/>
      <c r="N8855" s="108"/>
      <c r="O8855" s="220"/>
      <c r="P8855" s="108"/>
      <c r="Q8855" s="225"/>
    </row>
    <row r="8856" spans="2:17" x14ac:dyDescent="0.25">
      <c r="B8856" s="108"/>
      <c r="C8856" s="220"/>
      <c r="D8856" s="108"/>
      <c r="E8856" s="220"/>
      <c r="F8856" s="108"/>
      <c r="G8856" s="220"/>
      <c r="H8856" s="108"/>
      <c r="I8856" s="220"/>
      <c r="J8856" s="108"/>
      <c r="K8856" s="220"/>
      <c r="L8856" s="108"/>
      <c r="M8856" s="220"/>
      <c r="N8856" s="108"/>
      <c r="O8856" s="220"/>
      <c r="P8856" s="108"/>
      <c r="Q8856" s="225"/>
    </row>
    <row r="8857" spans="2:17" x14ac:dyDescent="0.25">
      <c r="B8857" s="108"/>
      <c r="C8857" s="220"/>
      <c r="D8857" s="108"/>
      <c r="E8857" s="220"/>
      <c r="F8857" s="108"/>
      <c r="G8857" s="220"/>
      <c r="H8857" s="108"/>
      <c r="I8857" s="220"/>
      <c r="J8857" s="108"/>
      <c r="K8857" s="220"/>
      <c r="L8857" s="108"/>
      <c r="M8857" s="220"/>
      <c r="N8857" s="108"/>
      <c r="O8857" s="220"/>
      <c r="P8857" s="108"/>
      <c r="Q8857" s="225"/>
    </row>
    <row r="8858" spans="2:17" x14ac:dyDescent="0.25">
      <c r="B8858" s="108"/>
      <c r="C8858" s="220"/>
      <c r="D8858" s="108"/>
      <c r="E8858" s="220"/>
      <c r="F8858" s="108"/>
      <c r="G8858" s="220"/>
      <c r="H8858" s="108"/>
      <c r="I8858" s="220"/>
      <c r="J8858" s="108"/>
      <c r="K8858" s="220"/>
      <c r="L8858" s="108"/>
      <c r="M8858" s="220"/>
      <c r="N8858" s="108"/>
      <c r="O8858" s="220"/>
      <c r="P8858" s="108"/>
      <c r="Q8858" s="225"/>
    </row>
    <row r="8859" spans="2:17" x14ac:dyDescent="0.25">
      <c r="B8859" s="108"/>
      <c r="C8859" s="220"/>
      <c r="D8859" s="108"/>
      <c r="E8859" s="220"/>
      <c r="F8859" s="108"/>
      <c r="G8859" s="220"/>
      <c r="H8859" s="108"/>
      <c r="I8859" s="220"/>
      <c r="J8859" s="108"/>
      <c r="K8859" s="220"/>
      <c r="L8859" s="108"/>
      <c r="M8859" s="220"/>
      <c r="N8859" s="108"/>
      <c r="O8859" s="220"/>
      <c r="P8859" s="108"/>
      <c r="Q8859" s="225"/>
    </row>
    <row r="8860" spans="2:17" x14ac:dyDescent="0.25">
      <c r="B8860" s="108"/>
      <c r="C8860" s="220"/>
      <c r="D8860" s="108"/>
      <c r="E8860" s="220"/>
      <c r="F8860" s="108"/>
      <c r="G8860" s="220"/>
      <c r="H8860" s="108"/>
      <c r="I8860" s="220"/>
      <c r="J8860" s="108"/>
      <c r="K8860" s="220"/>
      <c r="L8860" s="108"/>
      <c r="M8860" s="220"/>
      <c r="N8860" s="108"/>
      <c r="O8860" s="220"/>
      <c r="P8860" s="108"/>
      <c r="Q8860" s="225"/>
    </row>
    <row r="8861" spans="2:17" x14ac:dyDescent="0.25">
      <c r="B8861" s="108"/>
      <c r="C8861" s="220"/>
      <c r="D8861" s="108"/>
      <c r="E8861" s="220"/>
      <c r="F8861" s="108"/>
      <c r="G8861" s="220"/>
      <c r="H8861" s="108"/>
      <c r="I8861" s="220"/>
      <c r="J8861" s="108"/>
      <c r="K8861" s="220"/>
      <c r="L8861" s="108"/>
      <c r="M8861" s="220"/>
      <c r="N8861" s="108"/>
      <c r="O8861" s="220"/>
      <c r="P8861" s="108"/>
      <c r="Q8861" s="225"/>
    </row>
    <row r="8862" spans="2:17" x14ac:dyDescent="0.25">
      <c r="B8862" s="108"/>
      <c r="C8862" s="220"/>
      <c r="D8862" s="108"/>
      <c r="E8862" s="220"/>
      <c r="F8862" s="108"/>
      <c r="G8862" s="220"/>
      <c r="H8862" s="108"/>
      <c r="I8862" s="220"/>
      <c r="J8862" s="108"/>
      <c r="K8862" s="220"/>
      <c r="L8862" s="108"/>
      <c r="M8862" s="220"/>
      <c r="N8862" s="108"/>
      <c r="O8862" s="220"/>
      <c r="P8862" s="108"/>
      <c r="Q8862" s="225"/>
    </row>
    <row r="8863" spans="2:17" x14ac:dyDescent="0.25">
      <c r="B8863" s="108"/>
      <c r="C8863" s="220"/>
      <c r="D8863" s="108"/>
      <c r="E8863" s="220"/>
      <c r="F8863" s="108"/>
      <c r="G8863" s="220"/>
      <c r="H8863" s="108"/>
      <c r="I8863" s="220"/>
      <c r="J8863" s="108"/>
      <c r="K8863" s="220"/>
      <c r="L8863" s="108"/>
      <c r="M8863" s="220"/>
      <c r="N8863" s="108"/>
      <c r="O8863" s="220"/>
      <c r="P8863" s="108"/>
      <c r="Q8863" s="225"/>
    </row>
    <row r="8864" spans="2:17" x14ac:dyDescent="0.25">
      <c r="B8864" s="108"/>
      <c r="C8864" s="220"/>
      <c r="D8864" s="108"/>
      <c r="E8864" s="220"/>
      <c r="F8864" s="108"/>
      <c r="G8864" s="220"/>
      <c r="H8864" s="108"/>
      <c r="I8864" s="220"/>
      <c r="J8864" s="108"/>
      <c r="K8864" s="220"/>
      <c r="L8864" s="108"/>
      <c r="M8864" s="220"/>
      <c r="N8864" s="108"/>
      <c r="O8864" s="220"/>
      <c r="P8864" s="108"/>
      <c r="Q8864" s="225"/>
    </row>
    <row r="8865" spans="2:17" x14ac:dyDescent="0.25">
      <c r="B8865" s="108"/>
      <c r="C8865" s="220"/>
      <c r="D8865" s="108"/>
      <c r="E8865" s="220"/>
      <c r="F8865" s="108"/>
      <c r="G8865" s="220"/>
      <c r="H8865" s="108"/>
      <c r="I8865" s="220"/>
      <c r="J8865" s="108"/>
      <c r="K8865" s="220"/>
      <c r="L8865" s="108"/>
      <c r="M8865" s="220"/>
      <c r="N8865" s="108"/>
      <c r="O8865" s="220"/>
      <c r="P8865" s="108"/>
      <c r="Q8865" s="225"/>
    </row>
    <row r="8866" spans="2:17" x14ac:dyDescent="0.25">
      <c r="B8866" s="108"/>
      <c r="C8866" s="220"/>
      <c r="D8866" s="108"/>
      <c r="E8866" s="220"/>
      <c r="F8866" s="108"/>
      <c r="G8866" s="220"/>
      <c r="H8866" s="108"/>
      <c r="I8866" s="220"/>
      <c r="J8866" s="108"/>
      <c r="K8866" s="220"/>
      <c r="L8866" s="108"/>
      <c r="M8866" s="220"/>
      <c r="N8866" s="108"/>
      <c r="O8866" s="220"/>
      <c r="P8866" s="108"/>
      <c r="Q8866" s="225"/>
    </row>
    <row r="8867" spans="2:17" x14ac:dyDescent="0.25">
      <c r="B8867" s="108"/>
      <c r="C8867" s="220"/>
      <c r="D8867" s="108"/>
      <c r="E8867" s="220"/>
      <c r="F8867" s="108"/>
      <c r="G8867" s="220"/>
      <c r="H8867" s="108"/>
      <c r="I8867" s="220"/>
      <c r="J8867" s="108"/>
      <c r="K8867" s="220"/>
      <c r="L8867" s="108"/>
      <c r="M8867" s="220"/>
      <c r="N8867" s="108"/>
      <c r="O8867" s="220"/>
      <c r="P8867" s="108"/>
      <c r="Q8867" s="225"/>
    </row>
    <row r="8868" spans="2:17" x14ac:dyDescent="0.25">
      <c r="B8868" s="108"/>
      <c r="C8868" s="220"/>
      <c r="D8868" s="108"/>
      <c r="E8868" s="220"/>
      <c r="F8868" s="108"/>
      <c r="G8868" s="220"/>
      <c r="H8868" s="108"/>
      <c r="I8868" s="220"/>
      <c r="J8868" s="108"/>
      <c r="K8868" s="220"/>
      <c r="L8868" s="108"/>
      <c r="M8868" s="220"/>
      <c r="N8868" s="108"/>
      <c r="O8868" s="220"/>
      <c r="P8868" s="108"/>
      <c r="Q8868" s="225"/>
    </row>
    <row r="8869" spans="2:17" x14ac:dyDescent="0.25">
      <c r="B8869" s="108"/>
      <c r="C8869" s="220"/>
      <c r="D8869" s="108"/>
      <c r="E8869" s="220"/>
      <c r="F8869" s="108"/>
      <c r="G8869" s="220"/>
      <c r="H8869" s="108"/>
      <c r="I8869" s="220"/>
      <c r="J8869" s="108"/>
      <c r="K8869" s="220"/>
      <c r="L8869" s="108"/>
      <c r="M8869" s="220"/>
      <c r="N8869" s="108"/>
      <c r="O8869" s="220"/>
      <c r="P8869" s="108"/>
      <c r="Q8869" s="225"/>
    </row>
    <row r="8870" spans="2:17" x14ac:dyDescent="0.25">
      <c r="B8870" s="108"/>
      <c r="C8870" s="220"/>
      <c r="D8870" s="108"/>
      <c r="E8870" s="220"/>
      <c r="F8870" s="108"/>
      <c r="G8870" s="220"/>
      <c r="H8870" s="108"/>
      <c r="I8870" s="220"/>
      <c r="J8870" s="108"/>
      <c r="K8870" s="220"/>
      <c r="L8870" s="108"/>
      <c r="M8870" s="220"/>
      <c r="N8870" s="108"/>
      <c r="O8870" s="220"/>
      <c r="P8870" s="108"/>
      <c r="Q8870" s="225"/>
    </row>
    <row r="8871" spans="2:17" x14ac:dyDescent="0.25">
      <c r="B8871" s="108"/>
      <c r="C8871" s="220"/>
      <c r="D8871" s="108"/>
      <c r="E8871" s="220"/>
      <c r="F8871" s="108"/>
      <c r="G8871" s="220"/>
      <c r="H8871" s="108"/>
      <c r="I8871" s="220"/>
      <c r="J8871" s="108"/>
      <c r="K8871" s="220"/>
      <c r="L8871" s="108"/>
      <c r="M8871" s="220"/>
      <c r="N8871" s="108"/>
      <c r="O8871" s="220"/>
      <c r="P8871" s="108"/>
      <c r="Q8871" s="225"/>
    </row>
    <row r="8872" spans="2:17" x14ac:dyDescent="0.25">
      <c r="B8872" s="108"/>
      <c r="C8872" s="220"/>
      <c r="D8872" s="108"/>
      <c r="E8872" s="220"/>
      <c r="F8872" s="108"/>
      <c r="G8872" s="220"/>
      <c r="H8872" s="108"/>
      <c r="I8872" s="220"/>
      <c r="J8872" s="108"/>
      <c r="K8872" s="220"/>
      <c r="L8872" s="108"/>
      <c r="M8872" s="220"/>
      <c r="N8872" s="108"/>
      <c r="O8872" s="220"/>
      <c r="P8872" s="108"/>
      <c r="Q8872" s="225"/>
    </row>
    <row r="8873" spans="2:17" x14ac:dyDescent="0.25">
      <c r="B8873" s="108"/>
      <c r="C8873" s="220"/>
      <c r="D8873" s="108"/>
      <c r="E8873" s="220"/>
      <c r="F8873" s="108"/>
      <c r="G8873" s="220"/>
      <c r="H8873" s="108"/>
      <c r="I8873" s="220"/>
      <c r="J8873" s="108"/>
      <c r="K8873" s="220"/>
      <c r="L8873" s="108"/>
      <c r="M8873" s="220"/>
      <c r="N8873" s="108"/>
      <c r="O8873" s="220"/>
      <c r="P8873" s="108"/>
      <c r="Q8873" s="225"/>
    </row>
    <row r="8874" spans="2:17" x14ac:dyDescent="0.25">
      <c r="B8874" s="108"/>
      <c r="C8874" s="220"/>
      <c r="D8874" s="108"/>
      <c r="E8874" s="220"/>
      <c r="F8874" s="108"/>
      <c r="G8874" s="220"/>
      <c r="H8874" s="108"/>
      <c r="I8874" s="220"/>
      <c r="J8874" s="108"/>
      <c r="K8874" s="220"/>
      <c r="L8874" s="108"/>
      <c r="M8874" s="220"/>
      <c r="N8874" s="108"/>
      <c r="O8874" s="220"/>
      <c r="P8874" s="108"/>
      <c r="Q8874" s="225"/>
    </row>
    <row r="8875" spans="2:17" x14ac:dyDescent="0.25">
      <c r="B8875" s="108"/>
      <c r="C8875" s="220"/>
      <c r="D8875" s="108"/>
      <c r="E8875" s="220"/>
      <c r="F8875" s="108"/>
      <c r="G8875" s="220"/>
      <c r="H8875" s="108"/>
      <c r="I8875" s="220"/>
      <c r="J8875" s="108"/>
      <c r="K8875" s="220"/>
      <c r="L8875" s="108"/>
      <c r="M8875" s="220"/>
      <c r="N8875" s="108"/>
      <c r="O8875" s="220"/>
      <c r="P8875" s="108"/>
      <c r="Q8875" s="225"/>
    </row>
    <row r="8876" spans="2:17" x14ac:dyDescent="0.25">
      <c r="B8876" s="108"/>
      <c r="C8876" s="220"/>
      <c r="D8876" s="108"/>
      <c r="E8876" s="220"/>
      <c r="F8876" s="108"/>
      <c r="G8876" s="220"/>
      <c r="H8876" s="108"/>
      <c r="I8876" s="220"/>
      <c r="J8876" s="108"/>
      <c r="K8876" s="220"/>
      <c r="L8876" s="108"/>
      <c r="M8876" s="220"/>
      <c r="N8876" s="108"/>
      <c r="O8876" s="220"/>
      <c r="P8876" s="108"/>
      <c r="Q8876" s="225"/>
    </row>
    <row r="8877" spans="2:17" x14ac:dyDescent="0.25">
      <c r="B8877" s="108"/>
      <c r="C8877" s="220"/>
      <c r="D8877" s="108"/>
      <c r="E8877" s="220"/>
      <c r="F8877" s="108"/>
      <c r="G8877" s="220"/>
      <c r="H8877" s="108"/>
      <c r="I8877" s="220"/>
      <c r="J8877" s="108"/>
      <c r="K8877" s="220"/>
      <c r="L8877" s="108"/>
      <c r="M8877" s="220"/>
      <c r="N8877" s="108"/>
      <c r="O8877" s="220"/>
      <c r="P8877" s="108"/>
      <c r="Q8877" s="225"/>
    </row>
    <row r="8878" spans="2:17" x14ac:dyDescent="0.25">
      <c r="B8878" s="108"/>
      <c r="C8878" s="220"/>
      <c r="D8878" s="108"/>
      <c r="E8878" s="220"/>
      <c r="F8878" s="108"/>
      <c r="G8878" s="220"/>
      <c r="H8878" s="108"/>
      <c r="I8878" s="220"/>
      <c r="J8878" s="108"/>
      <c r="K8878" s="220"/>
      <c r="L8878" s="108"/>
      <c r="M8878" s="220"/>
      <c r="N8878" s="108"/>
      <c r="O8878" s="220"/>
      <c r="P8878" s="108"/>
      <c r="Q8878" s="225"/>
    </row>
    <row r="8879" spans="2:17" x14ac:dyDescent="0.25">
      <c r="B8879" s="108"/>
      <c r="C8879" s="220"/>
      <c r="D8879" s="108"/>
      <c r="E8879" s="220"/>
      <c r="F8879" s="108"/>
      <c r="G8879" s="220"/>
      <c r="H8879" s="108"/>
      <c r="I8879" s="220"/>
      <c r="J8879" s="108"/>
      <c r="K8879" s="220"/>
      <c r="L8879" s="108"/>
      <c r="M8879" s="220"/>
      <c r="N8879" s="108"/>
      <c r="O8879" s="220"/>
      <c r="P8879" s="108"/>
      <c r="Q8879" s="225"/>
    </row>
    <row r="8880" spans="2:17" x14ac:dyDescent="0.25">
      <c r="B8880" s="108"/>
      <c r="C8880" s="220"/>
      <c r="D8880" s="108"/>
      <c r="E8880" s="220"/>
      <c r="F8880" s="108"/>
      <c r="G8880" s="220"/>
      <c r="H8880" s="108"/>
      <c r="I8880" s="220"/>
      <c r="J8880" s="108"/>
      <c r="K8880" s="220"/>
      <c r="L8880" s="108"/>
      <c r="M8880" s="220"/>
      <c r="N8880" s="108"/>
      <c r="O8880" s="220"/>
      <c r="P8880" s="108"/>
      <c r="Q8880" s="225"/>
    </row>
    <row r="8881" spans="2:17" x14ac:dyDescent="0.25">
      <c r="B8881" s="108"/>
      <c r="C8881" s="220"/>
      <c r="D8881" s="108"/>
      <c r="E8881" s="220"/>
      <c r="F8881" s="108"/>
      <c r="G8881" s="220"/>
      <c r="H8881" s="108"/>
      <c r="I8881" s="220"/>
      <c r="J8881" s="108"/>
      <c r="K8881" s="220"/>
      <c r="L8881" s="108"/>
      <c r="M8881" s="220"/>
      <c r="N8881" s="108"/>
      <c r="O8881" s="220"/>
      <c r="P8881" s="108"/>
      <c r="Q8881" s="225"/>
    </row>
    <row r="8882" spans="2:17" x14ac:dyDescent="0.25">
      <c r="B8882" s="108"/>
      <c r="C8882" s="220"/>
      <c r="D8882" s="108"/>
      <c r="E8882" s="220"/>
      <c r="F8882" s="108"/>
      <c r="G8882" s="220"/>
      <c r="H8882" s="108"/>
      <c r="I8882" s="220"/>
      <c r="J8882" s="108"/>
      <c r="K8882" s="220"/>
      <c r="L8882" s="108"/>
      <c r="M8882" s="220"/>
      <c r="N8882" s="108"/>
      <c r="O8882" s="220"/>
      <c r="P8882" s="108"/>
      <c r="Q8882" s="225"/>
    </row>
    <row r="8883" spans="2:17" x14ac:dyDescent="0.25">
      <c r="B8883" s="108"/>
      <c r="C8883" s="220"/>
      <c r="D8883" s="108"/>
      <c r="E8883" s="220"/>
      <c r="F8883" s="108"/>
      <c r="G8883" s="220"/>
      <c r="H8883" s="108"/>
      <c r="I8883" s="220"/>
      <c r="J8883" s="108"/>
      <c r="K8883" s="220"/>
      <c r="L8883" s="108"/>
      <c r="M8883" s="220"/>
      <c r="N8883" s="108"/>
      <c r="O8883" s="220"/>
      <c r="P8883" s="108"/>
      <c r="Q8883" s="225"/>
    </row>
    <row r="8884" spans="2:17" x14ac:dyDescent="0.25">
      <c r="B8884" s="108"/>
      <c r="C8884" s="220"/>
      <c r="D8884" s="108"/>
      <c r="E8884" s="220"/>
      <c r="F8884" s="108"/>
      <c r="G8884" s="220"/>
      <c r="H8884" s="108"/>
      <c r="I8884" s="220"/>
      <c r="J8884" s="108"/>
      <c r="K8884" s="220"/>
      <c r="L8884" s="108"/>
      <c r="M8884" s="220"/>
      <c r="N8884" s="108"/>
      <c r="O8884" s="220"/>
      <c r="P8884" s="108"/>
      <c r="Q8884" s="225"/>
    </row>
    <row r="8885" spans="2:17" x14ac:dyDescent="0.25">
      <c r="B8885" s="108"/>
      <c r="C8885" s="220"/>
      <c r="D8885" s="108"/>
      <c r="E8885" s="220"/>
      <c r="F8885" s="108"/>
      <c r="G8885" s="220"/>
      <c r="H8885" s="108"/>
      <c r="I8885" s="220"/>
      <c r="J8885" s="108"/>
      <c r="K8885" s="220"/>
      <c r="L8885" s="108"/>
      <c r="M8885" s="220"/>
      <c r="N8885" s="108"/>
      <c r="O8885" s="220"/>
      <c r="P8885" s="108"/>
      <c r="Q8885" s="225"/>
    </row>
    <row r="8886" spans="2:17" x14ac:dyDescent="0.25">
      <c r="B8886" s="108"/>
      <c r="C8886" s="220"/>
      <c r="D8886" s="108"/>
      <c r="E8886" s="220"/>
      <c r="F8886" s="108"/>
      <c r="G8886" s="220"/>
      <c r="H8886" s="108"/>
      <c r="I8886" s="220"/>
      <c r="J8886" s="108"/>
      <c r="K8886" s="220"/>
      <c r="L8886" s="108"/>
      <c r="M8886" s="220"/>
      <c r="N8886" s="108"/>
      <c r="O8886" s="220"/>
      <c r="P8886" s="108"/>
      <c r="Q8886" s="225"/>
    </row>
    <row r="8887" spans="2:17" x14ac:dyDescent="0.25">
      <c r="B8887" s="108"/>
      <c r="C8887" s="220"/>
      <c r="D8887" s="108"/>
      <c r="E8887" s="220"/>
      <c r="F8887" s="108"/>
      <c r="G8887" s="220"/>
      <c r="H8887" s="108"/>
      <c r="I8887" s="220"/>
      <c r="J8887" s="108"/>
      <c r="K8887" s="220"/>
      <c r="L8887" s="108"/>
      <c r="M8887" s="220"/>
      <c r="N8887" s="108"/>
      <c r="O8887" s="220"/>
      <c r="P8887" s="108"/>
      <c r="Q8887" s="225"/>
    </row>
    <row r="8888" spans="2:17" x14ac:dyDescent="0.25">
      <c r="B8888" s="108"/>
      <c r="C8888" s="220"/>
      <c r="D8888" s="108"/>
      <c r="E8888" s="220"/>
      <c r="F8888" s="108"/>
      <c r="G8888" s="220"/>
      <c r="H8888" s="108"/>
      <c r="I8888" s="220"/>
      <c r="J8888" s="108"/>
      <c r="K8888" s="220"/>
      <c r="L8888" s="108"/>
      <c r="M8888" s="220"/>
      <c r="N8888" s="108"/>
      <c r="O8888" s="220"/>
      <c r="P8888" s="108"/>
      <c r="Q8888" s="225"/>
    </row>
    <row r="8889" spans="2:17" x14ac:dyDescent="0.25">
      <c r="B8889" s="108"/>
      <c r="C8889" s="220"/>
      <c r="D8889" s="108"/>
      <c r="E8889" s="220"/>
      <c r="F8889" s="108"/>
      <c r="G8889" s="220"/>
      <c r="H8889" s="108"/>
      <c r="I8889" s="220"/>
      <c r="J8889" s="108"/>
      <c r="K8889" s="220"/>
      <c r="L8889" s="108"/>
      <c r="M8889" s="220"/>
      <c r="N8889" s="108"/>
      <c r="O8889" s="220"/>
      <c r="P8889" s="108"/>
      <c r="Q8889" s="225"/>
    </row>
    <row r="8890" spans="2:17" x14ac:dyDescent="0.25">
      <c r="B8890" s="108"/>
      <c r="C8890" s="220"/>
      <c r="D8890" s="108"/>
      <c r="E8890" s="220"/>
      <c r="F8890" s="108"/>
      <c r="G8890" s="220"/>
      <c r="H8890" s="108"/>
      <c r="I8890" s="220"/>
      <c r="J8890" s="108"/>
      <c r="K8890" s="220"/>
      <c r="L8890" s="108"/>
      <c r="M8890" s="220"/>
      <c r="N8890" s="108"/>
      <c r="O8890" s="220"/>
      <c r="P8890" s="108"/>
      <c r="Q8890" s="225"/>
    </row>
    <row r="8891" spans="2:17" x14ac:dyDescent="0.25">
      <c r="B8891" s="108"/>
      <c r="C8891" s="220"/>
      <c r="D8891" s="108"/>
      <c r="E8891" s="220"/>
      <c r="F8891" s="108"/>
      <c r="G8891" s="220"/>
      <c r="H8891" s="108"/>
      <c r="I8891" s="220"/>
      <c r="J8891" s="108"/>
      <c r="K8891" s="220"/>
      <c r="L8891" s="108"/>
      <c r="M8891" s="220"/>
      <c r="N8891" s="108"/>
      <c r="O8891" s="220"/>
      <c r="P8891" s="108"/>
      <c r="Q8891" s="225"/>
    </row>
    <row r="8892" spans="2:17" x14ac:dyDescent="0.25">
      <c r="B8892" s="108"/>
      <c r="C8892" s="220"/>
      <c r="D8892" s="108"/>
      <c r="E8892" s="220"/>
      <c r="F8892" s="108"/>
      <c r="G8892" s="220"/>
      <c r="H8892" s="108"/>
      <c r="I8892" s="220"/>
      <c r="J8892" s="108"/>
      <c r="K8892" s="220"/>
      <c r="L8892" s="108"/>
      <c r="M8892" s="220"/>
      <c r="N8892" s="108"/>
      <c r="O8892" s="220"/>
      <c r="P8892" s="108"/>
      <c r="Q8892" s="225"/>
    </row>
    <row r="8893" spans="2:17" x14ac:dyDescent="0.25">
      <c r="B8893" s="108"/>
      <c r="C8893" s="220"/>
      <c r="D8893" s="108"/>
      <c r="E8893" s="220"/>
      <c r="F8893" s="108"/>
      <c r="G8893" s="220"/>
      <c r="H8893" s="108"/>
      <c r="I8893" s="220"/>
      <c r="J8893" s="108"/>
      <c r="K8893" s="220"/>
      <c r="L8893" s="108"/>
      <c r="M8893" s="220"/>
      <c r="N8893" s="108"/>
      <c r="O8893" s="220"/>
      <c r="P8893" s="108"/>
      <c r="Q8893" s="225"/>
    </row>
    <row r="8894" spans="2:17" x14ac:dyDescent="0.25">
      <c r="B8894" s="108"/>
      <c r="C8894" s="220"/>
      <c r="D8894" s="108"/>
      <c r="E8894" s="220"/>
      <c r="F8894" s="108"/>
      <c r="G8894" s="220"/>
      <c r="H8894" s="108"/>
      <c r="I8894" s="220"/>
      <c r="J8894" s="108"/>
      <c r="K8894" s="220"/>
      <c r="L8894" s="108"/>
      <c r="M8894" s="220"/>
      <c r="N8894" s="108"/>
      <c r="O8894" s="220"/>
      <c r="P8894" s="108"/>
      <c r="Q8894" s="225"/>
    </row>
    <row r="8895" spans="2:17" x14ac:dyDescent="0.25">
      <c r="B8895" s="108"/>
      <c r="C8895" s="220"/>
      <c r="D8895" s="108"/>
      <c r="E8895" s="220"/>
      <c r="F8895" s="108"/>
      <c r="G8895" s="220"/>
      <c r="H8895" s="108"/>
      <c r="I8895" s="220"/>
      <c r="J8895" s="108"/>
      <c r="K8895" s="220"/>
      <c r="L8895" s="108"/>
      <c r="M8895" s="220"/>
      <c r="N8895" s="108"/>
      <c r="O8895" s="220"/>
      <c r="P8895" s="108"/>
      <c r="Q8895" s="225"/>
    </row>
    <row r="8896" spans="2:17" x14ac:dyDescent="0.25">
      <c r="B8896" s="108"/>
      <c r="C8896" s="220"/>
      <c r="D8896" s="108"/>
      <c r="E8896" s="220"/>
      <c r="F8896" s="108"/>
      <c r="G8896" s="220"/>
      <c r="H8896" s="108"/>
      <c r="I8896" s="220"/>
      <c r="J8896" s="108"/>
      <c r="K8896" s="220"/>
      <c r="L8896" s="108"/>
      <c r="M8896" s="220"/>
      <c r="N8896" s="108"/>
      <c r="O8896" s="220"/>
      <c r="P8896" s="108"/>
      <c r="Q8896" s="225"/>
    </row>
    <row r="8897" spans="2:17" x14ac:dyDescent="0.25">
      <c r="B8897" s="108"/>
      <c r="C8897" s="220"/>
      <c r="D8897" s="108"/>
      <c r="E8897" s="220"/>
      <c r="F8897" s="108"/>
      <c r="G8897" s="220"/>
      <c r="H8897" s="108"/>
      <c r="I8897" s="220"/>
      <c r="J8897" s="108"/>
      <c r="K8897" s="220"/>
      <c r="L8897" s="108"/>
      <c r="M8897" s="220"/>
      <c r="N8897" s="108"/>
      <c r="O8897" s="220"/>
      <c r="P8897" s="108"/>
      <c r="Q8897" s="225"/>
    </row>
    <row r="8898" spans="2:17" x14ac:dyDescent="0.25">
      <c r="B8898" s="108"/>
      <c r="C8898" s="220"/>
      <c r="D8898" s="108"/>
      <c r="E8898" s="220"/>
      <c r="F8898" s="108"/>
      <c r="G8898" s="220"/>
      <c r="H8898" s="108"/>
      <c r="I8898" s="220"/>
      <c r="J8898" s="108"/>
      <c r="K8898" s="220"/>
      <c r="L8898" s="108"/>
      <c r="M8898" s="220"/>
      <c r="N8898" s="108"/>
      <c r="O8898" s="220"/>
      <c r="P8898" s="108"/>
      <c r="Q8898" s="225"/>
    </row>
    <row r="8899" spans="2:17" x14ac:dyDescent="0.25">
      <c r="B8899" s="108"/>
      <c r="C8899" s="220"/>
      <c r="D8899" s="108"/>
      <c r="E8899" s="220"/>
      <c r="F8899" s="108"/>
      <c r="G8899" s="220"/>
      <c r="H8899" s="108"/>
      <c r="I8899" s="220"/>
      <c r="J8899" s="108"/>
      <c r="K8899" s="220"/>
      <c r="L8899" s="108"/>
      <c r="M8899" s="220"/>
      <c r="N8899" s="108"/>
      <c r="O8899" s="220"/>
      <c r="P8899" s="108"/>
      <c r="Q8899" s="225"/>
    </row>
    <row r="8900" spans="2:17" x14ac:dyDescent="0.25">
      <c r="B8900" s="108"/>
      <c r="C8900" s="220"/>
      <c r="D8900" s="108"/>
      <c r="E8900" s="220"/>
      <c r="F8900" s="108"/>
      <c r="G8900" s="220"/>
      <c r="H8900" s="108"/>
      <c r="I8900" s="220"/>
      <c r="J8900" s="108"/>
      <c r="K8900" s="220"/>
      <c r="L8900" s="108"/>
      <c r="M8900" s="220"/>
      <c r="N8900" s="108"/>
      <c r="O8900" s="220"/>
      <c r="P8900" s="108"/>
      <c r="Q8900" s="225"/>
    </row>
    <row r="8901" spans="2:17" x14ac:dyDescent="0.25">
      <c r="B8901" s="108"/>
      <c r="C8901" s="220"/>
      <c r="D8901" s="108"/>
      <c r="E8901" s="220"/>
      <c r="F8901" s="108"/>
      <c r="G8901" s="220"/>
      <c r="H8901" s="108"/>
      <c r="I8901" s="220"/>
      <c r="J8901" s="108"/>
      <c r="K8901" s="220"/>
      <c r="L8901" s="108"/>
      <c r="M8901" s="220"/>
      <c r="N8901" s="108"/>
      <c r="O8901" s="220"/>
      <c r="P8901" s="108"/>
      <c r="Q8901" s="225"/>
    </row>
    <row r="8902" spans="2:17" x14ac:dyDescent="0.25">
      <c r="B8902" s="108"/>
      <c r="C8902" s="220"/>
      <c r="D8902" s="108"/>
      <c r="E8902" s="220"/>
      <c r="F8902" s="108"/>
      <c r="G8902" s="220"/>
      <c r="H8902" s="108"/>
      <c r="I8902" s="220"/>
      <c r="J8902" s="108"/>
      <c r="K8902" s="220"/>
      <c r="L8902" s="108"/>
      <c r="M8902" s="220"/>
      <c r="N8902" s="108"/>
      <c r="O8902" s="220"/>
      <c r="P8902" s="108"/>
      <c r="Q8902" s="225"/>
    </row>
    <row r="8903" spans="2:17" x14ac:dyDescent="0.25">
      <c r="B8903" s="108"/>
      <c r="C8903" s="220"/>
      <c r="D8903" s="108"/>
      <c r="E8903" s="220"/>
      <c r="F8903" s="108"/>
      <c r="G8903" s="220"/>
      <c r="H8903" s="108"/>
      <c r="I8903" s="220"/>
      <c r="J8903" s="108"/>
      <c r="K8903" s="220"/>
      <c r="L8903" s="108"/>
      <c r="M8903" s="220"/>
      <c r="N8903" s="108"/>
      <c r="O8903" s="220"/>
      <c r="P8903" s="108"/>
      <c r="Q8903" s="225"/>
    </row>
    <row r="8904" spans="2:17" x14ac:dyDescent="0.25">
      <c r="B8904" s="108"/>
      <c r="C8904" s="220"/>
      <c r="D8904" s="108"/>
      <c r="E8904" s="220"/>
      <c r="F8904" s="108"/>
      <c r="G8904" s="220"/>
      <c r="H8904" s="108"/>
      <c r="I8904" s="220"/>
      <c r="J8904" s="108"/>
      <c r="K8904" s="220"/>
      <c r="L8904" s="108"/>
      <c r="M8904" s="220"/>
      <c r="N8904" s="108"/>
      <c r="O8904" s="220"/>
      <c r="P8904" s="108"/>
      <c r="Q8904" s="225"/>
    </row>
    <row r="8905" spans="2:17" x14ac:dyDescent="0.25">
      <c r="B8905" s="108"/>
      <c r="C8905" s="220"/>
      <c r="D8905" s="108"/>
      <c r="E8905" s="220"/>
      <c r="F8905" s="108"/>
      <c r="G8905" s="220"/>
      <c r="H8905" s="108"/>
      <c r="I8905" s="220"/>
      <c r="J8905" s="108"/>
      <c r="K8905" s="220"/>
      <c r="L8905" s="108"/>
      <c r="M8905" s="220"/>
      <c r="N8905" s="108"/>
      <c r="O8905" s="220"/>
      <c r="P8905" s="108"/>
      <c r="Q8905" s="225"/>
    </row>
    <row r="8906" spans="2:17" x14ac:dyDescent="0.25">
      <c r="B8906" s="108"/>
      <c r="C8906" s="220"/>
      <c r="D8906" s="108"/>
      <c r="E8906" s="220"/>
      <c r="F8906" s="108"/>
      <c r="G8906" s="220"/>
      <c r="H8906" s="108"/>
      <c r="I8906" s="220"/>
      <c r="J8906" s="108"/>
      <c r="K8906" s="220"/>
      <c r="L8906" s="108"/>
      <c r="M8906" s="220"/>
      <c r="N8906" s="108"/>
      <c r="O8906" s="220"/>
      <c r="P8906" s="108"/>
      <c r="Q8906" s="225"/>
    </row>
    <row r="8907" spans="2:17" x14ac:dyDescent="0.25">
      <c r="B8907" s="108"/>
      <c r="C8907" s="220"/>
      <c r="D8907" s="108"/>
      <c r="E8907" s="220"/>
      <c r="F8907" s="108"/>
      <c r="G8907" s="220"/>
      <c r="H8907" s="108"/>
      <c r="I8907" s="220"/>
      <c r="J8907" s="108"/>
      <c r="K8907" s="220"/>
      <c r="L8907" s="108"/>
      <c r="M8907" s="220"/>
      <c r="N8907" s="108"/>
      <c r="O8907" s="220"/>
      <c r="P8907" s="108"/>
      <c r="Q8907" s="225"/>
    </row>
    <row r="8908" spans="2:17" x14ac:dyDescent="0.25">
      <c r="B8908" s="108"/>
      <c r="C8908" s="220"/>
      <c r="D8908" s="108"/>
      <c r="E8908" s="220"/>
      <c r="F8908" s="108"/>
      <c r="G8908" s="220"/>
      <c r="H8908" s="108"/>
      <c r="I8908" s="220"/>
      <c r="J8908" s="108"/>
      <c r="K8908" s="220"/>
      <c r="L8908" s="108"/>
      <c r="M8908" s="220"/>
      <c r="N8908" s="108"/>
      <c r="O8908" s="220"/>
      <c r="P8908" s="108"/>
      <c r="Q8908" s="225"/>
    </row>
    <row r="8909" spans="2:17" x14ac:dyDescent="0.25">
      <c r="B8909" s="108"/>
      <c r="C8909" s="220"/>
      <c r="D8909" s="108"/>
      <c r="E8909" s="220"/>
      <c r="F8909" s="108"/>
      <c r="G8909" s="220"/>
      <c r="H8909" s="108"/>
      <c r="I8909" s="220"/>
      <c r="J8909" s="108"/>
      <c r="K8909" s="220"/>
      <c r="L8909" s="108"/>
      <c r="M8909" s="220"/>
      <c r="N8909" s="108"/>
      <c r="O8909" s="220"/>
      <c r="P8909" s="108"/>
      <c r="Q8909" s="225"/>
    </row>
    <row r="8910" spans="2:17" x14ac:dyDescent="0.25">
      <c r="B8910" s="108"/>
      <c r="C8910" s="220"/>
      <c r="D8910" s="108"/>
      <c r="E8910" s="220"/>
      <c r="F8910" s="108"/>
      <c r="G8910" s="220"/>
      <c r="H8910" s="108"/>
      <c r="I8910" s="220"/>
      <c r="J8910" s="108"/>
      <c r="K8910" s="220"/>
      <c r="L8910" s="108"/>
      <c r="M8910" s="220"/>
      <c r="N8910" s="108"/>
      <c r="O8910" s="220"/>
      <c r="P8910" s="108"/>
      <c r="Q8910" s="225"/>
    </row>
    <row r="8911" spans="2:17" x14ac:dyDescent="0.25">
      <c r="B8911" s="108"/>
      <c r="C8911" s="220"/>
      <c r="D8911" s="108"/>
      <c r="E8911" s="220"/>
      <c r="F8911" s="108"/>
      <c r="G8911" s="220"/>
      <c r="H8911" s="108"/>
      <c r="I8911" s="220"/>
      <c r="J8911" s="108"/>
      <c r="K8911" s="220"/>
      <c r="L8911" s="108"/>
      <c r="M8911" s="220"/>
      <c r="N8911" s="108"/>
      <c r="O8911" s="220"/>
      <c r="P8911" s="108"/>
      <c r="Q8911" s="225"/>
    </row>
    <row r="8912" spans="2:17" x14ac:dyDescent="0.25">
      <c r="B8912" s="108"/>
      <c r="C8912" s="220"/>
      <c r="D8912" s="108"/>
      <c r="E8912" s="220"/>
      <c r="F8912" s="108"/>
      <c r="G8912" s="220"/>
      <c r="H8912" s="108"/>
      <c r="I8912" s="220"/>
      <c r="J8912" s="108"/>
      <c r="K8912" s="220"/>
      <c r="L8912" s="108"/>
      <c r="M8912" s="220"/>
      <c r="N8912" s="108"/>
      <c r="O8912" s="220"/>
      <c r="P8912" s="108"/>
      <c r="Q8912" s="225"/>
    </row>
    <row r="8913" spans="2:17" x14ac:dyDescent="0.25">
      <c r="B8913" s="108"/>
      <c r="C8913" s="220"/>
      <c r="D8913" s="108"/>
      <c r="E8913" s="220"/>
      <c r="F8913" s="108"/>
      <c r="G8913" s="220"/>
      <c r="H8913" s="108"/>
      <c r="I8913" s="220"/>
      <c r="J8913" s="108"/>
      <c r="K8913" s="220"/>
      <c r="L8913" s="108"/>
      <c r="M8913" s="220"/>
      <c r="N8913" s="108"/>
      <c r="O8913" s="220"/>
      <c r="P8913" s="108"/>
      <c r="Q8913" s="225"/>
    </row>
    <row r="8914" spans="2:17" x14ac:dyDescent="0.25">
      <c r="B8914" s="108"/>
      <c r="C8914" s="220"/>
      <c r="D8914" s="108"/>
      <c r="E8914" s="220"/>
      <c r="F8914" s="108"/>
      <c r="G8914" s="220"/>
      <c r="H8914" s="108"/>
      <c r="I8914" s="220"/>
      <c r="J8914" s="108"/>
      <c r="K8914" s="220"/>
      <c r="L8914" s="108"/>
      <c r="M8914" s="220"/>
      <c r="N8914" s="108"/>
      <c r="O8914" s="220"/>
      <c r="P8914" s="108"/>
      <c r="Q8914" s="225"/>
    </row>
    <row r="8915" spans="2:17" x14ac:dyDescent="0.25">
      <c r="B8915" s="108"/>
      <c r="C8915" s="220"/>
      <c r="D8915" s="108"/>
      <c r="E8915" s="220"/>
      <c r="F8915" s="108"/>
      <c r="G8915" s="220"/>
      <c r="H8915" s="108"/>
      <c r="I8915" s="220"/>
      <c r="J8915" s="108"/>
      <c r="K8915" s="220"/>
      <c r="L8915" s="108"/>
      <c r="M8915" s="220"/>
      <c r="N8915" s="108"/>
      <c r="O8915" s="220"/>
      <c r="P8915" s="108"/>
      <c r="Q8915" s="225"/>
    </row>
    <row r="8916" spans="2:17" x14ac:dyDescent="0.25">
      <c r="B8916" s="108"/>
      <c r="C8916" s="220"/>
      <c r="D8916" s="108"/>
      <c r="E8916" s="220"/>
      <c r="F8916" s="108"/>
      <c r="G8916" s="220"/>
      <c r="H8916" s="108"/>
      <c r="I8916" s="220"/>
      <c r="J8916" s="108"/>
      <c r="K8916" s="220"/>
      <c r="L8916" s="108"/>
      <c r="M8916" s="220"/>
      <c r="N8916" s="108"/>
      <c r="O8916" s="220"/>
      <c r="P8916" s="108"/>
      <c r="Q8916" s="225"/>
    </row>
    <row r="8917" spans="2:17" x14ac:dyDescent="0.25">
      <c r="B8917" s="108"/>
      <c r="C8917" s="220"/>
      <c r="D8917" s="108"/>
      <c r="E8917" s="220"/>
      <c r="F8917" s="108"/>
      <c r="G8917" s="220"/>
      <c r="H8917" s="108"/>
      <c r="I8917" s="220"/>
      <c r="J8917" s="108"/>
      <c r="K8917" s="220"/>
      <c r="L8917" s="108"/>
      <c r="M8917" s="220"/>
      <c r="N8917" s="108"/>
      <c r="O8917" s="220"/>
      <c r="P8917" s="108"/>
      <c r="Q8917" s="225"/>
    </row>
    <row r="8918" spans="2:17" x14ac:dyDescent="0.25">
      <c r="B8918" s="108"/>
      <c r="C8918" s="220"/>
      <c r="D8918" s="108"/>
      <c r="E8918" s="220"/>
      <c r="F8918" s="108"/>
      <c r="G8918" s="220"/>
      <c r="H8918" s="108"/>
      <c r="I8918" s="220"/>
      <c r="J8918" s="108"/>
      <c r="K8918" s="220"/>
      <c r="L8918" s="108"/>
      <c r="M8918" s="220"/>
      <c r="N8918" s="108"/>
      <c r="O8918" s="220"/>
      <c r="P8918" s="108"/>
      <c r="Q8918" s="225"/>
    </row>
    <row r="8919" spans="2:17" x14ac:dyDescent="0.25">
      <c r="B8919" s="108"/>
      <c r="C8919" s="220"/>
      <c r="D8919" s="108"/>
      <c r="E8919" s="220"/>
      <c r="F8919" s="108"/>
      <c r="G8919" s="220"/>
      <c r="H8919" s="108"/>
      <c r="I8919" s="220"/>
      <c r="J8919" s="108"/>
      <c r="K8919" s="220"/>
      <c r="L8919" s="108"/>
      <c r="M8919" s="220"/>
      <c r="N8919" s="108"/>
      <c r="O8919" s="220"/>
      <c r="P8919" s="108"/>
      <c r="Q8919" s="225"/>
    </row>
    <row r="8920" spans="2:17" x14ac:dyDescent="0.25">
      <c r="B8920" s="108"/>
      <c r="C8920" s="220"/>
      <c r="D8920" s="108"/>
      <c r="E8920" s="220"/>
      <c r="F8920" s="108"/>
      <c r="G8920" s="220"/>
      <c r="H8920" s="108"/>
      <c r="I8920" s="220"/>
      <c r="J8920" s="108"/>
      <c r="K8920" s="220"/>
      <c r="L8920" s="108"/>
      <c r="M8920" s="220"/>
      <c r="N8920" s="108"/>
      <c r="O8920" s="220"/>
      <c r="P8920" s="108"/>
      <c r="Q8920" s="225"/>
    </row>
    <row r="8921" spans="2:17" x14ac:dyDescent="0.25">
      <c r="B8921" s="108"/>
      <c r="C8921" s="220"/>
      <c r="D8921" s="108"/>
      <c r="E8921" s="220"/>
      <c r="F8921" s="108"/>
      <c r="G8921" s="220"/>
      <c r="H8921" s="108"/>
      <c r="I8921" s="220"/>
      <c r="J8921" s="108"/>
      <c r="K8921" s="220"/>
      <c r="L8921" s="108"/>
      <c r="M8921" s="220"/>
      <c r="N8921" s="108"/>
      <c r="O8921" s="220"/>
      <c r="P8921" s="108"/>
      <c r="Q8921" s="225"/>
    </row>
    <row r="8922" spans="2:17" x14ac:dyDescent="0.25">
      <c r="B8922" s="108"/>
      <c r="C8922" s="220"/>
      <c r="D8922" s="108"/>
      <c r="E8922" s="220"/>
      <c r="F8922" s="108"/>
      <c r="G8922" s="220"/>
      <c r="H8922" s="108"/>
      <c r="I8922" s="220"/>
      <c r="J8922" s="108"/>
      <c r="K8922" s="220"/>
      <c r="L8922" s="108"/>
      <c r="M8922" s="220"/>
      <c r="N8922" s="108"/>
      <c r="O8922" s="220"/>
      <c r="P8922" s="108"/>
      <c r="Q8922" s="225"/>
    </row>
    <row r="8923" spans="2:17" x14ac:dyDescent="0.25">
      <c r="B8923" s="108"/>
      <c r="C8923" s="220"/>
      <c r="D8923" s="108"/>
      <c r="E8923" s="220"/>
      <c r="F8923" s="108"/>
      <c r="G8923" s="220"/>
      <c r="H8923" s="108"/>
      <c r="I8923" s="220"/>
      <c r="J8923" s="108"/>
      <c r="K8923" s="220"/>
      <c r="L8923" s="108"/>
      <c r="M8923" s="220"/>
      <c r="N8923" s="108"/>
      <c r="O8923" s="220"/>
      <c r="P8923" s="108"/>
      <c r="Q8923" s="225"/>
    </row>
    <row r="8924" spans="2:17" x14ac:dyDescent="0.25">
      <c r="B8924" s="108"/>
      <c r="C8924" s="220"/>
      <c r="D8924" s="108"/>
      <c r="E8924" s="220"/>
      <c r="F8924" s="108"/>
      <c r="G8924" s="220"/>
      <c r="H8924" s="108"/>
      <c r="I8924" s="220"/>
      <c r="J8924" s="108"/>
      <c r="K8924" s="220"/>
      <c r="L8924" s="108"/>
      <c r="M8924" s="220"/>
      <c r="N8924" s="108"/>
      <c r="O8924" s="220"/>
      <c r="P8924" s="108"/>
      <c r="Q8924" s="225"/>
    </row>
    <row r="8925" spans="2:17" x14ac:dyDescent="0.25">
      <c r="B8925" s="108"/>
      <c r="C8925" s="220"/>
      <c r="D8925" s="108"/>
      <c r="E8925" s="220"/>
      <c r="F8925" s="108"/>
      <c r="G8925" s="220"/>
      <c r="H8925" s="108"/>
      <c r="I8925" s="220"/>
      <c r="J8925" s="108"/>
      <c r="K8925" s="220"/>
      <c r="L8925" s="108"/>
      <c r="M8925" s="220"/>
      <c r="N8925" s="108"/>
      <c r="O8925" s="220"/>
      <c r="P8925" s="108"/>
      <c r="Q8925" s="225"/>
    </row>
    <row r="8926" spans="2:17" x14ac:dyDescent="0.25">
      <c r="B8926" s="108"/>
      <c r="C8926" s="220"/>
      <c r="D8926" s="108"/>
      <c r="E8926" s="220"/>
      <c r="F8926" s="108"/>
      <c r="G8926" s="220"/>
      <c r="H8926" s="108"/>
      <c r="I8926" s="220"/>
      <c r="J8926" s="108"/>
      <c r="K8926" s="220"/>
      <c r="L8926" s="108"/>
      <c r="M8926" s="220"/>
      <c r="N8926" s="108"/>
      <c r="O8926" s="220"/>
      <c r="P8926" s="108"/>
      <c r="Q8926" s="225"/>
    </row>
    <row r="8927" spans="2:17" x14ac:dyDescent="0.25">
      <c r="B8927" s="108"/>
      <c r="C8927" s="220"/>
      <c r="D8927" s="108"/>
      <c r="E8927" s="220"/>
      <c r="F8927" s="108"/>
      <c r="G8927" s="220"/>
      <c r="H8927" s="108"/>
      <c r="I8927" s="220"/>
      <c r="J8927" s="108"/>
      <c r="K8927" s="220"/>
      <c r="L8927" s="108"/>
      <c r="M8927" s="220"/>
      <c r="N8927" s="108"/>
      <c r="O8927" s="220"/>
      <c r="P8927" s="108"/>
      <c r="Q8927" s="225"/>
    </row>
    <row r="8928" spans="2:17" x14ac:dyDescent="0.25">
      <c r="B8928" s="108"/>
      <c r="C8928" s="220"/>
      <c r="D8928" s="108"/>
      <c r="E8928" s="220"/>
      <c r="F8928" s="108"/>
      <c r="G8928" s="220"/>
      <c r="H8928" s="108"/>
      <c r="I8928" s="220"/>
      <c r="J8928" s="108"/>
      <c r="K8928" s="220"/>
      <c r="L8928" s="108"/>
      <c r="M8928" s="220"/>
      <c r="N8928" s="108"/>
      <c r="O8928" s="220"/>
      <c r="P8928" s="108"/>
      <c r="Q8928" s="225"/>
    </row>
    <row r="8929" spans="2:17" x14ac:dyDescent="0.25">
      <c r="B8929" s="108"/>
      <c r="C8929" s="220"/>
      <c r="D8929" s="108"/>
      <c r="E8929" s="220"/>
      <c r="F8929" s="108"/>
      <c r="G8929" s="220"/>
      <c r="H8929" s="108"/>
      <c r="I8929" s="220"/>
      <c r="J8929" s="108"/>
      <c r="K8929" s="220"/>
      <c r="L8929" s="108"/>
      <c r="M8929" s="220"/>
      <c r="N8929" s="108"/>
      <c r="O8929" s="220"/>
      <c r="P8929" s="108"/>
      <c r="Q8929" s="225"/>
    </row>
    <row r="8930" spans="2:17" x14ac:dyDescent="0.25">
      <c r="B8930" s="108"/>
      <c r="C8930" s="220"/>
      <c r="D8930" s="108"/>
      <c r="E8930" s="220"/>
      <c r="F8930" s="108"/>
      <c r="G8930" s="220"/>
      <c r="H8930" s="108"/>
      <c r="I8930" s="220"/>
      <c r="J8930" s="108"/>
      <c r="K8930" s="220"/>
      <c r="L8930" s="108"/>
      <c r="M8930" s="220"/>
      <c r="N8930" s="108"/>
      <c r="O8930" s="220"/>
      <c r="P8930" s="108"/>
      <c r="Q8930" s="225"/>
    </row>
    <row r="8931" spans="2:17" x14ac:dyDescent="0.25">
      <c r="B8931" s="108"/>
      <c r="C8931" s="220"/>
      <c r="D8931" s="108"/>
      <c r="E8931" s="220"/>
      <c r="F8931" s="108"/>
      <c r="G8931" s="220"/>
      <c r="H8931" s="108"/>
      <c r="I8931" s="220"/>
      <c r="J8931" s="108"/>
      <c r="K8931" s="220"/>
      <c r="L8931" s="108"/>
      <c r="M8931" s="220"/>
      <c r="N8931" s="108"/>
      <c r="O8931" s="220"/>
      <c r="P8931" s="108"/>
      <c r="Q8931" s="225"/>
    </row>
    <row r="8932" spans="2:17" x14ac:dyDescent="0.25">
      <c r="B8932" s="108"/>
      <c r="C8932" s="220"/>
      <c r="D8932" s="108"/>
      <c r="E8932" s="220"/>
      <c r="F8932" s="108"/>
      <c r="G8932" s="220"/>
      <c r="H8932" s="108"/>
      <c r="I8932" s="220"/>
      <c r="J8932" s="108"/>
      <c r="K8932" s="220"/>
      <c r="L8932" s="108"/>
      <c r="M8932" s="220"/>
      <c r="N8932" s="108"/>
      <c r="O8932" s="220"/>
      <c r="P8932" s="108"/>
      <c r="Q8932" s="225"/>
    </row>
    <row r="8933" spans="2:17" x14ac:dyDescent="0.25">
      <c r="B8933" s="108"/>
      <c r="C8933" s="220"/>
      <c r="D8933" s="108"/>
      <c r="E8933" s="220"/>
      <c r="F8933" s="108"/>
      <c r="G8933" s="220"/>
      <c r="H8933" s="108"/>
      <c r="I8933" s="220"/>
      <c r="J8933" s="108"/>
      <c r="K8933" s="220"/>
      <c r="L8933" s="108"/>
      <c r="M8933" s="220"/>
      <c r="N8933" s="108"/>
      <c r="O8933" s="220"/>
      <c r="P8933" s="108"/>
      <c r="Q8933" s="225"/>
    </row>
    <row r="8934" spans="2:17" x14ac:dyDescent="0.25">
      <c r="B8934" s="108"/>
      <c r="C8934" s="220"/>
      <c r="D8934" s="108"/>
      <c r="E8934" s="220"/>
      <c r="F8934" s="108"/>
      <c r="G8934" s="220"/>
      <c r="H8934" s="108"/>
      <c r="I8934" s="220"/>
      <c r="J8934" s="108"/>
      <c r="K8934" s="220"/>
      <c r="L8934" s="108"/>
      <c r="M8934" s="220"/>
      <c r="N8934" s="108"/>
      <c r="O8934" s="220"/>
      <c r="P8934" s="108"/>
      <c r="Q8934" s="225"/>
    </row>
    <row r="8935" spans="2:17" x14ac:dyDescent="0.25">
      <c r="B8935" s="108"/>
      <c r="C8935" s="220"/>
      <c r="D8935" s="108"/>
      <c r="E8935" s="220"/>
      <c r="F8935" s="108"/>
      <c r="G8935" s="220"/>
      <c r="H8935" s="108"/>
      <c r="I8935" s="220"/>
      <c r="J8935" s="108"/>
      <c r="K8935" s="220"/>
      <c r="L8935" s="108"/>
      <c r="M8935" s="220"/>
      <c r="N8935" s="108"/>
      <c r="O8935" s="220"/>
      <c r="P8935" s="108"/>
      <c r="Q8935" s="225"/>
    </row>
    <row r="8936" spans="2:17" x14ac:dyDescent="0.25">
      <c r="B8936" s="108"/>
      <c r="C8936" s="220"/>
      <c r="D8936" s="108"/>
      <c r="E8936" s="220"/>
      <c r="F8936" s="108"/>
      <c r="G8936" s="220"/>
      <c r="H8936" s="108"/>
      <c r="I8936" s="220"/>
      <c r="J8936" s="108"/>
      <c r="K8936" s="220"/>
      <c r="L8936" s="108"/>
      <c r="M8936" s="220"/>
      <c r="N8936" s="108"/>
      <c r="O8936" s="220"/>
      <c r="P8936" s="108"/>
      <c r="Q8936" s="225"/>
    </row>
    <row r="8937" spans="2:17" x14ac:dyDescent="0.25">
      <c r="B8937" s="108"/>
      <c r="C8937" s="220"/>
      <c r="D8937" s="108"/>
      <c r="E8937" s="220"/>
      <c r="F8937" s="108"/>
      <c r="G8937" s="220"/>
      <c r="H8937" s="108"/>
      <c r="I8937" s="220"/>
      <c r="J8937" s="108"/>
      <c r="K8937" s="220"/>
      <c r="L8937" s="108"/>
      <c r="M8937" s="220"/>
      <c r="N8937" s="108"/>
      <c r="O8937" s="220"/>
      <c r="P8937" s="108"/>
      <c r="Q8937" s="225"/>
    </row>
    <row r="8938" spans="2:17" x14ac:dyDescent="0.25">
      <c r="B8938" s="108"/>
      <c r="C8938" s="220"/>
      <c r="D8938" s="108"/>
      <c r="E8938" s="220"/>
      <c r="F8938" s="108"/>
      <c r="G8938" s="220"/>
      <c r="H8938" s="108"/>
      <c r="I8938" s="220"/>
      <c r="J8938" s="108"/>
      <c r="K8938" s="220"/>
      <c r="L8938" s="108"/>
      <c r="M8938" s="220"/>
      <c r="N8938" s="108"/>
      <c r="O8938" s="220"/>
      <c r="P8938" s="108"/>
      <c r="Q8938" s="225"/>
    </row>
    <row r="8939" spans="2:17" x14ac:dyDescent="0.25">
      <c r="B8939" s="108"/>
      <c r="C8939" s="220"/>
      <c r="D8939" s="108"/>
      <c r="E8939" s="220"/>
      <c r="F8939" s="108"/>
      <c r="G8939" s="220"/>
      <c r="H8939" s="108"/>
      <c r="I8939" s="220"/>
      <c r="J8939" s="108"/>
      <c r="K8939" s="220"/>
      <c r="L8939" s="108"/>
      <c r="M8939" s="220"/>
      <c r="N8939" s="108"/>
      <c r="O8939" s="220"/>
      <c r="P8939" s="108"/>
      <c r="Q8939" s="225"/>
    </row>
    <row r="8940" spans="2:17" x14ac:dyDescent="0.25">
      <c r="B8940" s="108"/>
      <c r="C8940" s="220"/>
      <c r="D8940" s="108"/>
      <c r="E8940" s="220"/>
      <c r="F8940" s="108"/>
      <c r="G8940" s="220"/>
      <c r="H8940" s="108"/>
      <c r="I8940" s="220"/>
      <c r="J8940" s="108"/>
      <c r="K8940" s="220"/>
      <c r="L8940" s="108"/>
      <c r="M8940" s="220"/>
      <c r="N8940" s="108"/>
      <c r="O8940" s="220"/>
      <c r="P8940" s="108"/>
      <c r="Q8940" s="225"/>
    </row>
    <row r="8941" spans="2:17" x14ac:dyDescent="0.25">
      <c r="B8941" s="108"/>
      <c r="C8941" s="220"/>
      <c r="D8941" s="108"/>
      <c r="E8941" s="220"/>
      <c r="F8941" s="108"/>
      <c r="G8941" s="220"/>
      <c r="H8941" s="108"/>
      <c r="I8941" s="220"/>
      <c r="J8941" s="108"/>
      <c r="K8941" s="220"/>
      <c r="L8941" s="108"/>
      <c r="M8941" s="220"/>
      <c r="N8941" s="108"/>
      <c r="O8941" s="220"/>
      <c r="P8941" s="108"/>
      <c r="Q8941" s="225"/>
    </row>
    <row r="8942" spans="2:17" x14ac:dyDescent="0.25">
      <c r="B8942" s="108"/>
      <c r="C8942" s="220"/>
      <c r="D8942" s="108"/>
      <c r="E8942" s="220"/>
      <c r="F8942" s="108"/>
      <c r="G8942" s="220"/>
      <c r="H8942" s="108"/>
      <c r="I8942" s="220"/>
      <c r="J8942" s="108"/>
      <c r="K8942" s="220"/>
      <c r="L8942" s="108"/>
      <c r="M8942" s="220"/>
      <c r="N8942" s="108"/>
      <c r="O8942" s="220"/>
      <c r="P8942" s="108"/>
      <c r="Q8942" s="225"/>
    </row>
    <row r="8943" spans="2:17" x14ac:dyDescent="0.25">
      <c r="B8943" s="108"/>
      <c r="C8943" s="220"/>
      <c r="D8943" s="108"/>
      <c r="E8943" s="220"/>
      <c r="F8943" s="108"/>
      <c r="G8943" s="220"/>
      <c r="H8943" s="108"/>
      <c r="I8943" s="220"/>
      <c r="J8943" s="108"/>
      <c r="K8943" s="220"/>
      <c r="L8943" s="108"/>
      <c r="M8943" s="220"/>
      <c r="N8943" s="108"/>
      <c r="O8943" s="220"/>
      <c r="P8943" s="108"/>
      <c r="Q8943" s="225"/>
    </row>
    <row r="8944" spans="2:17" x14ac:dyDescent="0.25">
      <c r="B8944" s="108"/>
      <c r="C8944" s="220"/>
      <c r="D8944" s="108"/>
      <c r="E8944" s="220"/>
      <c r="F8944" s="108"/>
      <c r="G8944" s="220"/>
      <c r="H8944" s="108"/>
      <c r="I8944" s="220"/>
      <c r="J8944" s="108"/>
      <c r="K8944" s="220"/>
      <c r="L8944" s="108"/>
      <c r="M8944" s="220"/>
      <c r="N8944" s="108"/>
      <c r="O8944" s="220"/>
      <c r="P8944" s="108"/>
      <c r="Q8944" s="225"/>
    </row>
    <row r="8945" spans="2:17" x14ac:dyDescent="0.25">
      <c r="B8945" s="108"/>
      <c r="C8945" s="220"/>
      <c r="D8945" s="108"/>
      <c r="E8945" s="220"/>
      <c r="F8945" s="108"/>
      <c r="G8945" s="220"/>
      <c r="H8945" s="108"/>
      <c r="I8945" s="220"/>
      <c r="J8945" s="108"/>
      <c r="K8945" s="220"/>
      <c r="L8945" s="108"/>
      <c r="M8945" s="220"/>
      <c r="N8945" s="108"/>
      <c r="O8945" s="220"/>
      <c r="P8945" s="108"/>
      <c r="Q8945" s="225"/>
    </row>
    <row r="8946" spans="2:17" x14ac:dyDescent="0.25">
      <c r="B8946" s="108"/>
      <c r="C8946" s="220"/>
      <c r="D8946" s="108"/>
      <c r="E8946" s="220"/>
      <c r="F8946" s="108"/>
      <c r="G8946" s="220"/>
      <c r="H8946" s="108"/>
      <c r="I8946" s="220"/>
      <c r="J8946" s="108"/>
      <c r="K8946" s="220"/>
      <c r="L8946" s="108"/>
      <c r="M8946" s="220"/>
      <c r="N8946" s="108"/>
      <c r="O8946" s="220"/>
      <c r="P8946" s="108"/>
      <c r="Q8946" s="225"/>
    </row>
    <row r="8947" spans="2:17" x14ac:dyDescent="0.25">
      <c r="B8947" s="108"/>
      <c r="C8947" s="220"/>
      <c r="D8947" s="108"/>
      <c r="E8947" s="220"/>
      <c r="F8947" s="108"/>
      <c r="G8947" s="220"/>
      <c r="H8947" s="108"/>
      <c r="I8947" s="220"/>
      <c r="J8947" s="108"/>
      <c r="K8947" s="220"/>
      <c r="L8947" s="108"/>
      <c r="M8947" s="220"/>
      <c r="N8947" s="108"/>
      <c r="O8947" s="220"/>
      <c r="P8947" s="108"/>
      <c r="Q8947" s="225"/>
    </row>
    <row r="8948" spans="2:17" x14ac:dyDescent="0.25">
      <c r="B8948" s="108"/>
      <c r="C8948" s="220"/>
      <c r="D8948" s="108"/>
      <c r="E8948" s="220"/>
      <c r="F8948" s="108"/>
      <c r="G8948" s="220"/>
      <c r="H8948" s="108"/>
      <c r="I8948" s="220"/>
      <c r="J8948" s="108"/>
      <c r="K8948" s="220"/>
      <c r="L8948" s="108"/>
      <c r="M8948" s="220"/>
      <c r="N8948" s="108"/>
      <c r="O8948" s="220"/>
      <c r="P8948" s="108"/>
      <c r="Q8948" s="225"/>
    </row>
    <row r="8949" spans="2:17" x14ac:dyDescent="0.25">
      <c r="B8949" s="108"/>
      <c r="C8949" s="220"/>
      <c r="D8949" s="108"/>
      <c r="E8949" s="220"/>
      <c r="F8949" s="108"/>
      <c r="G8949" s="220"/>
      <c r="H8949" s="108"/>
      <c r="I8949" s="220"/>
      <c r="J8949" s="108"/>
      <c r="K8949" s="220"/>
      <c r="L8949" s="108"/>
      <c r="M8949" s="220"/>
      <c r="N8949" s="108"/>
      <c r="O8949" s="220"/>
      <c r="P8949" s="108"/>
      <c r="Q8949" s="225"/>
    </row>
    <row r="8950" spans="2:17" x14ac:dyDescent="0.25">
      <c r="B8950" s="108"/>
      <c r="C8950" s="220"/>
      <c r="D8950" s="108"/>
      <c r="E8950" s="220"/>
      <c r="F8950" s="108"/>
      <c r="G8950" s="220"/>
      <c r="H8950" s="108"/>
      <c r="I8950" s="220"/>
      <c r="J8950" s="108"/>
      <c r="K8950" s="220"/>
      <c r="L8950" s="108"/>
      <c r="M8950" s="220"/>
      <c r="N8950" s="108"/>
      <c r="O8950" s="220"/>
      <c r="P8950" s="108"/>
      <c r="Q8950" s="225"/>
    </row>
    <row r="8951" spans="2:17" x14ac:dyDescent="0.25">
      <c r="B8951" s="108"/>
      <c r="C8951" s="220"/>
      <c r="D8951" s="108"/>
      <c r="E8951" s="220"/>
      <c r="F8951" s="108"/>
      <c r="G8951" s="220"/>
      <c r="H8951" s="108"/>
      <c r="I8951" s="220"/>
      <c r="J8951" s="108"/>
      <c r="K8951" s="220"/>
      <c r="L8951" s="108"/>
      <c r="M8951" s="220"/>
      <c r="N8951" s="108"/>
      <c r="O8951" s="220"/>
      <c r="P8951" s="108"/>
      <c r="Q8951" s="225"/>
    </row>
    <row r="8952" spans="2:17" x14ac:dyDescent="0.25">
      <c r="B8952" s="108"/>
      <c r="C8952" s="220"/>
      <c r="D8952" s="108"/>
      <c r="E8952" s="220"/>
      <c r="F8952" s="108"/>
      <c r="G8952" s="220"/>
      <c r="H8952" s="108"/>
      <c r="I8952" s="220"/>
      <c r="J8952" s="108"/>
      <c r="K8952" s="220"/>
      <c r="L8952" s="108"/>
      <c r="M8952" s="220"/>
      <c r="N8952" s="108"/>
      <c r="O8952" s="220"/>
      <c r="P8952" s="108"/>
      <c r="Q8952" s="225"/>
    </row>
    <row r="8953" spans="2:17" x14ac:dyDescent="0.25">
      <c r="B8953" s="108"/>
      <c r="C8953" s="220"/>
      <c r="D8953" s="108"/>
      <c r="E8953" s="220"/>
      <c r="F8953" s="108"/>
      <c r="G8953" s="220"/>
      <c r="H8953" s="108"/>
      <c r="I8953" s="220"/>
      <c r="J8953" s="108"/>
      <c r="K8953" s="220"/>
      <c r="L8953" s="108"/>
      <c r="M8953" s="220"/>
      <c r="N8953" s="108"/>
      <c r="O8953" s="220"/>
      <c r="P8953" s="108"/>
      <c r="Q8953" s="225"/>
    </row>
    <row r="8954" spans="2:17" x14ac:dyDescent="0.25">
      <c r="B8954" s="108"/>
      <c r="C8954" s="220"/>
      <c r="D8954" s="108"/>
      <c r="E8954" s="220"/>
      <c r="F8954" s="108"/>
      <c r="G8954" s="220"/>
      <c r="H8954" s="108"/>
      <c r="I8954" s="220"/>
      <c r="J8954" s="108"/>
      <c r="K8954" s="220"/>
      <c r="L8954" s="108"/>
      <c r="M8954" s="220"/>
      <c r="N8954" s="108"/>
      <c r="O8954" s="220"/>
      <c r="P8954" s="108"/>
      <c r="Q8954" s="225"/>
    </row>
    <row r="8955" spans="2:17" x14ac:dyDescent="0.25">
      <c r="B8955" s="108"/>
      <c r="C8955" s="220"/>
      <c r="D8955" s="108"/>
      <c r="E8955" s="220"/>
      <c r="F8955" s="108"/>
      <c r="G8955" s="220"/>
      <c r="H8955" s="108"/>
      <c r="I8955" s="220"/>
      <c r="J8955" s="108"/>
      <c r="K8955" s="220"/>
      <c r="L8955" s="108"/>
      <c r="M8955" s="220"/>
      <c r="N8955" s="108"/>
      <c r="O8955" s="220"/>
      <c r="P8955" s="108"/>
      <c r="Q8955" s="225"/>
    </row>
    <row r="8956" spans="2:17" x14ac:dyDescent="0.25">
      <c r="B8956" s="108"/>
      <c r="C8956" s="220"/>
      <c r="D8956" s="108"/>
      <c r="E8956" s="220"/>
      <c r="F8956" s="108"/>
      <c r="G8956" s="220"/>
      <c r="H8956" s="108"/>
      <c r="I8956" s="220"/>
      <c r="J8956" s="108"/>
      <c r="K8956" s="220"/>
      <c r="L8956" s="108"/>
      <c r="M8956" s="220"/>
      <c r="N8956" s="108"/>
      <c r="O8956" s="220"/>
      <c r="P8956" s="108"/>
      <c r="Q8956" s="225"/>
    </row>
    <row r="8957" spans="2:17" x14ac:dyDescent="0.25">
      <c r="B8957" s="108"/>
      <c r="C8957" s="220"/>
      <c r="D8957" s="108"/>
      <c r="E8957" s="220"/>
      <c r="F8957" s="108"/>
      <c r="G8957" s="220"/>
      <c r="H8957" s="108"/>
      <c r="I8957" s="220"/>
      <c r="J8957" s="108"/>
      <c r="K8957" s="220"/>
      <c r="L8957" s="108"/>
      <c r="M8957" s="220"/>
      <c r="N8957" s="108"/>
      <c r="O8957" s="220"/>
      <c r="P8957" s="108"/>
      <c r="Q8957" s="225"/>
    </row>
    <row r="8958" spans="2:17" x14ac:dyDescent="0.25">
      <c r="B8958" s="108"/>
      <c r="C8958" s="220"/>
      <c r="D8958" s="108"/>
      <c r="E8958" s="220"/>
      <c r="F8958" s="108"/>
      <c r="G8958" s="220"/>
      <c r="H8958" s="108"/>
      <c r="I8958" s="220"/>
      <c r="J8958" s="108"/>
      <c r="K8958" s="220"/>
      <c r="L8958" s="108"/>
      <c r="M8958" s="220"/>
      <c r="N8958" s="108"/>
      <c r="O8958" s="220"/>
      <c r="P8958" s="108"/>
      <c r="Q8958" s="225"/>
    </row>
    <row r="8959" spans="2:17" x14ac:dyDescent="0.25">
      <c r="B8959" s="108"/>
      <c r="C8959" s="220"/>
      <c r="D8959" s="108"/>
      <c r="E8959" s="220"/>
      <c r="F8959" s="108"/>
      <c r="G8959" s="220"/>
      <c r="H8959" s="108"/>
      <c r="I8959" s="220"/>
      <c r="J8959" s="108"/>
      <c r="K8959" s="220"/>
      <c r="L8959" s="108"/>
      <c r="M8959" s="220"/>
      <c r="N8959" s="108"/>
      <c r="O8959" s="220"/>
      <c r="P8959" s="108"/>
      <c r="Q8959" s="225"/>
    </row>
    <row r="8960" spans="2:17" x14ac:dyDescent="0.25">
      <c r="B8960" s="108"/>
      <c r="C8960" s="220"/>
      <c r="D8960" s="108"/>
      <c r="E8960" s="220"/>
      <c r="F8960" s="108"/>
      <c r="G8960" s="220"/>
      <c r="H8960" s="108"/>
      <c r="I8960" s="220"/>
      <c r="J8960" s="108"/>
      <c r="K8960" s="220"/>
      <c r="L8960" s="108"/>
      <c r="M8960" s="220"/>
      <c r="N8960" s="108"/>
      <c r="O8960" s="220"/>
      <c r="P8960" s="108"/>
      <c r="Q8960" s="225"/>
    </row>
    <row r="8961" spans="2:17" x14ac:dyDescent="0.25">
      <c r="B8961" s="108"/>
      <c r="C8961" s="220"/>
      <c r="D8961" s="108"/>
      <c r="E8961" s="220"/>
      <c r="F8961" s="108"/>
      <c r="G8961" s="220"/>
      <c r="H8961" s="108"/>
      <c r="I8961" s="220"/>
      <c r="J8961" s="108"/>
      <c r="K8961" s="220"/>
      <c r="L8961" s="108"/>
      <c r="M8961" s="220"/>
      <c r="N8961" s="108"/>
      <c r="O8961" s="220"/>
      <c r="P8961" s="108"/>
      <c r="Q8961" s="225"/>
    </row>
    <row r="8962" spans="2:17" x14ac:dyDescent="0.25">
      <c r="B8962" s="108"/>
      <c r="C8962" s="220"/>
      <c r="D8962" s="108"/>
      <c r="E8962" s="220"/>
      <c r="F8962" s="108"/>
      <c r="G8962" s="220"/>
      <c r="H8962" s="108"/>
      <c r="I8962" s="220"/>
      <c r="J8962" s="108"/>
      <c r="K8962" s="220"/>
      <c r="L8962" s="108"/>
      <c r="M8962" s="220"/>
      <c r="N8962" s="108"/>
      <c r="O8962" s="220"/>
      <c r="P8962" s="108"/>
      <c r="Q8962" s="225"/>
    </row>
    <row r="8963" spans="2:17" x14ac:dyDescent="0.25">
      <c r="B8963" s="108"/>
      <c r="C8963" s="220"/>
      <c r="D8963" s="108"/>
      <c r="E8963" s="220"/>
      <c r="F8963" s="108"/>
      <c r="G8963" s="220"/>
      <c r="H8963" s="108"/>
      <c r="I8963" s="220"/>
      <c r="J8963" s="108"/>
      <c r="K8963" s="220"/>
      <c r="L8963" s="108"/>
      <c r="M8963" s="220"/>
      <c r="N8963" s="108"/>
      <c r="O8963" s="220"/>
      <c r="P8963" s="108"/>
      <c r="Q8963" s="225"/>
    </row>
    <row r="8964" spans="2:17" x14ac:dyDescent="0.25">
      <c r="B8964" s="108"/>
      <c r="C8964" s="220"/>
      <c r="D8964" s="108"/>
      <c r="E8964" s="220"/>
      <c r="F8964" s="108"/>
      <c r="G8964" s="220"/>
      <c r="H8964" s="108"/>
      <c r="I8964" s="220"/>
      <c r="J8964" s="108"/>
      <c r="K8964" s="220"/>
      <c r="L8964" s="108"/>
      <c r="M8964" s="220"/>
      <c r="N8964" s="108"/>
      <c r="O8964" s="220"/>
      <c r="P8964" s="108"/>
      <c r="Q8964" s="225"/>
    </row>
    <row r="8965" spans="2:17" x14ac:dyDescent="0.25">
      <c r="B8965" s="108"/>
      <c r="C8965" s="220"/>
      <c r="D8965" s="108"/>
      <c r="E8965" s="220"/>
      <c r="F8965" s="108"/>
      <c r="G8965" s="220"/>
      <c r="H8965" s="108"/>
      <c r="I8965" s="220"/>
      <c r="J8965" s="108"/>
      <c r="K8965" s="220"/>
      <c r="L8965" s="108"/>
      <c r="M8965" s="220"/>
      <c r="N8965" s="108"/>
      <c r="O8965" s="220"/>
      <c r="P8965" s="108"/>
      <c r="Q8965" s="225"/>
    </row>
    <row r="8966" spans="2:17" x14ac:dyDescent="0.25">
      <c r="B8966" s="108"/>
      <c r="C8966" s="220"/>
      <c r="D8966" s="108"/>
      <c r="E8966" s="220"/>
      <c r="F8966" s="108"/>
      <c r="G8966" s="220"/>
      <c r="H8966" s="108"/>
      <c r="I8966" s="220"/>
      <c r="J8966" s="108"/>
      <c r="K8966" s="220"/>
      <c r="L8966" s="108"/>
      <c r="M8966" s="220"/>
      <c r="N8966" s="108"/>
      <c r="O8966" s="220"/>
      <c r="P8966" s="108"/>
      <c r="Q8966" s="225"/>
    </row>
    <row r="8967" spans="2:17" x14ac:dyDescent="0.25">
      <c r="B8967" s="108"/>
      <c r="C8967" s="220"/>
      <c r="D8967" s="108"/>
      <c r="E8967" s="220"/>
      <c r="F8967" s="108"/>
      <c r="G8967" s="220"/>
      <c r="H8967" s="108"/>
      <c r="I8967" s="220"/>
      <c r="J8967" s="108"/>
      <c r="K8967" s="220"/>
      <c r="L8967" s="108"/>
      <c r="M8967" s="220"/>
      <c r="N8967" s="108"/>
      <c r="O8967" s="220"/>
      <c r="P8967" s="108"/>
      <c r="Q8967" s="225"/>
    </row>
    <row r="8968" spans="2:17" x14ac:dyDescent="0.25">
      <c r="B8968" s="108"/>
      <c r="C8968" s="220"/>
      <c r="D8968" s="108"/>
      <c r="E8968" s="220"/>
      <c r="F8968" s="108"/>
      <c r="G8968" s="220"/>
      <c r="H8968" s="108"/>
      <c r="I8968" s="220"/>
      <c r="J8968" s="108"/>
      <c r="K8968" s="220"/>
      <c r="L8968" s="108"/>
      <c r="M8968" s="220"/>
      <c r="N8968" s="108"/>
      <c r="O8968" s="220"/>
      <c r="P8968" s="108"/>
      <c r="Q8968" s="225"/>
    </row>
    <row r="8969" spans="2:17" x14ac:dyDescent="0.25">
      <c r="B8969" s="108"/>
      <c r="C8969" s="220"/>
      <c r="D8969" s="108"/>
      <c r="E8969" s="220"/>
      <c r="F8969" s="108"/>
      <c r="G8969" s="220"/>
      <c r="H8969" s="108"/>
      <c r="I8969" s="220"/>
      <c r="J8969" s="108"/>
      <c r="K8969" s="220"/>
      <c r="L8969" s="108"/>
      <c r="M8969" s="220"/>
      <c r="N8969" s="108"/>
      <c r="O8969" s="220"/>
      <c r="P8969" s="108"/>
      <c r="Q8969" s="225"/>
    </row>
    <row r="8970" spans="2:17" x14ac:dyDescent="0.25">
      <c r="B8970" s="108"/>
      <c r="C8970" s="220"/>
      <c r="D8970" s="108"/>
      <c r="E8970" s="220"/>
      <c r="F8970" s="108"/>
      <c r="G8970" s="220"/>
      <c r="H8970" s="108"/>
      <c r="I8970" s="220"/>
      <c r="J8970" s="108"/>
      <c r="K8970" s="220"/>
      <c r="L8970" s="108"/>
      <c r="M8970" s="220"/>
      <c r="N8970" s="108"/>
      <c r="O8970" s="220"/>
      <c r="P8970" s="108"/>
      <c r="Q8970" s="225"/>
    </row>
    <row r="8971" spans="2:17" x14ac:dyDescent="0.25">
      <c r="B8971" s="108"/>
      <c r="C8971" s="220"/>
      <c r="D8971" s="108"/>
      <c r="E8971" s="220"/>
      <c r="F8971" s="108"/>
      <c r="G8971" s="220"/>
      <c r="H8971" s="108"/>
      <c r="I8971" s="220"/>
      <c r="J8971" s="108"/>
      <c r="K8971" s="220"/>
      <c r="L8971" s="108"/>
      <c r="M8971" s="220"/>
      <c r="N8971" s="108"/>
      <c r="O8971" s="220"/>
      <c r="P8971" s="108"/>
      <c r="Q8971" s="225"/>
    </row>
    <row r="8972" spans="2:17" x14ac:dyDescent="0.25">
      <c r="B8972" s="108"/>
      <c r="C8972" s="220"/>
      <c r="D8972" s="108"/>
      <c r="E8972" s="220"/>
      <c r="F8972" s="108"/>
      <c r="G8972" s="220"/>
      <c r="H8972" s="108"/>
      <c r="I8972" s="220"/>
      <c r="J8972" s="108"/>
      <c r="K8972" s="220"/>
      <c r="L8972" s="108"/>
      <c r="M8972" s="220"/>
      <c r="N8972" s="108"/>
      <c r="O8972" s="220"/>
      <c r="P8972" s="108"/>
      <c r="Q8972" s="225"/>
    </row>
    <row r="8973" spans="2:17" x14ac:dyDescent="0.25">
      <c r="B8973" s="108"/>
      <c r="C8973" s="220"/>
      <c r="D8973" s="108"/>
      <c r="E8973" s="220"/>
      <c r="F8973" s="108"/>
      <c r="G8973" s="220"/>
      <c r="H8973" s="108"/>
      <c r="I8973" s="220"/>
      <c r="J8973" s="108"/>
      <c r="K8973" s="220"/>
      <c r="L8973" s="108"/>
      <c r="M8973" s="220"/>
      <c r="N8973" s="108"/>
      <c r="O8973" s="220"/>
      <c r="P8973" s="108"/>
      <c r="Q8973" s="225"/>
    </row>
    <row r="8974" spans="2:17" x14ac:dyDescent="0.25">
      <c r="B8974" s="108"/>
      <c r="C8974" s="220"/>
      <c r="D8974" s="108"/>
      <c r="E8974" s="220"/>
      <c r="F8974" s="108"/>
      <c r="G8974" s="220"/>
      <c r="H8974" s="108"/>
      <c r="I8974" s="220"/>
      <c r="J8974" s="108"/>
      <c r="K8974" s="220"/>
      <c r="L8974" s="108"/>
      <c r="M8974" s="220"/>
      <c r="N8974" s="108"/>
      <c r="O8974" s="220"/>
      <c r="P8974" s="108"/>
      <c r="Q8974" s="225"/>
    </row>
    <row r="8975" spans="2:17" x14ac:dyDescent="0.25">
      <c r="B8975" s="108"/>
      <c r="C8975" s="220"/>
      <c r="D8975" s="108"/>
      <c r="E8975" s="220"/>
      <c r="F8975" s="108"/>
      <c r="G8975" s="220"/>
      <c r="H8975" s="108"/>
      <c r="I8975" s="220"/>
      <c r="J8975" s="108"/>
      <c r="K8975" s="220"/>
      <c r="L8975" s="108"/>
      <c r="M8975" s="220"/>
      <c r="N8975" s="108"/>
      <c r="O8975" s="220"/>
      <c r="P8975" s="108"/>
      <c r="Q8975" s="225"/>
    </row>
    <row r="8976" spans="2:17" x14ac:dyDescent="0.25">
      <c r="B8976" s="108"/>
      <c r="C8976" s="220"/>
      <c r="D8976" s="108"/>
      <c r="E8976" s="220"/>
      <c r="F8976" s="108"/>
      <c r="G8976" s="220"/>
      <c r="H8976" s="108"/>
      <c r="I8976" s="220"/>
      <c r="J8976" s="108"/>
      <c r="K8976" s="220"/>
      <c r="L8976" s="108"/>
      <c r="M8976" s="220"/>
      <c r="N8976" s="108"/>
      <c r="O8976" s="220"/>
      <c r="P8976" s="108"/>
      <c r="Q8976" s="225"/>
    </row>
    <row r="8977" spans="2:17" x14ac:dyDescent="0.25">
      <c r="B8977" s="108"/>
      <c r="C8977" s="220"/>
      <c r="D8977" s="108"/>
      <c r="E8977" s="220"/>
      <c r="F8977" s="108"/>
      <c r="G8977" s="220"/>
      <c r="H8977" s="108"/>
      <c r="I8977" s="220"/>
      <c r="J8977" s="108"/>
      <c r="K8977" s="220"/>
      <c r="L8977" s="108"/>
      <c r="M8977" s="220"/>
      <c r="N8977" s="108"/>
      <c r="O8977" s="220"/>
      <c r="P8977" s="108"/>
      <c r="Q8977" s="225"/>
    </row>
    <row r="8978" spans="2:17" x14ac:dyDescent="0.25">
      <c r="B8978" s="108"/>
      <c r="C8978" s="220"/>
      <c r="D8978" s="108"/>
      <c r="E8978" s="220"/>
      <c r="F8978" s="108"/>
      <c r="G8978" s="220"/>
      <c r="H8978" s="108"/>
      <c r="I8978" s="220"/>
      <c r="J8978" s="108"/>
      <c r="K8978" s="220"/>
      <c r="L8978" s="108"/>
      <c r="M8978" s="220"/>
      <c r="N8978" s="108"/>
      <c r="O8978" s="220"/>
      <c r="P8978" s="108"/>
      <c r="Q8978" s="225"/>
    </row>
    <row r="8979" spans="2:17" x14ac:dyDescent="0.25">
      <c r="B8979" s="108"/>
      <c r="C8979" s="220"/>
      <c r="D8979" s="108"/>
      <c r="E8979" s="220"/>
      <c r="F8979" s="108"/>
      <c r="G8979" s="220"/>
      <c r="H8979" s="108"/>
      <c r="I8979" s="220"/>
      <c r="J8979" s="108"/>
      <c r="K8979" s="220"/>
      <c r="L8979" s="108"/>
      <c r="M8979" s="220"/>
      <c r="N8979" s="108"/>
      <c r="O8979" s="220"/>
      <c r="P8979" s="108"/>
      <c r="Q8979" s="225"/>
    </row>
    <row r="8980" spans="2:17" x14ac:dyDescent="0.25">
      <c r="B8980" s="108"/>
      <c r="C8980" s="220"/>
      <c r="D8980" s="108"/>
      <c r="E8980" s="220"/>
      <c r="F8980" s="108"/>
      <c r="G8980" s="220"/>
      <c r="H8980" s="108"/>
      <c r="I8980" s="220"/>
      <c r="J8980" s="108"/>
      <c r="K8980" s="220"/>
      <c r="L8980" s="108"/>
      <c r="M8980" s="220"/>
      <c r="N8980" s="108"/>
      <c r="O8980" s="220"/>
      <c r="P8980" s="108"/>
      <c r="Q8980" s="225"/>
    </row>
    <row r="8981" spans="2:17" x14ac:dyDescent="0.25">
      <c r="B8981" s="108"/>
      <c r="C8981" s="220"/>
      <c r="D8981" s="108"/>
      <c r="E8981" s="220"/>
      <c r="F8981" s="108"/>
      <c r="G8981" s="220"/>
      <c r="H8981" s="108"/>
      <c r="I8981" s="220"/>
      <c r="J8981" s="108"/>
      <c r="K8981" s="220"/>
      <c r="L8981" s="108"/>
      <c r="M8981" s="220"/>
      <c r="N8981" s="108"/>
      <c r="O8981" s="220"/>
      <c r="P8981" s="108"/>
      <c r="Q8981" s="225"/>
    </row>
    <row r="8982" spans="2:17" x14ac:dyDescent="0.25">
      <c r="B8982" s="108"/>
      <c r="C8982" s="220"/>
      <c r="D8982" s="108"/>
      <c r="E8982" s="220"/>
      <c r="F8982" s="108"/>
      <c r="G8982" s="220"/>
      <c r="H8982" s="108"/>
      <c r="I8982" s="220"/>
      <c r="J8982" s="108"/>
      <c r="K8982" s="220"/>
      <c r="L8982" s="108"/>
      <c r="M8982" s="220"/>
      <c r="N8982" s="108"/>
      <c r="O8982" s="220"/>
      <c r="P8982" s="108"/>
      <c r="Q8982" s="225"/>
    </row>
    <row r="8983" spans="2:17" x14ac:dyDescent="0.25">
      <c r="B8983" s="108"/>
      <c r="C8983" s="220"/>
      <c r="D8983" s="108"/>
      <c r="E8983" s="220"/>
      <c r="F8983" s="108"/>
      <c r="G8983" s="220"/>
      <c r="H8983" s="108"/>
      <c r="I8983" s="220"/>
      <c r="J8983" s="108"/>
      <c r="K8983" s="220"/>
      <c r="L8983" s="108"/>
      <c r="M8983" s="220"/>
      <c r="N8983" s="108"/>
      <c r="O8983" s="220"/>
      <c r="P8983" s="108"/>
      <c r="Q8983" s="225"/>
    </row>
    <row r="8984" spans="2:17" x14ac:dyDescent="0.25">
      <c r="B8984" s="108"/>
      <c r="C8984" s="220"/>
      <c r="D8984" s="108"/>
      <c r="E8984" s="220"/>
      <c r="F8984" s="108"/>
      <c r="G8984" s="220"/>
      <c r="H8984" s="108"/>
      <c r="I8984" s="220"/>
      <c r="J8984" s="108"/>
      <c r="K8984" s="220"/>
      <c r="L8984" s="108"/>
      <c r="M8984" s="220"/>
      <c r="N8984" s="108"/>
      <c r="O8984" s="220"/>
      <c r="P8984" s="108"/>
      <c r="Q8984" s="225"/>
    </row>
    <row r="8985" spans="2:17" x14ac:dyDescent="0.25">
      <c r="B8985" s="108"/>
      <c r="C8985" s="220"/>
      <c r="D8985" s="108"/>
      <c r="E8985" s="220"/>
      <c r="F8985" s="108"/>
      <c r="G8985" s="220"/>
      <c r="H8985" s="108"/>
      <c r="I8985" s="220"/>
      <c r="J8985" s="108"/>
      <c r="K8985" s="220"/>
      <c r="L8985" s="108"/>
      <c r="M8985" s="220"/>
      <c r="N8985" s="108"/>
      <c r="O8985" s="220"/>
      <c r="P8985" s="108"/>
      <c r="Q8985" s="225"/>
    </row>
    <row r="8986" spans="2:17" x14ac:dyDescent="0.25">
      <c r="B8986" s="108"/>
      <c r="C8986" s="220"/>
      <c r="D8986" s="108"/>
      <c r="E8986" s="220"/>
      <c r="F8986" s="108"/>
      <c r="G8986" s="220"/>
      <c r="H8986" s="108"/>
      <c r="I8986" s="220"/>
      <c r="J8986" s="108"/>
      <c r="K8986" s="220"/>
      <c r="L8986" s="108"/>
      <c r="M8986" s="220"/>
      <c r="N8986" s="108"/>
      <c r="O8986" s="220"/>
      <c r="P8986" s="108"/>
      <c r="Q8986" s="225"/>
    </row>
    <row r="8987" spans="2:17" x14ac:dyDescent="0.25">
      <c r="B8987" s="108"/>
      <c r="C8987" s="220"/>
      <c r="D8987" s="108"/>
      <c r="E8987" s="220"/>
      <c r="F8987" s="108"/>
      <c r="G8987" s="220"/>
      <c r="H8987" s="108"/>
      <c r="I8987" s="220"/>
      <c r="J8987" s="108"/>
      <c r="K8987" s="220"/>
      <c r="L8987" s="108"/>
      <c r="M8987" s="220"/>
      <c r="N8987" s="108"/>
      <c r="O8987" s="220"/>
      <c r="P8987" s="108"/>
      <c r="Q8987" s="225"/>
    </row>
    <row r="8988" spans="2:17" x14ac:dyDescent="0.25">
      <c r="B8988" s="108"/>
      <c r="C8988" s="220"/>
      <c r="D8988" s="108"/>
      <c r="E8988" s="220"/>
      <c r="F8988" s="108"/>
      <c r="G8988" s="220"/>
      <c r="H8988" s="108"/>
      <c r="I8988" s="220"/>
      <c r="J8988" s="108"/>
      <c r="K8988" s="220"/>
      <c r="L8988" s="108"/>
      <c r="M8988" s="220"/>
      <c r="N8988" s="108"/>
      <c r="O8988" s="220"/>
      <c r="P8988" s="108"/>
      <c r="Q8988" s="225"/>
    </row>
    <row r="8989" spans="2:17" x14ac:dyDescent="0.25">
      <c r="B8989" s="108"/>
      <c r="C8989" s="220"/>
      <c r="D8989" s="108"/>
      <c r="E8989" s="220"/>
      <c r="F8989" s="108"/>
      <c r="G8989" s="220"/>
      <c r="H8989" s="108"/>
      <c r="I8989" s="220"/>
      <c r="J8989" s="108"/>
      <c r="K8989" s="220"/>
      <c r="L8989" s="108"/>
      <c r="M8989" s="220"/>
      <c r="N8989" s="108"/>
      <c r="O8989" s="220"/>
      <c r="P8989" s="108"/>
      <c r="Q8989" s="225"/>
    </row>
    <row r="8990" spans="2:17" x14ac:dyDescent="0.25">
      <c r="B8990" s="108"/>
      <c r="C8990" s="220"/>
      <c r="D8990" s="108"/>
      <c r="E8990" s="220"/>
      <c r="F8990" s="108"/>
      <c r="G8990" s="220"/>
      <c r="H8990" s="108"/>
      <c r="I8990" s="220"/>
      <c r="J8990" s="108"/>
      <c r="K8990" s="220"/>
      <c r="L8990" s="108"/>
      <c r="M8990" s="220"/>
      <c r="N8990" s="108"/>
      <c r="O8990" s="220"/>
      <c r="P8990" s="108"/>
      <c r="Q8990" s="225"/>
    </row>
    <row r="8991" spans="2:17" x14ac:dyDescent="0.25">
      <c r="B8991" s="108"/>
      <c r="C8991" s="220"/>
      <c r="D8991" s="108"/>
      <c r="E8991" s="220"/>
      <c r="F8991" s="108"/>
      <c r="G8991" s="220"/>
      <c r="H8991" s="108"/>
      <c r="I8991" s="220"/>
      <c r="J8991" s="108"/>
      <c r="K8991" s="220"/>
      <c r="L8991" s="108"/>
      <c r="M8991" s="220"/>
      <c r="N8991" s="108"/>
      <c r="O8991" s="220"/>
      <c r="P8991" s="108"/>
      <c r="Q8991" s="225"/>
    </row>
    <row r="8992" spans="2:17" x14ac:dyDescent="0.25">
      <c r="B8992" s="108"/>
      <c r="C8992" s="220"/>
      <c r="D8992" s="108"/>
      <c r="E8992" s="220"/>
      <c r="F8992" s="108"/>
      <c r="G8992" s="220"/>
      <c r="H8992" s="108"/>
      <c r="I8992" s="220"/>
      <c r="J8992" s="108"/>
      <c r="K8992" s="220"/>
      <c r="L8992" s="108"/>
      <c r="M8992" s="220"/>
      <c r="N8992" s="108"/>
      <c r="O8992" s="220"/>
      <c r="P8992" s="108"/>
      <c r="Q8992" s="225"/>
    </row>
    <row r="8993" spans="2:17" x14ac:dyDescent="0.25">
      <c r="B8993" s="108"/>
      <c r="C8993" s="220"/>
      <c r="D8993" s="108"/>
      <c r="E8993" s="220"/>
      <c r="F8993" s="108"/>
      <c r="G8993" s="220"/>
      <c r="H8993" s="108"/>
      <c r="I8993" s="220"/>
      <c r="J8993" s="108"/>
      <c r="K8993" s="220"/>
      <c r="L8993" s="108"/>
      <c r="M8993" s="220"/>
      <c r="N8993" s="108"/>
      <c r="O8993" s="220"/>
      <c r="P8993" s="108"/>
      <c r="Q8993" s="225"/>
    </row>
    <row r="8994" spans="2:17" x14ac:dyDescent="0.25">
      <c r="B8994" s="108"/>
      <c r="C8994" s="220"/>
      <c r="D8994" s="108"/>
      <c r="E8994" s="220"/>
      <c r="F8994" s="108"/>
      <c r="G8994" s="220"/>
      <c r="H8994" s="108"/>
      <c r="I8994" s="220"/>
      <c r="J8994" s="108"/>
      <c r="K8994" s="220"/>
      <c r="L8994" s="108"/>
      <c r="M8994" s="220"/>
      <c r="N8994" s="108"/>
      <c r="O8994" s="220"/>
      <c r="P8994" s="108"/>
      <c r="Q8994" s="225"/>
    </row>
    <row r="8995" spans="2:17" x14ac:dyDescent="0.25">
      <c r="B8995" s="108"/>
      <c r="C8995" s="220"/>
      <c r="D8995" s="108"/>
      <c r="E8995" s="220"/>
      <c r="F8995" s="108"/>
      <c r="G8995" s="220"/>
      <c r="H8995" s="108"/>
      <c r="I8995" s="220"/>
      <c r="J8995" s="108"/>
      <c r="K8995" s="220"/>
      <c r="L8995" s="108"/>
      <c r="M8995" s="220"/>
      <c r="N8995" s="108"/>
      <c r="O8995" s="220"/>
      <c r="P8995" s="108"/>
      <c r="Q8995" s="225"/>
    </row>
    <row r="8996" spans="2:17" x14ac:dyDescent="0.25">
      <c r="B8996" s="108"/>
      <c r="C8996" s="220"/>
      <c r="D8996" s="108"/>
      <c r="E8996" s="220"/>
      <c r="F8996" s="108"/>
      <c r="G8996" s="220"/>
      <c r="H8996" s="108"/>
      <c r="I8996" s="220"/>
      <c r="J8996" s="108"/>
      <c r="K8996" s="220"/>
      <c r="L8996" s="108"/>
      <c r="M8996" s="220"/>
      <c r="N8996" s="108"/>
      <c r="O8996" s="220"/>
      <c r="P8996" s="108"/>
      <c r="Q8996" s="225"/>
    </row>
    <row r="8997" spans="2:17" x14ac:dyDescent="0.25">
      <c r="B8997" s="108"/>
      <c r="C8997" s="220"/>
      <c r="D8997" s="108"/>
      <c r="E8997" s="220"/>
      <c r="F8997" s="108"/>
      <c r="G8997" s="220"/>
      <c r="H8997" s="108"/>
      <c r="I8997" s="220"/>
      <c r="J8997" s="108"/>
      <c r="K8997" s="220"/>
      <c r="L8997" s="108"/>
      <c r="M8997" s="220"/>
      <c r="N8997" s="108"/>
      <c r="O8997" s="220"/>
      <c r="P8997" s="108"/>
      <c r="Q8997" s="225"/>
    </row>
    <row r="8998" spans="2:17" x14ac:dyDescent="0.25">
      <c r="B8998" s="108"/>
      <c r="C8998" s="220"/>
      <c r="D8998" s="108"/>
      <c r="E8998" s="220"/>
      <c r="F8998" s="108"/>
      <c r="G8998" s="220"/>
      <c r="H8998" s="108"/>
      <c r="I8998" s="220"/>
      <c r="J8998" s="108"/>
      <c r="K8998" s="220"/>
      <c r="L8998" s="108"/>
      <c r="M8998" s="220"/>
      <c r="N8998" s="108"/>
      <c r="O8998" s="220"/>
      <c r="P8998" s="108"/>
      <c r="Q8998" s="225"/>
    </row>
    <row r="8999" spans="2:17" x14ac:dyDescent="0.25">
      <c r="B8999" s="108"/>
      <c r="C8999" s="220"/>
      <c r="D8999" s="108"/>
      <c r="E8999" s="220"/>
      <c r="F8999" s="108"/>
      <c r="G8999" s="220"/>
      <c r="H8999" s="108"/>
      <c r="I8999" s="220"/>
      <c r="J8999" s="108"/>
      <c r="K8999" s="220"/>
      <c r="L8999" s="108"/>
      <c r="M8999" s="220"/>
      <c r="N8999" s="108"/>
      <c r="O8999" s="220"/>
      <c r="P8999" s="108"/>
      <c r="Q8999" s="225"/>
    </row>
    <row r="9000" spans="2:17" x14ac:dyDescent="0.25">
      <c r="B9000" s="108"/>
      <c r="C9000" s="220"/>
      <c r="D9000" s="108"/>
      <c r="E9000" s="220"/>
      <c r="F9000" s="108"/>
      <c r="G9000" s="220"/>
      <c r="H9000" s="108"/>
      <c r="I9000" s="220"/>
      <c r="J9000" s="108"/>
      <c r="K9000" s="220"/>
      <c r="L9000" s="108"/>
      <c r="M9000" s="220"/>
      <c r="N9000" s="108"/>
      <c r="O9000" s="220"/>
      <c r="P9000" s="108"/>
      <c r="Q9000" s="225"/>
    </row>
    <row r="9001" spans="2:17" x14ac:dyDescent="0.25">
      <c r="B9001" s="108"/>
      <c r="C9001" s="220"/>
      <c r="D9001" s="108"/>
      <c r="E9001" s="220"/>
      <c r="F9001" s="108"/>
      <c r="G9001" s="220"/>
      <c r="H9001" s="108"/>
      <c r="I9001" s="220"/>
      <c r="J9001" s="108"/>
      <c r="K9001" s="220"/>
      <c r="L9001" s="108"/>
      <c r="M9001" s="220"/>
      <c r="N9001" s="108"/>
      <c r="O9001" s="220"/>
      <c r="P9001" s="108"/>
      <c r="Q9001" s="225"/>
    </row>
    <row r="9002" spans="2:17" x14ac:dyDescent="0.25">
      <c r="B9002" s="108"/>
      <c r="C9002" s="220"/>
      <c r="D9002" s="108"/>
      <c r="E9002" s="220"/>
      <c r="F9002" s="108"/>
      <c r="G9002" s="220"/>
      <c r="H9002" s="108"/>
      <c r="I9002" s="220"/>
      <c r="J9002" s="108"/>
      <c r="K9002" s="220"/>
      <c r="L9002" s="108"/>
      <c r="M9002" s="220"/>
      <c r="N9002" s="108"/>
      <c r="O9002" s="220"/>
      <c r="P9002" s="108"/>
      <c r="Q9002" s="225"/>
    </row>
    <row r="9003" spans="2:17" x14ac:dyDescent="0.25">
      <c r="B9003" s="108"/>
      <c r="C9003" s="220"/>
      <c r="D9003" s="108"/>
      <c r="E9003" s="220"/>
      <c r="F9003" s="108"/>
      <c r="G9003" s="220"/>
      <c r="H9003" s="108"/>
      <c r="I9003" s="220"/>
      <c r="J9003" s="108"/>
      <c r="K9003" s="220"/>
      <c r="L9003" s="108"/>
      <c r="M9003" s="220"/>
      <c r="N9003" s="108"/>
      <c r="O9003" s="220"/>
      <c r="P9003" s="108"/>
      <c r="Q9003" s="225"/>
    </row>
    <row r="9004" spans="2:17" x14ac:dyDescent="0.25">
      <c r="B9004" s="108"/>
      <c r="C9004" s="220"/>
      <c r="D9004" s="108"/>
      <c r="E9004" s="220"/>
      <c r="F9004" s="108"/>
      <c r="G9004" s="220"/>
      <c r="H9004" s="108"/>
      <c r="I9004" s="220"/>
      <c r="J9004" s="108"/>
      <c r="K9004" s="220"/>
      <c r="L9004" s="108"/>
      <c r="M9004" s="220"/>
      <c r="N9004" s="108"/>
      <c r="O9004" s="220"/>
      <c r="P9004" s="108"/>
      <c r="Q9004" s="225"/>
    </row>
    <row r="9005" spans="2:17" x14ac:dyDescent="0.25">
      <c r="B9005" s="108"/>
      <c r="C9005" s="220"/>
      <c r="D9005" s="108"/>
      <c r="E9005" s="220"/>
      <c r="F9005" s="108"/>
      <c r="G9005" s="220"/>
      <c r="H9005" s="108"/>
      <c r="I9005" s="220"/>
      <c r="J9005" s="108"/>
      <c r="K9005" s="220"/>
      <c r="L9005" s="108"/>
      <c r="M9005" s="220"/>
      <c r="N9005" s="108"/>
      <c r="O9005" s="220"/>
      <c r="P9005" s="108"/>
      <c r="Q9005" s="225"/>
    </row>
    <row r="9006" spans="2:17" x14ac:dyDescent="0.25">
      <c r="B9006" s="108"/>
      <c r="C9006" s="220"/>
      <c r="D9006" s="108"/>
      <c r="E9006" s="220"/>
      <c r="F9006" s="108"/>
      <c r="G9006" s="220"/>
      <c r="H9006" s="108"/>
      <c r="I9006" s="220"/>
      <c r="J9006" s="108"/>
      <c r="K9006" s="220"/>
      <c r="L9006" s="108"/>
      <c r="M9006" s="220"/>
      <c r="N9006" s="108"/>
      <c r="O9006" s="220"/>
      <c r="P9006" s="108"/>
      <c r="Q9006" s="225"/>
    </row>
    <row r="9007" spans="2:17" x14ac:dyDescent="0.25">
      <c r="B9007" s="108"/>
      <c r="C9007" s="220"/>
      <c r="D9007" s="108"/>
      <c r="E9007" s="220"/>
      <c r="F9007" s="108"/>
      <c r="G9007" s="220"/>
      <c r="H9007" s="108"/>
      <c r="I9007" s="220"/>
      <c r="J9007" s="108"/>
      <c r="K9007" s="220"/>
      <c r="L9007" s="108"/>
      <c r="M9007" s="220"/>
      <c r="N9007" s="108"/>
      <c r="O9007" s="220"/>
      <c r="P9007" s="108"/>
      <c r="Q9007" s="225"/>
    </row>
    <row r="9008" spans="2:17" x14ac:dyDescent="0.25">
      <c r="B9008" s="108"/>
      <c r="C9008" s="220"/>
      <c r="D9008" s="108"/>
      <c r="E9008" s="220"/>
      <c r="F9008" s="108"/>
      <c r="G9008" s="220"/>
      <c r="H9008" s="108"/>
      <c r="I9008" s="220"/>
      <c r="J9008" s="108"/>
      <c r="K9008" s="220"/>
      <c r="L9008" s="108"/>
      <c r="M9008" s="220"/>
      <c r="N9008" s="108"/>
      <c r="O9008" s="220"/>
      <c r="P9008" s="108"/>
      <c r="Q9008" s="225"/>
    </row>
    <row r="9009" spans="2:17" x14ac:dyDescent="0.25">
      <c r="B9009" s="108"/>
      <c r="C9009" s="220"/>
      <c r="D9009" s="108"/>
      <c r="E9009" s="220"/>
      <c r="F9009" s="108"/>
      <c r="G9009" s="220"/>
      <c r="H9009" s="108"/>
      <c r="I9009" s="220"/>
      <c r="J9009" s="108"/>
      <c r="K9009" s="220"/>
      <c r="L9009" s="108"/>
      <c r="M9009" s="220"/>
      <c r="N9009" s="108"/>
      <c r="O9009" s="220"/>
      <c r="P9009" s="108"/>
      <c r="Q9009" s="225"/>
    </row>
    <row r="9010" spans="2:17" x14ac:dyDescent="0.25">
      <c r="B9010" s="108"/>
      <c r="C9010" s="220"/>
      <c r="D9010" s="108"/>
      <c r="E9010" s="220"/>
      <c r="F9010" s="108"/>
      <c r="G9010" s="220"/>
      <c r="H9010" s="108"/>
      <c r="I9010" s="220"/>
      <c r="J9010" s="108"/>
      <c r="K9010" s="220"/>
      <c r="L9010" s="108"/>
      <c r="M9010" s="220"/>
      <c r="N9010" s="108"/>
      <c r="O9010" s="220"/>
      <c r="P9010" s="108"/>
      <c r="Q9010" s="225"/>
    </row>
    <row r="9011" spans="2:17" x14ac:dyDescent="0.25">
      <c r="B9011" s="108"/>
      <c r="C9011" s="220"/>
      <c r="D9011" s="108"/>
      <c r="E9011" s="220"/>
      <c r="F9011" s="108"/>
      <c r="G9011" s="220"/>
      <c r="H9011" s="108"/>
      <c r="I9011" s="220"/>
      <c r="J9011" s="108"/>
      <c r="K9011" s="220"/>
      <c r="L9011" s="108"/>
      <c r="M9011" s="220"/>
      <c r="N9011" s="108"/>
      <c r="O9011" s="220"/>
      <c r="P9011" s="108"/>
      <c r="Q9011" s="225"/>
    </row>
    <row r="9012" spans="2:17" x14ac:dyDescent="0.25">
      <c r="B9012" s="108"/>
      <c r="C9012" s="220"/>
      <c r="D9012" s="108"/>
      <c r="E9012" s="220"/>
      <c r="F9012" s="108"/>
      <c r="G9012" s="220"/>
      <c r="H9012" s="108"/>
      <c r="I9012" s="220"/>
      <c r="J9012" s="108"/>
      <c r="K9012" s="220"/>
      <c r="L9012" s="108"/>
      <c r="M9012" s="220"/>
      <c r="N9012" s="108"/>
      <c r="O9012" s="220"/>
      <c r="P9012" s="108"/>
      <c r="Q9012" s="225"/>
    </row>
    <row r="9013" spans="2:17" x14ac:dyDescent="0.25">
      <c r="B9013" s="108"/>
      <c r="C9013" s="220"/>
      <c r="D9013" s="108"/>
      <c r="E9013" s="220"/>
      <c r="F9013" s="108"/>
      <c r="G9013" s="220"/>
      <c r="H9013" s="108"/>
      <c r="I9013" s="220"/>
      <c r="J9013" s="108"/>
      <c r="K9013" s="220"/>
      <c r="L9013" s="108"/>
      <c r="M9013" s="220"/>
      <c r="N9013" s="108"/>
      <c r="O9013" s="220"/>
      <c r="P9013" s="108"/>
      <c r="Q9013" s="225"/>
    </row>
    <row r="9014" spans="2:17" x14ac:dyDescent="0.25">
      <c r="B9014" s="108"/>
      <c r="C9014" s="220"/>
      <c r="D9014" s="108"/>
      <c r="E9014" s="220"/>
      <c r="F9014" s="108"/>
      <c r="G9014" s="220"/>
      <c r="H9014" s="108"/>
      <c r="I9014" s="220"/>
      <c r="J9014" s="108"/>
      <c r="K9014" s="220"/>
      <c r="L9014" s="108"/>
      <c r="M9014" s="220"/>
      <c r="N9014" s="108"/>
      <c r="O9014" s="220"/>
      <c r="P9014" s="108"/>
      <c r="Q9014" s="225"/>
    </row>
    <row r="9015" spans="2:17" x14ac:dyDescent="0.25">
      <c r="B9015" s="108"/>
      <c r="C9015" s="220"/>
      <c r="D9015" s="108"/>
      <c r="E9015" s="220"/>
      <c r="F9015" s="108"/>
      <c r="G9015" s="220"/>
      <c r="H9015" s="108"/>
      <c r="I9015" s="220"/>
      <c r="J9015" s="108"/>
      <c r="K9015" s="220"/>
      <c r="L9015" s="108"/>
      <c r="M9015" s="220"/>
      <c r="N9015" s="108"/>
      <c r="O9015" s="220"/>
      <c r="P9015" s="108"/>
      <c r="Q9015" s="225"/>
    </row>
    <row r="9016" spans="2:17" x14ac:dyDescent="0.25">
      <c r="B9016" s="108"/>
      <c r="C9016" s="220"/>
      <c r="D9016" s="108"/>
      <c r="E9016" s="220"/>
      <c r="F9016" s="108"/>
      <c r="G9016" s="220"/>
      <c r="H9016" s="108"/>
      <c r="I9016" s="220"/>
      <c r="J9016" s="108"/>
      <c r="K9016" s="220"/>
      <c r="L9016" s="108"/>
      <c r="M9016" s="220"/>
      <c r="N9016" s="108"/>
      <c r="O9016" s="220"/>
      <c r="P9016" s="108"/>
      <c r="Q9016" s="225"/>
    </row>
    <row r="9017" spans="2:17" x14ac:dyDescent="0.25">
      <c r="B9017" s="108"/>
      <c r="C9017" s="220"/>
      <c r="D9017" s="108"/>
      <c r="E9017" s="220"/>
      <c r="F9017" s="108"/>
      <c r="G9017" s="220"/>
      <c r="H9017" s="108"/>
      <c r="I9017" s="220"/>
      <c r="J9017" s="108"/>
      <c r="K9017" s="220"/>
      <c r="L9017" s="108"/>
      <c r="M9017" s="220"/>
      <c r="N9017" s="108"/>
      <c r="O9017" s="220"/>
      <c r="P9017" s="108"/>
      <c r="Q9017" s="225"/>
    </row>
    <row r="9018" spans="2:17" x14ac:dyDescent="0.25">
      <c r="B9018" s="108"/>
      <c r="C9018" s="220"/>
      <c r="D9018" s="108"/>
      <c r="E9018" s="220"/>
      <c r="F9018" s="108"/>
      <c r="G9018" s="220"/>
      <c r="H9018" s="108"/>
      <c r="I9018" s="220"/>
      <c r="J9018" s="108"/>
      <c r="K9018" s="220"/>
      <c r="L9018" s="108"/>
      <c r="M9018" s="220"/>
      <c r="N9018" s="108"/>
      <c r="O9018" s="220"/>
      <c r="P9018" s="108"/>
      <c r="Q9018" s="225"/>
    </row>
    <row r="9019" spans="2:17" x14ac:dyDescent="0.25">
      <c r="B9019" s="108"/>
      <c r="C9019" s="220"/>
      <c r="D9019" s="108"/>
      <c r="E9019" s="220"/>
      <c r="F9019" s="108"/>
      <c r="G9019" s="220"/>
      <c r="H9019" s="108"/>
      <c r="I9019" s="220"/>
      <c r="J9019" s="108"/>
      <c r="K9019" s="220"/>
      <c r="L9019" s="108"/>
      <c r="M9019" s="220"/>
      <c r="N9019" s="108"/>
      <c r="O9019" s="220"/>
      <c r="P9019" s="108"/>
      <c r="Q9019" s="225"/>
    </row>
    <row r="9020" spans="2:17" x14ac:dyDescent="0.25">
      <c r="B9020" s="108"/>
      <c r="C9020" s="220"/>
      <c r="D9020" s="108"/>
      <c r="E9020" s="220"/>
      <c r="F9020" s="108"/>
      <c r="G9020" s="220"/>
      <c r="H9020" s="108"/>
      <c r="I9020" s="220"/>
      <c r="J9020" s="108"/>
      <c r="K9020" s="220"/>
      <c r="L9020" s="108"/>
      <c r="M9020" s="220"/>
      <c r="N9020" s="108"/>
      <c r="O9020" s="220"/>
      <c r="P9020" s="108"/>
      <c r="Q9020" s="225"/>
    </row>
    <row r="9021" spans="2:17" x14ac:dyDescent="0.25">
      <c r="B9021" s="108"/>
      <c r="C9021" s="220"/>
      <c r="D9021" s="108"/>
      <c r="E9021" s="220"/>
      <c r="F9021" s="108"/>
      <c r="G9021" s="220"/>
      <c r="H9021" s="108"/>
      <c r="I9021" s="220"/>
      <c r="J9021" s="108"/>
      <c r="K9021" s="220"/>
      <c r="L9021" s="108"/>
      <c r="M9021" s="220"/>
      <c r="N9021" s="108"/>
      <c r="O9021" s="220"/>
      <c r="P9021" s="108"/>
      <c r="Q9021" s="225"/>
    </row>
    <row r="9022" spans="2:17" x14ac:dyDescent="0.25">
      <c r="B9022" s="108"/>
      <c r="C9022" s="220"/>
      <c r="D9022" s="108"/>
      <c r="E9022" s="220"/>
      <c r="F9022" s="108"/>
      <c r="G9022" s="220"/>
      <c r="H9022" s="108"/>
      <c r="I9022" s="220"/>
      <c r="J9022" s="108"/>
      <c r="K9022" s="220"/>
      <c r="L9022" s="108"/>
      <c r="M9022" s="220"/>
      <c r="N9022" s="108"/>
      <c r="O9022" s="220"/>
      <c r="P9022" s="108"/>
      <c r="Q9022" s="225"/>
    </row>
    <row r="9023" spans="2:17" x14ac:dyDescent="0.25">
      <c r="B9023" s="108"/>
      <c r="C9023" s="220"/>
      <c r="D9023" s="108"/>
      <c r="E9023" s="220"/>
      <c r="F9023" s="108"/>
      <c r="G9023" s="220"/>
      <c r="H9023" s="108"/>
      <c r="I9023" s="220"/>
      <c r="J9023" s="108"/>
      <c r="K9023" s="220"/>
      <c r="L9023" s="108"/>
      <c r="M9023" s="220"/>
      <c r="N9023" s="108"/>
      <c r="O9023" s="220"/>
      <c r="P9023" s="108"/>
      <c r="Q9023" s="225"/>
    </row>
    <row r="9024" spans="2:17" x14ac:dyDescent="0.25">
      <c r="B9024" s="108"/>
      <c r="C9024" s="220"/>
      <c r="D9024" s="108"/>
      <c r="E9024" s="220"/>
      <c r="F9024" s="108"/>
      <c r="G9024" s="220"/>
      <c r="H9024" s="108"/>
      <c r="I9024" s="220"/>
      <c r="J9024" s="108"/>
      <c r="K9024" s="220"/>
      <c r="L9024" s="108"/>
      <c r="M9024" s="220"/>
      <c r="N9024" s="108"/>
      <c r="O9024" s="220"/>
      <c r="P9024" s="108"/>
      <c r="Q9024" s="225"/>
    </row>
    <row r="9025" spans="2:17" x14ac:dyDescent="0.25">
      <c r="B9025" s="108"/>
      <c r="C9025" s="220"/>
      <c r="D9025" s="108"/>
      <c r="E9025" s="220"/>
      <c r="F9025" s="108"/>
      <c r="G9025" s="220"/>
      <c r="H9025" s="108"/>
      <c r="I9025" s="220"/>
      <c r="J9025" s="108"/>
      <c r="K9025" s="220"/>
      <c r="L9025" s="108"/>
      <c r="M9025" s="220"/>
      <c r="N9025" s="108"/>
      <c r="O9025" s="220"/>
      <c r="P9025" s="108"/>
      <c r="Q9025" s="225"/>
    </row>
    <row r="9026" spans="2:17" x14ac:dyDescent="0.25">
      <c r="B9026" s="108"/>
      <c r="C9026" s="220"/>
      <c r="D9026" s="108"/>
      <c r="E9026" s="220"/>
      <c r="F9026" s="108"/>
      <c r="G9026" s="220"/>
      <c r="H9026" s="108"/>
      <c r="I9026" s="220"/>
      <c r="J9026" s="108"/>
      <c r="K9026" s="220"/>
      <c r="L9026" s="108"/>
      <c r="M9026" s="220"/>
      <c r="N9026" s="108"/>
      <c r="O9026" s="220"/>
      <c r="P9026" s="108"/>
      <c r="Q9026" s="225"/>
    </row>
    <row r="9027" spans="2:17" x14ac:dyDescent="0.25">
      <c r="B9027" s="108"/>
      <c r="C9027" s="220"/>
      <c r="D9027" s="108"/>
      <c r="E9027" s="220"/>
      <c r="F9027" s="108"/>
      <c r="G9027" s="220"/>
      <c r="H9027" s="108"/>
      <c r="I9027" s="220"/>
      <c r="J9027" s="108"/>
      <c r="K9027" s="220"/>
      <c r="L9027" s="108"/>
      <c r="M9027" s="220"/>
      <c r="N9027" s="108"/>
      <c r="O9027" s="220"/>
      <c r="P9027" s="108"/>
      <c r="Q9027" s="225"/>
    </row>
    <row r="9028" spans="2:17" x14ac:dyDescent="0.25">
      <c r="B9028" s="108"/>
      <c r="C9028" s="220"/>
      <c r="D9028" s="108"/>
      <c r="E9028" s="220"/>
      <c r="F9028" s="108"/>
      <c r="G9028" s="220"/>
      <c r="H9028" s="108"/>
      <c r="I9028" s="220"/>
      <c r="J9028" s="108"/>
      <c r="K9028" s="220"/>
      <c r="L9028" s="108"/>
      <c r="M9028" s="220"/>
      <c r="N9028" s="108"/>
      <c r="O9028" s="220"/>
      <c r="P9028" s="108"/>
      <c r="Q9028" s="225"/>
    </row>
    <row r="9029" spans="2:17" x14ac:dyDescent="0.25">
      <c r="B9029" s="108"/>
      <c r="C9029" s="220"/>
      <c r="D9029" s="108"/>
      <c r="E9029" s="220"/>
      <c r="F9029" s="108"/>
      <c r="G9029" s="220"/>
      <c r="H9029" s="108"/>
      <c r="I9029" s="220"/>
      <c r="J9029" s="108"/>
      <c r="K9029" s="220"/>
      <c r="L9029" s="108"/>
      <c r="M9029" s="220"/>
      <c r="N9029" s="108"/>
      <c r="O9029" s="220"/>
      <c r="P9029" s="108"/>
      <c r="Q9029" s="225"/>
    </row>
    <row r="9030" spans="2:17" x14ac:dyDescent="0.25">
      <c r="B9030" s="108"/>
      <c r="C9030" s="220"/>
      <c r="D9030" s="108"/>
      <c r="E9030" s="220"/>
      <c r="F9030" s="108"/>
      <c r="G9030" s="220"/>
      <c r="H9030" s="108"/>
      <c r="I9030" s="220"/>
      <c r="J9030" s="108"/>
      <c r="K9030" s="220"/>
      <c r="L9030" s="108"/>
      <c r="M9030" s="220"/>
      <c r="N9030" s="108"/>
      <c r="O9030" s="220"/>
      <c r="P9030" s="108"/>
      <c r="Q9030" s="225"/>
    </row>
    <row r="9031" spans="2:17" x14ac:dyDescent="0.25">
      <c r="B9031" s="108"/>
      <c r="C9031" s="220"/>
      <c r="D9031" s="108"/>
      <c r="E9031" s="220"/>
      <c r="F9031" s="108"/>
      <c r="G9031" s="220"/>
      <c r="H9031" s="108"/>
      <c r="I9031" s="220"/>
      <c r="J9031" s="108"/>
      <c r="K9031" s="220"/>
      <c r="L9031" s="108"/>
      <c r="M9031" s="220"/>
      <c r="N9031" s="108"/>
      <c r="O9031" s="220"/>
      <c r="P9031" s="108"/>
      <c r="Q9031" s="225"/>
    </row>
    <row r="9032" spans="2:17" x14ac:dyDescent="0.25">
      <c r="B9032" s="108"/>
      <c r="C9032" s="220"/>
      <c r="D9032" s="108"/>
      <c r="E9032" s="220"/>
      <c r="F9032" s="108"/>
      <c r="G9032" s="220"/>
      <c r="H9032" s="108"/>
      <c r="I9032" s="220"/>
      <c r="J9032" s="108"/>
      <c r="K9032" s="220"/>
      <c r="L9032" s="108"/>
      <c r="M9032" s="220"/>
      <c r="N9032" s="108"/>
      <c r="O9032" s="220"/>
      <c r="P9032" s="108"/>
      <c r="Q9032" s="225"/>
    </row>
    <row r="9033" spans="2:17" x14ac:dyDescent="0.25">
      <c r="B9033" s="108"/>
      <c r="C9033" s="220"/>
      <c r="D9033" s="108"/>
      <c r="E9033" s="220"/>
      <c r="F9033" s="108"/>
      <c r="G9033" s="220"/>
      <c r="H9033" s="108"/>
      <c r="I9033" s="220"/>
      <c r="J9033" s="108"/>
      <c r="K9033" s="220"/>
      <c r="L9033" s="108"/>
      <c r="M9033" s="220"/>
      <c r="N9033" s="108"/>
      <c r="O9033" s="220"/>
      <c r="P9033" s="108"/>
      <c r="Q9033" s="225"/>
    </row>
    <row r="9034" spans="2:17" x14ac:dyDescent="0.25">
      <c r="B9034" s="108"/>
      <c r="C9034" s="220"/>
      <c r="D9034" s="108"/>
      <c r="E9034" s="220"/>
      <c r="F9034" s="108"/>
      <c r="G9034" s="220"/>
      <c r="H9034" s="108"/>
      <c r="I9034" s="220"/>
      <c r="J9034" s="108"/>
      <c r="K9034" s="220"/>
      <c r="L9034" s="108"/>
      <c r="M9034" s="220"/>
      <c r="N9034" s="108"/>
      <c r="O9034" s="220"/>
      <c r="P9034" s="108"/>
      <c r="Q9034" s="225"/>
    </row>
    <row r="9035" spans="2:17" x14ac:dyDescent="0.25">
      <c r="B9035" s="108"/>
      <c r="C9035" s="220"/>
      <c r="D9035" s="108"/>
      <c r="E9035" s="220"/>
      <c r="F9035" s="108"/>
      <c r="G9035" s="220"/>
      <c r="H9035" s="108"/>
      <c r="I9035" s="220"/>
      <c r="J9035" s="108"/>
      <c r="K9035" s="220"/>
      <c r="L9035" s="108"/>
      <c r="M9035" s="220"/>
      <c r="N9035" s="108"/>
      <c r="O9035" s="220"/>
      <c r="P9035" s="108"/>
      <c r="Q9035" s="225"/>
    </row>
    <row r="9036" spans="2:17" x14ac:dyDescent="0.25">
      <c r="B9036" s="108"/>
      <c r="C9036" s="220"/>
      <c r="D9036" s="108"/>
      <c r="E9036" s="220"/>
      <c r="F9036" s="108"/>
      <c r="G9036" s="220"/>
      <c r="H9036" s="108"/>
      <c r="I9036" s="220"/>
      <c r="J9036" s="108"/>
      <c r="K9036" s="220"/>
      <c r="L9036" s="108"/>
      <c r="M9036" s="220"/>
      <c r="N9036" s="108"/>
      <c r="O9036" s="220"/>
      <c r="P9036" s="108"/>
      <c r="Q9036" s="225"/>
    </row>
    <row r="9037" spans="2:17" x14ac:dyDescent="0.25">
      <c r="B9037" s="108"/>
      <c r="C9037" s="220"/>
      <c r="D9037" s="108"/>
      <c r="E9037" s="220"/>
      <c r="F9037" s="108"/>
      <c r="G9037" s="220"/>
      <c r="H9037" s="108"/>
      <c r="I9037" s="220"/>
      <c r="J9037" s="108"/>
      <c r="K9037" s="220"/>
      <c r="L9037" s="108"/>
      <c r="M9037" s="220"/>
      <c r="N9037" s="108"/>
      <c r="O9037" s="220"/>
      <c r="P9037" s="108"/>
      <c r="Q9037" s="225"/>
    </row>
    <row r="9038" spans="2:17" x14ac:dyDescent="0.25">
      <c r="B9038" s="108"/>
      <c r="C9038" s="220"/>
      <c r="D9038" s="108"/>
      <c r="E9038" s="220"/>
      <c r="F9038" s="108"/>
      <c r="G9038" s="220"/>
      <c r="H9038" s="108"/>
      <c r="I9038" s="220"/>
      <c r="J9038" s="108"/>
      <c r="K9038" s="220"/>
      <c r="L9038" s="108"/>
      <c r="M9038" s="220"/>
      <c r="N9038" s="108"/>
      <c r="O9038" s="220"/>
      <c r="P9038" s="108"/>
      <c r="Q9038" s="225"/>
    </row>
    <row r="9039" spans="2:17" x14ac:dyDescent="0.25">
      <c r="B9039" s="108"/>
      <c r="C9039" s="220"/>
      <c r="D9039" s="108"/>
      <c r="E9039" s="220"/>
      <c r="F9039" s="108"/>
      <c r="G9039" s="220"/>
      <c r="H9039" s="108"/>
      <c r="I9039" s="220"/>
      <c r="J9039" s="108"/>
      <c r="K9039" s="220"/>
      <c r="L9039" s="108"/>
      <c r="M9039" s="220"/>
      <c r="N9039" s="108"/>
      <c r="O9039" s="220"/>
      <c r="P9039" s="108"/>
      <c r="Q9039" s="225"/>
    </row>
    <row r="9040" spans="2:17" x14ac:dyDescent="0.25">
      <c r="B9040" s="108"/>
      <c r="C9040" s="220"/>
      <c r="D9040" s="108"/>
      <c r="E9040" s="220"/>
      <c r="F9040" s="108"/>
      <c r="G9040" s="220"/>
      <c r="H9040" s="108"/>
      <c r="I9040" s="220"/>
      <c r="J9040" s="108"/>
      <c r="K9040" s="220"/>
      <c r="L9040" s="108"/>
      <c r="M9040" s="220"/>
      <c r="N9040" s="108"/>
      <c r="O9040" s="220"/>
      <c r="P9040" s="108"/>
      <c r="Q9040" s="225"/>
    </row>
    <row r="9041" spans="2:17" x14ac:dyDescent="0.25">
      <c r="B9041" s="108"/>
      <c r="C9041" s="220"/>
      <c r="D9041" s="108"/>
      <c r="E9041" s="220"/>
      <c r="F9041" s="108"/>
      <c r="G9041" s="220"/>
      <c r="H9041" s="108"/>
      <c r="I9041" s="220"/>
      <c r="J9041" s="108"/>
      <c r="K9041" s="220"/>
      <c r="L9041" s="108"/>
      <c r="M9041" s="220"/>
      <c r="N9041" s="108"/>
      <c r="O9041" s="220"/>
      <c r="P9041" s="108"/>
      <c r="Q9041" s="225"/>
    </row>
    <row r="9042" spans="2:17" x14ac:dyDescent="0.25">
      <c r="B9042" s="108"/>
      <c r="C9042" s="220"/>
      <c r="D9042" s="108"/>
      <c r="E9042" s="220"/>
      <c r="F9042" s="108"/>
      <c r="G9042" s="220"/>
      <c r="H9042" s="108"/>
      <c r="I9042" s="220"/>
      <c r="J9042" s="108"/>
      <c r="K9042" s="220"/>
      <c r="L9042" s="108"/>
      <c r="M9042" s="220"/>
      <c r="N9042" s="108"/>
      <c r="O9042" s="220"/>
      <c r="P9042" s="108"/>
      <c r="Q9042" s="225"/>
    </row>
    <row r="9043" spans="2:17" x14ac:dyDescent="0.25">
      <c r="B9043" s="108"/>
      <c r="C9043" s="220"/>
      <c r="D9043" s="108"/>
      <c r="E9043" s="220"/>
      <c r="F9043" s="108"/>
      <c r="G9043" s="220"/>
      <c r="H9043" s="108"/>
      <c r="I9043" s="220"/>
      <c r="J9043" s="108"/>
      <c r="K9043" s="220"/>
      <c r="L9043" s="108"/>
      <c r="M9043" s="220"/>
      <c r="N9043" s="108"/>
      <c r="O9043" s="220"/>
      <c r="P9043" s="108"/>
      <c r="Q9043" s="225"/>
    </row>
    <row r="9044" spans="2:17" x14ac:dyDescent="0.25">
      <c r="B9044" s="108"/>
      <c r="C9044" s="220"/>
      <c r="D9044" s="108"/>
      <c r="E9044" s="220"/>
      <c r="F9044" s="108"/>
      <c r="G9044" s="220"/>
      <c r="H9044" s="108"/>
      <c r="I9044" s="220"/>
      <c r="J9044" s="108"/>
      <c r="K9044" s="220"/>
      <c r="L9044" s="108"/>
      <c r="M9044" s="220"/>
      <c r="N9044" s="108"/>
      <c r="O9044" s="220"/>
      <c r="P9044" s="108"/>
      <c r="Q9044" s="225"/>
    </row>
    <row r="9045" spans="2:17" x14ac:dyDescent="0.25">
      <c r="B9045" s="108"/>
      <c r="C9045" s="220"/>
      <c r="D9045" s="108"/>
      <c r="E9045" s="220"/>
      <c r="F9045" s="108"/>
      <c r="G9045" s="220"/>
      <c r="H9045" s="108"/>
      <c r="I9045" s="220"/>
      <c r="J9045" s="108"/>
      <c r="K9045" s="220"/>
      <c r="L9045" s="108"/>
      <c r="M9045" s="220"/>
      <c r="N9045" s="108"/>
      <c r="O9045" s="220"/>
      <c r="P9045" s="108"/>
      <c r="Q9045" s="225"/>
    </row>
    <row r="9046" spans="2:17" x14ac:dyDescent="0.25">
      <c r="B9046" s="108"/>
      <c r="C9046" s="220"/>
      <c r="D9046" s="108"/>
      <c r="E9046" s="220"/>
      <c r="F9046" s="108"/>
      <c r="G9046" s="220"/>
      <c r="H9046" s="108"/>
      <c r="I9046" s="220"/>
      <c r="J9046" s="108"/>
      <c r="K9046" s="220"/>
      <c r="L9046" s="108"/>
      <c r="M9046" s="220"/>
      <c r="N9046" s="108"/>
      <c r="O9046" s="220"/>
      <c r="P9046" s="108"/>
      <c r="Q9046" s="225"/>
    </row>
    <row r="9047" spans="2:17" x14ac:dyDescent="0.25">
      <c r="B9047" s="108"/>
      <c r="C9047" s="220"/>
      <c r="D9047" s="108"/>
      <c r="E9047" s="220"/>
      <c r="F9047" s="108"/>
      <c r="G9047" s="220"/>
      <c r="H9047" s="108"/>
      <c r="I9047" s="220"/>
      <c r="J9047" s="108"/>
      <c r="K9047" s="220"/>
      <c r="L9047" s="108"/>
      <c r="M9047" s="220"/>
      <c r="N9047" s="108"/>
      <c r="O9047" s="220"/>
      <c r="P9047" s="108"/>
      <c r="Q9047" s="225"/>
    </row>
    <row r="9048" spans="2:17" x14ac:dyDescent="0.25">
      <c r="B9048" s="108"/>
      <c r="C9048" s="220"/>
      <c r="D9048" s="108"/>
      <c r="E9048" s="220"/>
      <c r="F9048" s="108"/>
      <c r="G9048" s="220"/>
      <c r="H9048" s="108"/>
      <c r="I9048" s="220"/>
      <c r="J9048" s="108"/>
      <c r="K9048" s="220"/>
      <c r="L9048" s="108"/>
      <c r="M9048" s="220"/>
      <c r="N9048" s="108"/>
      <c r="O9048" s="220"/>
      <c r="P9048" s="108"/>
      <c r="Q9048" s="225"/>
    </row>
    <row r="9049" spans="2:17" x14ac:dyDescent="0.25">
      <c r="B9049" s="108"/>
      <c r="C9049" s="220"/>
      <c r="D9049" s="108"/>
      <c r="E9049" s="220"/>
      <c r="F9049" s="108"/>
      <c r="G9049" s="220"/>
      <c r="H9049" s="108"/>
      <c r="I9049" s="220"/>
      <c r="J9049" s="108"/>
      <c r="K9049" s="220"/>
      <c r="L9049" s="108"/>
      <c r="M9049" s="220"/>
      <c r="N9049" s="108"/>
      <c r="O9049" s="220"/>
      <c r="P9049" s="108"/>
      <c r="Q9049" s="225"/>
    </row>
    <row r="9050" spans="2:17" x14ac:dyDescent="0.25">
      <c r="B9050" s="108"/>
      <c r="C9050" s="220"/>
      <c r="D9050" s="108"/>
      <c r="E9050" s="220"/>
      <c r="F9050" s="108"/>
      <c r="G9050" s="220"/>
      <c r="H9050" s="108"/>
      <c r="I9050" s="220"/>
      <c r="J9050" s="108"/>
      <c r="K9050" s="220"/>
      <c r="L9050" s="108"/>
      <c r="M9050" s="220"/>
      <c r="N9050" s="108"/>
      <c r="O9050" s="220"/>
      <c r="P9050" s="108"/>
      <c r="Q9050" s="225"/>
    </row>
    <row r="9051" spans="2:17" x14ac:dyDescent="0.25">
      <c r="B9051" s="108"/>
      <c r="C9051" s="220"/>
      <c r="D9051" s="108"/>
      <c r="E9051" s="220"/>
      <c r="F9051" s="108"/>
      <c r="G9051" s="220"/>
      <c r="H9051" s="108"/>
      <c r="I9051" s="220"/>
      <c r="J9051" s="108"/>
      <c r="K9051" s="220"/>
      <c r="L9051" s="108"/>
      <c r="M9051" s="220"/>
      <c r="N9051" s="108"/>
      <c r="O9051" s="220"/>
      <c r="P9051" s="108"/>
      <c r="Q9051" s="225"/>
    </row>
    <row r="9052" spans="2:17" x14ac:dyDescent="0.25">
      <c r="B9052" s="108"/>
      <c r="C9052" s="220"/>
      <c r="D9052" s="108"/>
      <c r="E9052" s="220"/>
      <c r="F9052" s="108"/>
      <c r="G9052" s="220"/>
      <c r="H9052" s="108"/>
      <c r="I9052" s="220"/>
      <c r="J9052" s="108"/>
      <c r="K9052" s="220"/>
      <c r="L9052" s="108"/>
      <c r="M9052" s="220"/>
      <c r="N9052" s="108"/>
      <c r="O9052" s="220"/>
      <c r="P9052" s="108"/>
      <c r="Q9052" s="225"/>
    </row>
    <row r="9053" spans="2:17" x14ac:dyDescent="0.25">
      <c r="B9053" s="108"/>
      <c r="C9053" s="220"/>
      <c r="D9053" s="108"/>
      <c r="E9053" s="220"/>
      <c r="F9053" s="108"/>
      <c r="G9053" s="220"/>
      <c r="H9053" s="108"/>
      <c r="I9053" s="220"/>
      <c r="J9053" s="108"/>
      <c r="K9053" s="220"/>
      <c r="L9053" s="108"/>
      <c r="M9053" s="220"/>
      <c r="N9053" s="108"/>
      <c r="O9053" s="220"/>
      <c r="P9053" s="108"/>
      <c r="Q9053" s="225"/>
    </row>
    <row r="9054" spans="2:17" x14ac:dyDescent="0.25">
      <c r="B9054" s="108"/>
      <c r="C9054" s="220"/>
      <c r="D9054" s="108"/>
      <c r="E9054" s="220"/>
      <c r="F9054" s="108"/>
      <c r="G9054" s="220"/>
      <c r="H9054" s="108"/>
      <c r="I9054" s="220"/>
      <c r="J9054" s="108"/>
      <c r="K9054" s="220"/>
      <c r="L9054" s="108"/>
      <c r="M9054" s="220"/>
      <c r="N9054" s="108"/>
      <c r="O9054" s="220"/>
      <c r="P9054" s="108"/>
      <c r="Q9054" s="225"/>
    </row>
    <row r="9055" spans="2:17" x14ac:dyDescent="0.25">
      <c r="B9055" s="108"/>
      <c r="C9055" s="220"/>
      <c r="D9055" s="108"/>
      <c r="E9055" s="220"/>
      <c r="F9055" s="108"/>
      <c r="G9055" s="220"/>
      <c r="H9055" s="108"/>
      <c r="I9055" s="220"/>
      <c r="J9055" s="108"/>
      <c r="K9055" s="220"/>
      <c r="L9055" s="108"/>
      <c r="M9055" s="220"/>
      <c r="N9055" s="108"/>
      <c r="O9055" s="220"/>
      <c r="P9055" s="108"/>
      <c r="Q9055" s="225"/>
    </row>
    <row r="9056" spans="2:17" x14ac:dyDescent="0.25">
      <c r="B9056" s="108"/>
      <c r="C9056" s="220"/>
      <c r="D9056" s="108"/>
      <c r="E9056" s="220"/>
      <c r="F9056" s="108"/>
      <c r="G9056" s="220"/>
      <c r="H9056" s="108"/>
      <c r="I9056" s="220"/>
      <c r="J9056" s="108"/>
      <c r="K9056" s="220"/>
      <c r="L9056" s="108"/>
      <c r="M9056" s="220"/>
      <c r="N9056" s="108"/>
      <c r="O9056" s="220"/>
      <c r="P9056" s="108"/>
      <c r="Q9056" s="225"/>
    </row>
    <row r="9057" spans="2:17" x14ac:dyDescent="0.25">
      <c r="B9057" s="108"/>
      <c r="C9057" s="220"/>
      <c r="D9057" s="108"/>
      <c r="E9057" s="220"/>
      <c r="F9057" s="108"/>
      <c r="G9057" s="220"/>
      <c r="H9057" s="108"/>
      <c r="I9057" s="220"/>
      <c r="J9057" s="108"/>
      <c r="K9057" s="220"/>
      <c r="L9057" s="108"/>
      <c r="M9057" s="220"/>
      <c r="N9057" s="108"/>
      <c r="O9057" s="220"/>
      <c r="P9057" s="108"/>
      <c r="Q9057" s="225"/>
    </row>
    <row r="9058" spans="2:17" x14ac:dyDescent="0.25">
      <c r="B9058" s="108"/>
      <c r="C9058" s="220"/>
      <c r="D9058" s="108"/>
      <c r="E9058" s="220"/>
      <c r="F9058" s="108"/>
      <c r="G9058" s="220"/>
      <c r="H9058" s="108"/>
      <c r="I9058" s="220"/>
      <c r="J9058" s="108"/>
      <c r="K9058" s="220"/>
      <c r="L9058" s="108"/>
      <c r="M9058" s="220"/>
      <c r="N9058" s="108"/>
      <c r="O9058" s="220"/>
      <c r="P9058" s="108"/>
      <c r="Q9058" s="225"/>
    </row>
    <row r="9059" spans="2:17" x14ac:dyDescent="0.25">
      <c r="B9059" s="108"/>
      <c r="C9059" s="220"/>
      <c r="D9059" s="108"/>
      <c r="E9059" s="220"/>
      <c r="F9059" s="108"/>
      <c r="G9059" s="220"/>
      <c r="H9059" s="108"/>
      <c r="I9059" s="220"/>
      <c r="J9059" s="108"/>
      <c r="K9059" s="220"/>
      <c r="L9059" s="108"/>
      <c r="M9059" s="220"/>
      <c r="N9059" s="108"/>
      <c r="O9059" s="220"/>
      <c r="P9059" s="108"/>
      <c r="Q9059" s="225"/>
    </row>
    <row r="9060" spans="2:17" x14ac:dyDescent="0.25">
      <c r="B9060" s="108"/>
      <c r="C9060" s="220"/>
      <c r="D9060" s="108"/>
      <c r="E9060" s="220"/>
      <c r="F9060" s="108"/>
      <c r="G9060" s="220"/>
      <c r="H9060" s="108"/>
      <c r="I9060" s="220"/>
      <c r="J9060" s="108"/>
      <c r="K9060" s="220"/>
      <c r="L9060" s="108"/>
      <c r="M9060" s="220"/>
      <c r="N9060" s="108"/>
      <c r="O9060" s="220"/>
      <c r="P9060" s="108"/>
      <c r="Q9060" s="225"/>
    </row>
    <row r="9061" spans="2:17" x14ac:dyDescent="0.25">
      <c r="B9061" s="108"/>
      <c r="C9061" s="220"/>
      <c r="D9061" s="108"/>
      <c r="E9061" s="220"/>
      <c r="F9061" s="108"/>
      <c r="G9061" s="220"/>
      <c r="H9061" s="108"/>
      <c r="I9061" s="220"/>
      <c r="J9061" s="108"/>
      <c r="K9061" s="220"/>
      <c r="L9061" s="108"/>
      <c r="M9061" s="220"/>
      <c r="N9061" s="108"/>
      <c r="O9061" s="220"/>
      <c r="P9061" s="108"/>
      <c r="Q9061" s="225"/>
    </row>
    <row r="9062" spans="2:17" x14ac:dyDescent="0.25">
      <c r="B9062" s="108"/>
      <c r="C9062" s="220"/>
      <c r="D9062" s="108"/>
      <c r="E9062" s="220"/>
      <c r="F9062" s="108"/>
      <c r="G9062" s="220"/>
      <c r="H9062" s="108"/>
      <c r="I9062" s="220"/>
      <c r="J9062" s="108"/>
      <c r="K9062" s="220"/>
      <c r="L9062" s="108"/>
      <c r="M9062" s="220"/>
      <c r="N9062" s="108"/>
      <c r="O9062" s="220"/>
      <c r="P9062" s="108"/>
      <c r="Q9062" s="225"/>
    </row>
    <row r="9063" spans="2:17" x14ac:dyDescent="0.25">
      <c r="B9063" s="108"/>
      <c r="C9063" s="220"/>
      <c r="D9063" s="108"/>
      <c r="E9063" s="220"/>
      <c r="F9063" s="108"/>
      <c r="G9063" s="220"/>
      <c r="H9063" s="108"/>
      <c r="I9063" s="220"/>
      <c r="J9063" s="108"/>
      <c r="K9063" s="220"/>
      <c r="L9063" s="108"/>
      <c r="M9063" s="220"/>
      <c r="N9063" s="108"/>
      <c r="O9063" s="220"/>
      <c r="P9063" s="108"/>
      <c r="Q9063" s="225"/>
    </row>
    <row r="9064" spans="2:17" x14ac:dyDescent="0.25">
      <c r="B9064" s="108"/>
      <c r="C9064" s="220"/>
      <c r="D9064" s="108"/>
      <c r="E9064" s="220"/>
      <c r="F9064" s="108"/>
      <c r="G9064" s="220"/>
      <c r="H9064" s="108"/>
      <c r="I9064" s="220"/>
      <c r="J9064" s="108"/>
      <c r="K9064" s="220"/>
      <c r="L9064" s="108"/>
      <c r="M9064" s="220"/>
      <c r="N9064" s="108"/>
      <c r="O9064" s="220"/>
      <c r="P9064" s="108"/>
      <c r="Q9064" s="225"/>
    </row>
    <row r="9065" spans="2:17" x14ac:dyDescent="0.25">
      <c r="B9065" s="108"/>
      <c r="C9065" s="220"/>
      <c r="D9065" s="108"/>
      <c r="E9065" s="220"/>
      <c r="F9065" s="108"/>
      <c r="G9065" s="220"/>
      <c r="H9065" s="108"/>
      <c r="I9065" s="220"/>
      <c r="J9065" s="108"/>
      <c r="K9065" s="220"/>
      <c r="L9065" s="108"/>
      <c r="M9065" s="220"/>
      <c r="N9065" s="108"/>
      <c r="O9065" s="220"/>
      <c r="P9065" s="108"/>
      <c r="Q9065" s="225"/>
    </row>
    <row r="9066" spans="2:17" x14ac:dyDescent="0.25">
      <c r="B9066" s="108"/>
      <c r="C9066" s="220"/>
      <c r="D9066" s="108"/>
      <c r="E9066" s="220"/>
      <c r="F9066" s="108"/>
      <c r="G9066" s="220"/>
      <c r="H9066" s="108"/>
      <c r="I9066" s="220"/>
      <c r="J9066" s="108"/>
      <c r="K9066" s="220"/>
      <c r="L9066" s="108"/>
      <c r="M9066" s="220"/>
      <c r="N9066" s="108"/>
      <c r="O9066" s="220"/>
      <c r="P9066" s="108"/>
      <c r="Q9066" s="225"/>
    </row>
    <row r="9067" spans="2:17" x14ac:dyDescent="0.25">
      <c r="B9067" s="108"/>
      <c r="C9067" s="220"/>
      <c r="D9067" s="108"/>
      <c r="E9067" s="220"/>
      <c r="F9067" s="108"/>
      <c r="G9067" s="220"/>
      <c r="H9067" s="108"/>
      <c r="I9067" s="220"/>
      <c r="J9067" s="108"/>
      <c r="K9067" s="220"/>
      <c r="L9067" s="108"/>
      <c r="M9067" s="220"/>
      <c r="N9067" s="108"/>
      <c r="O9067" s="220"/>
      <c r="P9067" s="108"/>
      <c r="Q9067" s="225"/>
    </row>
    <row r="9068" spans="2:17" x14ac:dyDescent="0.25">
      <c r="B9068" s="108"/>
      <c r="C9068" s="220"/>
      <c r="D9068" s="108"/>
      <c r="E9068" s="220"/>
      <c r="F9068" s="108"/>
      <c r="G9068" s="220"/>
      <c r="H9068" s="108"/>
      <c r="I9068" s="220"/>
      <c r="J9068" s="108"/>
      <c r="K9068" s="220"/>
      <c r="L9068" s="108"/>
      <c r="M9068" s="220"/>
      <c r="N9068" s="108"/>
      <c r="O9068" s="220"/>
      <c r="P9068" s="108"/>
      <c r="Q9068" s="225"/>
    </row>
    <row r="9069" spans="2:17" x14ac:dyDescent="0.25">
      <c r="B9069" s="108"/>
      <c r="C9069" s="220"/>
      <c r="D9069" s="108"/>
      <c r="E9069" s="220"/>
      <c r="F9069" s="108"/>
      <c r="G9069" s="220"/>
      <c r="H9069" s="108"/>
      <c r="I9069" s="220"/>
      <c r="J9069" s="108"/>
      <c r="K9069" s="220"/>
      <c r="L9069" s="108"/>
      <c r="M9069" s="220"/>
      <c r="N9069" s="108"/>
      <c r="O9069" s="220"/>
      <c r="P9069" s="108"/>
      <c r="Q9069" s="225"/>
    </row>
    <row r="9070" spans="2:17" x14ac:dyDescent="0.25">
      <c r="B9070" s="108"/>
      <c r="C9070" s="220"/>
      <c r="D9070" s="108"/>
      <c r="E9070" s="220"/>
      <c r="F9070" s="108"/>
      <c r="G9070" s="220"/>
      <c r="H9070" s="108"/>
      <c r="I9070" s="220"/>
      <c r="J9070" s="108"/>
      <c r="K9070" s="220"/>
      <c r="L9070" s="108"/>
      <c r="M9070" s="220"/>
      <c r="N9070" s="108"/>
      <c r="O9070" s="220"/>
      <c r="P9070" s="108"/>
      <c r="Q9070" s="225"/>
    </row>
    <row r="9071" spans="2:17" x14ac:dyDescent="0.25">
      <c r="B9071" s="108"/>
      <c r="C9071" s="220"/>
      <c r="D9071" s="108"/>
      <c r="E9071" s="220"/>
      <c r="F9071" s="108"/>
      <c r="G9071" s="220"/>
      <c r="H9071" s="108"/>
      <c r="I9071" s="220"/>
      <c r="J9071" s="108"/>
      <c r="K9071" s="220"/>
      <c r="L9071" s="108"/>
      <c r="M9071" s="220"/>
      <c r="N9071" s="108"/>
      <c r="O9071" s="220"/>
      <c r="P9071" s="108"/>
      <c r="Q9071" s="225"/>
    </row>
    <row r="9072" spans="2:17" x14ac:dyDescent="0.25">
      <c r="B9072" s="108"/>
      <c r="C9072" s="220"/>
      <c r="D9072" s="108"/>
      <c r="E9072" s="220"/>
      <c r="F9072" s="108"/>
      <c r="G9072" s="220"/>
      <c r="H9072" s="108"/>
      <c r="I9072" s="220"/>
      <c r="J9072" s="108"/>
      <c r="K9072" s="220"/>
      <c r="L9072" s="108"/>
      <c r="M9072" s="220"/>
      <c r="N9072" s="108"/>
      <c r="O9072" s="220"/>
      <c r="P9072" s="108"/>
      <c r="Q9072" s="225"/>
    </row>
    <row r="9073" spans="2:17" x14ac:dyDescent="0.25">
      <c r="B9073" s="108"/>
      <c r="C9073" s="220"/>
      <c r="D9073" s="108"/>
      <c r="E9073" s="220"/>
      <c r="F9073" s="108"/>
      <c r="G9073" s="220"/>
      <c r="H9073" s="108"/>
      <c r="I9073" s="220"/>
      <c r="J9073" s="108"/>
      <c r="K9073" s="220"/>
      <c r="L9073" s="108"/>
      <c r="M9073" s="220"/>
      <c r="N9073" s="108"/>
      <c r="O9073" s="220"/>
      <c r="P9073" s="108"/>
      <c r="Q9073" s="225"/>
    </row>
    <row r="9074" spans="2:17" x14ac:dyDescent="0.25">
      <c r="B9074" s="108"/>
      <c r="C9074" s="220"/>
      <c r="D9074" s="108"/>
      <c r="E9074" s="220"/>
      <c r="F9074" s="108"/>
      <c r="G9074" s="220"/>
      <c r="H9074" s="108"/>
      <c r="I9074" s="220"/>
      <c r="J9074" s="108"/>
      <c r="K9074" s="220"/>
      <c r="L9074" s="108"/>
      <c r="M9074" s="220"/>
      <c r="N9074" s="108"/>
      <c r="O9074" s="220"/>
      <c r="P9074" s="108"/>
      <c r="Q9074" s="225"/>
    </row>
    <row r="9075" spans="2:17" x14ac:dyDescent="0.25">
      <c r="B9075" s="108"/>
      <c r="C9075" s="220"/>
      <c r="D9075" s="108"/>
      <c r="E9075" s="220"/>
      <c r="F9075" s="108"/>
      <c r="G9075" s="220"/>
      <c r="H9075" s="108"/>
      <c r="I9075" s="220"/>
      <c r="J9075" s="108"/>
      <c r="K9075" s="220"/>
      <c r="L9075" s="108"/>
      <c r="M9075" s="220"/>
      <c r="N9075" s="108"/>
      <c r="O9075" s="220"/>
      <c r="P9075" s="108"/>
      <c r="Q9075" s="225"/>
    </row>
    <row r="9076" spans="2:17" x14ac:dyDescent="0.25">
      <c r="B9076" s="108"/>
      <c r="C9076" s="220"/>
      <c r="D9076" s="108"/>
      <c r="E9076" s="220"/>
      <c r="F9076" s="108"/>
      <c r="G9076" s="220"/>
      <c r="H9076" s="108"/>
      <c r="I9076" s="220"/>
      <c r="J9076" s="108"/>
      <c r="K9076" s="220"/>
      <c r="L9076" s="108"/>
      <c r="M9076" s="220"/>
      <c r="N9076" s="108"/>
      <c r="O9076" s="220"/>
      <c r="P9076" s="108"/>
      <c r="Q9076" s="225"/>
    </row>
    <row r="9077" spans="2:17" x14ac:dyDescent="0.25">
      <c r="B9077" s="108"/>
      <c r="C9077" s="220"/>
      <c r="D9077" s="108"/>
      <c r="E9077" s="220"/>
      <c r="F9077" s="108"/>
      <c r="G9077" s="220"/>
      <c r="H9077" s="108"/>
      <c r="I9077" s="220"/>
      <c r="J9077" s="108"/>
      <c r="K9077" s="220"/>
      <c r="L9077" s="108"/>
      <c r="M9077" s="220"/>
      <c r="N9077" s="108"/>
      <c r="O9077" s="220"/>
      <c r="P9077" s="108"/>
      <c r="Q9077" s="225"/>
    </row>
    <row r="9078" spans="2:17" x14ac:dyDescent="0.25">
      <c r="B9078" s="108"/>
      <c r="C9078" s="220"/>
      <c r="D9078" s="108"/>
      <c r="E9078" s="220"/>
      <c r="F9078" s="108"/>
      <c r="G9078" s="220"/>
      <c r="H9078" s="108"/>
      <c r="I9078" s="220"/>
      <c r="J9078" s="108"/>
      <c r="K9078" s="220"/>
      <c r="L9078" s="108"/>
      <c r="M9078" s="220"/>
      <c r="N9078" s="108"/>
      <c r="O9078" s="220"/>
      <c r="P9078" s="108"/>
      <c r="Q9078" s="225"/>
    </row>
    <row r="9079" spans="2:17" x14ac:dyDescent="0.25">
      <c r="B9079" s="108"/>
      <c r="C9079" s="220"/>
      <c r="D9079" s="108"/>
      <c r="E9079" s="220"/>
      <c r="F9079" s="108"/>
      <c r="G9079" s="220"/>
      <c r="H9079" s="108"/>
      <c r="I9079" s="220"/>
      <c r="J9079" s="108"/>
      <c r="K9079" s="220"/>
      <c r="L9079" s="108"/>
      <c r="M9079" s="220"/>
      <c r="N9079" s="108"/>
      <c r="O9079" s="220"/>
      <c r="P9079" s="108"/>
      <c r="Q9079" s="225"/>
    </row>
    <row r="9080" spans="2:17" x14ac:dyDescent="0.25">
      <c r="B9080" s="108"/>
      <c r="C9080" s="220"/>
      <c r="D9080" s="108"/>
      <c r="E9080" s="220"/>
      <c r="F9080" s="108"/>
      <c r="G9080" s="220"/>
      <c r="H9080" s="108"/>
      <c r="I9080" s="220"/>
      <c r="J9080" s="108"/>
      <c r="K9080" s="220"/>
      <c r="L9080" s="108"/>
      <c r="M9080" s="220"/>
      <c r="N9080" s="108"/>
      <c r="O9080" s="220"/>
      <c r="P9080" s="108"/>
      <c r="Q9080" s="225"/>
    </row>
    <row r="9081" spans="2:17" x14ac:dyDescent="0.25">
      <c r="B9081" s="108"/>
      <c r="C9081" s="220"/>
      <c r="D9081" s="108"/>
      <c r="E9081" s="220"/>
      <c r="F9081" s="108"/>
      <c r="G9081" s="220"/>
      <c r="H9081" s="108"/>
      <c r="I9081" s="220"/>
      <c r="J9081" s="108"/>
      <c r="K9081" s="220"/>
      <c r="L9081" s="108"/>
      <c r="M9081" s="220"/>
      <c r="N9081" s="108"/>
      <c r="O9081" s="220"/>
      <c r="P9081" s="108"/>
      <c r="Q9081" s="225"/>
    </row>
    <row r="9082" spans="2:17" x14ac:dyDescent="0.25">
      <c r="B9082" s="108"/>
      <c r="C9082" s="220"/>
      <c r="D9082" s="108"/>
      <c r="E9082" s="220"/>
      <c r="F9082" s="108"/>
      <c r="G9082" s="220"/>
      <c r="H9082" s="108"/>
      <c r="I9082" s="220"/>
      <c r="J9082" s="108"/>
      <c r="K9082" s="220"/>
      <c r="L9082" s="108"/>
      <c r="M9082" s="220"/>
      <c r="N9082" s="108"/>
      <c r="O9082" s="220"/>
      <c r="P9082" s="108"/>
      <c r="Q9082" s="225"/>
    </row>
    <row r="9083" spans="2:17" x14ac:dyDescent="0.25">
      <c r="B9083" s="108"/>
      <c r="C9083" s="220"/>
      <c r="D9083" s="108"/>
      <c r="E9083" s="220"/>
      <c r="F9083" s="108"/>
      <c r="G9083" s="220"/>
      <c r="H9083" s="108"/>
      <c r="I9083" s="220"/>
      <c r="J9083" s="108"/>
      <c r="K9083" s="220"/>
      <c r="L9083" s="108"/>
      <c r="M9083" s="220"/>
      <c r="N9083" s="108"/>
      <c r="O9083" s="220"/>
      <c r="P9083" s="108"/>
      <c r="Q9083" s="225"/>
    </row>
    <row r="9084" spans="2:17" x14ac:dyDescent="0.25">
      <c r="B9084" s="108"/>
      <c r="C9084" s="220"/>
      <c r="D9084" s="108"/>
      <c r="E9084" s="220"/>
      <c r="F9084" s="108"/>
      <c r="G9084" s="220"/>
      <c r="H9084" s="108"/>
      <c r="I9084" s="220"/>
      <c r="J9084" s="108"/>
      <c r="K9084" s="220"/>
      <c r="L9084" s="108"/>
      <c r="M9084" s="220"/>
      <c r="N9084" s="108"/>
      <c r="O9084" s="220"/>
      <c r="P9084" s="108"/>
      <c r="Q9084" s="225"/>
    </row>
    <row r="9085" spans="2:17" x14ac:dyDescent="0.25">
      <c r="B9085" s="108"/>
      <c r="C9085" s="220"/>
      <c r="D9085" s="108"/>
      <c r="E9085" s="220"/>
      <c r="F9085" s="108"/>
      <c r="G9085" s="220"/>
      <c r="H9085" s="108"/>
      <c r="I9085" s="220"/>
      <c r="J9085" s="108"/>
      <c r="K9085" s="220"/>
      <c r="L9085" s="108"/>
      <c r="M9085" s="220"/>
      <c r="N9085" s="108"/>
      <c r="O9085" s="220"/>
      <c r="P9085" s="108"/>
      <c r="Q9085" s="225"/>
    </row>
    <row r="9086" spans="2:17" x14ac:dyDescent="0.25">
      <c r="B9086" s="108"/>
      <c r="C9086" s="220"/>
      <c r="D9086" s="108"/>
      <c r="E9086" s="220"/>
      <c r="F9086" s="108"/>
      <c r="G9086" s="220"/>
      <c r="H9086" s="108"/>
      <c r="I9086" s="220"/>
      <c r="J9086" s="108"/>
      <c r="K9086" s="220"/>
      <c r="L9086" s="108"/>
      <c r="M9086" s="220"/>
      <c r="N9086" s="108"/>
      <c r="O9086" s="220"/>
      <c r="P9086" s="108"/>
      <c r="Q9086" s="225"/>
    </row>
    <row r="9087" spans="2:17" x14ac:dyDescent="0.25">
      <c r="B9087" s="108"/>
      <c r="C9087" s="220"/>
      <c r="D9087" s="108"/>
      <c r="E9087" s="220"/>
      <c r="F9087" s="108"/>
      <c r="G9087" s="220"/>
      <c r="H9087" s="108"/>
      <c r="I9087" s="220"/>
      <c r="J9087" s="108"/>
      <c r="K9087" s="220"/>
      <c r="L9087" s="108"/>
      <c r="M9087" s="220"/>
      <c r="N9087" s="108"/>
      <c r="O9087" s="220"/>
      <c r="P9087" s="108"/>
      <c r="Q9087" s="225"/>
    </row>
    <row r="9088" spans="2:17" x14ac:dyDescent="0.25">
      <c r="B9088" s="108"/>
      <c r="C9088" s="220"/>
      <c r="D9088" s="108"/>
      <c r="E9088" s="220"/>
      <c r="F9088" s="108"/>
      <c r="G9088" s="220"/>
      <c r="H9088" s="108"/>
      <c r="I9088" s="220"/>
      <c r="J9088" s="108"/>
      <c r="K9088" s="220"/>
      <c r="L9088" s="108"/>
      <c r="M9088" s="220"/>
      <c r="N9088" s="108"/>
      <c r="O9088" s="220"/>
      <c r="P9088" s="108"/>
      <c r="Q9088" s="225"/>
    </row>
    <row r="9089" spans="2:17" x14ac:dyDescent="0.25">
      <c r="B9089" s="108"/>
      <c r="C9089" s="220"/>
      <c r="D9089" s="108"/>
      <c r="E9089" s="220"/>
      <c r="F9089" s="108"/>
      <c r="G9089" s="220"/>
      <c r="H9089" s="108"/>
      <c r="I9089" s="220"/>
      <c r="J9089" s="108"/>
      <c r="K9089" s="220"/>
      <c r="L9089" s="108"/>
      <c r="M9089" s="220"/>
      <c r="N9089" s="108"/>
      <c r="O9089" s="220"/>
      <c r="P9089" s="108"/>
      <c r="Q9089" s="225"/>
    </row>
    <row r="9090" spans="2:17" x14ac:dyDescent="0.25">
      <c r="B9090" s="108"/>
      <c r="C9090" s="220"/>
      <c r="D9090" s="108"/>
      <c r="E9090" s="220"/>
      <c r="F9090" s="108"/>
      <c r="G9090" s="220"/>
      <c r="H9090" s="108"/>
      <c r="I9090" s="220"/>
      <c r="J9090" s="108"/>
      <c r="K9090" s="220"/>
      <c r="L9090" s="108"/>
      <c r="M9090" s="220"/>
      <c r="N9090" s="108"/>
      <c r="O9090" s="220"/>
      <c r="P9090" s="108"/>
      <c r="Q9090" s="225"/>
    </row>
    <row r="9091" spans="2:17" x14ac:dyDescent="0.25">
      <c r="B9091" s="108"/>
      <c r="C9091" s="220"/>
      <c r="D9091" s="108"/>
      <c r="E9091" s="220"/>
      <c r="F9091" s="108"/>
      <c r="G9091" s="220"/>
      <c r="H9091" s="108"/>
      <c r="I9091" s="220"/>
      <c r="J9091" s="108"/>
      <c r="K9091" s="220"/>
      <c r="L9091" s="108"/>
      <c r="M9091" s="220"/>
      <c r="N9091" s="108"/>
      <c r="O9091" s="220"/>
      <c r="P9091" s="108"/>
      <c r="Q9091" s="225"/>
    </row>
    <row r="9092" spans="2:17" x14ac:dyDescent="0.25">
      <c r="B9092" s="108"/>
      <c r="C9092" s="220"/>
      <c r="D9092" s="108"/>
      <c r="E9092" s="220"/>
      <c r="F9092" s="108"/>
      <c r="G9092" s="220"/>
      <c r="H9092" s="108"/>
      <c r="I9092" s="220"/>
      <c r="J9092" s="108"/>
      <c r="K9092" s="220"/>
      <c r="L9092" s="108"/>
      <c r="M9092" s="220"/>
      <c r="N9092" s="108"/>
      <c r="O9092" s="220"/>
      <c r="P9092" s="108"/>
      <c r="Q9092" s="225"/>
    </row>
    <row r="9093" spans="2:17" x14ac:dyDescent="0.25">
      <c r="B9093" s="108"/>
      <c r="C9093" s="220"/>
      <c r="D9093" s="108"/>
      <c r="E9093" s="220"/>
      <c r="F9093" s="108"/>
      <c r="G9093" s="220"/>
      <c r="H9093" s="108"/>
      <c r="I9093" s="220"/>
      <c r="J9093" s="108"/>
      <c r="K9093" s="220"/>
      <c r="L9093" s="108"/>
      <c r="M9093" s="220"/>
      <c r="N9093" s="108"/>
      <c r="O9093" s="220"/>
      <c r="P9093" s="108"/>
      <c r="Q9093" s="225"/>
    </row>
    <row r="9094" spans="2:17" x14ac:dyDescent="0.25">
      <c r="B9094" s="108"/>
      <c r="C9094" s="220"/>
      <c r="D9094" s="108"/>
      <c r="E9094" s="220"/>
      <c r="F9094" s="108"/>
      <c r="G9094" s="220"/>
      <c r="H9094" s="108"/>
      <c r="I9094" s="220"/>
      <c r="J9094" s="108"/>
      <c r="K9094" s="220"/>
      <c r="L9094" s="108"/>
      <c r="M9094" s="220"/>
      <c r="N9094" s="108"/>
      <c r="O9094" s="220"/>
      <c r="P9094" s="108"/>
      <c r="Q9094" s="225"/>
    </row>
    <row r="9095" spans="2:17" x14ac:dyDescent="0.25">
      <c r="B9095" s="108"/>
      <c r="C9095" s="220"/>
      <c r="D9095" s="108"/>
      <c r="E9095" s="220"/>
      <c r="F9095" s="108"/>
      <c r="G9095" s="220"/>
      <c r="H9095" s="108"/>
      <c r="I9095" s="220"/>
      <c r="J9095" s="108"/>
      <c r="K9095" s="220"/>
      <c r="L9095" s="108"/>
      <c r="M9095" s="220"/>
      <c r="N9095" s="108"/>
      <c r="O9095" s="220"/>
      <c r="P9095" s="108"/>
      <c r="Q9095" s="225"/>
    </row>
    <row r="9096" spans="2:17" x14ac:dyDescent="0.25">
      <c r="B9096" s="108"/>
      <c r="C9096" s="220"/>
      <c r="D9096" s="108"/>
      <c r="E9096" s="220"/>
      <c r="F9096" s="108"/>
      <c r="G9096" s="220"/>
      <c r="H9096" s="108"/>
      <c r="I9096" s="220"/>
      <c r="J9096" s="108"/>
      <c r="K9096" s="220"/>
      <c r="L9096" s="108"/>
      <c r="M9096" s="220"/>
      <c r="N9096" s="108"/>
      <c r="O9096" s="220"/>
      <c r="P9096" s="108"/>
      <c r="Q9096" s="225"/>
    </row>
    <row r="9097" spans="2:17" x14ac:dyDescent="0.25">
      <c r="B9097" s="108"/>
      <c r="C9097" s="220"/>
      <c r="D9097" s="108"/>
      <c r="E9097" s="220"/>
      <c r="F9097" s="108"/>
      <c r="G9097" s="220"/>
      <c r="H9097" s="108"/>
      <c r="I9097" s="220"/>
      <c r="J9097" s="108"/>
      <c r="K9097" s="220"/>
      <c r="L9097" s="108"/>
      <c r="M9097" s="220"/>
      <c r="N9097" s="108"/>
      <c r="O9097" s="220"/>
      <c r="P9097" s="108"/>
      <c r="Q9097" s="225"/>
    </row>
    <row r="9098" spans="2:17" x14ac:dyDescent="0.25">
      <c r="B9098" s="108"/>
      <c r="C9098" s="220"/>
      <c r="D9098" s="108"/>
      <c r="E9098" s="220"/>
      <c r="F9098" s="108"/>
      <c r="G9098" s="220"/>
      <c r="H9098" s="108"/>
      <c r="I9098" s="220"/>
      <c r="J9098" s="108"/>
      <c r="K9098" s="220"/>
      <c r="L9098" s="108"/>
      <c r="M9098" s="220"/>
      <c r="N9098" s="108"/>
      <c r="O9098" s="220"/>
      <c r="P9098" s="108"/>
      <c r="Q9098" s="225"/>
    </row>
    <row r="9099" spans="2:17" x14ac:dyDescent="0.25">
      <c r="B9099" s="108"/>
      <c r="C9099" s="220"/>
      <c r="D9099" s="108"/>
      <c r="E9099" s="220"/>
      <c r="F9099" s="108"/>
      <c r="G9099" s="220"/>
      <c r="H9099" s="108"/>
      <c r="I9099" s="220"/>
      <c r="J9099" s="108"/>
      <c r="K9099" s="220"/>
      <c r="L9099" s="108"/>
      <c r="M9099" s="220"/>
      <c r="N9099" s="108"/>
      <c r="O9099" s="220"/>
      <c r="P9099" s="108"/>
      <c r="Q9099" s="225"/>
    </row>
    <row r="9100" spans="2:17" x14ac:dyDescent="0.25">
      <c r="B9100" s="108"/>
      <c r="C9100" s="220"/>
      <c r="D9100" s="108"/>
      <c r="E9100" s="220"/>
      <c r="F9100" s="108"/>
      <c r="G9100" s="220"/>
      <c r="H9100" s="108"/>
      <c r="I9100" s="220"/>
      <c r="J9100" s="108"/>
      <c r="K9100" s="220"/>
      <c r="L9100" s="108"/>
      <c r="M9100" s="220"/>
      <c r="N9100" s="108"/>
      <c r="O9100" s="220"/>
      <c r="P9100" s="108"/>
      <c r="Q9100" s="225"/>
    </row>
    <row r="9101" spans="2:17" x14ac:dyDescent="0.25">
      <c r="B9101" s="108"/>
      <c r="C9101" s="220"/>
      <c r="D9101" s="108"/>
      <c r="E9101" s="220"/>
      <c r="F9101" s="108"/>
      <c r="G9101" s="220"/>
      <c r="H9101" s="108"/>
      <c r="I9101" s="220"/>
      <c r="J9101" s="108"/>
      <c r="K9101" s="220"/>
      <c r="L9101" s="108"/>
      <c r="M9101" s="220"/>
      <c r="N9101" s="108"/>
      <c r="O9101" s="220"/>
      <c r="P9101" s="108"/>
      <c r="Q9101" s="225"/>
    </row>
    <row r="9102" spans="2:17" x14ac:dyDescent="0.25">
      <c r="B9102" s="108"/>
      <c r="C9102" s="220"/>
      <c r="D9102" s="108"/>
      <c r="E9102" s="220"/>
      <c r="F9102" s="108"/>
      <c r="G9102" s="220"/>
      <c r="H9102" s="108"/>
      <c r="I9102" s="220"/>
      <c r="J9102" s="108"/>
      <c r="K9102" s="220"/>
      <c r="L9102" s="108"/>
      <c r="M9102" s="220"/>
      <c r="N9102" s="108"/>
      <c r="O9102" s="220"/>
      <c r="P9102" s="108"/>
      <c r="Q9102" s="225"/>
    </row>
    <row r="9103" spans="2:17" x14ac:dyDescent="0.25">
      <c r="B9103" s="108"/>
      <c r="C9103" s="220"/>
      <c r="D9103" s="108"/>
      <c r="E9103" s="220"/>
      <c r="F9103" s="108"/>
      <c r="G9103" s="220"/>
      <c r="H9103" s="108"/>
      <c r="I9103" s="220"/>
      <c r="J9103" s="108"/>
      <c r="K9103" s="220"/>
      <c r="L9103" s="108"/>
      <c r="M9103" s="220"/>
      <c r="N9103" s="108"/>
      <c r="O9103" s="220"/>
      <c r="P9103" s="108"/>
      <c r="Q9103" s="225"/>
    </row>
    <row r="9104" spans="2:17" x14ac:dyDescent="0.25">
      <c r="B9104" s="108"/>
      <c r="C9104" s="220"/>
      <c r="D9104" s="108"/>
      <c r="E9104" s="220"/>
      <c r="F9104" s="108"/>
      <c r="G9104" s="220"/>
      <c r="H9104" s="108"/>
      <c r="I9104" s="220"/>
      <c r="J9104" s="108"/>
      <c r="K9104" s="220"/>
      <c r="L9104" s="108"/>
      <c r="M9104" s="220"/>
      <c r="N9104" s="108"/>
      <c r="O9104" s="220"/>
      <c r="P9104" s="108"/>
      <c r="Q9104" s="225"/>
    </row>
    <row r="9105" spans="2:17" x14ac:dyDescent="0.25">
      <c r="B9105" s="108"/>
      <c r="C9105" s="220"/>
      <c r="D9105" s="108"/>
      <c r="E9105" s="220"/>
      <c r="F9105" s="108"/>
      <c r="G9105" s="220"/>
      <c r="H9105" s="108"/>
      <c r="I9105" s="220"/>
      <c r="J9105" s="108"/>
      <c r="K9105" s="220"/>
      <c r="L9105" s="108"/>
      <c r="M9105" s="220"/>
      <c r="N9105" s="108"/>
      <c r="O9105" s="220"/>
      <c r="P9105" s="108"/>
      <c r="Q9105" s="225"/>
    </row>
    <row r="9106" spans="2:17" x14ac:dyDescent="0.25">
      <c r="B9106" s="108"/>
      <c r="C9106" s="220"/>
      <c r="D9106" s="108"/>
      <c r="E9106" s="220"/>
      <c r="F9106" s="108"/>
      <c r="G9106" s="220"/>
      <c r="H9106" s="108"/>
      <c r="I9106" s="220"/>
      <c r="J9106" s="108"/>
      <c r="K9106" s="220"/>
      <c r="L9106" s="108"/>
      <c r="M9106" s="220"/>
      <c r="N9106" s="108"/>
      <c r="O9106" s="220"/>
      <c r="P9106" s="108"/>
      <c r="Q9106" s="225"/>
    </row>
    <row r="9107" spans="2:17" x14ac:dyDescent="0.25">
      <c r="B9107" s="108"/>
      <c r="C9107" s="220"/>
      <c r="D9107" s="108"/>
      <c r="E9107" s="220"/>
      <c r="F9107" s="108"/>
      <c r="G9107" s="220"/>
      <c r="H9107" s="108"/>
      <c r="I9107" s="220"/>
      <c r="J9107" s="108"/>
      <c r="K9107" s="220"/>
      <c r="L9107" s="108"/>
      <c r="M9107" s="220"/>
      <c r="N9107" s="108"/>
      <c r="O9107" s="220"/>
      <c r="P9107" s="108"/>
      <c r="Q9107" s="225"/>
    </row>
    <row r="9108" spans="2:17" x14ac:dyDescent="0.25">
      <c r="B9108" s="108"/>
      <c r="C9108" s="220"/>
      <c r="D9108" s="108"/>
      <c r="E9108" s="220"/>
      <c r="F9108" s="108"/>
      <c r="G9108" s="220"/>
      <c r="H9108" s="108"/>
      <c r="I9108" s="220"/>
      <c r="J9108" s="108"/>
      <c r="K9108" s="220"/>
      <c r="L9108" s="108"/>
      <c r="M9108" s="220"/>
      <c r="N9108" s="108"/>
      <c r="O9108" s="220"/>
      <c r="P9108" s="108"/>
      <c r="Q9108" s="225"/>
    </row>
    <row r="9109" spans="2:17" x14ac:dyDescent="0.25">
      <c r="B9109" s="108"/>
      <c r="C9109" s="220"/>
      <c r="D9109" s="108"/>
      <c r="E9109" s="220"/>
      <c r="F9109" s="108"/>
      <c r="G9109" s="220"/>
      <c r="H9109" s="108"/>
      <c r="I9109" s="220"/>
      <c r="J9109" s="108"/>
      <c r="K9109" s="220"/>
      <c r="L9109" s="108"/>
      <c r="M9109" s="220"/>
      <c r="N9109" s="108"/>
      <c r="O9109" s="220"/>
      <c r="P9109" s="108"/>
      <c r="Q9109" s="225"/>
    </row>
    <row r="9110" spans="2:17" x14ac:dyDescent="0.25">
      <c r="B9110" s="108"/>
      <c r="C9110" s="220"/>
      <c r="D9110" s="108"/>
      <c r="E9110" s="220"/>
      <c r="F9110" s="108"/>
      <c r="G9110" s="220"/>
      <c r="H9110" s="108"/>
      <c r="I9110" s="220"/>
      <c r="J9110" s="108"/>
      <c r="K9110" s="220"/>
      <c r="L9110" s="108"/>
      <c r="M9110" s="220"/>
      <c r="N9110" s="108"/>
      <c r="O9110" s="220"/>
      <c r="P9110" s="108"/>
      <c r="Q9110" s="225"/>
    </row>
    <row r="9111" spans="2:17" x14ac:dyDescent="0.25">
      <c r="B9111" s="108"/>
      <c r="C9111" s="220"/>
      <c r="D9111" s="108"/>
      <c r="E9111" s="220"/>
      <c r="F9111" s="108"/>
      <c r="G9111" s="220"/>
      <c r="H9111" s="108"/>
      <c r="I9111" s="220"/>
      <c r="J9111" s="108"/>
      <c r="K9111" s="220"/>
      <c r="L9111" s="108"/>
      <c r="M9111" s="220"/>
      <c r="N9111" s="108"/>
      <c r="O9111" s="220"/>
      <c r="P9111" s="108"/>
      <c r="Q9111" s="225"/>
    </row>
    <row r="9112" spans="2:17" x14ac:dyDescent="0.25">
      <c r="B9112" s="108"/>
      <c r="C9112" s="220"/>
      <c r="D9112" s="108"/>
      <c r="E9112" s="220"/>
      <c r="F9112" s="108"/>
      <c r="G9112" s="220"/>
      <c r="H9112" s="108"/>
      <c r="I9112" s="220"/>
      <c r="J9112" s="108"/>
      <c r="K9112" s="220"/>
      <c r="L9112" s="108"/>
      <c r="M9112" s="220"/>
      <c r="N9112" s="108"/>
      <c r="O9112" s="220"/>
      <c r="P9112" s="108"/>
      <c r="Q9112" s="225"/>
    </row>
    <row r="9113" spans="2:17" x14ac:dyDescent="0.25">
      <c r="B9113" s="108"/>
      <c r="C9113" s="220"/>
      <c r="D9113" s="108"/>
      <c r="E9113" s="220"/>
      <c r="F9113" s="108"/>
      <c r="G9113" s="220"/>
      <c r="H9113" s="108"/>
      <c r="I9113" s="220"/>
      <c r="J9113" s="108"/>
      <c r="K9113" s="220"/>
      <c r="L9113" s="108"/>
      <c r="M9113" s="220"/>
      <c r="N9113" s="108"/>
      <c r="O9113" s="220"/>
      <c r="P9113" s="108"/>
      <c r="Q9113" s="225"/>
    </row>
    <row r="9114" spans="2:17" x14ac:dyDescent="0.25">
      <c r="B9114" s="108"/>
      <c r="C9114" s="220"/>
      <c r="D9114" s="108"/>
      <c r="E9114" s="220"/>
      <c r="F9114" s="108"/>
      <c r="G9114" s="220"/>
      <c r="H9114" s="108"/>
      <c r="I9114" s="220"/>
      <c r="J9114" s="108"/>
      <c r="K9114" s="220"/>
      <c r="L9114" s="108"/>
      <c r="M9114" s="220"/>
      <c r="N9114" s="108"/>
      <c r="O9114" s="220"/>
      <c r="P9114" s="108"/>
      <c r="Q9114" s="225"/>
    </row>
    <row r="9115" spans="2:17" x14ac:dyDescent="0.25">
      <c r="B9115" s="108"/>
      <c r="C9115" s="220"/>
      <c r="D9115" s="108"/>
      <c r="E9115" s="220"/>
      <c r="F9115" s="108"/>
      <c r="G9115" s="220"/>
      <c r="H9115" s="108"/>
      <c r="I9115" s="220"/>
      <c r="J9115" s="108"/>
      <c r="K9115" s="220"/>
      <c r="L9115" s="108"/>
      <c r="M9115" s="220"/>
      <c r="N9115" s="108"/>
      <c r="O9115" s="220"/>
      <c r="P9115" s="108"/>
      <c r="Q9115" s="225"/>
    </row>
    <row r="9116" spans="2:17" x14ac:dyDescent="0.25">
      <c r="B9116" s="108"/>
      <c r="C9116" s="220"/>
      <c r="D9116" s="108"/>
      <c r="E9116" s="220"/>
      <c r="F9116" s="108"/>
      <c r="G9116" s="220"/>
      <c r="H9116" s="108"/>
      <c r="I9116" s="220"/>
      <c r="J9116" s="108"/>
      <c r="K9116" s="220"/>
      <c r="L9116" s="108"/>
      <c r="M9116" s="220"/>
      <c r="N9116" s="108"/>
      <c r="O9116" s="220"/>
      <c r="P9116" s="108"/>
      <c r="Q9116" s="225"/>
    </row>
    <row r="9117" spans="2:17" x14ac:dyDescent="0.25">
      <c r="B9117" s="108"/>
      <c r="C9117" s="220"/>
      <c r="D9117" s="108"/>
      <c r="E9117" s="220"/>
      <c r="F9117" s="108"/>
      <c r="G9117" s="220"/>
      <c r="H9117" s="108"/>
      <c r="I9117" s="220"/>
      <c r="J9117" s="108"/>
      <c r="K9117" s="220"/>
      <c r="L9117" s="108"/>
      <c r="M9117" s="220"/>
      <c r="N9117" s="108"/>
      <c r="O9117" s="220"/>
      <c r="P9117" s="108"/>
      <c r="Q9117" s="225"/>
    </row>
    <row r="9118" spans="2:17" x14ac:dyDescent="0.25">
      <c r="B9118" s="108"/>
      <c r="C9118" s="220"/>
      <c r="D9118" s="108"/>
      <c r="E9118" s="220"/>
      <c r="F9118" s="108"/>
      <c r="G9118" s="220"/>
      <c r="H9118" s="108"/>
      <c r="I9118" s="220"/>
      <c r="J9118" s="108"/>
      <c r="K9118" s="220"/>
      <c r="L9118" s="108"/>
      <c r="M9118" s="220"/>
      <c r="N9118" s="108"/>
      <c r="O9118" s="220"/>
      <c r="P9118" s="108"/>
      <c r="Q9118" s="225"/>
    </row>
    <row r="9119" spans="2:17" x14ac:dyDescent="0.25">
      <c r="B9119" s="108"/>
      <c r="C9119" s="220"/>
      <c r="D9119" s="108"/>
      <c r="E9119" s="220"/>
      <c r="F9119" s="108"/>
      <c r="G9119" s="220"/>
      <c r="H9119" s="108"/>
      <c r="I9119" s="220"/>
      <c r="J9119" s="108"/>
      <c r="K9119" s="220"/>
      <c r="L9119" s="108"/>
      <c r="M9119" s="220"/>
      <c r="N9119" s="108"/>
      <c r="O9119" s="220"/>
      <c r="P9119" s="108"/>
      <c r="Q9119" s="225"/>
    </row>
    <row r="9120" spans="2:17" x14ac:dyDescent="0.25">
      <c r="B9120" s="108"/>
      <c r="C9120" s="220"/>
      <c r="D9120" s="108"/>
      <c r="E9120" s="220"/>
      <c r="F9120" s="108"/>
      <c r="G9120" s="220"/>
      <c r="H9120" s="108"/>
      <c r="I9120" s="220"/>
      <c r="J9120" s="108"/>
      <c r="K9120" s="220"/>
      <c r="L9120" s="108"/>
      <c r="M9120" s="220"/>
      <c r="N9120" s="108"/>
      <c r="O9120" s="220"/>
      <c r="P9120" s="108"/>
      <c r="Q9120" s="225"/>
    </row>
    <row r="9121" spans="2:17" x14ac:dyDescent="0.25">
      <c r="B9121" s="108"/>
      <c r="C9121" s="220"/>
      <c r="D9121" s="108"/>
      <c r="E9121" s="220"/>
      <c r="F9121" s="108"/>
      <c r="G9121" s="220"/>
      <c r="H9121" s="108"/>
      <c r="I9121" s="220"/>
      <c r="J9121" s="108"/>
      <c r="K9121" s="220"/>
      <c r="L9121" s="108"/>
      <c r="M9121" s="220"/>
      <c r="N9121" s="108"/>
      <c r="O9121" s="220"/>
      <c r="P9121" s="108"/>
      <c r="Q9121" s="225"/>
    </row>
    <row r="9122" spans="2:17" x14ac:dyDescent="0.25">
      <c r="B9122" s="108"/>
      <c r="C9122" s="220"/>
      <c r="D9122" s="108"/>
      <c r="E9122" s="220"/>
      <c r="F9122" s="108"/>
      <c r="G9122" s="220"/>
      <c r="H9122" s="108"/>
      <c r="I9122" s="220"/>
      <c r="J9122" s="108"/>
      <c r="K9122" s="220"/>
      <c r="L9122" s="108"/>
      <c r="M9122" s="220"/>
      <c r="N9122" s="108"/>
      <c r="O9122" s="220"/>
      <c r="P9122" s="108"/>
      <c r="Q9122" s="225"/>
    </row>
    <row r="9123" spans="2:17" x14ac:dyDescent="0.25">
      <c r="B9123" s="108"/>
      <c r="C9123" s="220"/>
      <c r="D9123" s="108"/>
      <c r="E9123" s="220"/>
      <c r="F9123" s="108"/>
      <c r="G9123" s="220"/>
      <c r="H9123" s="108"/>
      <c r="I9123" s="220"/>
      <c r="J9123" s="108"/>
      <c r="K9123" s="220"/>
      <c r="L9123" s="108"/>
      <c r="M9123" s="220"/>
      <c r="N9123" s="108"/>
      <c r="O9123" s="220"/>
      <c r="P9123" s="108"/>
      <c r="Q9123" s="225"/>
    </row>
    <row r="9124" spans="2:17" x14ac:dyDescent="0.25">
      <c r="B9124" s="108"/>
      <c r="C9124" s="220"/>
      <c r="D9124" s="108"/>
      <c r="E9124" s="220"/>
      <c r="F9124" s="108"/>
      <c r="G9124" s="220"/>
      <c r="H9124" s="108"/>
      <c r="I9124" s="220"/>
      <c r="J9124" s="108"/>
      <c r="K9124" s="220"/>
      <c r="L9124" s="108"/>
      <c r="M9124" s="220"/>
      <c r="N9124" s="108"/>
      <c r="O9124" s="220"/>
      <c r="P9124" s="108"/>
      <c r="Q9124" s="225"/>
    </row>
    <row r="9125" spans="2:17" x14ac:dyDescent="0.25">
      <c r="B9125" s="108"/>
      <c r="C9125" s="220"/>
      <c r="D9125" s="108"/>
      <c r="E9125" s="220"/>
      <c r="F9125" s="108"/>
      <c r="G9125" s="220"/>
      <c r="H9125" s="108"/>
      <c r="I9125" s="220"/>
      <c r="J9125" s="108"/>
      <c r="K9125" s="220"/>
      <c r="L9125" s="108"/>
      <c r="M9125" s="220"/>
      <c r="N9125" s="108"/>
      <c r="O9125" s="220"/>
      <c r="P9125" s="108"/>
      <c r="Q9125" s="225"/>
    </row>
    <row r="9126" spans="2:17" x14ac:dyDescent="0.25">
      <c r="B9126" s="108"/>
      <c r="C9126" s="220"/>
      <c r="D9126" s="108"/>
      <c r="E9126" s="220"/>
      <c r="F9126" s="108"/>
      <c r="G9126" s="220"/>
      <c r="H9126" s="108"/>
      <c r="I9126" s="220"/>
      <c r="J9126" s="108"/>
      <c r="K9126" s="220"/>
      <c r="L9126" s="108"/>
      <c r="M9126" s="220"/>
      <c r="N9126" s="108"/>
      <c r="O9126" s="220"/>
      <c r="P9126" s="108"/>
      <c r="Q9126" s="225"/>
    </row>
    <row r="9127" spans="2:17" x14ac:dyDescent="0.25">
      <c r="B9127" s="108"/>
      <c r="C9127" s="220"/>
      <c r="D9127" s="108"/>
      <c r="E9127" s="220"/>
      <c r="F9127" s="108"/>
      <c r="G9127" s="220"/>
      <c r="H9127" s="108"/>
      <c r="I9127" s="220"/>
      <c r="J9127" s="108"/>
      <c r="K9127" s="220"/>
      <c r="L9127" s="108"/>
      <c r="M9127" s="220"/>
      <c r="N9127" s="108"/>
      <c r="O9127" s="220"/>
      <c r="P9127" s="108"/>
      <c r="Q9127" s="225"/>
    </row>
    <row r="9128" spans="2:17" x14ac:dyDescent="0.25">
      <c r="B9128" s="108"/>
      <c r="C9128" s="220"/>
      <c r="D9128" s="108"/>
      <c r="E9128" s="220"/>
      <c r="F9128" s="108"/>
      <c r="G9128" s="220"/>
      <c r="H9128" s="108"/>
      <c r="I9128" s="220"/>
      <c r="J9128" s="108"/>
      <c r="K9128" s="220"/>
      <c r="L9128" s="108"/>
      <c r="M9128" s="220"/>
      <c r="N9128" s="108"/>
      <c r="O9128" s="220"/>
      <c r="P9128" s="108"/>
      <c r="Q9128" s="225"/>
    </row>
    <row r="9129" spans="2:17" x14ac:dyDescent="0.25">
      <c r="B9129" s="108"/>
      <c r="C9129" s="220"/>
      <c r="D9129" s="108"/>
      <c r="E9129" s="220"/>
      <c r="F9129" s="108"/>
      <c r="G9129" s="220"/>
      <c r="H9129" s="108"/>
      <c r="I9129" s="220"/>
      <c r="J9129" s="108"/>
      <c r="K9129" s="220"/>
      <c r="L9129" s="108"/>
      <c r="M9129" s="220"/>
      <c r="N9129" s="108"/>
      <c r="O9129" s="220"/>
      <c r="P9129" s="108"/>
      <c r="Q9129" s="225"/>
    </row>
    <row r="9130" spans="2:17" x14ac:dyDescent="0.25">
      <c r="B9130" s="108"/>
      <c r="C9130" s="220"/>
      <c r="D9130" s="108"/>
      <c r="E9130" s="220"/>
      <c r="F9130" s="108"/>
      <c r="G9130" s="220"/>
      <c r="H9130" s="108"/>
      <c r="I9130" s="220"/>
      <c r="J9130" s="108"/>
      <c r="K9130" s="220"/>
      <c r="L9130" s="108"/>
      <c r="M9130" s="220"/>
      <c r="N9130" s="108"/>
      <c r="O9130" s="220"/>
      <c r="P9130" s="108"/>
      <c r="Q9130" s="225"/>
    </row>
    <row r="9131" spans="2:17" x14ac:dyDescent="0.25">
      <c r="B9131" s="108"/>
      <c r="C9131" s="220"/>
      <c r="D9131" s="108"/>
      <c r="E9131" s="220"/>
      <c r="F9131" s="108"/>
      <c r="G9131" s="220"/>
      <c r="H9131" s="108"/>
      <c r="I9131" s="220"/>
      <c r="J9131" s="108"/>
      <c r="K9131" s="220"/>
      <c r="L9131" s="108"/>
      <c r="M9131" s="220"/>
      <c r="N9131" s="108"/>
      <c r="O9131" s="220"/>
      <c r="P9131" s="108"/>
      <c r="Q9131" s="225"/>
    </row>
    <row r="9132" spans="2:17" x14ac:dyDescent="0.25">
      <c r="B9132" s="108"/>
      <c r="C9132" s="220"/>
      <c r="D9132" s="108"/>
      <c r="E9132" s="220"/>
      <c r="F9132" s="108"/>
      <c r="G9132" s="220"/>
      <c r="H9132" s="108"/>
      <c r="I9132" s="220"/>
      <c r="J9132" s="108"/>
      <c r="K9132" s="220"/>
      <c r="L9132" s="108"/>
      <c r="M9132" s="220"/>
      <c r="N9132" s="108"/>
      <c r="O9132" s="220"/>
      <c r="P9132" s="108"/>
      <c r="Q9132" s="225"/>
    </row>
    <row r="9133" spans="2:17" x14ac:dyDescent="0.25">
      <c r="B9133" s="108"/>
      <c r="C9133" s="220"/>
      <c r="D9133" s="108"/>
      <c r="E9133" s="220"/>
      <c r="F9133" s="108"/>
      <c r="G9133" s="220"/>
      <c r="H9133" s="108"/>
      <c r="I9133" s="220"/>
      <c r="J9133" s="108"/>
      <c r="K9133" s="220"/>
      <c r="L9133" s="108"/>
      <c r="M9133" s="220"/>
      <c r="N9133" s="108"/>
      <c r="O9133" s="220"/>
      <c r="P9133" s="108"/>
      <c r="Q9133" s="225"/>
    </row>
    <row r="9134" spans="2:17" x14ac:dyDescent="0.25">
      <c r="B9134" s="108"/>
      <c r="C9134" s="220"/>
      <c r="D9134" s="108"/>
      <c r="E9134" s="220"/>
      <c r="F9134" s="108"/>
      <c r="G9134" s="220"/>
      <c r="H9134" s="108"/>
      <c r="I9134" s="220"/>
      <c r="J9134" s="108"/>
      <c r="K9134" s="220"/>
      <c r="L9134" s="108"/>
      <c r="M9134" s="220"/>
      <c r="N9134" s="108"/>
      <c r="O9134" s="220"/>
      <c r="P9134" s="108"/>
      <c r="Q9134" s="225"/>
    </row>
    <row r="9135" spans="2:17" x14ac:dyDescent="0.25">
      <c r="B9135" s="108"/>
      <c r="C9135" s="220"/>
      <c r="D9135" s="108"/>
      <c r="E9135" s="220"/>
      <c r="F9135" s="108"/>
      <c r="G9135" s="220"/>
      <c r="H9135" s="108"/>
      <c r="I9135" s="220"/>
      <c r="J9135" s="108"/>
      <c r="K9135" s="220"/>
      <c r="L9135" s="108"/>
      <c r="M9135" s="220"/>
      <c r="N9135" s="108"/>
      <c r="O9135" s="220"/>
      <c r="P9135" s="108"/>
      <c r="Q9135" s="225"/>
    </row>
    <row r="9136" spans="2:17" x14ac:dyDescent="0.25">
      <c r="B9136" s="108"/>
      <c r="C9136" s="220"/>
      <c r="D9136" s="108"/>
      <c r="E9136" s="220"/>
      <c r="F9136" s="108"/>
      <c r="G9136" s="220"/>
      <c r="H9136" s="108"/>
      <c r="I9136" s="220"/>
      <c r="J9136" s="108"/>
      <c r="K9136" s="220"/>
      <c r="L9136" s="108"/>
      <c r="M9136" s="220"/>
      <c r="N9136" s="108"/>
      <c r="O9136" s="220"/>
      <c r="P9136" s="108"/>
      <c r="Q9136" s="225"/>
    </row>
    <row r="9137" spans="2:17" x14ac:dyDescent="0.25">
      <c r="B9137" s="108"/>
      <c r="C9137" s="220"/>
      <c r="D9137" s="108"/>
      <c r="E9137" s="220"/>
      <c r="F9137" s="108"/>
      <c r="G9137" s="220"/>
      <c r="H9137" s="108"/>
      <c r="I9137" s="220"/>
      <c r="J9137" s="108"/>
      <c r="K9137" s="220"/>
      <c r="L9137" s="108"/>
      <c r="M9137" s="220"/>
      <c r="N9137" s="108"/>
      <c r="O9137" s="220"/>
      <c r="P9137" s="108"/>
      <c r="Q9137" s="225"/>
    </row>
    <row r="9138" spans="2:17" x14ac:dyDescent="0.25">
      <c r="B9138" s="108"/>
      <c r="C9138" s="220"/>
      <c r="D9138" s="108"/>
      <c r="E9138" s="220"/>
      <c r="F9138" s="108"/>
      <c r="G9138" s="220"/>
      <c r="H9138" s="108"/>
      <c r="I9138" s="220"/>
      <c r="J9138" s="108"/>
      <c r="K9138" s="220"/>
      <c r="L9138" s="108"/>
      <c r="M9138" s="220"/>
      <c r="N9138" s="108"/>
      <c r="O9138" s="220"/>
      <c r="P9138" s="108"/>
      <c r="Q9138" s="225"/>
    </row>
    <row r="9139" spans="2:17" x14ac:dyDescent="0.25">
      <c r="B9139" s="108"/>
      <c r="C9139" s="220"/>
      <c r="D9139" s="108"/>
      <c r="E9139" s="220"/>
      <c r="F9139" s="108"/>
      <c r="G9139" s="220"/>
      <c r="H9139" s="108"/>
      <c r="I9139" s="220"/>
      <c r="J9139" s="108"/>
      <c r="K9139" s="220"/>
      <c r="L9139" s="108"/>
      <c r="M9139" s="220"/>
      <c r="N9139" s="108"/>
      <c r="O9139" s="220"/>
      <c r="P9139" s="108"/>
      <c r="Q9139" s="225"/>
    </row>
    <row r="9140" spans="2:17" x14ac:dyDescent="0.25">
      <c r="B9140" s="108"/>
      <c r="C9140" s="220"/>
      <c r="D9140" s="108"/>
      <c r="E9140" s="220"/>
      <c r="F9140" s="108"/>
      <c r="G9140" s="220"/>
      <c r="H9140" s="108"/>
      <c r="I9140" s="220"/>
      <c r="J9140" s="108"/>
      <c r="K9140" s="220"/>
      <c r="L9140" s="108"/>
      <c r="M9140" s="220"/>
      <c r="N9140" s="108"/>
      <c r="O9140" s="220"/>
      <c r="P9140" s="108"/>
      <c r="Q9140" s="225"/>
    </row>
    <row r="9141" spans="2:17" x14ac:dyDescent="0.25">
      <c r="B9141" s="108"/>
      <c r="C9141" s="220"/>
      <c r="D9141" s="108"/>
      <c r="E9141" s="220"/>
      <c r="F9141" s="108"/>
      <c r="G9141" s="220"/>
      <c r="H9141" s="108"/>
      <c r="I9141" s="220"/>
      <c r="J9141" s="108"/>
      <c r="K9141" s="220"/>
      <c r="L9141" s="108"/>
      <c r="M9141" s="220"/>
      <c r="N9141" s="108"/>
      <c r="O9141" s="220"/>
      <c r="P9141" s="108"/>
      <c r="Q9141" s="225"/>
    </row>
    <row r="9142" spans="2:17" x14ac:dyDescent="0.25">
      <c r="B9142" s="108"/>
      <c r="C9142" s="220"/>
      <c r="D9142" s="108"/>
      <c r="E9142" s="220"/>
      <c r="F9142" s="108"/>
      <c r="G9142" s="220"/>
      <c r="H9142" s="108"/>
      <c r="I9142" s="220"/>
      <c r="J9142" s="108"/>
      <c r="K9142" s="220"/>
      <c r="L9142" s="108"/>
      <c r="M9142" s="220"/>
      <c r="N9142" s="108"/>
      <c r="O9142" s="220"/>
      <c r="P9142" s="108"/>
      <c r="Q9142" s="225"/>
    </row>
    <row r="9143" spans="2:17" x14ac:dyDescent="0.25">
      <c r="B9143" s="108"/>
      <c r="C9143" s="220"/>
      <c r="D9143" s="108"/>
      <c r="E9143" s="220"/>
      <c r="F9143" s="108"/>
      <c r="G9143" s="220"/>
      <c r="H9143" s="108"/>
      <c r="I9143" s="220"/>
      <c r="J9143" s="108"/>
      <c r="K9143" s="220"/>
      <c r="L9143" s="108"/>
      <c r="M9143" s="220"/>
      <c r="N9143" s="108"/>
      <c r="O9143" s="220"/>
      <c r="P9143" s="108"/>
      <c r="Q9143" s="225"/>
    </row>
    <row r="9144" spans="2:17" x14ac:dyDescent="0.25">
      <c r="B9144" s="108"/>
      <c r="C9144" s="220"/>
      <c r="D9144" s="108"/>
      <c r="E9144" s="220"/>
      <c r="F9144" s="108"/>
      <c r="G9144" s="220"/>
      <c r="H9144" s="108"/>
      <c r="I9144" s="220"/>
      <c r="J9144" s="108"/>
      <c r="K9144" s="220"/>
      <c r="L9144" s="108"/>
      <c r="M9144" s="220"/>
      <c r="N9144" s="108"/>
      <c r="O9144" s="220"/>
      <c r="P9144" s="108"/>
      <c r="Q9144" s="225"/>
    </row>
    <row r="9145" spans="2:17" x14ac:dyDescent="0.25">
      <c r="B9145" s="108"/>
      <c r="C9145" s="220"/>
      <c r="D9145" s="108"/>
      <c r="E9145" s="220"/>
      <c r="F9145" s="108"/>
      <c r="G9145" s="220"/>
      <c r="H9145" s="108"/>
      <c r="I9145" s="220"/>
      <c r="J9145" s="108"/>
      <c r="K9145" s="220"/>
      <c r="L9145" s="108"/>
      <c r="M9145" s="220"/>
      <c r="N9145" s="108"/>
      <c r="O9145" s="220"/>
      <c r="P9145" s="108"/>
      <c r="Q9145" s="225"/>
    </row>
    <row r="9146" spans="2:17" x14ac:dyDescent="0.25">
      <c r="B9146" s="108"/>
      <c r="C9146" s="220"/>
      <c r="D9146" s="108"/>
      <c r="E9146" s="220"/>
      <c r="F9146" s="108"/>
      <c r="G9146" s="220"/>
      <c r="H9146" s="108"/>
      <c r="I9146" s="220"/>
      <c r="J9146" s="108"/>
      <c r="K9146" s="220"/>
      <c r="L9146" s="108"/>
      <c r="M9146" s="220"/>
      <c r="N9146" s="108"/>
      <c r="O9146" s="220"/>
      <c r="P9146" s="108"/>
      <c r="Q9146" s="225"/>
    </row>
    <row r="9147" spans="2:17" x14ac:dyDescent="0.25">
      <c r="B9147" s="108"/>
      <c r="C9147" s="220"/>
      <c r="D9147" s="108"/>
      <c r="E9147" s="220"/>
      <c r="F9147" s="108"/>
      <c r="G9147" s="220"/>
      <c r="H9147" s="108"/>
      <c r="I9147" s="220"/>
      <c r="J9147" s="108"/>
      <c r="K9147" s="220"/>
      <c r="L9147" s="108"/>
      <c r="M9147" s="220"/>
      <c r="N9147" s="108"/>
      <c r="O9147" s="220"/>
      <c r="P9147" s="108"/>
      <c r="Q9147" s="225"/>
    </row>
    <row r="9148" spans="2:17" x14ac:dyDescent="0.25">
      <c r="B9148" s="108"/>
      <c r="C9148" s="220"/>
      <c r="D9148" s="108"/>
      <c r="E9148" s="220"/>
      <c r="F9148" s="108"/>
      <c r="G9148" s="220"/>
      <c r="H9148" s="108"/>
      <c r="I9148" s="220"/>
      <c r="J9148" s="108"/>
      <c r="K9148" s="220"/>
      <c r="L9148" s="108"/>
      <c r="M9148" s="220"/>
      <c r="N9148" s="108"/>
      <c r="O9148" s="220"/>
      <c r="P9148" s="108"/>
      <c r="Q9148" s="225"/>
    </row>
    <row r="9149" spans="2:17" x14ac:dyDescent="0.25">
      <c r="B9149" s="108"/>
      <c r="C9149" s="220"/>
      <c r="D9149" s="108"/>
      <c r="E9149" s="220"/>
      <c r="F9149" s="108"/>
      <c r="G9149" s="220"/>
      <c r="H9149" s="108"/>
      <c r="I9149" s="220"/>
      <c r="J9149" s="108"/>
      <c r="K9149" s="220"/>
      <c r="L9149" s="108"/>
      <c r="M9149" s="220"/>
      <c r="N9149" s="108"/>
      <c r="O9149" s="220"/>
      <c r="P9149" s="108"/>
      <c r="Q9149" s="225"/>
    </row>
    <row r="9150" spans="2:17" x14ac:dyDescent="0.25">
      <c r="B9150" s="108"/>
      <c r="C9150" s="220"/>
      <c r="D9150" s="108"/>
      <c r="E9150" s="220"/>
      <c r="F9150" s="108"/>
      <c r="G9150" s="220"/>
      <c r="H9150" s="108"/>
      <c r="I9150" s="220"/>
      <c r="J9150" s="108"/>
      <c r="K9150" s="220"/>
      <c r="L9150" s="108"/>
      <c r="M9150" s="220"/>
      <c r="N9150" s="108"/>
      <c r="O9150" s="220"/>
      <c r="P9150" s="108"/>
      <c r="Q9150" s="225"/>
    </row>
    <row r="9151" spans="2:17" x14ac:dyDescent="0.25">
      <c r="B9151" s="108"/>
      <c r="C9151" s="220"/>
      <c r="D9151" s="108"/>
      <c r="E9151" s="220"/>
      <c r="F9151" s="108"/>
      <c r="G9151" s="220"/>
      <c r="H9151" s="108"/>
      <c r="I9151" s="220"/>
      <c r="J9151" s="108"/>
      <c r="K9151" s="220"/>
      <c r="L9151" s="108"/>
      <c r="M9151" s="220"/>
      <c r="N9151" s="108"/>
      <c r="O9151" s="220"/>
      <c r="P9151" s="108"/>
      <c r="Q9151" s="225"/>
    </row>
    <row r="9152" spans="2:17" x14ac:dyDescent="0.25">
      <c r="B9152" s="108"/>
      <c r="C9152" s="220"/>
      <c r="D9152" s="108"/>
      <c r="E9152" s="220"/>
      <c r="F9152" s="108"/>
      <c r="G9152" s="220"/>
      <c r="H9152" s="108"/>
      <c r="I9152" s="220"/>
      <c r="J9152" s="108"/>
      <c r="K9152" s="220"/>
      <c r="L9152" s="108"/>
      <c r="M9152" s="220"/>
      <c r="N9152" s="108"/>
      <c r="O9152" s="220"/>
      <c r="P9152" s="108"/>
      <c r="Q9152" s="225"/>
    </row>
    <row r="9153" spans="2:17" x14ac:dyDescent="0.25">
      <c r="B9153" s="108"/>
      <c r="C9153" s="220"/>
      <c r="D9153" s="108"/>
      <c r="E9153" s="220"/>
      <c r="F9153" s="108"/>
      <c r="G9153" s="220"/>
      <c r="H9153" s="108"/>
      <c r="I9153" s="220"/>
      <c r="J9153" s="108"/>
      <c r="K9153" s="220"/>
      <c r="L9153" s="108"/>
      <c r="M9153" s="220"/>
      <c r="N9153" s="108"/>
      <c r="O9153" s="220"/>
      <c r="P9153" s="108"/>
      <c r="Q9153" s="225"/>
    </row>
    <row r="9154" spans="2:17" x14ac:dyDescent="0.25">
      <c r="B9154" s="108"/>
      <c r="C9154" s="220"/>
      <c r="D9154" s="108"/>
      <c r="E9154" s="220"/>
      <c r="F9154" s="108"/>
      <c r="G9154" s="220"/>
      <c r="H9154" s="108"/>
      <c r="I9154" s="220"/>
      <c r="J9154" s="108"/>
      <c r="K9154" s="220"/>
      <c r="L9154" s="108"/>
      <c r="M9154" s="220"/>
      <c r="N9154" s="108"/>
      <c r="O9154" s="220"/>
      <c r="P9154" s="108"/>
      <c r="Q9154" s="225"/>
    </row>
    <row r="9155" spans="2:17" x14ac:dyDescent="0.25">
      <c r="B9155" s="108"/>
      <c r="C9155" s="220"/>
      <c r="D9155" s="108"/>
      <c r="E9155" s="220"/>
      <c r="F9155" s="108"/>
      <c r="G9155" s="220"/>
      <c r="H9155" s="108"/>
      <c r="I9155" s="220"/>
      <c r="J9155" s="108"/>
      <c r="K9155" s="220"/>
      <c r="L9155" s="108"/>
      <c r="M9155" s="220"/>
      <c r="N9155" s="108"/>
      <c r="O9155" s="220"/>
      <c r="P9155" s="108"/>
      <c r="Q9155" s="225"/>
    </row>
    <row r="9156" spans="2:17" x14ac:dyDescent="0.25">
      <c r="B9156" s="108"/>
      <c r="C9156" s="220"/>
      <c r="D9156" s="108"/>
      <c r="E9156" s="220"/>
      <c r="F9156" s="108"/>
      <c r="G9156" s="220"/>
      <c r="H9156" s="108"/>
      <c r="I9156" s="220"/>
      <c r="J9156" s="108"/>
      <c r="K9156" s="220"/>
      <c r="L9156" s="108"/>
      <c r="M9156" s="220"/>
      <c r="N9156" s="108"/>
      <c r="O9156" s="220"/>
      <c r="P9156" s="108"/>
      <c r="Q9156" s="225"/>
    </row>
    <row r="9157" spans="2:17" x14ac:dyDescent="0.25">
      <c r="B9157" s="108"/>
      <c r="C9157" s="220"/>
      <c r="D9157" s="108"/>
      <c r="E9157" s="220"/>
      <c r="F9157" s="108"/>
      <c r="G9157" s="220"/>
      <c r="H9157" s="108"/>
      <c r="I9157" s="220"/>
      <c r="J9157" s="108"/>
      <c r="K9157" s="220"/>
      <c r="L9157" s="108"/>
      <c r="M9157" s="220"/>
      <c r="N9157" s="108"/>
      <c r="O9157" s="220"/>
      <c r="P9157" s="108"/>
      <c r="Q9157" s="225"/>
    </row>
    <row r="9158" spans="2:17" x14ac:dyDescent="0.25">
      <c r="B9158" s="108"/>
      <c r="C9158" s="220"/>
      <c r="D9158" s="108"/>
      <c r="E9158" s="220"/>
      <c r="F9158" s="108"/>
      <c r="G9158" s="220"/>
      <c r="H9158" s="108"/>
      <c r="I9158" s="220"/>
      <c r="J9158" s="108"/>
      <c r="K9158" s="220"/>
      <c r="L9158" s="108"/>
      <c r="M9158" s="220"/>
      <c r="N9158" s="108"/>
      <c r="O9158" s="220"/>
      <c r="P9158" s="108"/>
      <c r="Q9158" s="225"/>
    </row>
    <row r="9159" spans="2:17" x14ac:dyDescent="0.25">
      <c r="B9159" s="108"/>
      <c r="C9159" s="220"/>
      <c r="D9159" s="108"/>
      <c r="E9159" s="220"/>
      <c r="F9159" s="108"/>
      <c r="G9159" s="220"/>
      <c r="H9159" s="108"/>
      <c r="I9159" s="220"/>
      <c r="J9159" s="108"/>
      <c r="K9159" s="220"/>
      <c r="L9159" s="108"/>
      <c r="M9159" s="220"/>
      <c r="N9159" s="108"/>
      <c r="O9159" s="220"/>
      <c r="P9159" s="108"/>
      <c r="Q9159" s="225"/>
    </row>
    <row r="9160" spans="2:17" x14ac:dyDescent="0.25">
      <c r="B9160" s="108"/>
      <c r="C9160" s="220"/>
      <c r="D9160" s="108"/>
      <c r="E9160" s="220"/>
      <c r="F9160" s="108"/>
      <c r="G9160" s="220"/>
      <c r="H9160" s="108"/>
      <c r="I9160" s="220"/>
      <c r="J9160" s="108"/>
      <c r="K9160" s="220"/>
      <c r="L9160" s="108"/>
      <c r="M9160" s="220"/>
      <c r="N9160" s="108"/>
      <c r="O9160" s="220"/>
      <c r="P9160" s="108"/>
      <c r="Q9160" s="225"/>
    </row>
    <row r="9161" spans="2:17" x14ac:dyDescent="0.25">
      <c r="B9161" s="108"/>
      <c r="C9161" s="220"/>
      <c r="D9161" s="108"/>
      <c r="E9161" s="220"/>
      <c r="F9161" s="108"/>
      <c r="G9161" s="220"/>
      <c r="H9161" s="108"/>
      <c r="I9161" s="220"/>
      <c r="J9161" s="108"/>
      <c r="K9161" s="220"/>
      <c r="L9161" s="108"/>
      <c r="M9161" s="220"/>
      <c r="N9161" s="108"/>
      <c r="O9161" s="220"/>
      <c r="P9161" s="108"/>
      <c r="Q9161" s="225"/>
    </row>
    <row r="9162" spans="2:17" x14ac:dyDescent="0.25">
      <c r="B9162" s="108"/>
      <c r="C9162" s="220"/>
      <c r="D9162" s="108"/>
      <c r="E9162" s="220"/>
      <c r="F9162" s="108"/>
      <c r="G9162" s="220"/>
      <c r="H9162" s="108"/>
      <c r="I9162" s="220"/>
      <c r="J9162" s="108"/>
      <c r="K9162" s="220"/>
      <c r="L9162" s="108"/>
      <c r="M9162" s="220"/>
      <c r="N9162" s="108"/>
      <c r="O9162" s="220"/>
      <c r="P9162" s="108"/>
      <c r="Q9162" s="225"/>
    </row>
    <row r="9163" spans="2:17" x14ac:dyDescent="0.25">
      <c r="B9163" s="108"/>
      <c r="C9163" s="220"/>
      <c r="D9163" s="108"/>
      <c r="E9163" s="220"/>
      <c r="F9163" s="108"/>
      <c r="G9163" s="220"/>
      <c r="H9163" s="108"/>
      <c r="I9163" s="220"/>
      <c r="J9163" s="108"/>
      <c r="K9163" s="220"/>
      <c r="L9163" s="108"/>
      <c r="M9163" s="220"/>
      <c r="N9163" s="108"/>
      <c r="O9163" s="220"/>
      <c r="P9163" s="108"/>
      <c r="Q9163" s="225"/>
    </row>
    <row r="9164" spans="2:17" x14ac:dyDescent="0.25">
      <c r="B9164" s="108"/>
      <c r="C9164" s="220"/>
      <c r="D9164" s="108"/>
      <c r="E9164" s="220"/>
      <c r="F9164" s="108"/>
      <c r="G9164" s="220"/>
      <c r="H9164" s="108"/>
      <c r="I9164" s="220"/>
      <c r="J9164" s="108"/>
      <c r="K9164" s="220"/>
      <c r="L9164" s="108"/>
      <c r="M9164" s="220"/>
      <c r="N9164" s="108"/>
      <c r="O9164" s="220"/>
      <c r="P9164" s="108"/>
      <c r="Q9164" s="225"/>
    </row>
    <row r="9165" spans="2:17" x14ac:dyDescent="0.25">
      <c r="B9165" s="108"/>
      <c r="C9165" s="220"/>
      <c r="D9165" s="108"/>
      <c r="E9165" s="220"/>
      <c r="F9165" s="108"/>
      <c r="G9165" s="220"/>
      <c r="H9165" s="108"/>
      <c r="I9165" s="220"/>
      <c r="J9165" s="108"/>
      <c r="K9165" s="220"/>
      <c r="L9165" s="108"/>
      <c r="M9165" s="220"/>
      <c r="N9165" s="108"/>
      <c r="O9165" s="220"/>
      <c r="P9165" s="108"/>
      <c r="Q9165" s="225"/>
    </row>
    <row r="9166" spans="2:17" x14ac:dyDescent="0.25">
      <c r="B9166" s="108"/>
      <c r="C9166" s="220"/>
      <c r="D9166" s="108"/>
      <c r="E9166" s="220"/>
      <c r="F9166" s="108"/>
      <c r="G9166" s="220"/>
      <c r="H9166" s="108"/>
      <c r="I9166" s="220"/>
      <c r="J9166" s="108"/>
      <c r="K9166" s="220"/>
      <c r="L9166" s="108"/>
      <c r="M9166" s="220"/>
      <c r="N9166" s="108"/>
      <c r="O9166" s="220"/>
      <c r="P9166" s="108"/>
      <c r="Q9166" s="225"/>
    </row>
    <row r="9167" spans="2:17" x14ac:dyDescent="0.25">
      <c r="B9167" s="108"/>
      <c r="C9167" s="220"/>
      <c r="D9167" s="108"/>
      <c r="E9167" s="220"/>
      <c r="F9167" s="108"/>
      <c r="G9167" s="220"/>
      <c r="H9167" s="108"/>
      <c r="I9167" s="220"/>
      <c r="J9167" s="108"/>
      <c r="K9167" s="220"/>
      <c r="L9167" s="108"/>
      <c r="M9167" s="220"/>
      <c r="N9167" s="108"/>
      <c r="O9167" s="220"/>
      <c r="P9167" s="108"/>
      <c r="Q9167" s="225"/>
    </row>
    <row r="9168" spans="2:17" x14ac:dyDescent="0.25">
      <c r="B9168" s="108"/>
      <c r="C9168" s="220"/>
      <c r="D9168" s="108"/>
      <c r="E9168" s="220"/>
      <c r="F9168" s="108"/>
      <c r="G9168" s="220"/>
      <c r="H9168" s="108"/>
      <c r="I9168" s="220"/>
      <c r="J9168" s="108"/>
      <c r="K9168" s="220"/>
      <c r="L9168" s="108"/>
      <c r="M9168" s="220"/>
      <c r="N9168" s="108"/>
      <c r="O9168" s="220"/>
      <c r="P9168" s="108"/>
      <c r="Q9168" s="225"/>
    </row>
    <row r="9169" spans="2:17" x14ac:dyDescent="0.25">
      <c r="B9169" s="108"/>
      <c r="C9169" s="220"/>
      <c r="D9169" s="108"/>
      <c r="E9169" s="220"/>
      <c r="F9169" s="108"/>
      <c r="G9169" s="220"/>
      <c r="H9169" s="108"/>
      <c r="I9169" s="220"/>
      <c r="J9169" s="108"/>
      <c r="K9169" s="220"/>
      <c r="L9169" s="108"/>
      <c r="M9169" s="220"/>
      <c r="N9169" s="108"/>
      <c r="O9169" s="220"/>
      <c r="P9169" s="108"/>
      <c r="Q9169" s="225"/>
    </row>
    <row r="9170" spans="2:17" x14ac:dyDescent="0.25">
      <c r="B9170" s="108"/>
      <c r="C9170" s="220"/>
      <c r="D9170" s="108"/>
      <c r="E9170" s="220"/>
      <c r="F9170" s="108"/>
      <c r="G9170" s="220"/>
      <c r="H9170" s="108"/>
      <c r="I9170" s="220"/>
      <c r="J9170" s="108"/>
      <c r="K9170" s="220"/>
      <c r="L9170" s="108"/>
      <c r="M9170" s="220"/>
      <c r="N9170" s="108"/>
      <c r="O9170" s="220"/>
      <c r="P9170" s="108"/>
      <c r="Q9170" s="225"/>
    </row>
    <row r="9171" spans="2:17" x14ac:dyDescent="0.25">
      <c r="B9171" s="108"/>
      <c r="C9171" s="220"/>
      <c r="D9171" s="108"/>
      <c r="E9171" s="220"/>
      <c r="F9171" s="108"/>
      <c r="G9171" s="220"/>
      <c r="H9171" s="108"/>
      <c r="I9171" s="220"/>
      <c r="J9171" s="108"/>
      <c r="K9171" s="220"/>
      <c r="L9171" s="108"/>
      <c r="M9171" s="220"/>
      <c r="N9171" s="108"/>
      <c r="O9171" s="220"/>
      <c r="P9171" s="108"/>
      <c r="Q9171" s="225"/>
    </row>
    <row r="9172" spans="2:17" x14ac:dyDescent="0.25">
      <c r="B9172" s="108"/>
      <c r="C9172" s="220"/>
      <c r="D9172" s="108"/>
      <c r="E9172" s="220"/>
      <c r="F9172" s="108"/>
      <c r="G9172" s="220"/>
      <c r="H9172" s="108"/>
      <c r="I9172" s="220"/>
      <c r="J9172" s="108"/>
      <c r="K9172" s="220"/>
      <c r="L9172" s="108"/>
      <c r="M9172" s="220"/>
      <c r="N9172" s="108"/>
      <c r="O9172" s="220"/>
      <c r="P9172" s="108"/>
      <c r="Q9172" s="225"/>
    </row>
    <row r="9173" spans="2:17" x14ac:dyDescent="0.25">
      <c r="B9173" s="108"/>
      <c r="C9173" s="220"/>
      <c r="D9173" s="108"/>
      <c r="E9173" s="220"/>
      <c r="F9173" s="108"/>
      <c r="G9173" s="220"/>
      <c r="H9173" s="108"/>
      <c r="I9173" s="220"/>
      <c r="J9173" s="108"/>
      <c r="K9173" s="220"/>
      <c r="L9173" s="108"/>
      <c r="M9173" s="220"/>
      <c r="N9173" s="108"/>
      <c r="O9173" s="220"/>
      <c r="P9173" s="108"/>
      <c r="Q9173" s="225"/>
    </row>
    <row r="9174" spans="2:17" x14ac:dyDescent="0.25">
      <c r="B9174" s="108"/>
      <c r="C9174" s="220"/>
      <c r="D9174" s="108"/>
      <c r="E9174" s="220"/>
      <c r="F9174" s="108"/>
      <c r="G9174" s="220"/>
      <c r="H9174" s="108"/>
      <c r="I9174" s="220"/>
      <c r="J9174" s="108"/>
      <c r="K9174" s="220"/>
      <c r="L9174" s="108"/>
      <c r="M9174" s="220"/>
      <c r="N9174" s="108"/>
      <c r="O9174" s="220"/>
      <c r="P9174" s="108"/>
      <c r="Q9174" s="225"/>
    </row>
    <row r="9175" spans="2:17" x14ac:dyDescent="0.25">
      <c r="B9175" s="108"/>
      <c r="C9175" s="220"/>
      <c r="D9175" s="108"/>
      <c r="E9175" s="220"/>
      <c r="F9175" s="108"/>
      <c r="G9175" s="220"/>
      <c r="H9175" s="108"/>
      <c r="I9175" s="220"/>
      <c r="J9175" s="108"/>
      <c r="K9175" s="220"/>
      <c r="L9175" s="108"/>
      <c r="M9175" s="220"/>
      <c r="N9175" s="108"/>
      <c r="O9175" s="220"/>
      <c r="P9175" s="108"/>
      <c r="Q9175" s="225"/>
    </row>
    <row r="9176" spans="2:17" x14ac:dyDescent="0.25">
      <c r="B9176" s="108"/>
      <c r="C9176" s="220"/>
      <c r="D9176" s="108"/>
      <c r="E9176" s="220"/>
      <c r="F9176" s="108"/>
      <c r="G9176" s="220"/>
      <c r="H9176" s="108"/>
      <c r="I9176" s="220"/>
      <c r="J9176" s="108"/>
      <c r="K9176" s="220"/>
      <c r="L9176" s="108"/>
      <c r="M9176" s="220"/>
      <c r="N9176" s="108"/>
      <c r="O9176" s="220"/>
      <c r="P9176" s="108"/>
      <c r="Q9176" s="225"/>
    </row>
    <row r="9177" spans="2:17" x14ac:dyDescent="0.25">
      <c r="B9177" s="108"/>
      <c r="C9177" s="220"/>
      <c r="D9177" s="108"/>
      <c r="E9177" s="220"/>
      <c r="F9177" s="108"/>
      <c r="G9177" s="220"/>
      <c r="H9177" s="108"/>
      <c r="I9177" s="220"/>
      <c r="J9177" s="108"/>
      <c r="K9177" s="220"/>
      <c r="L9177" s="108"/>
      <c r="M9177" s="220"/>
      <c r="N9177" s="108"/>
      <c r="O9177" s="220"/>
      <c r="P9177" s="108"/>
      <c r="Q9177" s="225"/>
    </row>
    <row r="9178" spans="2:17" x14ac:dyDescent="0.25">
      <c r="B9178" s="108"/>
      <c r="C9178" s="220"/>
      <c r="D9178" s="108"/>
      <c r="E9178" s="220"/>
      <c r="F9178" s="108"/>
      <c r="G9178" s="220"/>
      <c r="H9178" s="108"/>
      <c r="I9178" s="220"/>
      <c r="J9178" s="108"/>
      <c r="K9178" s="220"/>
      <c r="L9178" s="108"/>
      <c r="M9178" s="220"/>
      <c r="N9178" s="108"/>
      <c r="O9178" s="220"/>
      <c r="P9178" s="108"/>
      <c r="Q9178" s="225"/>
    </row>
    <row r="9179" spans="2:17" x14ac:dyDescent="0.25">
      <c r="B9179" s="108"/>
      <c r="C9179" s="220"/>
      <c r="D9179" s="108"/>
      <c r="E9179" s="220"/>
      <c r="F9179" s="108"/>
      <c r="G9179" s="220"/>
      <c r="H9179" s="108"/>
      <c r="I9179" s="220"/>
      <c r="J9179" s="108"/>
      <c r="K9179" s="220"/>
      <c r="L9179" s="108"/>
      <c r="M9179" s="220"/>
      <c r="N9179" s="108"/>
      <c r="O9179" s="220"/>
      <c r="P9179" s="108"/>
      <c r="Q9179" s="225"/>
    </row>
    <row r="9180" spans="2:17" x14ac:dyDescent="0.25">
      <c r="B9180" s="108"/>
      <c r="C9180" s="220"/>
      <c r="D9180" s="108"/>
      <c r="E9180" s="220"/>
      <c r="F9180" s="108"/>
      <c r="G9180" s="220"/>
      <c r="H9180" s="108"/>
      <c r="I9180" s="220"/>
      <c r="J9180" s="108"/>
      <c r="K9180" s="220"/>
      <c r="L9180" s="108"/>
      <c r="M9180" s="220"/>
      <c r="N9180" s="108"/>
      <c r="O9180" s="220"/>
      <c r="P9180" s="108"/>
      <c r="Q9180" s="225"/>
    </row>
    <row r="9181" spans="2:17" x14ac:dyDescent="0.25">
      <c r="B9181" s="108"/>
      <c r="C9181" s="220"/>
      <c r="D9181" s="108"/>
      <c r="E9181" s="220"/>
      <c r="F9181" s="108"/>
      <c r="G9181" s="220"/>
      <c r="H9181" s="108"/>
      <c r="I9181" s="220"/>
      <c r="J9181" s="108"/>
      <c r="K9181" s="220"/>
      <c r="L9181" s="108"/>
      <c r="M9181" s="220"/>
      <c r="N9181" s="108"/>
      <c r="O9181" s="220"/>
      <c r="P9181" s="108"/>
      <c r="Q9181" s="225"/>
    </row>
    <row r="9182" spans="2:17" x14ac:dyDescent="0.25">
      <c r="B9182" s="108"/>
      <c r="C9182" s="220"/>
      <c r="D9182" s="108"/>
      <c r="E9182" s="220"/>
      <c r="F9182" s="108"/>
      <c r="G9182" s="220"/>
      <c r="H9182" s="108"/>
      <c r="I9182" s="220"/>
      <c r="J9182" s="108"/>
      <c r="K9182" s="220"/>
      <c r="L9182" s="108"/>
      <c r="M9182" s="220"/>
      <c r="N9182" s="108"/>
      <c r="O9182" s="220"/>
      <c r="P9182" s="108"/>
      <c r="Q9182" s="225"/>
    </row>
    <row r="9183" spans="2:17" x14ac:dyDescent="0.25">
      <c r="B9183" s="108"/>
      <c r="C9183" s="220"/>
      <c r="D9183" s="108"/>
      <c r="E9183" s="220"/>
      <c r="F9183" s="108"/>
      <c r="G9183" s="220"/>
      <c r="H9183" s="108"/>
      <c r="I9183" s="220"/>
      <c r="J9183" s="108"/>
      <c r="K9183" s="220"/>
      <c r="L9183" s="108"/>
      <c r="M9183" s="220"/>
      <c r="N9183" s="108"/>
      <c r="O9183" s="220"/>
      <c r="P9183" s="108"/>
      <c r="Q9183" s="225"/>
    </row>
    <row r="9184" spans="2:17" x14ac:dyDescent="0.25">
      <c r="B9184" s="108"/>
      <c r="C9184" s="220"/>
      <c r="D9184" s="108"/>
      <c r="E9184" s="220"/>
      <c r="F9184" s="108"/>
      <c r="G9184" s="220"/>
      <c r="H9184" s="108"/>
      <c r="I9184" s="220"/>
      <c r="J9184" s="108"/>
      <c r="K9184" s="220"/>
      <c r="L9184" s="108"/>
      <c r="M9184" s="220"/>
      <c r="N9184" s="108"/>
      <c r="O9184" s="220"/>
      <c r="P9184" s="108"/>
      <c r="Q9184" s="225"/>
    </row>
    <row r="9185" spans="2:17" x14ac:dyDescent="0.25">
      <c r="B9185" s="108"/>
      <c r="C9185" s="220"/>
      <c r="D9185" s="108"/>
      <c r="E9185" s="220"/>
      <c r="F9185" s="108"/>
      <c r="G9185" s="220"/>
      <c r="H9185" s="108"/>
      <c r="I9185" s="220"/>
      <c r="J9185" s="108"/>
      <c r="K9185" s="220"/>
      <c r="L9185" s="108"/>
      <c r="M9185" s="220"/>
      <c r="N9185" s="108"/>
      <c r="O9185" s="220"/>
      <c r="P9185" s="108"/>
      <c r="Q9185" s="225"/>
    </row>
    <row r="9186" spans="2:17" x14ac:dyDescent="0.25">
      <c r="B9186" s="108"/>
      <c r="C9186" s="220"/>
      <c r="D9186" s="108"/>
      <c r="E9186" s="220"/>
      <c r="F9186" s="108"/>
      <c r="G9186" s="220"/>
      <c r="H9186" s="108"/>
      <c r="I9186" s="220"/>
      <c r="J9186" s="108"/>
      <c r="K9186" s="220"/>
      <c r="L9186" s="108"/>
      <c r="M9186" s="220"/>
      <c r="N9186" s="108"/>
      <c r="O9186" s="220"/>
      <c r="P9186" s="108"/>
      <c r="Q9186" s="225"/>
    </row>
    <row r="9187" spans="2:17" x14ac:dyDescent="0.25">
      <c r="B9187" s="108"/>
      <c r="C9187" s="220"/>
      <c r="D9187" s="108"/>
      <c r="E9187" s="220"/>
      <c r="F9187" s="108"/>
      <c r="G9187" s="220"/>
      <c r="H9187" s="108"/>
      <c r="I9187" s="220"/>
      <c r="J9187" s="108"/>
      <c r="K9187" s="220"/>
      <c r="L9187" s="108"/>
      <c r="M9187" s="220"/>
      <c r="N9187" s="108"/>
      <c r="O9187" s="220"/>
      <c r="P9187" s="108"/>
      <c r="Q9187" s="225"/>
    </row>
    <row r="9188" spans="2:17" x14ac:dyDescent="0.25">
      <c r="B9188" s="108"/>
      <c r="C9188" s="220"/>
      <c r="D9188" s="108"/>
      <c r="E9188" s="220"/>
      <c r="F9188" s="108"/>
      <c r="G9188" s="220"/>
      <c r="H9188" s="108"/>
      <c r="I9188" s="220"/>
      <c r="J9188" s="108"/>
      <c r="K9188" s="220"/>
      <c r="L9188" s="108"/>
      <c r="M9188" s="220"/>
      <c r="N9188" s="108"/>
      <c r="O9188" s="220"/>
      <c r="P9188" s="108"/>
      <c r="Q9188" s="225"/>
    </row>
    <row r="9189" spans="2:17" x14ac:dyDescent="0.25">
      <c r="B9189" s="108"/>
      <c r="C9189" s="220"/>
      <c r="D9189" s="108"/>
      <c r="E9189" s="220"/>
      <c r="F9189" s="108"/>
      <c r="G9189" s="220"/>
      <c r="H9189" s="108"/>
      <c r="I9189" s="220"/>
      <c r="J9189" s="108"/>
      <c r="K9189" s="220"/>
      <c r="L9189" s="108"/>
      <c r="M9189" s="220"/>
      <c r="N9189" s="108"/>
      <c r="O9189" s="220"/>
      <c r="P9189" s="108"/>
      <c r="Q9189" s="225"/>
    </row>
    <row r="9190" spans="2:17" x14ac:dyDescent="0.25">
      <c r="B9190" s="108"/>
      <c r="C9190" s="220"/>
      <c r="D9190" s="108"/>
      <c r="E9190" s="220"/>
      <c r="F9190" s="108"/>
      <c r="G9190" s="220"/>
      <c r="H9190" s="108"/>
      <c r="I9190" s="220"/>
      <c r="J9190" s="108"/>
      <c r="K9190" s="220"/>
      <c r="L9190" s="108"/>
      <c r="M9190" s="220"/>
      <c r="N9190" s="108"/>
      <c r="O9190" s="220"/>
      <c r="P9190" s="108"/>
      <c r="Q9190" s="225"/>
    </row>
    <row r="9191" spans="2:17" x14ac:dyDescent="0.25">
      <c r="B9191" s="108"/>
      <c r="C9191" s="220"/>
      <c r="D9191" s="108"/>
      <c r="E9191" s="220"/>
      <c r="F9191" s="108"/>
      <c r="G9191" s="220"/>
      <c r="H9191" s="108"/>
      <c r="I9191" s="220"/>
      <c r="J9191" s="108"/>
      <c r="K9191" s="220"/>
      <c r="L9191" s="108"/>
      <c r="M9191" s="220"/>
      <c r="N9191" s="108"/>
      <c r="O9191" s="220"/>
      <c r="P9191" s="108"/>
      <c r="Q9191" s="225"/>
    </row>
    <row r="9192" spans="2:17" x14ac:dyDescent="0.25">
      <c r="B9192" s="108"/>
      <c r="C9192" s="220"/>
      <c r="D9192" s="108"/>
      <c r="E9192" s="220"/>
      <c r="F9192" s="108"/>
      <c r="G9192" s="220"/>
      <c r="H9192" s="108"/>
      <c r="I9192" s="220"/>
      <c r="J9192" s="108"/>
      <c r="K9192" s="220"/>
      <c r="L9192" s="108"/>
      <c r="M9192" s="220"/>
      <c r="N9192" s="108"/>
      <c r="O9192" s="220"/>
      <c r="P9192" s="108"/>
      <c r="Q9192" s="225"/>
    </row>
    <row r="9193" spans="2:17" x14ac:dyDescent="0.25">
      <c r="B9193" s="108"/>
      <c r="C9193" s="220"/>
      <c r="D9193" s="108"/>
      <c r="E9193" s="220"/>
      <c r="F9193" s="108"/>
      <c r="G9193" s="220"/>
      <c r="H9193" s="108"/>
      <c r="I9193" s="220"/>
      <c r="J9193" s="108"/>
      <c r="K9193" s="220"/>
      <c r="L9193" s="108"/>
      <c r="M9193" s="220"/>
      <c r="N9193" s="108"/>
      <c r="O9193" s="220"/>
      <c r="P9193" s="108"/>
      <c r="Q9193" s="225"/>
    </row>
    <row r="9194" spans="2:17" x14ac:dyDescent="0.25">
      <c r="B9194" s="108"/>
      <c r="C9194" s="220"/>
      <c r="D9194" s="108"/>
      <c r="E9194" s="220"/>
      <c r="F9194" s="108"/>
      <c r="G9194" s="220"/>
      <c r="H9194" s="108"/>
      <c r="I9194" s="220"/>
      <c r="J9194" s="108"/>
      <c r="K9194" s="220"/>
      <c r="L9194" s="108"/>
      <c r="M9194" s="220"/>
      <c r="N9194" s="108"/>
      <c r="O9194" s="220"/>
      <c r="P9194" s="108"/>
      <c r="Q9194" s="225"/>
    </row>
    <row r="9195" spans="2:17" x14ac:dyDescent="0.25">
      <c r="B9195" s="108"/>
      <c r="C9195" s="220"/>
      <c r="D9195" s="108"/>
      <c r="E9195" s="220"/>
      <c r="F9195" s="108"/>
      <c r="G9195" s="220"/>
      <c r="H9195" s="108"/>
      <c r="I9195" s="220"/>
      <c r="J9195" s="108"/>
      <c r="K9195" s="220"/>
      <c r="L9195" s="108"/>
      <c r="M9195" s="220"/>
      <c r="N9195" s="108"/>
      <c r="O9195" s="220"/>
      <c r="P9195" s="108"/>
      <c r="Q9195" s="225"/>
    </row>
    <row r="9196" spans="2:17" x14ac:dyDescent="0.25">
      <c r="B9196" s="108"/>
      <c r="C9196" s="220"/>
      <c r="D9196" s="108"/>
      <c r="E9196" s="220"/>
      <c r="F9196" s="108"/>
      <c r="G9196" s="220"/>
      <c r="H9196" s="108"/>
      <c r="I9196" s="220"/>
      <c r="J9196" s="108"/>
      <c r="K9196" s="220"/>
      <c r="L9196" s="108"/>
      <c r="M9196" s="220"/>
      <c r="N9196" s="108"/>
      <c r="O9196" s="220"/>
      <c r="P9196" s="108"/>
      <c r="Q9196" s="225"/>
    </row>
    <row r="9197" spans="2:17" x14ac:dyDescent="0.25">
      <c r="B9197" s="108"/>
      <c r="C9197" s="220"/>
      <c r="D9197" s="108"/>
      <c r="E9197" s="220"/>
      <c r="F9197" s="108"/>
      <c r="G9197" s="220"/>
      <c r="H9197" s="108"/>
      <c r="I9197" s="220"/>
      <c r="J9197" s="108"/>
      <c r="K9197" s="220"/>
      <c r="L9197" s="108"/>
      <c r="M9197" s="220"/>
      <c r="N9197" s="108"/>
      <c r="O9197" s="220"/>
      <c r="P9197" s="108"/>
      <c r="Q9197" s="225"/>
    </row>
    <row r="9198" spans="2:17" x14ac:dyDescent="0.25">
      <c r="B9198" s="108"/>
      <c r="C9198" s="220"/>
      <c r="D9198" s="108"/>
      <c r="E9198" s="220"/>
      <c r="F9198" s="108"/>
      <c r="G9198" s="220"/>
      <c r="H9198" s="108"/>
      <c r="I9198" s="220"/>
      <c r="J9198" s="108"/>
      <c r="K9198" s="220"/>
      <c r="L9198" s="108"/>
      <c r="M9198" s="220"/>
      <c r="N9198" s="108"/>
      <c r="O9198" s="220"/>
      <c r="P9198" s="108"/>
      <c r="Q9198" s="225"/>
    </row>
    <row r="9199" spans="2:17" x14ac:dyDescent="0.25">
      <c r="B9199" s="108"/>
      <c r="C9199" s="220"/>
      <c r="D9199" s="108"/>
      <c r="E9199" s="220"/>
      <c r="F9199" s="108"/>
      <c r="G9199" s="220"/>
      <c r="H9199" s="108"/>
      <c r="I9199" s="220"/>
      <c r="J9199" s="108"/>
      <c r="K9199" s="220"/>
      <c r="L9199" s="108"/>
      <c r="M9199" s="220"/>
      <c r="N9199" s="108"/>
      <c r="O9199" s="220"/>
      <c r="P9199" s="108"/>
      <c r="Q9199" s="225"/>
    </row>
    <row r="9200" spans="2:17" x14ac:dyDescent="0.25">
      <c r="B9200" s="108"/>
      <c r="C9200" s="220"/>
      <c r="D9200" s="108"/>
      <c r="E9200" s="220"/>
      <c r="F9200" s="108"/>
      <c r="G9200" s="220"/>
      <c r="H9200" s="108"/>
      <c r="I9200" s="220"/>
      <c r="J9200" s="108"/>
      <c r="K9200" s="220"/>
      <c r="L9200" s="108"/>
      <c r="M9200" s="220"/>
      <c r="N9200" s="108"/>
      <c r="O9200" s="220"/>
      <c r="P9200" s="108"/>
      <c r="Q9200" s="225"/>
    </row>
    <row r="9201" spans="2:17" x14ac:dyDescent="0.25">
      <c r="B9201" s="108"/>
      <c r="C9201" s="220"/>
      <c r="D9201" s="108"/>
      <c r="E9201" s="220"/>
      <c r="F9201" s="108"/>
      <c r="G9201" s="220"/>
      <c r="H9201" s="108"/>
      <c r="I9201" s="220"/>
      <c r="J9201" s="108"/>
      <c r="K9201" s="220"/>
      <c r="L9201" s="108"/>
      <c r="M9201" s="220"/>
      <c r="N9201" s="108"/>
      <c r="O9201" s="220"/>
      <c r="P9201" s="108"/>
      <c r="Q9201" s="225"/>
    </row>
    <row r="9202" spans="2:17" x14ac:dyDescent="0.25">
      <c r="B9202" s="108"/>
      <c r="C9202" s="220"/>
      <c r="D9202" s="108"/>
      <c r="E9202" s="220"/>
      <c r="F9202" s="108"/>
      <c r="G9202" s="220"/>
      <c r="H9202" s="108"/>
      <c r="I9202" s="220"/>
      <c r="J9202" s="108"/>
      <c r="K9202" s="220"/>
      <c r="L9202" s="108"/>
      <c r="M9202" s="220"/>
      <c r="N9202" s="108"/>
      <c r="O9202" s="220"/>
      <c r="P9202" s="108"/>
      <c r="Q9202" s="225"/>
    </row>
    <row r="9203" spans="2:17" x14ac:dyDescent="0.25">
      <c r="B9203" s="108"/>
      <c r="C9203" s="220"/>
      <c r="D9203" s="108"/>
      <c r="E9203" s="220"/>
      <c r="F9203" s="108"/>
      <c r="G9203" s="220"/>
      <c r="H9203" s="108"/>
      <c r="I9203" s="220"/>
      <c r="J9203" s="108"/>
      <c r="K9203" s="220"/>
      <c r="L9203" s="108"/>
      <c r="M9203" s="220"/>
      <c r="N9203" s="108"/>
      <c r="O9203" s="220"/>
      <c r="P9203" s="108"/>
      <c r="Q9203" s="225"/>
    </row>
    <row r="9204" spans="2:17" x14ac:dyDescent="0.25">
      <c r="B9204" s="108"/>
      <c r="C9204" s="220"/>
      <c r="D9204" s="108"/>
      <c r="E9204" s="220"/>
      <c r="F9204" s="108"/>
      <c r="G9204" s="220"/>
      <c r="H9204" s="108"/>
      <c r="I9204" s="220"/>
      <c r="J9204" s="108"/>
      <c r="K9204" s="220"/>
      <c r="L9204" s="108"/>
      <c r="M9204" s="220"/>
      <c r="N9204" s="108"/>
      <c r="O9204" s="220"/>
      <c r="P9204" s="108"/>
      <c r="Q9204" s="225"/>
    </row>
    <row r="9205" spans="2:17" x14ac:dyDescent="0.25">
      <c r="B9205" s="108"/>
      <c r="C9205" s="220"/>
      <c r="D9205" s="108"/>
      <c r="E9205" s="220"/>
      <c r="F9205" s="108"/>
      <c r="G9205" s="220"/>
      <c r="H9205" s="108"/>
      <c r="I9205" s="220"/>
      <c r="J9205" s="108"/>
      <c r="K9205" s="220"/>
      <c r="L9205" s="108"/>
      <c r="M9205" s="220"/>
      <c r="N9205" s="108"/>
      <c r="O9205" s="220"/>
      <c r="P9205" s="108"/>
      <c r="Q9205" s="225"/>
    </row>
    <row r="9206" spans="2:17" x14ac:dyDescent="0.25">
      <c r="B9206" s="108"/>
      <c r="C9206" s="220"/>
      <c r="D9206" s="108"/>
      <c r="E9206" s="220"/>
      <c r="F9206" s="108"/>
      <c r="G9206" s="220"/>
      <c r="H9206" s="108"/>
      <c r="I9206" s="220"/>
      <c r="J9206" s="108"/>
      <c r="K9206" s="220"/>
      <c r="L9206" s="108"/>
      <c r="M9206" s="220"/>
      <c r="N9206" s="108"/>
      <c r="O9206" s="220"/>
      <c r="P9206" s="108"/>
      <c r="Q9206" s="225"/>
    </row>
    <row r="9207" spans="2:17" x14ac:dyDescent="0.25">
      <c r="B9207" s="108"/>
      <c r="C9207" s="220"/>
      <c r="D9207" s="108"/>
      <c r="E9207" s="220"/>
      <c r="F9207" s="108"/>
      <c r="G9207" s="220"/>
      <c r="H9207" s="108"/>
      <c r="I9207" s="220"/>
      <c r="J9207" s="108"/>
      <c r="K9207" s="220"/>
      <c r="L9207" s="108"/>
      <c r="M9207" s="220"/>
      <c r="N9207" s="108"/>
      <c r="O9207" s="220"/>
      <c r="P9207" s="108"/>
      <c r="Q9207" s="225"/>
    </row>
    <row r="9208" spans="2:17" x14ac:dyDescent="0.25">
      <c r="B9208" s="108"/>
      <c r="C9208" s="220"/>
      <c r="D9208" s="108"/>
      <c r="E9208" s="220"/>
      <c r="F9208" s="108"/>
      <c r="G9208" s="220"/>
      <c r="H9208" s="108"/>
      <c r="I9208" s="220"/>
      <c r="J9208" s="108"/>
      <c r="K9208" s="220"/>
      <c r="L9208" s="108"/>
      <c r="M9208" s="220"/>
      <c r="N9208" s="108"/>
      <c r="O9208" s="220"/>
      <c r="P9208" s="108"/>
      <c r="Q9208" s="225"/>
    </row>
    <row r="9209" spans="2:17" x14ac:dyDescent="0.25">
      <c r="B9209" s="108"/>
      <c r="C9209" s="220"/>
      <c r="D9209" s="108"/>
      <c r="E9209" s="220"/>
      <c r="F9209" s="108"/>
      <c r="G9209" s="220"/>
      <c r="H9209" s="108"/>
      <c r="I9209" s="220"/>
      <c r="J9209" s="108"/>
      <c r="K9209" s="220"/>
      <c r="L9209" s="108"/>
      <c r="M9209" s="220"/>
      <c r="N9209" s="108"/>
      <c r="O9209" s="220"/>
      <c r="P9209" s="108"/>
      <c r="Q9209" s="225"/>
    </row>
    <row r="9210" spans="2:17" x14ac:dyDescent="0.25">
      <c r="B9210" s="108"/>
      <c r="C9210" s="220"/>
      <c r="D9210" s="108"/>
      <c r="E9210" s="220"/>
      <c r="F9210" s="108"/>
      <c r="G9210" s="220"/>
      <c r="H9210" s="108"/>
      <c r="I9210" s="220"/>
      <c r="J9210" s="108"/>
      <c r="K9210" s="220"/>
      <c r="L9210" s="108"/>
      <c r="M9210" s="220"/>
      <c r="N9210" s="108"/>
      <c r="O9210" s="220"/>
      <c r="P9210" s="108"/>
      <c r="Q9210" s="225"/>
    </row>
    <row r="9211" spans="2:17" x14ac:dyDescent="0.25">
      <c r="B9211" s="108"/>
      <c r="C9211" s="220"/>
      <c r="D9211" s="108"/>
      <c r="E9211" s="220"/>
      <c r="F9211" s="108"/>
      <c r="G9211" s="220"/>
      <c r="H9211" s="108"/>
      <c r="I9211" s="220"/>
      <c r="J9211" s="108"/>
      <c r="K9211" s="220"/>
      <c r="L9211" s="108"/>
      <c r="M9211" s="220"/>
      <c r="N9211" s="108"/>
      <c r="O9211" s="220"/>
      <c r="P9211" s="108"/>
      <c r="Q9211" s="225"/>
    </row>
    <row r="9212" spans="2:17" x14ac:dyDescent="0.25">
      <c r="B9212" s="108"/>
      <c r="C9212" s="220"/>
      <c r="D9212" s="108"/>
      <c r="E9212" s="220"/>
      <c r="F9212" s="108"/>
      <c r="G9212" s="220"/>
      <c r="H9212" s="108"/>
      <c r="I9212" s="220"/>
      <c r="J9212" s="108"/>
      <c r="K9212" s="220"/>
      <c r="L9212" s="108"/>
      <c r="M9212" s="220"/>
      <c r="N9212" s="108"/>
      <c r="O9212" s="220"/>
      <c r="P9212" s="108"/>
      <c r="Q9212" s="225"/>
    </row>
    <row r="9213" spans="2:17" x14ac:dyDescent="0.25">
      <c r="B9213" s="108"/>
      <c r="C9213" s="220"/>
      <c r="D9213" s="108"/>
      <c r="E9213" s="220"/>
      <c r="F9213" s="108"/>
      <c r="G9213" s="220"/>
      <c r="H9213" s="108"/>
      <c r="I9213" s="220"/>
      <c r="J9213" s="108"/>
      <c r="K9213" s="220"/>
      <c r="L9213" s="108"/>
      <c r="M9213" s="220"/>
      <c r="N9213" s="108"/>
      <c r="O9213" s="220"/>
      <c r="P9213" s="108"/>
      <c r="Q9213" s="225"/>
    </row>
    <row r="9214" spans="2:17" x14ac:dyDescent="0.25">
      <c r="B9214" s="108"/>
      <c r="C9214" s="220"/>
      <c r="D9214" s="108"/>
      <c r="E9214" s="220"/>
      <c r="F9214" s="108"/>
      <c r="G9214" s="220"/>
      <c r="H9214" s="108"/>
      <c r="I9214" s="220"/>
      <c r="J9214" s="108"/>
      <c r="K9214" s="220"/>
      <c r="L9214" s="108"/>
      <c r="M9214" s="220"/>
      <c r="N9214" s="108"/>
      <c r="O9214" s="220"/>
      <c r="P9214" s="108"/>
      <c r="Q9214" s="225"/>
    </row>
    <row r="9215" spans="2:17" x14ac:dyDescent="0.25">
      <c r="B9215" s="108"/>
      <c r="C9215" s="220"/>
      <c r="D9215" s="108"/>
      <c r="E9215" s="220"/>
      <c r="F9215" s="108"/>
      <c r="G9215" s="220"/>
      <c r="H9215" s="108"/>
      <c r="I9215" s="220"/>
      <c r="J9215" s="108"/>
      <c r="K9215" s="220"/>
      <c r="L9215" s="108"/>
      <c r="M9215" s="220"/>
      <c r="N9215" s="108"/>
      <c r="O9215" s="220"/>
      <c r="P9215" s="108"/>
      <c r="Q9215" s="225"/>
    </row>
    <row r="9216" spans="2:17" x14ac:dyDescent="0.25">
      <c r="B9216" s="108"/>
      <c r="C9216" s="220"/>
      <c r="D9216" s="108"/>
      <c r="E9216" s="220"/>
      <c r="F9216" s="108"/>
      <c r="G9216" s="220"/>
      <c r="H9216" s="108"/>
      <c r="I9216" s="220"/>
      <c r="J9216" s="108"/>
      <c r="K9216" s="220"/>
      <c r="L9216" s="108"/>
      <c r="M9216" s="220"/>
      <c r="N9216" s="108"/>
      <c r="O9216" s="220"/>
      <c r="P9216" s="108"/>
      <c r="Q9216" s="225"/>
    </row>
    <row r="9217" spans="2:17" x14ac:dyDescent="0.25">
      <c r="B9217" s="108"/>
      <c r="C9217" s="220"/>
      <c r="D9217" s="108"/>
      <c r="E9217" s="220"/>
      <c r="F9217" s="108"/>
      <c r="G9217" s="220"/>
      <c r="H9217" s="108"/>
      <c r="I9217" s="220"/>
      <c r="J9217" s="108"/>
      <c r="K9217" s="220"/>
      <c r="L9217" s="108"/>
      <c r="M9217" s="220"/>
      <c r="N9217" s="108"/>
      <c r="O9217" s="220"/>
      <c r="P9217" s="108"/>
      <c r="Q9217" s="225"/>
    </row>
    <row r="9218" spans="2:17" x14ac:dyDescent="0.25">
      <c r="B9218" s="108"/>
      <c r="C9218" s="220"/>
      <c r="D9218" s="108"/>
      <c r="E9218" s="220"/>
      <c r="F9218" s="108"/>
      <c r="G9218" s="220"/>
      <c r="H9218" s="108"/>
      <c r="I9218" s="220"/>
      <c r="J9218" s="108"/>
      <c r="K9218" s="220"/>
      <c r="L9218" s="108"/>
      <c r="M9218" s="220"/>
      <c r="N9218" s="108"/>
      <c r="O9218" s="220"/>
      <c r="P9218" s="108"/>
      <c r="Q9218" s="225"/>
    </row>
    <row r="9219" spans="2:17" x14ac:dyDescent="0.25">
      <c r="B9219" s="108"/>
      <c r="C9219" s="220"/>
      <c r="D9219" s="108"/>
      <c r="E9219" s="220"/>
      <c r="F9219" s="108"/>
      <c r="G9219" s="220"/>
      <c r="H9219" s="108"/>
      <c r="I9219" s="220"/>
      <c r="J9219" s="108"/>
      <c r="K9219" s="220"/>
      <c r="L9219" s="108"/>
      <c r="M9219" s="220"/>
      <c r="N9219" s="108"/>
      <c r="O9219" s="220"/>
      <c r="P9219" s="108"/>
      <c r="Q9219" s="225"/>
    </row>
    <row r="9220" spans="2:17" x14ac:dyDescent="0.25">
      <c r="B9220" s="108"/>
      <c r="C9220" s="220"/>
      <c r="D9220" s="108"/>
      <c r="E9220" s="220"/>
      <c r="F9220" s="108"/>
      <c r="G9220" s="220"/>
      <c r="H9220" s="108"/>
      <c r="I9220" s="220"/>
      <c r="J9220" s="108"/>
      <c r="K9220" s="220"/>
      <c r="L9220" s="108"/>
      <c r="M9220" s="220"/>
      <c r="N9220" s="108"/>
      <c r="O9220" s="220"/>
      <c r="P9220" s="108"/>
      <c r="Q9220" s="225"/>
    </row>
    <row r="9221" spans="2:17" x14ac:dyDescent="0.25">
      <c r="B9221" s="108"/>
      <c r="C9221" s="220"/>
      <c r="D9221" s="108"/>
      <c r="E9221" s="220"/>
      <c r="F9221" s="108"/>
      <c r="G9221" s="220"/>
      <c r="H9221" s="108"/>
      <c r="I9221" s="220"/>
      <c r="J9221" s="108"/>
      <c r="K9221" s="220"/>
      <c r="L9221" s="108"/>
      <c r="M9221" s="220"/>
      <c r="N9221" s="108"/>
      <c r="O9221" s="220"/>
      <c r="P9221" s="108"/>
      <c r="Q9221" s="225"/>
    </row>
    <row r="9222" spans="2:17" x14ac:dyDescent="0.25">
      <c r="B9222" s="108"/>
      <c r="C9222" s="220"/>
      <c r="D9222" s="108"/>
      <c r="E9222" s="220"/>
      <c r="F9222" s="108"/>
      <c r="G9222" s="220"/>
      <c r="H9222" s="108"/>
      <c r="I9222" s="220"/>
      <c r="J9222" s="108"/>
      <c r="K9222" s="220"/>
      <c r="L9222" s="108"/>
      <c r="M9222" s="220"/>
      <c r="N9222" s="108"/>
      <c r="O9222" s="220"/>
      <c r="P9222" s="108"/>
      <c r="Q9222" s="225"/>
    </row>
    <row r="9223" spans="2:17" x14ac:dyDescent="0.25">
      <c r="B9223" s="108"/>
      <c r="C9223" s="220"/>
      <c r="D9223" s="108"/>
      <c r="E9223" s="220"/>
      <c r="F9223" s="108"/>
      <c r="G9223" s="220"/>
      <c r="H9223" s="108"/>
      <c r="I9223" s="220"/>
      <c r="J9223" s="108"/>
      <c r="K9223" s="220"/>
      <c r="L9223" s="108"/>
      <c r="M9223" s="220"/>
      <c r="N9223" s="108"/>
      <c r="O9223" s="220"/>
      <c r="P9223" s="108"/>
      <c r="Q9223" s="225"/>
    </row>
    <row r="9224" spans="2:17" x14ac:dyDescent="0.25">
      <c r="B9224" s="108"/>
      <c r="C9224" s="220"/>
      <c r="D9224" s="108"/>
      <c r="E9224" s="220"/>
      <c r="F9224" s="108"/>
      <c r="G9224" s="220"/>
      <c r="H9224" s="108"/>
      <c r="I9224" s="220"/>
      <c r="J9224" s="108"/>
      <c r="K9224" s="220"/>
      <c r="L9224" s="108"/>
      <c r="M9224" s="220"/>
      <c r="N9224" s="108"/>
      <c r="O9224" s="220"/>
      <c r="P9224" s="108"/>
      <c r="Q9224" s="225"/>
    </row>
    <row r="9225" spans="2:17" x14ac:dyDescent="0.25">
      <c r="B9225" s="108"/>
      <c r="C9225" s="220"/>
      <c r="D9225" s="108"/>
      <c r="E9225" s="220"/>
      <c r="F9225" s="108"/>
      <c r="G9225" s="220"/>
      <c r="H9225" s="108"/>
      <c r="I9225" s="220"/>
      <c r="J9225" s="108"/>
      <c r="K9225" s="220"/>
      <c r="L9225" s="108"/>
      <c r="M9225" s="220"/>
      <c r="N9225" s="108"/>
      <c r="O9225" s="220"/>
      <c r="P9225" s="108"/>
      <c r="Q9225" s="225"/>
    </row>
    <row r="9226" spans="2:17" x14ac:dyDescent="0.25">
      <c r="B9226" s="108"/>
      <c r="C9226" s="220"/>
      <c r="D9226" s="108"/>
      <c r="E9226" s="220"/>
      <c r="F9226" s="108"/>
      <c r="G9226" s="220"/>
      <c r="H9226" s="108"/>
      <c r="I9226" s="220"/>
      <c r="J9226" s="108"/>
      <c r="K9226" s="220"/>
      <c r="L9226" s="108"/>
      <c r="M9226" s="220"/>
      <c r="N9226" s="108"/>
      <c r="O9226" s="220"/>
      <c r="P9226" s="108"/>
      <c r="Q9226" s="225"/>
    </row>
    <row r="9227" spans="2:17" x14ac:dyDescent="0.25">
      <c r="B9227" s="108"/>
      <c r="C9227" s="220"/>
      <c r="D9227" s="108"/>
      <c r="E9227" s="220"/>
      <c r="F9227" s="108"/>
      <c r="G9227" s="220"/>
      <c r="H9227" s="108"/>
      <c r="I9227" s="220"/>
      <c r="J9227" s="108"/>
      <c r="K9227" s="220"/>
      <c r="L9227" s="108"/>
      <c r="M9227" s="220"/>
      <c r="N9227" s="108"/>
      <c r="O9227" s="220"/>
      <c r="P9227" s="108"/>
      <c r="Q9227" s="225"/>
    </row>
    <row r="9228" spans="2:17" x14ac:dyDescent="0.25">
      <c r="B9228" s="108"/>
      <c r="C9228" s="220"/>
      <c r="D9228" s="108"/>
      <c r="E9228" s="220"/>
      <c r="F9228" s="108"/>
      <c r="G9228" s="220"/>
      <c r="H9228" s="108"/>
      <c r="I9228" s="220"/>
      <c r="J9228" s="108"/>
      <c r="K9228" s="220"/>
      <c r="L9228" s="108"/>
      <c r="M9228" s="220"/>
      <c r="N9228" s="108"/>
      <c r="O9228" s="220"/>
      <c r="P9228" s="108"/>
      <c r="Q9228" s="225"/>
    </row>
    <row r="9229" spans="2:17" x14ac:dyDescent="0.25">
      <c r="B9229" s="108"/>
      <c r="C9229" s="220"/>
      <c r="D9229" s="108"/>
      <c r="E9229" s="220"/>
      <c r="F9229" s="108"/>
      <c r="G9229" s="220"/>
      <c r="H9229" s="108"/>
      <c r="I9229" s="220"/>
      <c r="J9229" s="108"/>
      <c r="K9229" s="220"/>
      <c r="L9229" s="108"/>
      <c r="M9229" s="220"/>
      <c r="N9229" s="108"/>
      <c r="O9229" s="220"/>
      <c r="P9229" s="108"/>
      <c r="Q9229" s="225"/>
    </row>
    <row r="9230" spans="2:17" x14ac:dyDescent="0.25">
      <c r="B9230" s="108"/>
      <c r="C9230" s="220"/>
      <c r="D9230" s="108"/>
      <c r="E9230" s="220"/>
      <c r="F9230" s="108"/>
      <c r="G9230" s="220"/>
      <c r="H9230" s="108"/>
      <c r="I9230" s="220"/>
      <c r="J9230" s="108"/>
      <c r="K9230" s="220"/>
      <c r="L9230" s="108"/>
      <c r="M9230" s="220"/>
      <c r="N9230" s="108"/>
      <c r="O9230" s="220"/>
      <c r="P9230" s="108"/>
      <c r="Q9230" s="225"/>
    </row>
    <row r="9231" spans="2:17" x14ac:dyDescent="0.25">
      <c r="B9231" s="108"/>
      <c r="C9231" s="220"/>
      <c r="D9231" s="108"/>
      <c r="E9231" s="220"/>
      <c r="F9231" s="108"/>
      <c r="G9231" s="220"/>
      <c r="H9231" s="108"/>
      <c r="I9231" s="220"/>
      <c r="J9231" s="108"/>
      <c r="K9231" s="220"/>
      <c r="L9231" s="108"/>
      <c r="M9231" s="220"/>
      <c r="N9231" s="108"/>
      <c r="O9231" s="220"/>
      <c r="P9231" s="108"/>
      <c r="Q9231" s="225"/>
    </row>
    <row r="9232" spans="2:17" x14ac:dyDescent="0.25">
      <c r="B9232" s="108"/>
      <c r="C9232" s="220"/>
      <c r="D9232" s="108"/>
      <c r="E9232" s="220"/>
      <c r="F9232" s="108"/>
      <c r="G9232" s="220"/>
      <c r="H9232" s="108"/>
      <c r="I9232" s="220"/>
      <c r="J9232" s="108"/>
      <c r="K9232" s="220"/>
      <c r="L9232" s="108"/>
      <c r="M9232" s="220"/>
      <c r="N9232" s="108"/>
      <c r="O9232" s="220"/>
      <c r="P9232" s="108"/>
      <c r="Q9232" s="225"/>
    </row>
    <row r="9233" spans="2:17" x14ac:dyDescent="0.25">
      <c r="B9233" s="108"/>
      <c r="C9233" s="220"/>
      <c r="D9233" s="108"/>
      <c r="E9233" s="220"/>
      <c r="F9233" s="108"/>
      <c r="G9233" s="220"/>
      <c r="H9233" s="108"/>
      <c r="I9233" s="220"/>
      <c r="J9233" s="108"/>
      <c r="K9233" s="220"/>
      <c r="L9233" s="108"/>
      <c r="M9233" s="220"/>
      <c r="N9233" s="108"/>
      <c r="O9233" s="220"/>
      <c r="P9233" s="108"/>
      <c r="Q9233" s="225"/>
    </row>
    <row r="9234" spans="2:17" x14ac:dyDescent="0.25">
      <c r="B9234" s="108"/>
      <c r="C9234" s="220"/>
      <c r="D9234" s="108"/>
      <c r="E9234" s="220"/>
      <c r="F9234" s="108"/>
      <c r="G9234" s="220"/>
      <c r="H9234" s="108"/>
      <c r="I9234" s="220"/>
      <c r="J9234" s="108"/>
      <c r="K9234" s="220"/>
      <c r="L9234" s="108"/>
      <c r="M9234" s="220"/>
      <c r="N9234" s="108"/>
      <c r="O9234" s="220"/>
      <c r="P9234" s="108"/>
      <c r="Q9234" s="225"/>
    </row>
    <row r="9235" spans="2:17" x14ac:dyDescent="0.25">
      <c r="B9235" s="108"/>
      <c r="C9235" s="220"/>
      <c r="D9235" s="108"/>
      <c r="E9235" s="220"/>
      <c r="F9235" s="108"/>
      <c r="G9235" s="220"/>
      <c r="H9235" s="108"/>
      <c r="I9235" s="220"/>
      <c r="J9235" s="108"/>
      <c r="K9235" s="220"/>
      <c r="L9235" s="108"/>
      <c r="M9235" s="220"/>
      <c r="N9235" s="108"/>
      <c r="O9235" s="220"/>
      <c r="P9235" s="108"/>
      <c r="Q9235" s="225"/>
    </row>
    <row r="9236" spans="2:17" x14ac:dyDescent="0.25">
      <c r="B9236" s="108"/>
      <c r="C9236" s="220"/>
      <c r="D9236" s="108"/>
      <c r="E9236" s="220"/>
      <c r="F9236" s="108"/>
      <c r="G9236" s="220"/>
      <c r="H9236" s="108"/>
      <c r="I9236" s="220"/>
      <c r="J9236" s="108"/>
      <c r="K9236" s="220"/>
      <c r="L9236" s="108"/>
      <c r="M9236" s="220"/>
      <c r="N9236" s="108"/>
      <c r="O9236" s="220"/>
      <c r="P9236" s="108"/>
      <c r="Q9236" s="225"/>
    </row>
    <row r="9237" spans="2:17" x14ac:dyDescent="0.25">
      <c r="B9237" s="108"/>
      <c r="C9237" s="220"/>
      <c r="D9237" s="108"/>
      <c r="E9237" s="220"/>
      <c r="F9237" s="108"/>
      <c r="G9237" s="220"/>
      <c r="H9237" s="108"/>
      <c r="I9237" s="220"/>
      <c r="J9237" s="108"/>
      <c r="K9237" s="220"/>
      <c r="L9237" s="108"/>
      <c r="M9237" s="220"/>
      <c r="N9237" s="108"/>
      <c r="O9237" s="220"/>
      <c r="P9237" s="108"/>
      <c r="Q9237" s="225"/>
    </row>
    <row r="9238" spans="2:17" x14ac:dyDescent="0.25">
      <c r="B9238" s="108"/>
      <c r="C9238" s="220"/>
      <c r="D9238" s="108"/>
      <c r="E9238" s="220"/>
      <c r="F9238" s="108"/>
      <c r="G9238" s="220"/>
      <c r="H9238" s="108"/>
      <c r="I9238" s="220"/>
      <c r="J9238" s="108"/>
      <c r="K9238" s="220"/>
      <c r="L9238" s="108"/>
      <c r="M9238" s="220"/>
      <c r="N9238" s="108"/>
      <c r="O9238" s="220"/>
      <c r="P9238" s="108"/>
      <c r="Q9238" s="225"/>
    </row>
    <row r="9239" spans="2:17" x14ac:dyDescent="0.25">
      <c r="B9239" s="108"/>
      <c r="C9239" s="220"/>
      <c r="D9239" s="108"/>
      <c r="E9239" s="220"/>
      <c r="F9239" s="108"/>
      <c r="G9239" s="220"/>
      <c r="H9239" s="108"/>
      <c r="I9239" s="220"/>
      <c r="J9239" s="108"/>
      <c r="K9239" s="220"/>
      <c r="L9239" s="108"/>
      <c r="M9239" s="220"/>
      <c r="N9239" s="108"/>
      <c r="O9239" s="220"/>
      <c r="P9239" s="108"/>
      <c r="Q9239" s="225"/>
    </row>
    <row r="9240" spans="2:17" x14ac:dyDescent="0.25">
      <c r="B9240" s="108"/>
      <c r="C9240" s="220"/>
      <c r="D9240" s="108"/>
      <c r="E9240" s="220"/>
      <c r="F9240" s="108"/>
      <c r="G9240" s="220"/>
      <c r="H9240" s="108"/>
      <c r="I9240" s="220"/>
      <c r="J9240" s="108"/>
      <c r="K9240" s="220"/>
      <c r="L9240" s="108"/>
      <c r="M9240" s="220"/>
      <c r="N9240" s="108"/>
      <c r="O9240" s="220"/>
      <c r="P9240" s="108"/>
      <c r="Q9240" s="225"/>
    </row>
    <row r="9241" spans="2:17" x14ac:dyDescent="0.25">
      <c r="B9241" s="108"/>
      <c r="C9241" s="220"/>
      <c r="D9241" s="108"/>
      <c r="E9241" s="220"/>
      <c r="F9241" s="108"/>
      <c r="G9241" s="220"/>
      <c r="H9241" s="108"/>
      <c r="I9241" s="220"/>
      <c r="J9241" s="108"/>
      <c r="K9241" s="220"/>
      <c r="L9241" s="108"/>
      <c r="M9241" s="220"/>
      <c r="N9241" s="108"/>
      <c r="O9241" s="220"/>
      <c r="P9241" s="108"/>
      <c r="Q9241" s="225"/>
    </row>
    <row r="9242" spans="2:17" x14ac:dyDescent="0.25">
      <c r="B9242" s="108"/>
      <c r="C9242" s="220"/>
      <c r="D9242" s="108"/>
      <c r="E9242" s="220"/>
      <c r="F9242" s="108"/>
      <c r="G9242" s="220"/>
      <c r="H9242" s="108"/>
      <c r="I9242" s="220"/>
      <c r="J9242" s="108"/>
      <c r="K9242" s="220"/>
      <c r="L9242" s="108"/>
      <c r="M9242" s="220"/>
      <c r="N9242" s="108"/>
      <c r="O9242" s="220"/>
      <c r="P9242" s="108"/>
      <c r="Q9242" s="225"/>
    </row>
    <row r="9243" spans="2:17" x14ac:dyDescent="0.25">
      <c r="B9243" s="108"/>
      <c r="C9243" s="220"/>
      <c r="D9243" s="108"/>
      <c r="E9243" s="220"/>
      <c r="F9243" s="108"/>
      <c r="G9243" s="220"/>
      <c r="H9243" s="108"/>
      <c r="I9243" s="220"/>
      <c r="J9243" s="108"/>
      <c r="K9243" s="220"/>
      <c r="L9243" s="108"/>
      <c r="M9243" s="220"/>
      <c r="N9243" s="108"/>
      <c r="O9243" s="220"/>
      <c r="P9243" s="108"/>
      <c r="Q9243" s="225"/>
    </row>
    <row r="9244" spans="2:17" x14ac:dyDescent="0.25">
      <c r="B9244" s="108"/>
      <c r="C9244" s="220"/>
      <c r="D9244" s="108"/>
      <c r="E9244" s="220"/>
      <c r="F9244" s="108"/>
      <c r="G9244" s="220"/>
      <c r="H9244" s="108"/>
      <c r="I9244" s="220"/>
      <c r="J9244" s="108"/>
      <c r="K9244" s="220"/>
      <c r="L9244" s="108"/>
      <c r="M9244" s="220"/>
      <c r="N9244" s="108"/>
      <c r="O9244" s="220"/>
      <c r="P9244" s="108"/>
      <c r="Q9244" s="225"/>
    </row>
    <row r="9245" spans="2:17" x14ac:dyDescent="0.25">
      <c r="B9245" s="108"/>
      <c r="C9245" s="220"/>
      <c r="D9245" s="108"/>
      <c r="E9245" s="220"/>
      <c r="F9245" s="108"/>
      <c r="G9245" s="220"/>
      <c r="H9245" s="108"/>
      <c r="I9245" s="220"/>
      <c r="J9245" s="108"/>
      <c r="K9245" s="220"/>
      <c r="L9245" s="108"/>
      <c r="M9245" s="220"/>
      <c r="N9245" s="108"/>
      <c r="O9245" s="220"/>
      <c r="P9245" s="108"/>
      <c r="Q9245" s="225"/>
    </row>
    <row r="9246" spans="2:17" x14ac:dyDescent="0.25">
      <c r="B9246" s="108"/>
      <c r="C9246" s="220"/>
      <c r="D9246" s="108"/>
      <c r="E9246" s="220"/>
      <c r="F9246" s="108"/>
      <c r="G9246" s="220"/>
      <c r="H9246" s="108"/>
      <c r="I9246" s="220"/>
      <c r="J9246" s="108"/>
      <c r="K9246" s="220"/>
      <c r="L9246" s="108"/>
      <c r="M9246" s="220"/>
      <c r="N9246" s="108"/>
      <c r="O9246" s="220"/>
      <c r="P9246" s="108"/>
      <c r="Q9246" s="225"/>
    </row>
    <row r="9247" spans="2:17" x14ac:dyDescent="0.25">
      <c r="B9247" s="108"/>
      <c r="C9247" s="220"/>
      <c r="D9247" s="108"/>
      <c r="E9247" s="220"/>
      <c r="F9247" s="108"/>
      <c r="G9247" s="220"/>
      <c r="H9247" s="108"/>
      <c r="I9247" s="220"/>
      <c r="J9247" s="108"/>
      <c r="K9247" s="220"/>
      <c r="L9247" s="108"/>
      <c r="M9247" s="220"/>
      <c r="N9247" s="108"/>
      <c r="O9247" s="220"/>
      <c r="P9247" s="108"/>
      <c r="Q9247" s="225"/>
    </row>
    <row r="9248" spans="2:17" x14ac:dyDescent="0.25">
      <c r="B9248" s="108"/>
      <c r="C9248" s="220"/>
      <c r="D9248" s="108"/>
      <c r="E9248" s="220"/>
      <c r="F9248" s="108"/>
      <c r="G9248" s="220"/>
      <c r="H9248" s="108"/>
      <c r="I9248" s="220"/>
      <c r="J9248" s="108"/>
      <c r="K9248" s="220"/>
      <c r="L9248" s="108"/>
      <c r="M9248" s="220"/>
      <c r="N9248" s="108"/>
      <c r="O9248" s="220"/>
      <c r="P9248" s="108"/>
      <c r="Q9248" s="225"/>
    </row>
    <row r="9249" spans="2:17" x14ac:dyDescent="0.25">
      <c r="B9249" s="108"/>
      <c r="C9249" s="220"/>
      <c r="D9249" s="108"/>
      <c r="E9249" s="220"/>
      <c r="F9249" s="108"/>
      <c r="G9249" s="220"/>
      <c r="H9249" s="108"/>
      <c r="I9249" s="220"/>
      <c r="J9249" s="108"/>
      <c r="K9249" s="220"/>
      <c r="L9249" s="108"/>
      <c r="M9249" s="220"/>
      <c r="N9249" s="108"/>
      <c r="O9249" s="220"/>
      <c r="P9249" s="108"/>
      <c r="Q9249" s="225"/>
    </row>
    <row r="9250" spans="2:17" x14ac:dyDescent="0.25">
      <c r="B9250" s="108"/>
      <c r="C9250" s="220"/>
      <c r="D9250" s="108"/>
      <c r="E9250" s="220"/>
      <c r="F9250" s="108"/>
      <c r="G9250" s="220"/>
      <c r="H9250" s="108"/>
      <c r="I9250" s="220"/>
      <c r="J9250" s="108"/>
      <c r="K9250" s="220"/>
      <c r="L9250" s="108"/>
      <c r="M9250" s="220"/>
      <c r="N9250" s="108"/>
      <c r="O9250" s="220"/>
      <c r="P9250" s="108"/>
      <c r="Q9250" s="225"/>
    </row>
    <row r="9251" spans="2:17" x14ac:dyDescent="0.25">
      <c r="B9251" s="108"/>
      <c r="C9251" s="220"/>
      <c r="D9251" s="108"/>
      <c r="E9251" s="220"/>
      <c r="F9251" s="108"/>
      <c r="G9251" s="220"/>
      <c r="H9251" s="108"/>
      <c r="I9251" s="220"/>
      <c r="J9251" s="108"/>
      <c r="K9251" s="220"/>
      <c r="L9251" s="108"/>
      <c r="M9251" s="220"/>
      <c r="N9251" s="108"/>
      <c r="O9251" s="220"/>
      <c r="P9251" s="108"/>
      <c r="Q9251" s="225"/>
    </row>
    <row r="9252" spans="2:17" x14ac:dyDescent="0.25">
      <c r="B9252" s="108"/>
      <c r="C9252" s="220"/>
      <c r="D9252" s="108"/>
      <c r="E9252" s="220"/>
      <c r="F9252" s="108"/>
      <c r="G9252" s="220"/>
      <c r="H9252" s="108"/>
      <c r="I9252" s="220"/>
      <c r="J9252" s="108"/>
      <c r="K9252" s="220"/>
      <c r="L9252" s="108"/>
      <c r="M9252" s="220"/>
      <c r="N9252" s="108"/>
      <c r="O9252" s="220"/>
      <c r="P9252" s="108"/>
      <c r="Q9252" s="225"/>
    </row>
    <row r="9253" spans="2:17" x14ac:dyDescent="0.25">
      <c r="B9253" s="108"/>
      <c r="C9253" s="220"/>
      <c r="D9253" s="108"/>
      <c r="E9253" s="220"/>
      <c r="F9253" s="108"/>
      <c r="G9253" s="220"/>
      <c r="H9253" s="108"/>
      <c r="I9253" s="220"/>
      <c r="J9253" s="108"/>
      <c r="K9253" s="220"/>
      <c r="L9253" s="108"/>
      <c r="M9253" s="220"/>
      <c r="N9253" s="108"/>
      <c r="O9253" s="220"/>
      <c r="P9253" s="108"/>
      <c r="Q9253" s="225"/>
    </row>
    <row r="9254" spans="2:17" x14ac:dyDescent="0.25">
      <c r="B9254" s="108"/>
      <c r="C9254" s="220"/>
      <c r="D9254" s="108"/>
      <c r="E9254" s="220"/>
      <c r="F9254" s="108"/>
      <c r="G9254" s="220"/>
      <c r="H9254" s="108"/>
      <c r="I9254" s="220"/>
      <c r="J9254" s="108"/>
      <c r="K9254" s="220"/>
      <c r="L9254" s="108"/>
      <c r="M9254" s="220"/>
      <c r="N9254" s="108"/>
      <c r="O9254" s="220"/>
      <c r="P9254" s="108"/>
      <c r="Q9254" s="225"/>
    </row>
    <row r="9255" spans="2:17" x14ac:dyDescent="0.25">
      <c r="B9255" s="108"/>
      <c r="C9255" s="220"/>
      <c r="D9255" s="108"/>
      <c r="E9255" s="220"/>
      <c r="F9255" s="108"/>
      <c r="G9255" s="220"/>
      <c r="H9255" s="108"/>
      <c r="I9255" s="220"/>
      <c r="J9255" s="108"/>
      <c r="K9255" s="220"/>
      <c r="L9255" s="108"/>
      <c r="M9255" s="220"/>
      <c r="N9255" s="108"/>
      <c r="O9255" s="220"/>
      <c r="P9255" s="108"/>
      <c r="Q9255" s="225"/>
    </row>
    <row r="9256" spans="2:17" x14ac:dyDescent="0.25">
      <c r="B9256" s="108"/>
      <c r="C9256" s="220"/>
      <c r="D9256" s="108"/>
      <c r="E9256" s="220"/>
      <c r="F9256" s="108"/>
      <c r="G9256" s="220"/>
      <c r="H9256" s="108"/>
      <c r="I9256" s="220"/>
      <c r="J9256" s="108"/>
      <c r="K9256" s="220"/>
      <c r="L9256" s="108"/>
      <c r="M9256" s="220"/>
      <c r="N9256" s="108"/>
      <c r="O9256" s="220"/>
      <c r="P9256" s="108"/>
      <c r="Q9256" s="225"/>
    </row>
    <row r="9257" spans="2:17" x14ac:dyDescent="0.25">
      <c r="B9257" s="108"/>
      <c r="C9257" s="220"/>
      <c r="D9257" s="108"/>
      <c r="E9257" s="220"/>
      <c r="F9257" s="108"/>
      <c r="G9257" s="220"/>
      <c r="H9257" s="108"/>
      <c r="I9257" s="220"/>
      <c r="J9257" s="108"/>
      <c r="K9257" s="220"/>
      <c r="L9257" s="108"/>
      <c r="M9257" s="220"/>
      <c r="N9257" s="108"/>
      <c r="O9257" s="220"/>
      <c r="P9257" s="108"/>
      <c r="Q9257" s="225"/>
    </row>
    <row r="9258" spans="2:17" x14ac:dyDescent="0.25">
      <c r="B9258" s="108"/>
      <c r="C9258" s="220"/>
      <c r="D9258" s="108"/>
      <c r="E9258" s="220"/>
      <c r="F9258" s="108"/>
      <c r="G9258" s="220"/>
      <c r="H9258" s="108"/>
      <c r="I9258" s="220"/>
      <c r="J9258" s="108"/>
      <c r="K9258" s="220"/>
      <c r="L9258" s="108"/>
      <c r="M9258" s="220"/>
      <c r="N9258" s="108"/>
      <c r="O9258" s="220"/>
      <c r="P9258" s="108"/>
      <c r="Q9258" s="225"/>
    </row>
    <row r="9259" spans="2:17" x14ac:dyDescent="0.25">
      <c r="B9259" s="108"/>
      <c r="C9259" s="220"/>
      <c r="D9259" s="108"/>
      <c r="E9259" s="220"/>
      <c r="F9259" s="108"/>
      <c r="G9259" s="220"/>
      <c r="H9259" s="108"/>
      <c r="I9259" s="220"/>
      <c r="J9259" s="108"/>
      <c r="K9259" s="220"/>
      <c r="L9259" s="108"/>
      <c r="M9259" s="220"/>
      <c r="N9259" s="108"/>
      <c r="O9259" s="220"/>
      <c r="P9259" s="108"/>
      <c r="Q9259" s="225"/>
    </row>
    <row r="9260" spans="2:17" x14ac:dyDescent="0.25">
      <c r="B9260" s="108"/>
      <c r="C9260" s="220"/>
      <c r="D9260" s="108"/>
      <c r="E9260" s="220"/>
      <c r="F9260" s="108"/>
      <c r="G9260" s="220"/>
      <c r="H9260" s="108"/>
      <c r="I9260" s="220"/>
      <c r="J9260" s="108"/>
      <c r="K9260" s="220"/>
      <c r="L9260" s="108"/>
      <c r="M9260" s="220"/>
      <c r="N9260" s="108"/>
      <c r="O9260" s="220"/>
      <c r="P9260" s="108"/>
      <c r="Q9260" s="225"/>
    </row>
    <row r="9261" spans="2:17" x14ac:dyDescent="0.25">
      <c r="B9261" s="108"/>
      <c r="C9261" s="220"/>
      <c r="D9261" s="108"/>
      <c r="E9261" s="220"/>
      <c r="F9261" s="108"/>
      <c r="G9261" s="220"/>
      <c r="H9261" s="108"/>
      <c r="I9261" s="220"/>
      <c r="J9261" s="108"/>
      <c r="K9261" s="220"/>
      <c r="L9261" s="108"/>
      <c r="M9261" s="220"/>
      <c r="N9261" s="108"/>
      <c r="O9261" s="220"/>
      <c r="P9261" s="108"/>
      <c r="Q9261" s="225"/>
    </row>
    <row r="9262" spans="2:17" x14ac:dyDescent="0.25">
      <c r="B9262" s="108"/>
      <c r="C9262" s="220"/>
      <c r="D9262" s="108"/>
      <c r="E9262" s="220"/>
      <c r="F9262" s="108"/>
      <c r="G9262" s="220"/>
      <c r="H9262" s="108"/>
      <c r="I9262" s="220"/>
      <c r="J9262" s="108"/>
      <c r="K9262" s="220"/>
      <c r="L9262" s="108"/>
      <c r="M9262" s="220"/>
      <c r="N9262" s="108"/>
      <c r="O9262" s="220"/>
      <c r="P9262" s="108"/>
      <c r="Q9262" s="225"/>
    </row>
    <row r="9263" spans="2:17" x14ac:dyDescent="0.25">
      <c r="B9263" s="108"/>
      <c r="C9263" s="220"/>
      <c r="D9263" s="108"/>
      <c r="E9263" s="220"/>
      <c r="F9263" s="108"/>
      <c r="G9263" s="220"/>
      <c r="H9263" s="108"/>
      <c r="I9263" s="220"/>
      <c r="J9263" s="108"/>
      <c r="K9263" s="220"/>
      <c r="L9263" s="108"/>
      <c r="M9263" s="220"/>
      <c r="N9263" s="108"/>
      <c r="O9263" s="220"/>
      <c r="P9263" s="108"/>
      <c r="Q9263" s="225"/>
    </row>
    <row r="9264" spans="2:17" x14ac:dyDescent="0.25">
      <c r="B9264" s="108"/>
      <c r="C9264" s="220"/>
      <c r="D9264" s="108"/>
      <c r="E9264" s="220"/>
      <c r="F9264" s="108"/>
      <c r="G9264" s="220"/>
      <c r="H9264" s="108"/>
      <c r="I9264" s="220"/>
      <c r="J9264" s="108"/>
      <c r="K9264" s="220"/>
      <c r="L9264" s="108"/>
      <c r="M9264" s="220"/>
      <c r="N9264" s="108"/>
      <c r="O9264" s="220"/>
      <c r="P9264" s="108"/>
      <c r="Q9264" s="225"/>
    </row>
    <row r="9265" spans="2:17" x14ac:dyDescent="0.25">
      <c r="B9265" s="108"/>
      <c r="C9265" s="220"/>
      <c r="D9265" s="108"/>
      <c r="E9265" s="220"/>
      <c r="F9265" s="108"/>
      <c r="G9265" s="220"/>
      <c r="H9265" s="108"/>
      <c r="I9265" s="220"/>
      <c r="J9265" s="108"/>
      <c r="K9265" s="220"/>
      <c r="L9265" s="108"/>
      <c r="M9265" s="220"/>
      <c r="N9265" s="108"/>
      <c r="O9265" s="220"/>
      <c r="P9265" s="108"/>
      <c r="Q9265" s="225"/>
    </row>
    <row r="9266" spans="2:17" x14ac:dyDescent="0.25">
      <c r="B9266" s="108"/>
      <c r="C9266" s="220"/>
      <c r="D9266" s="108"/>
      <c r="E9266" s="220"/>
      <c r="F9266" s="108"/>
      <c r="G9266" s="220"/>
      <c r="H9266" s="108"/>
      <c r="I9266" s="220"/>
      <c r="J9266" s="108"/>
      <c r="K9266" s="220"/>
      <c r="L9266" s="108"/>
      <c r="M9266" s="220"/>
      <c r="N9266" s="108"/>
      <c r="O9266" s="220"/>
      <c r="P9266" s="108"/>
      <c r="Q9266" s="225"/>
    </row>
    <row r="9267" spans="2:17" x14ac:dyDescent="0.25">
      <c r="B9267" s="108"/>
      <c r="C9267" s="220"/>
      <c r="D9267" s="108"/>
      <c r="E9267" s="220"/>
      <c r="F9267" s="108"/>
      <c r="G9267" s="220"/>
      <c r="H9267" s="108"/>
      <c r="I9267" s="220"/>
      <c r="J9267" s="108"/>
      <c r="K9267" s="220"/>
      <c r="L9267" s="108"/>
      <c r="M9267" s="220"/>
      <c r="N9267" s="108"/>
      <c r="O9267" s="220"/>
      <c r="P9267" s="108"/>
      <c r="Q9267" s="225"/>
    </row>
    <row r="9268" spans="2:17" x14ac:dyDescent="0.25">
      <c r="B9268" s="108"/>
      <c r="C9268" s="220"/>
      <c r="D9268" s="108"/>
      <c r="E9268" s="220"/>
      <c r="F9268" s="108"/>
      <c r="G9268" s="220"/>
      <c r="H9268" s="108"/>
      <c r="I9268" s="220"/>
      <c r="J9268" s="108"/>
      <c r="K9268" s="220"/>
      <c r="L9268" s="108"/>
      <c r="M9268" s="220"/>
      <c r="N9268" s="108"/>
      <c r="O9268" s="220"/>
      <c r="P9268" s="108"/>
      <c r="Q9268" s="225"/>
    </row>
    <row r="9269" spans="2:17" x14ac:dyDescent="0.25">
      <c r="B9269" s="108"/>
      <c r="C9269" s="220"/>
      <c r="D9269" s="108"/>
      <c r="E9269" s="220"/>
      <c r="F9269" s="108"/>
      <c r="G9269" s="220"/>
      <c r="H9269" s="108"/>
      <c r="I9269" s="220"/>
      <c r="J9269" s="108"/>
      <c r="K9269" s="220"/>
      <c r="L9269" s="108"/>
      <c r="M9269" s="220"/>
      <c r="N9269" s="108"/>
      <c r="O9269" s="220"/>
      <c r="P9269" s="108"/>
      <c r="Q9269" s="225"/>
    </row>
    <row r="9270" spans="2:17" x14ac:dyDescent="0.25">
      <c r="B9270" s="108"/>
      <c r="C9270" s="220"/>
      <c r="D9270" s="108"/>
      <c r="E9270" s="220"/>
      <c r="F9270" s="108"/>
      <c r="G9270" s="220"/>
      <c r="H9270" s="108"/>
      <c r="I9270" s="220"/>
      <c r="J9270" s="108"/>
      <c r="K9270" s="220"/>
      <c r="L9270" s="108"/>
      <c r="M9270" s="220"/>
      <c r="N9270" s="108"/>
      <c r="O9270" s="220"/>
      <c r="P9270" s="108"/>
      <c r="Q9270" s="225"/>
    </row>
    <row r="9271" spans="2:17" x14ac:dyDescent="0.25">
      <c r="B9271" s="108"/>
      <c r="C9271" s="220"/>
      <c r="D9271" s="108"/>
      <c r="E9271" s="220"/>
      <c r="F9271" s="108"/>
      <c r="G9271" s="220"/>
      <c r="H9271" s="108"/>
      <c r="I9271" s="220"/>
      <c r="J9271" s="108"/>
      <c r="K9271" s="220"/>
      <c r="L9271" s="108"/>
      <c r="M9271" s="220"/>
      <c r="N9271" s="108"/>
      <c r="O9271" s="220"/>
      <c r="P9271" s="108"/>
      <c r="Q9271" s="225"/>
    </row>
    <row r="9272" spans="2:17" x14ac:dyDescent="0.25">
      <c r="B9272" s="108"/>
      <c r="C9272" s="220"/>
      <c r="D9272" s="108"/>
      <c r="E9272" s="220"/>
      <c r="F9272" s="108"/>
      <c r="G9272" s="220"/>
      <c r="H9272" s="108"/>
      <c r="I9272" s="220"/>
      <c r="J9272" s="108"/>
      <c r="K9272" s="220"/>
      <c r="L9272" s="108"/>
      <c r="M9272" s="220"/>
      <c r="N9272" s="108"/>
      <c r="O9272" s="220"/>
      <c r="P9272" s="108"/>
      <c r="Q9272" s="225"/>
    </row>
    <row r="9273" spans="2:17" x14ac:dyDescent="0.25">
      <c r="B9273" s="108"/>
      <c r="C9273" s="220"/>
      <c r="D9273" s="108"/>
      <c r="E9273" s="220"/>
      <c r="F9273" s="108"/>
      <c r="G9273" s="220"/>
      <c r="H9273" s="108"/>
      <c r="I9273" s="220"/>
      <c r="J9273" s="108"/>
      <c r="K9273" s="220"/>
      <c r="L9273" s="108"/>
      <c r="M9273" s="220"/>
      <c r="N9273" s="108"/>
      <c r="O9273" s="220"/>
      <c r="P9273" s="108"/>
      <c r="Q9273" s="225"/>
    </row>
    <row r="9274" spans="2:17" x14ac:dyDescent="0.25">
      <c r="B9274" s="108"/>
      <c r="C9274" s="220"/>
      <c r="D9274" s="108"/>
      <c r="E9274" s="220"/>
      <c r="F9274" s="108"/>
      <c r="G9274" s="220"/>
      <c r="H9274" s="108"/>
      <c r="I9274" s="220"/>
      <c r="J9274" s="108"/>
      <c r="K9274" s="220"/>
      <c r="L9274" s="108"/>
      <c r="M9274" s="220"/>
      <c r="N9274" s="108"/>
      <c r="O9274" s="220"/>
      <c r="P9274" s="108"/>
      <c r="Q9274" s="225"/>
    </row>
    <row r="9275" spans="2:17" x14ac:dyDescent="0.25">
      <c r="B9275" s="108"/>
      <c r="C9275" s="220"/>
      <c r="D9275" s="108"/>
      <c r="E9275" s="220"/>
      <c r="F9275" s="108"/>
      <c r="G9275" s="220"/>
      <c r="H9275" s="108"/>
      <c r="I9275" s="220"/>
      <c r="J9275" s="108"/>
      <c r="K9275" s="220"/>
      <c r="L9275" s="108"/>
      <c r="M9275" s="220"/>
      <c r="N9275" s="108"/>
      <c r="O9275" s="220"/>
      <c r="P9275" s="108"/>
      <c r="Q9275" s="225"/>
    </row>
    <row r="9276" spans="2:17" x14ac:dyDescent="0.25">
      <c r="B9276" s="108"/>
      <c r="C9276" s="220"/>
      <c r="D9276" s="108"/>
      <c r="E9276" s="220"/>
      <c r="F9276" s="108"/>
      <c r="G9276" s="220"/>
      <c r="H9276" s="108"/>
      <c r="I9276" s="220"/>
      <c r="J9276" s="108"/>
      <c r="K9276" s="220"/>
      <c r="L9276" s="108"/>
      <c r="M9276" s="220"/>
      <c r="N9276" s="108"/>
      <c r="O9276" s="220"/>
      <c r="P9276" s="108"/>
      <c r="Q9276" s="225"/>
    </row>
    <row r="9277" spans="2:17" x14ac:dyDescent="0.25">
      <c r="B9277" s="108"/>
      <c r="C9277" s="220"/>
      <c r="D9277" s="108"/>
      <c r="E9277" s="220"/>
      <c r="F9277" s="108"/>
      <c r="G9277" s="220"/>
      <c r="H9277" s="108"/>
      <c r="I9277" s="220"/>
      <c r="J9277" s="108"/>
      <c r="K9277" s="220"/>
      <c r="L9277" s="108"/>
      <c r="M9277" s="220"/>
      <c r="N9277" s="108"/>
      <c r="O9277" s="220"/>
      <c r="P9277" s="108"/>
      <c r="Q9277" s="225"/>
    </row>
    <row r="9278" spans="2:17" x14ac:dyDescent="0.25">
      <c r="B9278" s="108"/>
      <c r="C9278" s="220"/>
      <c r="D9278" s="108"/>
      <c r="E9278" s="220"/>
      <c r="F9278" s="108"/>
      <c r="G9278" s="220"/>
      <c r="H9278" s="108"/>
      <c r="I9278" s="220"/>
      <c r="J9278" s="108"/>
      <c r="K9278" s="220"/>
      <c r="L9278" s="108"/>
      <c r="M9278" s="220"/>
      <c r="N9278" s="108"/>
      <c r="O9278" s="220"/>
      <c r="P9278" s="108"/>
      <c r="Q9278" s="225"/>
    </row>
    <row r="9279" spans="2:17" x14ac:dyDescent="0.25">
      <c r="B9279" s="108"/>
      <c r="C9279" s="220"/>
      <c r="D9279" s="108"/>
      <c r="E9279" s="220"/>
      <c r="F9279" s="108"/>
      <c r="G9279" s="220"/>
      <c r="H9279" s="108"/>
      <c r="I9279" s="220"/>
      <c r="J9279" s="108"/>
      <c r="K9279" s="220"/>
      <c r="L9279" s="108"/>
      <c r="M9279" s="220"/>
      <c r="N9279" s="108"/>
      <c r="O9279" s="220"/>
      <c r="P9279" s="108"/>
      <c r="Q9279" s="225"/>
    </row>
    <row r="9280" spans="2:17" x14ac:dyDescent="0.25">
      <c r="B9280" s="108"/>
      <c r="C9280" s="220"/>
      <c r="D9280" s="108"/>
      <c r="E9280" s="220"/>
      <c r="F9280" s="108"/>
      <c r="G9280" s="220"/>
      <c r="H9280" s="108"/>
      <c r="I9280" s="220"/>
      <c r="J9280" s="108"/>
      <c r="K9280" s="220"/>
      <c r="L9280" s="108"/>
      <c r="M9280" s="220"/>
      <c r="N9280" s="108"/>
      <c r="O9280" s="220"/>
      <c r="P9280" s="108"/>
      <c r="Q9280" s="225"/>
    </row>
    <row r="9281" spans="2:17" x14ac:dyDescent="0.25">
      <c r="B9281" s="108"/>
      <c r="C9281" s="220"/>
      <c r="D9281" s="108"/>
      <c r="E9281" s="220"/>
      <c r="F9281" s="108"/>
      <c r="G9281" s="220"/>
      <c r="H9281" s="108"/>
      <c r="I9281" s="220"/>
      <c r="J9281" s="108"/>
      <c r="K9281" s="220"/>
      <c r="L9281" s="108"/>
      <c r="M9281" s="220"/>
      <c r="N9281" s="108"/>
      <c r="O9281" s="220"/>
      <c r="P9281" s="108"/>
      <c r="Q9281" s="225"/>
    </row>
    <row r="9282" spans="2:17" x14ac:dyDescent="0.25">
      <c r="B9282" s="108"/>
      <c r="C9282" s="220"/>
      <c r="D9282" s="108"/>
      <c r="E9282" s="220"/>
      <c r="F9282" s="108"/>
      <c r="G9282" s="220"/>
      <c r="H9282" s="108"/>
      <c r="I9282" s="220"/>
      <c r="J9282" s="108"/>
      <c r="K9282" s="220"/>
      <c r="L9282" s="108"/>
      <c r="M9282" s="220"/>
      <c r="N9282" s="108"/>
      <c r="O9282" s="220"/>
      <c r="P9282" s="108"/>
      <c r="Q9282" s="225"/>
    </row>
    <row r="9283" spans="2:17" x14ac:dyDescent="0.25">
      <c r="B9283" s="108"/>
      <c r="C9283" s="220"/>
      <c r="D9283" s="108"/>
      <c r="E9283" s="220"/>
      <c r="F9283" s="108"/>
      <c r="G9283" s="220"/>
      <c r="H9283" s="108"/>
      <c r="I9283" s="220"/>
      <c r="J9283" s="108"/>
      <c r="K9283" s="220"/>
      <c r="L9283" s="108"/>
      <c r="M9283" s="220"/>
      <c r="N9283" s="108"/>
      <c r="O9283" s="220"/>
      <c r="P9283" s="108"/>
      <c r="Q9283" s="225"/>
    </row>
    <row r="9284" spans="2:17" x14ac:dyDescent="0.25">
      <c r="B9284" s="108"/>
      <c r="C9284" s="220"/>
      <c r="D9284" s="108"/>
      <c r="E9284" s="220"/>
      <c r="F9284" s="108"/>
      <c r="G9284" s="220"/>
      <c r="H9284" s="108"/>
      <c r="I9284" s="220"/>
      <c r="J9284" s="108"/>
      <c r="K9284" s="220"/>
      <c r="L9284" s="108"/>
      <c r="M9284" s="220"/>
      <c r="N9284" s="108"/>
      <c r="O9284" s="220"/>
      <c r="P9284" s="108"/>
      <c r="Q9284" s="225"/>
    </row>
    <row r="9285" spans="2:17" x14ac:dyDescent="0.25">
      <c r="B9285" s="108"/>
      <c r="C9285" s="220"/>
      <c r="D9285" s="108"/>
      <c r="E9285" s="220"/>
      <c r="F9285" s="108"/>
      <c r="G9285" s="220"/>
      <c r="H9285" s="108"/>
      <c r="I9285" s="220"/>
      <c r="J9285" s="108"/>
      <c r="K9285" s="220"/>
      <c r="L9285" s="108"/>
      <c r="M9285" s="220"/>
      <c r="N9285" s="108"/>
      <c r="O9285" s="220"/>
      <c r="P9285" s="108"/>
      <c r="Q9285" s="225"/>
    </row>
    <row r="9286" spans="2:17" x14ac:dyDescent="0.25">
      <c r="B9286" s="108"/>
      <c r="C9286" s="220"/>
      <c r="D9286" s="108"/>
      <c r="E9286" s="220"/>
      <c r="F9286" s="108"/>
      <c r="G9286" s="220"/>
      <c r="H9286" s="108"/>
      <c r="I9286" s="220"/>
      <c r="J9286" s="108"/>
      <c r="K9286" s="220"/>
      <c r="L9286" s="108"/>
      <c r="M9286" s="220"/>
      <c r="N9286" s="108"/>
      <c r="O9286" s="220"/>
      <c r="P9286" s="108"/>
      <c r="Q9286" s="225"/>
    </row>
    <row r="9287" spans="2:17" x14ac:dyDescent="0.25">
      <c r="B9287" s="108"/>
      <c r="C9287" s="220"/>
      <c r="D9287" s="108"/>
      <c r="E9287" s="220"/>
      <c r="F9287" s="108"/>
      <c r="G9287" s="220"/>
      <c r="H9287" s="108"/>
      <c r="I9287" s="220"/>
      <c r="J9287" s="108"/>
      <c r="K9287" s="220"/>
      <c r="L9287" s="108"/>
      <c r="M9287" s="220"/>
      <c r="N9287" s="108"/>
      <c r="O9287" s="220"/>
      <c r="P9287" s="108"/>
      <c r="Q9287" s="225"/>
    </row>
    <row r="9288" spans="2:17" x14ac:dyDescent="0.25">
      <c r="B9288" s="108"/>
      <c r="C9288" s="220"/>
      <c r="D9288" s="108"/>
      <c r="E9288" s="220"/>
      <c r="F9288" s="108"/>
      <c r="G9288" s="220"/>
      <c r="H9288" s="108"/>
      <c r="I9288" s="220"/>
      <c r="J9288" s="108"/>
      <c r="K9288" s="220"/>
      <c r="L9288" s="108"/>
      <c r="M9288" s="220"/>
      <c r="N9288" s="108"/>
      <c r="O9288" s="220"/>
      <c r="P9288" s="108"/>
      <c r="Q9288" s="225"/>
    </row>
    <row r="9289" spans="2:17" x14ac:dyDescent="0.25">
      <c r="B9289" s="108"/>
      <c r="C9289" s="220"/>
      <c r="D9289" s="108"/>
      <c r="E9289" s="220"/>
      <c r="F9289" s="108"/>
      <c r="G9289" s="220"/>
      <c r="H9289" s="108"/>
      <c r="I9289" s="220"/>
      <c r="J9289" s="108"/>
      <c r="K9289" s="220"/>
      <c r="L9289" s="108"/>
      <c r="M9289" s="220"/>
      <c r="N9289" s="108"/>
      <c r="O9289" s="220"/>
      <c r="P9289" s="108"/>
      <c r="Q9289" s="225"/>
    </row>
    <row r="9290" spans="2:17" x14ac:dyDescent="0.25">
      <c r="B9290" s="108"/>
      <c r="C9290" s="220"/>
      <c r="D9290" s="108"/>
      <c r="E9290" s="220"/>
      <c r="F9290" s="108"/>
      <c r="G9290" s="220"/>
      <c r="H9290" s="108"/>
      <c r="I9290" s="220"/>
      <c r="J9290" s="108"/>
      <c r="K9290" s="220"/>
      <c r="L9290" s="108"/>
      <c r="M9290" s="220"/>
      <c r="N9290" s="108"/>
      <c r="O9290" s="220"/>
      <c r="P9290" s="108"/>
      <c r="Q9290" s="225"/>
    </row>
    <row r="9291" spans="2:17" x14ac:dyDescent="0.25">
      <c r="B9291" s="108"/>
      <c r="C9291" s="220"/>
      <c r="D9291" s="108"/>
      <c r="E9291" s="220"/>
      <c r="F9291" s="108"/>
      <c r="G9291" s="220"/>
      <c r="H9291" s="108"/>
      <c r="I9291" s="220"/>
      <c r="J9291" s="108"/>
      <c r="K9291" s="220"/>
      <c r="L9291" s="108"/>
      <c r="M9291" s="220"/>
      <c r="N9291" s="108"/>
      <c r="O9291" s="220"/>
      <c r="P9291" s="108"/>
      <c r="Q9291" s="225"/>
    </row>
    <row r="9292" spans="2:17" x14ac:dyDescent="0.25">
      <c r="B9292" s="108"/>
      <c r="C9292" s="220"/>
      <c r="D9292" s="108"/>
      <c r="E9292" s="220"/>
      <c r="F9292" s="108"/>
      <c r="G9292" s="220"/>
      <c r="H9292" s="108"/>
      <c r="I9292" s="220"/>
      <c r="J9292" s="108"/>
      <c r="K9292" s="220"/>
      <c r="L9292" s="108"/>
      <c r="M9292" s="220"/>
      <c r="N9292" s="108"/>
      <c r="O9292" s="220"/>
      <c r="P9292" s="108"/>
      <c r="Q9292" s="225"/>
    </row>
    <row r="9293" spans="2:17" x14ac:dyDescent="0.25">
      <c r="B9293" s="108"/>
      <c r="C9293" s="220"/>
      <c r="D9293" s="108"/>
      <c r="E9293" s="220"/>
      <c r="F9293" s="108"/>
      <c r="G9293" s="220"/>
      <c r="H9293" s="108"/>
      <c r="I9293" s="220"/>
      <c r="J9293" s="108"/>
      <c r="K9293" s="220"/>
      <c r="L9293" s="108"/>
      <c r="M9293" s="220"/>
      <c r="N9293" s="108"/>
      <c r="O9293" s="220"/>
      <c r="P9293" s="108"/>
      <c r="Q9293" s="225"/>
    </row>
    <row r="9294" spans="2:17" x14ac:dyDescent="0.25">
      <c r="B9294" s="108"/>
      <c r="C9294" s="220"/>
      <c r="D9294" s="108"/>
      <c r="E9294" s="220"/>
      <c r="F9294" s="108"/>
      <c r="G9294" s="220"/>
      <c r="H9294" s="108"/>
      <c r="I9294" s="220"/>
      <c r="J9294" s="108"/>
      <c r="K9294" s="220"/>
      <c r="L9294" s="108"/>
      <c r="M9294" s="220"/>
      <c r="N9294" s="108"/>
      <c r="O9294" s="220"/>
      <c r="P9294" s="108"/>
      <c r="Q9294" s="225"/>
    </row>
    <row r="9295" spans="2:17" x14ac:dyDescent="0.25">
      <c r="B9295" s="108"/>
      <c r="C9295" s="220"/>
      <c r="D9295" s="108"/>
      <c r="E9295" s="220"/>
      <c r="F9295" s="108"/>
      <c r="G9295" s="220"/>
      <c r="H9295" s="108"/>
      <c r="I9295" s="220"/>
      <c r="J9295" s="108"/>
      <c r="K9295" s="220"/>
      <c r="L9295" s="108"/>
      <c r="M9295" s="220"/>
      <c r="N9295" s="108"/>
      <c r="O9295" s="220"/>
      <c r="P9295" s="108"/>
      <c r="Q9295" s="225"/>
    </row>
    <row r="9296" spans="2:17" x14ac:dyDescent="0.25">
      <c r="B9296" s="108"/>
      <c r="C9296" s="220"/>
      <c r="D9296" s="108"/>
      <c r="E9296" s="220"/>
      <c r="F9296" s="108"/>
      <c r="G9296" s="220"/>
      <c r="H9296" s="108"/>
      <c r="I9296" s="220"/>
      <c r="J9296" s="108"/>
      <c r="K9296" s="220"/>
      <c r="L9296" s="108"/>
      <c r="M9296" s="220"/>
      <c r="N9296" s="108"/>
      <c r="O9296" s="220"/>
      <c r="P9296" s="108"/>
      <c r="Q9296" s="225"/>
    </row>
    <row r="9297" spans="2:17" x14ac:dyDescent="0.25">
      <c r="B9297" s="108"/>
      <c r="C9297" s="220"/>
      <c r="D9297" s="108"/>
      <c r="E9297" s="220"/>
      <c r="F9297" s="108"/>
      <c r="G9297" s="220"/>
      <c r="H9297" s="108"/>
      <c r="I9297" s="220"/>
      <c r="J9297" s="108"/>
      <c r="K9297" s="220"/>
      <c r="L9297" s="108"/>
      <c r="M9297" s="220"/>
      <c r="N9297" s="108"/>
      <c r="O9297" s="220"/>
      <c r="P9297" s="108"/>
      <c r="Q9297" s="225"/>
    </row>
    <row r="9298" spans="2:17" x14ac:dyDescent="0.25">
      <c r="B9298" s="108"/>
      <c r="C9298" s="220"/>
      <c r="D9298" s="108"/>
      <c r="E9298" s="220"/>
      <c r="F9298" s="108"/>
      <c r="G9298" s="220"/>
      <c r="H9298" s="108"/>
      <c r="I9298" s="220"/>
      <c r="J9298" s="108"/>
      <c r="K9298" s="220"/>
      <c r="L9298" s="108"/>
      <c r="M9298" s="220"/>
      <c r="N9298" s="108"/>
      <c r="O9298" s="220"/>
      <c r="P9298" s="108"/>
      <c r="Q9298" s="225"/>
    </row>
    <row r="9299" spans="2:17" x14ac:dyDescent="0.25">
      <c r="B9299" s="108"/>
      <c r="C9299" s="220"/>
      <c r="D9299" s="108"/>
      <c r="E9299" s="220"/>
      <c r="F9299" s="108"/>
      <c r="G9299" s="220"/>
      <c r="H9299" s="108"/>
      <c r="I9299" s="220"/>
      <c r="J9299" s="108"/>
      <c r="K9299" s="220"/>
      <c r="L9299" s="108"/>
      <c r="M9299" s="220"/>
      <c r="N9299" s="108"/>
      <c r="O9299" s="220"/>
      <c r="P9299" s="108"/>
      <c r="Q9299" s="225"/>
    </row>
    <row r="9300" spans="2:17" x14ac:dyDescent="0.25">
      <c r="B9300" s="108"/>
      <c r="C9300" s="220"/>
      <c r="D9300" s="108"/>
      <c r="E9300" s="220"/>
      <c r="F9300" s="108"/>
      <c r="G9300" s="220"/>
      <c r="H9300" s="108"/>
      <c r="I9300" s="220"/>
      <c r="J9300" s="108"/>
      <c r="K9300" s="220"/>
      <c r="L9300" s="108"/>
      <c r="M9300" s="220"/>
      <c r="N9300" s="108"/>
      <c r="O9300" s="220"/>
      <c r="P9300" s="108"/>
      <c r="Q9300" s="225"/>
    </row>
    <row r="9301" spans="2:17" x14ac:dyDescent="0.25">
      <c r="B9301" s="108"/>
      <c r="C9301" s="220"/>
      <c r="D9301" s="108"/>
      <c r="E9301" s="220"/>
      <c r="F9301" s="108"/>
      <c r="G9301" s="220"/>
      <c r="H9301" s="108"/>
      <c r="I9301" s="220"/>
      <c r="J9301" s="108"/>
      <c r="K9301" s="220"/>
      <c r="L9301" s="108"/>
      <c r="M9301" s="220"/>
      <c r="N9301" s="108"/>
      <c r="O9301" s="220"/>
      <c r="P9301" s="108"/>
      <c r="Q9301" s="225"/>
    </row>
    <row r="9302" spans="2:17" x14ac:dyDescent="0.25">
      <c r="B9302" s="108"/>
      <c r="C9302" s="220"/>
      <c r="D9302" s="108"/>
      <c r="E9302" s="220"/>
      <c r="F9302" s="108"/>
      <c r="G9302" s="220"/>
      <c r="H9302" s="108"/>
      <c r="I9302" s="220"/>
      <c r="J9302" s="108"/>
      <c r="K9302" s="220"/>
      <c r="L9302" s="108"/>
      <c r="M9302" s="220"/>
      <c r="N9302" s="108"/>
      <c r="O9302" s="220"/>
      <c r="P9302" s="108"/>
      <c r="Q9302" s="225"/>
    </row>
    <row r="9303" spans="2:17" x14ac:dyDescent="0.25">
      <c r="B9303" s="108"/>
      <c r="C9303" s="220"/>
      <c r="D9303" s="108"/>
      <c r="E9303" s="220"/>
      <c r="F9303" s="108"/>
      <c r="G9303" s="220"/>
      <c r="H9303" s="108"/>
      <c r="I9303" s="220"/>
      <c r="J9303" s="108"/>
      <c r="K9303" s="220"/>
      <c r="L9303" s="108"/>
      <c r="M9303" s="220"/>
      <c r="N9303" s="108"/>
      <c r="O9303" s="220"/>
      <c r="P9303" s="108"/>
      <c r="Q9303" s="225"/>
    </row>
    <row r="9304" spans="2:17" x14ac:dyDescent="0.25">
      <c r="B9304" s="108"/>
      <c r="C9304" s="220"/>
      <c r="D9304" s="108"/>
      <c r="E9304" s="220"/>
      <c r="F9304" s="108"/>
      <c r="G9304" s="220"/>
      <c r="H9304" s="108"/>
      <c r="I9304" s="220"/>
      <c r="J9304" s="108"/>
      <c r="K9304" s="220"/>
      <c r="L9304" s="108"/>
      <c r="M9304" s="220"/>
      <c r="N9304" s="108"/>
      <c r="O9304" s="220"/>
      <c r="P9304" s="108"/>
      <c r="Q9304" s="225"/>
    </row>
    <row r="9305" spans="2:17" x14ac:dyDescent="0.25">
      <c r="B9305" s="108"/>
      <c r="C9305" s="220"/>
      <c r="D9305" s="108"/>
      <c r="E9305" s="220"/>
      <c r="F9305" s="108"/>
      <c r="G9305" s="220"/>
      <c r="H9305" s="108"/>
      <c r="I9305" s="220"/>
      <c r="J9305" s="108"/>
      <c r="K9305" s="220"/>
      <c r="L9305" s="108"/>
      <c r="M9305" s="220"/>
      <c r="N9305" s="108"/>
      <c r="O9305" s="220"/>
      <c r="P9305" s="108"/>
      <c r="Q9305" s="225"/>
    </row>
    <row r="9306" spans="2:17" x14ac:dyDescent="0.25">
      <c r="B9306" s="108"/>
      <c r="C9306" s="220"/>
      <c r="D9306" s="108"/>
      <c r="E9306" s="220"/>
      <c r="F9306" s="108"/>
      <c r="G9306" s="220"/>
      <c r="H9306" s="108"/>
      <c r="I9306" s="220"/>
      <c r="J9306" s="108"/>
      <c r="K9306" s="220"/>
      <c r="L9306" s="108"/>
      <c r="M9306" s="220"/>
      <c r="N9306" s="108"/>
      <c r="O9306" s="220"/>
      <c r="P9306" s="108"/>
      <c r="Q9306" s="225"/>
    </row>
    <row r="9307" spans="2:17" x14ac:dyDescent="0.25">
      <c r="B9307" s="108"/>
      <c r="C9307" s="220"/>
      <c r="D9307" s="108"/>
      <c r="E9307" s="220"/>
      <c r="F9307" s="108"/>
      <c r="G9307" s="220"/>
      <c r="H9307" s="108"/>
      <c r="I9307" s="220"/>
      <c r="J9307" s="108"/>
      <c r="K9307" s="220"/>
      <c r="L9307" s="108"/>
      <c r="M9307" s="220"/>
      <c r="N9307" s="108"/>
      <c r="O9307" s="220"/>
      <c r="P9307" s="108"/>
      <c r="Q9307" s="225"/>
    </row>
    <row r="9308" spans="2:17" x14ac:dyDescent="0.25">
      <c r="B9308" s="108"/>
      <c r="C9308" s="220"/>
      <c r="D9308" s="108"/>
      <c r="E9308" s="220"/>
      <c r="F9308" s="108"/>
      <c r="G9308" s="220"/>
      <c r="H9308" s="108"/>
      <c r="I9308" s="220"/>
      <c r="J9308" s="108"/>
      <c r="K9308" s="220"/>
      <c r="L9308" s="108"/>
      <c r="M9308" s="220"/>
      <c r="N9308" s="108"/>
      <c r="O9308" s="220"/>
      <c r="P9308" s="108"/>
      <c r="Q9308" s="225"/>
    </row>
    <row r="9309" spans="2:17" x14ac:dyDescent="0.25">
      <c r="B9309" s="108"/>
      <c r="C9309" s="220"/>
      <c r="D9309" s="108"/>
      <c r="E9309" s="220"/>
      <c r="F9309" s="108"/>
      <c r="G9309" s="220"/>
      <c r="H9309" s="108"/>
      <c r="I9309" s="220"/>
      <c r="J9309" s="108"/>
      <c r="K9309" s="220"/>
      <c r="L9309" s="108"/>
      <c r="M9309" s="220"/>
      <c r="N9309" s="108"/>
      <c r="O9309" s="220"/>
      <c r="P9309" s="108"/>
      <c r="Q9309" s="225"/>
    </row>
    <row r="9310" spans="2:17" x14ac:dyDescent="0.25">
      <c r="B9310" s="108"/>
      <c r="C9310" s="220"/>
      <c r="D9310" s="108"/>
      <c r="E9310" s="220"/>
      <c r="F9310" s="108"/>
      <c r="G9310" s="220"/>
      <c r="H9310" s="108"/>
      <c r="I9310" s="220"/>
      <c r="J9310" s="108"/>
      <c r="K9310" s="220"/>
      <c r="L9310" s="108"/>
      <c r="M9310" s="220"/>
      <c r="N9310" s="108"/>
      <c r="O9310" s="220"/>
      <c r="P9310" s="108"/>
      <c r="Q9310" s="225"/>
    </row>
    <row r="9311" spans="2:17" x14ac:dyDescent="0.25">
      <c r="B9311" s="108"/>
      <c r="C9311" s="220"/>
      <c r="D9311" s="108"/>
      <c r="E9311" s="220"/>
      <c r="F9311" s="108"/>
      <c r="G9311" s="220"/>
      <c r="H9311" s="108"/>
      <c r="I9311" s="220"/>
      <c r="J9311" s="108"/>
      <c r="K9311" s="220"/>
      <c r="L9311" s="108"/>
      <c r="M9311" s="220"/>
      <c r="N9311" s="108"/>
      <c r="O9311" s="220"/>
      <c r="P9311" s="108"/>
      <c r="Q9311" s="225"/>
    </row>
    <row r="9312" spans="2:17" x14ac:dyDescent="0.25">
      <c r="B9312" s="108"/>
      <c r="C9312" s="220"/>
      <c r="D9312" s="108"/>
      <c r="E9312" s="220"/>
      <c r="F9312" s="108"/>
      <c r="G9312" s="220"/>
      <c r="H9312" s="108"/>
      <c r="I9312" s="220"/>
      <c r="J9312" s="108"/>
      <c r="K9312" s="220"/>
      <c r="L9312" s="108"/>
      <c r="M9312" s="220"/>
      <c r="N9312" s="108"/>
      <c r="O9312" s="220"/>
      <c r="P9312" s="108"/>
      <c r="Q9312" s="225"/>
    </row>
    <row r="9313" spans="2:17" x14ac:dyDescent="0.25">
      <c r="B9313" s="108"/>
      <c r="C9313" s="220"/>
      <c r="D9313" s="108"/>
      <c r="E9313" s="220"/>
      <c r="F9313" s="108"/>
      <c r="G9313" s="220"/>
      <c r="H9313" s="108"/>
      <c r="I9313" s="220"/>
      <c r="J9313" s="108"/>
      <c r="K9313" s="220"/>
      <c r="L9313" s="108"/>
      <c r="M9313" s="220"/>
      <c r="N9313" s="108"/>
      <c r="O9313" s="220"/>
      <c r="P9313" s="108"/>
      <c r="Q9313" s="225"/>
    </row>
    <row r="9314" spans="2:17" x14ac:dyDescent="0.25">
      <c r="B9314" s="108"/>
      <c r="C9314" s="220"/>
      <c r="D9314" s="108"/>
      <c r="E9314" s="220"/>
      <c r="F9314" s="108"/>
      <c r="G9314" s="220"/>
      <c r="H9314" s="108"/>
      <c r="I9314" s="220"/>
      <c r="J9314" s="108"/>
      <c r="K9314" s="220"/>
      <c r="L9314" s="108"/>
      <c r="M9314" s="220"/>
      <c r="N9314" s="108"/>
      <c r="O9314" s="220"/>
      <c r="P9314" s="108"/>
      <c r="Q9314" s="225"/>
    </row>
    <row r="9315" spans="2:17" x14ac:dyDescent="0.25">
      <c r="B9315" s="108"/>
      <c r="C9315" s="220"/>
      <c r="D9315" s="108"/>
      <c r="E9315" s="220"/>
      <c r="F9315" s="108"/>
      <c r="G9315" s="220"/>
      <c r="H9315" s="108"/>
      <c r="I9315" s="220"/>
      <c r="J9315" s="108"/>
      <c r="K9315" s="220"/>
      <c r="L9315" s="108"/>
      <c r="M9315" s="220"/>
      <c r="N9315" s="108"/>
      <c r="O9315" s="220"/>
      <c r="P9315" s="108"/>
      <c r="Q9315" s="225"/>
    </row>
    <row r="9316" spans="2:17" x14ac:dyDescent="0.25">
      <c r="B9316" s="108"/>
      <c r="C9316" s="220"/>
      <c r="D9316" s="108"/>
      <c r="E9316" s="220"/>
      <c r="F9316" s="108"/>
      <c r="G9316" s="220"/>
      <c r="H9316" s="108"/>
      <c r="I9316" s="220"/>
      <c r="J9316" s="108"/>
      <c r="K9316" s="220"/>
      <c r="L9316" s="108"/>
      <c r="M9316" s="220"/>
      <c r="N9316" s="108"/>
      <c r="O9316" s="220"/>
      <c r="P9316" s="108"/>
      <c r="Q9316" s="225"/>
    </row>
    <row r="9317" spans="2:17" x14ac:dyDescent="0.25">
      <c r="B9317" s="108"/>
      <c r="C9317" s="220"/>
      <c r="D9317" s="108"/>
      <c r="E9317" s="220"/>
      <c r="F9317" s="108"/>
      <c r="G9317" s="220"/>
      <c r="H9317" s="108"/>
      <c r="I9317" s="220"/>
      <c r="J9317" s="108"/>
      <c r="K9317" s="220"/>
      <c r="L9317" s="108"/>
      <c r="M9317" s="220"/>
      <c r="N9317" s="108"/>
      <c r="O9317" s="220"/>
      <c r="P9317" s="108"/>
      <c r="Q9317" s="225"/>
    </row>
    <row r="9318" spans="2:17" x14ac:dyDescent="0.25">
      <c r="B9318" s="108"/>
      <c r="C9318" s="220"/>
      <c r="D9318" s="108"/>
      <c r="E9318" s="220"/>
      <c r="F9318" s="108"/>
      <c r="G9318" s="220"/>
      <c r="H9318" s="108"/>
      <c r="I9318" s="220"/>
      <c r="J9318" s="108"/>
      <c r="K9318" s="220"/>
      <c r="L9318" s="108"/>
      <c r="M9318" s="220"/>
      <c r="N9318" s="108"/>
      <c r="O9318" s="220"/>
      <c r="P9318" s="108"/>
      <c r="Q9318" s="225"/>
    </row>
    <row r="9319" spans="2:17" x14ac:dyDescent="0.25">
      <c r="B9319" s="108"/>
      <c r="C9319" s="220"/>
      <c r="D9319" s="108"/>
      <c r="E9319" s="220"/>
      <c r="F9319" s="108"/>
      <c r="G9319" s="220"/>
      <c r="H9319" s="108"/>
      <c r="I9319" s="220"/>
      <c r="J9319" s="108"/>
      <c r="K9319" s="220"/>
      <c r="L9319" s="108"/>
      <c r="M9319" s="220"/>
      <c r="N9319" s="108"/>
      <c r="O9319" s="220"/>
      <c r="P9319" s="108"/>
      <c r="Q9319" s="225"/>
    </row>
    <row r="9320" spans="2:17" x14ac:dyDescent="0.25">
      <c r="B9320" s="108"/>
      <c r="C9320" s="220"/>
      <c r="D9320" s="108"/>
      <c r="E9320" s="220"/>
      <c r="F9320" s="108"/>
      <c r="G9320" s="220"/>
      <c r="H9320" s="108"/>
      <c r="I9320" s="220"/>
      <c r="J9320" s="108"/>
      <c r="K9320" s="220"/>
      <c r="L9320" s="108"/>
      <c r="M9320" s="220"/>
      <c r="N9320" s="108"/>
      <c r="O9320" s="220"/>
      <c r="P9320" s="108"/>
      <c r="Q9320" s="225"/>
    </row>
    <row r="9321" spans="2:17" x14ac:dyDescent="0.25">
      <c r="B9321" s="108"/>
      <c r="C9321" s="220"/>
      <c r="D9321" s="108"/>
      <c r="E9321" s="220"/>
      <c r="F9321" s="108"/>
      <c r="G9321" s="220"/>
      <c r="H9321" s="108"/>
      <c r="I9321" s="220"/>
      <c r="J9321" s="108"/>
      <c r="K9321" s="220"/>
      <c r="L9321" s="108"/>
      <c r="M9321" s="220"/>
      <c r="N9321" s="108"/>
      <c r="O9321" s="220"/>
      <c r="P9321" s="108"/>
      <c r="Q9321" s="225"/>
    </row>
    <row r="9322" spans="2:17" x14ac:dyDescent="0.25">
      <c r="B9322" s="108"/>
      <c r="C9322" s="220"/>
      <c r="D9322" s="108"/>
      <c r="E9322" s="220"/>
      <c r="F9322" s="108"/>
      <c r="G9322" s="220"/>
      <c r="H9322" s="108"/>
      <c r="I9322" s="220"/>
      <c r="J9322" s="108"/>
      <c r="K9322" s="220"/>
      <c r="L9322" s="108"/>
      <c r="M9322" s="220"/>
      <c r="N9322" s="108"/>
      <c r="O9322" s="220"/>
      <c r="P9322" s="108"/>
      <c r="Q9322" s="225"/>
    </row>
    <row r="9323" spans="2:17" x14ac:dyDescent="0.25">
      <c r="B9323" s="108"/>
      <c r="C9323" s="220"/>
      <c r="D9323" s="108"/>
      <c r="E9323" s="220"/>
      <c r="F9323" s="108"/>
      <c r="G9323" s="220"/>
      <c r="H9323" s="108"/>
      <c r="I9323" s="220"/>
      <c r="J9323" s="108"/>
      <c r="K9323" s="220"/>
      <c r="L9323" s="108"/>
      <c r="M9323" s="220"/>
      <c r="N9323" s="108"/>
      <c r="O9323" s="220"/>
      <c r="P9323" s="108"/>
      <c r="Q9323" s="225"/>
    </row>
    <row r="9324" spans="2:17" x14ac:dyDescent="0.25">
      <c r="B9324" s="108"/>
      <c r="C9324" s="220"/>
      <c r="D9324" s="108"/>
      <c r="E9324" s="220"/>
      <c r="F9324" s="108"/>
      <c r="G9324" s="220"/>
      <c r="H9324" s="108"/>
      <c r="I9324" s="220"/>
      <c r="J9324" s="108"/>
      <c r="K9324" s="220"/>
      <c r="L9324" s="108"/>
      <c r="M9324" s="220"/>
      <c r="N9324" s="108"/>
      <c r="O9324" s="220"/>
      <c r="P9324" s="108"/>
      <c r="Q9324" s="225"/>
    </row>
    <row r="9325" spans="2:17" x14ac:dyDescent="0.25">
      <c r="B9325" s="108"/>
      <c r="C9325" s="220"/>
      <c r="D9325" s="108"/>
      <c r="E9325" s="220"/>
      <c r="F9325" s="108"/>
      <c r="G9325" s="220"/>
      <c r="H9325" s="108"/>
      <c r="I9325" s="220"/>
      <c r="J9325" s="108"/>
      <c r="K9325" s="220"/>
      <c r="L9325" s="108"/>
      <c r="M9325" s="220"/>
      <c r="N9325" s="108"/>
      <c r="O9325" s="220"/>
      <c r="P9325" s="108"/>
      <c r="Q9325" s="225"/>
    </row>
    <row r="9326" spans="2:17" x14ac:dyDescent="0.25">
      <c r="B9326" s="108"/>
      <c r="C9326" s="220"/>
      <c r="D9326" s="108"/>
      <c r="E9326" s="220"/>
      <c r="F9326" s="108"/>
      <c r="G9326" s="220"/>
      <c r="H9326" s="108"/>
      <c r="I9326" s="220"/>
      <c r="J9326" s="108"/>
      <c r="K9326" s="220"/>
      <c r="L9326" s="108"/>
      <c r="M9326" s="220"/>
      <c r="N9326" s="108"/>
      <c r="O9326" s="220"/>
      <c r="P9326" s="108"/>
      <c r="Q9326" s="225"/>
    </row>
    <row r="9327" spans="2:17" x14ac:dyDescent="0.25">
      <c r="B9327" s="108"/>
      <c r="C9327" s="220"/>
      <c r="D9327" s="108"/>
      <c r="E9327" s="220"/>
      <c r="F9327" s="108"/>
      <c r="G9327" s="220"/>
      <c r="H9327" s="108"/>
      <c r="I9327" s="220"/>
      <c r="J9327" s="108"/>
      <c r="K9327" s="220"/>
      <c r="L9327" s="108"/>
      <c r="M9327" s="220"/>
      <c r="N9327" s="108"/>
      <c r="O9327" s="220"/>
      <c r="P9327" s="108"/>
      <c r="Q9327" s="225"/>
    </row>
    <row r="9328" spans="2:17" x14ac:dyDescent="0.25">
      <c r="B9328" s="108"/>
      <c r="C9328" s="220"/>
      <c r="D9328" s="108"/>
      <c r="E9328" s="220"/>
      <c r="F9328" s="108"/>
      <c r="G9328" s="220"/>
      <c r="H9328" s="108"/>
      <c r="I9328" s="220"/>
      <c r="J9328" s="108"/>
      <c r="K9328" s="220"/>
      <c r="L9328" s="108"/>
      <c r="M9328" s="220"/>
      <c r="N9328" s="108"/>
      <c r="O9328" s="220"/>
      <c r="P9328" s="108"/>
      <c r="Q9328" s="225"/>
    </row>
    <row r="9329" spans="2:17" x14ac:dyDescent="0.25">
      <c r="B9329" s="108"/>
      <c r="C9329" s="220"/>
      <c r="D9329" s="108"/>
      <c r="E9329" s="220"/>
      <c r="F9329" s="108"/>
      <c r="G9329" s="220"/>
      <c r="H9329" s="108"/>
      <c r="I9329" s="220"/>
      <c r="J9329" s="108"/>
      <c r="K9329" s="220"/>
      <c r="L9329" s="108"/>
      <c r="M9329" s="220"/>
      <c r="N9329" s="108"/>
      <c r="O9329" s="220"/>
      <c r="P9329" s="108"/>
      <c r="Q9329" s="225"/>
    </row>
    <row r="9330" spans="2:17" x14ac:dyDescent="0.25">
      <c r="B9330" s="108"/>
      <c r="C9330" s="220"/>
      <c r="D9330" s="108"/>
      <c r="E9330" s="220"/>
      <c r="F9330" s="108"/>
      <c r="G9330" s="220"/>
      <c r="H9330" s="108"/>
      <c r="I9330" s="220"/>
      <c r="J9330" s="108"/>
      <c r="K9330" s="220"/>
      <c r="L9330" s="108"/>
      <c r="M9330" s="220"/>
      <c r="N9330" s="108"/>
      <c r="O9330" s="220"/>
      <c r="P9330" s="108"/>
      <c r="Q9330" s="225"/>
    </row>
    <row r="9331" spans="2:17" x14ac:dyDescent="0.25">
      <c r="B9331" s="108"/>
      <c r="C9331" s="220"/>
      <c r="D9331" s="108"/>
      <c r="E9331" s="220"/>
      <c r="F9331" s="108"/>
      <c r="G9331" s="220"/>
      <c r="H9331" s="108"/>
      <c r="I9331" s="220"/>
      <c r="J9331" s="108"/>
      <c r="K9331" s="220"/>
      <c r="L9331" s="108"/>
      <c r="M9331" s="220"/>
      <c r="N9331" s="108"/>
      <c r="O9331" s="220"/>
      <c r="P9331" s="108"/>
      <c r="Q9331" s="225"/>
    </row>
    <row r="9332" spans="2:17" x14ac:dyDescent="0.25">
      <c r="B9332" s="108"/>
      <c r="C9332" s="220"/>
      <c r="D9332" s="108"/>
      <c r="E9332" s="220"/>
      <c r="F9332" s="108"/>
      <c r="G9332" s="220"/>
      <c r="H9332" s="108"/>
      <c r="I9332" s="220"/>
      <c r="J9332" s="108"/>
      <c r="K9332" s="220"/>
      <c r="L9332" s="108"/>
      <c r="M9332" s="220"/>
      <c r="N9332" s="108"/>
      <c r="O9332" s="220"/>
      <c r="P9332" s="108"/>
      <c r="Q9332" s="225"/>
    </row>
    <row r="9333" spans="2:17" x14ac:dyDescent="0.25">
      <c r="B9333" s="108"/>
      <c r="C9333" s="220"/>
      <c r="D9333" s="108"/>
      <c r="E9333" s="220"/>
      <c r="F9333" s="108"/>
      <c r="G9333" s="220"/>
      <c r="H9333" s="108"/>
      <c r="I9333" s="220"/>
      <c r="J9333" s="108"/>
      <c r="K9333" s="220"/>
      <c r="L9333" s="108"/>
      <c r="M9333" s="220"/>
      <c r="N9333" s="108"/>
      <c r="O9333" s="220"/>
      <c r="P9333" s="108"/>
      <c r="Q9333" s="225"/>
    </row>
    <row r="9334" spans="2:17" x14ac:dyDescent="0.25">
      <c r="B9334" s="108"/>
      <c r="C9334" s="220"/>
      <c r="D9334" s="108"/>
      <c r="E9334" s="220"/>
      <c r="F9334" s="108"/>
      <c r="G9334" s="220"/>
      <c r="H9334" s="108"/>
      <c r="I9334" s="220"/>
      <c r="J9334" s="108"/>
      <c r="K9334" s="220"/>
      <c r="L9334" s="108"/>
      <c r="M9334" s="220"/>
      <c r="N9334" s="108"/>
      <c r="O9334" s="220"/>
      <c r="P9334" s="108"/>
      <c r="Q9334" s="225"/>
    </row>
    <row r="9335" spans="2:17" x14ac:dyDescent="0.25">
      <c r="B9335" s="108"/>
      <c r="C9335" s="220"/>
      <c r="D9335" s="108"/>
      <c r="E9335" s="220"/>
      <c r="F9335" s="108"/>
      <c r="G9335" s="220"/>
      <c r="H9335" s="108"/>
      <c r="I9335" s="220"/>
      <c r="J9335" s="108"/>
      <c r="K9335" s="220"/>
      <c r="L9335" s="108"/>
      <c r="M9335" s="220"/>
      <c r="N9335" s="108"/>
      <c r="O9335" s="220"/>
      <c r="P9335" s="108"/>
      <c r="Q9335" s="225"/>
    </row>
    <row r="9336" spans="2:17" x14ac:dyDescent="0.25">
      <c r="B9336" s="108"/>
      <c r="C9336" s="220"/>
      <c r="D9336" s="108"/>
      <c r="E9336" s="220"/>
      <c r="F9336" s="108"/>
      <c r="G9336" s="220"/>
      <c r="H9336" s="108"/>
      <c r="I9336" s="220"/>
      <c r="J9336" s="108"/>
      <c r="K9336" s="220"/>
      <c r="L9336" s="108"/>
      <c r="M9336" s="220"/>
      <c r="N9336" s="108"/>
      <c r="O9336" s="220"/>
      <c r="P9336" s="108"/>
      <c r="Q9336" s="225"/>
    </row>
    <row r="9337" spans="2:17" x14ac:dyDescent="0.25">
      <c r="B9337" s="108"/>
      <c r="C9337" s="220"/>
      <c r="D9337" s="108"/>
      <c r="E9337" s="220"/>
      <c r="F9337" s="108"/>
      <c r="G9337" s="220"/>
      <c r="H9337" s="108"/>
      <c r="I9337" s="220"/>
      <c r="J9337" s="108"/>
      <c r="K9337" s="220"/>
      <c r="L9337" s="108"/>
      <c r="M9337" s="220"/>
      <c r="N9337" s="108"/>
      <c r="O9337" s="220"/>
      <c r="P9337" s="108"/>
      <c r="Q9337" s="225"/>
    </row>
    <row r="9338" spans="2:17" x14ac:dyDescent="0.25">
      <c r="B9338" s="108"/>
      <c r="C9338" s="220"/>
      <c r="D9338" s="108"/>
      <c r="E9338" s="220"/>
      <c r="F9338" s="108"/>
      <c r="G9338" s="220"/>
      <c r="H9338" s="108"/>
      <c r="I9338" s="220"/>
      <c r="J9338" s="108"/>
      <c r="K9338" s="220"/>
      <c r="L9338" s="108"/>
      <c r="M9338" s="220"/>
      <c r="N9338" s="108"/>
      <c r="O9338" s="220"/>
      <c r="P9338" s="108"/>
      <c r="Q9338" s="225"/>
    </row>
    <row r="9339" spans="2:17" x14ac:dyDescent="0.25">
      <c r="B9339" s="108"/>
      <c r="C9339" s="220"/>
      <c r="D9339" s="108"/>
      <c r="E9339" s="220"/>
      <c r="F9339" s="108"/>
      <c r="G9339" s="220"/>
      <c r="H9339" s="108"/>
      <c r="I9339" s="220"/>
      <c r="J9339" s="108"/>
      <c r="K9339" s="220"/>
      <c r="L9339" s="108"/>
      <c r="M9339" s="220"/>
      <c r="N9339" s="108"/>
      <c r="O9339" s="220"/>
      <c r="P9339" s="108"/>
      <c r="Q9339" s="225"/>
    </row>
    <row r="9340" spans="2:17" x14ac:dyDescent="0.25">
      <c r="B9340" s="108"/>
      <c r="C9340" s="220"/>
      <c r="D9340" s="108"/>
      <c r="E9340" s="220"/>
      <c r="F9340" s="108"/>
      <c r="G9340" s="220"/>
      <c r="H9340" s="108"/>
      <c r="I9340" s="220"/>
      <c r="J9340" s="108"/>
      <c r="K9340" s="220"/>
      <c r="L9340" s="108"/>
      <c r="M9340" s="220"/>
      <c r="N9340" s="108"/>
      <c r="O9340" s="220"/>
      <c r="P9340" s="108"/>
      <c r="Q9340" s="225"/>
    </row>
    <row r="9341" spans="2:17" x14ac:dyDescent="0.25">
      <c r="B9341" s="108"/>
      <c r="C9341" s="220"/>
      <c r="D9341" s="108"/>
      <c r="E9341" s="220"/>
      <c r="F9341" s="108"/>
      <c r="G9341" s="220"/>
      <c r="H9341" s="108"/>
      <c r="I9341" s="220"/>
      <c r="J9341" s="108"/>
      <c r="K9341" s="220"/>
      <c r="L9341" s="108"/>
      <c r="M9341" s="220"/>
      <c r="N9341" s="108"/>
      <c r="O9341" s="220"/>
      <c r="P9341" s="108"/>
      <c r="Q9341" s="225"/>
    </row>
    <row r="9342" spans="2:17" x14ac:dyDescent="0.25">
      <c r="B9342" s="108"/>
      <c r="C9342" s="220"/>
      <c r="D9342" s="108"/>
      <c r="E9342" s="220"/>
      <c r="F9342" s="108"/>
      <c r="G9342" s="220"/>
      <c r="H9342" s="108"/>
      <c r="I9342" s="220"/>
      <c r="J9342" s="108"/>
      <c r="K9342" s="220"/>
      <c r="L9342" s="108"/>
      <c r="M9342" s="220"/>
      <c r="N9342" s="108"/>
      <c r="O9342" s="220"/>
      <c r="P9342" s="108"/>
      <c r="Q9342" s="225"/>
    </row>
    <row r="9343" spans="2:17" x14ac:dyDescent="0.25">
      <c r="B9343" s="108"/>
      <c r="C9343" s="220"/>
      <c r="D9343" s="108"/>
      <c r="E9343" s="220"/>
      <c r="F9343" s="108"/>
      <c r="G9343" s="220"/>
      <c r="H9343" s="108"/>
      <c r="I9343" s="220"/>
      <c r="J9343" s="108"/>
      <c r="K9343" s="220"/>
      <c r="L9343" s="108"/>
      <c r="M9343" s="220"/>
      <c r="N9343" s="108"/>
      <c r="O9343" s="220"/>
      <c r="P9343" s="108"/>
      <c r="Q9343" s="225"/>
    </row>
    <row r="9344" spans="2:17" x14ac:dyDescent="0.25">
      <c r="B9344" s="108"/>
      <c r="C9344" s="220"/>
      <c r="D9344" s="108"/>
      <c r="E9344" s="220"/>
      <c r="F9344" s="108"/>
      <c r="G9344" s="220"/>
      <c r="H9344" s="108"/>
      <c r="I9344" s="220"/>
      <c r="J9344" s="108"/>
      <c r="K9344" s="220"/>
      <c r="L9344" s="108"/>
      <c r="M9344" s="220"/>
      <c r="N9344" s="108"/>
      <c r="O9344" s="220"/>
      <c r="P9344" s="108"/>
      <c r="Q9344" s="225"/>
    </row>
    <row r="9345" spans="2:17" x14ac:dyDescent="0.25">
      <c r="B9345" s="108"/>
      <c r="C9345" s="220"/>
      <c r="D9345" s="108"/>
      <c r="E9345" s="220"/>
      <c r="F9345" s="108"/>
      <c r="G9345" s="220"/>
      <c r="H9345" s="108"/>
      <c r="I9345" s="220"/>
      <c r="J9345" s="108"/>
      <c r="K9345" s="220"/>
      <c r="L9345" s="108"/>
      <c r="M9345" s="220"/>
      <c r="N9345" s="108"/>
      <c r="O9345" s="220"/>
      <c r="P9345" s="108"/>
      <c r="Q9345" s="225"/>
    </row>
    <row r="9346" spans="2:17" x14ac:dyDescent="0.25">
      <c r="B9346" s="108"/>
      <c r="C9346" s="220"/>
      <c r="D9346" s="108"/>
      <c r="E9346" s="220"/>
      <c r="F9346" s="108"/>
      <c r="G9346" s="220"/>
      <c r="H9346" s="108"/>
      <c r="I9346" s="220"/>
      <c r="J9346" s="108"/>
      <c r="K9346" s="220"/>
      <c r="L9346" s="108"/>
      <c r="M9346" s="220"/>
      <c r="N9346" s="108"/>
      <c r="O9346" s="220"/>
      <c r="P9346" s="108"/>
      <c r="Q9346" s="225"/>
    </row>
    <row r="9347" spans="2:17" x14ac:dyDescent="0.25">
      <c r="B9347" s="108"/>
      <c r="C9347" s="220"/>
      <c r="D9347" s="108"/>
      <c r="E9347" s="220"/>
      <c r="F9347" s="108"/>
      <c r="G9347" s="220"/>
      <c r="H9347" s="108"/>
      <c r="I9347" s="220"/>
      <c r="J9347" s="108"/>
      <c r="K9347" s="220"/>
      <c r="L9347" s="108"/>
      <c r="M9347" s="220"/>
      <c r="N9347" s="108"/>
      <c r="O9347" s="220"/>
      <c r="P9347" s="108"/>
      <c r="Q9347" s="225"/>
    </row>
    <row r="9348" spans="2:17" x14ac:dyDescent="0.25">
      <c r="B9348" s="108"/>
      <c r="C9348" s="220"/>
      <c r="D9348" s="108"/>
      <c r="E9348" s="220"/>
      <c r="F9348" s="108"/>
      <c r="G9348" s="220"/>
      <c r="H9348" s="108"/>
      <c r="I9348" s="220"/>
      <c r="J9348" s="108"/>
      <c r="K9348" s="220"/>
      <c r="L9348" s="108"/>
      <c r="M9348" s="220"/>
      <c r="N9348" s="108"/>
      <c r="O9348" s="220"/>
      <c r="P9348" s="108"/>
      <c r="Q9348" s="225"/>
    </row>
    <row r="9349" spans="2:17" x14ac:dyDescent="0.25">
      <c r="B9349" s="108"/>
      <c r="C9349" s="220"/>
      <c r="D9349" s="108"/>
      <c r="E9349" s="220"/>
      <c r="F9349" s="108"/>
      <c r="G9349" s="220"/>
      <c r="H9349" s="108"/>
      <c r="I9349" s="220"/>
      <c r="J9349" s="108"/>
      <c r="K9349" s="220"/>
      <c r="L9349" s="108"/>
      <c r="M9349" s="220"/>
      <c r="N9349" s="108"/>
      <c r="O9349" s="220"/>
      <c r="P9349" s="108"/>
      <c r="Q9349" s="225"/>
    </row>
    <row r="9350" spans="2:17" x14ac:dyDescent="0.25">
      <c r="B9350" s="108"/>
      <c r="C9350" s="220"/>
      <c r="D9350" s="108"/>
      <c r="E9350" s="220"/>
      <c r="F9350" s="108"/>
      <c r="G9350" s="220"/>
      <c r="H9350" s="108"/>
      <c r="I9350" s="220"/>
      <c r="J9350" s="108"/>
      <c r="K9350" s="220"/>
      <c r="L9350" s="108"/>
      <c r="M9350" s="220"/>
      <c r="N9350" s="108"/>
      <c r="O9350" s="220"/>
      <c r="P9350" s="108"/>
      <c r="Q9350" s="225"/>
    </row>
    <row r="9351" spans="2:17" x14ac:dyDescent="0.25">
      <c r="B9351" s="108"/>
      <c r="C9351" s="220"/>
      <c r="D9351" s="108"/>
      <c r="E9351" s="220"/>
      <c r="F9351" s="108"/>
      <c r="G9351" s="220"/>
      <c r="H9351" s="108"/>
      <c r="I9351" s="220"/>
      <c r="J9351" s="108"/>
      <c r="K9351" s="220"/>
      <c r="L9351" s="108"/>
      <c r="M9351" s="220"/>
      <c r="N9351" s="108"/>
      <c r="O9351" s="220"/>
      <c r="P9351" s="108"/>
      <c r="Q9351" s="225"/>
    </row>
    <row r="9352" spans="2:17" x14ac:dyDescent="0.25">
      <c r="B9352" s="108"/>
      <c r="C9352" s="220"/>
      <c r="D9352" s="108"/>
      <c r="E9352" s="220"/>
      <c r="F9352" s="108"/>
      <c r="G9352" s="220"/>
      <c r="H9352" s="108"/>
      <c r="I9352" s="220"/>
      <c r="J9352" s="108"/>
      <c r="K9352" s="220"/>
      <c r="L9352" s="108"/>
      <c r="M9352" s="220"/>
      <c r="N9352" s="108"/>
      <c r="O9352" s="220"/>
      <c r="P9352" s="108"/>
      <c r="Q9352" s="225"/>
    </row>
    <row r="9353" spans="2:17" x14ac:dyDescent="0.25">
      <c r="B9353" s="108"/>
      <c r="C9353" s="220"/>
      <c r="D9353" s="108"/>
      <c r="E9353" s="220"/>
      <c r="F9353" s="108"/>
      <c r="G9353" s="220"/>
      <c r="H9353" s="108"/>
      <c r="I9353" s="220"/>
      <c r="J9353" s="108"/>
      <c r="K9353" s="220"/>
      <c r="L9353" s="108"/>
      <c r="M9353" s="220"/>
      <c r="N9353" s="108"/>
      <c r="O9353" s="220"/>
      <c r="P9353" s="108"/>
      <c r="Q9353" s="225"/>
    </row>
    <row r="9354" spans="2:17" x14ac:dyDescent="0.25">
      <c r="B9354" s="108"/>
      <c r="C9354" s="220"/>
      <c r="D9354" s="108"/>
      <c r="E9354" s="220"/>
      <c r="F9354" s="108"/>
      <c r="G9354" s="220"/>
      <c r="H9354" s="108"/>
      <c r="I9354" s="220"/>
      <c r="J9354" s="108"/>
      <c r="K9354" s="220"/>
      <c r="L9354" s="108"/>
      <c r="M9354" s="220"/>
      <c r="N9354" s="108"/>
      <c r="O9354" s="220"/>
      <c r="P9354" s="108"/>
      <c r="Q9354" s="225"/>
    </row>
    <row r="9355" spans="2:17" x14ac:dyDescent="0.25">
      <c r="B9355" s="108"/>
      <c r="C9355" s="220"/>
      <c r="D9355" s="108"/>
      <c r="E9355" s="220"/>
      <c r="F9355" s="108"/>
      <c r="G9355" s="220"/>
      <c r="H9355" s="108"/>
      <c r="I9355" s="220"/>
      <c r="J9355" s="108"/>
      <c r="K9355" s="220"/>
      <c r="L9355" s="108"/>
      <c r="M9355" s="220"/>
      <c r="N9355" s="108"/>
      <c r="O9355" s="220"/>
      <c r="P9355" s="108"/>
      <c r="Q9355" s="225"/>
    </row>
    <row r="9356" spans="2:17" x14ac:dyDescent="0.25">
      <c r="B9356" s="108"/>
      <c r="C9356" s="220"/>
      <c r="D9356" s="108"/>
      <c r="E9356" s="220"/>
      <c r="F9356" s="108"/>
      <c r="G9356" s="220"/>
      <c r="H9356" s="108"/>
      <c r="I9356" s="220"/>
      <c r="J9356" s="108"/>
      <c r="K9356" s="220"/>
      <c r="L9356" s="108"/>
      <c r="M9356" s="220"/>
      <c r="N9356" s="108"/>
      <c r="O9356" s="220"/>
      <c r="P9356" s="108"/>
      <c r="Q9356" s="225"/>
    </row>
    <row r="9357" spans="2:17" x14ac:dyDescent="0.25">
      <c r="B9357" s="108"/>
      <c r="C9357" s="220"/>
      <c r="D9357" s="108"/>
      <c r="E9357" s="220"/>
      <c r="F9357" s="108"/>
      <c r="G9357" s="220"/>
      <c r="H9357" s="108"/>
      <c r="I9357" s="220"/>
      <c r="J9357" s="108"/>
      <c r="K9357" s="220"/>
      <c r="L9357" s="108"/>
      <c r="M9357" s="220"/>
      <c r="N9357" s="108"/>
      <c r="O9357" s="220"/>
      <c r="P9357" s="108"/>
      <c r="Q9357" s="225"/>
    </row>
    <row r="9358" spans="2:17" x14ac:dyDescent="0.25">
      <c r="B9358" s="108"/>
      <c r="C9358" s="220"/>
      <c r="D9358" s="108"/>
      <c r="E9358" s="220"/>
      <c r="F9358" s="108"/>
      <c r="G9358" s="220"/>
      <c r="H9358" s="108"/>
      <c r="I9358" s="220"/>
      <c r="J9358" s="108"/>
      <c r="K9358" s="220"/>
      <c r="L9358" s="108"/>
      <c r="M9358" s="220"/>
      <c r="N9358" s="108"/>
      <c r="O9358" s="220"/>
      <c r="P9358" s="108"/>
      <c r="Q9358" s="225"/>
    </row>
    <row r="9359" spans="2:17" x14ac:dyDescent="0.25">
      <c r="B9359" s="108"/>
      <c r="C9359" s="220"/>
      <c r="D9359" s="108"/>
      <c r="E9359" s="220"/>
      <c r="F9359" s="108"/>
      <c r="G9359" s="220"/>
      <c r="H9359" s="108"/>
      <c r="I9359" s="220"/>
      <c r="J9359" s="108"/>
      <c r="K9359" s="220"/>
      <c r="L9359" s="108"/>
      <c r="M9359" s="220"/>
      <c r="N9359" s="108"/>
      <c r="O9359" s="220"/>
      <c r="P9359" s="108"/>
      <c r="Q9359" s="225"/>
    </row>
    <row r="9360" spans="2:17" x14ac:dyDescent="0.25">
      <c r="B9360" s="108"/>
      <c r="C9360" s="220"/>
      <c r="D9360" s="108"/>
      <c r="E9360" s="220"/>
      <c r="F9360" s="108"/>
      <c r="G9360" s="220"/>
      <c r="H9360" s="108"/>
      <c r="I9360" s="220"/>
      <c r="J9360" s="108"/>
      <c r="K9360" s="220"/>
      <c r="L9360" s="108"/>
      <c r="M9360" s="220"/>
      <c r="N9360" s="108"/>
      <c r="O9360" s="220"/>
      <c r="P9360" s="108"/>
      <c r="Q9360" s="225"/>
    </row>
    <row r="9361" spans="2:17" x14ac:dyDescent="0.25">
      <c r="B9361" s="108"/>
      <c r="C9361" s="220"/>
      <c r="D9361" s="108"/>
      <c r="E9361" s="220"/>
      <c r="F9361" s="108"/>
      <c r="G9361" s="220"/>
      <c r="H9361" s="108"/>
      <c r="I9361" s="220"/>
      <c r="J9361" s="108"/>
      <c r="K9361" s="220"/>
      <c r="L9361" s="108"/>
      <c r="M9361" s="220"/>
      <c r="N9361" s="108"/>
      <c r="O9361" s="220"/>
      <c r="P9361" s="108"/>
      <c r="Q9361" s="225"/>
    </row>
    <row r="9362" spans="2:17" x14ac:dyDescent="0.25">
      <c r="B9362" s="108"/>
      <c r="C9362" s="220"/>
      <c r="D9362" s="108"/>
      <c r="E9362" s="220"/>
      <c r="F9362" s="108"/>
      <c r="G9362" s="220"/>
      <c r="H9362" s="108"/>
      <c r="I9362" s="220"/>
      <c r="J9362" s="108"/>
      <c r="K9362" s="220"/>
      <c r="L9362" s="108"/>
      <c r="M9362" s="220"/>
      <c r="N9362" s="108"/>
      <c r="O9362" s="220"/>
      <c r="P9362" s="108"/>
      <c r="Q9362" s="225"/>
    </row>
    <row r="9363" spans="2:17" x14ac:dyDescent="0.25">
      <c r="B9363" s="108"/>
      <c r="C9363" s="220"/>
      <c r="D9363" s="108"/>
      <c r="E9363" s="220"/>
      <c r="F9363" s="108"/>
      <c r="G9363" s="220"/>
      <c r="H9363" s="108"/>
      <c r="I9363" s="220"/>
      <c r="J9363" s="108"/>
      <c r="K9363" s="220"/>
      <c r="L9363" s="108"/>
      <c r="M9363" s="220"/>
      <c r="N9363" s="108"/>
      <c r="O9363" s="220"/>
      <c r="P9363" s="108"/>
      <c r="Q9363" s="225"/>
    </row>
    <row r="9364" spans="2:17" x14ac:dyDescent="0.25">
      <c r="B9364" s="108"/>
      <c r="C9364" s="220"/>
      <c r="D9364" s="108"/>
      <c r="E9364" s="220"/>
      <c r="F9364" s="108"/>
      <c r="G9364" s="220"/>
      <c r="H9364" s="108"/>
      <c r="I9364" s="220"/>
      <c r="J9364" s="108"/>
      <c r="K9364" s="220"/>
      <c r="L9364" s="108"/>
      <c r="M9364" s="220"/>
      <c r="N9364" s="108"/>
      <c r="O9364" s="220"/>
      <c r="P9364" s="108"/>
      <c r="Q9364" s="225"/>
    </row>
    <row r="9365" spans="2:17" x14ac:dyDescent="0.25">
      <c r="B9365" s="108"/>
      <c r="C9365" s="220"/>
      <c r="D9365" s="108"/>
      <c r="E9365" s="220"/>
      <c r="F9365" s="108"/>
      <c r="G9365" s="220"/>
      <c r="H9365" s="108"/>
      <c r="I9365" s="220"/>
      <c r="J9365" s="108"/>
      <c r="K9365" s="220"/>
      <c r="L9365" s="108"/>
      <c r="M9365" s="220"/>
      <c r="N9365" s="108"/>
      <c r="O9365" s="220"/>
      <c r="P9365" s="108"/>
      <c r="Q9365" s="225"/>
    </row>
    <row r="9366" spans="2:17" x14ac:dyDescent="0.25">
      <c r="B9366" s="108"/>
      <c r="C9366" s="220"/>
      <c r="D9366" s="108"/>
      <c r="E9366" s="220"/>
      <c r="F9366" s="108"/>
      <c r="G9366" s="220"/>
      <c r="H9366" s="108"/>
      <c r="I9366" s="220"/>
      <c r="J9366" s="108"/>
      <c r="K9366" s="220"/>
      <c r="L9366" s="108"/>
      <c r="M9366" s="220"/>
      <c r="N9366" s="108"/>
      <c r="O9366" s="220"/>
      <c r="P9366" s="108"/>
      <c r="Q9366" s="225"/>
    </row>
    <row r="9367" spans="2:17" x14ac:dyDescent="0.25">
      <c r="B9367" s="108"/>
      <c r="C9367" s="220"/>
      <c r="D9367" s="108"/>
      <c r="E9367" s="220"/>
      <c r="F9367" s="108"/>
      <c r="G9367" s="220"/>
      <c r="H9367" s="108"/>
      <c r="I9367" s="220"/>
      <c r="J9367" s="108"/>
      <c r="K9367" s="220"/>
      <c r="L9367" s="108"/>
      <c r="M9367" s="220"/>
      <c r="N9367" s="108"/>
      <c r="O9367" s="220"/>
      <c r="P9367" s="108"/>
      <c r="Q9367" s="225"/>
    </row>
    <row r="9368" spans="2:17" x14ac:dyDescent="0.25">
      <c r="B9368" s="108"/>
      <c r="C9368" s="220"/>
      <c r="D9368" s="108"/>
      <c r="E9368" s="220"/>
      <c r="F9368" s="108"/>
      <c r="G9368" s="220"/>
      <c r="H9368" s="108"/>
      <c r="I9368" s="220"/>
      <c r="J9368" s="108"/>
      <c r="K9368" s="220"/>
      <c r="L9368" s="108"/>
      <c r="M9368" s="220"/>
      <c r="N9368" s="108"/>
      <c r="O9368" s="220"/>
      <c r="P9368" s="108"/>
      <c r="Q9368" s="225"/>
    </row>
    <row r="9369" spans="2:17" x14ac:dyDescent="0.25">
      <c r="B9369" s="108"/>
      <c r="C9369" s="220"/>
      <c r="D9369" s="108"/>
      <c r="E9369" s="220"/>
      <c r="F9369" s="108"/>
      <c r="G9369" s="220"/>
      <c r="H9369" s="108"/>
      <c r="I9369" s="220"/>
      <c r="J9369" s="108"/>
      <c r="K9369" s="220"/>
      <c r="L9369" s="108"/>
      <c r="M9369" s="220"/>
      <c r="N9369" s="108"/>
      <c r="O9369" s="220"/>
      <c r="P9369" s="108"/>
      <c r="Q9369" s="225"/>
    </row>
    <row r="9370" spans="2:17" x14ac:dyDescent="0.25">
      <c r="B9370" s="108"/>
      <c r="C9370" s="220"/>
      <c r="D9370" s="108"/>
      <c r="E9370" s="220"/>
      <c r="F9370" s="108"/>
      <c r="G9370" s="220"/>
      <c r="H9370" s="108"/>
      <c r="I9370" s="220"/>
      <c r="J9370" s="108"/>
      <c r="K9370" s="220"/>
      <c r="L9370" s="108"/>
      <c r="M9370" s="220"/>
      <c r="N9370" s="108"/>
      <c r="O9370" s="220"/>
      <c r="P9370" s="108"/>
      <c r="Q9370" s="225"/>
    </row>
    <row r="9371" spans="2:17" x14ac:dyDescent="0.25">
      <c r="B9371" s="108"/>
      <c r="C9371" s="220"/>
      <c r="D9371" s="108"/>
      <c r="E9371" s="220"/>
      <c r="F9371" s="108"/>
      <c r="G9371" s="220"/>
      <c r="H9371" s="108"/>
      <c r="I9371" s="220"/>
      <c r="J9371" s="108"/>
      <c r="K9371" s="220"/>
      <c r="L9371" s="108"/>
      <c r="M9371" s="220"/>
      <c r="N9371" s="108"/>
      <c r="O9371" s="220"/>
      <c r="P9371" s="108"/>
      <c r="Q9371" s="225"/>
    </row>
    <row r="9372" spans="2:17" x14ac:dyDescent="0.25">
      <c r="B9372" s="108"/>
      <c r="C9372" s="220"/>
      <c r="D9372" s="108"/>
      <c r="E9372" s="220"/>
      <c r="F9372" s="108"/>
      <c r="G9372" s="220"/>
      <c r="H9372" s="108"/>
      <c r="I9372" s="220"/>
      <c r="J9372" s="108"/>
      <c r="K9372" s="220"/>
      <c r="L9372" s="108"/>
      <c r="M9372" s="220"/>
      <c r="N9372" s="108"/>
      <c r="O9372" s="220"/>
      <c r="P9372" s="108"/>
      <c r="Q9372" s="225"/>
    </row>
    <row r="9373" spans="2:17" x14ac:dyDescent="0.25">
      <c r="B9373" s="108"/>
      <c r="C9373" s="220"/>
      <c r="D9373" s="108"/>
      <c r="E9373" s="220"/>
      <c r="F9373" s="108"/>
      <c r="G9373" s="220"/>
      <c r="H9373" s="108"/>
      <c r="I9373" s="220"/>
      <c r="J9373" s="108"/>
      <c r="K9373" s="220"/>
      <c r="L9373" s="108"/>
      <c r="M9373" s="220"/>
      <c r="N9373" s="108"/>
      <c r="O9373" s="220"/>
      <c r="P9373" s="108"/>
      <c r="Q9373" s="225"/>
    </row>
    <row r="9374" spans="2:17" x14ac:dyDescent="0.25">
      <c r="B9374" s="108"/>
      <c r="C9374" s="220"/>
      <c r="D9374" s="108"/>
      <c r="E9374" s="220"/>
      <c r="F9374" s="108"/>
      <c r="G9374" s="220"/>
      <c r="H9374" s="108"/>
      <c r="I9374" s="220"/>
      <c r="J9374" s="108"/>
      <c r="K9374" s="220"/>
      <c r="L9374" s="108"/>
      <c r="M9374" s="220"/>
      <c r="N9374" s="108"/>
      <c r="O9374" s="220"/>
      <c r="P9374" s="108"/>
      <c r="Q9374" s="225"/>
    </row>
    <row r="9375" spans="2:17" x14ac:dyDescent="0.25">
      <c r="B9375" s="108"/>
      <c r="C9375" s="220"/>
      <c r="D9375" s="108"/>
      <c r="E9375" s="220"/>
      <c r="F9375" s="108"/>
      <c r="G9375" s="220"/>
      <c r="H9375" s="108"/>
      <c r="I9375" s="220"/>
      <c r="J9375" s="108"/>
      <c r="K9375" s="220"/>
      <c r="L9375" s="108"/>
      <c r="M9375" s="220"/>
      <c r="N9375" s="108"/>
      <c r="O9375" s="220"/>
      <c r="P9375" s="108"/>
      <c r="Q9375" s="225"/>
    </row>
    <row r="9376" spans="2:17" x14ac:dyDescent="0.25">
      <c r="B9376" s="108"/>
      <c r="C9376" s="220"/>
      <c r="D9376" s="108"/>
      <c r="E9376" s="220"/>
      <c r="F9376" s="108"/>
      <c r="G9376" s="220"/>
      <c r="H9376" s="108"/>
      <c r="I9376" s="220"/>
      <c r="J9376" s="108"/>
      <c r="K9376" s="220"/>
      <c r="L9376" s="108"/>
      <c r="M9376" s="220"/>
      <c r="N9376" s="108"/>
      <c r="O9376" s="220"/>
      <c r="P9376" s="108"/>
      <c r="Q9376" s="225"/>
    </row>
    <row r="9377" spans="2:17" x14ac:dyDescent="0.25">
      <c r="B9377" s="108"/>
      <c r="C9377" s="220"/>
      <c r="D9377" s="108"/>
      <c r="E9377" s="220"/>
      <c r="F9377" s="108"/>
      <c r="G9377" s="220"/>
      <c r="H9377" s="108"/>
      <c r="I9377" s="220"/>
      <c r="J9377" s="108"/>
      <c r="K9377" s="220"/>
      <c r="L9377" s="108"/>
      <c r="M9377" s="220"/>
      <c r="N9377" s="108"/>
      <c r="O9377" s="220"/>
      <c r="P9377" s="108"/>
      <c r="Q9377" s="225"/>
    </row>
    <row r="9378" spans="2:17" x14ac:dyDescent="0.25">
      <c r="B9378" s="108"/>
      <c r="C9378" s="220"/>
      <c r="D9378" s="108"/>
      <c r="E9378" s="220"/>
      <c r="F9378" s="108"/>
      <c r="G9378" s="220"/>
      <c r="H9378" s="108"/>
      <c r="I9378" s="220"/>
      <c r="J9378" s="108"/>
      <c r="K9378" s="220"/>
      <c r="L9378" s="108"/>
      <c r="M9378" s="220"/>
      <c r="N9378" s="108"/>
      <c r="O9378" s="220"/>
      <c r="P9378" s="108"/>
      <c r="Q9378" s="225"/>
    </row>
    <row r="9379" spans="2:17" x14ac:dyDescent="0.25">
      <c r="B9379" s="108"/>
      <c r="C9379" s="220"/>
      <c r="D9379" s="108"/>
      <c r="E9379" s="220"/>
      <c r="F9379" s="108"/>
      <c r="G9379" s="220"/>
      <c r="H9379" s="108"/>
      <c r="I9379" s="220"/>
      <c r="J9379" s="108"/>
      <c r="K9379" s="220"/>
      <c r="L9379" s="108"/>
      <c r="M9379" s="220"/>
      <c r="N9379" s="108"/>
      <c r="O9379" s="220"/>
      <c r="P9379" s="108"/>
      <c r="Q9379" s="225"/>
    </row>
    <row r="9380" spans="2:17" x14ac:dyDescent="0.25">
      <c r="B9380" s="108"/>
      <c r="C9380" s="220"/>
      <c r="D9380" s="108"/>
      <c r="E9380" s="220"/>
      <c r="F9380" s="108"/>
      <c r="G9380" s="220"/>
      <c r="H9380" s="108"/>
      <c r="I9380" s="220"/>
      <c r="J9380" s="108"/>
      <c r="K9380" s="220"/>
      <c r="L9380" s="108"/>
      <c r="M9380" s="220"/>
      <c r="N9380" s="108"/>
      <c r="O9380" s="220"/>
      <c r="P9380" s="108"/>
      <c r="Q9380" s="225"/>
    </row>
    <row r="9381" spans="2:17" x14ac:dyDescent="0.25">
      <c r="B9381" s="108"/>
      <c r="C9381" s="220"/>
      <c r="D9381" s="108"/>
      <c r="E9381" s="220"/>
      <c r="F9381" s="108"/>
      <c r="G9381" s="220"/>
      <c r="H9381" s="108"/>
      <c r="I9381" s="220"/>
      <c r="J9381" s="108"/>
      <c r="K9381" s="220"/>
      <c r="L9381" s="108"/>
      <c r="M9381" s="220"/>
      <c r="N9381" s="108"/>
      <c r="O9381" s="220"/>
      <c r="P9381" s="108"/>
      <c r="Q9381" s="225"/>
    </row>
    <row r="9382" spans="2:17" x14ac:dyDescent="0.25">
      <c r="B9382" s="108"/>
      <c r="C9382" s="220"/>
      <c r="D9382" s="108"/>
      <c r="E9382" s="220"/>
      <c r="F9382" s="108"/>
      <c r="G9382" s="220"/>
      <c r="H9382" s="108"/>
      <c r="I9382" s="220"/>
      <c r="J9382" s="108"/>
      <c r="K9382" s="220"/>
      <c r="L9382" s="108"/>
      <c r="M9382" s="220"/>
      <c r="N9382" s="108"/>
      <c r="O9382" s="220"/>
      <c r="P9382" s="108"/>
      <c r="Q9382" s="225"/>
    </row>
    <row r="9383" spans="2:17" x14ac:dyDescent="0.25">
      <c r="B9383" s="108"/>
      <c r="C9383" s="220"/>
      <c r="D9383" s="108"/>
      <c r="E9383" s="220"/>
      <c r="F9383" s="108"/>
      <c r="G9383" s="220"/>
      <c r="H9383" s="108"/>
      <c r="I9383" s="220"/>
      <c r="J9383" s="108"/>
      <c r="K9383" s="220"/>
      <c r="L9383" s="108"/>
      <c r="M9383" s="220"/>
      <c r="N9383" s="108"/>
      <c r="O9383" s="220"/>
      <c r="P9383" s="108"/>
      <c r="Q9383" s="225"/>
    </row>
    <row r="9384" spans="2:17" x14ac:dyDescent="0.25">
      <c r="B9384" s="108"/>
      <c r="C9384" s="220"/>
      <c r="D9384" s="108"/>
      <c r="E9384" s="220"/>
      <c r="F9384" s="108"/>
      <c r="G9384" s="220"/>
      <c r="H9384" s="108"/>
      <c r="I9384" s="220"/>
      <c r="J9384" s="108"/>
      <c r="K9384" s="220"/>
      <c r="L9384" s="108"/>
      <c r="M9384" s="220"/>
      <c r="N9384" s="108"/>
      <c r="O9384" s="220"/>
      <c r="P9384" s="108"/>
      <c r="Q9384" s="225"/>
    </row>
    <row r="9385" spans="2:17" x14ac:dyDescent="0.25">
      <c r="B9385" s="108"/>
      <c r="C9385" s="220"/>
      <c r="D9385" s="108"/>
      <c r="E9385" s="220"/>
      <c r="F9385" s="108"/>
      <c r="G9385" s="220"/>
      <c r="H9385" s="108"/>
      <c r="I9385" s="220"/>
      <c r="J9385" s="108"/>
      <c r="K9385" s="220"/>
      <c r="L9385" s="108"/>
      <c r="M9385" s="220"/>
      <c r="N9385" s="108"/>
      <c r="O9385" s="220"/>
      <c r="P9385" s="108"/>
      <c r="Q9385" s="225"/>
    </row>
    <row r="9386" spans="2:17" x14ac:dyDescent="0.25">
      <c r="B9386" s="108"/>
      <c r="C9386" s="220"/>
      <c r="D9386" s="108"/>
      <c r="E9386" s="220"/>
      <c r="F9386" s="108"/>
      <c r="G9386" s="220"/>
      <c r="H9386" s="108"/>
      <c r="I9386" s="220"/>
      <c r="J9386" s="108"/>
      <c r="K9386" s="220"/>
      <c r="L9386" s="108"/>
      <c r="M9386" s="220"/>
      <c r="N9386" s="108"/>
      <c r="O9386" s="220"/>
      <c r="P9386" s="108"/>
      <c r="Q9386" s="225"/>
    </row>
    <row r="9387" spans="2:17" x14ac:dyDescent="0.25">
      <c r="B9387" s="108"/>
      <c r="C9387" s="220"/>
      <c r="D9387" s="108"/>
      <c r="E9387" s="220"/>
      <c r="F9387" s="108"/>
      <c r="G9387" s="220"/>
      <c r="H9387" s="108"/>
      <c r="I9387" s="220"/>
      <c r="J9387" s="108"/>
      <c r="K9387" s="220"/>
      <c r="L9387" s="108"/>
      <c r="M9387" s="220"/>
      <c r="N9387" s="108"/>
      <c r="O9387" s="220"/>
      <c r="P9387" s="108"/>
      <c r="Q9387" s="225"/>
    </row>
    <row r="9388" spans="2:17" x14ac:dyDescent="0.25">
      <c r="B9388" s="108"/>
      <c r="C9388" s="220"/>
      <c r="D9388" s="108"/>
      <c r="E9388" s="220"/>
      <c r="F9388" s="108"/>
      <c r="G9388" s="220"/>
      <c r="H9388" s="108"/>
      <c r="I9388" s="220"/>
      <c r="J9388" s="108"/>
      <c r="K9388" s="220"/>
      <c r="L9388" s="108"/>
      <c r="M9388" s="220"/>
      <c r="N9388" s="108"/>
      <c r="O9388" s="220"/>
      <c r="P9388" s="108"/>
      <c r="Q9388" s="225"/>
    </row>
    <row r="9389" spans="2:17" x14ac:dyDescent="0.25">
      <c r="B9389" s="108"/>
      <c r="C9389" s="220"/>
      <c r="D9389" s="108"/>
      <c r="E9389" s="220"/>
      <c r="F9389" s="108"/>
      <c r="G9389" s="220"/>
      <c r="H9389" s="108"/>
      <c r="I9389" s="220"/>
      <c r="J9389" s="108"/>
      <c r="K9389" s="220"/>
      <c r="L9389" s="108"/>
      <c r="M9389" s="220"/>
      <c r="N9389" s="108"/>
      <c r="O9389" s="220"/>
      <c r="P9389" s="108"/>
      <c r="Q9389" s="225"/>
    </row>
    <row r="9390" spans="2:17" x14ac:dyDescent="0.25">
      <c r="B9390" s="108"/>
      <c r="C9390" s="220"/>
      <c r="D9390" s="108"/>
      <c r="E9390" s="220"/>
      <c r="F9390" s="108"/>
      <c r="G9390" s="220"/>
      <c r="H9390" s="108"/>
      <c r="I9390" s="220"/>
      <c r="J9390" s="108"/>
      <c r="K9390" s="220"/>
      <c r="L9390" s="108"/>
      <c r="M9390" s="220"/>
      <c r="N9390" s="108"/>
      <c r="O9390" s="220"/>
      <c r="P9390" s="108"/>
      <c r="Q9390" s="225"/>
    </row>
    <row r="9391" spans="2:17" x14ac:dyDescent="0.25">
      <c r="B9391" s="108"/>
      <c r="C9391" s="220"/>
      <c r="D9391" s="108"/>
      <c r="E9391" s="220"/>
      <c r="F9391" s="108"/>
      <c r="G9391" s="220"/>
      <c r="H9391" s="108"/>
      <c r="I9391" s="220"/>
      <c r="J9391" s="108"/>
      <c r="K9391" s="220"/>
      <c r="L9391" s="108"/>
      <c r="M9391" s="220"/>
      <c r="N9391" s="108"/>
      <c r="O9391" s="220"/>
      <c r="P9391" s="108"/>
      <c r="Q9391" s="225"/>
    </row>
    <row r="9392" spans="2:17" x14ac:dyDescent="0.25">
      <c r="B9392" s="108"/>
      <c r="C9392" s="220"/>
      <c r="D9392" s="108"/>
      <c r="E9392" s="220"/>
      <c r="F9392" s="108"/>
      <c r="G9392" s="220"/>
      <c r="H9392" s="108"/>
      <c r="I9392" s="220"/>
      <c r="J9392" s="108"/>
      <c r="K9392" s="220"/>
      <c r="L9392" s="108"/>
      <c r="M9392" s="220"/>
      <c r="N9392" s="108"/>
      <c r="O9392" s="220"/>
      <c r="P9392" s="108"/>
      <c r="Q9392" s="225"/>
    </row>
    <row r="9393" spans="2:17" x14ac:dyDescent="0.25">
      <c r="B9393" s="108"/>
      <c r="C9393" s="220"/>
      <c r="D9393" s="108"/>
      <c r="E9393" s="220"/>
      <c r="F9393" s="108"/>
      <c r="G9393" s="220"/>
      <c r="H9393" s="108"/>
      <c r="I9393" s="220"/>
      <c r="J9393" s="108"/>
      <c r="K9393" s="220"/>
      <c r="L9393" s="108"/>
      <c r="M9393" s="220"/>
      <c r="N9393" s="108"/>
      <c r="O9393" s="220"/>
      <c r="P9393" s="108"/>
      <c r="Q9393" s="225"/>
    </row>
    <row r="9394" spans="2:17" x14ac:dyDescent="0.25">
      <c r="B9394" s="108"/>
      <c r="C9394" s="220"/>
      <c r="D9394" s="108"/>
      <c r="E9394" s="220"/>
      <c r="F9394" s="108"/>
      <c r="G9394" s="220"/>
      <c r="H9394" s="108"/>
      <c r="I9394" s="220"/>
      <c r="J9394" s="108"/>
      <c r="K9394" s="220"/>
      <c r="L9394" s="108"/>
      <c r="M9394" s="220"/>
      <c r="N9394" s="108"/>
      <c r="O9394" s="220"/>
      <c r="P9394" s="108"/>
      <c r="Q9394" s="225"/>
    </row>
    <row r="9395" spans="2:17" x14ac:dyDescent="0.25">
      <c r="B9395" s="108"/>
      <c r="C9395" s="220"/>
      <c r="D9395" s="108"/>
      <c r="E9395" s="220"/>
      <c r="F9395" s="108"/>
      <c r="G9395" s="220"/>
      <c r="H9395" s="108"/>
      <c r="I9395" s="220"/>
      <c r="J9395" s="108"/>
      <c r="K9395" s="220"/>
      <c r="L9395" s="108"/>
      <c r="M9395" s="220"/>
      <c r="N9395" s="108"/>
      <c r="O9395" s="220"/>
      <c r="P9395" s="108"/>
      <c r="Q9395" s="225"/>
    </row>
    <row r="9396" spans="2:17" x14ac:dyDescent="0.25">
      <c r="B9396" s="108"/>
      <c r="C9396" s="220"/>
      <c r="D9396" s="108"/>
      <c r="E9396" s="220"/>
      <c r="F9396" s="108"/>
      <c r="G9396" s="220"/>
      <c r="H9396" s="108"/>
      <c r="I9396" s="220"/>
      <c r="J9396" s="108"/>
      <c r="K9396" s="220"/>
      <c r="L9396" s="108"/>
      <c r="M9396" s="220"/>
      <c r="N9396" s="108"/>
      <c r="O9396" s="220"/>
      <c r="P9396" s="108"/>
      <c r="Q9396" s="225"/>
    </row>
    <row r="9397" spans="2:17" x14ac:dyDescent="0.25">
      <c r="B9397" s="108"/>
      <c r="C9397" s="220"/>
      <c r="D9397" s="108"/>
      <c r="E9397" s="220"/>
      <c r="F9397" s="108"/>
      <c r="G9397" s="220"/>
      <c r="H9397" s="108"/>
      <c r="I9397" s="220"/>
      <c r="J9397" s="108"/>
      <c r="K9397" s="220"/>
      <c r="L9397" s="108"/>
      <c r="M9397" s="220"/>
      <c r="N9397" s="108"/>
      <c r="O9397" s="220"/>
      <c r="P9397" s="108"/>
      <c r="Q9397" s="225"/>
    </row>
    <row r="9398" spans="2:17" x14ac:dyDescent="0.25">
      <c r="B9398" s="108"/>
      <c r="C9398" s="220"/>
      <c r="D9398" s="108"/>
      <c r="E9398" s="220"/>
      <c r="F9398" s="108"/>
      <c r="G9398" s="220"/>
      <c r="H9398" s="108"/>
      <c r="I9398" s="220"/>
      <c r="J9398" s="108"/>
      <c r="K9398" s="220"/>
      <c r="L9398" s="108"/>
      <c r="M9398" s="220"/>
      <c r="N9398" s="108"/>
      <c r="O9398" s="220"/>
      <c r="P9398" s="108"/>
      <c r="Q9398" s="225"/>
    </row>
    <row r="9399" spans="2:17" x14ac:dyDescent="0.25">
      <c r="B9399" s="108"/>
      <c r="C9399" s="220"/>
      <c r="D9399" s="108"/>
      <c r="E9399" s="220"/>
      <c r="F9399" s="108"/>
      <c r="G9399" s="220"/>
      <c r="H9399" s="108"/>
      <c r="I9399" s="220"/>
      <c r="J9399" s="108"/>
      <c r="K9399" s="220"/>
      <c r="L9399" s="108"/>
      <c r="M9399" s="220"/>
      <c r="N9399" s="108"/>
      <c r="O9399" s="220"/>
      <c r="P9399" s="108"/>
      <c r="Q9399" s="225"/>
    </row>
    <row r="9400" spans="2:17" x14ac:dyDescent="0.25">
      <c r="B9400" s="108"/>
      <c r="C9400" s="220"/>
      <c r="D9400" s="108"/>
      <c r="E9400" s="220"/>
      <c r="F9400" s="108"/>
      <c r="G9400" s="220"/>
      <c r="H9400" s="108"/>
      <c r="I9400" s="220"/>
      <c r="J9400" s="108"/>
      <c r="K9400" s="220"/>
      <c r="L9400" s="108"/>
      <c r="M9400" s="220"/>
      <c r="N9400" s="108"/>
      <c r="O9400" s="220"/>
      <c r="P9400" s="108"/>
      <c r="Q9400" s="225"/>
    </row>
    <row r="9401" spans="2:17" x14ac:dyDescent="0.25">
      <c r="B9401" s="108"/>
      <c r="C9401" s="220"/>
      <c r="D9401" s="108"/>
      <c r="E9401" s="220"/>
      <c r="F9401" s="108"/>
      <c r="G9401" s="220"/>
      <c r="H9401" s="108"/>
      <c r="I9401" s="220"/>
      <c r="J9401" s="108"/>
      <c r="K9401" s="220"/>
      <c r="L9401" s="108"/>
      <c r="M9401" s="220"/>
      <c r="N9401" s="108"/>
      <c r="O9401" s="220"/>
      <c r="P9401" s="108"/>
      <c r="Q9401" s="225"/>
    </row>
    <row r="9402" spans="2:17" x14ac:dyDescent="0.25">
      <c r="B9402" s="108"/>
      <c r="C9402" s="220"/>
      <c r="D9402" s="108"/>
      <c r="E9402" s="220"/>
      <c r="F9402" s="108"/>
      <c r="G9402" s="220"/>
      <c r="H9402" s="108"/>
      <c r="I9402" s="220"/>
      <c r="J9402" s="108"/>
      <c r="K9402" s="220"/>
      <c r="L9402" s="108"/>
      <c r="M9402" s="220"/>
      <c r="N9402" s="108"/>
      <c r="O9402" s="220"/>
      <c r="P9402" s="108"/>
      <c r="Q9402" s="225"/>
    </row>
    <row r="9403" spans="2:17" x14ac:dyDescent="0.25">
      <c r="B9403" s="108"/>
      <c r="C9403" s="220"/>
      <c r="D9403" s="108"/>
      <c r="E9403" s="220"/>
      <c r="F9403" s="108"/>
      <c r="G9403" s="220"/>
      <c r="H9403" s="108"/>
      <c r="I9403" s="220"/>
      <c r="J9403" s="108"/>
      <c r="K9403" s="220"/>
      <c r="L9403" s="108"/>
      <c r="M9403" s="220"/>
      <c r="N9403" s="108"/>
      <c r="O9403" s="220"/>
      <c r="P9403" s="108"/>
      <c r="Q9403" s="225"/>
    </row>
    <row r="9404" spans="2:17" x14ac:dyDescent="0.25">
      <c r="B9404" s="108"/>
      <c r="C9404" s="220"/>
      <c r="D9404" s="108"/>
      <c r="E9404" s="220"/>
      <c r="F9404" s="108"/>
      <c r="G9404" s="220"/>
      <c r="H9404" s="108"/>
      <c r="I9404" s="220"/>
      <c r="J9404" s="108"/>
      <c r="K9404" s="220"/>
      <c r="L9404" s="108"/>
      <c r="M9404" s="220"/>
      <c r="N9404" s="108"/>
      <c r="O9404" s="220"/>
      <c r="P9404" s="108"/>
      <c r="Q9404" s="225"/>
    </row>
    <row r="9405" spans="2:17" x14ac:dyDescent="0.25">
      <c r="B9405" s="108"/>
      <c r="C9405" s="220"/>
      <c r="D9405" s="108"/>
      <c r="E9405" s="220"/>
      <c r="F9405" s="108"/>
      <c r="G9405" s="220"/>
      <c r="H9405" s="108"/>
      <c r="I9405" s="220"/>
      <c r="J9405" s="108"/>
      <c r="K9405" s="220"/>
      <c r="L9405" s="108"/>
      <c r="M9405" s="220"/>
      <c r="N9405" s="108"/>
      <c r="O9405" s="220"/>
      <c r="P9405" s="108"/>
      <c r="Q9405" s="225"/>
    </row>
    <row r="9406" spans="2:17" x14ac:dyDescent="0.25">
      <c r="B9406" s="108"/>
      <c r="C9406" s="220"/>
      <c r="D9406" s="108"/>
      <c r="E9406" s="220"/>
      <c r="F9406" s="108"/>
      <c r="G9406" s="220"/>
      <c r="H9406" s="108"/>
      <c r="I9406" s="220"/>
      <c r="J9406" s="108"/>
      <c r="K9406" s="220"/>
      <c r="L9406" s="108"/>
      <c r="M9406" s="220"/>
      <c r="N9406" s="108"/>
      <c r="O9406" s="220"/>
      <c r="P9406" s="108"/>
      <c r="Q9406" s="225"/>
    </row>
    <row r="9407" spans="2:17" x14ac:dyDescent="0.25">
      <c r="B9407" s="108"/>
      <c r="C9407" s="220"/>
      <c r="D9407" s="108"/>
      <c r="E9407" s="220"/>
      <c r="F9407" s="108"/>
      <c r="G9407" s="220"/>
      <c r="H9407" s="108"/>
      <c r="I9407" s="220"/>
      <c r="J9407" s="108"/>
      <c r="K9407" s="220"/>
      <c r="L9407" s="108"/>
      <c r="M9407" s="220"/>
      <c r="N9407" s="108"/>
      <c r="O9407" s="220"/>
      <c r="P9407" s="108"/>
      <c r="Q9407" s="225"/>
    </row>
    <row r="9408" spans="2:17" x14ac:dyDescent="0.25">
      <c r="B9408" s="108"/>
      <c r="C9408" s="220"/>
      <c r="D9408" s="108"/>
      <c r="E9408" s="220"/>
      <c r="F9408" s="108"/>
      <c r="G9408" s="220"/>
      <c r="H9408" s="108"/>
      <c r="I9408" s="220"/>
      <c r="J9408" s="108"/>
      <c r="K9408" s="220"/>
      <c r="L9408" s="108"/>
      <c r="M9408" s="220"/>
      <c r="N9408" s="108"/>
      <c r="O9408" s="220"/>
      <c r="P9408" s="108"/>
      <c r="Q9408" s="225"/>
    </row>
    <row r="9409" spans="2:17" x14ac:dyDescent="0.25">
      <c r="B9409" s="108"/>
      <c r="C9409" s="220"/>
      <c r="D9409" s="108"/>
      <c r="E9409" s="220"/>
      <c r="F9409" s="108"/>
      <c r="G9409" s="220"/>
      <c r="H9409" s="108"/>
      <c r="I9409" s="220"/>
      <c r="J9409" s="108"/>
      <c r="K9409" s="220"/>
      <c r="L9409" s="108"/>
      <c r="M9409" s="220"/>
      <c r="N9409" s="108"/>
      <c r="O9409" s="220"/>
      <c r="P9409" s="108"/>
      <c r="Q9409" s="225"/>
    </row>
    <row r="9410" spans="2:17" x14ac:dyDescent="0.25">
      <c r="B9410" s="108"/>
      <c r="C9410" s="220"/>
      <c r="D9410" s="108"/>
      <c r="E9410" s="220"/>
      <c r="F9410" s="108"/>
      <c r="G9410" s="220"/>
      <c r="H9410" s="108"/>
      <c r="I9410" s="220"/>
      <c r="J9410" s="108"/>
      <c r="K9410" s="220"/>
      <c r="L9410" s="108"/>
      <c r="M9410" s="220"/>
      <c r="N9410" s="108"/>
      <c r="O9410" s="220"/>
      <c r="P9410" s="108"/>
      <c r="Q9410" s="225"/>
    </row>
    <row r="9411" spans="2:17" x14ac:dyDescent="0.25">
      <c r="B9411" s="108"/>
      <c r="C9411" s="220"/>
      <c r="D9411" s="108"/>
      <c r="E9411" s="220"/>
      <c r="F9411" s="108"/>
      <c r="G9411" s="220"/>
      <c r="H9411" s="108"/>
      <c r="I9411" s="220"/>
      <c r="J9411" s="108"/>
      <c r="K9411" s="220"/>
      <c r="L9411" s="108"/>
      <c r="M9411" s="220"/>
      <c r="N9411" s="108"/>
      <c r="O9411" s="220"/>
      <c r="P9411" s="108"/>
      <c r="Q9411" s="225"/>
    </row>
    <row r="9412" spans="2:17" x14ac:dyDescent="0.25">
      <c r="B9412" s="108"/>
      <c r="C9412" s="220"/>
      <c r="D9412" s="108"/>
      <c r="E9412" s="220"/>
      <c r="F9412" s="108"/>
      <c r="G9412" s="220"/>
      <c r="H9412" s="108"/>
      <c r="I9412" s="220"/>
      <c r="J9412" s="108"/>
      <c r="K9412" s="220"/>
      <c r="L9412" s="108"/>
      <c r="M9412" s="220"/>
      <c r="N9412" s="108"/>
      <c r="O9412" s="220"/>
      <c r="P9412" s="108"/>
      <c r="Q9412" s="225"/>
    </row>
    <row r="9413" spans="2:17" x14ac:dyDescent="0.25">
      <c r="B9413" s="108"/>
      <c r="C9413" s="220"/>
      <c r="D9413" s="108"/>
      <c r="E9413" s="220"/>
      <c r="F9413" s="108"/>
      <c r="G9413" s="220"/>
      <c r="H9413" s="108"/>
      <c r="I9413" s="220"/>
      <c r="J9413" s="108"/>
      <c r="K9413" s="220"/>
      <c r="L9413" s="108"/>
      <c r="M9413" s="220"/>
      <c r="N9413" s="108"/>
      <c r="O9413" s="220"/>
      <c r="P9413" s="108"/>
      <c r="Q9413" s="225"/>
    </row>
    <row r="9414" spans="2:17" x14ac:dyDescent="0.25">
      <c r="B9414" s="108"/>
      <c r="C9414" s="220"/>
      <c r="D9414" s="108"/>
      <c r="E9414" s="220"/>
      <c r="F9414" s="108"/>
      <c r="G9414" s="220"/>
      <c r="H9414" s="108"/>
      <c r="I9414" s="220"/>
      <c r="J9414" s="108"/>
      <c r="K9414" s="220"/>
      <c r="L9414" s="108"/>
      <c r="M9414" s="220"/>
      <c r="N9414" s="108"/>
      <c r="O9414" s="220"/>
      <c r="P9414" s="108"/>
      <c r="Q9414" s="225"/>
    </row>
    <row r="9415" spans="2:17" x14ac:dyDescent="0.25">
      <c r="B9415" s="108"/>
      <c r="C9415" s="220"/>
      <c r="D9415" s="108"/>
      <c r="E9415" s="220"/>
      <c r="F9415" s="108"/>
      <c r="G9415" s="220"/>
      <c r="H9415" s="108"/>
      <c r="I9415" s="220"/>
      <c r="J9415" s="108"/>
      <c r="K9415" s="220"/>
      <c r="L9415" s="108"/>
      <c r="M9415" s="220"/>
      <c r="N9415" s="108"/>
      <c r="O9415" s="220"/>
      <c r="P9415" s="108"/>
      <c r="Q9415" s="225"/>
    </row>
    <row r="9416" spans="2:17" x14ac:dyDescent="0.25">
      <c r="B9416" s="108"/>
      <c r="C9416" s="220"/>
      <c r="D9416" s="108"/>
      <c r="E9416" s="220"/>
      <c r="F9416" s="108"/>
      <c r="G9416" s="220"/>
      <c r="H9416" s="108"/>
      <c r="I9416" s="220"/>
      <c r="J9416" s="108"/>
      <c r="K9416" s="220"/>
      <c r="L9416" s="108"/>
      <c r="M9416" s="220"/>
      <c r="N9416" s="108"/>
      <c r="O9416" s="220"/>
      <c r="P9416" s="108"/>
      <c r="Q9416" s="225"/>
    </row>
    <row r="9417" spans="2:17" x14ac:dyDescent="0.25">
      <c r="B9417" s="108"/>
      <c r="C9417" s="220"/>
      <c r="D9417" s="108"/>
      <c r="E9417" s="220"/>
      <c r="F9417" s="108"/>
      <c r="G9417" s="220"/>
      <c r="H9417" s="108"/>
      <c r="I9417" s="220"/>
      <c r="J9417" s="108"/>
      <c r="K9417" s="220"/>
      <c r="L9417" s="108"/>
      <c r="M9417" s="220"/>
      <c r="N9417" s="108"/>
      <c r="O9417" s="220"/>
      <c r="P9417" s="108"/>
      <c r="Q9417" s="225"/>
    </row>
    <row r="9418" spans="2:17" x14ac:dyDescent="0.25">
      <c r="B9418" s="108"/>
      <c r="C9418" s="220"/>
      <c r="D9418" s="108"/>
      <c r="E9418" s="220"/>
      <c r="F9418" s="108"/>
      <c r="G9418" s="220"/>
      <c r="H9418" s="108"/>
      <c r="I9418" s="220"/>
      <c r="J9418" s="108"/>
      <c r="K9418" s="220"/>
      <c r="L9418" s="108"/>
      <c r="M9418" s="220"/>
      <c r="N9418" s="108"/>
      <c r="O9418" s="220"/>
      <c r="P9418" s="108"/>
      <c r="Q9418" s="225"/>
    </row>
    <row r="9419" spans="2:17" x14ac:dyDescent="0.25">
      <c r="B9419" s="108"/>
      <c r="C9419" s="220"/>
      <c r="D9419" s="108"/>
      <c r="E9419" s="220"/>
      <c r="F9419" s="108"/>
      <c r="G9419" s="220"/>
      <c r="H9419" s="108"/>
      <c r="I9419" s="220"/>
      <c r="J9419" s="108"/>
      <c r="K9419" s="220"/>
      <c r="L9419" s="108"/>
      <c r="M9419" s="220"/>
      <c r="N9419" s="108"/>
      <c r="O9419" s="220"/>
      <c r="P9419" s="108"/>
      <c r="Q9419" s="225"/>
    </row>
    <row r="9420" spans="2:17" x14ac:dyDescent="0.25">
      <c r="B9420" s="108"/>
      <c r="C9420" s="220"/>
      <c r="D9420" s="108"/>
      <c r="E9420" s="220"/>
      <c r="F9420" s="108"/>
      <c r="G9420" s="220"/>
      <c r="H9420" s="108"/>
      <c r="I9420" s="220"/>
      <c r="J9420" s="108"/>
      <c r="K9420" s="220"/>
      <c r="L9420" s="108"/>
      <c r="M9420" s="220"/>
      <c r="N9420" s="108"/>
      <c r="O9420" s="220"/>
      <c r="P9420" s="108"/>
      <c r="Q9420" s="225"/>
    </row>
    <row r="9421" spans="2:17" x14ac:dyDescent="0.25">
      <c r="B9421" s="108"/>
      <c r="C9421" s="220"/>
      <c r="D9421" s="108"/>
      <c r="E9421" s="220"/>
      <c r="F9421" s="108"/>
      <c r="G9421" s="220"/>
      <c r="H9421" s="108"/>
      <c r="I9421" s="220"/>
      <c r="J9421" s="108"/>
      <c r="K9421" s="220"/>
      <c r="L9421" s="108"/>
      <c r="M9421" s="220"/>
      <c r="N9421" s="108"/>
      <c r="O9421" s="220"/>
      <c r="P9421" s="108"/>
      <c r="Q9421" s="225"/>
    </row>
    <row r="9422" spans="2:17" x14ac:dyDescent="0.25">
      <c r="B9422" s="108"/>
      <c r="C9422" s="220"/>
      <c r="D9422" s="108"/>
      <c r="E9422" s="220"/>
      <c r="F9422" s="108"/>
      <c r="G9422" s="220"/>
      <c r="H9422" s="108"/>
      <c r="I9422" s="220"/>
      <c r="J9422" s="108"/>
      <c r="K9422" s="220"/>
      <c r="L9422" s="108"/>
      <c r="M9422" s="220"/>
      <c r="N9422" s="108"/>
      <c r="O9422" s="220"/>
      <c r="P9422" s="108"/>
      <c r="Q9422" s="225"/>
    </row>
    <row r="9423" spans="2:17" x14ac:dyDescent="0.25">
      <c r="B9423" s="108"/>
      <c r="C9423" s="220"/>
      <c r="D9423" s="108"/>
      <c r="E9423" s="220"/>
      <c r="F9423" s="108"/>
      <c r="G9423" s="220"/>
      <c r="H9423" s="108"/>
      <c r="I9423" s="220"/>
      <c r="J9423" s="108"/>
      <c r="K9423" s="220"/>
      <c r="L9423" s="108"/>
      <c r="M9423" s="220"/>
      <c r="N9423" s="108"/>
      <c r="O9423" s="220"/>
      <c r="P9423" s="108"/>
      <c r="Q9423" s="225"/>
    </row>
    <row r="9424" spans="2:17" x14ac:dyDescent="0.25">
      <c r="B9424" s="108"/>
      <c r="C9424" s="220"/>
      <c r="D9424" s="108"/>
      <c r="E9424" s="220"/>
      <c r="F9424" s="108"/>
      <c r="G9424" s="220"/>
      <c r="H9424" s="108"/>
      <c r="I9424" s="220"/>
      <c r="J9424" s="108"/>
      <c r="K9424" s="220"/>
      <c r="L9424" s="108"/>
      <c r="M9424" s="220"/>
      <c r="N9424" s="108"/>
      <c r="O9424" s="220"/>
      <c r="P9424" s="108"/>
      <c r="Q9424" s="225"/>
    </row>
    <row r="9425" spans="2:17" x14ac:dyDescent="0.25">
      <c r="B9425" s="108"/>
      <c r="C9425" s="220"/>
      <c r="D9425" s="108"/>
      <c r="E9425" s="220"/>
      <c r="F9425" s="108"/>
      <c r="G9425" s="220"/>
      <c r="H9425" s="108"/>
      <c r="I9425" s="220"/>
      <c r="J9425" s="108"/>
      <c r="K9425" s="220"/>
      <c r="L9425" s="108"/>
      <c r="M9425" s="220"/>
      <c r="N9425" s="108"/>
      <c r="O9425" s="220"/>
      <c r="P9425" s="108"/>
      <c r="Q9425" s="225"/>
    </row>
    <row r="9426" spans="2:17" x14ac:dyDescent="0.25">
      <c r="B9426" s="108"/>
      <c r="C9426" s="220"/>
      <c r="D9426" s="108"/>
      <c r="E9426" s="220"/>
      <c r="F9426" s="108"/>
      <c r="G9426" s="220"/>
      <c r="H9426" s="108"/>
      <c r="I9426" s="220"/>
      <c r="J9426" s="108"/>
      <c r="K9426" s="220"/>
      <c r="L9426" s="108"/>
      <c r="M9426" s="220"/>
      <c r="N9426" s="108"/>
      <c r="O9426" s="220"/>
      <c r="P9426" s="108"/>
      <c r="Q9426" s="225"/>
    </row>
    <row r="9427" spans="2:17" x14ac:dyDescent="0.25">
      <c r="B9427" s="108"/>
      <c r="C9427" s="220"/>
      <c r="D9427" s="108"/>
      <c r="E9427" s="220"/>
      <c r="F9427" s="108"/>
      <c r="G9427" s="220"/>
      <c r="H9427" s="108"/>
      <c r="I9427" s="220"/>
      <c r="J9427" s="108"/>
      <c r="K9427" s="220"/>
      <c r="L9427" s="108"/>
      <c r="M9427" s="220"/>
      <c r="N9427" s="108"/>
      <c r="O9427" s="220"/>
      <c r="P9427" s="108"/>
      <c r="Q9427" s="225"/>
    </row>
    <row r="9428" spans="2:17" x14ac:dyDescent="0.25">
      <c r="B9428" s="108"/>
      <c r="C9428" s="220"/>
      <c r="D9428" s="108"/>
      <c r="E9428" s="220"/>
      <c r="F9428" s="108"/>
      <c r="G9428" s="220"/>
      <c r="H9428" s="108"/>
      <c r="I9428" s="220"/>
      <c r="J9428" s="108"/>
      <c r="K9428" s="220"/>
      <c r="L9428" s="108"/>
      <c r="M9428" s="220"/>
      <c r="N9428" s="108"/>
      <c r="O9428" s="220"/>
      <c r="P9428" s="108"/>
      <c r="Q9428" s="225"/>
    </row>
    <row r="9429" spans="2:17" x14ac:dyDescent="0.25">
      <c r="B9429" s="108"/>
      <c r="C9429" s="220"/>
      <c r="D9429" s="108"/>
      <c r="E9429" s="220"/>
      <c r="F9429" s="108"/>
      <c r="G9429" s="220"/>
      <c r="H9429" s="108"/>
      <c r="I9429" s="220"/>
      <c r="J9429" s="108"/>
      <c r="K9429" s="220"/>
      <c r="L9429" s="108"/>
      <c r="M9429" s="220"/>
      <c r="N9429" s="108"/>
      <c r="O9429" s="220"/>
      <c r="P9429" s="108"/>
      <c r="Q9429" s="225"/>
    </row>
    <row r="9430" spans="2:17" x14ac:dyDescent="0.25">
      <c r="B9430" s="108"/>
      <c r="C9430" s="220"/>
      <c r="D9430" s="108"/>
      <c r="E9430" s="220"/>
      <c r="F9430" s="108"/>
      <c r="G9430" s="220"/>
      <c r="H9430" s="108"/>
      <c r="I9430" s="220"/>
      <c r="J9430" s="108"/>
      <c r="K9430" s="220"/>
      <c r="L9430" s="108"/>
      <c r="M9430" s="220"/>
      <c r="N9430" s="108"/>
      <c r="O9430" s="220"/>
      <c r="P9430" s="108"/>
      <c r="Q9430" s="225"/>
    </row>
    <row r="9431" spans="2:17" x14ac:dyDescent="0.25">
      <c r="B9431" s="108"/>
      <c r="C9431" s="220"/>
      <c r="D9431" s="108"/>
      <c r="E9431" s="220"/>
      <c r="F9431" s="108"/>
      <c r="G9431" s="220"/>
      <c r="H9431" s="108"/>
      <c r="I9431" s="220"/>
      <c r="J9431" s="108"/>
      <c r="K9431" s="220"/>
      <c r="L9431" s="108"/>
      <c r="M9431" s="220"/>
      <c r="N9431" s="108"/>
      <c r="O9431" s="220"/>
      <c r="P9431" s="108"/>
      <c r="Q9431" s="225"/>
    </row>
    <row r="9432" spans="2:17" x14ac:dyDescent="0.25">
      <c r="B9432" s="108"/>
      <c r="C9432" s="220"/>
      <c r="D9432" s="108"/>
      <c r="E9432" s="220"/>
      <c r="F9432" s="108"/>
      <c r="G9432" s="220"/>
      <c r="H9432" s="108"/>
      <c r="I9432" s="220"/>
      <c r="J9432" s="108"/>
      <c r="K9432" s="220"/>
      <c r="L9432" s="108"/>
      <c r="M9432" s="220"/>
      <c r="N9432" s="108"/>
      <c r="O9432" s="220"/>
      <c r="P9432" s="108"/>
      <c r="Q9432" s="225"/>
    </row>
    <row r="9433" spans="2:17" x14ac:dyDescent="0.25">
      <c r="B9433" s="108"/>
      <c r="C9433" s="220"/>
      <c r="D9433" s="108"/>
      <c r="E9433" s="220"/>
      <c r="F9433" s="108"/>
      <c r="G9433" s="220"/>
      <c r="H9433" s="108"/>
      <c r="I9433" s="220"/>
      <c r="J9433" s="108"/>
      <c r="K9433" s="220"/>
      <c r="L9433" s="108"/>
      <c r="M9433" s="220"/>
      <c r="N9433" s="108"/>
      <c r="O9433" s="220"/>
      <c r="P9433" s="108"/>
      <c r="Q9433" s="225"/>
    </row>
    <row r="9434" spans="2:17" x14ac:dyDescent="0.25">
      <c r="B9434" s="108"/>
      <c r="C9434" s="220"/>
      <c r="D9434" s="108"/>
      <c r="E9434" s="220"/>
      <c r="F9434" s="108"/>
      <c r="G9434" s="220"/>
      <c r="H9434" s="108"/>
      <c r="I9434" s="220"/>
      <c r="J9434" s="108"/>
      <c r="K9434" s="220"/>
      <c r="L9434" s="108"/>
      <c r="M9434" s="220"/>
      <c r="N9434" s="108"/>
      <c r="O9434" s="220"/>
      <c r="P9434" s="108"/>
      <c r="Q9434" s="225"/>
    </row>
    <row r="9435" spans="2:17" x14ac:dyDescent="0.25">
      <c r="B9435" s="108"/>
      <c r="C9435" s="220"/>
      <c r="D9435" s="108"/>
      <c r="E9435" s="220"/>
      <c r="F9435" s="108"/>
      <c r="G9435" s="220"/>
      <c r="H9435" s="108"/>
      <c r="I9435" s="220"/>
      <c r="J9435" s="108"/>
      <c r="K9435" s="220"/>
      <c r="L9435" s="108"/>
      <c r="M9435" s="220"/>
      <c r="N9435" s="108"/>
      <c r="O9435" s="220"/>
      <c r="P9435" s="108"/>
      <c r="Q9435" s="225"/>
    </row>
    <row r="9436" spans="2:17" x14ac:dyDescent="0.25">
      <c r="B9436" s="108"/>
      <c r="C9436" s="220"/>
      <c r="D9436" s="108"/>
      <c r="E9436" s="220"/>
      <c r="F9436" s="108"/>
      <c r="G9436" s="220"/>
      <c r="H9436" s="108"/>
      <c r="I9436" s="220"/>
      <c r="J9436" s="108"/>
      <c r="K9436" s="220"/>
      <c r="L9436" s="108"/>
      <c r="M9436" s="220"/>
      <c r="N9436" s="108"/>
      <c r="O9436" s="220"/>
      <c r="P9436" s="108"/>
      <c r="Q9436" s="225"/>
    </row>
    <row r="9437" spans="2:17" x14ac:dyDescent="0.25">
      <c r="B9437" s="108"/>
      <c r="C9437" s="220"/>
      <c r="D9437" s="108"/>
      <c r="E9437" s="220"/>
      <c r="F9437" s="108"/>
      <c r="G9437" s="220"/>
      <c r="H9437" s="108"/>
      <c r="I9437" s="220"/>
      <c r="J9437" s="108"/>
      <c r="K9437" s="220"/>
      <c r="L9437" s="108"/>
      <c r="M9437" s="220"/>
      <c r="N9437" s="108"/>
      <c r="O9437" s="220"/>
      <c r="P9437" s="108"/>
      <c r="Q9437" s="225"/>
    </row>
    <row r="9438" spans="2:17" x14ac:dyDescent="0.25">
      <c r="B9438" s="108"/>
      <c r="C9438" s="220"/>
      <c r="D9438" s="108"/>
      <c r="E9438" s="220"/>
      <c r="F9438" s="108"/>
      <c r="G9438" s="220"/>
      <c r="H9438" s="108"/>
      <c r="I9438" s="220"/>
      <c r="J9438" s="108"/>
      <c r="K9438" s="220"/>
      <c r="L9438" s="108"/>
      <c r="M9438" s="220"/>
      <c r="N9438" s="108"/>
      <c r="O9438" s="220"/>
      <c r="P9438" s="108"/>
      <c r="Q9438" s="225"/>
    </row>
    <row r="9439" spans="2:17" x14ac:dyDescent="0.25">
      <c r="B9439" s="108"/>
      <c r="C9439" s="220"/>
      <c r="D9439" s="108"/>
      <c r="E9439" s="220"/>
      <c r="F9439" s="108"/>
      <c r="G9439" s="220"/>
      <c r="H9439" s="108"/>
      <c r="I9439" s="220"/>
      <c r="J9439" s="108"/>
      <c r="K9439" s="220"/>
      <c r="L9439" s="108"/>
      <c r="M9439" s="220"/>
      <c r="N9439" s="108"/>
      <c r="O9439" s="220"/>
      <c r="P9439" s="108"/>
      <c r="Q9439" s="225"/>
    </row>
    <row r="9440" spans="2:17" x14ac:dyDescent="0.25">
      <c r="B9440" s="108"/>
      <c r="C9440" s="220"/>
      <c r="D9440" s="108"/>
      <c r="E9440" s="220"/>
      <c r="F9440" s="108"/>
      <c r="G9440" s="220"/>
      <c r="H9440" s="108"/>
      <c r="I9440" s="220"/>
      <c r="J9440" s="108"/>
      <c r="K9440" s="220"/>
      <c r="L9440" s="108"/>
      <c r="M9440" s="220"/>
      <c r="N9440" s="108"/>
      <c r="O9440" s="220"/>
      <c r="P9440" s="108"/>
      <c r="Q9440" s="225"/>
    </row>
    <row r="9441" spans="2:17" x14ac:dyDescent="0.25">
      <c r="B9441" s="108"/>
      <c r="C9441" s="220"/>
      <c r="D9441" s="108"/>
      <c r="E9441" s="220"/>
      <c r="F9441" s="108"/>
      <c r="G9441" s="220"/>
      <c r="H9441" s="108"/>
      <c r="I9441" s="220"/>
      <c r="J9441" s="108"/>
      <c r="K9441" s="220"/>
      <c r="L9441" s="108"/>
      <c r="M9441" s="220"/>
      <c r="N9441" s="108"/>
      <c r="O9441" s="220"/>
      <c r="P9441" s="108"/>
      <c r="Q9441" s="225"/>
    </row>
    <row r="9442" spans="2:17" x14ac:dyDescent="0.25">
      <c r="B9442" s="108"/>
      <c r="C9442" s="220"/>
      <c r="D9442" s="108"/>
      <c r="E9442" s="220"/>
      <c r="F9442" s="108"/>
      <c r="G9442" s="220"/>
      <c r="H9442" s="108"/>
      <c r="I9442" s="220"/>
      <c r="J9442" s="108"/>
      <c r="K9442" s="220"/>
      <c r="L9442" s="108"/>
      <c r="M9442" s="220"/>
      <c r="N9442" s="108"/>
      <c r="O9442" s="220"/>
      <c r="P9442" s="108"/>
      <c r="Q9442" s="225"/>
    </row>
    <row r="9443" spans="2:17" x14ac:dyDescent="0.25">
      <c r="B9443" s="108"/>
      <c r="C9443" s="220"/>
      <c r="D9443" s="108"/>
      <c r="E9443" s="220"/>
      <c r="F9443" s="108"/>
      <c r="G9443" s="220"/>
      <c r="H9443" s="108"/>
      <c r="I9443" s="220"/>
      <c r="J9443" s="108"/>
      <c r="K9443" s="220"/>
      <c r="L9443" s="108"/>
      <c r="M9443" s="220"/>
      <c r="N9443" s="108"/>
      <c r="O9443" s="220"/>
      <c r="P9443" s="108"/>
      <c r="Q9443" s="225"/>
    </row>
    <row r="9444" spans="2:17" x14ac:dyDescent="0.25">
      <c r="B9444" s="108"/>
      <c r="C9444" s="220"/>
      <c r="D9444" s="108"/>
      <c r="E9444" s="220"/>
      <c r="F9444" s="108"/>
      <c r="G9444" s="220"/>
      <c r="H9444" s="108"/>
      <c r="I9444" s="220"/>
      <c r="J9444" s="108"/>
      <c r="K9444" s="220"/>
      <c r="L9444" s="108"/>
      <c r="M9444" s="220"/>
      <c r="N9444" s="108"/>
      <c r="O9444" s="220"/>
      <c r="P9444" s="108"/>
      <c r="Q9444" s="225"/>
    </row>
    <row r="9445" spans="2:17" x14ac:dyDescent="0.25">
      <c r="B9445" s="108"/>
      <c r="C9445" s="220"/>
      <c r="D9445" s="108"/>
      <c r="E9445" s="220"/>
      <c r="F9445" s="108"/>
      <c r="G9445" s="220"/>
      <c r="H9445" s="108"/>
      <c r="I9445" s="220"/>
      <c r="J9445" s="108"/>
      <c r="K9445" s="220"/>
      <c r="L9445" s="108"/>
      <c r="M9445" s="220"/>
      <c r="N9445" s="108"/>
      <c r="O9445" s="220"/>
      <c r="P9445" s="108"/>
      <c r="Q9445" s="225"/>
    </row>
    <row r="9446" spans="2:17" x14ac:dyDescent="0.25">
      <c r="B9446" s="108"/>
      <c r="C9446" s="220"/>
      <c r="D9446" s="108"/>
      <c r="E9446" s="220"/>
      <c r="F9446" s="108"/>
      <c r="G9446" s="220"/>
      <c r="H9446" s="108"/>
      <c r="I9446" s="220"/>
      <c r="J9446" s="108"/>
      <c r="K9446" s="220"/>
      <c r="L9446" s="108"/>
      <c r="M9446" s="220"/>
      <c r="N9446" s="108"/>
      <c r="O9446" s="220"/>
      <c r="P9446" s="108"/>
      <c r="Q9446" s="225"/>
    </row>
    <row r="9447" spans="2:17" x14ac:dyDescent="0.25">
      <c r="B9447" s="108"/>
      <c r="C9447" s="220"/>
      <c r="D9447" s="108"/>
      <c r="E9447" s="220"/>
      <c r="F9447" s="108"/>
      <c r="G9447" s="220"/>
      <c r="H9447" s="108"/>
      <c r="I9447" s="220"/>
      <c r="J9447" s="108"/>
      <c r="K9447" s="220"/>
      <c r="L9447" s="108"/>
      <c r="M9447" s="220"/>
      <c r="N9447" s="108"/>
      <c r="O9447" s="220"/>
      <c r="P9447" s="108"/>
      <c r="Q9447" s="225"/>
    </row>
    <row r="9448" spans="2:17" x14ac:dyDescent="0.25">
      <c r="B9448" s="108"/>
      <c r="C9448" s="220"/>
      <c r="D9448" s="108"/>
      <c r="E9448" s="220"/>
      <c r="F9448" s="108"/>
      <c r="G9448" s="220"/>
      <c r="H9448" s="108"/>
      <c r="I9448" s="220"/>
      <c r="J9448" s="108"/>
      <c r="K9448" s="220"/>
      <c r="L9448" s="108"/>
      <c r="M9448" s="220"/>
      <c r="N9448" s="108"/>
      <c r="O9448" s="220"/>
      <c r="P9448" s="108"/>
      <c r="Q9448" s="225"/>
    </row>
    <row r="9449" spans="2:17" x14ac:dyDescent="0.25">
      <c r="B9449" s="108"/>
      <c r="C9449" s="220"/>
      <c r="D9449" s="108"/>
      <c r="E9449" s="220"/>
      <c r="F9449" s="108"/>
      <c r="G9449" s="220"/>
      <c r="H9449" s="108"/>
      <c r="I9449" s="220"/>
      <c r="J9449" s="108"/>
      <c r="K9449" s="220"/>
      <c r="L9449" s="108"/>
      <c r="M9449" s="220"/>
      <c r="N9449" s="108"/>
      <c r="O9449" s="220"/>
      <c r="P9449" s="108"/>
      <c r="Q9449" s="225"/>
    </row>
    <row r="9450" spans="2:17" x14ac:dyDescent="0.25">
      <c r="B9450" s="108"/>
      <c r="C9450" s="220"/>
      <c r="D9450" s="108"/>
      <c r="E9450" s="220"/>
      <c r="F9450" s="108"/>
      <c r="G9450" s="220"/>
      <c r="H9450" s="108"/>
      <c r="I9450" s="220"/>
      <c r="J9450" s="108"/>
      <c r="K9450" s="220"/>
      <c r="L9450" s="108"/>
      <c r="M9450" s="220"/>
      <c r="N9450" s="108"/>
      <c r="O9450" s="220"/>
      <c r="P9450" s="108"/>
      <c r="Q9450" s="225"/>
    </row>
    <row r="9451" spans="2:17" x14ac:dyDescent="0.25">
      <c r="B9451" s="108"/>
      <c r="C9451" s="220"/>
      <c r="D9451" s="108"/>
      <c r="E9451" s="220"/>
      <c r="F9451" s="108"/>
      <c r="G9451" s="220"/>
      <c r="H9451" s="108"/>
      <c r="I9451" s="220"/>
      <c r="J9451" s="108"/>
      <c r="K9451" s="220"/>
      <c r="L9451" s="108"/>
      <c r="M9451" s="220"/>
      <c r="N9451" s="108"/>
      <c r="O9451" s="220"/>
      <c r="P9451" s="108"/>
      <c r="Q9451" s="225"/>
    </row>
    <row r="9452" spans="2:17" x14ac:dyDescent="0.25">
      <c r="B9452" s="108"/>
      <c r="C9452" s="220"/>
      <c r="D9452" s="108"/>
      <c r="E9452" s="220"/>
      <c r="F9452" s="108"/>
      <c r="G9452" s="220"/>
      <c r="H9452" s="108"/>
      <c r="I9452" s="220"/>
      <c r="J9452" s="108"/>
      <c r="K9452" s="220"/>
      <c r="L9452" s="108"/>
      <c r="M9452" s="220"/>
      <c r="N9452" s="108"/>
      <c r="O9452" s="220"/>
      <c r="P9452" s="108"/>
      <c r="Q9452" s="225"/>
    </row>
    <row r="9453" spans="2:17" x14ac:dyDescent="0.25">
      <c r="B9453" s="108"/>
      <c r="C9453" s="220"/>
      <c r="D9453" s="108"/>
      <c r="E9453" s="220"/>
      <c r="F9453" s="108"/>
      <c r="G9453" s="220"/>
      <c r="H9453" s="108"/>
      <c r="I9453" s="220"/>
      <c r="J9453" s="108"/>
      <c r="K9453" s="220"/>
      <c r="L9453" s="108"/>
      <c r="M9453" s="220"/>
      <c r="N9453" s="108"/>
      <c r="O9453" s="220"/>
      <c r="P9453" s="108"/>
      <c r="Q9453" s="225"/>
    </row>
    <row r="9454" spans="2:17" x14ac:dyDescent="0.25">
      <c r="B9454" s="108"/>
      <c r="C9454" s="220"/>
      <c r="D9454" s="108"/>
      <c r="E9454" s="220"/>
      <c r="F9454" s="108"/>
      <c r="G9454" s="220"/>
      <c r="H9454" s="108"/>
      <c r="I9454" s="220"/>
      <c r="J9454" s="108"/>
      <c r="K9454" s="220"/>
      <c r="L9454" s="108"/>
      <c r="M9454" s="220"/>
      <c r="N9454" s="108"/>
      <c r="O9454" s="220"/>
      <c r="P9454" s="108"/>
      <c r="Q9454" s="225"/>
    </row>
    <row r="9455" spans="2:17" x14ac:dyDescent="0.25">
      <c r="B9455" s="108"/>
      <c r="C9455" s="220"/>
      <c r="D9455" s="108"/>
      <c r="E9455" s="220"/>
      <c r="F9455" s="108"/>
      <c r="G9455" s="220"/>
      <c r="H9455" s="108"/>
      <c r="I9455" s="220"/>
      <c r="J9455" s="108"/>
      <c r="K9455" s="220"/>
      <c r="L9455" s="108"/>
      <c r="M9455" s="220"/>
      <c r="N9455" s="108"/>
      <c r="O9455" s="220"/>
      <c r="P9455" s="108"/>
      <c r="Q9455" s="225"/>
    </row>
    <row r="9456" spans="2:17" x14ac:dyDescent="0.25">
      <c r="B9456" s="108"/>
      <c r="C9456" s="220"/>
      <c r="D9456" s="108"/>
      <c r="E9456" s="220"/>
      <c r="F9456" s="108"/>
      <c r="G9456" s="220"/>
      <c r="H9456" s="108"/>
      <c r="I9456" s="220"/>
      <c r="J9456" s="108"/>
      <c r="K9456" s="220"/>
      <c r="L9456" s="108"/>
      <c r="M9456" s="220"/>
      <c r="N9456" s="108"/>
      <c r="O9456" s="220"/>
      <c r="P9456" s="108"/>
      <c r="Q9456" s="225"/>
    </row>
    <row r="9457" spans="2:17" x14ac:dyDescent="0.25">
      <c r="B9457" s="108"/>
      <c r="C9457" s="220"/>
      <c r="D9457" s="108"/>
      <c r="E9457" s="220"/>
      <c r="F9457" s="108"/>
      <c r="G9457" s="220"/>
      <c r="H9457" s="108"/>
      <c r="I9457" s="220"/>
      <c r="J9457" s="108"/>
      <c r="K9457" s="220"/>
      <c r="L9457" s="108"/>
      <c r="M9457" s="220"/>
      <c r="N9457" s="108"/>
      <c r="O9457" s="220"/>
      <c r="P9457" s="108"/>
      <c r="Q9457" s="225"/>
    </row>
    <row r="9458" spans="2:17" x14ac:dyDescent="0.25">
      <c r="B9458" s="108"/>
      <c r="C9458" s="220"/>
      <c r="D9458" s="108"/>
      <c r="E9458" s="220"/>
      <c r="F9458" s="108"/>
      <c r="G9458" s="220"/>
      <c r="H9458" s="108"/>
      <c r="I9458" s="220"/>
      <c r="J9458" s="108"/>
      <c r="K9458" s="220"/>
      <c r="L9458" s="108"/>
      <c r="M9458" s="220"/>
      <c r="N9458" s="108"/>
      <c r="O9458" s="220"/>
      <c r="P9458" s="108"/>
      <c r="Q9458" s="225"/>
    </row>
    <row r="9459" spans="2:17" x14ac:dyDescent="0.25">
      <c r="B9459" s="108"/>
      <c r="C9459" s="220"/>
      <c r="D9459" s="108"/>
      <c r="E9459" s="220"/>
      <c r="F9459" s="108"/>
      <c r="G9459" s="220"/>
      <c r="H9459" s="108"/>
      <c r="I9459" s="220"/>
      <c r="J9459" s="108"/>
      <c r="K9459" s="220"/>
      <c r="L9459" s="108"/>
      <c r="M9459" s="220"/>
      <c r="N9459" s="108"/>
      <c r="O9459" s="220"/>
      <c r="P9459" s="108"/>
      <c r="Q9459" s="225"/>
    </row>
    <row r="9460" spans="2:17" x14ac:dyDescent="0.25">
      <c r="B9460" s="108"/>
      <c r="C9460" s="220"/>
      <c r="D9460" s="108"/>
      <c r="E9460" s="220"/>
      <c r="F9460" s="108"/>
      <c r="G9460" s="220"/>
      <c r="H9460" s="108"/>
      <c r="I9460" s="220"/>
      <c r="J9460" s="108"/>
      <c r="K9460" s="220"/>
      <c r="L9460" s="108"/>
      <c r="M9460" s="220"/>
      <c r="N9460" s="108"/>
      <c r="O9460" s="220"/>
      <c r="P9460" s="108"/>
      <c r="Q9460" s="225"/>
    </row>
    <row r="9461" spans="2:17" x14ac:dyDescent="0.25">
      <c r="B9461" s="108"/>
      <c r="C9461" s="220"/>
      <c r="D9461" s="108"/>
      <c r="E9461" s="220"/>
      <c r="F9461" s="108"/>
      <c r="G9461" s="220"/>
      <c r="H9461" s="108"/>
      <c r="I9461" s="220"/>
      <c r="J9461" s="108"/>
      <c r="K9461" s="220"/>
      <c r="L9461" s="108"/>
      <c r="M9461" s="220"/>
      <c r="N9461" s="108"/>
      <c r="O9461" s="220"/>
      <c r="P9461" s="108"/>
      <c r="Q9461" s="225"/>
    </row>
    <row r="9462" spans="2:17" x14ac:dyDescent="0.25">
      <c r="B9462" s="108"/>
      <c r="C9462" s="220"/>
      <c r="D9462" s="108"/>
      <c r="E9462" s="220"/>
      <c r="F9462" s="108"/>
      <c r="G9462" s="220"/>
      <c r="H9462" s="108"/>
      <c r="I9462" s="220"/>
      <c r="J9462" s="108"/>
      <c r="K9462" s="220"/>
      <c r="L9462" s="108"/>
      <c r="M9462" s="220"/>
      <c r="N9462" s="108"/>
      <c r="O9462" s="220"/>
      <c r="P9462" s="108"/>
      <c r="Q9462" s="225"/>
    </row>
    <row r="9463" spans="2:17" x14ac:dyDescent="0.25">
      <c r="B9463" s="108"/>
      <c r="C9463" s="220"/>
      <c r="D9463" s="108"/>
      <c r="E9463" s="220"/>
      <c r="F9463" s="108"/>
      <c r="G9463" s="220"/>
      <c r="H9463" s="108"/>
      <c r="I9463" s="220"/>
      <c r="J9463" s="108"/>
      <c r="K9463" s="220"/>
      <c r="L9463" s="108"/>
      <c r="M9463" s="220"/>
      <c r="N9463" s="108"/>
      <c r="O9463" s="220"/>
      <c r="P9463" s="108"/>
      <c r="Q9463" s="225"/>
    </row>
    <row r="9464" spans="2:17" x14ac:dyDescent="0.25">
      <c r="B9464" s="108"/>
      <c r="C9464" s="220"/>
      <c r="D9464" s="108"/>
      <c r="E9464" s="220"/>
      <c r="F9464" s="108"/>
      <c r="G9464" s="220"/>
      <c r="H9464" s="108"/>
      <c r="I9464" s="220"/>
      <c r="J9464" s="108"/>
      <c r="K9464" s="220"/>
      <c r="L9464" s="108"/>
      <c r="M9464" s="220"/>
      <c r="N9464" s="108"/>
      <c r="O9464" s="220"/>
      <c r="P9464" s="108"/>
      <c r="Q9464" s="225"/>
    </row>
    <row r="9465" spans="2:17" x14ac:dyDescent="0.25">
      <c r="B9465" s="108"/>
      <c r="C9465" s="220"/>
      <c r="D9465" s="108"/>
      <c r="E9465" s="220"/>
      <c r="F9465" s="108"/>
      <c r="G9465" s="220"/>
      <c r="H9465" s="108"/>
      <c r="I9465" s="220"/>
      <c r="J9465" s="108"/>
      <c r="K9465" s="220"/>
      <c r="L9465" s="108"/>
      <c r="M9465" s="220"/>
      <c r="N9465" s="108"/>
      <c r="O9465" s="220"/>
      <c r="P9465" s="108"/>
      <c r="Q9465" s="225"/>
    </row>
    <row r="9466" spans="2:17" x14ac:dyDescent="0.25">
      <c r="B9466" s="108"/>
      <c r="C9466" s="220"/>
      <c r="D9466" s="108"/>
      <c r="E9466" s="220"/>
      <c r="F9466" s="108"/>
      <c r="G9466" s="220"/>
      <c r="H9466" s="108"/>
      <c r="I9466" s="220"/>
      <c r="J9466" s="108"/>
      <c r="K9466" s="220"/>
      <c r="L9466" s="108"/>
      <c r="M9466" s="220"/>
      <c r="N9466" s="108"/>
      <c r="O9466" s="220"/>
      <c r="P9466" s="108"/>
      <c r="Q9466" s="225"/>
    </row>
    <row r="9467" spans="2:17" x14ac:dyDescent="0.25">
      <c r="B9467" s="108"/>
      <c r="C9467" s="220"/>
      <c r="D9467" s="108"/>
      <c r="E9467" s="220"/>
      <c r="F9467" s="108"/>
      <c r="G9467" s="220"/>
      <c r="H9467" s="108"/>
      <c r="I9467" s="220"/>
      <c r="J9467" s="108"/>
      <c r="K9467" s="220"/>
      <c r="L9467" s="108"/>
      <c r="M9467" s="220"/>
      <c r="N9467" s="108"/>
      <c r="O9467" s="220"/>
      <c r="P9467" s="108"/>
      <c r="Q9467" s="225"/>
    </row>
    <row r="9468" spans="2:17" x14ac:dyDescent="0.25">
      <c r="B9468" s="108"/>
      <c r="C9468" s="220"/>
      <c r="D9468" s="108"/>
      <c r="E9468" s="220"/>
      <c r="F9468" s="108"/>
      <c r="G9468" s="220"/>
      <c r="H9468" s="108"/>
      <c r="I9468" s="220"/>
      <c r="J9468" s="108"/>
      <c r="K9468" s="220"/>
      <c r="L9468" s="108"/>
      <c r="M9468" s="220"/>
      <c r="N9468" s="108"/>
      <c r="O9468" s="220"/>
      <c r="P9468" s="108"/>
      <c r="Q9468" s="225"/>
    </row>
    <row r="9469" spans="2:17" x14ac:dyDescent="0.25">
      <c r="B9469" s="108"/>
      <c r="C9469" s="220"/>
      <c r="D9469" s="108"/>
      <c r="E9469" s="220"/>
      <c r="F9469" s="108"/>
      <c r="G9469" s="220"/>
      <c r="H9469" s="108"/>
      <c r="I9469" s="220"/>
      <c r="J9469" s="108"/>
      <c r="K9469" s="220"/>
      <c r="L9469" s="108"/>
      <c r="M9469" s="220"/>
      <c r="N9469" s="108"/>
      <c r="O9469" s="220"/>
      <c r="P9469" s="108"/>
      <c r="Q9469" s="225"/>
    </row>
    <row r="9470" spans="2:17" x14ac:dyDescent="0.25">
      <c r="B9470" s="108"/>
      <c r="C9470" s="220"/>
      <c r="D9470" s="108"/>
      <c r="E9470" s="220"/>
      <c r="F9470" s="108"/>
      <c r="G9470" s="220"/>
      <c r="H9470" s="108"/>
      <c r="I9470" s="220"/>
      <c r="J9470" s="108"/>
      <c r="K9470" s="220"/>
      <c r="L9470" s="108"/>
      <c r="M9470" s="220"/>
      <c r="N9470" s="108"/>
      <c r="O9470" s="220"/>
      <c r="P9470" s="108"/>
      <c r="Q9470" s="225"/>
    </row>
    <row r="9471" spans="2:17" x14ac:dyDescent="0.25">
      <c r="B9471" s="108"/>
      <c r="C9471" s="220"/>
      <c r="D9471" s="108"/>
      <c r="E9471" s="220"/>
      <c r="F9471" s="108"/>
      <c r="G9471" s="220"/>
      <c r="H9471" s="108"/>
      <c r="I9471" s="220"/>
      <c r="J9471" s="108"/>
      <c r="K9471" s="220"/>
      <c r="L9471" s="108"/>
      <c r="M9471" s="220"/>
      <c r="N9471" s="108"/>
      <c r="O9471" s="220"/>
      <c r="P9471" s="108"/>
      <c r="Q9471" s="225"/>
    </row>
    <row r="9472" spans="2:17" x14ac:dyDescent="0.25">
      <c r="B9472" s="108"/>
      <c r="C9472" s="220"/>
      <c r="D9472" s="108"/>
      <c r="E9472" s="220"/>
      <c r="F9472" s="108"/>
      <c r="G9472" s="220"/>
      <c r="H9472" s="108"/>
      <c r="I9472" s="220"/>
      <c r="J9472" s="108"/>
      <c r="K9472" s="220"/>
      <c r="L9472" s="108"/>
      <c r="M9472" s="220"/>
      <c r="N9472" s="108"/>
      <c r="O9472" s="220"/>
      <c r="P9472" s="108"/>
      <c r="Q9472" s="225"/>
    </row>
    <row r="9473" spans="2:17" x14ac:dyDescent="0.25">
      <c r="B9473" s="108"/>
      <c r="C9473" s="220"/>
      <c r="D9473" s="108"/>
      <c r="E9473" s="220"/>
      <c r="F9473" s="108"/>
      <c r="G9473" s="220"/>
      <c r="H9473" s="108"/>
      <c r="I9473" s="220"/>
      <c r="J9473" s="108"/>
      <c r="K9473" s="220"/>
      <c r="L9473" s="108"/>
      <c r="M9473" s="220"/>
      <c r="N9473" s="108"/>
      <c r="O9473" s="220"/>
      <c r="P9473" s="108"/>
      <c r="Q9473" s="225"/>
    </row>
    <row r="9474" spans="2:17" x14ac:dyDescent="0.25">
      <c r="B9474" s="108"/>
      <c r="C9474" s="220"/>
      <c r="D9474" s="108"/>
      <c r="E9474" s="220"/>
      <c r="F9474" s="108"/>
      <c r="G9474" s="220"/>
      <c r="H9474" s="108"/>
      <c r="I9474" s="220"/>
      <c r="J9474" s="108"/>
      <c r="K9474" s="220"/>
      <c r="L9474" s="108"/>
      <c r="M9474" s="220"/>
      <c r="N9474" s="108"/>
      <c r="O9474" s="220"/>
      <c r="P9474" s="108"/>
      <c r="Q9474" s="225"/>
    </row>
    <row r="9475" spans="2:17" x14ac:dyDescent="0.25">
      <c r="B9475" s="108"/>
      <c r="C9475" s="220"/>
      <c r="D9475" s="108"/>
      <c r="E9475" s="220"/>
      <c r="F9475" s="108"/>
      <c r="G9475" s="220"/>
      <c r="H9475" s="108"/>
      <c r="I9475" s="220"/>
      <c r="J9475" s="108"/>
      <c r="K9475" s="220"/>
      <c r="L9475" s="108"/>
      <c r="M9475" s="220"/>
      <c r="N9475" s="108"/>
      <c r="O9475" s="220"/>
      <c r="P9475" s="108"/>
      <c r="Q9475" s="225"/>
    </row>
    <row r="9476" spans="2:17" x14ac:dyDescent="0.25">
      <c r="B9476" s="108"/>
      <c r="C9476" s="220"/>
      <c r="D9476" s="108"/>
      <c r="E9476" s="220"/>
      <c r="F9476" s="108"/>
      <c r="G9476" s="220"/>
      <c r="H9476" s="108"/>
      <c r="I9476" s="220"/>
      <c r="J9476" s="108"/>
      <c r="K9476" s="220"/>
      <c r="L9476" s="108"/>
      <c r="M9476" s="220"/>
      <c r="N9476" s="108"/>
      <c r="O9476" s="220"/>
      <c r="P9476" s="108"/>
      <c r="Q9476" s="225"/>
    </row>
    <row r="9477" spans="2:17" x14ac:dyDescent="0.25">
      <c r="B9477" s="108"/>
      <c r="C9477" s="220"/>
      <c r="D9477" s="108"/>
      <c r="E9477" s="220"/>
      <c r="F9477" s="108"/>
      <c r="G9477" s="220"/>
      <c r="H9477" s="108"/>
      <c r="I9477" s="220"/>
      <c r="J9477" s="108"/>
      <c r="K9477" s="220"/>
      <c r="L9477" s="108"/>
      <c r="M9477" s="220"/>
      <c r="N9477" s="108"/>
      <c r="O9477" s="220"/>
      <c r="P9477" s="108"/>
      <c r="Q9477" s="225"/>
    </row>
    <row r="9478" spans="2:17" x14ac:dyDescent="0.25">
      <c r="B9478" s="108"/>
      <c r="C9478" s="220"/>
      <c r="D9478" s="108"/>
      <c r="E9478" s="220"/>
      <c r="F9478" s="108"/>
      <c r="G9478" s="220"/>
      <c r="H9478" s="108"/>
      <c r="I9478" s="220"/>
      <c r="J9478" s="108"/>
      <c r="K9478" s="220"/>
      <c r="L9478" s="108"/>
      <c r="M9478" s="220"/>
      <c r="N9478" s="108"/>
      <c r="O9478" s="220"/>
      <c r="P9478" s="108"/>
      <c r="Q9478" s="225"/>
    </row>
    <row r="9479" spans="2:17" x14ac:dyDescent="0.25">
      <c r="B9479" s="108"/>
      <c r="C9479" s="220"/>
      <c r="D9479" s="108"/>
      <c r="E9479" s="220"/>
      <c r="F9479" s="108"/>
      <c r="G9479" s="220"/>
      <c r="H9479" s="108"/>
      <c r="I9479" s="220"/>
      <c r="J9479" s="108"/>
      <c r="K9479" s="220"/>
      <c r="L9479" s="108"/>
      <c r="M9479" s="220"/>
      <c r="N9479" s="108"/>
      <c r="O9479" s="220"/>
      <c r="P9479" s="108"/>
      <c r="Q9479" s="225"/>
    </row>
    <row r="9480" spans="2:17" x14ac:dyDescent="0.25">
      <c r="B9480" s="108"/>
      <c r="C9480" s="220"/>
      <c r="D9480" s="108"/>
      <c r="E9480" s="220"/>
      <c r="F9480" s="108"/>
      <c r="G9480" s="220"/>
      <c r="H9480" s="108"/>
      <c r="I9480" s="220"/>
      <c r="J9480" s="108"/>
      <c r="K9480" s="220"/>
      <c r="L9480" s="108"/>
      <c r="M9480" s="220"/>
      <c r="N9480" s="108"/>
      <c r="O9480" s="220"/>
      <c r="P9480" s="108"/>
      <c r="Q9480" s="225"/>
    </row>
    <row r="9481" spans="2:17" x14ac:dyDescent="0.25">
      <c r="B9481" s="108"/>
      <c r="C9481" s="220"/>
      <c r="D9481" s="108"/>
      <c r="E9481" s="220"/>
      <c r="F9481" s="108"/>
      <c r="G9481" s="220"/>
      <c r="H9481" s="108"/>
      <c r="I9481" s="220"/>
      <c r="J9481" s="108"/>
      <c r="K9481" s="220"/>
      <c r="L9481" s="108"/>
      <c r="M9481" s="220"/>
      <c r="N9481" s="108"/>
      <c r="O9481" s="220"/>
      <c r="P9481" s="108"/>
      <c r="Q9481" s="225"/>
    </row>
    <row r="9482" spans="2:17" x14ac:dyDescent="0.25">
      <c r="B9482" s="108"/>
      <c r="C9482" s="220"/>
      <c r="D9482" s="108"/>
      <c r="E9482" s="220"/>
      <c r="F9482" s="108"/>
      <c r="G9482" s="220"/>
      <c r="H9482" s="108"/>
      <c r="I9482" s="220"/>
      <c r="J9482" s="108"/>
      <c r="K9482" s="220"/>
      <c r="L9482" s="108"/>
      <c r="M9482" s="220"/>
      <c r="N9482" s="108"/>
      <c r="O9482" s="220"/>
      <c r="P9482" s="108"/>
      <c r="Q9482" s="225"/>
    </row>
    <row r="9483" spans="2:17" x14ac:dyDescent="0.25">
      <c r="B9483" s="108"/>
      <c r="C9483" s="220"/>
      <c r="D9483" s="108"/>
      <c r="E9483" s="220"/>
      <c r="F9483" s="108"/>
      <c r="G9483" s="220"/>
      <c r="H9483" s="108"/>
      <c r="I9483" s="220"/>
      <c r="J9483" s="108"/>
      <c r="K9483" s="220"/>
      <c r="L9483" s="108"/>
      <c r="M9483" s="220"/>
      <c r="N9483" s="108"/>
      <c r="O9483" s="220"/>
      <c r="P9483" s="108"/>
      <c r="Q9483" s="225"/>
    </row>
    <row r="9484" spans="2:17" x14ac:dyDescent="0.25">
      <c r="B9484" s="108"/>
      <c r="C9484" s="220"/>
      <c r="D9484" s="108"/>
      <c r="E9484" s="220"/>
      <c r="F9484" s="108"/>
      <c r="G9484" s="220"/>
      <c r="H9484" s="108"/>
      <c r="I9484" s="220"/>
      <c r="J9484" s="108"/>
      <c r="K9484" s="220"/>
      <c r="L9484" s="108"/>
      <c r="M9484" s="220"/>
      <c r="N9484" s="108"/>
      <c r="O9484" s="220"/>
      <c r="P9484" s="108"/>
      <c r="Q9484" s="225"/>
    </row>
    <row r="9485" spans="2:17" x14ac:dyDescent="0.25">
      <c r="B9485" s="108"/>
      <c r="C9485" s="220"/>
      <c r="D9485" s="108"/>
      <c r="E9485" s="220"/>
      <c r="F9485" s="108"/>
      <c r="G9485" s="220"/>
      <c r="H9485" s="108"/>
      <c r="I9485" s="220"/>
      <c r="J9485" s="108"/>
      <c r="K9485" s="220"/>
      <c r="L9485" s="108"/>
      <c r="M9485" s="220"/>
      <c r="N9485" s="108"/>
      <c r="O9485" s="220"/>
      <c r="P9485" s="108"/>
      <c r="Q9485" s="225"/>
    </row>
    <row r="9486" spans="2:17" x14ac:dyDescent="0.25">
      <c r="B9486" s="108"/>
      <c r="C9486" s="220"/>
      <c r="D9486" s="108"/>
      <c r="E9486" s="220"/>
      <c r="F9486" s="108"/>
      <c r="G9486" s="220"/>
      <c r="H9486" s="108"/>
      <c r="I9486" s="220"/>
      <c r="J9486" s="108"/>
      <c r="K9486" s="220"/>
      <c r="L9486" s="108"/>
      <c r="M9486" s="220"/>
      <c r="N9486" s="108"/>
      <c r="O9486" s="220"/>
      <c r="P9486" s="108"/>
      <c r="Q9486" s="225"/>
    </row>
    <row r="9487" spans="2:17" x14ac:dyDescent="0.25">
      <c r="B9487" s="108"/>
      <c r="C9487" s="220"/>
      <c r="D9487" s="108"/>
      <c r="E9487" s="220"/>
      <c r="F9487" s="108"/>
      <c r="G9487" s="220"/>
      <c r="H9487" s="108"/>
      <c r="I9487" s="220"/>
      <c r="J9487" s="108"/>
      <c r="K9487" s="220"/>
      <c r="L9487" s="108"/>
      <c r="M9487" s="220"/>
      <c r="N9487" s="108"/>
      <c r="O9487" s="220"/>
      <c r="P9487" s="108"/>
      <c r="Q9487" s="225"/>
    </row>
    <row r="9488" spans="2:17" x14ac:dyDescent="0.25">
      <c r="B9488" s="108"/>
      <c r="C9488" s="220"/>
      <c r="D9488" s="108"/>
      <c r="E9488" s="220"/>
      <c r="F9488" s="108"/>
      <c r="G9488" s="220"/>
      <c r="H9488" s="108"/>
      <c r="I9488" s="220"/>
      <c r="J9488" s="108"/>
      <c r="K9488" s="220"/>
      <c r="L9488" s="108"/>
      <c r="M9488" s="220"/>
      <c r="N9488" s="108"/>
      <c r="O9488" s="220"/>
      <c r="P9488" s="108"/>
      <c r="Q9488" s="225"/>
    </row>
    <row r="9489" spans="2:17" x14ac:dyDescent="0.25">
      <c r="B9489" s="108"/>
      <c r="C9489" s="220"/>
      <c r="D9489" s="108"/>
      <c r="E9489" s="220"/>
      <c r="F9489" s="108"/>
      <c r="G9489" s="220"/>
      <c r="H9489" s="108"/>
      <c r="I9489" s="220"/>
      <c r="J9489" s="108"/>
      <c r="K9489" s="220"/>
      <c r="L9489" s="108"/>
      <c r="M9489" s="220"/>
      <c r="N9489" s="108"/>
      <c r="O9489" s="220"/>
      <c r="P9489" s="108"/>
      <c r="Q9489" s="225"/>
    </row>
    <row r="9490" spans="2:17" x14ac:dyDescent="0.25">
      <c r="B9490" s="108"/>
      <c r="C9490" s="220"/>
      <c r="D9490" s="108"/>
      <c r="E9490" s="220"/>
      <c r="F9490" s="108"/>
      <c r="G9490" s="220"/>
      <c r="H9490" s="108"/>
      <c r="I9490" s="220"/>
      <c r="J9490" s="108"/>
      <c r="K9490" s="220"/>
      <c r="L9490" s="108"/>
      <c r="M9490" s="220"/>
      <c r="N9490" s="108"/>
      <c r="O9490" s="220"/>
      <c r="P9490" s="108"/>
      <c r="Q9490" s="225"/>
    </row>
    <row r="9491" spans="2:17" x14ac:dyDescent="0.25">
      <c r="B9491" s="108"/>
      <c r="C9491" s="220"/>
      <c r="D9491" s="108"/>
      <c r="E9491" s="220"/>
      <c r="F9491" s="108"/>
      <c r="G9491" s="220"/>
      <c r="H9491" s="108"/>
      <c r="I9491" s="220"/>
      <c r="J9491" s="108"/>
      <c r="K9491" s="220"/>
      <c r="L9491" s="108"/>
      <c r="M9491" s="220"/>
      <c r="N9491" s="108"/>
      <c r="O9491" s="220"/>
      <c r="P9491" s="108"/>
      <c r="Q9491" s="225"/>
    </row>
    <row r="9492" spans="2:17" x14ac:dyDescent="0.25">
      <c r="B9492" s="108"/>
      <c r="C9492" s="220"/>
      <c r="D9492" s="108"/>
      <c r="E9492" s="220"/>
      <c r="F9492" s="108"/>
      <c r="G9492" s="220"/>
      <c r="H9492" s="108"/>
      <c r="I9492" s="220"/>
      <c r="J9492" s="108"/>
      <c r="K9492" s="220"/>
      <c r="L9492" s="108"/>
      <c r="M9492" s="220"/>
      <c r="N9492" s="108"/>
      <c r="O9492" s="220"/>
      <c r="P9492" s="108"/>
      <c r="Q9492" s="225"/>
    </row>
    <row r="9493" spans="2:17" x14ac:dyDescent="0.25">
      <c r="B9493" s="108"/>
      <c r="C9493" s="220"/>
      <c r="D9493" s="108"/>
      <c r="E9493" s="220"/>
      <c r="F9493" s="108"/>
      <c r="G9493" s="220"/>
      <c r="H9493" s="108"/>
      <c r="I9493" s="220"/>
      <c r="J9493" s="108"/>
      <c r="K9493" s="220"/>
      <c r="L9493" s="108"/>
      <c r="M9493" s="220"/>
      <c r="N9493" s="108"/>
      <c r="O9493" s="220"/>
      <c r="P9493" s="108"/>
      <c r="Q9493" s="225"/>
    </row>
    <row r="9494" spans="2:17" x14ac:dyDescent="0.25">
      <c r="B9494" s="108"/>
      <c r="C9494" s="220"/>
      <c r="D9494" s="108"/>
      <c r="E9494" s="220"/>
      <c r="F9494" s="108"/>
      <c r="G9494" s="220"/>
      <c r="H9494" s="108"/>
      <c r="I9494" s="220"/>
      <c r="J9494" s="108"/>
      <c r="K9494" s="220"/>
      <c r="L9494" s="108"/>
      <c r="M9494" s="220"/>
      <c r="N9494" s="108"/>
      <c r="O9494" s="220"/>
      <c r="P9494" s="108"/>
      <c r="Q9494" s="225"/>
    </row>
    <row r="9495" spans="2:17" x14ac:dyDescent="0.25">
      <c r="B9495" s="108"/>
      <c r="C9495" s="220"/>
      <c r="D9495" s="108"/>
      <c r="E9495" s="220"/>
      <c r="F9495" s="108"/>
      <c r="G9495" s="220"/>
      <c r="H9495" s="108"/>
      <c r="I9495" s="220"/>
      <c r="J9495" s="108"/>
      <c r="K9495" s="220"/>
      <c r="L9495" s="108"/>
      <c r="M9495" s="220"/>
      <c r="N9495" s="108"/>
      <c r="O9495" s="220"/>
      <c r="P9495" s="108"/>
      <c r="Q9495" s="225"/>
    </row>
    <row r="9496" spans="2:17" x14ac:dyDescent="0.25">
      <c r="B9496" s="108"/>
      <c r="C9496" s="220"/>
      <c r="D9496" s="108"/>
      <c r="E9496" s="220"/>
      <c r="F9496" s="108"/>
      <c r="G9496" s="220"/>
      <c r="H9496" s="108"/>
      <c r="I9496" s="220"/>
      <c r="J9496" s="108"/>
      <c r="K9496" s="220"/>
      <c r="L9496" s="108"/>
      <c r="M9496" s="220"/>
      <c r="N9496" s="108"/>
      <c r="O9496" s="220"/>
      <c r="P9496" s="108"/>
      <c r="Q9496" s="225"/>
    </row>
    <row r="9497" spans="2:17" x14ac:dyDescent="0.25">
      <c r="B9497" s="108"/>
      <c r="C9497" s="220"/>
      <c r="D9497" s="108"/>
      <c r="E9497" s="220"/>
      <c r="F9497" s="108"/>
      <c r="G9497" s="220"/>
      <c r="H9497" s="108"/>
      <c r="I9497" s="220"/>
      <c r="J9497" s="108"/>
      <c r="K9497" s="220"/>
      <c r="L9497" s="108"/>
      <c r="M9497" s="220"/>
      <c r="N9497" s="108"/>
      <c r="O9497" s="220"/>
      <c r="P9497" s="108"/>
      <c r="Q9497" s="225"/>
    </row>
    <row r="9498" spans="2:17" x14ac:dyDescent="0.25">
      <c r="B9498" s="108"/>
      <c r="C9498" s="220"/>
      <c r="D9498" s="108"/>
      <c r="E9498" s="220"/>
      <c r="F9498" s="108"/>
      <c r="G9498" s="220"/>
      <c r="H9498" s="108"/>
      <c r="I9498" s="220"/>
      <c r="J9498" s="108"/>
      <c r="K9498" s="220"/>
      <c r="L9498" s="108"/>
      <c r="M9498" s="220"/>
      <c r="N9498" s="108"/>
      <c r="O9498" s="220"/>
      <c r="P9498" s="108"/>
      <c r="Q9498" s="225"/>
    </row>
    <row r="9499" spans="2:17" x14ac:dyDescent="0.25">
      <c r="B9499" s="108"/>
      <c r="C9499" s="220"/>
      <c r="D9499" s="108"/>
      <c r="E9499" s="220"/>
      <c r="F9499" s="108"/>
      <c r="G9499" s="220"/>
      <c r="H9499" s="108"/>
      <c r="I9499" s="220"/>
      <c r="J9499" s="108"/>
      <c r="K9499" s="220"/>
      <c r="L9499" s="108"/>
      <c r="M9499" s="220"/>
      <c r="N9499" s="108"/>
      <c r="O9499" s="220"/>
      <c r="P9499" s="108"/>
      <c r="Q9499" s="225"/>
    </row>
    <row r="9500" spans="2:17" x14ac:dyDescent="0.25">
      <c r="B9500" s="108"/>
      <c r="C9500" s="220"/>
      <c r="D9500" s="108"/>
      <c r="E9500" s="220"/>
      <c r="F9500" s="108"/>
      <c r="G9500" s="220"/>
      <c r="H9500" s="108"/>
      <c r="I9500" s="220"/>
      <c r="J9500" s="108"/>
      <c r="K9500" s="220"/>
      <c r="L9500" s="108"/>
      <c r="M9500" s="220"/>
      <c r="N9500" s="108"/>
      <c r="O9500" s="220"/>
      <c r="P9500" s="108"/>
      <c r="Q9500" s="225"/>
    </row>
    <row r="9501" spans="2:17" x14ac:dyDescent="0.25">
      <c r="B9501" s="108"/>
      <c r="C9501" s="220"/>
      <c r="D9501" s="108"/>
      <c r="E9501" s="220"/>
      <c r="F9501" s="108"/>
      <c r="G9501" s="220"/>
      <c r="H9501" s="108"/>
      <c r="I9501" s="220"/>
      <c r="J9501" s="108"/>
      <c r="K9501" s="220"/>
      <c r="L9501" s="108"/>
      <c r="M9501" s="220"/>
      <c r="N9501" s="108"/>
      <c r="O9501" s="220"/>
      <c r="P9501" s="108"/>
      <c r="Q9501" s="225"/>
    </row>
    <row r="9502" spans="2:17" x14ac:dyDescent="0.25">
      <c r="B9502" s="108"/>
      <c r="C9502" s="220"/>
      <c r="D9502" s="108"/>
      <c r="E9502" s="220"/>
      <c r="F9502" s="108"/>
      <c r="G9502" s="220"/>
      <c r="H9502" s="108"/>
      <c r="I9502" s="220"/>
      <c r="J9502" s="108"/>
      <c r="K9502" s="220"/>
      <c r="L9502" s="108"/>
      <c r="M9502" s="220"/>
      <c r="N9502" s="108"/>
      <c r="O9502" s="220"/>
      <c r="P9502" s="108"/>
      <c r="Q9502" s="225"/>
    </row>
    <row r="9503" spans="2:17" x14ac:dyDescent="0.25">
      <c r="B9503" s="108"/>
      <c r="C9503" s="220"/>
      <c r="D9503" s="108"/>
      <c r="E9503" s="220"/>
      <c r="F9503" s="108"/>
      <c r="G9503" s="220"/>
      <c r="H9503" s="108"/>
      <c r="I9503" s="220"/>
      <c r="J9503" s="108"/>
      <c r="K9503" s="220"/>
      <c r="L9503" s="108"/>
      <c r="M9503" s="220"/>
      <c r="N9503" s="108"/>
      <c r="O9503" s="220"/>
      <c r="P9503" s="108"/>
      <c r="Q9503" s="225"/>
    </row>
    <row r="9504" spans="2:17" x14ac:dyDescent="0.25">
      <c r="B9504" s="108"/>
      <c r="C9504" s="220"/>
      <c r="D9504" s="108"/>
      <c r="E9504" s="220"/>
      <c r="F9504" s="108"/>
      <c r="G9504" s="220"/>
      <c r="H9504" s="108"/>
      <c r="I9504" s="220"/>
      <c r="J9504" s="108"/>
      <c r="K9504" s="220"/>
      <c r="L9504" s="108"/>
      <c r="M9504" s="220"/>
      <c r="N9504" s="108"/>
      <c r="O9504" s="220"/>
      <c r="P9504" s="108"/>
      <c r="Q9504" s="225"/>
    </row>
    <row r="9505" spans="2:17" x14ac:dyDescent="0.25">
      <c r="B9505" s="108"/>
      <c r="C9505" s="220"/>
      <c r="D9505" s="108"/>
      <c r="E9505" s="220"/>
      <c r="F9505" s="108"/>
      <c r="G9505" s="220"/>
      <c r="H9505" s="108"/>
      <c r="I9505" s="220"/>
      <c r="J9505" s="108"/>
      <c r="K9505" s="220"/>
      <c r="L9505" s="108"/>
      <c r="M9505" s="220"/>
      <c r="N9505" s="108"/>
      <c r="O9505" s="220"/>
      <c r="P9505" s="108"/>
      <c r="Q9505" s="225"/>
    </row>
    <row r="9506" spans="2:17" x14ac:dyDescent="0.25">
      <c r="B9506" s="108"/>
      <c r="C9506" s="220"/>
      <c r="D9506" s="108"/>
      <c r="E9506" s="220"/>
      <c r="F9506" s="108"/>
      <c r="G9506" s="220"/>
      <c r="H9506" s="108"/>
      <c r="I9506" s="220"/>
      <c r="J9506" s="108"/>
      <c r="K9506" s="220"/>
      <c r="L9506" s="108"/>
      <c r="M9506" s="220"/>
      <c r="N9506" s="108"/>
      <c r="O9506" s="220"/>
      <c r="P9506" s="108"/>
      <c r="Q9506" s="225"/>
    </row>
    <row r="9507" spans="2:17" x14ac:dyDescent="0.25">
      <c r="B9507" s="108"/>
      <c r="C9507" s="220"/>
      <c r="D9507" s="108"/>
      <c r="E9507" s="220"/>
      <c r="F9507" s="108"/>
      <c r="G9507" s="220"/>
      <c r="H9507" s="108"/>
      <c r="I9507" s="220"/>
      <c r="J9507" s="108"/>
      <c r="K9507" s="220"/>
      <c r="L9507" s="108"/>
      <c r="M9507" s="220"/>
      <c r="N9507" s="108"/>
      <c r="O9507" s="220"/>
      <c r="P9507" s="108"/>
      <c r="Q9507" s="225"/>
    </row>
    <row r="9508" spans="2:17" x14ac:dyDescent="0.25">
      <c r="B9508" s="108"/>
      <c r="C9508" s="220"/>
      <c r="D9508" s="108"/>
      <c r="E9508" s="220"/>
      <c r="F9508" s="108"/>
      <c r="G9508" s="220"/>
      <c r="H9508" s="108"/>
      <c r="I9508" s="220"/>
      <c r="J9508" s="108"/>
      <c r="K9508" s="220"/>
      <c r="L9508" s="108"/>
      <c r="M9508" s="220"/>
      <c r="N9508" s="108"/>
      <c r="O9508" s="220"/>
      <c r="P9508" s="108"/>
      <c r="Q9508" s="225"/>
    </row>
    <row r="9509" spans="2:17" x14ac:dyDescent="0.25">
      <c r="B9509" s="108"/>
      <c r="C9509" s="220"/>
      <c r="D9509" s="108"/>
      <c r="E9509" s="220"/>
      <c r="F9509" s="108"/>
      <c r="G9509" s="220"/>
      <c r="H9509" s="108"/>
      <c r="I9509" s="220"/>
      <c r="J9509" s="108"/>
      <c r="K9509" s="220"/>
      <c r="L9509" s="108"/>
      <c r="M9509" s="220"/>
      <c r="N9509" s="108"/>
      <c r="O9509" s="220"/>
      <c r="P9509" s="108"/>
      <c r="Q9509" s="225"/>
    </row>
    <row r="9510" spans="2:17" x14ac:dyDescent="0.25">
      <c r="B9510" s="108"/>
      <c r="C9510" s="220"/>
      <c r="D9510" s="108"/>
      <c r="E9510" s="220"/>
      <c r="F9510" s="108"/>
      <c r="G9510" s="220"/>
      <c r="H9510" s="108"/>
      <c r="I9510" s="220"/>
      <c r="J9510" s="108"/>
      <c r="K9510" s="220"/>
      <c r="L9510" s="108"/>
      <c r="M9510" s="220"/>
      <c r="N9510" s="108"/>
      <c r="O9510" s="220"/>
      <c r="P9510" s="108"/>
      <c r="Q9510" s="225"/>
    </row>
    <row r="9511" spans="2:17" x14ac:dyDescent="0.25">
      <c r="B9511" s="108"/>
      <c r="C9511" s="220"/>
      <c r="D9511" s="108"/>
      <c r="E9511" s="220"/>
      <c r="F9511" s="108"/>
      <c r="G9511" s="220"/>
      <c r="H9511" s="108"/>
      <c r="I9511" s="220"/>
      <c r="J9511" s="108"/>
      <c r="K9511" s="220"/>
      <c r="L9511" s="108"/>
      <c r="M9511" s="220"/>
      <c r="N9511" s="108"/>
      <c r="O9511" s="220"/>
      <c r="P9511" s="108"/>
      <c r="Q9511" s="225"/>
    </row>
    <row r="9512" spans="2:17" x14ac:dyDescent="0.25">
      <c r="B9512" s="108"/>
      <c r="C9512" s="220"/>
      <c r="D9512" s="108"/>
      <c r="E9512" s="220"/>
      <c r="F9512" s="108"/>
      <c r="G9512" s="220"/>
      <c r="H9512" s="108"/>
      <c r="I9512" s="220"/>
      <c r="J9512" s="108"/>
      <c r="K9512" s="220"/>
      <c r="L9512" s="108"/>
      <c r="M9512" s="220"/>
      <c r="N9512" s="108"/>
      <c r="O9512" s="220"/>
      <c r="P9512" s="108"/>
      <c r="Q9512" s="225"/>
    </row>
    <row r="9513" spans="2:17" x14ac:dyDescent="0.25">
      <c r="B9513" s="108"/>
      <c r="C9513" s="220"/>
      <c r="D9513" s="108"/>
      <c r="E9513" s="220"/>
      <c r="F9513" s="108"/>
      <c r="G9513" s="220"/>
      <c r="H9513" s="108"/>
      <c r="I9513" s="220"/>
      <c r="J9513" s="108"/>
      <c r="K9513" s="220"/>
      <c r="L9513" s="108"/>
      <c r="M9513" s="220"/>
      <c r="N9513" s="108"/>
      <c r="O9513" s="220"/>
      <c r="P9513" s="108"/>
      <c r="Q9513" s="225"/>
    </row>
    <row r="9514" spans="2:17" x14ac:dyDescent="0.25">
      <c r="B9514" s="108"/>
      <c r="C9514" s="220"/>
      <c r="D9514" s="108"/>
      <c r="E9514" s="220"/>
      <c r="F9514" s="108"/>
      <c r="G9514" s="220"/>
      <c r="H9514" s="108"/>
      <c r="I9514" s="220"/>
      <c r="J9514" s="108"/>
      <c r="K9514" s="220"/>
      <c r="L9514" s="108"/>
      <c r="M9514" s="220"/>
      <c r="N9514" s="108"/>
      <c r="O9514" s="220"/>
      <c r="P9514" s="108"/>
      <c r="Q9514" s="225"/>
    </row>
    <row r="9515" spans="2:17" x14ac:dyDescent="0.25">
      <c r="B9515" s="108"/>
      <c r="C9515" s="220"/>
      <c r="D9515" s="108"/>
      <c r="E9515" s="220"/>
      <c r="F9515" s="108"/>
      <c r="G9515" s="220"/>
      <c r="H9515" s="108"/>
      <c r="I9515" s="220"/>
      <c r="J9515" s="108"/>
      <c r="K9515" s="220"/>
      <c r="L9515" s="108"/>
      <c r="M9515" s="220"/>
      <c r="N9515" s="108"/>
      <c r="O9515" s="220"/>
      <c r="P9515" s="108"/>
      <c r="Q9515" s="225"/>
    </row>
    <row r="9516" spans="2:17" x14ac:dyDescent="0.25">
      <c r="B9516" s="108"/>
      <c r="C9516" s="220"/>
      <c r="D9516" s="108"/>
      <c r="E9516" s="220"/>
      <c r="F9516" s="108"/>
      <c r="G9516" s="220"/>
      <c r="H9516" s="108"/>
      <c r="I9516" s="220"/>
      <c r="J9516" s="108"/>
      <c r="K9516" s="220"/>
      <c r="L9516" s="108"/>
      <c r="M9516" s="220"/>
      <c r="N9516" s="108"/>
      <c r="O9516" s="220"/>
      <c r="P9516" s="108"/>
      <c r="Q9516" s="225"/>
    </row>
    <row r="9517" spans="2:17" x14ac:dyDescent="0.25">
      <c r="B9517" s="108"/>
      <c r="C9517" s="220"/>
      <c r="D9517" s="108"/>
      <c r="E9517" s="220"/>
      <c r="F9517" s="108"/>
      <c r="G9517" s="220"/>
      <c r="H9517" s="108"/>
      <c r="I9517" s="220"/>
      <c r="J9517" s="108"/>
      <c r="K9517" s="220"/>
      <c r="L9517" s="108"/>
      <c r="M9517" s="220"/>
      <c r="N9517" s="108"/>
      <c r="O9517" s="220"/>
      <c r="P9517" s="108"/>
      <c r="Q9517" s="225"/>
    </row>
    <row r="9518" spans="2:17" x14ac:dyDescent="0.25">
      <c r="B9518" s="108"/>
      <c r="C9518" s="220"/>
      <c r="D9518" s="108"/>
      <c r="E9518" s="220"/>
      <c r="F9518" s="108"/>
      <c r="G9518" s="220"/>
      <c r="H9518" s="108"/>
      <c r="I9518" s="220"/>
      <c r="J9518" s="108"/>
      <c r="K9518" s="220"/>
      <c r="L9518" s="108"/>
      <c r="M9518" s="220"/>
      <c r="N9518" s="108"/>
      <c r="O9518" s="220"/>
      <c r="P9518" s="108"/>
      <c r="Q9518" s="225"/>
    </row>
    <row r="9519" spans="2:17" x14ac:dyDescent="0.25">
      <c r="B9519" s="108"/>
      <c r="C9519" s="220"/>
      <c r="D9519" s="108"/>
      <c r="E9519" s="220"/>
      <c r="F9519" s="108"/>
      <c r="G9519" s="220"/>
      <c r="H9519" s="108"/>
      <c r="I9519" s="220"/>
      <c r="J9519" s="108"/>
      <c r="K9519" s="220"/>
      <c r="L9519" s="108"/>
      <c r="M9519" s="220"/>
      <c r="N9519" s="108"/>
      <c r="O9519" s="220"/>
      <c r="P9519" s="108"/>
      <c r="Q9519" s="225"/>
    </row>
    <row r="9520" spans="2:17" x14ac:dyDescent="0.25">
      <c r="B9520" s="108"/>
      <c r="C9520" s="220"/>
      <c r="D9520" s="108"/>
      <c r="E9520" s="220"/>
      <c r="F9520" s="108"/>
      <c r="G9520" s="220"/>
      <c r="H9520" s="108"/>
      <c r="I9520" s="220"/>
      <c r="J9520" s="108"/>
      <c r="K9520" s="220"/>
      <c r="L9520" s="108"/>
      <c r="M9520" s="220"/>
      <c r="N9520" s="108"/>
      <c r="O9520" s="220"/>
      <c r="P9520" s="108"/>
      <c r="Q9520" s="225"/>
    </row>
    <row r="9521" spans="2:17" x14ac:dyDescent="0.25">
      <c r="B9521" s="108"/>
      <c r="C9521" s="220"/>
      <c r="D9521" s="108"/>
      <c r="E9521" s="220"/>
      <c r="F9521" s="108"/>
      <c r="G9521" s="220"/>
      <c r="H9521" s="108"/>
      <c r="I9521" s="220"/>
      <c r="J9521" s="108"/>
      <c r="K9521" s="220"/>
      <c r="L9521" s="108"/>
      <c r="M9521" s="220"/>
      <c r="N9521" s="108"/>
      <c r="O9521" s="220"/>
      <c r="P9521" s="108"/>
      <c r="Q9521" s="225"/>
    </row>
    <row r="9522" spans="2:17" x14ac:dyDescent="0.25">
      <c r="B9522" s="108"/>
      <c r="C9522" s="220"/>
      <c r="D9522" s="108"/>
      <c r="E9522" s="220"/>
      <c r="F9522" s="108"/>
      <c r="G9522" s="220"/>
      <c r="H9522" s="108"/>
      <c r="I9522" s="220"/>
      <c r="J9522" s="108"/>
      <c r="K9522" s="220"/>
      <c r="L9522" s="108"/>
      <c r="M9522" s="220"/>
      <c r="N9522" s="108"/>
      <c r="O9522" s="220"/>
      <c r="P9522" s="108"/>
      <c r="Q9522" s="225"/>
    </row>
    <row r="9523" spans="2:17" x14ac:dyDescent="0.25">
      <c r="B9523" s="108"/>
      <c r="C9523" s="220"/>
      <c r="D9523" s="108"/>
      <c r="E9523" s="220"/>
      <c r="F9523" s="108"/>
      <c r="G9523" s="220"/>
      <c r="H9523" s="108"/>
      <c r="I9523" s="220"/>
      <c r="J9523" s="108"/>
      <c r="K9523" s="220"/>
      <c r="L9523" s="108"/>
      <c r="M9523" s="220"/>
      <c r="N9523" s="108"/>
      <c r="O9523" s="220"/>
      <c r="P9523" s="108"/>
      <c r="Q9523" s="225"/>
    </row>
    <row r="9524" spans="2:17" x14ac:dyDescent="0.25">
      <c r="B9524" s="108"/>
      <c r="C9524" s="220"/>
      <c r="D9524" s="108"/>
      <c r="E9524" s="220"/>
      <c r="F9524" s="108"/>
      <c r="G9524" s="220"/>
      <c r="H9524" s="108"/>
      <c r="I9524" s="220"/>
      <c r="J9524" s="108"/>
      <c r="K9524" s="220"/>
      <c r="L9524" s="108"/>
      <c r="M9524" s="220"/>
      <c r="N9524" s="108"/>
      <c r="O9524" s="220"/>
      <c r="P9524" s="108"/>
      <c r="Q9524" s="225"/>
    </row>
    <row r="9525" spans="2:17" x14ac:dyDescent="0.25">
      <c r="B9525" s="108"/>
      <c r="C9525" s="220"/>
      <c r="D9525" s="108"/>
      <c r="E9525" s="220"/>
      <c r="F9525" s="108"/>
      <c r="G9525" s="220"/>
      <c r="H9525" s="108"/>
      <c r="I9525" s="220"/>
      <c r="J9525" s="108"/>
      <c r="K9525" s="220"/>
      <c r="L9525" s="108"/>
      <c r="M9525" s="220"/>
      <c r="N9525" s="108"/>
      <c r="O9525" s="220"/>
      <c r="P9525" s="108"/>
      <c r="Q9525" s="225"/>
    </row>
    <row r="9526" spans="2:17" x14ac:dyDescent="0.25">
      <c r="B9526" s="108"/>
      <c r="C9526" s="220"/>
      <c r="D9526" s="108"/>
      <c r="E9526" s="220"/>
      <c r="F9526" s="108"/>
      <c r="G9526" s="220"/>
      <c r="H9526" s="108"/>
      <c r="I9526" s="220"/>
      <c r="J9526" s="108"/>
      <c r="K9526" s="220"/>
      <c r="L9526" s="108"/>
      <c r="M9526" s="220"/>
      <c r="N9526" s="108"/>
      <c r="O9526" s="220"/>
      <c r="P9526" s="108"/>
      <c r="Q9526" s="225"/>
    </row>
    <row r="9527" spans="2:17" x14ac:dyDescent="0.25">
      <c r="B9527" s="108"/>
      <c r="C9527" s="220"/>
      <c r="D9527" s="108"/>
      <c r="E9527" s="220"/>
      <c r="F9527" s="108"/>
      <c r="G9527" s="220"/>
      <c r="H9527" s="108"/>
      <c r="I9527" s="220"/>
      <c r="J9527" s="108"/>
      <c r="K9527" s="220"/>
      <c r="L9527" s="108"/>
      <c r="M9527" s="220"/>
      <c r="N9527" s="108"/>
      <c r="O9527" s="220"/>
      <c r="P9527" s="108"/>
      <c r="Q9527" s="225"/>
    </row>
    <row r="9528" spans="2:17" x14ac:dyDescent="0.25">
      <c r="B9528" s="108"/>
      <c r="C9528" s="220"/>
      <c r="D9528" s="108"/>
      <c r="E9528" s="220"/>
      <c r="F9528" s="108"/>
      <c r="G9528" s="220"/>
      <c r="H9528" s="108"/>
      <c r="I9528" s="220"/>
      <c r="J9528" s="108"/>
      <c r="K9528" s="220"/>
      <c r="L9528" s="108"/>
      <c r="M9528" s="220"/>
      <c r="N9528" s="108"/>
      <c r="O9528" s="220"/>
      <c r="P9528" s="108"/>
      <c r="Q9528" s="225"/>
    </row>
    <row r="9529" spans="2:17" x14ac:dyDescent="0.25">
      <c r="B9529" s="108"/>
      <c r="C9529" s="220"/>
      <c r="D9529" s="108"/>
      <c r="E9529" s="220"/>
      <c r="F9529" s="108"/>
      <c r="G9529" s="220"/>
      <c r="H9529" s="108"/>
      <c r="I9529" s="220"/>
      <c r="J9529" s="108"/>
      <c r="K9529" s="220"/>
      <c r="L9529" s="108"/>
      <c r="M9529" s="220"/>
      <c r="N9529" s="108"/>
      <c r="O9529" s="220"/>
      <c r="P9529" s="108"/>
      <c r="Q9529" s="225"/>
    </row>
    <row r="9530" spans="2:17" x14ac:dyDescent="0.25">
      <c r="B9530" s="108"/>
      <c r="C9530" s="220"/>
      <c r="D9530" s="108"/>
      <c r="E9530" s="220"/>
      <c r="F9530" s="108"/>
      <c r="G9530" s="220"/>
      <c r="H9530" s="108"/>
      <c r="I9530" s="220"/>
      <c r="J9530" s="108"/>
      <c r="K9530" s="220"/>
      <c r="L9530" s="108"/>
      <c r="M9530" s="220"/>
      <c r="N9530" s="108"/>
      <c r="O9530" s="220"/>
      <c r="P9530" s="108"/>
      <c r="Q9530" s="225"/>
    </row>
    <row r="9531" spans="2:17" x14ac:dyDescent="0.25">
      <c r="B9531" s="108"/>
      <c r="C9531" s="220"/>
      <c r="D9531" s="108"/>
      <c r="E9531" s="220"/>
      <c r="F9531" s="108"/>
      <c r="G9531" s="220"/>
      <c r="H9531" s="108"/>
      <c r="I9531" s="220"/>
      <c r="J9531" s="108"/>
      <c r="K9531" s="220"/>
      <c r="L9531" s="108"/>
      <c r="M9531" s="220"/>
      <c r="N9531" s="108"/>
      <c r="O9531" s="220"/>
      <c r="P9531" s="108"/>
      <c r="Q9531" s="225"/>
    </row>
    <row r="9532" spans="2:17" x14ac:dyDescent="0.25">
      <c r="B9532" s="108"/>
      <c r="C9532" s="220"/>
      <c r="D9532" s="108"/>
      <c r="E9532" s="220"/>
      <c r="F9532" s="108"/>
      <c r="G9532" s="220"/>
      <c r="H9532" s="108"/>
      <c r="I9532" s="220"/>
      <c r="J9532" s="108"/>
      <c r="K9532" s="220"/>
      <c r="L9532" s="108"/>
      <c r="M9532" s="220"/>
      <c r="N9532" s="108"/>
      <c r="O9532" s="220"/>
      <c r="P9532" s="108"/>
      <c r="Q9532" s="225"/>
    </row>
    <row r="9533" spans="2:17" x14ac:dyDescent="0.25">
      <c r="B9533" s="108"/>
      <c r="C9533" s="220"/>
      <c r="D9533" s="108"/>
      <c r="E9533" s="220"/>
      <c r="F9533" s="108"/>
      <c r="G9533" s="220"/>
      <c r="H9533" s="108"/>
      <c r="I9533" s="220"/>
      <c r="J9533" s="108"/>
      <c r="K9533" s="220"/>
      <c r="L9533" s="108"/>
      <c r="M9533" s="220"/>
      <c r="N9533" s="108"/>
      <c r="O9533" s="220"/>
      <c r="P9533" s="108"/>
      <c r="Q9533" s="225"/>
    </row>
    <row r="9534" spans="2:17" x14ac:dyDescent="0.25">
      <c r="B9534" s="108"/>
      <c r="C9534" s="220"/>
      <c r="D9534" s="108"/>
      <c r="E9534" s="220"/>
      <c r="F9534" s="108"/>
      <c r="G9534" s="220"/>
      <c r="H9534" s="108"/>
      <c r="I9534" s="220"/>
      <c r="J9534" s="108"/>
      <c r="K9534" s="220"/>
      <c r="L9534" s="108"/>
      <c r="M9534" s="220"/>
      <c r="N9534" s="108"/>
      <c r="O9534" s="220"/>
      <c r="P9534" s="108"/>
      <c r="Q9534" s="225"/>
    </row>
    <row r="9535" spans="2:17" x14ac:dyDescent="0.25">
      <c r="B9535" s="108"/>
      <c r="C9535" s="220"/>
      <c r="D9535" s="108"/>
      <c r="E9535" s="220"/>
      <c r="F9535" s="108"/>
      <c r="G9535" s="220"/>
      <c r="H9535" s="108"/>
      <c r="I9535" s="220"/>
      <c r="J9535" s="108"/>
      <c r="K9535" s="220"/>
      <c r="L9535" s="108"/>
      <c r="M9535" s="220"/>
      <c r="N9535" s="108"/>
      <c r="O9535" s="220"/>
      <c r="P9535" s="108"/>
      <c r="Q9535" s="225"/>
    </row>
    <row r="9536" spans="2:17" x14ac:dyDescent="0.25">
      <c r="B9536" s="108"/>
      <c r="C9536" s="220"/>
      <c r="D9536" s="108"/>
      <c r="E9536" s="220"/>
      <c r="F9536" s="108"/>
      <c r="G9536" s="220"/>
      <c r="H9536" s="108"/>
      <c r="I9536" s="220"/>
      <c r="J9536" s="108"/>
      <c r="K9536" s="220"/>
      <c r="L9536" s="108"/>
      <c r="M9536" s="220"/>
      <c r="N9536" s="108"/>
      <c r="O9536" s="220"/>
      <c r="P9536" s="108"/>
      <c r="Q9536" s="225"/>
    </row>
    <row r="9537" spans="2:17" x14ac:dyDescent="0.25">
      <c r="B9537" s="108"/>
      <c r="C9537" s="220"/>
      <c r="D9537" s="108"/>
      <c r="E9537" s="220"/>
      <c r="F9537" s="108"/>
      <c r="G9537" s="220"/>
      <c r="H9537" s="108"/>
      <c r="I9537" s="220"/>
      <c r="J9537" s="108"/>
      <c r="K9537" s="220"/>
      <c r="L9537" s="108"/>
      <c r="M9537" s="220"/>
      <c r="N9537" s="108"/>
      <c r="O9537" s="220"/>
      <c r="P9537" s="108"/>
      <c r="Q9537" s="225"/>
    </row>
    <row r="9538" spans="2:17" x14ac:dyDescent="0.25">
      <c r="B9538" s="108"/>
      <c r="C9538" s="220"/>
      <c r="D9538" s="108"/>
      <c r="E9538" s="220"/>
      <c r="F9538" s="108"/>
      <c r="G9538" s="220"/>
      <c r="H9538" s="108"/>
      <c r="I9538" s="220"/>
      <c r="J9538" s="108"/>
      <c r="K9538" s="220"/>
      <c r="L9538" s="108"/>
      <c r="M9538" s="220"/>
      <c r="N9538" s="108"/>
      <c r="O9538" s="220"/>
      <c r="P9538" s="108"/>
      <c r="Q9538" s="225"/>
    </row>
    <row r="9539" spans="2:17" x14ac:dyDescent="0.25">
      <c r="B9539" s="108"/>
      <c r="C9539" s="220"/>
      <c r="D9539" s="108"/>
      <c r="E9539" s="220"/>
      <c r="F9539" s="108"/>
      <c r="G9539" s="220"/>
      <c r="H9539" s="108"/>
      <c r="I9539" s="220"/>
      <c r="J9539" s="108"/>
      <c r="K9539" s="220"/>
      <c r="L9539" s="108"/>
      <c r="M9539" s="220"/>
      <c r="N9539" s="108"/>
      <c r="O9539" s="220"/>
      <c r="P9539" s="108"/>
      <c r="Q9539" s="225"/>
    </row>
    <row r="9540" spans="2:17" x14ac:dyDescent="0.25">
      <c r="B9540" s="108"/>
      <c r="C9540" s="220"/>
      <c r="D9540" s="108"/>
      <c r="E9540" s="220"/>
      <c r="F9540" s="108"/>
      <c r="G9540" s="220"/>
      <c r="H9540" s="108"/>
      <c r="I9540" s="220"/>
      <c r="J9540" s="108"/>
      <c r="K9540" s="220"/>
      <c r="L9540" s="108"/>
      <c r="M9540" s="220"/>
      <c r="N9540" s="108"/>
      <c r="O9540" s="220"/>
      <c r="P9540" s="108"/>
      <c r="Q9540" s="225"/>
    </row>
    <row r="9541" spans="2:17" x14ac:dyDescent="0.25">
      <c r="B9541" s="108"/>
      <c r="C9541" s="220"/>
      <c r="D9541" s="108"/>
      <c r="E9541" s="220"/>
      <c r="F9541" s="108"/>
      <c r="G9541" s="220"/>
      <c r="H9541" s="108"/>
      <c r="I9541" s="220"/>
      <c r="J9541" s="108"/>
      <c r="K9541" s="220"/>
      <c r="L9541" s="108"/>
      <c r="M9541" s="220"/>
      <c r="N9541" s="108"/>
      <c r="O9541" s="220"/>
      <c r="P9541" s="108"/>
      <c r="Q9541" s="225"/>
    </row>
    <row r="9542" spans="2:17" x14ac:dyDescent="0.25">
      <c r="B9542" s="108"/>
      <c r="C9542" s="220"/>
      <c r="D9542" s="108"/>
      <c r="E9542" s="220"/>
      <c r="F9542" s="108"/>
      <c r="G9542" s="220"/>
      <c r="H9542" s="108"/>
      <c r="I9542" s="220"/>
      <c r="J9542" s="108"/>
      <c r="K9542" s="220"/>
      <c r="L9542" s="108"/>
      <c r="M9542" s="220"/>
      <c r="N9542" s="108"/>
      <c r="O9542" s="220"/>
      <c r="P9542" s="108"/>
      <c r="Q9542" s="225"/>
    </row>
    <row r="9543" spans="2:17" x14ac:dyDescent="0.25">
      <c r="B9543" s="108"/>
      <c r="C9543" s="220"/>
      <c r="D9543" s="108"/>
      <c r="E9543" s="220"/>
      <c r="F9543" s="108"/>
      <c r="G9543" s="220"/>
      <c r="H9543" s="108"/>
      <c r="I9543" s="220"/>
      <c r="J9543" s="108"/>
      <c r="K9543" s="220"/>
      <c r="L9543" s="108"/>
      <c r="M9543" s="220"/>
      <c r="N9543" s="108"/>
      <c r="O9543" s="220"/>
      <c r="P9543" s="108"/>
      <c r="Q9543" s="225"/>
    </row>
    <row r="9544" spans="2:17" x14ac:dyDescent="0.25">
      <c r="B9544" s="108"/>
      <c r="C9544" s="220"/>
      <c r="D9544" s="108"/>
      <c r="E9544" s="220"/>
      <c r="F9544" s="108"/>
      <c r="G9544" s="220"/>
      <c r="H9544" s="108"/>
      <c r="I9544" s="220"/>
      <c r="J9544" s="108"/>
      <c r="K9544" s="220"/>
      <c r="L9544" s="108"/>
      <c r="M9544" s="220"/>
      <c r="N9544" s="108"/>
      <c r="O9544" s="220"/>
      <c r="P9544" s="108"/>
      <c r="Q9544" s="225"/>
    </row>
    <row r="9545" spans="2:17" x14ac:dyDescent="0.25">
      <c r="B9545" s="108"/>
      <c r="C9545" s="220"/>
      <c r="D9545" s="108"/>
      <c r="E9545" s="220"/>
      <c r="F9545" s="108"/>
      <c r="G9545" s="220"/>
      <c r="H9545" s="108"/>
      <c r="I9545" s="220"/>
      <c r="J9545" s="108"/>
      <c r="K9545" s="220"/>
      <c r="L9545" s="108"/>
      <c r="M9545" s="220"/>
      <c r="N9545" s="108"/>
      <c r="O9545" s="220"/>
      <c r="P9545" s="108"/>
      <c r="Q9545" s="225"/>
    </row>
    <row r="9546" spans="2:17" x14ac:dyDescent="0.25">
      <c r="B9546" s="108"/>
      <c r="C9546" s="220"/>
      <c r="D9546" s="108"/>
      <c r="E9546" s="220"/>
      <c r="F9546" s="108"/>
      <c r="G9546" s="220"/>
      <c r="H9546" s="108"/>
      <c r="I9546" s="220"/>
      <c r="J9546" s="108"/>
      <c r="K9546" s="220"/>
      <c r="L9546" s="108"/>
      <c r="M9546" s="220"/>
      <c r="N9546" s="108"/>
      <c r="O9546" s="220"/>
      <c r="P9546" s="108"/>
      <c r="Q9546" s="225"/>
    </row>
    <row r="9547" spans="2:17" x14ac:dyDescent="0.25">
      <c r="B9547" s="108"/>
      <c r="C9547" s="220"/>
      <c r="D9547" s="108"/>
      <c r="E9547" s="220"/>
      <c r="F9547" s="108"/>
      <c r="G9547" s="220"/>
      <c r="H9547" s="108"/>
      <c r="I9547" s="220"/>
      <c r="J9547" s="108"/>
      <c r="K9547" s="220"/>
      <c r="L9547" s="108"/>
      <c r="M9547" s="220"/>
      <c r="N9547" s="108"/>
      <c r="O9547" s="220"/>
      <c r="P9547" s="108"/>
      <c r="Q9547" s="225"/>
    </row>
    <row r="9548" spans="2:17" x14ac:dyDescent="0.25">
      <c r="B9548" s="108"/>
      <c r="C9548" s="220"/>
      <c r="D9548" s="108"/>
      <c r="E9548" s="220"/>
      <c r="F9548" s="108"/>
      <c r="G9548" s="220"/>
      <c r="H9548" s="108"/>
      <c r="I9548" s="220"/>
      <c r="J9548" s="108"/>
      <c r="K9548" s="220"/>
      <c r="L9548" s="108"/>
      <c r="M9548" s="220"/>
      <c r="N9548" s="108"/>
      <c r="O9548" s="220"/>
      <c r="P9548" s="108"/>
      <c r="Q9548" s="225"/>
    </row>
    <row r="9549" spans="2:17" x14ac:dyDescent="0.25">
      <c r="B9549" s="108"/>
      <c r="C9549" s="220"/>
      <c r="D9549" s="108"/>
      <c r="E9549" s="220"/>
      <c r="F9549" s="108"/>
      <c r="G9549" s="220"/>
      <c r="H9549" s="108"/>
      <c r="I9549" s="220"/>
      <c r="J9549" s="108"/>
      <c r="K9549" s="220"/>
      <c r="L9549" s="108"/>
      <c r="M9549" s="220"/>
      <c r="N9549" s="108"/>
      <c r="O9549" s="220"/>
      <c r="P9549" s="108"/>
      <c r="Q9549" s="225"/>
    </row>
    <row r="9550" spans="2:17" x14ac:dyDescent="0.25">
      <c r="B9550" s="108"/>
      <c r="C9550" s="220"/>
      <c r="D9550" s="108"/>
      <c r="E9550" s="220"/>
      <c r="F9550" s="108"/>
      <c r="G9550" s="220"/>
      <c r="H9550" s="108"/>
      <c r="I9550" s="220"/>
      <c r="J9550" s="108"/>
      <c r="K9550" s="220"/>
      <c r="L9550" s="108"/>
      <c r="M9550" s="220"/>
      <c r="N9550" s="108"/>
      <c r="O9550" s="220"/>
      <c r="P9550" s="108"/>
      <c r="Q9550" s="225"/>
    </row>
    <row r="9551" spans="2:17" x14ac:dyDescent="0.25">
      <c r="B9551" s="108"/>
      <c r="C9551" s="220"/>
      <c r="D9551" s="108"/>
      <c r="E9551" s="220"/>
      <c r="F9551" s="108"/>
      <c r="G9551" s="220"/>
      <c r="H9551" s="108"/>
      <c r="I9551" s="220"/>
      <c r="J9551" s="108"/>
      <c r="K9551" s="220"/>
      <c r="L9551" s="108"/>
      <c r="M9551" s="220"/>
      <c r="N9551" s="108"/>
      <c r="O9551" s="220"/>
      <c r="P9551" s="108"/>
      <c r="Q9551" s="225"/>
    </row>
    <row r="9552" spans="2:17" x14ac:dyDescent="0.25">
      <c r="B9552" s="108"/>
      <c r="C9552" s="220"/>
      <c r="D9552" s="108"/>
      <c r="E9552" s="220"/>
      <c r="F9552" s="108"/>
      <c r="G9552" s="220"/>
      <c r="H9552" s="108"/>
      <c r="I9552" s="220"/>
      <c r="J9552" s="108"/>
      <c r="K9552" s="220"/>
      <c r="L9552" s="108"/>
      <c r="M9552" s="220"/>
      <c r="N9552" s="108"/>
      <c r="O9552" s="220"/>
      <c r="P9552" s="108"/>
      <c r="Q9552" s="225"/>
    </row>
    <row r="9553" spans="2:17" x14ac:dyDescent="0.25">
      <c r="B9553" s="108"/>
      <c r="C9553" s="220"/>
      <c r="D9553" s="108"/>
      <c r="E9553" s="220"/>
      <c r="F9553" s="108"/>
      <c r="G9553" s="220"/>
      <c r="H9553" s="108"/>
      <c r="I9553" s="220"/>
      <c r="J9553" s="108"/>
      <c r="K9553" s="220"/>
      <c r="L9553" s="108"/>
      <c r="M9553" s="220"/>
      <c r="N9553" s="108"/>
      <c r="O9553" s="220"/>
      <c r="P9553" s="108"/>
      <c r="Q9553" s="225"/>
    </row>
    <row r="9554" spans="2:17" x14ac:dyDescent="0.25">
      <c r="B9554" s="108"/>
      <c r="C9554" s="220"/>
      <c r="D9554" s="108"/>
      <c r="E9554" s="220"/>
      <c r="F9554" s="108"/>
      <c r="G9554" s="220"/>
      <c r="H9554" s="108"/>
      <c r="I9554" s="220"/>
      <c r="J9554" s="108"/>
      <c r="K9554" s="220"/>
      <c r="L9554" s="108"/>
      <c r="M9554" s="220"/>
      <c r="N9554" s="108"/>
      <c r="O9554" s="220"/>
      <c r="P9554" s="108"/>
      <c r="Q9554" s="225"/>
    </row>
    <row r="9555" spans="2:17" x14ac:dyDescent="0.25">
      <c r="B9555" s="108"/>
      <c r="C9555" s="220"/>
      <c r="D9555" s="108"/>
      <c r="E9555" s="220"/>
      <c r="F9555" s="108"/>
      <c r="G9555" s="220"/>
      <c r="H9555" s="108"/>
      <c r="I9555" s="220"/>
      <c r="J9555" s="108"/>
      <c r="K9555" s="220"/>
      <c r="L9555" s="108"/>
      <c r="M9555" s="220"/>
      <c r="N9555" s="108"/>
      <c r="O9555" s="220"/>
      <c r="P9555" s="108"/>
      <c r="Q9555" s="225"/>
    </row>
    <row r="9556" spans="2:17" x14ac:dyDescent="0.25">
      <c r="B9556" s="108"/>
      <c r="C9556" s="220"/>
      <c r="D9556" s="108"/>
      <c r="E9556" s="220"/>
      <c r="F9556" s="108"/>
      <c r="G9556" s="220"/>
      <c r="H9556" s="108"/>
      <c r="I9556" s="220"/>
      <c r="J9556" s="108"/>
      <c r="K9556" s="220"/>
      <c r="L9556" s="108"/>
      <c r="M9556" s="220"/>
      <c r="N9556" s="108"/>
      <c r="O9556" s="220"/>
      <c r="P9556" s="108"/>
      <c r="Q9556" s="225"/>
    </row>
    <row r="9557" spans="2:17" x14ac:dyDescent="0.25">
      <c r="B9557" s="108"/>
      <c r="C9557" s="220"/>
      <c r="D9557" s="108"/>
      <c r="E9557" s="220"/>
      <c r="F9557" s="108"/>
      <c r="G9557" s="220"/>
      <c r="H9557" s="108"/>
      <c r="I9557" s="220"/>
      <c r="J9557" s="108"/>
      <c r="K9557" s="220"/>
      <c r="L9557" s="108"/>
      <c r="M9557" s="220"/>
      <c r="N9557" s="108"/>
      <c r="O9557" s="220"/>
      <c r="P9557" s="108"/>
      <c r="Q9557" s="225"/>
    </row>
    <row r="9558" spans="2:17" x14ac:dyDescent="0.25">
      <c r="B9558" s="108"/>
      <c r="C9558" s="220"/>
      <c r="D9558" s="108"/>
      <c r="E9558" s="220"/>
      <c r="F9558" s="108"/>
      <c r="G9558" s="220"/>
      <c r="H9558" s="108"/>
      <c r="I9558" s="220"/>
      <c r="J9558" s="108"/>
      <c r="K9558" s="220"/>
      <c r="L9558" s="108"/>
      <c r="M9558" s="220"/>
      <c r="N9558" s="108"/>
      <c r="O9558" s="220"/>
      <c r="P9558" s="108"/>
      <c r="Q9558" s="225"/>
    </row>
    <row r="9559" spans="2:17" x14ac:dyDescent="0.25">
      <c r="B9559" s="108"/>
      <c r="C9559" s="220"/>
      <c r="D9559" s="108"/>
      <c r="E9559" s="220"/>
      <c r="F9559" s="108"/>
      <c r="G9559" s="220"/>
      <c r="H9559" s="108"/>
      <c r="I9559" s="220"/>
      <c r="J9559" s="108"/>
      <c r="K9559" s="220"/>
      <c r="L9559" s="108"/>
      <c r="M9559" s="220"/>
      <c r="N9559" s="108"/>
      <c r="O9559" s="220"/>
      <c r="P9559" s="108"/>
      <c r="Q9559" s="225"/>
    </row>
    <row r="9560" spans="2:17" x14ac:dyDescent="0.25">
      <c r="B9560" s="108"/>
      <c r="C9560" s="220"/>
      <c r="D9560" s="108"/>
      <c r="E9560" s="220"/>
      <c r="F9560" s="108"/>
      <c r="G9560" s="220"/>
      <c r="H9560" s="108"/>
      <c r="I9560" s="220"/>
      <c r="J9560" s="108"/>
      <c r="K9560" s="220"/>
      <c r="L9560" s="108"/>
      <c r="M9560" s="220"/>
      <c r="N9560" s="108"/>
      <c r="O9560" s="220"/>
      <c r="P9560" s="108"/>
      <c r="Q9560" s="225"/>
    </row>
    <row r="9561" spans="2:17" x14ac:dyDescent="0.25">
      <c r="B9561" s="108"/>
      <c r="C9561" s="220"/>
      <c r="D9561" s="108"/>
      <c r="E9561" s="220"/>
      <c r="F9561" s="108"/>
      <c r="G9561" s="220"/>
      <c r="H9561" s="108"/>
      <c r="I9561" s="220"/>
      <c r="J9561" s="108"/>
      <c r="K9561" s="220"/>
      <c r="L9561" s="108"/>
      <c r="M9561" s="220"/>
      <c r="N9561" s="108"/>
      <c r="O9561" s="220"/>
      <c r="P9561" s="108"/>
      <c r="Q9561" s="225"/>
    </row>
    <row r="9562" spans="2:17" x14ac:dyDescent="0.25">
      <c r="B9562" s="108"/>
      <c r="C9562" s="220"/>
      <c r="D9562" s="108"/>
      <c r="E9562" s="220"/>
      <c r="F9562" s="108"/>
      <c r="G9562" s="220"/>
      <c r="H9562" s="108"/>
      <c r="I9562" s="220"/>
      <c r="J9562" s="108"/>
      <c r="K9562" s="220"/>
      <c r="L9562" s="108"/>
      <c r="M9562" s="220"/>
      <c r="N9562" s="108"/>
      <c r="O9562" s="220"/>
      <c r="P9562" s="108"/>
      <c r="Q9562" s="225"/>
    </row>
    <row r="9563" spans="2:17" x14ac:dyDescent="0.25">
      <c r="B9563" s="108"/>
      <c r="C9563" s="220"/>
      <c r="D9563" s="108"/>
      <c r="E9563" s="220"/>
      <c r="F9563" s="108"/>
      <c r="G9563" s="220"/>
      <c r="H9563" s="108"/>
      <c r="I9563" s="220"/>
      <c r="J9563" s="108"/>
      <c r="K9563" s="220"/>
      <c r="L9563" s="108"/>
      <c r="M9563" s="220"/>
      <c r="N9563" s="108"/>
      <c r="O9563" s="220"/>
      <c r="P9563" s="108"/>
      <c r="Q9563" s="225"/>
    </row>
    <row r="9564" spans="2:17" x14ac:dyDescent="0.25">
      <c r="B9564" s="108"/>
      <c r="C9564" s="220"/>
      <c r="D9564" s="108"/>
      <c r="E9564" s="220"/>
      <c r="F9564" s="108"/>
      <c r="G9564" s="220"/>
      <c r="H9564" s="108"/>
      <c r="I9564" s="220"/>
      <c r="J9564" s="108"/>
      <c r="K9564" s="220"/>
      <c r="L9564" s="108"/>
      <c r="M9564" s="220"/>
      <c r="N9564" s="108"/>
      <c r="O9564" s="220"/>
      <c r="P9564" s="108"/>
      <c r="Q9564" s="225"/>
    </row>
    <row r="9565" spans="2:17" x14ac:dyDescent="0.25">
      <c r="B9565" s="108"/>
      <c r="C9565" s="220"/>
      <c r="D9565" s="108"/>
      <c r="E9565" s="220"/>
      <c r="F9565" s="108"/>
      <c r="G9565" s="220"/>
      <c r="H9565" s="108"/>
      <c r="I9565" s="220"/>
      <c r="J9565" s="108"/>
      <c r="K9565" s="220"/>
      <c r="L9565" s="108"/>
      <c r="M9565" s="220"/>
      <c r="N9565" s="108"/>
      <c r="O9565" s="220"/>
      <c r="P9565" s="108"/>
      <c r="Q9565" s="225"/>
    </row>
    <row r="9566" spans="2:17" x14ac:dyDescent="0.25">
      <c r="B9566" s="108"/>
      <c r="C9566" s="220"/>
      <c r="D9566" s="108"/>
      <c r="E9566" s="220"/>
      <c r="F9566" s="108"/>
      <c r="G9566" s="220"/>
      <c r="H9566" s="108"/>
      <c r="I9566" s="220"/>
      <c r="J9566" s="108"/>
      <c r="K9566" s="220"/>
      <c r="L9566" s="108"/>
      <c r="M9566" s="220"/>
      <c r="N9566" s="108"/>
      <c r="O9566" s="220"/>
      <c r="P9566" s="108"/>
      <c r="Q9566" s="225"/>
    </row>
    <row r="9567" spans="2:17" x14ac:dyDescent="0.25">
      <c r="B9567" s="108"/>
      <c r="C9567" s="220"/>
      <c r="D9567" s="108"/>
      <c r="E9567" s="220"/>
      <c r="F9567" s="108"/>
      <c r="G9567" s="220"/>
      <c r="H9567" s="108"/>
      <c r="I9567" s="220"/>
      <c r="J9567" s="108"/>
      <c r="K9567" s="220"/>
      <c r="L9567" s="108"/>
      <c r="M9567" s="220"/>
      <c r="N9567" s="108"/>
      <c r="O9567" s="220"/>
      <c r="P9567" s="108"/>
      <c r="Q9567" s="225"/>
    </row>
    <row r="9568" spans="2:17" x14ac:dyDescent="0.25">
      <c r="B9568" s="108"/>
      <c r="C9568" s="220"/>
      <c r="D9568" s="108"/>
      <c r="E9568" s="220"/>
      <c r="F9568" s="108"/>
      <c r="G9568" s="220"/>
      <c r="H9568" s="108"/>
      <c r="I9568" s="220"/>
      <c r="J9568" s="108"/>
      <c r="K9568" s="220"/>
      <c r="L9568" s="108"/>
      <c r="M9568" s="220"/>
      <c r="N9568" s="108"/>
      <c r="O9568" s="220"/>
      <c r="P9568" s="108"/>
      <c r="Q9568" s="225"/>
    </row>
    <row r="9569" spans="2:17" x14ac:dyDescent="0.25">
      <c r="B9569" s="108"/>
      <c r="C9569" s="220"/>
      <c r="D9569" s="108"/>
      <c r="E9569" s="220"/>
      <c r="F9569" s="108"/>
      <c r="G9569" s="220"/>
      <c r="H9569" s="108"/>
      <c r="I9569" s="220"/>
      <c r="J9569" s="108"/>
      <c r="K9569" s="220"/>
      <c r="L9569" s="108"/>
      <c r="M9569" s="220"/>
      <c r="N9569" s="108"/>
      <c r="O9569" s="220"/>
      <c r="P9569" s="108"/>
      <c r="Q9569" s="225"/>
    </row>
    <row r="9570" spans="2:17" x14ac:dyDescent="0.25">
      <c r="B9570" s="108"/>
      <c r="C9570" s="220"/>
      <c r="D9570" s="108"/>
      <c r="E9570" s="220"/>
      <c r="F9570" s="108"/>
      <c r="G9570" s="220"/>
      <c r="H9570" s="108"/>
      <c r="I9570" s="220"/>
      <c r="J9570" s="108"/>
      <c r="K9570" s="220"/>
      <c r="L9570" s="108"/>
      <c r="M9570" s="220"/>
      <c r="N9570" s="108"/>
      <c r="O9570" s="220"/>
      <c r="P9570" s="108"/>
      <c r="Q9570" s="225"/>
    </row>
    <row r="9571" spans="2:17" x14ac:dyDescent="0.25">
      <c r="B9571" s="108"/>
      <c r="C9571" s="220"/>
      <c r="D9571" s="108"/>
      <c r="E9571" s="220"/>
      <c r="F9571" s="108"/>
      <c r="G9571" s="220"/>
      <c r="H9571" s="108"/>
      <c r="I9571" s="220"/>
      <c r="J9571" s="108"/>
      <c r="K9571" s="220"/>
      <c r="L9571" s="108"/>
      <c r="M9571" s="220"/>
      <c r="N9571" s="108"/>
      <c r="O9571" s="220"/>
      <c r="P9571" s="108"/>
      <c r="Q9571" s="225"/>
    </row>
    <row r="9572" spans="2:17" x14ac:dyDescent="0.25">
      <c r="B9572" s="108"/>
      <c r="C9572" s="220"/>
      <c r="D9572" s="108"/>
      <c r="E9572" s="220"/>
      <c r="F9572" s="108"/>
      <c r="G9572" s="220"/>
      <c r="H9572" s="108"/>
      <c r="I9572" s="220"/>
      <c r="J9572" s="108"/>
      <c r="K9572" s="220"/>
      <c r="L9572" s="108"/>
      <c r="M9572" s="220"/>
      <c r="N9572" s="108"/>
      <c r="O9572" s="220"/>
      <c r="P9572" s="108"/>
      <c r="Q9572" s="225"/>
    </row>
    <row r="9573" spans="2:17" x14ac:dyDescent="0.25">
      <c r="B9573" s="108"/>
      <c r="C9573" s="220"/>
      <c r="D9573" s="108"/>
      <c r="E9573" s="220"/>
      <c r="F9573" s="108"/>
      <c r="G9573" s="220"/>
      <c r="H9573" s="108"/>
      <c r="I9573" s="220"/>
      <c r="J9573" s="108"/>
      <c r="K9573" s="220"/>
      <c r="L9573" s="108"/>
      <c r="M9573" s="220"/>
      <c r="N9573" s="108"/>
      <c r="O9573" s="220"/>
      <c r="P9573" s="108"/>
      <c r="Q9573" s="225"/>
    </row>
    <row r="9574" spans="2:17" x14ac:dyDescent="0.25">
      <c r="B9574" s="108"/>
      <c r="C9574" s="220"/>
      <c r="D9574" s="108"/>
      <c r="E9574" s="220"/>
      <c r="F9574" s="108"/>
      <c r="G9574" s="220"/>
      <c r="H9574" s="108"/>
      <c r="I9574" s="220"/>
      <c r="J9574" s="108"/>
      <c r="K9574" s="220"/>
      <c r="L9574" s="108"/>
      <c r="M9574" s="220"/>
      <c r="N9574" s="108"/>
      <c r="O9574" s="220"/>
      <c r="P9574" s="108"/>
      <c r="Q9574" s="225"/>
    </row>
    <row r="9575" spans="2:17" x14ac:dyDescent="0.25">
      <c r="B9575" s="108"/>
      <c r="C9575" s="220"/>
      <c r="D9575" s="108"/>
      <c r="E9575" s="220"/>
      <c r="F9575" s="108"/>
      <c r="G9575" s="220"/>
      <c r="H9575" s="108"/>
      <c r="I9575" s="220"/>
      <c r="J9575" s="108"/>
      <c r="K9575" s="220"/>
      <c r="L9575" s="108"/>
      <c r="M9575" s="220"/>
      <c r="N9575" s="108"/>
      <c r="O9575" s="220"/>
      <c r="P9575" s="108"/>
      <c r="Q9575" s="225"/>
    </row>
    <row r="9576" spans="2:17" x14ac:dyDescent="0.25">
      <c r="B9576" s="108"/>
      <c r="C9576" s="220"/>
      <c r="D9576" s="108"/>
      <c r="E9576" s="220"/>
      <c r="F9576" s="108"/>
      <c r="G9576" s="220"/>
      <c r="H9576" s="108"/>
      <c r="I9576" s="220"/>
      <c r="J9576" s="108"/>
      <c r="K9576" s="220"/>
      <c r="L9576" s="108"/>
      <c r="M9576" s="220"/>
      <c r="N9576" s="108"/>
      <c r="O9576" s="220"/>
      <c r="P9576" s="108"/>
      <c r="Q9576" s="225"/>
    </row>
    <row r="9577" spans="2:17" x14ac:dyDescent="0.25">
      <c r="B9577" s="108"/>
      <c r="C9577" s="220"/>
      <c r="D9577" s="108"/>
      <c r="E9577" s="220"/>
      <c r="F9577" s="108"/>
      <c r="G9577" s="220"/>
      <c r="H9577" s="108"/>
      <c r="I9577" s="220"/>
      <c r="J9577" s="108"/>
      <c r="K9577" s="220"/>
      <c r="L9577" s="108"/>
      <c r="M9577" s="220"/>
      <c r="N9577" s="108"/>
      <c r="O9577" s="220"/>
      <c r="P9577" s="108"/>
      <c r="Q9577" s="225"/>
    </row>
    <row r="9578" spans="2:17" x14ac:dyDescent="0.25">
      <c r="B9578" s="108"/>
      <c r="C9578" s="220"/>
      <c r="D9578" s="108"/>
      <c r="E9578" s="220"/>
      <c r="F9578" s="108"/>
      <c r="G9578" s="220"/>
      <c r="H9578" s="108"/>
      <c r="I9578" s="220"/>
      <c r="J9578" s="108"/>
      <c r="K9578" s="220"/>
      <c r="L9578" s="108"/>
      <c r="M9578" s="220"/>
      <c r="N9578" s="108"/>
      <c r="O9578" s="220"/>
      <c r="P9578" s="108"/>
      <c r="Q9578" s="225"/>
    </row>
    <row r="9579" spans="2:17" x14ac:dyDescent="0.25">
      <c r="B9579" s="108"/>
      <c r="C9579" s="220"/>
      <c r="D9579" s="108"/>
      <c r="E9579" s="220"/>
      <c r="F9579" s="108"/>
      <c r="G9579" s="220"/>
      <c r="H9579" s="108"/>
      <c r="I9579" s="220"/>
      <c r="J9579" s="108"/>
      <c r="K9579" s="220"/>
      <c r="L9579" s="108"/>
      <c r="M9579" s="220"/>
      <c r="N9579" s="108"/>
      <c r="O9579" s="220"/>
      <c r="P9579" s="108"/>
      <c r="Q9579" s="225"/>
    </row>
    <row r="9580" spans="2:17" x14ac:dyDescent="0.25">
      <c r="B9580" s="108"/>
      <c r="C9580" s="220"/>
      <c r="D9580" s="108"/>
      <c r="E9580" s="220"/>
      <c r="F9580" s="108"/>
      <c r="G9580" s="220"/>
      <c r="H9580" s="108"/>
      <c r="I9580" s="220"/>
      <c r="J9580" s="108"/>
      <c r="K9580" s="220"/>
      <c r="L9580" s="108"/>
      <c r="M9580" s="220"/>
      <c r="N9580" s="108"/>
      <c r="O9580" s="220"/>
      <c r="P9580" s="108"/>
      <c r="Q9580" s="225"/>
    </row>
    <row r="9581" spans="2:17" x14ac:dyDescent="0.25">
      <c r="B9581" s="108"/>
      <c r="C9581" s="220"/>
      <c r="D9581" s="108"/>
      <c r="E9581" s="220"/>
      <c r="F9581" s="108"/>
      <c r="G9581" s="220"/>
      <c r="H9581" s="108"/>
      <c r="I9581" s="220"/>
      <c r="J9581" s="108"/>
      <c r="K9581" s="220"/>
      <c r="L9581" s="108"/>
      <c r="M9581" s="220"/>
      <c r="N9581" s="108"/>
      <c r="O9581" s="220"/>
      <c r="P9581" s="108"/>
      <c r="Q9581" s="225"/>
    </row>
    <row r="9582" spans="2:17" x14ac:dyDescent="0.25">
      <c r="B9582" s="108"/>
      <c r="C9582" s="220"/>
      <c r="D9582" s="108"/>
      <c r="E9582" s="220"/>
      <c r="F9582" s="108"/>
      <c r="G9582" s="220"/>
      <c r="H9582" s="108"/>
      <c r="I9582" s="220"/>
      <c r="J9582" s="108"/>
      <c r="K9582" s="220"/>
      <c r="L9582" s="108"/>
      <c r="M9582" s="220"/>
      <c r="N9582" s="108"/>
      <c r="O9582" s="220"/>
      <c r="P9582" s="108"/>
      <c r="Q9582" s="225"/>
    </row>
    <row r="9583" spans="2:17" x14ac:dyDescent="0.25">
      <c r="B9583" s="108"/>
      <c r="C9583" s="220"/>
      <c r="D9583" s="108"/>
      <c r="E9583" s="220"/>
      <c r="F9583" s="108"/>
      <c r="G9583" s="220"/>
      <c r="H9583" s="108"/>
      <c r="I9583" s="220"/>
      <c r="J9583" s="108"/>
      <c r="K9583" s="220"/>
      <c r="L9583" s="108"/>
      <c r="M9583" s="220"/>
      <c r="N9583" s="108"/>
      <c r="O9583" s="220"/>
      <c r="P9583" s="108"/>
      <c r="Q9583" s="225"/>
    </row>
    <row r="9584" spans="2:17" x14ac:dyDescent="0.25">
      <c r="B9584" s="108"/>
      <c r="C9584" s="220"/>
      <c r="D9584" s="108"/>
      <c r="E9584" s="220"/>
      <c r="F9584" s="108"/>
      <c r="G9584" s="220"/>
      <c r="H9584" s="108"/>
      <c r="I9584" s="220"/>
      <c r="J9584" s="108"/>
      <c r="K9584" s="220"/>
      <c r="L9584" s="108"/>
      <c r="M9584" s="220"/>
      <c r="N9584" s="108"/>
      <c r="O9584" s="220"/>
      <c r="P9584" s="108"/>
      <c r="Q9584" s="225"/>
    </row>
    <row r="9585" spans="2:17" x14ac:dyDescent="0.25">
      <c r="B9585" s="108"/>
      <c r="C9585" s="220"/>
      <c r="D9585" s="108"/>
      <c r="E9585" s="220"/>
      <c r="F9585" s="108"/>
      <c r="G9585" s="220"/>
      <c r="H9585" s="108"/>
      <c r="I9585" s="220"/>
      <c r="J9585" s="108"/>
      <c r="K9585" s="220"/>
      <c r="L9585" s="108"/>
      <c r="M9585" s="220"/>
      <c r="N9585" s="108"/>
      <c r="O9585" s="220"/>
      <c r="P9585" s="108"/>
      <c r="Q9585" s="225"/>
    </row>
    <row r="9586" spans="2:17" x14ac:dyDescent="0.25">
      <c r="B9586" s="108"/>
      <c r="C9586" s="220"/>
      <c r="D9586" s="108"/>
      <c r="E9586" s="220"/>
      <c r="F9586" s="108"/>
      <c r="G9586" s="220"/>
      <c r="H9586" s="108"/>
      <c r="I9586" s="220"/>
      <c r="J9586" s="108"/>
      <c r="K9586" s="220"/>
      <c r="L9586" s="108"/>
      <c r="M9586" s="220"/>
      <c r="N9586" s="108"/>
      <c r="O9586" s="220"/>
      <c r="P9586" s="108"/>
      <c r="Q9586" s="225"/>
    </row>
    <row r="9587" spans="2:17" x14ac:dyDescent="0.25">
      <c r="B9587" s="108"/>
      <c r="C9587" s="220"/>
      <c r="D9587" s="108"/>
      <c r="E9587" s="220"/>
      <c r="F9587" s="108"/>
      <c r="G9587" s="220"/>
      <c r="H9587" s="108"/>
      <c r="I9587" s="220"/>
      <c r="J9587" s="108"/>
      <c r="K9587" s="220"/>
      <c r="L9587" s="108"/>
      <c r="M9587" s="220"/>
      <c r="N9587" s="108"/>
      <c r="O9587" s="220"/>
      <c r="P9587" s="108"/>
      <c r="Q9587" s="225"/>
    </row>
    <row r="9588" spans="2:17" x14ac:dyDescent="0.25">
      <c r="B9588" s="108"/>
      <c r="C9588" s="220"/>
      <c r="D9588" s="108"/>
      <c r="E9588" s="220"/>
      <c r="F9588" s="108"/>
      <c r="G9588" s="220"/>
      <c r="H9588" s="108"/>
      <c r="I9588" s="220"/>
      <c r="J9588" s="108"/>
      <c r="K9588" s="220"/>
      <c r="L9588" s="108"/>
      <c r="M9588" s="220"/>
      <c r="N9588" s="108"/>
      <c r="O9588" s="220"/>
      <c r="P9588" s="108"/>
      <c r="Q9588" s="225"/>
    </row>
    <row r="9589" spans="2:17" x14ac:dyDescent="0.25">
      <c r="B9589" s="108"/>
      <c r="C9589" s="220"/>
      <c r="D9589" s="108"/>
      <c r="E9589" s="220"/>
      <c r="F9589" s="108"/>
      <c r="G9589" s="220"/>
      <c r="H9589" s="108"/>
      <c r="I9589" s="220"/>
      <c r="J9589" s="108"/>
      <c r="K9589" s="220"/>
      <c r="L9589" s="108"/>
      <c r="M9589" s="220"/>
      <c r="N9589" s="108"/>
      <c r="O9589" s="220"/>
      <c r="P9589" s="108"/>
      <c r="Q9589" s="225"/>
    </row>
    <row r="9590" spans="2:17" x14ac:dyDescent="0.25">
      <c r="B9590" s="108"/>
      <c r="C9590" s="220"/>
      <c r="D9590" s="108"/>
      <c r="E9590" s="220"/>
      <c r="F9590" s="108"/>
      <c r="G9590" s="220"/>
      <c r="H9590" s="108"/>
      <c r="I9590" s="220"/>
      <c r="J9590" s="108"/>
      <c r="K9590" s="220"/>
      <c r="L9590" s="108"/>
      <c r="M9590" s="220"/>
      <c r="N9590" s="108"/>
      <c r="O9590" s="220"/>
      <c r="P9590" s="108"/>
      <c r="Q9590" s="225"/>
    </row>
    <row r="9591" spans="2:17" x14ac:dyDescent="0.25">
      <c r="B9591" s="108"/>
      <c r="C9591" s="220"/>
      <c r="D9591" s="108"/>
      <c r="E9591" s="220"/>
      <c r="F9591" s="108"/>
      <c r="G9591" s="220"/>
      <c r="H9591" s="108"/>
      <c r="I9591" s="220"/>
      <c r="J9591" s="108"/>
      <c r="K9591" s="220"/>
      <c r="L9591" s="108"/>
      <c r="M9591" s="220"/>
      <c r="N9591" s="108"/>
      <c r="O9591" s="220"/>
      <c r="P9591" s="108"/>
      <c r="Q9591" s="225"/>
    </row>
    <row r="9592" spans="2:17" x14ac:dyDescent="0.25">
      <c r="B9592" s="108"/>
      <c r="C9592" s="220"/>
      <c r="D9592" s="108"/>
      <c r="E9592" s="220"/>
      <c r="F9592" s="108"/>
      <c r="G9592" s="220"/>
      <c r="H9592" s="108"/>
      <c r="I9592" s="220"/>
      <c r="J9592" s="108"/>
      <c r="K9592" s="220"/>
      <c r="L9592" s="108"/>
      <c r="M9592" s="220"/>
      <c r="N9592" s="108"/>
      <c r="O9592" s="220"/>
      <c r="P9592" s="108"/>
      <c r="Q9592" s="225"/>
    </row>
    <row r="9593" spans="2:17" x14ac:dyDescent="0.25">
      <c r="B9593" s="108"/>
      <c r="C9593" s="220"/>
      <c r="D9593" s="108"/>
      <c r="E9593" s="220"/>
      <c r="F9593" s="108"/>
      <c r="G9593" s="220"/>
      <c r="H9593" s="108"/>
      <c r="I9593" s="220"/>
      <c r="J9593" s="108"/>
      <c r="K9593" s="220"/>
      <c r="L9593" s="108"/>
      <c r="M9593" s="220"/>
      <c r="N9593" s="108"/>
      <c r="O9593" s="220"/>
      <c r="P9593" s="108"/>
      <c r="Q9593" s="225"/>
    </row>
    <row r="9594" spans="2:17" x14ac:dyDescent="0.25">
      <c r="B9594" s="108"/>
      <c r="C9594" s="220"/>
      <c r="D9594" s="108"/>
      <c r="E9594" s="220"/>
      <c r="F9594" s="108"/>
      <c r="G9594" s="220"/>
      <c r="H9594" s="108"/>
      <c r="I9594" s="220"/>
      <c r="J9594" s="108"/>
      <c r="K9594" s="220"/>
      <c r="L9594" s="108"/>
      <c r="M9594" s="220"/>
      <c r="N9594" s="108"/>
      <c r="O9594" s="220"/>
      <c r="P9594" s="108"/>
      <c r="Q9594" s="225"/>
    </row>
    <row r="9595" spans="2:17" x14ac:dyDescent="0.25">
      <c r="B9595" s="108"/>
      <c r="C9595" s="220"/>
      <c r="D9595" s="108"/>
      <c r="E9595" s="220"/>
      <c r="F9595" s="108"/>
      <c r="G9595" s="220"/>
      <c r="H9595" s="108"/>
      <c r="I9595" s="220"/>
      <c r="J9595" s="108"/>
      <c r="K9595" s="220"/>
      <c r="L9595" s="108"/>
      <c r="M9595" s="220"/>
      <c r="N9595" s="108"/>
      <c r="O9595" s="220"/>
      <c r="P9595" s="108"/>
      <c r="Q9595" s="225"/>
    </row>
    <row r="9596" spans="2:17" x14ac:dyDescent="0.25">
      <c r="B9596" s="108"/>
      <c r="C9596" s="220"/>
      <c r="D9596" s="108"/>
      <c r="E9596" s="220"/>
      <c r="F9596" s="108"/>
      <c r="G9596" s="220"/>
      <c r="H9596" s="108"/>
      <c r="I9596" s="220"/>
      <c r="J9596" s="108"/>
      <c r="K9596" s="220"/>
      <c r="L9596" s="108"/>
      <c r="M9596" s="220"/>
      <c r="N9596" s="108"/>
      <c r="O9596" s="220"/>
      <c r="P9596" s="108"/>
      <c r="Q9596" s="225"/>
    </row>
    <row r="9597" spans="2:17" x14ac:dyDescent="0.25">
      <c r="B9597" s="108"/>
      <c r="C9597" s="220"/>
      <c r="D9597" s="108"/>
      <c r="E9597" s="220"/>
      <c r="F9597" s="108"/>
      <c r="G9597" s="220"/>
      <c r="H9597" s="108"/>
      <c r="I9597" s="220"/>
      <c r="J9597" s="108"/>
      <c r="K9597" s="220"/>
      <c r="L9597" s="108"/>
      <c r="M9597" s="220"/>
      <c r="N9597" s="108"/>
      <c r="O9597" s="220"/>
      <c r="P9597" s="108"/>
      <c r="Q9597" s="225"/>
    </row>
    <row r="9598" spans="2:17" x14ac:dyDescent="0.25">
      <c r="B9598" s="108"/>
      <c r="C9598" s="220"/>
      <c r="D9598" s="108"/>
      <c r="E9598" s="220"/>
      <c r="F9598" s="108"/>
      <c r="G9598" s="220"/>
      <c r="H9598" s="108"/>
      <c r="I9598" s="220"/>
      <c r="J9598" s="108"/>
      <c r="K9598" s="220"/>
      <c r="L9598" s="108"/>
      <c r="M9598" s="220"/>
      <c r="N9598" s="108"/>
      <c r="O9598" s="220"/>
      <c r="P9598" s="108"/>
      <c r="Q9598" s="225"/>
    </row>
    <row r="9599" spans="2:17" x14ac:dyDescent="0.25">
      <c r="B9599" s="108"/>
      <c r="C9599" s="220"/>
      <c r="D9599" s="108"/>
      <c r="E9599" s="220"/>
      <c r="F9599" s="108"/>
      <c r="G9599" s="220"/>
      <c r="H9599" s="108"/>
      <c r="I9599" s="220"/>
      <c r="J9599" s="108"/>
      <c r="K9599" s="220"/>
      <c r="L9599" s="108"/>
      <c r="M9599" s="220"/>
      <c r="N9599" s="108"/>
      <c r="O9599" s="220"/>
      <c r="P9599" s="108"/>
      <c r="Q9599" s="225"/>
    </row>
    <row r="9600" spans="2:17" x14ac:dyDescent="0.25">
      <c r="B9600" s="108"/>
      <c r="C9600" s="220"/>
      <c r="D9600" s="108"/>
      <c r="E9600" s="220"/>
      <c r="F9600" s="108"/>
      <c r="G9600" s="220"/>
      <c r="H9600" s="108"/>
      <c r="I9600" s="220"/>
      <c r="J9600" s="108"/>
      <c r="K9600" s="220"/>
      <c r="L9600" s="108"/>
      <c r="M9600" s="220"/>
      <c r="N9600" s="108"/>
      <c r="O9600" s="220"/>
      <c r="P9600" s="108"/>
      <c r="Q9600" s="225"/>
    </row>
    <row r="9601" spans="2:17" x14ac:dyDescent="0.25">
      <c r="B9601" s="108"/>
      <c r="C9601" s="220"/>
      <c r="D9601" s="108"/>
      <c r="E9601" s="220"/>
      <c r="F9601" s="108"/>
      <c r="G9601" s="220"/>
      <c r="H9601" s="108"/>
      <c r="I9601" s="220"/>
      <c r="J9601" s="108"/>
      <c r="K9601" s="220"/>
      <c r="L9601" s="108"/>
      <c r="M9601" s="220"/>
      <c r="N9601" s="108"/>
      <c r="O9601" s="220"/>
      <c r="P9601" s="108"/>
      <c r="Q9601" s="225"/>
    </row>
    <row r="9602" spans="2:17" x14ac:dyDescent="0.25">
      <c r="B9602" s="108"/>
      <c r="C9602" s="220"/>
      <c r="D9602" s="108"/>
      <c r="E9602" s="220"/>
      <c r="F9602" s="108"/>
      <c r="G9602" s="220"/>
      <c r="H9602" s="108"/>
      <c r="I9602" s="220"/>
      <c r="J9602" s="108"/>
      <c r="K9602" s="220"/>
      <c r="L9602" s="108"/>
      <c r="M9602" s="220"/>
      <c r="N9602" s="108"/>
      <c r="O9602" s="220"/>
      <c r="P9602" s="108"/>
      <c r="Q9602" s="225"/>
    </row>
    <row r="9603" spans="2:17" x14ac:dyDescent="0.25">
      <c r="B9603" s="108"/>
      <c r="C9603" s="220"/>
      <c r="D9603" s="108"/>
      <c r="E9603" s="220"/>
      <c r="F9603" s="108"/>
      <c r="G9603" s="220"/>
      <c r="H9603" s="108"/>
      <c r="I9603" s="220"/>
      <c r="J9603" s="108"/>
      <c r="K9603" s="220"/>
      <c r="L9603" s="108"/>
      <c r="M9603" s="220"/>
      <c r="N9603" s="108"/>
      <c r="O9603" s="220"/>
      <c r="P9603" s="108"/>
      <c r="Q9603" s="225"/>
    </row>
    <row r="9604" spans="2:17" x14ac:dyDescent="0.25">
      <c r="B9604" s="108"/>
      <c r="C9604" s="220"/>
      <c r="D9604" s="108"/>
      <c r="E9604" s="220"/>
      <c r="F9604" s="108"/>
      <c r="G9604" s="220"/>
      <c r="H9604" s="108"/>
      <c r="I9604" s="220"/>
      <c r="J9604" s="108"/>
      <c r="K9604" s="220"/>
      <c r="L9604" s="108"/>
      <c r="M9604" s="220"/>
      <c r="N9604" s="108"/>
      <c r="O9604" s="220"/>
      <c r="P9604" s="108"/>
      <c r="Q9604" s="225"/>
    </row>
    <row r="9605" spans="2:17" x14ac:dyDescent="0.25">
      <c r="B9605" s="108"/>
      <c r="C9605" s="220"/>
      <c r="D9605" s="108"/>
      <c r="E9605" s="220"/>
      <c r="F9605" s="108"/>
      <c r="G9605" s="220"/>
      <c r="H9605" s="108"/>
      <c r="I9605" s="220"/>
      <c r="J9605" s="108"/>
      <c r="K9605" s="220"/>
      <c r="L9605" s="108"/>
      <c r="M9605" s="220"/>
      <c r="N9605" s="108"/>
      <c r="O9605" s="220"/>
      <c r="P9605" s="108"/>
      <c r="Q9605" s="225"/>
    </row>
    <row r="9606" spans="2:17" x14ac:dyDescent="0.25">
      <c r="B9606" s="108"/>
      <c r="C9606" s="220"/>
      <c r="D9606" s="108"/>
      <c r="E9606" s="220"/>
      <c r="F9606" s="108"/>
      <c r="G9606" s="220"/>
      <c r="H9606" s="108"/>
      <c r="I9606" s="220"/>
      <c r="J9606" s="108"/>
      <c r="K9606" s="220"/>
      <c r="L9606" s="108"/>
      <c r="M9606" s="220"/>
      <c r="N9606" s="108"/>
      <c r="O9606" s="220"/>
      <c r="P9606" s="108"/>
      <c r="Q9606" s="225"/>
    </row>
    <row r="9607" spans="2:17" x14ac:dyDescent="0.25">
      <c r="B9607" s="108"/>
      <c r="C9607" s="220"/>
      <c r="D9607" s="108"/>
      <c r="E9607" s="220"/>
      <c r="F9607" s="108"/>
      <c r="G9607" s="220"/>
      <c r="H9607" s="108"/>
      <c r="I9607" s="220"/>
      <c r="J9607" s="108"/>
      <c r="K9607" s="220"/>
      <c r="L9607" s="108"/>
      <c r="M9607" s="220"/>
      <c r="N9607" s="108"/>
      <c r="O9607" s="220"/>
      <c r="P9607" s="108"/>
      <c r="Q9607" s="225"/>
    </row>
    <row r="9608" spans="2:17" x14ac:dyDescent="0.25">
      <c r="B9608" s="108"/>
      <c r="C9608" s="220"/>
      <c r="D9608" s="108"/>
      <c r="E9608" s="220"/>
      <c r="F9608" s="108"/>
      <c r="G9608" s="220"/>
      <c r="H9608" s="108"/>
      <c r="I9608" s="220"/>
      <c r="J9608" s="108"/>
      <c r="K9608" s="220"/>
      <c r="L9608" s="108"/>
      <c r="M9608" s="220"/>
      <c r="N9608" s="108"/>
      <c r="O9608" s="220"/>
      <c r="P9608" s="108"/>
      <c r="Q9608" s="225"/>
    </row>
    <row r="9609" spans="2:17" x14ac:dyDescent="0.25">
      <c r="B9609" s="108"/>
      <c r="C9609" s="220"/>
      <c r="D9609" s="108"/>
      <c r="E9609" s="220"/>
      <c r="F9609" s="108"/>
      <c r="G9609" s="220"/>
      <c r="H9609" s="108"/>
      <c r="I9609" s="220"/>
      <c r="J9609" s="108"/>
      <c r="K9609" s="220"/>
      <c r="L9609" s="108"/>
      <c r="M9609" s="220"/>
      <c r="N9609" s="108"/>
      <c r="O9609" s="220"/>
      <c r="P9609" s="108"/>
      <c r="Q9609" s="225"/>
    </row>
    <row r="9610" spans="2:17" x14ac:dyDescent="0.25">
      <c r="B9610" s="108"/>
      <c r="C9610" s="220"/>
      <c r="D9610" s="108"/>
      <c r="E9610" s="220"/>
      <c r="F9610" s="108"/>
      <c r="G9610" s="220"/>
      <c r="H9610" s="108"/>
      <c r="I9610" s="220"/>
      <c r="J9610" s="108"/>
      <c r="K9610" s="220"/>
      <c r="L9610" s="108"/>
      <c r="M9610" s="220"/>
      <c r="N9610" s="108"/>
      <c r="O9610" s="220"/>
      <c r="P9610" s="108"/>
      <c r="Q9610" s="225"/>
    </row>
    <row r="9611" spans="2:17" x14ac:dyDescent="0.25">
      <c r="B9611" s="108"/>
      <c r="C9611" s="220"/>
      <c r="D9611" s="108"/>
      <c r="E9611" s="220"/>
      <c r="F9611" s="108"/>
      <c r="G9611" s="220"/>
      <c r="H9611" s="108"/>
      <c r="I9611" s="220"/>
      <c r="J9611" s="108"/>
      <c r="K9611" s="220"/>
      <c r="L9611" s="108"/>
      <c r="M9611" s="220"/>
      <c r="N9611" s="108"/>
      <c r="O9611" s="220"/>
      <c r="P9611" s="108"/>
      <c r="Q9611" s="225"/>
    </row>
    <row r="9612" spans="2:17" x14ac:dyDescent="0.25">
      <c r="B9612" s="108"/>
      <c r="C9612" s="220"/>
      <c r="D9612" s="108"/>
      <c r="E9612" s="220"/>
      <c r="F9612" s="108"/>
      <c r="G9612" s="220"/>
      <c r="H9612" s="108"/>
      <c r="I9612" s="220"/>
      <c r="J9612" s="108"/>
      <c r="K9612" s="220"/>
      <c r="L9612" s="108"/>
      <c r="M9612" s="220"/>
      <c r="N9612" s="108"/>
      <c r="O9612" s="220"/>
      <c r="P9612" s="108"/>
      <c r="Q9612" s="225"/>
    </row>
    <row r="9613" spans="2:17" x14ac:dyDescent="0.25">
      <c r="B9613" s="108"/>
      <c r="C9613" s="220"/>
      <c r="D9613" s="108"/>
      <c r="E9613" s="220"/>
      <c r="F9613" s="108"/>
      <c r="G9613" s="220"/>
      <c r="H9613" s="108"/>
      <c r="I9613" s="220"/>
      <c r="J9613" s="108"/>
      <c r="K9613" s="220"/>
      <c r="L9613" s="108"/>
      <c r="M9613" s="220"/>
      <c r="N9613" s="108"/>
      <c r="O9613" s="220"/>
      <c r="P9613" s="108"/>
      <c r="Q9613" s="225"/>
    </row>
    <row r="9614" spans="2:17" x14ac:dyDescent="0.25">
      <c r="B9614" s="108"/>
      <c r="C9614" s="220"/>
      <c r="D9614" s="108"/>
      <c r="E9614" s="220"/>
      <c r="F9614" s="108"/>
      <c r="G9614" s="220"/>
      <c r="H9614" s="108"/>
      <c r="I9614" s="220"/>
      <c r="J9614" s="108"/>
      <c r="K9614" s="220"/>
      <c r="L9614" s="108"/>
      <c r="M9614" s="220"/>
      <c r="N9614" s="108"/>
      <c r="O9614" s="220"/>
      <c r="P9614" s="108"/>
      <c r="Q9614" s="225"/>
    </row>
    <row r="9615" spans="2:17" x14ac:dyDescent="0.25">
      <c r="B9615" s="108"/>
      <c r="C9615" s="220"/>
      <c r="D9615" s="108"/>
      <c r="E9615" s="220"/>
      <c r="F9615" s="108"/>
      <c r="G9615" s="220"/>
      <c r="H9615" s="108"/>
      <c r="I9615" s="220"/>
      <c r="J9615" s="108"/>
      <c r="K9615" s="220"/>
      <c r="L9615" s="108"/>
      <c r="M9615" s="220"/>
      <c r="N9615" s="108"/>
      <c r="O9615" s="220"/>
      <c r="P9615" s="108"/>
      <c r="Q9615" s="225"/>
    </row>
    <row r="9616" spans="2:17" x14ac:dyDescent="0.25">
      <c r="B9616" s="108"/>
      <c r="C9616" s="220"/>
      <c r="D9616" s="108"/>
      <c r="E9616" s="220"/>
      <c r="F9616" s="108"/>
      <c r="G9616" s="220"/>
      <c r="H9616" s="108"/>
      <c r="I9616" s="220"/>
      <c r="J9616" s="108"/>
      <c r="K9616" s="220"/>
      <c r="L9616" s="108"/>
      <c r="M9616" s="220"/>
      <c r="N9616" s="108"/>
      <c r="O9616" s="220"/>
      <c r="P9616" s="108"/>
      <c r="Q9616" s="225"/>
    </row>
    <row r="9617" spans="2:17" x14ac:dyDescent="0.25">
      <c r="B9617" s="108"/>
      <c r="C9617" s="220"/>
      <c r="D9617" s="108"/>
      <c r="E9617" s="220"/>
      <c r="F9617" s="108"/>
      <c r="G9617" s="220"/>
      <c r="H9617" s="108"/>
      <c r="I9617" s="220"/>
      <c r="J9617" s="108"/>
      <c r="K9617" s="220"/>
      <c r="L9617" s="108"/>
      <c r="M9617" s="220"/>
      <c r="N9617" s="108"/>
      <c r="O9617" s="220"/>
      <c r="P9617" s="108"/>
      <c r="Q9617" s="225"/>
    </row>
    <row r="9618" spans="2:17" x14ac:dyDescent="0.25">
      <c r="B9618" s="108"/>
      <c r="C9618" s="220"/>
      <c r="D9618" s="108"/>
      <c r="E9618" s="220"/>
      <c r="F9618" s="108"/>
      <c r="G9618" s="220"/>
      <c r="H9618" s="108"/>
      <c r="I9618" s="220"/>
      <c r="J9618" s="108"/>
      <c r="K9618" s="220"/>
      <c r="L9618" s="108"/>
      <c r="M9618" s="220"/>
      <c r="N9618" s="108"/>
      <c r="O9618" s="220"/>
      <c r="P9618" s="108"/>
      <c r="Q9618" s="225"/>
    </row>
    <row r="9619" spans="2:17" x14ac:dyDescent="0.25">
      <c r="B9619" s="108"/>
      <c r="C9619" s="220"/>
      <c r="D9619" s="108"/>
      <c r="E9619" s="220"/>
      <c r="F9619" s="108"/>
      <c r="G9619" s="220"/>
      <c r="H9619" s="108"/>
      <c r="I9619" s="220"/>
      <c r="J9619" s="108"/>
      <c r="K9619" s="220"/>
      <c r="L9619" s="108"/>
      <c r="M9619" s="220"/>
      <c r="N9619" s="108"/>
      <c r="O9619" s="220"/>
      <c r="P9619" s="108"/>
      <c r="Q9619" s="225"/>
    </row>
    <row r="9620" spans="2:17" x14ac:dyDescent="0.25">
      <c r="B9620" s="108"/>
      <c r="C9620" s="220"/>
      <c r="D9620" s="108"/>
      <c r="E9620" s="220"/>
      <c r="F9620" s="108"/>
      <c r="G9620" s="220"/>
      <c r="H9620" s="108"/>
      <c r="I9620" s="220"/>
      <c r="J9620" s="108"/>
      <c r="K9620" s="220"/>
      <c r="L9620" s="108"/>
      <c r="M9620" s="220"/>
      <c r="N9620" s="108"/>
      <c r="O9620" s="220"/>
      <c r="P9620" s="108"/>
      <c r="Q9620" s="225"/>
    </row>
    <row r="9621" spans="2:17" x14ac:dyDescent="0.25">
      <c r="B9621" s="108"/>
      <c r="C9621" s="220"/>
      <c r="D9621" s="108"/>
      <c r="E9621" s="220"/>
      <c r="F9621" s="108"/>
      <c r="G9621" s="220"/>
      <c r="H9621" s="108"/>
      <c r="I9621" s="220"/>
      <c r="J9621" s="108"/>
      <c r="K9621" s="220"/>
      <c r="L9621" s="108"/>
      <c r="M9621" s="220"/>
      <c r="N9621" s="108"/>
      <c r="O9621" s="220"/>
      <c r="P9621" s="108"/>
      <c r="Q9621" s="225"/>
    </row>
    <row r="9622" spans="2:17" x14ac:dyDescent="0.25">
      <c r="B9622" s="108"/>
      <c r="C9622" s="220"/>
      <c r="D9622" s="108"/>
      <c r="E9622" s="220"/>
      <c r="F9622" s="108"/>
      <c r="G9622" s="220"/>
      <c r="H9622" s="108"/>
      <c r="I9622" s="220"/>
      <c r="J9622" s="108"/>
      <c r="K9622" s="220"/>
      <c r="L9622" s="108"/>
      <c r="M9622" s="220"/>
      <c r="N9622" s="108"/>
      <c r="O9622" s="220"/>
      <c r="P9622" s="108"/>
      <c r="Q9622" s="225"/>
    </row>
    <row r="9623" spans="2:17" x14ac:dyDescent="0.25">
      <c r="B9623" s="108"/>
      <c r="C9623" s="220"/>
      <c r="D9623" s="108"/>
      <c r="E9623" s="220"/>
      <c r="F9623" s="108"/>
      <c r="G9623" s="220"/>
      <c r="H9623" s="108"/>
      <c r="I9623" s="220"/>
      <c r="J9623" s="108"/>
      <c r="K9623" s="220"/>
      <c r="L9623" s="108"/>
      <c r="M9623" s="220"/>
      <c r="N9623" s="108"/>
      <c r="O9623" s="220"/>
      <c r="P9623" s="108"/>
      <c r="Q9623" s="225"/>
    </row>
    <row r="9624" spans="2:17" x14ac:dyDescent="0.25">
      <c r="B9624" s="108"/>
      <c r="C9624" s="220"/>
      <c r="D9624" s="108"/>
      <c r="E9624" s="220"/>
      <c r="F9624" s="108"/>
      <c r="G9624" s="220"/>
      <c r="H9624" s="108"/>
      <c r="I9624" s="220"/>
      <c r="J9624" s="108"/>
      <c r="K9624" s="220"/>
      <c r="L9624" s="108"/>
      <c r="M9624" s="220"/>
      <c r="N9624" s="108"/>
      <c r="O9624" s="220"/>
      <c r="P9624" s="108"/>
      <c r="Q9624" s="225"/>
    </row>
    <row r="9625" spans="2:17" x14ac:dyDescent="0.25">
      <c r="B9625" s="108"/>
      <c r="C9625" s="220"/>
      <c r="D9625" s="108"/>
      <c r="E9625" s="220"/>
      <c r="F9625" s="108"/>
      <c r="G9625" s="220"/>
      <c r="H9625" s="108"/>
      <c r="I9625" s="220"/>
      <c r="J9625" s="108"/>
      <c r="K9625" s="220"/>
      <c r="L9625" s="108"/>
      <c r="M9625" s="220"/>
      <c r="N9625" s="108"/>
      <c r="O9625" s="220"/>
      <c r="P9625" s="108"/>
      <c r="Q9625" s="225"/>
    </row>
    <row r="9626" spans="2:17" x14ac:dyDescent="0.25">
      <c r="B9626" s="108"/>
      <c r="C9626" s="220"/>
      <c r="D9626" s="108"/>
      <c r="E9626" s="220"/>
      <c r="F9626" s="108"/>
      <c r="G9626" s="220"/>
      <c r="H9626" s="108"/>
      <c r="I9626" s="220"/>
      <c r="J9626" s="108"/>
      <c r="K9626" s="220"/>
      <c r="L9626" s="108"/>
      <c r="M9626" s="220"/>
      <c r="N9626" s="108"/>
      <c r="O9626" s="220"/>
      <c r="P9626" s="108"/>
      <c r="Q9626" s="225"/>
    </row>
    <row r="9627" spans="2:17" x14ac:dyDescent="0.25">
      <c r="B9627" s="108"/>
      <c r="C9627" s="220"/>
      <c r="D9627" s="108"/>
      <c r="E9627" s="220"/>
      <c r="F9627" s="108"/>
      <c r="G9627" s="220"/>
      <c r="H9627" s="108"/>
      <c r="I9627" s="220"/>
      <c r="J9627" s="108"/>
      <c r="K9627" s="220"/>
      <c r="L9627" s="108"/>
      <c r="M9627" s="220"/>
      <c r="N9627" s="108"/>
      <c r="O9627" s="220"/>
      <c r="P9627" s="108"/>
      <c r="Q9627" s="225"/>
    </row>
    <row r="9628" spans="2:17" x14ac:dyDescent="0.25">
      <c r="B9628" s="108"/>
      <c r="C9628" s="220"/>
      <c r="D9628" s="108"/>
      <c r="E9628" s="220"/>
      <c r="F9628" s="108"/>
      <c r="G9628" s="220"/>
      <c r="H9628" s="108"/>
      <c r="I9628" s="220"/>
      <c r="J9628" s="108"/>
      <c r="K9628" s="220"/>
      <c r="L9628" s="108"/>
      <c r="M9628" s="220"/>
      <c r="N9628" s="108"/>
      <c r="O9628" s="220"/>
      <c r="P9628" s="108"/>
      <c r="Q9628" s="225"/>
    </row>
    <row r="9629" spans="2:17" x14ac:dyDescent="0.25">
      <c r="B9629" s="108"/>
      <c r="C9629" s="220"/>
      <c r="D9629" s="108"/>
      <c r="E9629" s="220"/>
      <c r="F9629" s="108"/>
      <c r="G9629" s="220"/>
      <c r="H9629" s="108"/>
      <c r="I9629" s="220"/>
      <c r="J9629" s="108"/>
      <c r="K9629" s="220"/>
      <c r="L9629" s="108"/>
      <c r="M9629" s="220"/>
      <c r="N9629" s="108"/>
      <c r="O9629" s="220"/>
      <c r="P9629" s="108"/>
      <c r="Q9629" s="225"/>
    </row>
    <row r="9630" spans="2:17" x14ac:dyDescent="0.25">
      <c r="B9630" s="108"/>
      <c r="C9630" s="220"/>
      <c r="D9630" s="108"/>
      <c r="E9630" s="220"/>
      <c r="F9630" s="108"/>
      <c r="G9630" s="220"/>
      <c r="H9630" s="108"/>
      <c r="I9630" s="220"/>
      <c r="J9630" s="108"/>
      <c r="K9630" s="220"/>
      <c r="L9630" s="108"/>
      <c r="M9630" s="220"/>
      <c r="N9630" s="108"/>
      <c r="O9630" s="220"/>
      <c r="P9630" s="108"/>
      <c r="Q9630" s="225"/>
    </row>
    <row r="9631" spans="2:17" x14ac:dyDescent="0.25">
      <c r="B9631" s="108"/>
      <c r="C9631" s="220"/>
      <c r="D9631" s="108"/>
      <c r="E9631" s="220"/>
      <c r="F9631" s="108"/>
      <c r="G9631" s="220"/>
      <c r="H9631" s="108"/>
      <c r="I9631" s="220"/>
      <c r="J9631" s="108"/>
      <c r="K9631" s="220"/>
      <c r="L9631" s="108"/>
      <c r="M9631" s="220"/>
      <c r="N9631" s="108"/>
      <c r="O9631" s="220"/>
      <c r="P9631" s="108"/>
      <c r="Q9631" s="225"/>
    </row>
    <row r="9632" spans="2:17" x14ac:dyDescent="0.25">
      <c r="B9632" s="108"/>
      <c r="C9632" s="220"/>
      <c r="D9632" s="108"/>
      <c r="E9632" s="220"/>
      <c r="F9632" s="108"/>
      <c r="G9632" s="220"/>
      <c r="H9632" s="108"/>
      <c r="I9632" s="220"/>
      <c r="J9632" s="108"/>
      <c r="K9632" s="220"/>
      <c r="L9632" s="108"/>
      <c r="M9632" s="220"/>
      <c r="N9632" s="108"/>
      <c r="O9632" s="220"/>
      <c r="P9632" s="108"/>
      <c r="Q9632" s="225"/>
    </row>
    <row r="9633" spans="2:17" x14ac:dyDescent="0.25">
      <c r="B9633" s="108"/>
      <c r="C9633" s="220"/>
      <c r="D9633" s="108"/>
      <c r="E9633" s="220"/>
      <c r="F9633" s="108"/>
      <c r="G9633" s="220"/>
      <c r="H9633" s="108"/>
      <c r="I9633" s="220"/>
      <c r="J9633" s="108"/>
      <c r="K9633" s="220"/>
      <c r="L9633" s="108"/>
      <c r="M9633" s="220"/>
      <c r="N9633" s="108"/>
      <c r="O9633" s="220"/>
      <c r="P9633" s="108"/>
      <c r="Q9633" s="225"/>
    </row>
    <row r="9634" spans="2:17" x14ac:dyDescent="0.25">
      <c r="B9634" s="108"/>
      <c r="C9634" s="220"/>
      <c r="D9634" s="108"/>
      <c r="E9634" s="220"/>
      <c r="F9634" s="108"/>
      <c r="G9634" s="220"/>
      <c r="H9634" s="108"/>
      <c r="I9634" s="220"/>
      <c r="J9634" s="108"/>
      <c r="K9634" s="220"/>
      <c r="L9634" s="108"/>
      <c r="M9634" s="220"/>
      <c r="N9634" s="108"/>
      <c r="O9634" s="220"/>
      <c r="P9634" s="108"/>
      <c r="Q9634" s="225"/>
    </row>
    <row r="9635" spans="2:17" x14ac:dyDescent="0.25">
      <c r="B9635" s="108"/>
      <c r="C9635" s="220"/>
      <c r="D9635" s="108"/>
      <c r="E9635" s="220"/>
      <c r="F9635" s="108"/>
      <c r="G9635" s="220"/>
      <c r="H9635" s="108"/>
      <c r="I9635" s="220"/>
      <c r="J9635" s="108"/>
      <c r="K9635" s="220"/>
      <c r="L9635" s="108"/>
      <c r="M9635" s="220"/>
      <c r="N9635" s="108"/>
      <c r="O9635" s="220"/>
      <c r="P9635" s="108"/>
      <c r="Q9635" s="225"/>
    </row>
    <row r="9636" spans="2:17" x14ac:dyDescent="0.25">
      <c r="B9636" s="108"/>
      <c r="C9636" s="220"/>
      <c r="D9636" s="108"/>
      <c r="E9636" s="220"/>
      <c r="F9636" s="108"/>
      <c r="G9636" s="220"/>
      <c r="H9636" s="108"/>
      <c r="I9636" s="220"/>
      <c r="J9636" s="108"/>
      <c r="K9636" s="220"/>
      <c r="L9636" s="108"/>
      <c r="M9636" s="220"/>
      <c r="N9636" s="108"/>
      <c r="O9636" s="220"/>
      <c r="P9636" s="108"/>
      <c r="Q9636" s="225"/>
    </row>
    <row r="9637" spans="2:17" x14ac:dyDescent="0.25">
      <c r="B9637" s="108"/>
      <c r="C9637" s="220"/>
      <c r="D9637" s="108"/>
      <c r="E9637" s="220"/>
      <c r="F9637" s="108"/>
      <c r="G9637" s="220"/>
      <c r="H9637" s="108"/>
      <c r="I9637" s="220"/>
      <c r="J9637" s="108"/>
      <c r="K9637" s="220"/>
      <c r="L9637" s="108"/>
      <c r="M9637" s="220"/>
      <c r="N9637" s="108"/>
      <c r="O9637" s="220"/>
      <c r="P9637" s="108"/>
      <c r="Q9637" s="225"/>
    </row>
    <row r="9638" spans="2:17" x14ac:dyDescent="0.25">
      <c r="B9638" s="108"/>
      <c r="C9638" s="220"/>
      <c r="D9638" s="108"/>
      <c r="E9638" s="220"/>
      <c r="F9638" s="108"/>
      <c r="G9638" s="220"/>
      <c r="H9638" s="108"/>
      <c r="I9638" s="220"/>
      <c r="J9638" s="108"/>
      <c r="K9638" s="220"/>
      <c r="L9638" s="108"/>
      <c r="M9638" s="220"/>
      <c r="N9638" s="108"/>
      <c r="O9638" s="220"/>
      <c r="P9638" s="108"/>
      <c r="Q9638" s="225"/>
    </row>
    <row r="9639" spans="2:17" x14ac:dyDescent="0.25">
      <c r="B9639" s="108"/>
      <c r="C9639" s="220"/>
      <c r="D9639" s="108"/>
      <c r="E9639" s="220"/>
      <c r="F9639" s="108"/>
      <c r="G9639" s="220"/>
      <c r="H9639" s="108"/>
      <c r="I9639" s="220"/>
      <c r="J9639" s="108"/>
      <c r="K9639" s="220"/>
      <c r="L9639" s="108"/>
      <c r="M9639" s="220"/>
      <c r="N9639" s="108"/>
      <c r="O9639" s="220"/>
      <c r="P9639" s="108"/>
      <c r="Q9639" s="225"/>
    </row>
    <row r="9640" spans="2:17" x14ac:dyDescent="0.25">
      <c r="B9640" s="108"/>
      <c r="C9640" s="220"/>
      <c r="D9640" s="108"/>
      <c r="E9640" s="220"/>
      <c r="F9640" s="108"/>
      <c r="G9640" s="220"/>
      <c r="H9640" s="108"/>
      <c r="I9640" s="220"/>
      <c r="J9640" s="108"/>
      <c r="K9640" s="220"/>
      <c r="L9640" s="108"/>
      <c r="M9640" s="220"/>
      <c r="N9640" s="108"/>
      <c r="O9640" s="220"/>
      <c r="P9640" s="108"/>
      <c r="Q9640" s="225"/>
    </row>
    <row r="9641" spans="2:17" x14ac:dyDescent="0.25">
      <c r="B9641" s="108"/>
      <c r="C9641" s="220"/>
      <c r="D9641" s="108"/>
      <c r="E9641" s="220"/>
      <c r="F9641" s="108"/>
      <c r="G9641" s="220"/>
      <c r="H9641" s="108"/>
      <c r="I9641" s="220"/>
      <c r="J9641" s="108"/>
      <c r="K9641" s="220"/>
      <c r="L9641" s="108"/>
      <c r="M9641" s="220"/>
      <c r="N9641" s="108"/>
      <c r="O9641" s="220"/>
      <c r="P9641" s="108"/>
      <c r="Q9641" s="225"/>
    </row>
    <row r="9642" spans="2:17" x14ac:dyDescent="0.25">
      <c r="B9642" s="108"/>
      <c r="C9642" s="220"/>
      <c r="D9642" s="108"/>
      <c r="E9642" s="220"/>
      <c r="F9642" s="108"/>
      <c r="G9642" s="220"/>
      <c r="H9642" s="108"/>
      <c r="I9642" s="220"/>
      <c r="J9642" s="108"/>
      <c r="K9642" s="220"/>
      <c r="L9642" s="108"/>
      <c r="M9642" s="220"/>
      <c r="N9642" s="108"/>
      <c r="O9642" s="220"/>
      <c r="P9642" s="108"/>
      <c r="Q9642" s="225"/>
    </row>
    <row r="9643" spans="2:17" x14ac:dyDescent="0.25">
      <c r="B9643" s="108"/>
      <c r="C9643" s="220"/>
      <c r="D9643" s="108"/>
      <c r="E9643" s="220"/>
      <c r="F9643" s="108"/>
      <c r="G9643" s="220"/>
      <c r="H9643" s="108"/>
      <c r="I9643" s="220"/>
      <c r="J9643" s="108"/>
      <c r="K9643" s="220"/>
      <c r="L9643" s="108"/>
      <c r="M9643" s="220"/>
      <c r="N9643" s="108"/>
      <c r="O9643" s="220"/>
      <c r="P9643" s="108"/>
      <c r="Q9643" s="225"/>
    </row>
    <row r="9644" spans="2:17" x14ac:dyDescent="0.25">
      <c r="B9644" s="108"/>
      <c r="C9644" s="220"/>
      <c r="D9644" s="108"/>
      <c r="E9644" s="220"/>
      <c r="F9644" s="108"/>
      <c r="G9644" s="220"/>
      <c r="H9644" s="108"/>
      <c r="I9644" s="220"/>
      <c r="J9644" s="108"/>
      <c r="K9644" s="220"/>
      <c r="L9644" s="108"/>
      <c r="M9644" s="220"/>
      <c r="N9644" s="108"/>
      <c r="O9644" s="220"/>
      <c r="P9644" s="108"/>
      <c r="Q9644" s="225"/>
    </row>
    <row r="9645" spans="2:17" x14ac:dyDescent="0.25">
      <c r="B9645" s="108"/>
      <c r="C9645" s="220"/>
      <c r="D9645" s="108"/>
      <c r="E9645" s="220"/>
      <c r="F9645" s="108"/>
      <c r="G9645" s="220"/>
      <c r="H9645" s="108"/>
      <c r="I9645" s="220"/>
      <c r="J9645" s="108"/>
      <c r="K9645" s="220"/>
      <c r="L9645" s="108"/>
      <c r="M9645" s="220"/>
      <c r="N9645" s="108"/>
      <c r="O9645" s="220"/>
      <c r="P9645" s="108"/>
      <c r="Q9645" s="225"/>
    </row>
    <row r="9646" spans="2:17" x14ac:dyDescent="0.25">
      <c r="B9646" s="108"/>
      <c r="C9646" s="220"/>
      <c r="D9646" s="108"/>
      <c r="E9646" s="220"/>
      <c r="F9646" s="108"/>
      <c r="G9646" s="220"/>
      <c r="H9646" s="108"/>
      <c r="I9646" s="220"/>
      <c r="J9646" s="108"/>
      <c r="K9646" s="220"/>
      <c r="L9646" s="108"/>
      <c r="M9646" s="220"/>
      <c r="N9646" s="108"/>
      <c r="O9646" s="220"/>
      <c r="P9646" s="108"/>
      <c r="Q9646" s="225"/>
    </row>
    <row r="9647" spans="2:17" x14ac:dyDescent="0.25">
      <c r="B9647" s="108"/>
      <c r="C9647" s="220"/>
      <c r="D9647" s="108"/>
      <c r="E9647" s="220"/>
      <c r="F9647" s="108"/>
      <c r="G9647" s="220"/>
      <c r="H9647" s="108"/>
      <c r="I9647" s="220"/>
      <c r="J9647" s="108"/>
      <c r="K9647" s="220"/>
      <c r="L9647" s="108"/>
      <c r="M9647" s="220"/>
      <c r="N9647" s="108"/>
      <c r="O9647" s="220"/>
      <c r="P9647" s="108"/>
      <c r="Q9647" s="225"/>
    </row>
    <row r="9648" spans="2:17" x14ac:dyDescent="0.25">
      <c r="B9648" s="108"/>
      <c r="C9648" s="220"/>
      <c r="D9648" s="108"/>
      <c r="E9648" s="220"/>
      <c r="F9648" s="108"/>
      <c r="G9648" s="220"/>
      <c r="H9648" s="108"/>
      <c r="I9648" s="220"/>
      <c r="J9648" s="108"/>
      <c r="K9648" s="220"/>
      <c r="L9648" s="108"/>
      <c r="M9648" s="220"/>
      <c r="N9648" s="108"/>
      <c r="O9648" s="220"/>
      <c r="P9648" s="108"/>
      <c r="Q9648" s="225"/>
    </row>
    <row r="9649" spans="2:17" x14ac:dyDescent="0.25">
      <c r="B9649" s="108"/>
      <c r="C9649" s="220"/>
      <c r="D9649" s="108"/>
      <c r="E9649" s="220"/>
      <c r="F9649" s="108"/>
      <c r="G9649" s="220"/>
      <c r="H9649" s="108"/>
      <c r="I9649" s="220"/>
      <c r="J9649" s="108"/>
      <c r="K9649" s="220"/>
      <c r="L9649" s="108"/>
      <c r="M9649" s="220"/>
      <c r="N9649" s="108"/>
      <c r="O9649" s="220"/>
      <c r="P9649" s="108"/>
      <c r="Q9649" s="225"/>
    </row>
    <row r="9650" spans="2:17" x14ac:dyDescent="0.25">
      <c r="B9650" s="108"/>
      <c r="C9650" s="220"/>
      <c r="D9650" s="108"/>
      <c r="E9650" s="220"/>
      <c r="F9650" s="108"/>
      <c r="G9650" s="220"/>
      <c r="H9650" s="108"/>
      <c r="I9650" s="220"/>
      <c r="J9650" s="108"/>
      <c r="K9650" s="220"/>
      <c r="L9650" s="108"/>
      <c r="M9650" s="220"/>
      <c r="N9650" s="108"/>
      <c r="O9650" s="220"/>
      <c r="P9650" s="108"/>
      <c r="Q9650" s="225"/>
    </row>
    <row r="9651" spans="2:17" x14ac:dyDescent="0.25">
      <c r="B9651" s="108"/>
      <c r="C9651" s="220"/>
      <c r="D9651" s="108"/>
      <c r="E9651" s="220"/>
      <c r="F9651" s="108"/>
      <c r="G9651" s="220"/>
      <c r="H9651" s="108"/>
      <c r="I9651" s="220"/>
      <c r="J9651" s="108"/>
      <c r="K9651" s="220"/>
      <c r="L9651" s="108"/>
      <c r="M9651" s="220"/>
      <c r="N9651" s="108"/>
      <c r="O9651" s="220"/>
      <c r="P9651" s="108"/>
      <c r="Q9651" s="225"/>
    </row>
    <row r="9652" spans="2:17" x14ac:dyDescent="0.25">
      <c r="B9652" s="108"/>
      <c r="C9652" s="220"/>
      <c r="D9652" s="108"/>
      <c r="E9652" s="220"/>
      <c r="F9652" s="108"/>
      <c r="G9652" s="220"/>
      <c r="H9652" s="108"/>
      <c r="I9652" s="220"/>
      <c r="J9652" s="108"/>
      <c r="K9652" s="220"/>
      <c r="L9652" s="108"/>
      <c r="M9652" s="220"/>
      <c r="N9652" s="108"/>
      <c r="O9652" s="220"/>
      <c r="P9652" s="108"/>
      <c r="Q9652" s="225"/>
    </row>
    <row r="9653" spans="2:17" x14ac:dyDescent="0.25">
      <c r="B9653" s="108"/>
      <c r="C9653" s="220"/>
      <c r="D9653" s="108"/>
      <c r="E9653" s="220"/>
      <c r="F9653" s="108"/>
      <c r="G9653" s="220"/>
      <c r="H9653" s="108"/>
      <c r="I9653" s="220"/>
      <c r="J9653" s="108"/>
      <c r="K9653" s="220"/>
      <c r="L9653" s="108"/>
      <c r="M9653" s="220"/>
      <c r="N9653" s="108"/>
      <c r="O9653" s="220"/>
      <c r="P9653" s="108"/>
      <c r="Q9653" s="225"/>
    </row>
    <row r="9654" spans="2:17" x14ac:dyDescent="0.25">
      <c r="B9654" s="108"/>
      <c r="C9654" s="220"/>
      <c r="D9654" s="108"/>
      <c r="E9654" s="220"/>
      <c r="F9654" s="108"/>
      <c r="G9654" s="220"/>
      <c r="H9654" s="108"/>
      <c r="I9654" s="220"/>
      <c r="J9654" s="108"/>
      <c r="K9654" s="220"/>
      <c r="L9654" s="108"/>
      <c r="M9654" s="220"/>
      <c r="N9654" s="108"/>
      <c r="O9654" s="220"/>
      <c r="P9654" s="108"/>
      <c r="Q9654" s="225"/>
    </row>
    <row r="9655" spans="2:17" x14ac:dyDescent="0.25">
      <c r="B9655" s="108"/>
      <c r="C9655" s="220"/>
      <c r="D9655" s="108"/>
      <c r="E9655" s="220"/>
      <c r="F9655" s="108"/>
      <c r="G9655" s="220"/>
      <c r="H9655" s="108"/>
      <c r="I9655" s="220"/>
      <c r="J9655" s="108"/>
      <c r="K9655" s="220"/>
      <c r="L9655" s="108"/>
      <c r="M9655" s="220"/>
      <c r="N9655" s="108"/>
      <c r="O9655" s="220"/>
      <c r="P9655" s="108"/>
      <c r="Q9655" s="225"/>
    </row>
    <row r="9656" spans="2:17" x14ac:dyDescent="0.25">
      <c r="B9656" s="108"/>
      <c r="C9656" s="220"/>
      <c r="D9656" s="108"/>
      <c r="E9656" s="220"/>
      <c r="F9656" s="108"/>
      <c r="G9656" s="220"/>
      <c r="H9656" s="108"/>
      <c r="I9656" s="220"/>
      <c r="J9656" s="108"/>
      <c r="K9656" s="220"/>
      <c r="L9656" s="108"/>
      <c r="M9656" s="220"/>
      <c r="N9656" s="108"/>
      <c r="O9656" s="220"/>
      <c r="P9656" s="108"/>
      <c r="Q9656" s="225"/>
    </row>
    <row r="9657" spans="2:17" x14ac:dyDescent="0.25">
      <c r="B9657" s="108"/>
      <c r="C9657" s="220"/>
      <c r="D9657" s="108"/>
      <c r="E9657" s="220"/>
      <c r="F9657" s="108"/>
      <c r="G9657" s="220"/>
      <c r="H9657" s="108"/>
      <c r="I9657" s="220"/>
      <c r="J9657" s="108"/>
      <c r="K9657" s="220"/>
      <c r="L9657" s="108"/>
      <c r="M9657" s="220"/>
      <c r="N9657" s="108"/>
      <c r="O9657" s="220"/>
      <c r="P9657" s="108"/>
      <c r="Q9657" s="225"/>
    </row>
    <row r="9658" spans="2:17" x14ac:dyDescent="0.25">
      <c r="B9658" s="108"/>
      <c r="C9658" s="220"/>
      <c r="D9658" s="108"/>
      <c r="E9658" s="220"/>
      <c r="F9658" s="108"/>
      <c r="G9658" s="220"/>
      <c r="H9658" s="108"/>
      <c r="I9658" s="220"/>
      <c r="J9658" s="108"/>
      <c r="K9658" s="220"/>
      <c r="L9658" s="108"/>
      <c r="M9658" s="220"/>
      <c r="N9658" s="108"/>
      <c r="O9658" s="220"/>
      <c r="P9658" s="108"/>
      <c r="Q9658" s="225"/>
    </row>
    <row r="9659" spans="2:17" x14ac:dyDescent="0.25">
      <c r="B9659" s="108"/>
      <c r="C9659" s="220"/>
      <c r="D9659" s="108"/>
      <c r="E9659" s="220"/>
      <c r="F9659" s="108"/>
      <c r="G9659" s="220"/>
      <c r="H9659" s="108"/>
      <c r="I9659" s="220"/>
      <c r="J9659" s="108"/>
      <c r="K9659" s="220"/>
      <c r="L9659" s="108"/>
      <c r="M9659" s="220"/>
      <c r="N9659" s="108"/>
      <c r="O9659" s="220"/>
      <c r="P9659" s="108"/>
      <c r="Q9659" s="225"/>
    </row>
    <row r="9660" spans="2:17" x14ac:dyDescent="0.25">
      <c r="B9660" s="108"/>
      <c r="C9660" s="220"/>
      <c r="D9660" s="108"/>
      <c r="E9660" s="220"/>
      <c r="F9660" s="108"/>
      <c r="G9660" s="220"/>
      <c r="H9660" s="108"/>
      <c r="I9660" s="220"/>
      <c r="J9660" s="108"/>
      <c r="K9660" s="220"/>
      <c r="L9660" s="108"/>
      <c r="M9660" s="220"/>
      <c r="N9660" s="108"/>
      <c r="O9660" s="220"/>
      <c r="P9660" s="108"/>
      <c r="Q9660" s="225"/>
    </row>
    <row r="9661" spans="2:17" x14ac:dyDescent="0.25">
      <c r="B9661" s="108"/>
      <c r="C9661" s="220"/>
      <c r="D9661" s="108"/>
      <c r="E9661" s="220"/>
      <c r="F9661" s="108"/>
      <c r="G9661" s="220"/>
      <c r="H9661" s="108"/>
      <c r="I9661" s="220"/>
      <c r="J9661" s="108"/>
      <c r="K9661" s="220"/>
      <c r="L9661" s="108"/>
      <c r="M9661" s="220"/>
      <c r="N9661" s="108"/>
      <c r="O9661" s="220"/>
      <c r="P9661" s="108"/>
      <c r="Q9661" s="225"/>
    </row>
    <row r="9662" spans="2:17" x14ac:dyDescent="0.25">
      <c r="B9662" s="108"/>
      <c r="C9662" s="220"/>
      <c r="D9662" s="108"/>
      <c r="E9662" s="220"/>
      <c r="F9662" s="108"/>
      <c r="G9662" s="220"/>
      <c r="H9662" s="108"/>
      <c r="I9662" s="220"/>
      <c r="J9662" s="108"/>
      <c r="K9662" s="220"/>
      <c r="L9662" s="108"/>
      <c r="M9662" s="220"/>
      <c r="N9662" s="108"/>
      <c r="O9662" s="220"/>
      <c r="P9662" s="108"/>
      <c r="Q9662" s="225"/>
    </row>
    <row r="9663" spans="2:17" x14ac:dyDescent="0.25">
      <c r="B9663" s="108"/>
      <c r="C9663" s="220"/>
      <c r="D9663" s="108"/>
      <c r="E9663" s="220"/>
      <c r="F9663" s="108"/>
      <c r="G9663" s="220"/>
      <c r="H9663" s="108"/>
      <c r="I9663" s="220"/>
      <c r="J9663" s="108"/>
      <c r="K9663" s="220"/>
      <c r="L9663" s="108"/>
      <c r="M9663" s="220"/>
      <c r="N9663" s="108"/>
      <c r="O9663" s="220"/>
      <c r="P9663" s="108"/>
      <c r="Q9663" s="225"/>
    </row>
    <row r="9664" spans="2:17" x14ac:dyDescent="0.25">
      <c r="B9664" s="108"/>
      <c r="C9664" s="220"/>
      <c r="D9664" s="108"/>
      <c r="E9664" s="220"/>
      <c r="F9664" s="108"/>
      <c r="G9664" s="220"/>
      <c r="H9664" s="108"/>
      <c r="I9664" s="220"/>
      <c r="J9664" s="108"/>
      <c r="K9664" s="220"/>
      <c r="L9664" s="108"/>
      <c r="M9664" s="220"/>
      <c r="N9664" s="108"/>
      <c r="O9664" s="220"/>
      <c r="P9664" s="108"/>
      <c r="Q9664" s="225"/>
    </row>
    <row r="9665" spans="2:17" x14ac:dyDescent="0.25">
      <c r="B9665" s="108"/>
      <c r="C9665" s="220"/>
      <c r="D9665" s="108"/>
      <c r="E9665" s="220"/>
      <c r="F9665" s="108"/>
      <c r="G9665" s="220"/>
      <c r="H9665" s="108"/>
      <c r="I9665" s="220"/>
      <c r="J9665" s="108"/>
      <c r="K9665" s="220"/>
      <c r="L9665" s="108"/>
      <c r="M9665" s="220"/>
      <c r="N9665" s="108"/>
      <c r="O9665" s="220"/>
      <c r="P9665" s="108"/>
      <c r="Q9665" s="225"/>
    </row>
    <row r="9666" spans="2:17" x14ac:dyDescent="0.25">
      <c r="B9666" s="108"/>
      <c r="C9666" s="220"/>
      <c r="D9666" s="108"/>
      <c r="E9666" s="220"/>
      <c r="F9666" s="108"/>
      <c r="G9666" s="220"/>
      <c r="H9666" s="108"/>
      <c r="I9666" s="220"/>
      <c r="J9666" s="108"/>
      <c r="K9666" s="220"/>
      <c r="L9666" s="108"/>
      <c r="M9666" s="220"/>
      <c r="N9666" s="108"/>
      <c r="O9666" s="220"/>
      <c r="P9666" s="108"/>
      <c r="Q9666" s="225"/>
    </row>
    <row r="9667" spans="2:17" x14ac:dyDescent="0.25">
      <c r="B9667" s="108"/>
      <c r="C9667" s="220"/>
      <c r="D9667" s="108"/>
      <c r="E9667" s="220"/>
      <c r="F9667" s="108"/>
      <c r="G9667" s="220"/>
      <c r="H9667" s="108"/>
      <c r="I9667" s="220"/>
      <c r="J9667" s="108"/>
      <c r="K9667" s="220"/>
      <c r="L9667" s="108"/>
      <c r="M9667" s="220"/>
      <c r="N9667" s="108"/>
      <c r="O9667" s="220"/>
      <c r="P9667" s="108"/>
      <c r="Q9667" s="225"/>
    </row>
    <row r="9668" spans="2:17" x14ac:dyDescent="0.25">
      <c r="B9668" s="108"/>
      <c r="C9668" s="220"/>
      <c r="D9668" s="108"/>
      <c r="E9668" s="220"/>
      <c r="F9668" s="108"/>
      <c r="G9668" s="220"/>
      <c r="H9668" s="108"/>
      <c r="I9668" s="220"/>
      <c r="J9668" s="108"/>
      <c r="K9668" s="220"/>
      <c r="L9668" s="108"/>
      <c r="M9668" s="220"/>
      <c r="N9668" s="108"/>
      <c r="O9668" s="220"/>
      <c r="P9668" s="108"/>
      <c r="Q9668" s="225"/>
    </row>
    <row r="9669" spans="2:17" x14ac:dyDescent="0.25">
      <c r="B9669" s="108"/>
      <c r="C9669" s="220"/>
      <c r="D9669" s="108"/>
      <c r="E9669" s="220"/>
      <c r="F9669" s="108"/>
      <c r="G9669" s="220"/>
      <c r="H9669" s="108"/>
      <c r="I9669" s="220"/>
      <c r="J9669" s="108"/>
      <c r="K9669" s="220"/>
      <c r="L9669" s="108"/>
      <c r="M9669" s="220"/>
      <c r="N9669" s="108"/>
      <c r="O9669" s="220"/>
      <c r="P9669" s="108"/>
      <c r="Q9669" s="225"/>
    </row>
    <row r="9670" spans="2:17" x14ac:dyDescent="0.25">
      <c r="B9670" s="108"/>
      <c r="C9670" s="220"/>
      <c r="D9670" s="108"/>
      <c r="E9670" s="220"/>
      <c r="F9670" s="108"/>
      <c r="G9670" s="220"/>
      <c r="H9670" s="108"/>
      <c r="I9670" s="220"/>
      <c r="J9670" s="108"/>
      <c r="K9670" s="220"/>
      <c r="L9670" s="108"/>
      <c r="M9670" s="220"/>
      <c r="N9670" s="108"/>
      <c r="O9670" s="220"/>
      <c r="P9670" s="108"/>
      <c r="Q9670" s="225"/>
    </row>
    <row r="9671" spans="2:17" x14ac:dyDescent="0.25">
      <c r="B9671" s="108"/>
      <c r="C9671" s="220"/>
      <c r="D9671" s="108"/>
      <c r="E9671" s="220"/>
      <c r="F9671" s="108"/>
      <c r="G9671" s="220"/>
      <c r="H9671" s="108"/>
      <c r="I9671" s="220"/>
      <c r="J9671" s="108"/>
      <c r="K9671" s="220"/>
      <c r="L9671" s="108"/>
      <c r="M9671" s="220"/>
      <c r="N9671" s="108"/>
      <c r="O9671" s="220"/>
      <c r="P9671" s="108"/>
      <c r="Q9671" s="225"/>
    </row>
    <row r="9672" spans="2:17" x14ac:dyDescent="0.25">
      <c r="B9672" s="108"/>
      <c r="C9672" s="220"/>
      <c r="D9672" s="108"/>
      <c r="E9672" s="220"/>
      <c r="F9672" s="108"/>
      <c r="G9672" s="220"/>
      <c r="H9672" s="108"/>
      <c r="I9672" s="220"/>
      <c r="J9672" s="108"/>
      <c r="K9672" s="220"/>
      <c r="L9672" s="108"/>
      <c r="M9672" s="220"/>
      <c r="N9672" s="108"/>
      <c r="O9672" s="220"/>
      <c r="P9672" s="108"/>
      <c r="Q9672" s="225"/>
    </row>
    <row r="9673" spans="2:17" x14ac:dyDescent="0.25">
      <c r="B9673" s="108"/>
      <c r="C9673" s="220"/>
      <c r="D9673" s="108"/>
      <c r="E9673" s="220"/>
      <c r="F9673" s="108"/>
      <c r="G9673" s="220"/>
      <c r="H9673" s="108"/>
      <c r="I9673" s="220"/>
      <c r="J9673" s="108"/>
      <c r="K9673" s="220"/>
      <c r="L9673" s="108"/>
      <c r="M9673" s="220"/>
      <c r="N9673" s="108"/>
      <c r="O9673" s="220"/>
      <c r="P9673" s="108"/>
      <c r="Q9673" s="225"/>
    </row>
    <row r="9674" spans="2:17" x14ac:dyDescent="0.25">
      <c r="B9674" s="108"/>
      <c r="C9674" s="220"/>
      <c r="D9674" s="108"/>
      <c r="E9674" s="220"/>
      <c r="F9674" s="108"/>
      <c r="G9674" s="220"/>
      <c r="H9674" s="108"/>
      <c r="I9674" s="220"/>
      <c r="J9674" s="108"/>
      <c r="K9674" s="220"/>
      <c r="L9674" s="108"/>
      <c r="M9674" s="220"/>
      <c r="N9674" s="108"/>
      <c r="O9674" s="220"/>
      <c r="P9674" s="108"/>
      <c r="Q9674" s="225"/>
    </row>
    <row r="9675" spans="2:17" x14ac:dyDescent="0.25">
      <c r="B9675" s="108"/>
      <c r="C9675" s="220"/>
      <c r="D9675" s="108"/>
      <c r="E9675" s="220"/>
      <c r="F9675" s="108"/>
      <c r="G9675" s="220"/>
      <c r="H9675" s="108"/>
      <c r="I9675" s="220"/>
      <c r="J9675" s="108"/>
      <c r="K9675" s="220"/>
      <c r="L9675" s="108"/>
      <c r="M9675" s="220"/>
      <c r="N9675" s="108"/>
      <c r="O9675" s="220"/>
      <c r="P9675" s="108"/>
      <c r="Q9675" s="225"/>
    </row>
    <row r="9676" spans="2:17" x14ac:dyDescent="0.25">
      <c r="B9676" s="108"/>
      <c r="C9676" s="220"/>
      <c r="D9676" s="108"/>
      <c r="E9676" s="220"/>
      <c r="F9676" s="108"/>
      <c r="G9676" s="220"/>
      <c r="H9676" s="108"/>
      <c r="I9676" s="220"/>
      <c r="J9676" s="108"/>
      <c r="K9676" s="220"/>
      <c r="L9676" s="108"/>
      <c r="M9676" s="220"/>
      <c r="N9676" s="108"/>
      <c r="O9676" s="220"/>
      <c r="P9676" s="108"/>
      <c r="Q9676" s="225"/>
    </row>
    <row r="9677" spans="2:17" x14ac:dyDescent="0.25">
      <c r="B9677" s="108"/>
      <c r="C9677" s="220"/>
      <c r="D9677" s="108"/>
      <c r="E9677" s="220"/>
      <c r="F9677" s="108"/>
      <c r="G9677" s="220"/>
      <c r="H9677" s="108"/>
      <c r="I9677" s="220"/>
      <c r="J9677" s="108"/>
      <c r="K9677" s="220"/>
      <c r="L9677" s="108"/>
      <c r="M9677" s="220"/>
      <c r="N9677" s="108"/>
      <c r="O9677" s="220"/>
      <c r="P9677" s="108"/>
      <c r="Q9677" s="225"/>
    </row>
    <row r="9678" spans="2:17" x14ac:dyDescent="0.25">
      <c r="B9678" s="108"/>
      <c r="C9678" s="220"/>
      <c r="D9678" s="108"/>
      <c r="E9678" s="220"/>
      <c r="F9678" s="108"/>
      <c r="G9678" s="220"/>
      <c r="H9678" s="108"/>
      <c r="I9678" s="220"/>
      <c r="J9678" s="108"/>
      <c r="K9678" s="220"/>
      <c r="L9678" s="108"/>
      <c r="M9678" s="220"/>
      <c r="N9678" s="108"/>
      <c r="O9678" s="220"/>
      <c r="P9678" s="108"/>
      <c r="Q9678" s="225"/>
    </row>
    <row r="9679" spans="2:17" x14ac:dyDescent="0.25">
      <c r="B9679" s="108"/>
      <c r="C9679" s="220"/>
      <c r="D9679" s="108"/>
      <c r="E9679" s="220"/>
      <c r="F9679" s="108"/>
      <c r="G9679" s="220"/>
      <c r="H9679" s="108"/>
      <c r="I9679" s="220"/>
      <c r="J9679" s="108"/>
      <c r="K9679" s="220"/>
      <c r="L9679" s="108"/>
      <c r="M9679" s="220"/>
      <c r="N9679" s="108"/>
      <c r="O9679" s="220"/>
      <c r="P9679" s="108"/>
      <c r="Q9679" s="225"/>
    </row>
    <row r="9680" spans="2:17" x14ac:dyDescent="0.25">
      <c r="B9680" s="108"/>
      <c r="C9680" s="220"/>
      <c r="D9680" s="108"/>
      <c r="E9680" s="220"/>
      <c r="F9680" s="108"/>
      <c r="G9680" s="220"/>
      <c r="H9680" s="108"/>
      <c r="I9680" s="220"/>
      <c r="J9680" s="108"/>
      <c r="K9680" s="220"/>
      <c r="L9680" s="108"/>
      <c r="M9680" s="220"/>
      <c r="N9680" s="108"/>
      <c r="O9680" s="220"/>
      <c r="P9680" s="108"/>
      <c r="Q9680" s="225"/>
    </row>
    <row r="9681" spans="2:17" x14ac:dyDescent="0.25">
      <c r="B9681" s="108"/>
      <c r="C9681" s="220"/>
      <c r="D9681" s="108"/>
      <c r="E9681" s="220"/>
      <c r="F9681" s="108"/>
      <c r="G9681" s="220"/>
      <c r="H9681" s="108"/>
      <c r="I9681" s="220"/>
      <c r="J9681" s="108"/>
      <c r="K9681" s="220"/>
      <c r="L9681" s="108"/>
      <c r="M9681" s="220"/>
      <c r="N9681" s="108"/>
      <c r="O9681" s="220"/>
      <c r="P9681" s="108"/>
      <c r="Q9681" s="225"/>
    </row>
    <row r="9682" spans="2:17" x14ac:dyDescent="0.25">
      <c r="B9682" s="108"/>
      <c r="C9682" s="220"/>
      <c r="D9682" s="108"/>
      <c r="E9682" s="220"/>
      <c r="F9682" s="108"/>
      <c r="G9682" s="220"/>
      <c r="H9682" s="108"/>
      <c r="I9682" s="220"/>
      <c r="J9682" s="108"/>
      <c r="K9682" s="220"/>
      <c r="L9682" s="108"/>
      <c r="M9682" s="220"/>
      <c r="N9682" s="108"/>
      <c r="O9682" s="220"/>
      <c r="P9682" s="108"/>
      <c r="Q9682" s="225"/>
    </row>
    <row r="9683" spans="2:17" x14ac:dyDescent="0.25">
      <c r="B9683" s="108"/>
      <c r="C9683" s="220"/>
      <c r="D9683" s="108"/>
      <c r="E9683" s="220"/>
      <c r="F9683" s="108"/>
      <c r="G9683" s="220"/>
      <c r="H9683" s="108"/>
      <c r="I9683" s="220"/>
      <c r="J9683" s="108"/>
      <c r="K9683" s="220"/>
      <c r="L9683" s="108"/>
      <c r="M9683" s="220"/>
      <c r="N9683" s="108"/>
      <c r="O9683" s="220"/>
      <c r="P9683" s="108"/>
      <c r="Q9683" s="225"/>
    </row>
    <row r="9684" spans="2:17" x14ac:dyDescent="0.25">
      <c r="B9684" s="108"/>
      <c r="C9684" s="220"/>
      <c r="D9684" s="108"/>
      <c r="E9684" s="220"/>
      <c r="F9684" s="108"/>
      <c r="G9684" s="220"/>
      <c r="H9684" s="108"/>
      <c r="I9684" s="220"/>
      <c r="J9684" s="108"/>
      <c r="K9684" s="220"/>
      <c r="L9684" s="108"/>
      <c r="M9684" s="220"/>
      <c r="N9684" s="108"/>
      <c r="O9684" s="220"/>
      <c r="P9684" s="108"/>
      <c r="Q9684" s="225"/>
    </row>
    <row r="9685" spans="2:17" x14ac:dyDescent="0.25">
      <c r="B9685" s="108"/>
      <c r="C9685" s="220"/>
      <c r="D9685" s="108"/>
      <c r="E9685" s="220"/>
      <c r="F9685" s="108"/>
      <c r="G9685" s="220"/>
      <c r="H9685" s="108"/>
      <c r="I9685" s="220"/>
      <c r="J9685" s="108"/>
      <c r="K9685" s="220"/>
      <c r="L9685" s="108"/>
      <c r="M9685" s="220"/>
      <c r="N9685" s="108"/>
      <c r="O9685" s="220"/>
      <c r="P9685" s="108"/>
      <c r="Q9685" s="225"/>
    </row>
    <row r="9686" spans="2:17" x14ac:dyDescent="0.25">
      <c r="B9686" s="108"/>
      <c r="C9686" s="220"/>
      <c r="D9686" s="108"/>
      <c r="E9686" s="220"/>
      <c r="F9686" s="108"/>
      <c r="G9686" s="220"/>
      <c r="H9686" s="108"/>
      <c r="I9686" s="220"/>
      <c r="J9686" s="108"/>
      <c r="K9686" s="220"/>
      <c r="L9686" s="108"/>
      <c r="M9686" s="220"/>
      <c r="N9686" s="108"/>
      <c r="O9686" s="220"/>
      <c r="P9686" s="108"/>
      <c r="Q9686" s="225"/>
    </row>
    <row r="9687" spans="2:17" x14ac:dyDescent="0.25">
      <c r="B9687" s="108"/>
      <c r="C9687" s="220"/>
      <c r="D9687" s="108"/>
      <c r="E9687" s="220"/>
      <c r="F9687" s="108"/>
      <c r="G9687" s="220"/>
      <c r="H9687" s="108"/>
      <c r="I9687" s="220"/>
      <c r="J9687" s="108"/>
      <c r="K9687" s="220"/>
      <c r="L9687" s="108"/>
      <c r="M9687" s="220"/>
      <c r="N9687" s="108"/>
      <c r="O9687" s="220"/>
      <c r="P9687" s="108"/>
      <c r="Q9687" s="225"/>
    </row>
    <row r="9688" spans="2:17" x14ac:dyDescent="0.25">
      <c r="B9688" s="108"/>
      <c r="C9688" s="220"/>
      <c r="D9688" s="108"/>
      <c r="E9688" s="220"/>
      <c r="F9688" s="108"/>
      <c r="G9688" s="220"/>
      <c r="H9688" s="108"/>
      <c r="I9688" s="220"/>
      <c r="J9688" s="108"/>
      <c r="K9688" s="220"/>
      <c r="L9688" s="108"/>
      <c r="M9688" s="220"/>
      <c r="N9688" s="108"/>
      <c r="O9688" s="220"/>
      <c r="P9688" s="108"/>
      <c r="Q9688" s="225"/>
    </row>
    <row r="9689" spans="2:17" x14ac:dyDescent="0.25">
      <c r="B9689" s="108"/>
      <c r="C9689" s="220"/>
      <c r="D9689" s="108"/>
      <c r="E9689" s="220"/>
      <c r="F9689" s="108"/>
      <c r="G9689" s="220"/>
      <c r="H9689" s="108"/>
      <c r="I9689" s="220"/>
      <c r="J9689" s="108"/>
      <c r="K9689" s="220"/>
      <c r="L9689" s="108"/>
      <c r="M9689" s="220"/>
      <c r="N9689" s="108"/>
      <c r="O9689" s="220"/>
      <c r="P9689" s="108"/>
      <c r="Q9689" s="225"/>
    </row>
    <row r="9690" spans="2:17" x14ac:dyDescent="0.25">
      <c r="B9690" s="108"/>
      <c r="C9690" s="220"/>
      <c r="D9690" s="108"/>
      <c r="E9690" s="220"/>
      <c r="F9690" s="108"/>
      <c r="G9690" s="220"/>
      <c r="H9690" s="108"/>
      <c r="I9690" s="220"/>
      <c r="J9690" s="108"/>
      <c r="K9690" s="220"/>
      <c r="L9690" s="108"/>
      <c r="M9690" s="220"/>
      <c r="N9690" s="108"/>
      <c r="O9690" s="220"/>
      <c r="P9690" s="108"/>
      <c r="Q9690" s="225"/>
    </row>
    <row r="9691" spans="2:17" x14ac:dyDescent="0.25">
      <c r="B9691" s="108"/>
      <c r="C9691" s="220"/>
      <c r="D9691" s="108"/>
      <c r="E9691" s="220"/>
      <c r="F9691" s="108"/>
      <c r="G9691" s="220"/>
      <c r="H9691" s="108"/>
      <c r="I9691" s="220"/>
      <c r="J9691" s="108"/>
      <c r="K9691" s="220"/>
      <c r="L9691" s="108"/>
      <c r="M9691" s="220"/>
      <c r="N9691" s="108"/>
      <c r="O9691" s="220"/>
      <c r="P9691" s="108"/>
      <c r="Q9691" s="225"/>
    </row>
    <row r="9692" spans="2:17" x14ac:dyDescent="0.25">
      <c r="B9692" s="108"/>
      <c r="C9692" s="220"/>
      <c r="D9692" s="108"/>
      <c r="E9692" s="220"/>
      <c r="F9692" s="108"/>
      <c r="G9692" s="220"/>
      <c r="H9692" s="108"/>
      <c r="I9692" s="220"/>
      <c r="J9692" s="108"/>
      <c r="K9692" s="220"/>
      <c r="L9692" s="108"/>
      <c r="M9692" s="220"/>
      <c r="N9692" s="108"/>
      <c r="O9692" s="220"/>
      <c r="P9692" s="108"/>
      <c r="Q9692" s="225"/>
    </row>
    <row r="9693" spans="2:17" x14ac:dyDescent="0.25">
      <c r="B9693" s="108"/>
      <c r="C9693" s="220"/>
      <c r="D9693" s="108"/>
      <c r="E9693" s="220"/>
      <c r="F9693" s="108"/>
      <c r="G9693" s="220"/>
      <c r="H9693" s="108"/>
      <c r="I9693" s="220"/>
      <c r="J9693" s="108"/>
      <c r="K9693" s="220"/>
      <c r="L9693" s="108"/>
      <c r="M9693" s="220"/>
      <c r="N9693" s="108"/>
      <c r="O9693" s="220"/>
      <c r="P9693" s="108"/>
      <c r="Q9693" s="225"/>
    </row>
    <row r="9694" spans="2:17" x14ac:dyDescent="0.25">
      <c r="B9694" s="108"/>
      <c r="C9694" s="220"/>
      <c r="D9694" s="108"/>
      <c r="E9694" s="220"/>
      <c r="F9694" s="108"/>
      <c r="G9694" s="220"/>
      <c r="H9694" s="108"/>
      <c r="I9694" s="220"/>
      <c r="J9694" s="108"/>
      <c r="K9694" s="220"/>
      <c r="L9694" s="108"/>
      <c r="M9694" s="220"/>
      <c r="N9694" s="108"/>
      <c r="O9694" s="220"/>
      <c r="P9694" s="108"/>
      <c r="Q9694" s="225"/>
    </row>
    <row r="9695" spans="2:17" x14ac:dyDescent="0.25">
      <c r="B9695" s="108"/>
      <c r="C9695" s="220"/>
      <c r="D9695" s="108"/>
      <c r="E9695" s="220"/>
      <c r="F9695" s="108"/>
      <c r="G9695" s="220"/>
      <c r="H9695" s="108"/>
      <c r="I9695" s="220"/>
      <c r="J9695" s="108"/>
      <c r="K9695" s="220"/>
      <c r="L9695" s="108"/>
      <c r="M9695" s="220"/>
      <c r="N9695" s="108"/>
      <c r="O9695" s="220"/>
      <c r="P9695" s="108"/>
      <c r="Q9695" s="225"/>
    </row>
    <row r="9696" spans="2:17" x14ac:dyDescent="0.25">
      <c r="B9696" s="108"/>
      <c r="C9696" s="220"/>
      <c r="D9696" s="108"/>
      <c r="E9696" s="220"/>
      <c r="F9696" s="108"/>
      <c r="G9696" s="220"/>
      <c r="H9696" s="108"/>
      <c r="I9696" s="220"/>
      <c r="J9696" s="108"/>
      <c r="K9696" s="220"/>
      <c r="L9696" s="108"/>
      <c r="M9696" s="220"/>
      <c r="N9696" s="108"/>
      <c r="O9696" s="220"/>
      <c r="P9696" s="108"/>
      <c r="Q9696" s="225"/>
    </row>
    <row r="9697" spans="2:17" x14ac:dyDescent="0.25">
      <c r="B9697" s="108"/>
      <c r="C9697" s="220"/>
      <c r="D9697" s="108"/>
      <c r="E9697" s="220"/>
      <c r="F9697" s="108"/>
      <c r="G9697" s="220"/>
      <c r="H9697" s="108"/>
      <c r="I9697" s="220"/>
      <c r="J9697" s="108"/>
      <c r="K9697" s="220"/>
      <c r="L9697" s="108"/>
      <c r="M9697" s="220"/>
      <c r="N9697" s="108"/>
      <c r="O9697" s="220"/>
      <c r="P9697" s="108"/>
      <c r="Q9697" s="225"/>
    </row>
    <row r="9698" spans="2:17" x14ac:dyDescent="0.25">
      <c r="B9698" s="108"/>
      <c r="C9698" s="220"/>
      <c r="D9698" s="108"/>
      <c r="E9698" s="220"/>
      <c r="F9698" s="108"/>
      <c r="G9698" s="220"/>
      <c r="H9698" s="108"/>
      <c r="I9698" s="220"/>
      <c r="J9698" s="108"/>
      <c r="K9698" s="220"/>
      <c r="L9698" s="108"/>
      <c r="M9698" s="220"/>
      <c r="N9698" s="108"/>
      <c r="O9698" s="220"/>
      <c r="P9698" s="108"/>
      <c r="Q9698" s="225"/>
    </row>
    <row r="9699" spans="2:17" x14ac:dyDescent="0.25">
      <c r="B9699" s="108"/>
      <c r="C9699" s="220"/>
      <c r="D9699" s="108"/>
      <c r="E9699" s="220"/>
      <c r="F9699" s="108"/>
      <c r="G9699" s="220"/>
      <c r="H9699" s="108"/>
      <c r="I9699" s="220"/>
      <c r="J9699" s="108"/>
      <c r="K9699" s="220"/>
      <c r="L9699" s="108"/>
      <c r="M9699" s="220"/>
      <c r="N9699" s="108"/>
      <c r="O9699" s="220"/>
      <c r="P9699" s="108"/>
      <c r="Q9699" s="225"/>
    </row>
    <row r="9700" spans="2:17" x14ac:dyDescent="0.25">
      <c r="B9700" s="108"/>
      <c r="C9700" s="220"/>
      <c r="D9700" s="108"/>
      <c r="E9700" s="220"/>
      <c r="F9700" s="108"/>
      <c r="G9700" s="220"/>
      <c r="H9700" s="108"/>
      <c r="I9700" s="220"/>
      <c r="J9700" s="108"/>
      <c r="K9700" s="220"/>
      <c r="L9700" s="108"/>
      <c r="M9700" s="220"/>
      <c r="N9700" s="108"/>
      <c r="O9700" s="220"/>
      <c r="P9700" s="108"/>
      <c r="Q9700" s="225"/>
    </row>
    <row r="9701" spans="2:17" x14ac:dyDescent="0.25">
      <c r="B9701" s="108"/>
      <c r="C9701" s="220"/>
      <c r="D9701" s="108"/>
      <c r="E9701" s="220"/>
      <c r="F9701" s="108"/>
      <c r="G9701" s="220"/>
      <c r="H9701" s="108"/>
      <c r="I9701" s="220"/>
      <c r="J9701" s="108"/>
      <c r="K9701" s="220"/>
      <c r="L9701" s="108"/>
      <c r="M9701" s="220"/>
      <c r="N9701" s="108"/>
      <c r="O9701" s="220"/>
      <c r="P9701" s="108"/>
      <c r="Q9701" s="225"/>
    </row>
    <row r="9702" spans="2:17" x14ac:dyDescent="0.25">
      <c r="B9702" s="108"/>
      <c r="C9702" s="220"/>
      <c r="D9702" s="108"/>
      <c r="E9702" s="220"/>
      <c r="F9702" s="108"/>
      <c r="G9702" s="220"/>
      <c r="H9702" s="108"/>
      <c r="I9702" s="220"/>
      <c r="J9702" s="108"/>
      <c r="K9702" s="220"/>
      <c r="L9702" s="108"/>
      <c r="M9702" s="220"/>
      <c r="N9702" s="108"/>
      <c r="O9702" s="220"/>
      <c r="P9702" s="108"/>
      <c r="Q9702" s="225"/>
    </row>
    <row r="9703" spans="2:17" x14ac:dyDescent="0.25">
      <c r="B9703" s="108"/>
      <c r="C9703" s="220"/>
      <c r="D9703" s="108"/>
      <c r="E9703" s="220"/>
      <c r="F9703" s="108"/>
      <c r="G9703" s="220"/>
      <c r="H9703" s="108"/>
      <c r="I9703" s="220"/>
      <c r="J9703" s="108"/>
      <c r="K9703" s="220"/>
      <c r="L9703" s="108"/>
      <c r="M9703" s="220"/>
      <c r="N9703" s="108"/>
      <c r="O9703" s="220"/>
      <c r="P9703" s="108"/>
      <c r="Q9703" s="225"/>
    </row>
    <row r="9704" spans="2:17" x14ac:dyDescent="0.25">
      <c r="B9704" s="108"/>
      <c r="C9704" s="220"/>
      <c r="D9704" s="108"/>
      <c r="E9704" s="220"/>
      <c r="F9704" s="108"/>
      <c r="G9704" s="220"/>
      <c r="H9704" s="108"/>
      <c r="I9704" s="220"/>
      <c r="J9704" s="108"/>
      <c r="K9704" s="220"/>
      <c r="L9704" s="108"/>
      <c r="M9704" s="220"/>
      <c r="N9704" s="108"/>
      <c r="O9704" s="220"/>
      <c r="P9704" s="108"/>
      <c r="Q9704" s="225"/>
    </row>
    <row r="9705" spans="2:17" x14ac:dyDescent="0.25">
      <c r="B9705" s="108"/>
      <c r="C9705" s="220"/>
      <c r="D9705" s="108"/>
      <c r="E9705" s="220"/>
      <c r="F9705" s="108"/>
      <c r="G9705" s="220"/>
      <c r="H9705" s="108"/>
      <c r="I9705" s="220"/>
      <c r="J9705" s="108"/>
      <c r="K9705" s="220"/>
      <c r="L9705" s="108"/>
      <c r="M9705" s="220"/>
      <c r="N9705" s="108"/>
      <c r="O9705" s="220"/>
      <c r="P9705" s="108"/>
      <c r="Q9705" s="225"/>
    </row>
    <row r="9706" spans="2:17" x14ac:dyDescent="0.25">
      <c r="B9706" s="108"/>
      <c r="C9706" s="220"/>
      <c r="D9706" s="108"/>
      <c r="E9706" s="220"/>
      <c r="F9706" s="108"/>
      <c r="G9706" s="220"/>
      <c r="H9706" s="108"/>
      <c r="I9706" s="220"/>
      <c r="J9706" s="108"/>
      <c r="K9706" s="220"/>
      <c r="L9706" s="108"/>
      <c r="M9706" s="220"/>
      <c r="N9706" s="108"/>
      <c r="O9706" s="220"/>
      <c r="P9706" s="108"/>
      <c r="Q9706" s="225"/>
    </row>
    <row r="9707" spans="2:17" x14ac:dyDescent="0.25">
      <c r="B9707" s="108"/>
      <c r="C9707" s="220"/>
      <c r="D9707" s="108"/>
      <c r="E9707" s="220"/>
      <c r="F9707" s="108"/>
      <c r="G9707" s="220"/>
      <c r="H9707" s="108"/>
      <c r="I9707" s="220"/>
      <c r="J9707" s="108"/>
      <c r="K9707" s="220"/>
      <c r="L9707" s="108"/>
      <c r="M9707" s="220"/>
      <c r="N9707" s="108"/>
      <c r="O9707" s="220"/>
      <c r="P9707" s="108"/>
      <c r="Q9707" s="225"/>
    </row>
    <row r="9708" spans="2:17" x14ac:dyDescent="0.25">
      <c r="B9708" s="108"/>
      <c r="C9708" s="220"/>
      <c r="D9708" s="108"/>
      <c r="E9708" s="220"/>
      <c r="F9708" s="108"/>
      <c r="G9708" s="220"/>
      <c r="H9708" s="108"/>
      <c r="I9708" s="220"/>
      <c r="J9708" s="108"/>
      <c r="K9708" s="220"/>
      <c r="L9708" s="108"/>
      <c r="M9708" s="220"/>
      <c r="N9708" s="108"/>
      <c r="O9708" s="220"/>
      <c r="P9708" s="108"/>
      <c r="Q9708" s="225"/>
    </row>
    <row r="9709" spans="2:17" x14ac:dyDescent="0.25">
      <c r="B9709" s="108"/>
      <c r="C9709" s="220"/>
      <c r="D9709" s="108"/>
      <c r="E9709" s="220"/>
      <c r="F9709" s="108"/>
      <c r="G9709" s="220"/>
      <c r="H9709" s="108"/>
      <c r="I9709" s="220"/>
      <c r="J9709" s="108"/>
      <c r="K9709" s="220"/>
      <c r="L9709" s="108"/>
      <c r="M9709" s="220"/>
      <c r="N9709" s="108"/>
      <c r="O9709" s="220"/>
      <c r="P9709" s="108"/>
      <c r="Q9709" s="225"/>
    </row>
    <row r="9710" spans="2:17" x14ac:dyDescent="0.25">
      <c r="B9710" s="108"/>
      <c r="C9710" s="220"/>
      <c r="D9710" s="108"/>
      <c r="E9710" s="220"/>
      <c r="F9710" s="108"/>
      <c r="G9710" s="220"/>
      <c r="H9710" s="108"/>
      <c r="I9710" s="220"/>
      <c r="J9710" s="108"/>
      <c r="K9710" s="220"/>
      <c r="L9710" s="108"/>
      <c r="M9710" s="220"/>
      <c r="N9710" s="108"/>
      <c r="O9710" s="220"/>
      <c r="P9710" s="108"/>
      <c r="Q9710" s="225"/>
    </row>
    <row r="9711" spans="2:17" x14ac:dyDescent="0.25">
      <c r="B9711" s="108"/>
      <c r="C9711" s="220"/>
      <c r="D9711" s="108"/>
      <c r="E9711" s="220"/>
      <c r="F9711" s="108"/>
      <c r="G9711" s="220"/>
      <c r="H9711" s="108"/>
      <c r="I9711" s="220"/>
      <c r="J9711" s="108"/>
      <c r="K9711" s="220"/>
      <c r="L9711" s="108"/>
      <c r="M9711" s="220"/>
      <c r="N9711" s="108"/>
      <c r="O9711" s="220"/>
      <c r="P9711" s="108"/>
      <c r="Q9711" s="225"/>
    </row>
    <row r="9712" spans="2:17" x14ac:dyDescent="0.25">
      <c r="B9712" s="108"/>
      <c r="C9712" s="220"/>
      <c r="D9712" s="108"/>
      <c r="E9712" s="220"/>
      <c r="F9712" s="108"/>
      <c r="G9712" s="220"/>
      <c r="H9712" s="108"/>
      <c r="I9712" s="220"/>
      <c r="J9712" s="108"/>
      <c r="K9712" s="220"/>
      <c r="L9712" s="108"/>
      <c r="M9712" s="220"/>
      <c r="N9712" s="108"/>
      <c r="O9712" s="220"/>
      <c r="P9712" s="108"/>
      <c r="Q9712" s="225"/>
    </row>
    <row r="9713" spans="2:17" x14ac:dyDescent="0.25">
      <c r="B9713" s="108"/>
      <c r="C9713" s="220"/>
      <c r="D9713" s="108"/>
      <c r="E9713" s="220"/>
      <c r="F9713" s="108"/>
      <c r="G9713" s="220"/>
      <c r="H9713" s="108"/>
      <c r="I9713" s="220"/>
      <c r="J9713" s="108"/>
      <c r="K9713" s="220"/>
      <c r="L9713" s="108"/>
      <c r="M9713" s="220"/>
      <c r="N9713" s="108"/>
      <c r="O9713" s="220"/>
      <c r="P9713" s="108"/>
      <c r="Q9713" s="225"/>
    </row>
    <row r="9714" spans="2:17" x14ac:dyDescent="0.25">
      <c r="B9714" s="108"/>
      <c r="C9714" s="220"/>
      <c r="D9714" s="108"/>
      <c r="E9714" s="220"/>
      <c r="F9714" s="108"/>
      <c r="G9714" s="220"/>
      <c r="H9714" s="108"/>
      <c r="I9714" s="220"/>
      <c r="J9714" s="108"/>
      <c r="K9714" s="220"/>
      <c r="L9714" s="108"/>
      <c r="M9714" s="220"/>
      <c r="N9714" s="108"/>
      <c r="O9714" s="220"/>
      <c r="P9714" s="108"/>
      <c r="Q9714" s="225"/>
    </row>
    <row r="9715" spans="2:17" x14ac:dyDescent="0.25">
      <c r="B9715" s="108"/>
      <c r="C9715" s="220"/>
      <c r="D9715" s="108"/>
      <c r="E9715" s="220"/>
      <c r="F9715" s="108"/>
      <c r="G9715" s="220"/>
      <c r="H9715" s="108"/>
      <c r="I9715" s="220"/>
      <c r="J9715" s="108"/>
      <c r="K9715" s="220"/>
      <c r="L9715" s="108"/>
      <c r="M9715" s="220"/>
      <c r="N9715" s="108"/>
      <c r="O9715" s="220"/>
      <c r="P9715" s="108"/>
      <c r="Q9715" s="225"/>
    </row>
    <row r="9716" spans="2:17" x14ac:dyDescent="0.25">
      <c r="B9716" s="108"/>
      <c r="C9716" s="220"/>
      <c r="D9716" s="108"/>
      <c r="E9716" s="220"/>
      <c r="F9716" s="108"/>
      <c r="G9716" s="220"/>
      <c r="H9716" s="108"/>
      <c r="I9716" s="220"/>
      <c r="J9716" s="108"/>
      <c r="K9716" s="220"/>
      <c r="L9716" s="108"/>
      <c r="M9716" s="220"/>
      <c r="N9716" s="108"/>
      <c r="O9716" s="220"/>
      <c r="P9716" s="108"/>
      <c r="Q9716" s="225"/>
    </row>
    <row r="9717" spans="2:17" x14ac:dyDescent="0.25">
      <c r="B9717" s="108"/>
      <c r="C9717" s="220"/>
      <c r="D9717" s="108"/>
      <c r="E9717" s="220"/>
      <c r="F9717" s="108"/>
      <c r="G9717" s="220"/>
      <c r="H9717" s="108"/>
      <c r="I9717" s="220"/>
      <c r="J9717" s="108"/>
      <c r="K9717" s="220"/>
      <c r="L9717" s="108"/>
      <c r="M9717" s="220"/>
      <c r="N9717" s="108"/>
      <c r="O9717" s="220"/>
      <c r="P9717" s="108"/>
      <c r="Q9717" s="225"/>
    </row>
    <row r="9718" spans="2:17" x14ac:dyDescent="0.25">
      <c r="B9718" s="108"/>
      <c r="C9718" s="220"/>
      <c r="D9718" s="108"/>
      <c r="E9718" s="220"/>
      <c r="F9718" s="108"/>
      <c r="G9718" s="220"/>
      <c r="H9718" s="108"/>
      <c r="I9718" s="220"/>
      <c r="J9718" s="108"/>
      <c r="K9718" s="220"/>
      <c r="L9718" s="108"/>
      <c r="M9718" s="220"/>
      <c r="N9718" s="108"/>
      <c r="O9718" s="220"/>
      <c r="P9718" s="108"/>
      <c r="Q9718" s="225"/>
    </row>
    <row r="9719" spans="2:17" x14ac:dyDescent="0.25">
      <c r="B9719" s="108"/>
      <c r="C9719" s="220"/>
      <c r="D9719" s="108"/>
      <c r="E9719" s="220"/>
      <c r="F9719" s="108"/>
      <c r="G9719" s="220"/>
      <c r="H9719" s="108"/>
      <c r="I9719" s="220"/>
      <c r="J9719" s="108"/>
      <c r="K9719" s="220"/>
      <c r="L9719" s="108"/>
      <c r="M9719" s="220"/>
      <c r="N9719" s="108"/>
      <c r="O9719" s="220"/>
      <c r="P9719" s="108"/>
      <c r="Q9719" s="225"/>
    </row>
    <row r="9720" spans="2:17" x14ac:dyDescent="0.25">
      <c r="B9720" s="108"/>
      <c r="C9720" s="220"/>
      <c r="D9720" s="108"/>
      <c r="E9720" s="220"/>
      <c r="F9720" s="108"/>
      <c r="G9720" s="220"/>
      <c r="H9720" s="108"/>
      <c r="I9720" s="220"/>
      <c r="J9720" s="108"/>
      <c r="K9720" s="220"/>
      <c r="L9720" s="108"/>
      <c r="M9720" s="220"/>
      <c r="N9720" s="108"/>
      <c r="O9720" s="220"/>
      <c r="P9720" s="108"/>
      <c r="Q9720" s="225"/>
    </row>
    <row r="9721" spans="2:17" x14ac:dyDescent="0.25">
      <c r="B9721" s="108"/>
      <c r="C9721" s="220"/>
      <c r="D9721" s="108"/>
      <c r="E9721" s="220"/>
      <c r="F9721" s="108"/>
      <c r="G9721" s="220"/>
      <c r="H9721" s="108"/>
      <c r="I9721" s="220"/>
      <c r="J9721" s="108"/>
      <c r="K9721" s="220"/>
      <c r="L9721" s="108"/>
      <c r="M9721" s="220"/>
      <c r="N9721" s="108"/>
      <c r="O9721" s="220"/>
      <c r="P9721" s="108"/>
      <c r="Q9721" s="225"/>
    </row>
    <row r="9722" spans="2:17" x14ac:dyDescent="0.25">
      <c r="B9722" s="108"/>
      <c r="C9722" s="220"/>
      <c r="D9722" s="108"/>
      <c r="E9722" s="220"/>
      <c r="F9722" s="108"/>
      <c r="G9722" s="220"/>
      <c r="H9722" s="108"/>
      <c r="I9722" s="220"/>
      <c r="J9722" s="108"/>
      <c r="K9722" s="220"/>
      <c r="L9722" s="108"/>
      <c r="M9722" s="220"/>
      <c r="N9722" s="108"/>
      <c r="O9722" s="220"/>
      <c r="P9722" s="108"/>
      <c r="Q9722" s="225"/>
    </row>
    <row r="9723" spans="2:17" x14ac:dyDescent="0.25">
      <c r="B9723" s="108"/>
      <c r="C9723" s="220"/>
      <c r="D9723" s="108"/>
      <c r="E9723" s="220"/>
      <c r="F9723" s="108"/>
      <c r="G9723" s="220"/>
      <c r="H9723" s="108"/>
      <c r="I9723" s="220"/>
      <c r="J9723" s="108"/>
      <c r="K9723" s="220"/>
      <c r="L9723" s="108"/>
      <c r="M9723" s="220"/>
      <c r="N9723" s="108"/>
      <c r="O9723" s="220"/>
      <c r="P9723" s="108"/>
      <c r="Q9723" s="225"/>
    </row>
    <row r="9724" spans="2:17" x14ac:dyDescent="0.25">
      <c r="B9724" s="108"/>
      <c r="C9724" s="220"/>
      <c r="D9724" s="108"/>
      <c r="E9724" s="220"/>
      <c r="F9724" s="108"/>
      <c r="G9724" s="220"/>
      <c r="H9724" s="108"/>
      <c r="I9724" s="220"/>
      <c r="J9724" s="108"/>
      <c r="K9724" s="220"/>
      <c r="L9724" s="108"/>
      <c r="M9724" s="220"/>
      <c r="N9724" s="108"/>
      <c r="O9724" s="220"/>
      <c r="P9724" s="108"/>
      <c r="Q9724" s="225"/>
    </row>
    <row r="9725" spans="2:17" x14ac:dyDescent="0.25">
      <c r="B9725" s="108"/>
      <c r="C9725" s="220"/>
      <c r="D9725" s="108"/>
      <c r="E9725" s="220"/>
      <c r="F9725" s="108"/>
      <c r="G9725" s="220"/>
      <c r="H9725" s="108"/>
      <c r="I9725" s="220"/>
      <c r="J9725" s="108"/>
      <c r="K9725" s="220"/>
      <c r="L9725" s="108"/>
      <c r="M9725" s="220"/>
      <c r="N9725" s="108"/>
      <c r="O9725" s="220"/>
      <c r="P9725" s="108"/>
      <c r="Q9725" s="225"/>
    </row>
    <row r="9726" spans="2:17" x14ac:dyDescent="0.25">
      <c r="B9726" s="108"/>
      <c r="C9726" s="220"/>
      <c r="D9726" s="108"/>
      <c r="E9726" s="220"/>
      <c r="F9726" s="108"/>
      <c r="G9726" s="220"/>
      <c r="H9726" s="108"/>
      <c r="I9726" s="220"/>
      <c r="J9726" s="108"/>
      <c r="K9726" s="220"/>
      <c r="L9726" s="108"/>
      <c r="M9726" s="220"/>
      <c r="N9726" s="108"/>
      <c r="O9726" s="220"/>
      <c r="P9726" s="108"/>
      <c r="Q9726" s="225"/>
    </row>
    <row r="9727" spans="2:17" x14ac:dyDescent="0.25">
      <c r="B9727" s="108"/>
      <c r="C9727" s="220"/>
      <c r="D9727" s="108"/>
      <c r="E9727" s="220"/>
      <c r="F9727" s="108"/>
      <c r="G9727" s="220"/>
      <c r="H9727" s="108"/>
      <c r="I9727" s="220"/>
      <c r="J9727" s="108"/>
      <c r="K9727" s="220"/>
      <c r="L9727" s="108"/>
      <c r="M9727" s="220"/>
      <c r="N9727" s="108"/>
      <c r="O9727" s="220"/>
      <c r="P9727" s="108"/>
      <c r="Q9727" s="225"/>
    </row>
    <row r="9728" spans="2:17" x14ac:dyDescent="0.25">
      <c r="B9728" s="108"/>
      <c r="C9728" s="220"/>
      <c r="D9728" s="108"/>
      <c r="E9728" s="220"/>
      <c r="F9728" s="108"/>
      <c r="G9728" s="220"/>
      <c r="H9728" s="108"/>
      <c r="I9728" s="220"/>
      <c r="J9728" s="108"/>
      <c r="K9728" s="220"/>
      <c r="L9728" s="108"/>
      <c r="M9728" s="220"/>
      <c r="N9728" s="108"/>
      <c r="O9728" s="220"/>
      <c r="P9728" s="108"/>
      <c r="Q9728" s="225"/>
    </row>
    <row r="9729" spans="2:17" x14ac:dyDescent="0.25">
      <c r="B9729" s="108"/>
      <c r="C9729" s="220"/>
      <c r="D9729" s="108"/>
      <c r="E9729" s="220"/>
      <c r="F9729" s="108"/>
      <c r="G9729" s="220"/>
      <c r="H9729" s="108"/>
      <c r="I9729" s="220"/>
      <c r="J9729" s="108"/>
      <c r="K9729" s="220"/>
      <c r="L9729" s="108"/>
      <c r="M9729" s="220"/>
      <c r="N9729" s="108"/>
      <c r="O9729" s="220"/>
      <c r="P9729" s="108"/>
      <c r="Q9729" s="225"/>
    </row>
    <row r="9730" spans="2:17" x14ac:dyDescent="0.25">
      <c r="B9730" s="108"/>
      <c r="C9730" s="220"/>
      <c r="D9730" s="108"/>
      <c r="E9730" s="220"/>
      <c r="F9730" s="108"/>
      <c r="G9730" s="220"/>
      <c r="H9730" s="108"/>
      <c r="I9730" s="220"/>
      <c r="J9730" s="108"/>
      <c r="K9730" s="220"/>
      <c r="L9730" s="108"/>
      <c r="M9730" s="220"/>
      <c r="N9730" s="108"/>
      <c r="O9730" s="220"/>
      <c r="P9730" s="108"/>
      <c r="Q9730" s="225"/>
    </row>
    <row r="9731" spans="2:17" x14ac:dyDescent="0.25">
      <c r="B9731" s="108"/>
      <c r="C9731" s="220"/>
      <c r="D9731" s="108"/>
      <c r="E9731" s="220"/>
      <c r="F9731" s="108"/>
      <c r="G9731" s="220"/>
      <c r="H9731" s="108"/>
      <c r="I9731" s="220"/>
      <c r="J9731" s="108"/>
      <c r="K9731" s="220"/>
      <c r="L9731" s="108"/>
      <c r="M9731" s="220"/>
      <c r="N9731" s="108"/>
      <c r="O9731" s="220"/>
      <c r="P9731" s="108"/>
      <c r="Q9731" s="225"/>
    </row>
    <row r="9732" spans="2:17" x14ac:dyDescent="0.25">
      <c r="B9732" s="108"/>
      <c r="C9732" s="220"/>
      <c r="D9732" s="108"/>
      <c r="E9732" s="220"/>
      <c r="F9732" s="108"/>
      <c r="G9732" s="220"/>
      <c r="H9732" s="108"/>
      <c r="I9732" s="220"/>
      <c r="J9732" s="108"/>
      <c r="K9732" s="220"/>
      <c r="L9732" s="108"/>
      <c r="M9732" s="220"/>
      <c r="N9732" s="108"/>
      <c r="O9732" s="220"/>
      <c r="P9732" s="108"/>
      <c r="Q9732" s="225"/>
    </row>
    <row r="9733" spans="2:17" x14ac:dyDescent="0.25">
      <c r="B9733" s="108"/>
      <c r="C9733" s="220"/>
      <c r="D9733" s="108"/>
      <c r="E9733" s="220"/>
      <c r="F9733" s="108"/>
      <c r="G9733" s="220"/>
      <c r="H9733" s="108"/>
      <c r="I9733" s="220"/>
      <c r="J9733" s="108"/>
      <c r="K9733" s="220"/>
      <c r="L9733" s="108"/>
      <c r="M9733" s="220"/>
      <c r="N9733" s="108"/>
      <c r="O9733" s="220"/>
      <c r="P9733" s="108"/>
      <c r="Q9733" s="225"/>
    </row>
    <row r="9734" spans="2:17" x14ac:dyDescent="0.25">
      <c r="B9734" s="108"/>
      <c r="C9734" s="220"/>
      <c r="D9734" s="108"/>
      <c r="E9734" s="220"/>
      <c r="F9734" s="108"/>
      <c r="G9734" s="220"/>
      <c r="H9734" s="108"/>
      <c r="I9734" s="220"/>
      <c r="J9734" s="108"/>
      <c r="K9734" s="220"/>
      <c r="L9734" s="108"/>
      <c r="M9734" s="220"/>
      <c r="N9734" s="108"/>
      <c r="O9734" s="220"/>
      <c r="P9734" s="108"/>
      <c r="Q9734" s="225"/>
    </row>
    <row r="9735" spans="2:17" x14ac:dyDescent="0.25">
      <c r="B9735" s="108"/>
      <c r="C9735" s="220"/>
      <c r="D9735" s="108"/>
      <c r="E9735" s="220"/>
      <c r="F9735" s="108"/>
      <c r="G9735" s="220"/>
      <c r="H9735" s="108"/>
      <c r="I9735" s="220"/>
      <c r="J9735" s="108"/>
      <c r="K9735" s="220"/>
      <c r="L9735" s="108"/>
      <c r="M9735" s="220"/>
      <c r="N9735" s="108"/>
      <c r="O9735" s="220"/>
      <c r="P9735" s="108"/>
      <c r="Q9735" s="225"/>
    </row>
    <row r="9736" spans="2:17" x14ac:dyDescent="0.25">
      <c r="B9736" s="108"/>
      <c r="C9736" s="220"/>
      <c r="D9736" s="108"/>
      <c r="E9736" s="220"/>
      <c r="F9736" s="108"/>
      <c r="G9736" s="220"/>
      <c r="H9736" s="108"/>
      <c r="I9736" s="220"/>
      <c r="J9736" s="108"/>
      <c r="K9736" s="220"/>
      <c r="L9736" s="108"/>
      <c r="M9736" s="220"/>
      <c r="N9736" s="108"/>
      <c r="O9736" s="220"/>
      <c r="P9736" s="108"/>
      <c r="Q9736" s="225"/>
    </row>
    <row r="9737" spans="2:17" x14ac:dyDescent="0.25">
      <c r="B9737" s="108"/>
      <c r="C9737" s="220"/>
      <c r="D9737" s="108"/>
      <c r="E9737" s="220"/>
      <c r="F9737" s="108"/>
      <c r="G9737" s="220"/>
      <c r="H9737" s="108"/>
      <c r="I9737" s="220"/>
      <c r="J9737" s="108"/>
      <c r="K9737" s="220"/>
      <c r="L9737" s="108"/>
      <c r="M9737" s="220"/>
      <c r="N9737" s="108"/>
      <c r="O9737" s="220"/>
      <c r="P9737" s="108"/>
      <c r="Q9737" s="225"/>
    </row>
    <row r="9738" spans="2:17" x14ac:dyDescent="0.25">
      <c r="B9738" s="108"/>
      <c r="C9738" s="220"/>
      <c r="D9738" s="108"/>
      <c r="E9738" s="220"/>
      <c r="F9738" s="108"/>
      <c r="G9738" s="220"/>
      <c r="H9738" s="108"/>
      <c r="I9738" s="220"/>
      <c r="J9738" s="108"/>
      <c r="K9738" s="220"/>
      <c r="L9738" s="108"/>
      <c r="M9738" s="220"/>
      <c r="N9738" s="108"/>
      <c r="O9738" s="220"/>
      <c r="P9738" s="108"/>
      <c r="Q9738" s="225"/>
    </row>
    <row r="9739" spans="2:17" x14ac:dyDescent="0.25">
      <c r="B9739" s="108"/>
      <c r="C9739" s="220"/>
      <c r="D9739" s="108"/>
      <c r="E9739" s="220"/>
      <c r="F9739" s="108"/>
      <c r="G9739" s="220"/>
      <c r="H9739" s="108"/>
      <c r="I9739" s="220"/>
      <c r="J9739" s="108"/>
      <c r="K9739" s="220"/>
      <c r="L9739" s="108"/>
      <c r="M9739" s="220"/>
      <c r="N9739" s="108"/>
      <c r="O9739" s="220"/>
      <c r="P9739" s="108"/>
      <c r="Q9739" s="225"/>
    </row>
    <row r="9740" spans="2:17" x14ac:dyDescent="0.25">
      <c r="B9740" s="108"/>
      <c r="C9740" s="220"/>
      <c r="D9740" s="108"/>
      <c r="E9740" s="220"/>
      <c r="F9740" s="108"/>
      <c r="G9740" s="220"/>
      <c r="H9740" s="108"/>
      <c r="I9740" s="220"/>
      <c r="J9740" s="108"/>
      <c r="K9740" s="220"/>
      <c r="L9740" s="108"/>
      <c r="M9740" s="220"/>
      <c r="N9740" s="108"/>
      <c r="O9740" s="220"/>
      <c r="P9740" s="108"/>
      <c r="Q9740" s="225"/>
    </row>
    <row r="9741" spans="2:17" x14ac:dyDescent="0.25">
      <c r="B9741" s="108"/>
      <c r="C9741" s="220"/>
      <c r="D9741" s="108"/>
      <c r="E9741" s="220"/>
      <c r="F9741" s="108"/>
      <c r="G9741" s="220"/>
      <c r="H9741" s="108"/>
      <c r="I9741" s="220"/>
      <c r="J9741" s="108"/>
      <c r="K9741" s="220"/>
      <c r="L9741" s="108"/>
      <c r="M9741" s="220"/>
      <c r="N9741" s="108"/>
      <c r="O9741" s="220"/>
      <c r="P9741" s="108"/>
      <c r="Q9741" s="225"/>
    </row>
    <row r="9742" spans="2:17" x14ac:dyDescent="0.25">
      <c r="B9742" s="108"/>
      <c r="C9742" s="220"/>
      <c r="D9742" s="108"/>
      <c r="E9742" s="220"/>
      <c r="F9742" s="108"/>
      <c r="G9742" s="220"/>
      <c r="H9742" s="108"/>
      <c r="I9742" s="220"/>
      <c r="J9742" s="108"/>
      <c r="K9742" s="220"/>
      <c r="L9742" s="108"/>
      <c r="M9742" s="220"/>
      <c r="N9742" s="108"/>
      <c r="O9742" s="220"/>
      <c r="P9742" s="108"/>
      <c r="Q9742" s="225"/>
    </row>
    <row r="9743" spans="2:17" x14ac:dyDescent="0.25">
      <c r="B9743" s="108"/>
      <c r="C9743" s="220"/>
      <c r="D9743" s="108"/>
      <c r="E9743" s="220"/>
      <c r="F9743" s="108"/>
      <c r="G9743" s="220"/>
      <c r="H9743" s="108"/>
      <c r="I9743" s="220"/>
      <c r="J9743" s="108"/>
      <c r="K9743" s="220"/>
      <c r="L9743" s="108"/>
      <c r="M9743" s="220"/>
      <c r="N9743" s="108"/>
      <c r="O9743" s="220"/>
      <c r="P9743" s="108"/>
      <c r="Q9743" s="225"/>
    </row>
    <row r="9744" spans="2:17" x14ac:dyDescent="0.25">
      <c r="B9744" s="108"/>
      <c r="C9744" s="220"/>
      <c r="D9744" s="108"/>
      <c r="E9744" s="220"/>
      <c r="F9744" s="108"/>
      <c r="G9744" s="220"/>
      <c r="H9744" s="108"/>
      <c r="I9744" s="220"/>
      <c r="J9744" s="108"/>
      <c r="K9744" s="220"/>
      <c r="L9744" s="108"/>
      <c r="M9744" s="220"/>
      <c r="N9744" s="108"/>
      <c r="O9744" s="220"/>
      <c r="P9744" s="108"/>
      <c r="Q9744" s="225"/>
    </row>
    <row r="9745" spans="2:17" x14ac:dyDescent="0.25">
      <c r="B9745" s="108"/>
      <c r="C9745" s="220"/>
      <c r="D9745" s="108"/>
      <c r="E9745" s="220"/>
      <c r="F9745" s="108"/>
      <c r="G9745" s="220"/>
      <c r="H9745" s="108"/>
      <c r="I9745" s="220"/>
      <c r="J9745" s="108"/>
      <c r="K9745" s="220"/>
      <c r="L9745" s="108"/>
      <c r="M9745" s="220"/>
      <c r="N9745" s="108"/>
      <c r="O9745" s="220"/>
      <c r="P9745" s="108"/>
      <c r="Q9745" s="225"/>
    </row>
    <row r="9746" spans="2:17" x14ac:dyDescent="0.25">
      <c r="B9746" s="108"/>
      <c r="C9746" s="220"/>
      <c r="D9746" s="108"/>
      <c r="E9746" s="220"/>
      <c r="F9746" s="108"/>
      <c r="G9746" s="220"/>
      <c r="H9746" s="108"/>
      <c r="I9746" s="220"/>
      <c r="J9746" s="108"/>
      <c r="K9746" s="220"/>
      <c r="L9746" s="108"/>
      <c r="M9746" s="220"/>
      <c r="N9746" s="108"/>
      <c r="O9746" s="220"/>
      <c r="P9746" s="108"/>
      <c r="Q9746" s="225"/>
    </row>
    <row r="9747" spans="2:17" x14ac:dyDescent="0.25">
      <c r="B9747" s="108"/>
      <c r="C9747" s="220"/>
      <c r="D9747" s="108"/>
      <c r="E9747" s="220"/>
      <c r="F9747" s="108"/>
      <c r="G9747" s="220"/>
      <c r="H9747" s="108"/>
      <c r="I9747" s="220"/>
      <c r="J9747" s="108"/>
      <c r="K9747" s="220"/>
      <c r="L9747" s="108"/>
      <c r="M9747" s="220"/>
      <c r="N9747" s="108"/>
      <c r="O9747" s="220"/>
      <c r="P9747" s="108"/>
      <c r="Q9747" s="225"/>
    </row>
    <row r="9748" spans="2:17" x14ac:dyDescent="0.25">
      <c r="B9748" s="108"/>
      <c r="C9748" s="220"/>
      <c r="D9748" s="108"/>
      <c r="E9748" s="220"/>
      <c r="F9748" s="108"/>
      <c r="G9748" s="220"/>
      <c r="H9748" s="108"/>
      <c r="I9748" s="220"/>
      <c r="J9748" s="108"/>
      <c r="K9748" s="220"/>
      <c r="L9748" s="108"/>
      <c r="M9748" s="220"/>
      <c r="N9748" s="108"/>
      <c r="O9748" s="220"/>
      <c r="P9748" s="108"/>
      <c r="Q9748" s="225"/>
    </row>
    <row r="9749" spans="2:17" x14ac:dyDescent="0.25">
      <c r="B9749" s="108"/>
      <c r="C9749" s="220"/>
      <c r="D9749" s="108"/>
      <c r="E9749" s="220"/>
      <c r="F9749" s="108"/>
      <c r="G9749" s="220"/>
      <c r="H9749" s="108"/>
      <c r="I9749" s="220"/>
      <c r="J9749" s="108"/>
      <c r="K9749" s="220"/>
      <c r="L9749" s="108"/>
      <c r="M9749" s="220"/>
      <c r="N9749" s="108"/>
      <c r="O9749" s="220"/>
      <c r="P9749" s="108"/>
      <c r="Q9749" s="225"/>
    </row>
    <row r="9750" spans="2:17" x14ac:dyDescent="0.25">
      <c r="B9750" s="108"/>
      <c r="C9750" s="220"/>
      <c r="D9750" s="108"/>
      <c r="E9750" s="220"/>
      <c r="F9750" s="108"/>
      <c r="G9750" s="220"/>
      <c r="H9750" s="108"/>
      <c r="I9750" s="220"/>
      <c r="J9750" s="108"/>
      <c r="K9750" s="220"/>
      <c r="L9750" s="108"/>
      <c r="M9750" s="220"/>
      <c r="N9750" s="108"/>
      <c r="O9750" s="220"/>
      <c r="P9750" s="108"/>
      <c r="Q9750" s="225"/>
    </row>
    <row r="9751" spans="2:17" x14ac:dyDescent="0.25">
      <c r="B9751" s="108"/>
      <c r="C9751" s="220"/>
      <c r="D9751" s="108"/>
      <c r="E9751" s="220"/>
      <c r="F9751" s="108"/>
      <c r="G9751" s="220"/>
      <c r="H9751" s="108"/>
      <c r="I9751" s="220"/>
      <c r="J9751" s="108"/>
      <c r="K9751" s="220"/>
      <c r="L9751" s="108"/>
      <c r="M9751" s="220"/>
      <c r="N9751" s="108"/>
      <c r="O9751" s="220"/>
      <c r="P9751" s="108"/>
      <c r="Q9751" s="225"/>
    </row>
    <row r="9752" spans="2:17" x14ac:dyDescent="0.25">
      <c r="B9752" s="108"/>
      <c r="C9752" s="220"/>
      <c r="D9752" s="108"/>
      <c r="E9752" s="220"/>
      <c r="F9752" s="108"/>
      <c r="G9752" s="220"/>
      <c r="H9752" s="108"/>
      <c r="I9752" s="220"/>
      <c r="J9752" s="108"/>
      <c r="K9752" s="220"/>
      <c r="L9752" s="108"/>
      <c r="M9752" s="220"/>
      <c r="N9752" s="108"/>
      <c r="O9752" s="220"/>
      <c r="P9752" s="108"/>
      <c r="Q9752" s="225"/>
    </row>
    <row r="9753" spans="2:17" x14ac:dyDescent="0.25">
      <c r="B9753" s="108"/>
      <c r="C9753" s="220"/>
      <c r="D9753" s="108"/>
      <c r="E9753" s="220"/>
      <c r="F9753" s="108"/>
      <c r="G9753" s="220"/>
      <c r="H9753" s="108"/>
      <c r="I9753" s="220"/>
      <c r="J9753" s="108"/>
      <c r="K9753" s="220"/>
      <c r="L9753" s="108"/>
      <c r="M9753" s="220"/>
      <c r="N9753" s="108"/>
      <c r="O9753" s="220"/>
      <c r="P9753" s="108"/>
      <c r="Q9753" s="225"/>
    </row>
    <row r="9754" spans="2:17" x14ac:dyDescent="0.25">
      <c r="B9754" s="108"/>
      <c r="C9754" s="220"/>
      <c r="D9754" s="108"/>
      <c r="E9754" s="220"/>
      <c r="F9754" s="108"/>
      <c r="G9754" s="220"/>
      <c r="H9754" s="108"/>
      <c r="I9754" s="220"/>
      <c r="J9754" s="108"/>
      <c r="K9754" s="220"/>
      <c r="L9754" s="108"/>
      <c r="M9754" s="220"/>
      <c r="N9754" s="108"/>
      <c r="O9754" s="220"/>
      <c r="P9754" s="108"/>
      <c r="Q9754" s="225"/>
    </row>
    <row r="9755" spans="2:17" x14ac:dyDescent="0.25">
      <c r="B9755" s="108"/>
      <c r="C9755" s="220"/>
      <c r="D9755" s="108"/>
      <c r="E9755" s="220"/>
      <c r="F9755" s="108"/>
      <c r="G9755" s="220"/>
      <c r="H9755" s="108"/>
      <c r="I9755" s="220"/>
      <c r="J9755" s="108"/>
      <c r="K9755" s="220"/>
      <c r="L9755" s="108"/>
      <c r="M9755" s="220"/>
      <c r="N9755" s="108"/>
      <c r="O9755" s="220"/>
      <c r="P9755" s="108"/>
      <c r="Q9755" s="225"/>
    </row>
    <row r="9756" spans="2:17" x14ac:dyDescent="0.25">
      <c r="B9756" s="108"/>
      <c r="C9756" s="220"/>
      <c r="D9756" s="108"/>
      <c r="E9756" s="220"/>
      <c r="F9756" s="108"/>
      <c r="G9756" s="220"/>
      <c r="H9756" s="108"/>
      <c r="I9756" s="220"/>
      <c r="J9756" s="108"/>
      <c r="K9756" s="220"/>
      <c r="L9756" s="108"/>
      <c r="M9756" s="220"/>
      <c r="N9756" s="108"/>
      <c r="O9756" s="220"/>
      <c r="P9756" s="108"/>
      <c r="Q9756" s="225"/>
    </row>
    <row r="9757" spans="2:17" x14ac:dyDescent="0.25">
      <c r="B9757" s="108"/>
      <c r="C9757" s="220"/>
      <c r="D9757" s="108"/>
      <c r="E9757" s="220"/>
      <c r="F9757" s="108"/>
      <c r="G9757" s="220"/>
      <c r="H9757" s="108"/>
      <c r="I9757" s="220"/>
      <c r="J9757" s="108"/>
      <c r="K9757" s="220"/>
      <c r="L9757" s="108"/>
      <c r="M9757" s="220"/>
      <c r="N9757" s="108"/>
      <c r="O9757" s="220"/>
      <c r="P9757" s="108"/>
      <c r="Q9757" s="225"/>
    </row>
    <row r="9758" spans="2:17" x14ac:dyDescent="0.25">
      <c r="B9758" s="108"/>
      <c r="C9758" s="220"/>
      <c r="D9758" s="108"/>
      <c r="E9758" s="220"/>
      <c r="F9758" s="108"/>
      <c r="G9758" s="220"/>
      <c r="H9758" s="108"/>
      <c r="I9758" s="220"/>
      <c r="J9758" s="108"/>
      <c r="K9758" s="220"/>
      <c r="L9758" s="108"/>
      <c r="M9758" s="220"/>
      <c r="N9758" s="108"/>
      <c r="O9758" s="220"/>
      <c r="P9758" s="108"/>
      <c r="Q9758" s="225"/>
    </row>
    <row r="9759" spans="2:17" x14ac:dyDescent="0.25">
      <c r="B9759" s="108"/>
      <c r="C9759" s="220"/>
      <c r="D9759" s="108"/>
      <c r="E9759" s="220"/>
      <c r="F9759" s="108"/>
      <c r="G9759" s="220"/>
      <c r="H9759" s="108"/>
      <c r="I9759" s="220"/>
      <c r="J9759" s="108"/>
      <c r="K9759" s="220"/>
      <c r="L9759" s="108"/>
      <c r="M9759" s="220"/>
      <c r="N9759" s="108"/>
      <c r="O9759" s="220"/>
      <c r="P9759" s="108"/>
      <c r="Q9759" s="225"/>
    </row>
    <row r="9760" spans="2:17" x14ac:dyDescent="0.25">
      <c r="B9760" s="108"/>
      <c r="C9760" s="220"/>
      <c r="D9760" s="108"/>
      <c r="E9760" s="220"/>
      <c r="F9760" s="108"/>
      <c r="G9760" s="220"/>
      <c r="H9760" s="108"/>
      <c r="I9760" s="220"/>
      <c r="J9760" s="108"/>
      <c r="K9760" s="220"/>
      <c r="L9760" s="108"/>
      <c r="M9760" s="220"/>
      <c r="N9760" s="108"/>
      <c r="O9760" s="220"/>
      <c r="P9760" s="108"/>
      <c r="Q9760" s="225"/>
    </row>
    <row r="9761" spans="2:17" x14ac:dyDescent="0.25">
      <c r="B9761" s="108"/>
      <c r="C9761" s="220"/>
      <c r="D9761" s="108"/>
      <c r="E9761" s="220"/>
      <c r="F9761" s="108"/>
      <c r="G9761" s="220"/>
      <c r="H9761" s="108"/>
      <c r="I9761" s="220"/>
      <c r="J9761" s="108"/>
      <c r="K9761" s="220"/>
      <c r="L9761" s="108"/>
      <c r="M9761" s="220"/>
      <c r="N9761" s="108"/>
      <c r="O9761" s="220"/>
      <c r="P9761" s="108"/>
      <c r="Q9761" s="225"/>
    </row>
    <row r="9762" spans="2:17" x14ac:dyDescent="0.25">
      <c r="B9762" s="108"/>
      <c r="C9762" s="220"/>
      <c r="D9762" s="108"/>
      <c r="E9762" s="220"/>
      <c r="F9762" s="108"/>
      <c r="G9762" s="220"/>
      <c r="H9762" s="108"/>
      <c r="I9762" s="220"/>
      <c r="J9762" s="108"/>
      <c r="K9762" s="220"/>
      <c r="L9762" s="108"/>
      <c r="M9762" s="220"/>
      <c r="N9762" s="108"/>
      <c r="O9762" s="220"/>
      <c r="P9762" s="108"/>
      <c r="Q9762" s="225"/>
    </row>
    <row r="9763" spans="2:17" x14ac:dyDescent="0.25">
      <c r="B9763" s="108"/>
      <c r="C9763" s="220"/>
      <c r="D9763" s="108"/>
      <c r="E9763" s="220"/>
      <c r="F9763" s="108"/>
      <c r="G9763" s="220"/>
      <c r="H9763" s="108"/>
      <c r="I9763" s="220"/>
      <c r="J9763" s="108"/>
      <c r="K9763" s="220"/>
      <c r="L9763" s="108"/>
      <c r="M9763" s="220"/>
      <c r="N9763" s="108"/>
      <c r="O9763" s="220"/>
      <c r="P9763" s="108"/>
      <c r="Q9763" s="225"/>
    </row>
    <row r="9764" spans="2:17" x14ac:dyDescent="0.25">
      <c r="B9764" s="108"/>
      <c r="C9764" s="220"/>
      <c r="D9764" s="108"/>
      <c r="E9764" s="220"/>
      <c r="F9764" s="108"/>
      <c r="G9764" s="220"/>
      <c r="H9764" s="108"/>
      <c r="I9764" s="220"/>
      <c r="J9764" s="108"/>
      <c r="K9764" s="220"/>
      <c r="L9764" s="108"/>
      <c r="M9764" s="220"/>
      <c r="N9764" s="108"/>
      <c r="O9764" s="220"/>
      <c r="P9764" s="108"/>
      <c r="Q9764" s="225"/>
    </row>
    <row r="9765" spans="2:17" x14ac:dyDescent="0.25">
      <c r="B9765" s="108"/>
      <c r="C9765" s="220"/>
      <c r="D9765" s="108"/>
      <c r="E9765" s="220"/>
      <c r="F9765" s="108"/>
      <c r="G9765" s="220"/>
      <c r="H9765" s="108"/>
      <c r="I9765" s="220"/>
      <c r="J9765" s="108"/>
      <c r="K9765" s="220"/>
      <c r="L9765" s="108"/>
      <c r="M9765" s="220"/>
      <c r="N9765" s="108"/>
      <c r="O9765" s="220"/>
      <c r="P9765" s="108"/>
      <c r="Q9765" s="225"/>
    </row>
    <row r="9766" spans="2:17" x14ac:dyDescent="0.25">
      <c r="B9766" s="108"/>
      <c r="C9766" s="220"/>
      <c r="D9766" s="108"/>
      <c r="E9766" s="220"/>
      <c r="F9766" s="108"/>
      <c r="G9766" s="220"/>
      <c r="H9766" s="108"/>
      <c r="I9766" s="220"/>
      <c r="J9766" s="108"/>
      <c r="K9766" s="220"/>
      <c r="L9766" s="108"/>
      <c r="M9766" s="220"/>
      <c r="N9766" s="108"/>
      <c r="O9766" s="220"/>
      <c r="P9766" s="108"/>
      <c r="Q9766" s="225"/>
    </row>
    <row r="9767" spans="2:17" x14ac:dyDescent="0.25">
      <c r="B9767" s="108"/>
      <c r="C9767" s="220"/>
      <c r="D9767" s="108"/>
      <c r="E9767" s="220"/>
      <c r="F9767" s="108"/>
      <c r="G9767" s="220"/>
      <c r="H9767" s="108"/>
      <c r="I9767" s="220"/>
      <c r="J9767" s="108"/>
      <c r="K9767" s="220"/>
      <c r="L9767" s="108"/>
      <c r="M9767" s="220"/>
      <c r="N9767" s="108"/>
      <c r="O9767" s="220"/>
      <c r="P9767" s="108"/>
      <c r="Q9767" s="225"/>
    </row>
    <row r="9768" spans="2:17" x14ac:dyDescent="0.25">
      <c r="B9768" s="108"/>
      <c r="C9768" s="220"/>
      <c r="D9768" s="108"/>
      <c r="E9768" s="220"/>
      <c r="F9768" s="108"/>
      <c r="G9768" s="220"/>
      <c r="H9768" s="108"/>
      <c r="I9768" s="220"/>
      <c r="J9768" s="108"/>
      <c r="K9768" s="220"/>
      <c r="L9768" s="108"/>
      <c r="M9768" s="220"/>
      <c r="N9768" s="108"/>
      <c r="O9768" s="220"/>
      <c r="P9768" s="108"/>
      <c r="Q9768" s="225"/>
    </row>
    <row r="9769" spans="2:17" x14ac:dyDescent="0.25">
      <c r="B9769" s="108"/>
      <c r="C9769" s="220"/>
      <c r="D9769" s="108"/>
      <c r="E9769" s="220"/>
      <c r="F9769" s="108"/>
      <c r="G9769" s="220"/>
      <c r="H9769" s="108"/>
      <c r="I9769" s="220"/>
      <c r="J9769" s="108"/>
      <c r="K9769" s="220"/>
      <c r="L9769" s="108"/>
      <c r="M9769" s="220"/>
      <c r="N9769" s="108"/>
      <c r="O9769" s="220"/>
      <c r="P9769" s="108"/>
      <c r="Q9769" s="225"/>
    </row>
    <row r="9770" spans="2:17" x14ac:dyDescent="0.25">
      <c r="B9770" s="108"/>
      <c r="C9770" s="220"/>
      <c r="D9770" s="108"/>
      <c r="E9770" s="220"/>
      <c r="F9770" s="108"/>
      <c r="G9770" s="220"/>
      <c r="H9770" s="108"/>
      <c r="I9770" s="220"/>
      <c r="J9770" s="108"/>
      <c r="K9770" s="220"/>
      <c r="L9770" s="108"/>
      <c r="M9770" s="220"/>
      <c r="N9770" s="108"/>
      <c r="O9770" s="220"/>
      <c r="P9770" s="108"/>
      <c r="Q9770" s="225"/>
    </row>
    <row r="9771" spans="2:17" x14ac:dyDescent="0.25">
      <c r="B9771" s="108"/>
      <c r="C9771" s="220"/>
      <c r="D9771" s="108"/>
      <c r="E9771" s="220"/>
      <c r="F9771" s="108"/>
      <c r="G9771" s="220"/>
      <c r="H9771" s="108"/>
      <c r="I9771" s="220"/>
      <c r="J9771" s="108"/>
      <c r="K9771" s="220"/>
      <c r="L9771" s="108"/>
      <c r="M9771" s="220"/>
      <c r="N9771" s="108"/>
      <c r="O9771" s="220"/>
      <c r="P9771" s="108"/>
      <c r="Q9771" s="225"/>
    </row>
    <row r="9772" spans="2:17" x14ac:dyDescent="0.25">
      <c r="B9772" s="108"/>
      <c r="C9772" s="220"/>
      <c r="D9772" s="108"/>
      <c r="E9772" s="220"/>
      <c r="F9772" s="108"/>
      <c r="G9772" s="220"/>
      <c r="H9772" s="108"/>
      <c r="I9772" s="220"/>
      <c r="J9772" s="108"/>
      <c r="K9772" s="220"/>
      <c r="L9772" s="108"/>
      <c r="M9772" s="220"/>
      <c r="N9772" s="108"/>
      <c r="O9772" s="220"/>
      <c r="P9772" s="108"/>
      <c r="Q9772" s="225"/>
    </row>
    <row r="9773" spans="2:17" x14ac:dyDescent="0.25">
      <c r="B9773" s="108"/>
      <c r="C9773" s="220"/>
      <c r="D9773" s="108"/>
      <c r="E9773" s="220"/>
      <c r="F9773" s="108"/>
      <c r="G9773" s="220"/>
      <c r="H9773" s="108"/>
      <c r="I9773" s="220"/>
      <c r="J9773" s="108"/>
      <c r="K9773" s="220"/>
      <c r="L9773" s="108"/>
      <c r="M9773" s="220"/>
      <c r="N9773" s="108"/>
      <c r="O9773" s="220"/>
      <c r="P9773" s="108"/>
      <c r="Q9773" s="225"/>
    </row>
    <row r="9774" spans="2:17" x14ac:dyDescent="0.25">
      <c r="B9774" s="108"/>
      <c r="C9774" s="220"/>
      <c r="D9774" s="108"/>
      <c r="E9774" s="220"/>
      <c r="F9774" s="108"/>
      <c r="G9774" s="220"/>
      <c r="H9774" s="108"/>
      <c r="I9774" s="220"/>
      <c r="J9774" s="108"/>
      <c r="K9774" s="220"/>
      <c r="L9774" s="108"/>
      <c r="M9774" s="220"/>
      <c r="N9774" s="108"/>
      <c r="O9774" s="220"/>
      <c r="P9774" s="108"/>
      <c r="Q9774" s="225"/>
    </row>
    <row r="9775" spans="2:17" x14ac:dyDescent="0.25">
      <c r="B9775" s="108"/>
      <c r="C9775" s="220"/>
      <c r="D9775" s="108"/>
      <c r="E9775" s="220"/>
      <c r="F9775" s="108"/>
      <c r="G9775" s="220"/>
      <c r="H9775" s="108"/>
      <c r="I9775" s="220"/>
      <c r="J9775" s="108"/>
      <c r="K9775" s="220"/>
      <c r="L9775" s="108"/>
      <c r="M9775" s="220"/>
      <c r="N9775" s="108"/>
      <c r="O9775" s="220"/>
      <c r="P9775" s="108"/>
      <c r="Q9775" s="225"/>
    </row>
    <row r="9776" spans="2:17" x14ac:dyDescent="0.25">
      <c r="B9776" s="108"/>
      <c r="C9776" s="220"/>
      <c r="D9776" s="108"/>
      <c r="E9776" s="220"/>
      <c r="F9776" s="108"/>
      <c r="G9776" s="220"/>
      <c r="H9776" s="108"/>
      <c r="I9776" s="220"/>
      <c r="J9776" s="108"/>
      <c r="K9776" s="220"/>
      <c r="L9776" s="108"/>
      <c r="M9776" s="220"/>
      <c r="N9776" s="108"/>
      <c r="O9776" s="220"/>
      <c r="P9776" s="108"/>
      <c r="Q9776" s="225"/>
    </row>
    <row r="9777" spans="2:17" x14ac:dyDescent="0.25">
      <c r="B9777" s="108"/>
      <c r="C9777" s="220"/>
      <c r="D9777" s="108"/>
      <c r="E9777" s="220"/>
      <c r="F9777" s="108"/>
      <c r="G9777" s="220"/>
      <c r="H9777" s="108"/>
      <c r="I9777" s="220"/>
      <c r="J9777" s="108"/>
      <c r="K9777" s="220"/>
      <c r="L9777" s="108"/>
      <c r="M9777" s="220"/>
      <c r="N9777" s="108"/>
      <c r="O9777" s="220"/>
      <c r="P9777" s="108"/>
      <c r="Q9777" s="225"/>
    </row>
    <row r="9778" spans="2:17" x14ac:dyDescent="0.25">
      <c r="B9778" s="108"/>
      <c r="C9778" s="220"/>
      <c r="D9778" s="108"/>
      <c r="E9778" s="220"/>
      <c r="F9778" s="108"/>
      <c r="G9778" s="220"/>
      <c r="H9778" s="108"/>
      <c r="I9778" s="220"/>
      <c r="J9778" s="108"/>
      <c r="K9778" s="220"/>
      <c r="L9778" s="108"/>
      <c r="M9778" s="220"/>
      <c r="N9778" s="108"/>
      <c r="O9778" s="220"/>
      <c r="P9778" s="108"/>
      <c r="Q9778" s="225"/>
    </row>
    <row r="9779" spans="2:17" x14ac:dyDescent="0.25">
      <c r="B9779" s="108"/>
      <c r="C9779" s="220"/>
      <c r="D9779" s="108"/>
      <c r="E9779" s="220"/>
      <c r="F9779" s="108"/>
      <c r="G9779" s="220"/>
      <c r="H9779" s="108"/>
      <c r="I9779" s="220"/>
      <c r="J9779" s="108"/>
      <c r="K9779" s="220"/>
      <c r="L9779" s="108"/>
      <c r="M9779" s="220"/>
      <c r="N9779" s="108"/>
      <c r="O9779" s="220"/>
      <c r="P9779" s="108"/>
      <c r="Q9779" s="225"/>
    </row>
    <row r="9780" spans="2:17" x14ac:dyDescent="0.25">
      <c r="B9780" s="108"/>
      <c r="C9780" s="220"/>
      <c r="D9780" s="108"/>
      <c r="E9780" s="220"/>
      <c r="F9780" s="108"/>
      <c r="G9780" s="220"/>
      <c r="H9780" s="108"/>
      <c r="I9780" s="220"/>
      <c r="J9780" s="108"/>
      <c r="K9780" s="220"/>
      <c r="L9780" s="108"/>
      <c r="M9780" s="220"/>
      <c r="N9780" s="108"/>
      <c r="O9780" s="220"/>
      <c r="P9780" s="108"/>
      <c r="Q9780" s="225"/>
    </row>
    <row r="9781" spans="2:17" x14ac:dyDescent="0.25">
      <c r="B9781" s="108"/>
      <c r="C9781" s="220"/>
      <c r="D9781" s="108"/>
      <c r="E9781" s="220"/>
      <c r="F9781" s="108"/>
      <c r="G9781" s="220"/>
      <c r="H9781" s="108"/>
      <c r="I9781" s="220"/>
      <c r="J9781" s="108"/>
      <c r="K9781" s="220"/>
      <c r="L9781" s="108"/>
      <c r="M9781" s="220"/>
      <c r="N9781" s="108"/>
      <c r="O9781" s="220"/>
      <c r="P9781" s="108"/>
      <c r="Q9781" s="225"/>
    </row>
    <row r="9782" spans="2:17" x14ac:dyDescent="0.25">
      <c r="B9782" s="108"/>
      <c r="C9782" s="220"/>
      <c r="D9782" s="108"/>
      <c r="E9782" s="220"/>
      <c r="F9782" s="108"/>
      <c r="G9782" s="220"/>
      <c r="H9782" s="108"/>
      <c r="I9782" s="220"/>
      <c r="J9782" s="108"/>
      <c r="K9782" s="220"/>
      <c r="L9782" s="108"/>
      <c r="M9782" s="220"/>
      <c r="N9782" s="108"/>
      <c r="O9782" s="220"/>
      <c r="P9782" s="108"/>
      <c r="Q9782" s="225"/>
    </row>
    <row r="9783" spans="2:17" x14ac:dyDescent="0.25">
      <c r="B9783" s="108"/>
      <c r="C9783" s="220"/>
      <c r="D9783" s="108"/>
      <c r="E9783" s="220"/>
      <c r="F9783" s="108"/>
      <c r="G9783" s="220"/>
      <c r="H9783" s="108"/>
      <c r="I9783" s="220"/>
      <c r="J9783" s="108"/>
      <c r="K9783" s="220"/>
      <c r="L9783" s="108"/>
      <c r="M9783" s="220"/>
      <c r="N9783" s="108"/>
      <c r="O9783" s="220"/>
      <c r="P9783" s="108"/>
      <c r="Q9783" s="225"/>
    </row>
    <row r="9784" spans="2:17" x14ac:dyDescent="0.25">
      <c r="B9784" s="108"/>
      <c r="C9784" s="220"/>
      <c r="D9784" s="108"/>
      <c r="E9784" s="220"/>
      <c r="F9784" s="108"/>
      <c r="G9784" s="220"/>
      <c r="H9784" s="108"/>
      <c r="I9784" s="220"/>
      <c r="J9784" s="108"/>
      <c r="K9784" s="220"/>
      <c r="L9784" s="108"/>
      <c r="M9784" s="220"/>
      <c r="N9784" s="108"/>
      <c r="O9784" s="220"/>
      <c r="P9784" s="108"/>
      <c r="Q9784" s="225"/>
    </row>
    <row r="9785" spans="2:17" x14ac:dyDescent="0.25">
      <c r="B9785" s="108"/>
      <c r="C9785" s="220"/>
      <c r="D9785" s="108"/>
      <c r="E9785" s="220"/>
      <c r="F9785" s="108"/>
      <c r="G9785" s="220"/>
      <c r="H9785" s="108"/>
      <c r="I9785" s="220"/>
      <c r="J9785" s="108"/>
      <c r="K9785" s="220"/>
      <c r="L9785" s="108"/>
      <c r="M9785" s="220"/>
      <c r="N9785" s="108"/>
      <c r="O9785" s="220"/>
      <c r="P9785" s="108"/>
      <c r="Q9785" s="225"/>
    </row>
    <row r="9786" spans="2:17" x14ac:dyDescent="0.25">
      <c r="B9786" s="108"/>
      <c r="C9786" s="220"/>
      <c r="D9786" s="108"/>
      <c r="E9786" s="220"/>
      <c r="F9786" s="108"/>
      <c r="G9786" s="220"/>
      <c r="H9786" s="108"/>
      <c r="I9786" s="220"/>
      <c r="J9786" s="108"/>
      <c r="K9786" s="220"/>
      <c r="L9786" s="108"/>
      <c r="M9786" s="220"/>
      <c r="N9786" s="108"/>
      <c r="O9786" s="220"/>
      <c r="P9786" s="108"/>
      <c r="Q9786" s="225"/>
    </row>
    <row r="9787" spans="2:17" x14ac:dyDescent="0.25">
      <c r="B9787" s="108"/>
      <c r="C9787" s="220"/>
      <c r="D9787" s="108"/>
      <c r="E9787" s="220"/>
      <c r="F9787" s="108"/>
      <c r="G9787" s="220"/>
      <c r="H9787" s="108"/>
      <c r="I9787" s="220"/>
      <c r="J9787" s="108"/>
      <c r="K9787" s="220"/>
      <c r="L9787" s="108"/>
      <c r="M9787" s="220"/>
      <c r="N9787" s="108"/>
      <c r="O9787" s="220"/>
      <c r="P9787" s="108"/>
      <c r="Q9787" s="225"/>
    </row>
    <row r="9788" spans="2:17" x14ac:dyDescent="0.25">
      <c r="B9788" s="108"/>
      <c r="C9788" s="220"/>
      <c r="D9788" s="108"/>
      <c r="E9788" s="220"/>
      <c r="F9788" s="108"/>
      <c r="G9788" s="220"/>
      <c r="H9788" s="108"/>
      <c r="I9788" s="220"/>
      <c r="J9788" s="108"/>
      <c r="K9788" s="220"/>
      <c r="L9788" s="108"/>
      <c r="M9788" s="220"/>
      <c r="N9788" s="108"/>
      <c r="O9788" s="220"/>
      <c r="P9788" s="108"/>
      <c r="Q9788" s="225"/>
    </row>
    <row r="9789" spans="2:17" x14ac:dyDescent="0.25">
      <c r="B9789" s="108"/>
      <c r="C9789" s="220"/>
      <c r="D9789" s="108"/>
      <c r="E9789" s="220"/>
      <c r="F9789" s="108"/>
      <c r="G9789" s="220"/>
      <c r="H9789" s="108"/>
      <c r="I9789" s="220"/>
      <c r="J9789" s="108"/>
      <c r="K9789" s="220"/>
      <c r="L9789" s="108"/>
      <c r="M9789" s="220"/>
      <c r="N9789" s="108"/>
      <c r="O9789" s="220"/>
      <c r="P9789" s="108"/>
      <c r="Q9789" s="225"/>
    </row>
    <row r="9790" spans="2:17" x14ac:dyDescent="0.25">
      <c r="B9790" s="108"/>
      <c r="C9790" s="220"/>
      <c r="D9790" s="108"/>
      <c r="E9790" s="220"/>
      <c r="F9790" s="108"/>
      <c r="G9790" s="220"/>
      <c r="H9790" s="108"/>
      <c r="I9790" s="220"/>
      <c r="J9790" s="108"/>
      <c r="K9790" s="220"/>
      <c r="L9790" s="108"/>
      <c r="M9790" s="220"/>
      <c r="N9790" s="108"/>
      <c r="O9790" s="220"/>
      <c r="P9790" s="108"/>
      <c r="Q9790" s="225"/>
    </row>
    <row r="9791" spans="2:17" x14ac:dyDescent="0.25">
      <c r="B9791" s="108"/>
      <c r="C9791" s="220"/>
      <c r="D9791" s="108"/>
      <c r="E9791" s="220"/>
      <c r="F9791" s="108"/>
      <c r="G9791" s="220"/>
      <c r="H9791" s="108"/>
      <c r="I9791" s="220"/>
      <c r="J9791" s="108"/>
      <c r="K9791" s="220"/>
      <c r="L9791" s="108"/>
      <c r="M9791" s="220"/>
      <c r="N9791" s="108"/>
      <c r="O9791" s="220"/>
      <c r="P9791" s="108"/>
      <c r="Q9791" s="225"/>
    </row>
    <row r="9792" spans="2:17" x14ac:dyDescent="0.25">
      <c r="B9792" s="108"/>
      <c r="C9792" s="220"/>
      <c r="D9792" s="108"/>
      <c r="E9792" s="220"/>
      <c r="F9792" s="108"/>
      <c r="G9792" s="220"/>
      <c r="H9792" s="108"/>
      <c r="I9792" s="220"/>
      <c r="J9792" s="108"/>
      <c r="K9792" s="220"/>
      <c r="L9792" s="108"/>
      <c r="M9792" s="220"/>
      <c r="N9792" s="108"/>
      <c r="O9792" s="220"/>
      <c r="P9792" s="108"/>
      <c r="Q9792" s="225"/>
    </row>
    <row r="9793" spans="2:17" x14ac:dyDescent="0.25">
      <c r="B9793" s="108"/>
      <c r="C9793" s="220"/>
      <c r="D9793" s="108"/>
      <c r="E9793" s="220"/>
      <c r="F9793" s="108"/>
      <c r="G9793" s="220"/>
      <c r="H9793" s="108"/>
      <c r="I9793" s="220"/>
      <c r="J9793" s="108"/>
      <c r="K9793" s="220"/>
      <c r="L9793" s="108"/>
      <c r="M9793" s="220"/>
      <c r="N9793" s="108"/>
      <c r="O9793" s="220"/>
      <c r="P9793" s="108"/>
      <c r="Q9793" s="225"/>
    </row>
    <row r="9794" spans="2:17" x14ac:dyDescent="0.25">
      <c r="B9794" s="108"/>
      <c r="C9794" s="220"/>
      <c r="D9794" s="108"/>
      <c r="E9794" s="220"/>
      <c r="F9794" s="108"/>
      <c r="G9794" s="220"/>
      <c r="H9794" s="108"/>
      <c r="I9794" s="220"/>
      <c r="J9794" s="108"/>
      <c r="K9794" s="220"/>
      <c r="L9794" s="108"/>
      <c r="M9794" s="220"/>
      <c r="N9794" s="108"/>
      <c r="O9794" s="220"/>
      <c r="P9794" s="108"/>
      <c r="Q9794" s="225"/>
    </row>
    <row r="9795" spans="2:17" x14ac:dyDescent="0.25">
      <c r="B9795" s="108"/>
      <c r="C9795" s="220"/>
      <c r="D9795" s="108"/>
      <c r="E9795" s="220"/>
      <c r="F9795" s="108"/>
      <c r="G9795" s="220"/>
      <c r="H9795" s="108"/>
      <c r="I9795" s="220"/>
      <c r="J9795" s="108"/>
      <c r="K9795" s="220"/>
      <c r="L9795" s="108"/>
      <c r="M9795" s="220"/>
      <c r="N9795" s="108"/>
      <c r="O9795" s="220"/>
      <c r="P9795" s="108"/>
      <c r="Q9795" s="225"/>
    </row>
    <row r="9796" spans="2:17" x14ac:dyDescent="0.25">
      <c r="B9796" s="108"/>
      <c r="C9796" s="220"/>
      <c r="D9796" s="108"/>
      <c r="E9796" s="220"/>
      <c r="F9796" s="108"/>
      <c r="G9796" s="220"/>
      <c r="H9796" s="108"/>
      <c r="I9796" s="220"/>
      <c r="J9796" s="108"/>
      <c r="K9796" s="220"/>
      <c r="L9796" s="108"/>
      <c r="M9796" s="220"/>
      <c r="N9796" s="108"/>
      <c r="O9796" s="220"/>
      <c r="P9796" s="108"/>
      <c r="Q9796" s="225"/>
    </row>
    <row r="9797" spans="2:17" x14ac:dyDescent="0.25">
      <c r="B9797" s="108"/>
      <c r="C9797" s="220"/>
      <c r="D9797" s="108"/>
      <c r="E9797" s="220"/>
      <c r="F9797" s="108"/>
      <c r="G9797" s="220"/>
      <c r="H9797" s="108"/>
      <c r="I9797" s="220"/>
      <c r="J9797" s="108"/>
      <c r="K9797" s="220"/>
      <c r="L9797" s="108"/>
      <c r="M9797" s="220"/>
      <c r="N9797" s="108"/>
      <c r="O9797" s="220"/>
      <c r="P9797" s="108"/>
      <c r="Q9797" s="225"/>
    </row>
    <row r="9798" spans="2:17" x14ac:dyDescent="0.25">
      <c r="B9798" s="108"/>
      <c r="C9798" s="220"/>
      <c r="D9798" s="108"/>
      <c r="E9798" s="220"/>
      <c r="F9798" s="108"/>
      <c r="G9798" s="220"/>
      <c r="H9798" s="108"/>
      <c r="I9798" s="220"/>
      <c r="J9798" s="108"/>
      <c r="K9798" s="220"/>
      <c r="L9798" s="108"/>
      <c r="M9798" s="220"/>
      <c r="N9798" s="108"/>
      <c r="O9798" s="220"/>
      <c r="P9798" s="108"/>
      <c r="Q9798" s="225"/>
    </row>
    <row r="9799" spans="2:17" x14ac:dyDescent="0.25">
      <c r="B9799" s="108"/>
      <c r="C9799" s="220"/>
      <c r="D9799" s="108"/>
      <c r="E9799" s="220"/>
      <c r="F9799" s="108"/>
      <c r="G9799" s="220"/>
      <c r="H9799" s="108"/>
      <c r="I9799" s="220"/>
      <c r="J9799" s="108"/>
      <c r="K9799" s="220"/>
      <c r="L9799" s="108"/>
      <c r="M9799" s="220"/>
      <c r="N9799" s="108"/>
      <c r="O9799" s="220"/>
      <c r="P9799" s="108"/>
      <c r="Q9799" s="225"/>
    </row>
    <row r="9800" spans="2:17" x14ac:dyDescent="0.25">
      <c r="B9800" s="108"/>
      <c r="C9800" s="220"/>
      <c r="D9800" s="108"/>
      <c r="E9800" s="220"/>
      <c r="F9800" s="108"/>
      <c r="G9800" s="220"/>
      <c r="H9800" s="108"/>
      <c r="I9800" s="220"/>
      <c r="J9800" s="108"/>
      <c r="K9800" s="220"/>
      <c r="L9800" s="108"/>
      <c r="M9800" s="220"/>
      <c r="N9800" s="108"/>
      <c r="O9800" s="220"/>
      <c r="P9800" s="108"/>
      <c r="Q9800" s="225"/>
    </row>
    <row r="9801" spans="2:17" x14ac:dyDescent="0.25">
      <c r="B9801" s="108"/>
      <c r="C9801" s="220"/>
      <c r="D9801" s="108"/>
      <c r="E9801" s="220"/>
      <c r="F9801" s="108"/>
      <c r="G9801" s="220"/>
      <c r="H9801" s="108"/>
      <c r="I9801" s="220"/>
      <c r="J9801" s="108"/>
      <c r="K9801" s="220"/>
      <c r="L9801" s="108"/>
      <c r="M9801" s="220"/>
      <c r="N9801" s="108"/>
      <c r="O9801" s="220"/>
      <c r="P9801" s="108"/>
      <c r="Q9801" s="225"/>
    </row>
    <row r="9802" spans="2:17" x14ac:dyDescent="0.25">
      <c r="B9802" s="108"/>
      <c r="C9802" s="220"/>
      <c r="D9802" s="108"/>
      <c r="E9802" s="220"/>
      <c r="F9802" s="108"/>
      <c r="G9802" s="220"/>
      <c r="H9802" s="108"/>
      <c r="I9802" s="220"/>
      <c r="J9802" s="108"/>
      <c r="K9802" s="220"/>
      <c r="L9802" s="108"/>
      <c r="M9802" s="220"/>
      <c r="N9802" s="108"/>
      <c r="O9802" s="220"/>
      <c r="P9802" s="108"/>
      <c r="Q9802" s="225"/>
    </row>
    <row r="9803" spans="2:17" x14ac:dyDescent="0.25">
      <c r="B9803" s="108"/>
      <c r="C9803" s="220"/>
      <c r="D9803" s="108"/>
      <c r="E9803" s="220"/>
      <c r="F9803" s="108"/>
      <c r="G9803" s="220"/>
      <c r="H9803" s="108"/>
      <c r="I9803" s="220"/>
      <c r="J9803" s="108"/>
      <c r="K9803" s="220"/>
      <c r="L9803" s="108"/>
      <c r="M9803" s="220"/>
      <c r="N9803" s="108"/>
      <c r="O9803" s="220"/>
      <c r="P9803" s="108"/>
      <c r="Q9803" s="225"/>
    </row>
    <row r="9804" spans="2:17" x14ac:dyDescent="0.25">
      <c r="B9804" s="108"/>
      <c r="C9804" s="220"/>
      <c r="D9804" s="108"/>
      <c r="E9804" s="220"/>
      <c r="F9804" s="108"/>
      <c r="G9804" s="220"/>
      <c r="H9804" s="108"/>
      <c r="I9804" s="220"/>
      <c r="J9804" s="108"/>
      <c r="K9804" s="220"/>
      <c r="L9804" s="108"/>
      <c r="M9804" s="220"/>
      <c r="N9804" s="108"/>
      <c r="O9804" s="220"/>
      <c r="P9804" s="108"/>
      <c r="Q9804" s="225"/>
    </row>
    <row r="9805" spans="2:17" x14ac:dyDescent="0.25">
      <c r="B9805" s="108"/>
      <c r="C9805" s="220"/>
      <c r="D9805" s="108"/>
      <c r="E9805" s="220"/>
      <c r="F9805" s="108"/>
      <c r="G9805" s="220"/>
      <c r="H9805" s="108"/>
      <c r="I9805" s="220"/>
      <c r="J9805" s="108"/>
      <c r="K9805" s="220"/>
      <c r="L9805" s="108"/>
      <c r="M9805" s="220"/>
      <c r="N9805" s="108"/>
      <c r="O9805" s="220"/>
      <c r="P9805" s="108"/>
      <c r="Q9805" s="225"/>
    </row>
    <row r="9806" spans="2:17" x14ac:dyDescent="0.25">
      <c r="B9806" s="108"/>
      <c r="C9806" s="220"/>
      <c r="D9806" s="108"/>
      <c r="E9806" s="220"/>
      <c r="F9806" s="108"/>
      <c r="G9806" s="220"/>
      <c r="H9806" s="108"/>
      <c r="I9806" s="220"/>
      <c r="J9806" s="108"/>
      <c r="K9806" s="220"/>
      <c r="L9806" s="108"/>
      <c r="M9806" s="220"/>
      <c r="N9806" s="108"/>
      <c r="O9806" s="220"/>
      <c r="P9806" s="108"/>
      <c r="Q9806" s="225"/>
    </row>
    <row r="9807" spans="2:17" x14ac:dyDescent="0.25">
      <c r="B9807" s="108"/>
      <c r="C9807" s="220"/>
      <c r="D9807" s="108"/>
      <c r="E9807" s="220"/>
      <c r="F9807" s="108"/>
      <c r="G9807" s="220"/>
      <c r="H9807" s="108"/>
      <c r="I9807" s="220"/>
      <c r="J9807" s="108"/>
      <c r="K9807" s="220"/>
      <c r="L9807" s="108"/>
      <c r="M9807" s="220"/>
      <c r="N9807" s="108"/>
      <c r="O9807" s="220"/>
      <c r="P9807" s="108"/>
      <c r="Q9807" s="225"/>
    </row>
    <row r="9808" spans="2:17" x14ac:dyDescent="0.25">
      <c r="B9808" s="108"/>
      <c r="C9808" s="220"/>
      <c r="D9808" s="108"/>
      <c r="E9808" s="220"/>
      <c r="F9808" s="108"/>
      <c r="G9808" s="220"/>
      <c r="H9808" s="108"/>
      <c r="I9808" s="220"/>
      <c r="J9808" s="108"/>
      <c r="K9808" s="220"/>
      <c r="L9808" s="108"/>
      <c r="M9808" s="220"/>
      <c r="N9808" s="108"/>
      <c r="O9808" s="220"/>
      <c r="P9808" s="108"/>
      <c r="Q9808" s="225"/>
    </row>
    <row r="9809" spans="2:17" x14ac:dyDescent="0.25">
      <c r="B9809" s="108"/>
      <c r="C9809" s="220"/>
      <c r="D9809" s="108"/>
      <c r="E9809" s="220"/>
      <c r="F9809" s="108"/>
      <c r="G9809" s="220"/>
      <c r="H9809" s="108"/>
      <c r="I9809" s="220"/>
      <c r="J9809" s="108"/>
      <c r="K9809" s="220"/>
      <c r="L9809" s="108"/>
      <c r="M9809" s="220"/>
      <c r="N9809" s="108"/>
      <c r="O9809" s="220"/>
      <c r="P9809" s="108"/>
      <c r="Q9809" s="225"/>
    </row>
    <row r="9810" spans="2:17" x14ac:dyDescent="0.25">
      <c r="B9810" s="108"/>
      <c r="C9810" s="220"/>
      <c r="D9810" s="108"/>
      <c r="E9810" s="220"/>
      <c r="F9810" s="108"/>
      <c r="G9810" s="220"/>
      <c r="H9810" s="108"/>
      <c r="I9810" s="220"/>
      <c r="J9810" s="108"/>
      <c r="K9810" s="220"/>
      <c r="L9810" s="108"/>
      <c r="M9810" s="220"/>
      <c r="N9810" s="108"/>
      <c r="O9810" s="220"/>
      <c r="P9810" s="108"/>
      <c r="Q9810" s="225"/>
    </row>
    <row r="9811" spans="2:17" x14ac:dyDescent="0.25">
      <c r="B9811" s="108"/>
      <c r="C9811" s="220"/>
      <c r="D9811" s="108"/>
      <c r="E9811" s="220"/>
      <c r="F9811" s="108"/>
      <c r="G9811" s="220"/>
      <c r="H9811" s="108"/>
      <c r="I9811" s="220"/>
      <c r="J9811" s="108"/>
      <c r="K9811" s="220"/>
      <c r="L9811" s="108"/>
      <c r="M9811" s="220"/>
      <c r="N9811" s="108"/>
      <c r="O9811" s="220"/>
      <c r="P9811" s="108"/>
      <c r="Q9811" s="225"/>
    </row>
    <row r="9812" spans="2:17" x14ac:dyDescent="0.25">
      <c r="B9812" s="108"/>
      <c r="C9812" s="220"/>
      <c r="D9812" s="108"/>
      <c r="E9812" s="220"/>
      <c r="F9812" s="108"/>
      <c r="G9812" s="220"/>
      <c r="H9812" s="108"/>
      <c r="I9812" s="220"/>
      <c r="J9812" s="108"/>
      <c r="K9812" s="220"/>
      <c r="L9812" s="108"/>
      <c r="M9812" s="220"/>
      <c r="N9812" s="108"/>
      <c r="O9812" s="220"/>
      <c r="P9812" s="108"/>
      <c r="Q9812" s="225"/>
    </row>
    <row r="9813" spans="2:17" x14ac:dyDescent="0.25">
      <c r="B9813" s="108"/>
      <c r="C9813" s="220"/>
      <c r="D9813" s="108"/>
      <c r="E9813" s="220"/>
      <c r="F9813" s="108"/>
      <c r="G9813" s="220"/>
      <c r="H9813" s="108"/>
      <c r="I9813" s="220"/>
      <c r="J9813" s="108"/>
      <c r="K9813" s="220"/>
      <c r="L9813" s="108"/>
      <c r="M9813" s="220"/>
      <c r="N9813" s="108"/>
      <c r="O9813" s="220"/>
      <c r="P9813" s="108"/>
      <c r="Q9813" s="225"/>
    </row>
    <row r="9814" spans="2:17" x14ac:dyDescent="0.25">
      <c r="B9814" s="108"/>
      <c r="C9814" s="220"/>
      <c r="D9814" s="108"/>
      <c r="E9814" s="220"/>
      <c r="F9814" s="108"/>
      <c r="G9814" s="220"/>
      <c r="H9814" s="108"/>
      <c r="I9814" s="220"/>
      <c r="J9814" s="108"/>
      <c r="K9814" s="220"/>
      <c r="L9814" s="108"/>
      <c r="M9814" s="220"/>
      <c r="N9814" s="108"/>
      <c r="O9814" s="220"/>
      <c r="P9814" s="108"/>
      <c r="Q9814" s="225"/>
    </row>
    <row r="9815" spans="2:17" x14ac:dyDescent="0.25">
      <c r="B9815" s="108"/>
      <c r="C9815" s="220"/>
      <c r="D9815" s="108"/>
      <c r="E9815" s="220"/>
      <c r="F9815" s="108"/>
      <c r="G9815" s="220"/>
      <c r="H9815" s="108"/>
      <c r="I9815" s="220"/>
      <c r="J9815" s="108"/>
      <c r="K9815" s="220"/>
      <c r="L9815" s="108"/>
      <c r="M9815" s="220"/>
      <c r="N9815" s="108"/>
      <c r="O9815" s="220"/>
      <c r="P9815" s="108"/>
      <c r="Q9815" s="225"/>
    </row>
    <row r="9816" spans="2:17" x14ac:dyDescent="0.25">
      <c r="B9816" s="108"/>
      <c r="C9816" s="220"/>
      <c r="D9816" s="108"/>
      <c r="E9816" s="220"/>
      <c r="F9816" s="108"/>
      <c r="G9816" s="220"/>
      <c r="H9816" s="108"/>
      <c r="I9816" s="220"/>
      <c r="J9816" s="108"/>
      <c r="K9816" s="220"/>
      <c r="L9816" s="108"/>
      <c r="M9816" s="220"/>
      <c r="N9816" s="108"/>
      <c r="O9816" s="220"/>
      <c r="P9816" s="108"/>
      <c r="Q9816" s="225"/>
    </row>
    <row r="9817" spans="2:17" x14ac:dyDescent="0.25">
      <c r="B9817" s="108"/>
      <c r="C9817" s="220"/>
      <c r="D9817" s="108"/>
      <c r="E9817" s="220"/>
      <c r="F9817" s="108"/>
      <c r="G9817" s="220"/>
      <c r="H9817" s="108"/>
      <c r="I9817" s="220"/>
      <c r="J9817" s="108"/>
      <c r="K9817" s="220"/>
      <c r="L9817" s="108"/>
      <c r="M9817" s="220"/>
      <c r="N9817" s="108"/>
      <c r="O9817" s="220"/>
      <c r="P9817" s="108"/>
      <c r="Q9817" s="225"/>
    </row>
    <row r="9818" spans="2:17" x14ac:dyDescent="0.25">
      <c r="B9818" s="108"/>
      <c r="C9818" s="220"/>
      <c r="D9818" s="108"/>
      <c r="E9818" s="220"/>
      <c r="F9818" s="108"/>
      <c r="G9818" s="220"/>
      <c r="H9818" s="108"/>
      <c r="I9818" s="220"/>
      <c r="J9818" s="108"/>
      <c r="K9818" s="220"/>
      <c r="L9818" s="108"/>
      <c r="M9818" s="220"/>
      <c r="N9818" s="108"/>
      <c r="O9818" s="220"/>
      <c r="P9818" s="108"/>
      <c r="Q9818" s="225"/>
    </row>
    <row r="9819" spans="2:17" x14ac:dyDescent="0.25">
      <c r="B9819" s="108"/>
      <c r="C9819" s="220"/>
      <c r="D9819" s="108"/>
      <c r="E9819" s="220"/>
      <c r="F9819" s="108"/>
      <c r="G9819" s="220"/>
      <c r="H9819" s="108"/>
      <c r="I9819" s="220"/>
      <c r="J9819" s="108"/>
      <c r="K9819" s="220"/>
      <c r="L9819" s="108"/>
      <c r="M9819" s="220"/>
      <c r="N9819" s="108"/>
      <c r="O9819" s="220"/>
      <c r="P9819" s="108"/>
      <c r="Q9819" s="225"/>
    </row>
    <row r="9820" spans="2:17" x14ac:dyDescent="0.25">
      <c r="B9820" s="108"/>
      <c r="C9820" s="220"/>
      <c r="D9820" s="108"/>
      <c r="E9820" s="220"/>
      <c r="F9820" s="108"/>
      <c r="G9820" s="220"/>
      <c r="H9820" s="108"/>
      <c r="I9820" s="220"/>
      <c r="J9820" s="108"/>
      <c r="K9820" s="220"/>
      <c r="L9820" s="108"/>
      <c r="M9820" s="220"/>
      <c r="N9820" s="108"/>
      <c r="O9820" s="220"/>
      <c r="P9820" s="108"/>
      <c r="Q9820" s="225"/>
    </row>
    <row r="9821" spans="2:17" x14ac:dyDescent="0.25">
      <c r="B9821" s="108"/>
      <c r="C9821" s="220"/>
      <c r="D9821" s="108"/>
      <c r="E9821" s="220"/>
      <c r="F9821" s="108"/>
      <c r="G9821" s="220"/>
      <c r="H9821" s="108"/>
      <c r="I9821" s="220"/>
      <c r="J9821" s="108"/>
      <c r="K9821" s="220"/>
      <c r="L9821" s="108"/>
      <c r="M9821" s="220"/>
      <c r="N9821" s="108"/>
      <c r="O9821" s="220"/>
      <c r="P9821" s="108"/>
      <c r="Q9821" s="225"/>
    </row>
    <row r="9822" spans="2:17" x14ac:dyDescent="0.25">
      <c r="B9822" s="108"/>
      <c r="C9822" s="220"/>
      <c r="D9822" s="108"/>
      <c r="E9822" s="220"/>
      <c r="F9822" s="108"/>
      <c r="G9822" s="220"/>
      <c r="H9822" s="108"/>
      <c r="I9822" s="220"/>
      <c r="J9822" s="108"/>
      <c r="K9822" s="220"/>
      <c r="L9822" s="108"/>
      <c r="M9822" s="220"/>
      <c r="N9822" s="108"/>
      <c r="O9822" s="220"/>
      <c r="P9822" s="108"/>
      <c r="Q9822" s="225"/>
    </row>
    <row r="9823" spans="2:17" x14ac:dyDescent="0.25">
      <c r="B9823" s="108"/>
      <c r="C9823" s="220"/>
      <c r="D9823" s="108"/>
      <c r="E9823" s="220"/>
      <c r="F9823" s="108"/>
      <c r="G9823" s="220"/>
      <c r="H9823" s="108"/>
      <c r="I9823" s="220"/>
      <c r="J9823" s="108"/>
      <c r="K9823" s="220"/>
      <c r="L9823" s="108"/>
      <c r="M9823" s="220"/>
      <c r="N9823" s="108"/>
      <c r="O9823" s="220"/>
      <c r="P9823" s="108"/>
      <c r="Q9823" s="225"/>
    </row>
    <row r="9824" spans="2:17" x14ac:dyDescent="0.25">
      <c r="B9824" s="108"/>
      <c r="C9824" s="220"/>
      <c r="D9824" s="108"/>
      <c r="E9824" s="220"/>
      <c r="F9824" s="108"/>
      <c r="G9824" s="220"/>
      <c r="H9824" s="108"/>
      <c r="I9824" s="220"/>
      <c r="J9824" s="108"/>
      <c r="K9824" s="220"/>
      <c r="L9824" s="108"/>
      <c r="M9824" s="220"/>
      <c r="N9824" s="108"/>
      <c r="O9824" s="220"/>
      <c r="P9824" s="108"/>
      <c r="Q9824" s="225"/>
    </row>
    <row r="9825" spans="2:17" x14ac:dyDescent="0.25">
      <c r="B9825" s="108"/>
      <c r="C9825" s="220"/>
      <c r="D9825" s="108"/>
      <c r="E9825" s="220"/>
      <c r="F9825" s="108"/>
      <c r="G9825" s="220"/>
      <c r="H9825" s="108"/>
      <c r="I9825" s="220"/>
      <c r="J9825" s="108"/>
      <c r="K9825" s="220"/>
      <c r="L9825" s="108"/>
      <c r="M9825" s="220"/>
      <c r="N9825" s="108"/>
      <c r="O9825" s="220"/>
      <c r="P9825" s="108"/>
      <c r="Q9825" s="225"/>
    </row>
    <row r="9826" spans="2:17" x14ac:dyDescent="0.25">
      <c r="B9826" s="108"/>
      <c r="C9826" s="220"/>
      <c r="D9826" s="108"/>
      <c r="E9826" s="220"/>
      <c r="F9826" s="108"/>
      <c r="G9826" s="220"/>
      <c r="H9826" s="108"/>
      <c r="I9826" s="220"/>
      <c r="J9826" s="108"/>
      <c r="K9826" s="220"/>
      <c r="L9826" s="108"/>
      <c r="M9826" s="220"/>
      <c r="N9826" s="108"/>
      <c r="O9826" s="220"/>
      <c r="P9826" s="108"/>
      <c r="Q9826" s="225"/>
    </row>
    <row r="9827" spans="2:17" x14ac:dyDescent="0.25">
      <c r="B9827" s="108"/>
      <c r="C9827" s="220"/>
      <c r="D9827" s="108"/>
      <c r="E9827" s="220"/>
      <c r="F9827" s="108"/>
      <c r="G9827" s="220"/>
      <c r="H9827" s="108"/>
      <c r="I9827" s="220"/>
      <c r="J9827" s="108"/>
      <c r="K9827" s="220"/>
      <c r="L9827" s="108"/>
      <c r="M9827" s="220"/>
      <c r="N9827" s="108"/>
      <c r="O9827" s="220"/>
      <c r="P9827" s="108"/>
      <c r="Q9827" s="225"/>
    </row>
    <row r="9828" spans="2:17" x14ac:dyDescent="0.25">
      <c r="B9828" s="108"/>
      <c r="C9828" s="220"/>
      <c r="D9828" s="108"/>
      <c r="E9828" s="220"/>
      <c r="F9828" s="108"/>
      <c r="G9828" s="220"/>
      <c r="H9828" s="108"/>
      <c r="I9828" s="220"/>
      <c r="J9828" s="108"/>
      <c r="K9828" s="220"/>
      <c r="L9828" s="108"/>
      <c r="M9828" s="220"/>
      <c r="N9828" s="108"/>
      <c r="O9828" s="220"/>
      <c r="P9828" s="108"/>
      <c r="Q9828" s="225"/>
    </row>
    <row r="9829" spans="2:17" x14ac:dyDescent="0.25">
      <c r="B9829" s="108"/>
      <c r="C9829" s="220"/>
      <c r="D9829" s="108"/>
      <c r="E9829" s="220"/>
      <c r="F9829" s="108"/>
      <c r="G9829" s="220"/>
      <c r="H9829" s="108"/>
      <c r="I9829" s="220"/>
      <c r="J9829" s="108"/>
      <c r="K9829" s="220"/>
      <c r="L9829" s="108"/>
      <c r="M9829" s="220"/>
      <c r="N9829" s="108"/>
      <c r="O9829" s="220"/>
      <c r="P9829" s="108"/>
      <c r="Q9829" s="225"/>
    </row>
    <row r="9830" spans="2:17" x14ac:dyDescent="0.25">
      <c r="B9830" s="108"/>
      <c r="C9830" s="220"/>
      <c r="D9830" s="108"/>
      <c r="E9830" s="220"/>
      <c r="F9830" s="108"/>
      <c r="G9830" s="220"/>
      <c r="H9830" s="108"/>
      <c r="I9830" s="220"/>
      <c r="J9830" s="108"/>
      <c r="K9830" s="220"/>
      <c r="L9830" s="108"/>
      <c r="M9830" s="220"/>
      <c r="N9830" s="108"/>
      <c r="O9830" s="220"/>
      <c r="P9830" s="108"/>
      <c r="Q9830" s="225"/>
    </row>
    <row r="9831" spans="2:17" x14ac:dyDescent="0.25">
      <c r="B9831" s="108"/>
      <c r="C9831" s="220"/>
      <c r="D9831" s="108"/>
      <c r="E9831" s="220"/>
      <c r="F9831" s="108"/>
      <c r="G9831" s="220"/>
      <c r="H9831" s="108"/>
      <c r="I9831" s="220"/>
      <c r="J9831" s="108"/>
      <c r="K9831" s="220"/>
      <c r="L9831" s="108"/>
      <c r="M9831" s="220"/>
      <c r="N9831" s="108"/>
      <c r="O9831" s="220"/>
      <c r="P9831" s="108"/>
      <c r="Q9831" s="225"/>
    </row>
    <row r="9832" spans="2:17" x14ac:dyDescent="0.25">
      <c r="B9832" s="108"/>
      <c r="C9832" s="220"/>
      <c r="D9832" s="108"/>
      <c r="E9832" s="220"/>
      <c r="F9832" s="108"/>
      <c r="G9832" s="220"/>
      <c r="H9832" s="108"/>
      <c r="I9832" s="220"/>
      <c r="J9832" s="108"/>
      <c r="K9832" s="220"/>
      <c r="L9832" s="108"/>
      <c r="M9832" s="220"/>
      <c r="N9832" s="108"/>
      <c r="O9832" s="220"/>
      <c r="P9832" s="108"/>
      <c r="Q9832" s="225"/>
    </row>
    <row r="9833" spans="2:17" x14ac:dyDescent="0.25">
      <c r="B9833" s="108"/>
      <c r="C9833" s="220"/>
      <c r="D9833" s="108"/>
      <c r="E9833" s="220"/>
      <c r="F9833" s="108"/>
      <c r="G9833" s="220"/>
      <c r="H9833" s="108"/>
      <c r="I9833" s="220"/>
      <c r="J9833" s="108"/>
      <c r="K9833" s="220"/>
      <c r="L9833" s="108"/>
      <c r="M9833" s="220"/>
      <c r="N9833" s="108"/>
      <c r="O9833" s="220"/>
      <c r="P9833" s="108"/>
      <c r="Q9833" s="225"/>
    </row>
    <row r="9834" spans="2:17" x14ac:dyDescent="0.25">
      <c r="B9834" s="108"/>
      <c r="C9834" s="220"/>
      <c r="D9834" s="108"/>
      <c r="E9834" s="220"/>
      <c r="F9834" s="108"/>
      <c r="G9834" s="220"/>
      <c r="H9834" s="108"/>
      <c r="I9834" s="220"/>
      <c r="J9834" s="108"/>
      <c r="K9834" s="220"/>
      <c r="L9834" s="108"/>
      <c r="M9834" s="220"/>
      <c r="N9834" s="108"/>
      <c r="O9834" s="220"/>
      <c r="P9834" s="108"/>
      <c r="Q9834" s="225"/>
    </row>
    <row r="9835" spans="2:17" x14ac:dyDescent="0.25">
      <c r="B9835" s="108"/>
      <c r="C9835" s="220"/>
      <c r="D9835" s="108"/>
      <c r="E9835" s="220"/>
      <c r="F9835" s="108"/>
      <c r="G9835" s="220"/>
      <c r="H9835" s="108"/>
      <c r="I9835" s="220"/>
      <c r="J9835" s="108"/>
      <c r="K9835" s="220"/>
      <c r="L9835" s="108"/>
      <c r="M9835" s="220"/>
      <c r="N9835" s="108"/>
      <c r="O9835" s="220"/>
      <c r="P9835" s="108"/>
      <c r="Q9835" s="225"/>
    </row>
    <row r="9836" spans="2:17" x14ac:dyDescent="0.25">
      <c r="B9836" s="108"/>
      <c r="C9836" s="220"/>
      <c r="D9836" s="108"/>
      <c r="E9836" s="220"/>
      <c r="F9836" s="108"/>
      <c r="G9836" s="220"/>
      <c r="H9836" s="108"/>
      <c r="I9836" s="220"/>
      <c r="J9836" s="108"/>
      <c r="K9836" s="220"/>
      <c r="L9836" s="108"/>
      <c r="M9836" s="220"/>
      <c r="N9836" s="108"/>
      <c r="O9836" s="220"/>
      <c r="P9836" s="108"/>
      <c r="Q9836" s="225"/>
    </row>
    <row r="9837" spans="2:17" x14ac:dyDescent="0.25">
      <c r="B9837" s="108"/>
      <c r="C9837" s="220"/>
      <c r="D9837" s="108"/>
      <c r="E9837" s="220"/>
      <c r="F9837" s="108"/>
      <c r="G9837" s="220"/>
      <c r="H9837" s="108"/>
      <c r="I9837" s="220"/>
      <c r="J9837" s="108"/>
      <c r="K9837" s="220"/>
      <c r="L9837" s="108"/>
      <c r="M9837" s="220"/>
      <c r="N9837" s="108"/>
      <c r="O9837" s="220"/>
      <c r="P9837" s="108"/>
      <c r="Q9837" s="225"/>
    </row>
    <row r="9838" spans="2:17" x14ac:dyDescent="0.25">
      <c r="B9838" s="108"/>
      <c r="C9838" s="220"/>
      <c r="D9838" s="108"/>
      <c r="E9838" s="220"/>
      <c r="F9838" s="108"/>
      <c r="G9838" s="220"/>
      <c r="H9838" s="108"/>
      <c r="I9838" s="220"/>
      <c r="J9838" s="108"/>
      <c r="K9838" s="220"/>
      <c r="L9838" s="108"/>
      <c r="M9838" s="220"/>
      <c r="N9838" s="108"/>
      <c r="O9838" s="220"/>
      <c r="P9838" s="108"/>
      <c r="Q9838" s="225"/>
    </row>
    <row r="9839" spans="2:17" x14ac:dyDescent="0.25">
      <c r="B9839" s="108"/>
      <c r="C9839" s="220"/>
      <c r="D9839" s="108"/>
      <c r="E9839" s="220"/>
      <c r="F9839" s="108"/>
      <c r="G9839" s="220"/>
      <c r="H9839" s="108"/>
      <c r="I9839" s="220"/>
      <c r="J9839" s="108"/>
      <c r="K9839" s="220"/>
      <c r="L9839" s="108"/>
      <c r="M9839" s="220"/>
      <c r="N9839" s="108"/>
      <c r="O9839" s="220"/>
      <c r="P9839" s="108"/>
      <c r="Q9839" s="225"/>
    </row>
    <row r="9840" spans="2:17" x14ac:dyDescent="0.25">
      <c r="B9840" s="108"/>
      <c r="C9840" s="220"/>
      <c r="D9840" s="108"/>
      <c r="E9840" s="220"/>
      <c r="F9840" s="108"/>
      <c r="G9840" s="220"/>
      <c r="H9840" s="108"/>
      <c r="I9840" s="220"/>
      <c r="J9840" s="108"/>
      <c r="K9840" s="220"/>
      <c r="L9840" s="108"/>
      <c r="M9840" s="220"/>
      <c r="N9840" s="108"/>
      <c r="O9840" s="220"/>
      <c r="P9840" s="108"/>
      <c r="Q9840" s="225"/>
    </row>
    <row r="9841" spans="2:17" x14ac:dyDescent="0.25">
      <c r="B9841" s="108"/>
      <c r="C9841" s="220"/>
      <c r="D9841" s="108"/>
      <c r="E9841" s="220"/>
      <c r="F9841" s="108"/>
      <c r="G9841" s="220"/>
      <c r="H9841" s="108"/>
      <c r="I9841" s="220"/>
      <c r="J9841" s="108"/>
      <c r="K9841" s="220"/>
      <c r="L9841" s="108"/>
      <c r="M9841" s="220"/>
      <c r="N9841" s="108"/>
      <c r="O9841" s="220"/>
      <c r="P9841" s="108"/>
      <c r="Q9841" s="225"/>
    </row>
    <row r="9842" spans="2:17" x14ac:dyDescent="0.25">
      <c r="B9842" s="108"/>
      <c r="C9842" s="220"/>
      <c r="D9842" s="108"/>
      <c r="E9842" s="220"/>
      <c r="F9842" s="108"/>
      <c r="G9842" s="220"/>
      <c r="H9842" s="108"/>
      <c r="I9842" s="220"/>
      <c r="J9842" s="108"/>
      <c r="K9842" s="220"/>
      <c r="L9842" s="108"/>
      <c r="M9842" s="220"/>
      <c r="N9842" s="108"/>
      <c r="O9842" s="220"/>
      <c r="P9842" s="108"/>
      <c r="Q9842" s="225"/>
    </row>
    <row r="9843" spans="2:17" x14ac:dyDescent="0.25">
      <c r="B9843" s="108"/>
      <c r="C9843" s="220"/>
      <c r="D9843" s="108"/>
      <c r="E9843" s="220"/>
      <c r="F9843" s="108"/>
      <c r="G9843" s="220"/>
      <c r="H9843" s="108"/>
      <c r="I9843" s="220"/>
      <c r="J9843" s="108"/>
      <c r="K9843" s="220"/>
      <c r="L9843" s="108"/>
      <c r="M9843" s="220"/>
      <c r="N9843" s="108"/>
      <c r="O9843" s="220"/>
      <c r="P9843" s="108"/>
      <c r="Q9843" s="225"/>
    </row>
    <row r="9844" spans="2:17" x14ac:dyDescent="0.25">
      <c r="B9844" s="108"/>
      <c r="C9844" s="220"/>
      <c r="D9844" s="108"/>
      <c r="E9844" s="220"/>
      <c r="F9844" s="108"/>
      <c r="G9844" s="220"/>
      <c r="H9844" s="108"/>
      <c r="I9844" s="220"/>
      <c r="J9844" s="108"/>
      <c r="K9844" s="220"/>
      <c r="L9844" s="108"/>
      <c r="M9844" s="220"/>
      <c r="N9844" s="108"/>
      <c r="O9844" s="220"/>
      <c r="P9844" s="108"/>
      <c r="Q9844" s="225"/>
    </row>
    <row r="9845" spans="2:17" x14ac:dyDescent="0.25">
      <c r="B9845" s="108"/>
      <c r="C9845" s="220"/>
      <c r="D9845" s="108"/>
      <c r="E9845" s="220"/>
      <c r="F9845" s="108"/>
      <c r="G9845" s="220"/>
      <c r="H9845" s="108"/>
      <c r="I9845" s="220"/>
      <c r="J9845" s="108"/>
      <c r="K9845" s="220"/>
      <c r="L9845" s="108"/>
      <c r="M9845" s="220"/>
      <c r="N9845" s="108"/>
      <c r="O9845" s="220"/>
      <c r="P9845" s="108"/>
      <c r="Q9845" s="225"/>
    </row>
    <row r="9846" spans="2:17" x14ac:dyDescent="0.25">
      <c r="B9846" s="108"/>
      <c r="C9846" s="220"/>
      <c r="D9846" s="108"/>
      <c r="E9846" s="220"/>
      <c r="F9846" s="108"/>
      <c r="G9846" s="220"/>
      <c r="H9846" s="108"/>
      <c r="I9846" s="220"/>
      <c r="J9846" s="108"/>
      <c r="K9846" s="220"/>
      <c r="L9846" s="108"/>
      <c r="M9846" s="220"/>
      <c r="N9846" s="108"/>
      <c r="O9846" s="220"/>
      <c r="P9846" s="108"/>
      <c r="Q9846" s="225"/>
    </row>
    <row r="9847" spans="2:17" x14ac:dyDescent="0.25">
      <c r="B9847" s="108"/>
      <c r="C9847" s="220"/>
      <c r="D9847" s="108"/>
      <c r="E9847" s="220"/>
      <c r="F9847" s="108"/>
      <c r="G9847" s="220"/>
      <c r="H9847" s="108"/>
      <c r="I9847" s="220"/>
      <c r="J9847" s="108"/>
      <c r="K9847" s="220"/>
      <c r="L9847" s="108"/>
      <c r="M9847" s="220"/>
      <c r="N9847" s="108"/>
      <c r="O9847" s="220"/>
      <c r="P9847" s="108"/>
      <c r="Q9847" s="225"/>
    </row>
    <row r="9848" spans="2:17" x14ac:dyDescent="0.25">
      <c r="B9848" s="108"/>
      <c r="C9848" s="220"/>
      <c r="D9848" s="108"/>
      <c r="E9848" s="220"/>
      <c r="F9848" s="108"/>
      <c r="G9848" s="220"/>
      <c r="H9848" s="108"/>
      <c r="I9848" s="220"/>
      <c r="J9848" s="108"/>
      <c r="K9848" s="220"/>
      <c r="L9848" s="108"/>
      <c r="M9848" s="220"/>
      <c r="N9848" s="108"/>
      <c r="O9848" s="220"/>
      <c r="P9848" s="108"/>
      <c r="Q9848" s="225"/>
    </row>
    <row r="9849" spans="2:17" x14ac:dyDescent="0.25">
      <c r="B9849" s="108"/>
      <c r="C9849" s="220"/>
      <c r="D9849" s="108"/>
      <c r="E9849" s="220"/>
      <c r="F9849" s="108"/>
      <c r="G9849" s="220"/>
      <c r="H9849" s="108"/>
      <c r="I9849" s="220"/>
      <c r="J9849" s="108"/>
      <c r="K9849" s="220"/>
      <c r="L9849" s="108"/>
      <c r="M9849" s="220"/>
      <c r="N9849" s="108"/>
      <c r="O9849" s="220"/>
      <c r="P9849" s="108"/>
      <c r="Q9849" s="225"/>
    </row>
    <row r="9850" spans="2:17" x14ac:dyDescent="0.25">
      <c r="B9850" s="108"/>
      <c r="C9850" s="220"/>
      <c r="D9850" s="108"/>
      <c r="E9850" s="220"/>
      <c r="F9850" s="108"/>
      <c r="G9850" s="220"/>
      <c r="H9850" s="108"/>
      <c r="I9850" s="220"/>
      <c r="J9850" s="108"/>
      <c r="K9850" s="220"/>
      <c r="L9850" s="108"/>
      <c r="M9850" s="220"/>
      <c r="N9850" s="108"/>
      <c r="O9850" s="220"/>
      <c r="P9850" s="108"/>
      <c r="Q9850" s="225"/>
    </row>
    <row r="9851" spans="2:17" x14ac:dyDescent="0.25">
      <c r="B9851" s="108"/>
      <c r="C9851" s="220"/>
      <c r="D9851" s="108"/>
      <c r="E9851" s="220"/>
      <c r="F9851" s="108"/>
      <c r="G9851" s="220"/>
      <c r="H9851" s="108"/>
      <c r="I9851" s="220"/>
      <c r="J9851" s="108"/>
      <c r="K9851" s="220"/>
      <c r="L9851" s="108"/>
      <c r="M9851" s="220"/>
      <c r="N9851" s="108"/>
      <c r="O9851" s="220"/>
      <c r="P9851" s="108"/>
      <c r="Q9851" s="225"/>
    </row>
    <row r="9852" spans="2:17" x14ac:dyDescent="0.25">
      <c r="B9852" s="108"/>
      <c r="C9852" s="220"/>
      <c r="D9852" s="108"/>
      <c r="E9852" s="220"/>
      <c r="F9852" s="108"/>
      <c r="G9852" s="220"/>
      <c r="H9852" s="108"/>
      <c r="I9852" s="220"/>
      <c r="J9852" s="108"/>
      <c r="K9852" s="220"/>
      <c r="L9852" s="108"/>
      <c r="M9852" s="220"/>
      <c r="N9852" s="108"/>
      <c r="O9852" s="220"/>
      <c r="P9852" s="108"/>
      <c r="Q9852" s="225"/>
    </row>
    <row r="9853" spans="2:17" x14ac:dyDescent="0.25">
      <c r="B9853" s="108"/>
      <c r="C9853" s="220"/>
      <c r="D9853" s="108"/>
      <c r="E9853" s="220"/>
      <c r="F9853" s="108"/>
      <c r="G9853" s="220"/>
      <c r="H9853" s="108"/>
      <c r="I9853" s="220"/>
      <c r="J9853" s="108"/>
      <c r="K9853" s="220"/>
      <c r="L9853" s="108"/>
      <c r="M9853" s="220"/>
      <c r="N9853" s="108"/>
      <c r="O9853" s="220"/>
      <c r="P9853" s="108"/>
      <c r="Q9853" s="225"/>
    </row>
    <row r="9854" spans="2:17" x14ac:dyDescent="0.25">
      <c r="B9854" s="108"/>
      <c r="C9854" s="220"/>
      <c r="D9854" s="108"/>
      <c r="E9854" s="220"/>
      <c r="F9854" s="108"/>
      <c r="G9854" s="220"/>
      <c r="H9854" s="108"/>
      <c r="I9854" s="220"/>
      <c r="J9854" s="108"/>
      <c r="K9854" s="220"/>
      <c r="L9854" s="108"/>
      <c r="M9854" s="220"/>
      <c r="N9854" s="108"/>
      <c r="O9854" s="220"/>
      <c r="P9854" s="108"/>
      <c r="Q9854" s="225"/>
    </row>
    <row r="9855" spans="2:17" x14ac:dyDescent="0.25">
      <c r="B9855" s="108"/>
      <c r="C9855" s="220"/>
      <c r="D9855" s="108"/>
      <c r="E9855" s="220"/>
      <c r="F9855" s="108"/>
      <c r="G9855" s="220"/>
      <c r="H9855" s="108"/>
      <c r="I9855" s="220"/>
      <c r="J9855" s="108"/>
      <c r="K9855" s="220"/>
      <c r="L9855" s="108"/>
      <c r="M9855" s="220"/>
      <c r="N9855" s="108"/>
      <c r="O9855" s="220"/>
      <c r="P9855" s="108"/>
      <c r="Q9855" s="225"/>
    </row>
    <row r="9856" spans="2:17" x14ac:dyDescent="0.25">
      <c r="B9856" s="108"/>
      <c r="C9856" s="220"/>
      <c r="D9856" s="108"/>
      <c r="E9856" s="220"/>
      <c r="F9856" s="108"/>
      <c r="G9856" s="220"/>
      <c r="H9856" s="108"/>
      <c r="I9856" s="220"/>
      <c r="J9856" s="108"/>
      <c r="K9856" s="220"/>
      <c r="L9856" s="108"/>
      <c r="M9856" s="220"/>
      <c r="N9856" s="108"/>
      <c r="O9856" s="220"/>
      <c r="P9856" s="108"/>
      <c r="Q9856" s="225"/>
    </row>
    <row r="9857" spans="2:17" x14ac:dyDescent="0.25">
      <c r="B9857" s="108"/>
      <c r="C9857" s="220"/>
      <c r="D9857" s="108"/>
      <c r="E9857" s="220"/>
      <c r="F9857" s="108"/>
      <c r="G9857" s="220"/>
      <c r="H9857" s="108"/>
      <c r="I9857" s="220"/>
      <c r="J9857" s="108"/>
      <c r="K9857" s="220"/>
      <c r="L9857" s="108"/>
      <c r="M9857" s="220"/>
      <c r="N9857" s="108"/>
      <c r="O9857" s="220"/>
      <c r="P9857" s="108"/>
      <c r="Q9857" s="225"/>
    </row>
    <row r="9858" spans="2:17" x14ac:dyDescent="0.25">
      <c r="B9858" s="108"/>
      <c r="C9858" s="220"/>
      <c r="D9858" s="108"/>
      <c r="E9858" s="220"/>
      <c r="F9858" s="108"/>
      <c r="G9858" s="220"/>
      <c r="H9858" s="108"/>
      <c r="I9858" s="220"/>
      <c r="J9858" s="108"/>
      <c r="K9858" s="220"/>
      <c r="L9858" s="108"/>
      <c r="M9858" s="220"/>
      <c r="N9858" s="108"/>
      <c r="O9858" s="220"/>
      <c r="P9858" s="108"/>
      <c r="Q9858" s="225"/>
    </row>
    <row r="9859" spans="2:17" x14ac:dyDescent="0.25">
      <c r="B9859" s="108"/>
      <c r="C9859" s="220"/>
      <c r="D9859" s="108"/>
      <c r="E9859" s="220"/>
      <c r="F9859" s="108"/>
      <c r="G9859" s="220"/>
      <c r="H9859" s="108"/>
      <c r="I9859" s="220"/>
      <c r="J9859" s="108"/>
      <c r="K9859" s="220"/>
      <c r="L9859" s="108"/>
      <c r="M9859" s="220"/>
      <c r="N9859" s="108"/>
      <c r="O9859" s="220"/>
      <c r="P9859" s="108"/>
      <c r="Q9859" s="225"/>
    </row>
    <row r="9860" spans="2:17" x14ac:dyDescent="0.25">
      <c r="B9860" s="108"/>
      <c r="C9860" s="220"/>
      <c r="D9860" s="108"/>
      <c r="E9860" s="220"/>
      <c r="F9860" s="108"/>
      <c r="G9860" s="220"/>
      <c r="H9860" s="108"/>
      <c r="I9860" s="220"/>
      <c r="J9860" s="108"/>
      <c r="K9860" s="220"/>
      <c r="L9860" s="108"/>
      <c r="M9860" s="220"/>
      <c r="N9860" s="108"/>
      <c r="O9860" s="220"/>
      <c r="P9860" s="108"/>
      <c r="Q9860" s="225"/>
    </row>
    <row r="9861" spans="2:17" x14ac:dyDescent="0.25">
      <c r="B9861" s="108"/>
      <c r="C9861" s="220"/>
      <c r="D9861" s="108"/>
      <c r="E9861" s="220"/>
      <c r="F9861" s="108"/>
      <c r="G9861" s="220"/>
      <c r="H9861" s="108"/>
      <c r="I9861" s="220"/>
      <c r="J9861" s="108"/>
      <c r="K9861" s="220"/>
      <c r="L9861" s="108"/>
      <c r="M9861" s="220"/>
      <c r="N9861" s="108"/>
      <c r="O9861" s="220"/>
      <c r="P9861" s="108"/>
      <c r="Q9861" s="225"/>
    </row>
    <row r="9862" spans="2:17" x14ac:dyDescent="0.25">
      <c r="B9862" s="108"/>
      <c r="C9862" s="220"/>
      <c r="D9862" s="108"/>
      <c r="E9862" s="220"/>
      <c r="F9862" s="108"/>
      <c r="G9862" s="220"/>
      <c r="H9862" s="108"/>
      <c r="I9862" s="220"/>
      <c r="J9862" s="108"/>
      <c r="K9862" s="220"/>
      <c r="L9862" s="108"/>
      <c r="M9862" s="220"/>
      <c r="N9862" s="108"/>
      <c r="O9862" s="220"/>
      <c r="P9862" s="108"/>
      <c r="Q9862" s="225"/>
    </row>
    <row r="9863" spans="2:17" x14ac:dyDescent="0.25">
      <c r="B9863" s="108"/>
      <c r="C9863" s="220"/>
      <c r="D9863" s="108"/>
      <c r="E9863" s="220"/>
      <c r="F9863" s="108"/>
      <c r="G9863" s="220"/>
      <c r="H9863" s="108"/>
      <c r="I9863" s="220"/>
      <c r="J9863" s="108"/>
      <c r="K9863" s="220"/>
      <c r="L9863" s="108"/>
      <c r="M9863" s="220"/>
      <c r="N9863" s="108"/>
      <c r="O9863" s="220"/>
      <c r="P9863" s="108"/>
      <c r="Q9863" s="225"/>
    </row>
    <row r="9864" spans="2:17" x14ac:dyDescent="0.25">
      <c r="B9864" s="108"/>
      <c r="C9864" s="220"/>
      <c r="D9864" s="108"/>
      <c r="E9864" s="220"/>
      <c r="F9864" s="108"/>
      <c r="G9864" s="220"/>
      <c r="H9864" s="108"/>
      <c r="I9864" s="220"/>
      <c r="J9864" s="108"/>
      <c r="K9864" s="220"/>
      <c r="L9864" s="108"/>
      <c r="M9864" s="220"/>
      <c r="N9864" s="108"/>
      <c r="O9864" s="220"/>
      <c r="P9864" s="108"/>
      <c r="Q9864" s="225"/>
    </row>
    <row r="9865" spans="2:17" x14ac:dyDescent="0.25">
      <c r="B9865" s="108"/>
      <c r="C9865" s="220"/>
      <c r="D9865" s="108"/>
      <c r="E9865" s="220"/>
      <c r="F9865" s="108"/>
      <c r="G9865" s="220"/>
      <c r="H9865" s="108"/>
      <c r="I9865" s="220"/>
      <c r="J9865" s="108"/>
      <c r="K9865" s="220"/>
      <c r="L9865" s="108"/>
      <c r="M9865" s="220"/>
      <c r="N9865" s="108"/>
      <c r="O9865" s="220"/>
      <c r="P9865" s="108"/>
      <c r="Q9865" s="225"/>
    </row>
    <row r="9866" spans="2:17" x14ac:dyDescent="0.25">
      <c r="B9866" s="108"/>
      <c r="C9866" s="220"/>
      <c r="D9866" s="108"/>
      <c r="E9866" s="220"/>
      <c r="F9866" s="108"/>
      <c r="G9866" s="220"/>
      <c r="H9866" s="108"/>
      <c r="I9866" s="220"/>
      <c r="J9866" s="108"/>
      <c r="K9866" s="220"/>
      <c r="L9866" s="108"/>
      <c r="M9866" s="220"/>
      <c r="N9866" s="108"/>
      <c r="O9866" s="220"/>
      <c r="P9866" s="108"/>
      <c r="Q9866" s="225"/>
    </row>
    <row r="9867" spans="2:17" x14ac:dyDescent="0.25">
      <c r="B9867" s="108"/>
      <c r="C9867" s="220"/>
      <c r="D9867" s="108"/>
      <c r="E9867" s="220"/>
      <c r="F9867" s="108"/>
      <c r="G9867" s="220"/>
      <c r="H9867" s="108"/>
      <c r="I9867" s="220"/>
      <c r="J9867" s="108"/>
      <c r="K9867" s="220"/>
      <c r="L9867" s="108"/>
      <c r="M9867" s="220"/>
      <c r="N9867" s="108"/>
      <c r="O9867" s="220"/>
      <c r="P9867" s="108"/>
      <c r="Q9867" s="225"/>
    </row>
    <row r="9868" spans="2:17" x14ac:dyDescent="0.25">
      <c r="B9868" s="108"/>
      <c r="C9868" s="220"/>
      <c r="D9868" s="108"/>
      <c r="E9868" s="220"/>
      <c r="F9868" s="108"/>
      <c r="G9868" s="220"/>
      <c r="H9868" s="108"/>
      <c r="I9868" s="220"/>
      <c r="J9868" s="108"/>
      <c r="K9868" s="220"/>
      <c r="L9868" s="108"/>
      <c r="M9868" s="220"/>
      <c r="N9868" s="108"/>
      <c r="O9868" s="220"/>
      <c r="P9868" s="108"/>
      <c r="Q9868" s="225"/>
    </row>
    <row r="9869" spans="2:17" x14ac:dyDescent="0.25">
      <c r="B9869" s="108"/>
      <c r="C9869" s="220"/>
      <c r="D9869" s="108"/>
      <c r="E9869" s="220"/>
      <c r="F9869" s="108"/>
      <c r="G9869" s="220"/>
      <c r="H9869" s="108"/>
      <c r="I9869" s="220"/>
      <c r="J9869" s="108"/>
      <c r="K9869" s="220"/>
      <c r="L9869" s="108"/>
      <c r="M9869" s="220"/>
      <c r="N9869" s="108"/>
      <c r="O9869" s="220"/>
      <c r="P9869" s="108"/>
      <c r="Q9869" s="225"/>
    </row>
    <row r="9870" spans="2:17" x14ac:dyDescent="0.25">
      <c r="B9870" s="108"/>
      <c r="C9870" s="220"/>
      <c r="D9870" s="108"/>
      <c r="E9870" s="220"/>
      <c r="F9870" s="108"/>
      <c r="G9870" s="220"/>
      <c r="H9870" s="108"/>
      <c r="I9870" s="220"/>
      <c r="J9870" s="108"/>
      <c r="K9870" s="220"/>
      <c r="L9870" s="108"/>
      <c r="M9870" s="220"/>
      <c r="N9870" s="108"/>
      <c r="O9870" s="220"/>
      <c r="P9870" s="108"/>
      <c r="Q9870" s="225"/>
    </row>
    <row r="9871" spans="2:17" x14ac:dyDescent="0.25">
      <c r="B9871" s="108"/>
      <c r="C9871" s="220"/>
      <c r="D9871" s="108"/>
      <c r="E9871" s="220"/>
      <c r="F9871" s="108"/>
      <c r="G9871" s="220"/>
      <c r="H9871" s="108"/>
      <c r="I9871" s="220"/>
      <c r="J9871" s="108"/>
      <c r="K9871" s="220"/>
      <c r="L9871" s="108"/>
      <c r="M9871" s="220"/>
      <c r="N9871" s="108"/>
      <c r="O9871" s="220"/>
      <c r="P9871" s="108"/>
      <c r="Q9871" s="225"/>
    </row>
    <row r="9872" spans="2:17" x14ac:dyDescent="0.25">
      <c r="B9872" s="108"/>
      <c r="C9872" s="220"/>
      <c r="D9872" s="108"/>
      <c r="E9872" s="220"/>
      <c r="F9872" s="108"/>
      <c r="G9872" s="220"/>
      <c r="H9872" s="108"/>
      <c r="I9872" s="220"/>
      <c r="J9872" s="108"/>
      <c r="K9872" s="220"/>
      <c r="L9872" s="108"/>
      <c r="M9872" s="220"/>
      <c r="N9872" s="108"/>
      <c r="O9872" s="220"/>
      <c r="P9872" s="108"/>
      <c r="Q9872" s="225"/>
    </row>
    <row r="9873" spans="2:17" x14ac:dyDescent="0.25">
      <c r="B9873" s="108"/>
      <c r="C9873" s="220"/>
      <c r="D9873" s="108"/>
      <c r="E9873" s="220"/>
      <c r="F9873" s="108"/>
      <c r="G9873" s="220"/>
      <c r="H9873" s="108"/>
      <c r="I9873" s="220"/>
      <c r="J9873" s="108"/>
      <c r="K9873" s="220"/>
      <c r="L9873" s="108"/>
      <c r="M9873" s="220"/>
      <c r="N9873" s="108"/>
      <c r="O9873" s="220"/>
      <c r="P9873" s="108"/>
      <c r="Q9873" s="225"/>
    </row>
    <row r="9874" spans="2:17" x14ac:dyDescent="0.25">
      <c r="B9874" s="108"/>
      <c r="C9874" s="220"/>
      <c r="D9874" s="108"/>
      <c r="E9874" s="220"/>
      <c r="F9874" s="108"/>
      <c r="G9874" s="220"/>
      <c r="H9874" s="108"/>
      <c r="I9874" s="220"/>
      <c r="J9874" s="108"/>
      <c r="K9874" s="220"/>
      <c r="L9874" s="108"/>
      <c r="M9874" s="220"/>
      <c r="N9874" s="108"/>
      <c r="O9874" s="220"/>
      <c r="P9874" s="108"/>
      <c r="Q9874" s="225"/>
    </row>
    <row r="9875" spans="2:17" x14ac:dyDescent="0.25">
      <c r="B9875" s="108"/>
      <c r="C9875" s="220"/>
      <c r="D9875" s="108"/>
      <c r="E9875" s="220"/>
      <c r="F9875" s="108"/>
      <c r="G9875" s="220"/>
      <c r="H9875" s="108"/>
      <c r="I9875" s="220"/>
      <c r="J9875" s="108"/>
      <c r="K9875" s="220"/>
      <c r="L9875" s="108"/>
      <c r="M9875" s="220"/>
      <c r="N9875" s="108"/>
      <c r="O9875" s="220"/>
      <c r="P9875" s="108"/>
      <c r="Q9875" s="225"/>
    </row>
    <row r="9876" spans="2:17" x14ac:dyDescent="0.25">
      <c r="B9876" s="108"/>
      <c r="C9876" s="220"/>
      <c r="D9876" s="108"/>
      <c r="E9876" s="220"/>
      <c r="F9876" s="108"/>
      <c r="G9876" s="220"/>
      <c r="H9876" s="108"/>
      <c r="I9876" s="220"/>
      <c r="J9876" s="108"/>
      <c r="K9876" s="220"/>
      <c r="L9876" s="108"/>
      <c r="M9876" s="220"/>
      <c r="N9876" s="108"/>
      <c r="O9876" s="220"/>
      <c r="P9876" s="108"/>
      <c r="Q9876" s="225"/>
    </row>
    <row r="9877" spans="2:17" x14ac:dyDescent="0.25">
      <c r="B9877" s="108"/>
      <c r="C9877" s="220"/>
      <c r="D9877" s="108"/>
      <c r="E9877" s="220"/>
      <c r="F9877" s="108"/>
      <c r="G9877" s="220"/>
      <c r="H9877" s="108"/>
      <c r="I9877" s="220"/>
      <c r="J9877" s="108"/>
      <c r="K9877" s="220"/>
      <c r="L9877" s="108"/>
      <c r="M9877" s="220"/>
      <c r="N9877" s="108"/>
      <c r="O9877" s="220"/>
      <c r="P9877" s="108"/>
      <c r="Q9877" s="225"/>
    </row>
    <row r="9878" spans="2:17" x14ac:dyDescent="0.25">
      <c r="B9878" s="108"/>
      <c r="C9878" s="220"/>
      <c r="D9878" s="108"/>
      <c r="E9878" s="220"/>
      <c r="F9878" s="108"/>
      <c r="G9878" s="220"/>
      <c r="H9878" s="108"/>
      <c r="I9878" s="220"/>
      <c r="J9878" s="108"/>
      <c r="K9878" s="220"/>
      <c r="L9878" s="108"/>
      <c r="M9878" s="220"/>
      <c r="N9878" s="108"/>
      <c r="O9878" s="220"/>
      <c r="P9878" s="108"/>
      <c r="Q9878" s="225"/>
    </row>
    <row r="9879" spans="2:17" x14ac:dyDescent="0.25">
      <c r="B9879" s="108"/>
      <c r="C9879" s="220"/>
      <c r="D9879" s="108"/>
      <c r="E9879" s="220"/>
      <c r="F9879" s="108"/>
      <c r="G9879" s="220"/>
      <c r="H9879" s="108"/>
      <c r="I9879" s="220"/>
      <c r="J9879" s="108"/>
      <c r="K9879" s="220"/>
      <c r="L9879" s="108"/>
      <c r="M9879" s="220"/>
      <c r="N9879" s="108"/>
      <c r="O9879" s="220"/>
      <c r="P9879" s="108"/>
      <c r="Q9879" s="225"/>
    </row>
    <row r="9880" spans="2:17" x14ac:dyDescent="0.25">
      <c r="B9880" s="108"/>
      <c r="C9880" s="220"/>
      <c r="D9880" s="108"/>
      <c r="E9880" s="220"/>
      <c r="F9880" s="108"/>
      <c r="G9880" s="220"/>
      <c r="H9880" s="108"/>
      <c r="I9880" s="220"/>
      <c r="J9880" s="108"/>
      <c r="K9880" s="220"/>
      <c r="L9880" s="108"/>
      <c r="M9880" s="220"/>
      <c r="N9880" s="108"/>
      <c r="O9880" s="220"/>
      <c r="P9880" s="108"/>
      <c r="Q9880" s="225"/>
    </row>
    <row r="9881" spans="2:17" x14ac:dyDescent="0.25">
      <c r="B9881" s="108"/>
      <c r="C9881" s="220"/>
      <c r="D9881" s="108"/>
      <c r="E9881" s="220"/>
      <c r="F9881" s="108"/>
      <c r="G9881" s="220"/>
      <c r="H9881" s="108"/>
      <c r="I9881" s="220"/>
      <c r="J9881" s="108"/>
      <c r="K9881" s="220"/>
      <c r="L9881" s="108"/>
      <c r="M9881" s="220"/>
      <c r="N9881" s="108"/>
      <c r="O9881" s="220"/>
      <c r="P9881" s="108"/>
      <c r="Q9881" s="225"/>
    </row>
    <row r="9882" spans="2:17" x14ac:dyDescent="0.25">
      <c r="B9882" s="108"/>
      <c r="C9882" s="220"/>
      <c r="D9882" s="108"/>
      <c r="E9882" s="220"/>
      <c r="F9882" s="108"/>
      <c r="G9882" s="220"/>
      <c r="H9882" s="108"/>
      <c r="I9882" s="220"/>
      <c r="J9882" s="108"/>
      <c r="K9882" s="220"/>
      <c r="L9882" s="108"/>
      <c r="M9882" s="220"/>
      <c r="N9882" s="108"/>
      <c r="O9882" s="220"/>
      <c r="P9882" s="108"/>
      <c r="Q9882" s="225"/>
    </row>
    <row r="9883" spans="2:17" x14ac:dyDescent="0.25">
      <c r="B9883" s="108"/>
      <c r="C9883" s="220"/>
      <c r="D9883" s="108"/>
      <c r="E9883" s="220"/>
      <c r="F9883" s="108"/>
      <c r="G9883" s="220"/>
      <c r="H9883" s="108"/>
      <c r="I9883" s="220"/>
      <c r="J9883" s="108"/>
      <c r="K9883" s="220"/>
      <c r="L9883" s="108"/>
      <c r="M9883" s="220"/>
      <c r="N9883" s="108"/>
      <c r="O9883" s="220"/>
      <c r="P9883" s="108"/>
      <c r="Q9883" s="225"/>
    </row>
    <row r="9884" spans="2:17" x14ac:dyDescent="0.25">
      <c r="B9884" s="108"/>
      <c r="C9884" s="220"/>
      <c r="D9884" s="108"/>
      <c r="E9884" s="220"/>
      <c r="F9884" s="108"/>
      <c r="G9884" s="220"/>
      <c r="H9884" s="108"/>
      <c r="I9884" s="220"/>
      <c r="J9884" s="108"/>
      <c r="K9884" s="220"/>
      <c r="L9884" s="108"/>
      <c r="M9884" s="220"/>
      <c r="N9884" s="108"/>
      <c r="O9884" s="220"/>
      <c r="P9884" s="108"/>
      <c r="Q9884" s="225"/>
    </row>
    <row r="9885" spans="2:17" x14ac:dyDescent="0.25">
      <c r="B9885" s="108"/>
      <c r="C9885" s="220"/>
      <c r="D9885" s="108"/>
      <c r="E9885" s="220"/>
      <c r="F9885" s="108"/>
      <c r="G9885" s="220"/>
      <c r="H9885" s="108"/>
      <c r="I9885" s="220"/>
      <c r="J9885" s="108"/>
      <c r="K9885" s="220"/>
      <c r="L9885" s="108"/>
      <c r="M9885" s="220"/>
      <c r="N9885" s="108"/>
      <c r="O9885" s="220"/>
      <c r="P9885" s="108"/>
      <c r="Q9885" s="225"/>
    </row>
    <row r="9886" spans="2:17" x14ac:dyDescent="0.25">
      <c r="B9886" s="108"/>
      <c r="C9886" s="220"/>
      <c r="D9886" s="108"/>
      <c r="E9886" s="220"/>
      <c r="F9886" s="108"/>
      <c r="G9886" s="220"/>
      <c r="H9886" s="108"/>
      <c r="I9886" s="220"/>
      <c r="J9886" s="108"/>
      <c r="K9886" s="220"/>
      <c r="L9886" s="108"/>
      <c r="M9886" s="220"/>
      <c r="N9886" s="108"/>
      <c r="O9886" s="220"/>
      <c r="P9886" s="108"/>
      <c r="Q9886" s="225"/>
    </row>
    <row r="9887" spans="2:17" x14ac:dyDescent="0.25">
      <c r="B9887" s="108"/>
      <c r="C9887" s="220"/>
      <c r="D9887" s="108"/>
      <c r="E9887" s="220"/>
      <c r="F9887" s="108"/>
      <c r="G9887" s="220"/>
      <c r="H9887" s="108"/>
      <c r="I9887" s="220"/>
      <c r="J9887" s="108"/>
      <c r="K9887" s="220"/>
      <c r="L9887" s="108"/>
      <c r="M9887" s="220"/>
      <c r="N9887" s="108"/>
      <c r="O9887" s="220"/>
      <c r="P9887" s="108"/>
      <c r="Q9887" s="225"/>
    </row>
    <row r="9888" spans="2:17" x14ac:dyDescent="0.25">
      <c r="B9888" s="108"/>
      <c r="C9888" s="220"/>
      <c r="D9888" s="108"/>
      <c r="E9888" s="220"/>
      <c r="F9888" s="108"/>
      <c r="G9888" s="220"/>
      <c r="H9888" s="108"/>
      <c r="I9888" s="220"/>
      <c r="J9888" s="108"/>
      <c r="K9888" s="220"/>
      <c r="L9888" s="108"/>
      <c r="M9888" s="220"/>
      <c r="N9888" s="108"/>
      <c r="O9888" s="220"/>
      <c r="P9888" s="108"/>
      <c r="Q9888" s="225"/>
    </row>
    <row r="9889" spans="2:17" x14ac:dyDescent="0.25">
      <c r="B9889" s="108"/>
      <c r="C9889" s="220"/>
      <c r="D9889" s="108"/>
      <c r="E9889" s="220"/>
      <c r="F9889" s="108"/>
      <c r="G9889" s="220"/>
      <c r="H9889" s="108"/>
      <c r="I9889" s="220"/>
      <c r="J9889" s="108"/>
      <c r="K9889" s="220"/>
      <c r="L9889" s="108"/>
      <c r="M9889" s="220"/>
      <c r="N9889" s="108"/>
      <c r="O9889" s="220"/>
      <c r="P9889" s="108"/>
      <c r="Q9889" s="225"/>
    </row>
    <row r="9890" spans="2:17" x14ac:dyDescent="0.25">
      <c r="B9890" s="108"/>
      <c r="C9890" s="220"/>
      <c r="D9890" s="108"/>
      <c r="E9890" s="220"/>
      <c r="F9890" s="108"/>
      <c r="G9890" s="220"/>
      <c r="H9890" s="108"/>
      <c r="I9890" s="220"/>
      <c r="J9890" s="108"/>
      <c r="K9890" s="220"/>
      <c r="L9890" s="108"/>
      <c r="M9890" s="220"/>
      <c r="N9890" s="108"/>
      <c r="O9890" s="220"/>
      <c r="P9890" s="108"/>
      <c r="Q9890" s="225"/>
    </row>
    <row r="9891" spans="2:17" x14ac:dyDescent="0.25">
      <c r="B9891" s="108"/>
      <c r="C9891" s="220"/>
      <c r="D9891" s="108"/>
      <c r="E9891" s="220"/>
      <c r="F9891" s="108"/>
      <c r="G9891" s="220"/>
      <c r="H9891" s="108"/>
      <c r="I9891" s="220"/>
      <c r="J9891" s="108"/>
      <c r="K9891" s="220"/>
      <c r="L9891" s="108"/>
      <c r="M9891" s="220"/>
      <c r="N9891" s="108"/>
      <c r="O9891" s="220"/>
      <c r="P9891" s="108"/>
      <c r="Q9891" s="225"/>
    </row>
    <row r="9892" spans="2:17" x14ac:dyDescent="0.25">
      <c r="B9892" s="108"/>
      <c r="C9892" s="220"/>
      <c r="D9892" s="108"/>
      <c r="E9892" s="220"/>
      <c r="F9892" s="108"/>
      <c r="G9892" s="220"/>
      <c r="H9892" s="108"/>
      <c r="I9892" s="220"/>
      <c r="J9892" s="108"/>
      <c r="K9892" s="220"/>
      <c r="L9892" s="108"/>
      <c r="M9892" s="220"/>
      <c r="N9892" s="108"/>
      <c r="O9892" s="220"/>
      <c r="P9892" s="108"/>
      <c r="Q9892" s="225"/>
    </row>
    <row r="9893" spans="2:17" x14ac:dyDescent="0.25">
      <c r="B9893" s="108"/>
      <c r="C9893" s="220"/>
      <c r="D9893" s="108"/>
      <c r="E9893" s="220"/>
      <c r="F9893" s="108"/>
      <c r="G9893" s="220"/>
      <c r="H9893" s="108"/>
      <c r="I9893" s="220"/>
      <c r="J9893" s="108"/>
      <c r="K9893" s="220"/>
      <c r="L9893" s="108"/>
      <c r="M9893" s="220"/>
      <c r="N9893" s="108"/>
      <c r="O9893" s="220"/>
      <c r="P9893" s="108"/>
      <c r="Q9893" s="225"/>
    </row>
    <row r="9894" spans="2:17" x14ac:dyDescent="0.25">
      <c r="B9894" s="108"/>
      <c r="C9894" s="220"/>
      <c r="D9894" s="108"/>
      <c r="E9894" s="220"/>
      <c r="F9894" s="108"/>
      <c r="G9894" s="220"/>
      <c r="H9894" s="108"/>
      <c r="I9894" s="220"/>
      <c r="J9894" s="108"/>
      <c r="K9894" s="220"/>
      <c r="L9894" s="108"/>
      <c r="M9894" s="220"/>
      <c r="N9894" s="108"/>
      <c r="O9894" s="220"/>
      <c r="P9894" s="108"/>
      <c r="Q9894" s="225"/>
    </row>
    <row r="9895" spans="2:17" x14ac:dyDescent="0.25">
      <c r="B9895" s="108"/>
      <c r="C9895" s="220"/>
      <c r="D9895" s="108"/>
      <c r="E9895" s="220"/>
      <c r="F9895" s="108"/>
      <c r="G9895" s="220"/>
      <c r="H9895" s="108"/>
      <c r="I9895" s="220"/>
      <c r="J9895" s="108"/>
      <c r="K9895" s="220"/>
      <c r="L9895" s="108"/>
      <c r="M9895" s="220"/>
      <c r="N9895" s="108"/>
      <c r="O9895" s="220"/>
      <c r="P9895" s="108"/>
      <c r="Q9895" s="225"/>
    </row>
    <row r="9896" spans="2:17" x14ac:dyDescent="0.25">
      <c r="B9896" s="108"/>
      <c r="C9896" s="220"/>
      <c r="D9896" s="108"/>
      <c r="E9896" s="220"/>
      <c r="F9896" s="108"/>
      <c r="G9896" s="220"/>
      <c r="H9896" s="108"/>
      <c r="I9896" s="220"/>
      <c r="J9896" s="108"/>
      <c r="K9896" s="220"/>
      <c r="L9896" s="108"/>
      <c r="M9896" s="220"/>
      <c r="N9896" s="108"/>
      <c r="O9896" s="220"/>
      <c r="P9896" s="108"/>
      <c r="Q9896" s="225"/>
    </row>
    <row r="9897" spans="2:17" x14ac:dyDescent="0.25">
      <c r="B9897" s="108"/>
      <c r="C9897" s="220"/>
      <c r="D9897" s="108"/>
      <c r="E9897" s="220"/>
      <c r="F9897" s="108"/>
      <c r="G9897" s="220"/>
      <c r="H9897" s="108"/>
      <c r="I9897" s="220"/>
      <c r="J9897" s="108"/>
      <c r="K9897" s="220"/>
      <c r="L9897" s="108"/>
      <c r="M9897" s="220"/>
      <c r="N9897" s="108"/>
      <c r="O9897" s="220"/>
      <c r="P9897" s="108"/>
      <c r="Q9897" s="225"/>
    </row>
    <row r="9898" spans="2:17" x14ac:dyDescent="0.25">
      <c r="B9898" s="108"/>
      <c r="C9898" s="220"/>
      <c r="D9898" s="108"/>
      <c r="E9898" s="220"/>
      <c r="F9898" s="108"/>
      <c r="G9898" s="220"/>
      <c r="H9898" s="108"/>
      <c r="I9898" s="220"/>
      <c r="J9898" s="108"/>
      <c r="K9898" s="220"/>
      <c r="L9898" s="108"/>
      <c r="M9898" s="220"/>
      <c r="N9898" s="108"/>
      <c r="O9898" s="220"/>
      <c r="P9898" s="108"/>
      <c r="Q9898" s="225"/>
    </row>
    <row r="9899" spans="2:17" x14ac:dyDescent="0.25">
      <c r="B9899" s="108"/>
      <c r="C9899" s="220"/>
      <c r="D9899" s="108"/>
      <c r="E9899" s="220"/>
      <c r="F9899" s="108"/>
      <c r="G9899" s="220"/>
      <c r="H9899" s="108"/>
      <c r="I9899" s="220"/>
      <c r="J9899" s="108"/>
      <c r="K9899" s="220"/>
      <c r="L9899" s="108"/>
      <c r="M9899" s="220"/>
      <c r="N9899" s="108"/>
      <c r="O9899" s="220"/>
      <c r="P9899" s="108"/>
      <c r="Q9899" s="225"/>
    </row>
    <row r="9900" spans="2:17" x14ac:dyDescent="0.25">
      <c r="B9900" s="108"/>
      <c r="C9900" s="220"/>
      <c r="D9900" s="108"/>
      <c r="E9900" s="220"/>
      <c r="F9900" s="108"/>
      <c r="G9900" s="220"/>
      <c r="H9900" s="108"/>
      <c r="I9900" s="220"/>
      <c r="J9900" s="108"/>
      <c r="K9900" s="220"/>
      <c r="L9900" s="108"/>
      <c r="M9900" s="220"/>
      <c r="N9900" s="108"/>
      <c r="O9900" s="220"/>
      <c r="P9900" s="108"/>
      <c r="Q9900" s="225"/>
    </row>
    <row r="9901" spans="2:17" x14ac:dyDescent="0.25">
      <c r="B9901" s="108"/>
      <c r="C9901" s="220"/>
      <c r="D9901" s="108"/>
      <c r="E9901" s="220"/>
      <c r="F9901" s="108"/>
      <c r="G9901" s="220"/>
      <c r="H9901" s="108"/>
      <c r="I9901" s="220"/>
      <c r="J9901" s="108"/>
      <c r="K9901" s="220"/>
      <c r="L9901" s="108"/>
      <c r="M9901" s="220"/>
      <c r="N9901" s="108"/>
      <c r="O9901" s="220"/>
      <c r="P9901" s="108"/>
      <c r="Q9901" s="225"/>
    </row>
    <row r="9902" spans="2:17" x14ac:dyDescent="0.25">
      <c r="B9902" s="108"/>
      <c r="C9902" s="220"/>
      <c r="D9902" s="108"/>
      <c r="E9902" s="220"/>
      <c r="F9902" s="108"/>
      <c r="G9902" s="220"/>
      <c r="H9902" s="108"/>
      <c r="I9902" s="220"/>
      <c r="J9902" s="108"/>
      <c r="K9902" s="220"/>
      <c r="L9902" s="108"/>
      <c r="M9902" s="220"/>
      <c r="N9902" s="108"/>
      <c r="O9902" s="220"/>
      <c r="P9902" s="108"/>
      <c r="Q9902" s="225"/>
    </row>
    <row r="9903" spans="2:17" x14ac:dyDescent="0.25">
      <c r="B9903" s="108"/>
      <c r="C9903" s="220"/>
      <c r="D9903" s="108"/>
      <c r="E9903" s="220"/>
      <c r="F9903" s="108"/>
      <c r="G9903" s="220"/>
      <c r="H9903" s="108"/>
      <c r="I9903" s="220"/>
      <c r="J9903" s="108"/>
      <c r="K9903" s="220"/>
      <c r="L9903" s="108"/>
      <c r="M9903" s="220"/>
      <c r="N9903" s="108"/>
      <c r="O9903" s="220"/>
      <c r="P9903" s="108"/>
      <c r="Q9903" s="225"/>
    </row>
    <row r="9904" spans="2:17" x14ac:dyDescent="0.25">
      <c r="B9904" s="108"/>
      <c r="C9904" s="220"/>
      <c r="D9904" s="108"/>
      <c r="E9904" s="220"/>
      <c r="F9904" s="108"/>
      <c r="G9904" s="220"/>
      <c r="H9904" s="108"/>
      <c r="I9904" s="220"/>
      <c r="J9904" s="108"/>
      <c r="K9904" s="220"/>
      <c r="L9904" s="108"/>
      <c r="M9904" s="220"/>
      <c r="N9904" s="108"/>
      <c r="O9904" s="220"/>
      <c r="P9904" s="108"/>
      <c r="Q9904" s="225"/>
    </row>
    <row r="9905" spans="2:17" x14ac:dyDescent="0.25">
      <c r="B9905" s="108"/>
      <c r="C9905" s="220"/>
      <c r="D9905" s="108"/>
      <c r="E9905" s="220"/>
      <c r="F9905" s="108"/>
      <c r="G9905" s="220"/>
      <c r="H9905" s="108"/>
      <c r="I9905" s="220"/>
      <c r="J9905" s="108"/>
      <c r="K9905" s="220"/>
      <c r="L9905" s="108"/>
      <c r="M9905" s="220"/>
      <c r="N9905" s="108"/>
      <c r="O9905" s="220"/>
      <c r="P9905" s="108"/>
      <c r="Q9905" s="225"/>
    </row>
    <row r="9906" spans="2:17" x14ac:dyDescent="0.25">
      <c r="B9906" s="108"/>
      <c r="C9906" s="220"/>
      <c r="D9906" s="108"/>
      <c r="E9906" s="220"/>
      <c r="F9906" s="108"/>
      <c r="G9906" s="220"/>
      <c r="H9906" s="108"/>
      <c r="I9906" s="220"/>
      <c r="J9906" s="108"/>
      <c r="K9906" s="220"/>
      <c r="L9906" s="108"/>
      <c r="M9906" s="220"/>
      <c r="N9906" s="108"/>
      <c r="O9906" s="220"/>
      <c r="P9906" s="108"/>
      <c r="Q9906" s="225"/>
    </row>
    <row r="9907" spans="2:17" x14ac:dyDescent="0.25">
      <c r="B9907" s="108"/>
      <c r="C9907" s="220"/>
      <c r="D9907" s="108"/>
      <c r="E9907" s="220"/>
      <c r="F9907" s="108"/>
      <c r="G9907" s="220"/>
      <c r="H9907" s="108"/>
      <c r="I9907" s="220"/>
      <c r="J9907" s="108"/>
      <c r="K9907" s="220"/>
      <c r="L9907" s="108"/>
      <c r="M9907" s="220"/>
      <c r="N9907" s="108"/>
      <c r="O9907" s="220"/>
      <c r="P9907" s="108"/>
      <c r="Q9907" s="225"/>
    </row>
    <row r="9908" spans="2:17" x14ac:dyDescent="0.25">
      <c r="B9908" s="108"/>
      <c r="C9908" s="220"/>
      <c r="D9908" s="108"/>
      <c r="E9908" s="220"/>
      <c r="F9908" s="108"/>
      <c r="G9908" s="220"/>
      <c r="H9908" s="108"/>
      <c r="I9908" s="220"/>
      <c r="J9908" s="108"/>
      <c r="K9908" s="220"/>
      <c r="L9908" s="108"/>
      <c r="M9908" s="220"/>
      <c r="N9908" s="108"/>
      <c r="O9908" s="220"/>
      <c r="P9908" s="108"/>
      <c r="Q9908" s="225"/>
    </row>
    <row r="9909" spans="2:17" x14ac:dyDescent="0.25">
      <c r="B9909" s="108"/>
      <c r="C9909" s="220"/>
      <c r="D9909" s="108"/>
      <c r="E9909" s="220"/>
      <c r="F9909" s="108"/>
      <c r="G9909" s="220"/>
      <c r="H9909" s="108"/>
      <c r="I9909" s="220"/>
      <c r="J9909" s="108"/>
      <c r="K9909" s="220"/>
      <c r="L9909" s="108"/>
      <c r="M9909" s="220"/>
      <c r="N9909" s="108"/>
      <c r="O9909" s="220"/>
      <c r="P9909" s="108"/>
      <c r="Q9909" s="225"/>
    </row>
    <row r="9910" spans="2:17" x14ac:dyDescent="0.25">
      <c r="B9910" s="108"/>
      <c r="C9910" s="220"/>
      <c r="D9910" s="108"/>
      <c r="E9910" s="220"/>
      <c r="F9910" s="108"/>
      <c r="G9910" s="220"/>
      <c r="H9910" s="108"/>
      <c r="I9910" s="220"/>
      <c r="J9910" s="108"/>
      <c r="K9910" s="220"/>
      <c r="L9910" s="108"/>
      <c r="M9910" s="220"/>
      <c r="N9910" s="108"/>
      <c r="O9910" s="220"/>
      <c r="P9910" s="108"/>
      <c r="Q9910" s="225"/>
    </row>
    <row r="9911" spans="2:17" x14ac:dyDescent="0.25">
      <c r="B9911" s="108"/>
      <c r="C9911" s="220"/>
      <c r="D9911" s="108"/>
      <c r="E9911" s="220"/>
      <c r="F9911" s="108"/>
      <c r="G9911" s="220"/>
      <c r="H9911" s="108"/>
      <c r="I9911" s="220"/>
      <c r="J9911" s="108"/>
      <c r="K9911" s="220"/>
      <c r="L9911" s="108"/>
      <c r="M9911" s="220"/>
      <c r="N9911" s="108"/>
      <c r="O9911" s="220"/>
      <c r="P9911" s="108"/>
      <c r="Q9911" s="225"/>
    </row>
    <row r="9912" spans="2:17" x14ac:dyDescent="0.25">
      <c r="B9912" s="108"/>
      <c r="C9912" s="220"/>
      <c r="D9912" s="108"/>
      <c r="E9912" s="220"/>
      <c r="F9912" s="108"/>
      <c r="G9912" s="220"/>
      <c r="H9912" s="108"/>
      <c r="I9912" s="220"/>
      <c r="J9912" s="108"/>
      <c r="K9912" s="220"/>
      <c r="L9912" s="108"/>
      <c r="M9912" s="220"/>
      <c r="N9912" s="108"/>
      <c r="O9912" s="220"/>
      <c r="P9912" s="108"/>
      <c r="Q9912" s="225"/>
    </row>
    <row r="9913" spans="2:17" x14ac:dyDescent="0.25">
      <c r="B9913" s="108"/>
      <c r="C9913" s="220"/>
      <c r="D9913" s="108"/>
      <c r="E9913" s="220"/>
      <c r="F9913" s="108"/>
      <c r="G9913" s="220"/>
      <c r="H9913" s="108"/>
      <c r="I9913" s="220"/>
      <c r="J9913" s="108"/>
      <c r="K9913" s="220"/>
      <c r="L9913" s="108"/>
      <c r="M9913" s="220"/>
      <c r="N9913" s="108"/>
      <c r="O9913" s="220"/>
      <c r="P9913" s="108"/>
      <c r="Q9913" s="225"/>
    </row>
    <row r="9914" spans="2:17" x14ac:dyDescent="0.25">
      <c r="B9914" s="108"/>
      <c r="C9914" s="220"/>
      <c r="D9914" s="108"/>
      <c r="E9914" s="220"/>
      <c r="F9914" s="108"/>
      <c r="G9914" s="220"/>
      <c r="H9914" s="108"/>
      <c r="I9914" s="220"/>
      <c r="J9914" s="108"/>
      <c r="K9914" s="220"/>
      <c r="L9914" s="108"/>
      <c r="M9914" s="220"/>
      <c r="N9914" s="108"/>
      <c r="O9914" s="220"/>
      <c r="P9914" s="108"/>
      <c r="Q9914" s="225"/>
    </row>
    <row r="9915" spans="2:17" x14ac:dyDescent="0.25">
      <c r="B9915" s="108"/>
      <c r="C9915" s="220"/>
      <c r="D9915" s="108"/>
      <c r="E9915" s="220"/>
      <c r="F9915" s="108"/>
      <c r="G9915" s="220"/>
      <c r="H9915" s="108"/>
      <c r="I9915" s="220"/>
      <c r="J9915" s="108"/>
      <c r="K9915" s="220"/>
      <c r="L9915" s="108"/>
      <c r="M9915" s="220"/>
      <c r="N9915" s="108"/>
      <c r="O9915" s="220"/>
      <c r="P9915" s="108"/>
      <c r="Q9915" s="225"/>
    </row>
    <row r="9916" spans="2:17" x14ac:dyDescent="0.25">
      <c r="B9916" s="108"/>
      <c r="C9916" s="220"/>
      <c r="D9916" s="108"/>
      <c r="E9916" s="220"/>
      <c r="F9916" s="108"/>
      <c r="G9916" s="220"/>
      <c r="H9916" s="108"/>
      <c r="I9916" s="220"/>
      <c r="J9916" s="108"/>
      <c r="K9916" s="220"/>
      <c r="L9916" s="108"/>
      <c r="M9916" s="220"/>
      <c r="N9916" s="108"/>
      <c r="O9916" s="220"/>
      <c r="P9916" s="108"/>
      <c r="Q9916" s="225"/>
    </row>
    <row r="9917" spans="2:17" x14ac:dyDescent="0.25">
      <c r="B9917" s="108"/>
      <c r="C9917" s="220"/>
      <c r="D9917" s="108"/>
      <c r="E9917" s="220"/>
      <c r="F9917" s="108"/>
      <c r="G9917" s="220"/>
      <c r="H9917" s="108"/>
      <c r="I9917" s="220"/>
      <c r="J9917" s="108"/>
      <c r="K9917" s="220"/>
      <c r="L9917" s="108"/>
      <c r="M9917" s="220"/>
      <c r="N9917" s="108"/>
      <c r="O9917" s="220"/>
      <c r="P9917" s="108"/>
      <c r="Q9917" s="225"/>
    </row>
    <row r="9918" spans="2:17" x14ac:dyDescent="0.25">
      <c r="B9918" s="108"/>
      <c r="C9918" s="220"/>
      <c r="D9918" s="108"/>
      <c r="E9918" s="220"/>
      <c r="F9918" s="108"/>
      <c r="G9918" s="220"/>
      <c r="H9918" s="108"/>
      <c r="I9918" s="220"/>
      <c r="J9918" s="108"/>
      <c r="K9918" s="220"/>
      <c r="L9918" s="108"/>
      <c r="M9918" s="220"/>
      <c r="N9918" s="108"/>
      <c r="O9918" s="220"/>
      <c r="P9918" s="108"/>
      <c r="Q9918" s="225"/>
    </row>
    <row r="9919" spans="2:17" x14ac:dyDescent="0.25">
      <c r="B9919" s="108"/>
      <c r="C9919" s="220"/>
      <c r="D9919" s="108"/>
      <c r="E9919" s="220"/>
      <c r="F9919" s="108"/>
      <c r="G9919" s="220"/>
      <c r="H9919" s="108"/>
      <c r="I9919" s="220"/>
      <c r="J9919" s="108"/>
      <c r="K9919" s="220"/>
      <c r="L9919" s="108"/>
      <c r="M9919" s="220"/>
      <c r="N9919" s="108"/>
      <c r="O9919" s="220"/>
      <c r="P9919" s="108"/>
      <c r="Q9919" s="225"/>
    </row>
    <row r="9920" spans="2:17" x14ac:dyDescent="0.25">
      <c r="B9920" s="108"/>
      <c r="C9920" s="220"/>
      <c r="D9920" s="108"/>
      <c r="E9920" s="220"/>
      <c r="F9920" s="108"/>
      <c r="G9920" s="220"/>
      <c r="H9920" s="108"/>
      <c r="I9920" s="220"/>
      <c r="J9920" s="108"/>
      <c r="K9920" s="220"/>
      <c r="L9920" s="108"/>
      <c r="M9920" s="220"/>
      <c r="N9920" s="108"/>
      <c r="O9920" s="220"/>
      <c r="P9920" s="108"/>
      <c r="Q9920" s="225"/>
    </row>
    <row r="9921" spans="2:17" x14ac:dyDescent="0.25">
      <c r="B9921" s="108"/>
      <c r="C9921" s="220"/>
      <c r="D9921" s="108"/>
      <c r="E9921" s="220"/>
      <c r="F9921" s="108"/>
      <c r="G9921" s="220"/>
      <c r="H9921" s="108"/>
      <c r="I9921" s="220"/>
      <c r="J9921" s="108"/>
      <c r="K9921" s="220"/>
      <c r="L9921" s="108"/>
      <c r="M9921" s="220"/>
      <c r="N9921" s="108"/>
      <c r="O9921" s="220"/>
      <c r="P9921" s="108"/>
      <c r="Q9921" s="225"/>
    </row>
    <row r="9922" spans="2:17" x14ac:dyDescent="0.25">
      <c r="B9922" s="108"/>
      <c r="C9922" s="220"/>
      <c r="D9922" s="108"/>
      <c r="E9922" s="220"/>
      <c r="F9922" s="108"/>
      <c r="G9922" s="220"/>
      <c r="H9922" s="108"/>
      <c r="I9922" s="220"/>
      <c r="J9922" s="108"/>
      <c r="K9922" s="220"/>
      <c r="L9922" s="108"/>
      <c r="M9922" s="220"/>
      <c r="N9922" s="108"/>
      <c r="O9922" s="220"/>
      <c r="P9922" s="108"/>
      <c r="Q9922" s="225"/>
    </row>
    <row r="9923" spans="2:17" x14ac:dyDescent="0.25">
      <c r="B9923" s="108"/>
      <c r="C9923" s="220"/>
      <c r="D9923" s="108"/>
      <c r="E9923" s="220"/>
      <c r="F9923" s="108"/>
      <c r="G9923" s="220"/>
      <c r="H9923" s="108"/>
      <c r="I9923" s="220"/>
      <c r="J9923" s="108"/>
      <c r="K9923" s="220"/>
      <c r="L9923" s="108"/>
      <c r="M9923" s="220"/>
      <c r="N9923" s="108"/>
      <c r="O9923" s="220"/>
      <c r="P9923" s="108"/>
      <c r="Q9923" s="225"/>
    </row>
    <row r="9924" spans="2:17" x14ac:dyDescent="0.25">
      <c r="B9924" s="108"/>
      <c r="C9924" s="220"/>
      <c r="D9924" s="108"/>
      <c r="E9924" s="220"/>
      <c r="F9924" s="108"/>
      <c r="G9924" s="220"/>
      <c r="H9924" s="108"/>
      <c r="I9924" s="220"/>
      <c r="J9924" s="108"/>
      <c r="K9924" s="220"/>
      <c r="L9924" s="108"/>
      <c r="M9924" s="220"/>
      <c r="N9924" s="108"/>
      <c r="O9924" s="220"/>
      <c r="P9924" s="108"/>
      <c r="Q9924" s="225"/>
    </row>
    <row r="9925" spans="2:17" x14ac:dyDescent="0.25">
      <c r="B9925" s="108"/>
      <c r="C9925" s="220"/>
      <c r="D9925" s="108"/>
      <c r="E9925" s="220"/>
      <c r="F9925" s="108"/>
      <c r="G9925" s="220"/>
      <c r="H9925" s="108"/>
      <c r="I9925" s="220"/>
      <c r="J9925" s="108"/>
      <c r="K9925" s="220"/>
      <c r="L9925" s="108"/>
      <c r="M9925" s="220"/>
      <c r="N9925" s="108"/>
      <c r="O9925" s="220"/>
      <c r="P9925" s="108"/>
      <c r="Q9925" s="225"/>
    </row>
    <row r="9926" spans="2:17" x14ac:dyDescent="0.25">
      <c r="B9926" s="108"/>
      <c r="C9926" s="220"/>
      <c r="D9926" s="108"/>
      <c r="E9926" s="220"/>
      <c r="F9926" s="108"/>
      <c r="G9926" s="220"/>
      <c r="H9926" s="108"/>
      <c r="I9926" s="220"/>
      <c r="J9926" s="108"/>
      <c r="K9926" s="220"/>
      <c r="L9926" s="108"/>
      <c r="M9926" s="220"/>
      <c r="N9926" s="108"/>
      <c r="O9926" s="220"/>
      <c r="P9926" s="108"/>
      <c r="Q9926" s="225"/>
    </row>
    <row r="9927" spans="2:17" x14ac:dyDescent="0.25">
      <c r="B9927" s="108"/>
      <c r="C9927" s="220"/>
      <c r="D9927" s="108"/>
      <c r="E9927" s="220"/>
      <c r="F9927" s="108"/>
      <c r="G9927" s="220"/>
      <c r="H9927" s="108"/>
      <c r="I9927" s="220"/>
      <c r="J9927" s="108"/>
      <c r="K9927" s="220"/>
      <c r="L9927" s="108"/>
      <c r="M9927" s="220"/>
      <c r="N9927" s="108"/>
      <c r="O9927" s="220"/>
      <c r="P9927" s="108"/>
      <c r="Q9927" s="225"/>
    </row>
    <row r="9928" spans="2:17" x14ac:dyDescent="0.25">
      <c r="B9928" s="108"/>
      <c r="C9928" s="220"/>
      <c r="D9928" s="108"/>
      <c r="E9928" s="220"/>
      <c r="F9928" s="108"/>
      <c r="G9928" s="220"/>
      <c r="H9928" s="108"/>
      <c r="I9928" s="220"/>
      <c r="J9928" s="108"/>
      <c r="K9928" s="220"/>
      <c r="L9928" s="108"/>
      <c r="M9928" s="220"/>
      <c r="N9928" s="108"/>
      <c r="O9928" s="220"/>
      <c r="P9928" s="108"/>
      <c r="Q9928" s="225"/>
    </row>
    <row r="9929" spans="2:17" x14ac:dyDescent="0.25">
      <c r="B9929" s="108"/>
      <c r="C9929" s="220"/>
      <c r="D9929" s="108"/>
      <c r="E9929" s="220"/>
      <c r="F9929" s="108"/>
      <c r="G9929" s="220"/>
      <c r="H9929" s="108"/>
      <c r="I9929" s="220"/>
      <c r="J9929" s="108"/>
      <c r="K9929" s="220"/>
      <c r="L9929" s="108"/>
      <c r="M9929" s="220"/>
      <c r="N9929" s="108"/>
      <c r="O9929" s="220"/>
      <c r="P9929" s="108"/>
      <c r="Q9929" s="225"/>
    </row>
    <row r="9930" spans="2:17" x14ac:dyDescent="0.25">
      <c r="B9930" s="108"/>
      <c r="C9930" s="220"/>
      <c r="D9930" s="108"/>
      <c r="E9930" s="220"/>
      <c r="F9930" s="108"/>
      <c r="G9930" s="220"/>
      <c r="H9930" s="108"/>
      <c r="I9930" s="220"/>
      <c r="J9930" s="108"/>
      <c r="K9930" s="220"/>
      <c r="L9930" s="108"/>
      <c r="M9930" s="220"/>
      <c r="N9930" s="108"/>
      <c r="O9930" s="220"/>
      <c r="P9930" s="108"/>
      <c r="Q9930" s="225"/>
    </row>
    <row r="9931" spans="2:17" x14ac:dyDescent="0.25">
      <c r="B9931" s="108"/>
      <c r="C9931" s="220"/>
      <c r="D9931" s="108"/>
      <c r="E9931" s="220"/>
      <c r="F9931" s="108"/>
      <c r="G9931" s="220"/>
      <c r="H9931" s="108"/>
      <c r="I9931" s="220"/>
      <c r="J9931" s="108"/>
      <c r="K9931" s="220"/>
      <c r="L9931" s="108"/>
      <c r="M9931" s="220"/>
      <c r="N9931" s="108"/>
      <c r="O9931" s="220"/>
      <c r="P9931" s="108"/>
      <c r="Q9931" s="225"/>
    </row>
    <row r="9932" spans="2:17" x14ac:dyDescent="0.25">
      <c r="B9932" s="108"/>
      <c r="C9932" s="220"/>
      <c r="D9932" s="108"/>
      <c r="E9932" s="220"/>
      <c r="F9932" s="108"/>
      <c r="G9932" s="220"/>
      <c r="H9932" s="108"/>
      <c r="I9932" s="220"/>
      <c r="J9932" s="108"/>
      <c r="K9932" s="220"/>
      <c r="L9932" s="108"/>
      <c r="M9932" s="220"/>
      <c r="N9932" s="108"/>
      <c r="O9932" s="220"/>
      <c r="P9932" s="108"/>
      <c r="Q9932" s="225"/>
    </row>
    <row r="9933" spans="2:17" x14ac:dyDescent="0.25">
      <c r="B9933" s="108"/>
      <c r="C9933" s="220"/>
      <c r="D9933" s="108"/>
      <c r="E9933" s="220"/>
      <c r="F9933" s="108"/>
      <c r="G9933" s="220"/>
      <c r="H9933" s="108"/>
      <c r="I9933" s="220"/>
      <c r="J9933" s="108"/>
      <c r="K9933" s="220"/>
      <c r="L9933" s="108"/>
      <c r="M9933" s="220"/>
      <c r="N9933" s="108"/>
      <c r="O9933" s="220"/>
      <c r="P9933" s="108"/>
      <c r="Q9933" s="225"/>
    </row>
    <row r="9934" spans="2:17" x14ac:dyDescent="0.25">
      <c r="B9934" s="108"/>
      <c r="C9934" s="220"/>
      <c r="D9934" s="108"/>
      <c r="E9934" s="220"/>
      <c r="F9934" s="108"/>
      <c r="G9934" s="220"/>
      <c r="H9934" s="108"/>
      <c r="I9934" s="220"/>
      <c r="J9934" s="108"/>
      <c r="K9934" s="220"/>
      <c r="L9934" s="108"/>
      <c r="M9934" s="220"/>
      <c r="N9934" s="108"/>
      <c r="O9934" s="220"/>
      <c r="P9934" s="108"/>
      <c r="Q9934" s="225"/>
    </row>
    <row r="9935" spans="2:17" x14ac:dyDescent="0.25">
      <c r="B9935" s="108"/>
      <c r="C9935" s="220"/>
      <c r="D9935" s="108"/>
      <c r="E9935" s="220"/>
      <c r="F9935" s="108"/>
      <c r="G9935" s="220"/>
      <c r="H9935" s="108"/>
      <c r="I9935" s="220"/>
      <c r="J9935" s="108"/>
      <c r="K9935" s="220"/>
      <c r="L9935" s="108"/>
      <c r="M9935" s="220"/>
      <c r="N9935" s="108"/>
      <c r="O9935" s="220"/>
      <c r="P9935" s="108"/>
      <c r="Q9935" s="225"/>
    </row>
    <row r="9936" spans="2:17" x14ac:dyDescent="0.25">
      <c r="B9936" s="108"/>
      <c r="C9936" s="220"/>
      <c r="D9936" s="108"/>
      <c r="E9936" s="220"/>
      <c r="F9936" s="108"/>
      <c r="G9936" s="220"/>
      <c r="H9936" s="108"/>
      <c r="I9936" s="220"/>
      <c r="J9936" s="108"/>
      <c r="K9936" s="220"/>
      <c r="L9936" s="108"/>
      <c r="M9936" s="220"/>
      <c r="N9936" s="108"/>
      <c r="O9936" s="220"/>
      <c r="P9936" s="108"/>
      <c r="Q9936" s="225"/>
    </row>
    <row r="9937" spans="2:17" x14ac:dyDescent="0.25">
      <c r="B9937" s="108"/>
      <c r="C9937" s="220"/>
      <c r="D9937" s="108"/>
      <c r="E9937" s="220"/>
      <c r="F9937" s="108"/>
      <c r="G9937" s="220"/>
      <c r="H9937" s="108"/>
      <c r="I9937" s="220"/>
      <c r="J9937" s="108"/>
      <c r="K9937" s="220"/>
      <c r="L9937" s="108"/>
      <c r="M9937" s="220"/>
      <c r="N9937" s="108"/>
      <c r="O9937" s="220"/>
      <c r="P9937" s="108"/>
      <c r="Q9937" s="225"/>
    </row>
    <row r="9938" spans="2:17" x14ac:dyDescent="0.25">
      <c r="B9938" s="108"/>
      <c r="C9938" s="220"/>
      <c r="D9938" s="108"/>
      <c r="E9938" s="220"/>
      <c r="F9938" s="108"/>
      <c r="G9938" s="220"/>
      <c r="H9938" s="108"/>
      <c r="I9938" s="220"/>
      <c r="J9938" s="108"/>
      <c r="K9938" s="220"/>
      <c r="L9938" s="108"/>
      <c r="M9938" s="220"/>
      <c r="N9938" s="108"/>
      <c r="O9938" s="220"/>
      <c r="P9938" s="108"/>
      <c r="Q9938" s="225"/>
    </row>
    <row r="9939" spans="2:17" x14ac:dyDescent="0.25">
      <c r="B9939" s="108"/>
      <c r="C9939" s="220"/>
      <c r="D9939" s="108"/>
      <c r="E9939" s="220"/>
      <c r="F9939" s="108"/>
      <c r="G9939" s="220"/>
      <c r="H9939" s="108"/>
      <c r="I9939" s="220"/>
      <c r="J9939" s="108"/>
      <c r="K9939" s="220"/>
      <c r="L9939" s="108"/>
      <c r="M9939" s="220"/>
      <c r="N9939" s="108"/>
      <c r="O9939" s="220"/>
      <c r="P9939" s="108"/>
      <c r="Q9939" s="225"/>
    </row>
    <row r="9940" spans="2:17" x14ac:dyDescent="0.25">
      <c r="B9940" s="108"/>
      <c r="C9940" s="220"/>
      <c r="D9940" s="108"/>
      <c r="E9940" s="220"/>
      <c r="F9940" s="108"/>
      <c r="G9940" s="220"/>
      <c r="H9940" s="108"/>
      <c r="I9940" s="220"/>
      <c r="J9940" s="108"/>
      <c r="K9940" s="220"/>
      <c r="L9940" s="108"/>
      <c r="M9940" s="220"/>
      <c r="N9940" s="108"/>
      <c r="O9940" s="220"/>
      <c r="P9940" s="108"/>
      <c r="Q9940" s="225"/>
    </row>
    <row r="9941" spans="2:17" x14ac:dyDescent="0.25">
      <c r="B9941" s="108"/>
      <c r="C9941" s="220"/>
      <c r="D9941" s="108"/>
      <c r="E9941" s="220"/>
      <c r="F9941" s="108"/>
      <c r="G9941" s="220"/>
      <c r="H9941" s="108"/>
      <c r="I9941" s="220"/>
      <c r="J9941" s="108"/>
      <c r="K9941" s="220"/>
      <c r="L9941" s="108"/>
      <c r="M9941" s="220"/>
      <c r="N9941" s="108"/>
      <c r="O9941" s="220"/>
      <c r="P9941" s="108"/>
      <c r="Q9941" s="225"/>
    </row>
    <row r="9942" spans="2:17" x14ac:dyDescent="0.25">
      <c r="B9942" s="108"/>
      <c r="C9942" s="220"/>
      <c r="D9942" s="108"/>
      <c r="E9942" s="220"/>
      <c r="F9942" s="108"/>
      <c r="G9942" s="220"/>
      <c r="H9942" s="108"/>
      <c r="I9942" s="220"/>
      <c r="J9942" s="108"/>
      <c r="K9942" s="220"/>
      <c r="L9942" s="108"/>
      <c r="M9942" s="220"/>
      <c r="N9942" s="108"/>
      <c r="O9942" s="220"/>
      <c r="P9942" s="108"/>
      <c r="Q9942" s="225"/>
    </row>
    <row r="9943" spans="2:17" x14ac:dyDescent="0.25">
      <c r="B9943" s="108"/>
      <c r="C9943" s="220"/>
      <c r="D9943" s="108"/>
      <c r="E9943" s="220"/>
      <c r="F9943" s="108"/>
      <c r="G9943" s="220"/>
      <c r="H9943" s="108"/>
      <c r="I9943" s="220"/>
      <c r="J9943" s="108"/>
      <c r="K9943" s="220"/>
      <c r="L9943" s="108"/>
      <c r="M9943" s="220"/>
      <c r="N9943" s="108"/>
      <c r="O9943" s="220"/>
      <c r="P9943" s="108"/>
      <c r="Q9943" s="225"/>
    </row>
    <row r="9944" spans="2:17" x14ac:dyDescent="0.25">
      <c r="B9944" s="108"/>
      <c r="C9944" s="220"/>
      <c r="D9944" s="108"/>
      <c r="E9944" s="220"/>
      <c r="F9944" s="108"/>
      <c r="G9944" s="220"/>
      <c r="H9944" s="108"/>
      <c r="I9944" s="220"/>
      <c r="J9944" s="108"/>
      <c r="K9944" s="220"/>
      <c r="L9944" s="108"/>
      <c r="M9944" s="220"/>
      <c r="N9944" s="108"/>
      <c r="O9944" s="220"/>
      <c r="P9944" s="108"/>
      <c r="Q9944" s="225"/>
    </row>
    <row r="9945" spans="2:17" x14ac:dyDescent="0.25">
      <c r="B9945" s="108"/>
      <c r="C9945" s="220"/>
      <c r="D9945" s="108"/>
      <c r="E9945" s="220"/>
      <c r="F9945" s="108"/>
      <c r="G9945" s="220"/>
      <c r="H9945" s="108"/>
      <c r="I9945" s="220"/>
      <c r="J9945" s="108"/>
      <c r="K9945" s="220"/>
      <c r="L9945" s="108"/>
      <c r="M9945" s="220"/>
      <c r="N9945" s="108"/>
      <c r="O9945" s="220"/>
      <c r="P9945" s="108"/>
      <c r="Q9945" s="225"/>
    </row>
    <row r="9946" spans="2:17" x14ac:dyDescent="0.25">
      <c r="B9946" s="108"/>
      <c r="C9946" s="220"/>
      <c r="D9946" s="108"/>
      <c r="E9946" s="220"/>
      <c r="F9946" s="108"/>
      <c r="G9946" s="220"/>
      <c r="H9946" s="108"/>
      <c r="I9946" s="220"/>
      <c r="J9946" s="108"/>
      <c r="K9946" s="220"/>
      <c r="L9946" s="108"/>
      <c r="M9946" s="220"/>
      <c r="N9946" s="108"/>
      <c r="O9946" s="220"/>
      <c r="P9946" s="108"/>
      <c r="Q9946" s="225"/>
    </row>
    <row r="9947" spans="2:17" x14ac:dyDescent="0.25">
      <c r="B9947" s="108"/>
      <c r="C9947" s="220"/>
      <c r="D9947" s="108"/>
      <c r="E9947" s="220"/>
      <c r="F9947" s="108"/>
      <c r="G9947" s="220"/>
      <c r="H9947" s="108"/>
      <c r="I9947" s="220"/>
      <c r="J9947" s="108"/>
      <c r="K9947" s="220"/>
      <c r="L9947" s="108"/>
      <c r="M9947" s="220"/>
      <c r="N9947" s="108"/>
      <c r="O9947" s="220"/>
      <c r="P9947" s="108"/>
      <c r="Q9947" s="225"/>
    </row>
    <row r="9948" spans="2:17" x14ac:dyDescent="0.25">
      <c r="B9948" s="108"/>
      <c r="C9948" s="220"/>
      <c r="D9948" s="108"/>
      <c r="E9948" s="220"/>
      <c r="F9948" s="108"/>
      <c r="G9948" s="220"/>
      <c r="H9948" s="108"/>
      <c r="I9948" s="220"/>
      <c r="J9948" s="108"/>
      <c r="K9948" s="220"/>
      <c r="L9948" s="108"/>
      <c r="M9948" s="220"/>
      <c r="N9948" s="108"/>
      <c r="O9948" s="220"/>
      <c r="P9948" s="108"/>
      <c r="Q9948" s="225"/>
    </row>
    <row r="9949" spans="2:17" x14ac:dyDescent="0.25">
      <c r="B9949" s="108"/>
      <c r="C9949" s="220"/>
      <c r="D9949" s="108"/>
      <c r="E9949" s="220"/>
      <c r="F9949" s="108"/>
      <c r="G9949" s="220"/>
      <c r="H9949" s="108"/>
      <c r="I9949" s="220"/>
      <c r="J9949" s="108"/>
      <c r="K9949" s="220"/>
      <c r="L9949" s="108"/>
      <c r="M9949" s="220"/>
      <c r="N9949" s="108"/>
      <c r="O9949" s="220"/>
      <c r="P9949" s="108"/>
      <c r="Q9949" s="225"/>
    </row>
    <row r="9950" spans="2:17" x14ac:dyDescent="0.25">
      <c r="B9950" s="108"/>
      <c r="C9950" s="220"/>
      <c r="D9950" s="108"/>
      <c r="E9950" s="220"/>
      <c r="F9950" s="108"/>
      <c r="G9950" s="220"/>
      <c r="H9950" s="108"/>
      <c r="I9950" s="220"/>
      <c r="J9950" s="108"/>
      <c r="K9950" s="220"/>
      <c r="L9950" s="108"/>
      <c r="M9950" s="220"/>
      <c r="N9950" s="108"/>
      <c r="O9950" s="220"/>
      <c r="P9950" s="108"/>
      <c r="Q9950" s="225"/>
    </row>
    <row r="9951" spans="2:17" x14ac:dyDescent="0.25">
      <c r="B9951" s="108"/>
      <c r="C9951" s="220"/>
      <c r="D9951" s="108"/>
      <c r="E9951" s="220"/>
      <c r="F9951" s="108"/>
      <c r="G9951" s="220"/>
      <c r="H9951" s="108"/>
      <c r="I9951" s="220"/>
      <c r="J9951" s="108"/>
      <c r="K9951" s="220"/>
      <c r="L9951" s="108"/>
      <c r="M9951" s="220"/>
      <c r="N9951" s="108"/>
      <c r="O9951" s="220"/>
      <c r="P9951" s="108"/>
      <c r="Q9951" s="225"/>
    </row>
    <row r="9952" spans="2:17" x14ac:dyDescent="0.25">
      <c r="B9952" s="108"/>
      <c r="C9952" s="220"/>
      <c r="D9952" s="108"/>
      <c r="E9952" s="220"/>
      <c r="F9952" s="108"/>
      <c r="G9952" s="220"/>
      <c r="H9952" s="108"/>
      <c r="I9952" s="220"/>
      <c r="J9952" s="108"/>
      <c r="K9952" s="220"/>
      <c r="L9952" s="108"/>
      <c r="M9952" s="220"/>
      <c r="N9952" s="108"/>
      <c r="O9952" s="220"/>
      <c r="P9952" s="108"/>
      <c r="Q9952" s="225"/>
    </row>
    <row r="9953" spans="2:17" x14ac:dyDescent="0.25">
      <c r="B9953" s="108"/>
      <c r="C9953" s="220"/>
      <c r="D9953" s="108"/>
      <c r="E9953" s="220"/>
      <c r="F9953" s="108"/>
      <c r="G9953" s="220"/>
      <c r="H9953" s="108"/>
      <c r="I9953" s="220"/>
      <c r="J9953" s="108"/>
      <c r="K9953" s="220"/>
      <c r="L9953" s="108"/>
      <c r="M9953" s="220"/>
      <c r="N9953" s="108"/>
      <c r="O9953" s="220"/>
      <c r="P9953" s="108"/>
      <c r="Q9953" s="225"/>
    </row>
    <row r="9954" spans="2:17" x14ac:dyDescent="0.25">
      <c r="B9954" s="108"/>
      <c r="C9954" s="220"/>
      <c r="D9954" s="108"/>
      <c r="E9954" s="220"/>
      <c r="F9954" s="108"/>
      <c r="G9954" s="220"/>
      <c r="H9954" s="108"/>
      <c r="I9954" s="220"/>
      <c r="J9954" s="108"/>
      <c r="K9954" s="220"/>
      <c r="L9954" s="108"/>
      <c r="M9954" s="220"/>
      <c r="N9954" s="108"/>
      <c r="O9954" s="220"/>
      <c r="P9954" s="108"/>
      <c r="Q9954" s="225"/>
    </row>
    <row r="9955" spans="2:17" x14ac:dyDescent="0.25">
      <c r="B9955" s="108"/>
      <c r="C9955" s="220"/>
      <c r="D9955" s="108"/>
      <c r="E9955" s="220"/>
      <c r="F9955" s="108"/>
      <c r="G9955" s="220"/>
      <c r="H9955" s="108"/>
      <c r="I9955" s="220"/>
      <c r="J9955" s="108"/>
      <c r="K9955" s="220"/>
      <c r="L9955" s="108"/>
      <c r="M9955" s="220"/>
      <c r="N9955" s="108"/>
      <c r="O9955" s="220"/>
      <c r="P9955" s="108"/>
      <c r="Q9955" s="225"/>
    </row>
    <row r="9956" spans="2:17" x14ac:dyDescent="0.25">
      <c r="B9956" s="108"/>
      <c r="C9956" s="220"/>
      <c r="D9956" s="108"/>
      <c r="E9956" s="220"/>
      <c r="F9956" s="108"/>
      <c r="G9956" s="220"/>
      <c r="H9956" s="108"/>
      <c r="I9956" s="220"/>
      <c r="J9956" s="108"/>
      <c r="K9956" s="220"/>
      <c r="L9956" s="108"/>
      <c r="M9956" s="220"/>
      <c r="N9956" s="108"/>
      <c r="O9956" s="220"/>
      <c r="P9956" s="108"/>
      <c r="Q9956" s="225"/>
    </row>
    <row r="9957" spans="2:17" x14ac:dyDescent="0.25">
      <c r="B9957" s="108"/>
      <c r="C9957" s="220"/>
      <c r="D9957" s="108"/>
      <c r="E9957" s="220"/>
      <c r="F9957" s="108"/>
      <c r="G9957" s="220"/>
      <c r="H9957" s="108"/>
      <c r="I9957" s="220"/>
      <c r="J9957" s="108"/>
      <c r="K9957" s="220"/>
      <c r="L9957" s="108"/>
      <c r="M9957" s="220"/>
      <c r="N9957" s="108"/>
      <c r="O9957" s="220"/>
      <c r="P9957" s="108"/>
      <c r="Q9957" s="225"/>
    </row>
    <row r="9958" spans="2:17" x14ac:dyDescent="0.25">
      <c r="B9958" s="108"/>
      <c r="C9958" s="220"/>
      <c r="D9958" s="108"/>
      <c r="E9958" s="220"/>
      <c r="F9958" s="108"/>
      <c r="G9958" s="220"/>
      <c r="H9958" s="108"/>
      <c r="I9958" s="220"/>
      <c r="J9958" s="108"/>
      <c r="K9958" s="220"/>
      <c r="L9958" s="108"/>
      <c r="M9958" s="220"/>
      <c r="N9958" s="108"/>
      <c r="O9958" s="220"/>
      <c r="P9958" s="108"/>
      <c r="Q9958" s="225"/>
    </row>
    <row r="9959" spans="2:17" x14ac:dyDescent="0.25">
      <c r="B9959" s="108"/>
      <c r="C9959" s="220"/>
      <c r="D9959" s="108"/>
      <c r="E9959" s="220"/>
      <c r="F9959" s="108"/>
      <c r="G9959" s="220"/>
      <c r="H9959" s="108"/>
      <c r="I9959" s="220"/>
      <c r="J9959" s="108"/>
      <c r="K9959" s="220"/>
      <c r="L9959" s="108"/>
      <c r="M9959" s="220"/>
      <c r="N9959" s="108"/>
      <c r="O9959" s="220"/>
      <c r="P9959" s="108"/>
      <c r="Q9959" s="225"/>
    </row>
    <row r="9960" spans="2:17" x14ac:dyDescent="0.25">
      <c r="B9960" s="108"/>
      <c r="C9960" s="220"/>
      <c r="D9960" s="108"/>
      <c r="E9960" s="220"/>
      <c r="F9960" s="108"/>
      <c r="G9960" s="220"/>
      <c r="H9960" s="108"/>
      <c r="I9960" s="220"/>
      <c r="J9960" s="108"/>
      <c r="K9960" s="220"/>
      <c r="L9960" s="108"/>
      <c r="M9960" s="220"/>
      <c r="N9960" s="108"/>
      <c r="O9960" s="220"/>
      <c r="P9960" s="108"/>
      <c r="Q9960" s="225"/>
    </row>
    <row r="9961" spans="2:17" x14ac:dyDescent="0.25">
      <c r="B9961" s="108"/>
      <c r="C9961" s="220"/>
      <c r="D9961" s="108"/>
      <c r="E9961" s="220"/>
      <c r="F9961" s="108"/>
      <c r="G9961" s="220"/>
      <c r="H9961" s="108"/>
      <c r="I9961" s="220"/>
      <c r="J9961" s="108"/>
      <c r="K9961" s="220"/>
      <c r="L9961" s="108"/>
      <c r="M9961" s="220"/>
      <c r="N9961" s="108"/>
      <c r="O9961" s="220"/>
      <c r="P9961" s="108"/>
      <c r="Q9961" s="225"/>
    </row>
    <row r="9962" spans="2:17" x14ac:dyDescent="0.25">
      <c r="B9962" s="108"/>
      <c r="C9962" s="220"/>
      <c r="D9962" s="108"/>
      <c r="E9962" s="220"/>
      <c r="F9962" s="108"/>
      <c r="G9962" s="220"/>
      <c r="H9962" s="108"/>
      <c r="I9962" s="220"/>
      <c r="J9962" s="108"/>
      <c r="K9962" s="220"/>
      <c r="L9962" s="108"/>
      <c r="M9962" s="220"/>
      <c r="N9962" s="108"/>
      <c r="O9962" s="220"/>
      <c r="P9962" s="108"/>
      <c r="Q9962" s="225"/>
    </row>
    <row r="9963" spans="2:17" x14ac:dyDescent="0.25">
      <c r="B9963" s="108"/>
      <c r="C9963" s="220"/>
      <c r="D9963" s="108"/>
      <c r="E9963" s="220"/>
      <c r="F9963" s="108"/>
      <c r="G9963" s="220"/>
      <c r="H9963" s="108"/>
      <c r="I9963" s="220"/>
      <c r="J9963" s="108"/>
      <c r="K9963" s="220"/>
      <c r="L9963" s="108"/>
      <c r="M9963" s="220"/>
      <c r="N9963" s="108"/>
      <c r="O9963" s="220"/>
      <c r="P9963" s="108"/>
      <c r="Q9963" s="225"/>
    </row>
    <row r="9964" spans="2:17" x14ac:dyDescent="0.25">
      <c r="B9964" s="108"/>
      <c r="C9964" s="220"/>
      <c r="D9964" s="108"/>
      <c r="E9964" s="220"/>
      <c r="F9964" s="108"/>
      <c r="G9964" s="220"/>
      <c r="H9964" s="108"/>
      <c r="I9964" s="220"/>
      <c r="J9964" s="108"/>
      <c r="K9964" s="220"/>
      <c r="L9964" s="108"/>
      <c r="M9964" s="220"/>
      <c r="N9964" s="108"/>
      <c r="O9964" s="220"/>
      <c r="P9964" s="108"/>
      <c r="Q9964" s="225"/>
    </row>
    <row r="9965" spans="2:17" x14ac:dyDescent="0.25">
      <c r="B9965" s="108"/>
      <c r="C9965" s="220"/>
      <c r="D9965" s="108"/>
      <c r="E9965" s="220"/>
      <c r="F9965" s="108"/>
      <c r="G9965" s="220"/>
      <c r="H9965" s="108"/>
      <c r="I9965" s="220"/>
      <c r="J9965" s="108"/>
      <c r="K9965" s="220"/>
      <c r="L9965" s="108"/>
      <c r="M9965" s="220"/>
      <c r="N9965" s="108"/>
      <c r="O9965" s="220"/>
      <c r="P9965" s="108"/>
      <c r="Q9965" s="225"/>
    </row>
    <row r="9966" spans="2:17" x14ac:dyDescent="0.25">
      <c r="B9966" s="108"/>
      <c r="C9966" s="220"/>
      <c r="D9966" s="108"/>
      <c r="E9966" s="220"/>
      <c r="F9966" s="108"/>
      <c r="G9966" s="220"/>
      <c r="H9966" s="108"/>
      <c r="I9966" s="220"/>
      <c r="J9966" s="108"/>
      <c r="K9966" s="220"/>
      <c r="L9966" s="108"/>
      <c r="M9966" s="220"/>
      <c r="N9966" s="108"/>
      <c r="O9966" s="220"/>
      <c r="P9966" s="108"/>
      <c r="Q9966" s="225"/>
    </row>
    <row r="9967" spans="2:17" x14ac:dyDescent="0.25">
      <c r="B9967" s="108"/>
      <c r="C9967" s="220"/>
      <c r="D9967" s="108"/>
      <c r="E9967" s="220"/>
      <c r="F9967" s="108"/>
      <c r="G9967" s="220"/>
      <c r="H9967" s="108"/>
      <c r="I9967" s="220"/>
      <c r="J9967" s="108"/>
      <c r="K9967" s="220"/>
      <c r="L9967" s="108"/>
      <c r="M9967" s="220"/>
      <c r="N9967" s="108"/>
      <c r="O9967" s="220"/>
      <c r="P9967" s="108"/>
      <c r="Q9967" s="225"/>
    </row>
    <row r="9968" spans="2:17" x14ac:dyDescent="0.25">
      <c r="B9968" s="108"/>
      <c r="C9968" s="220"/>
      <c r="D9968" s="108"/>
      <c r="E9968" s="220"/>
      <c r="F9968" s="108"/>
      <c r="G9968" s="220"/>
      <c r="H9968" s="108"/>
      <c r="I9968" s="220"/>
      <c r="J9968" s="108"/>
      <c r="K9968" s="220"/>
      <c r="L9968" s="108"/>
      <c r="M9968" s="220"/>
      <c r="N9968" s="108"/>
      <c r="O9968" s="220"/>
      <c r="P9968" s="108"/>
      <c r="Q9968" s="225"/>
    </row>
    <row r="9969" spans="2:17" x14ac:dyDescent="0.25">
      <c r="B9969" s="108"/>
      <c r="C9969" s="220"/>
      <c r="D9969" s="108"/>
      <c r="E9969" s="220"/>
      <c r="F9969" s="108"/>
      <c r="G9969" s="220"/>
      <c r="H9969" s="108"/>
      <c r="I9969" s="220"/>
      <c r="J9969" s="108"/>
      <c r="K9969" s="220"/>
      <c r="L9969" s="108"/>
      <c r="M9969" s="220"/>
      <c r="N9969" s="108"/>
      <c r="O9969" s="220"/>
      <c r="P9969" s="108"/>
      <c r="Q9969" s="225"/>
    </row>
    <row r="9970" spans="2:17" x14ac:dyDescent="0.25">
      <c r="B9970" s="108"/>
      <c r="C9970" s="220"/>
      <c r="D9970" s="108"/>
      <c r="E9970" s="220"/>
      <c r="F9970" s="108"/>
      <c r="G9970" s="220"/>
      <c r="H9970" s="108"/>
      <c r="I9970" s="220"/>
      <c r="J9970" s="108"/>
      <c r="K9970" s="220"/>
      <c r="L9970" s="108"/>
      <c r="M9970" s="220"/>
      <c r="N9970" s="108"/>
      <c r="O9970" s="220"/>
      <c r="P9970" s="108"/>
      <c r="Q9970" s="225"/>
    </row>
    <row r="9971" spans="2:17" x14ac:dyDescent="0.25">
      <c r="B9971" s="108"/>
      <c r="C9971" s="220"/>
      <c r="D9971" s="108"/>
      <c r="E9971" s="220"/>
      <c r="F9971" s="108"/>
      <c r="G9971" s="220"/>
      <c r="H9971" s="108"/>
      <c r="I9971" s="220"/>
      <c r="J9971" s="108"/>
      <c r="K9971" s="220"/>
      <c r="L9971" s="108"/>
      <c r="M9971" s="220"/>
      <c r="N9971" s="108"/>
      <c r="O9971" s="220"/>
      <c r="P9971" s="108"/>
      <c r="Q9971" s="225"/>
    </row>
    <row r="9972" spans="2:17" x14ac:dyDescent="0.25">
      <c r="B9972" s="108"/>
      <c r="C9972" s="220"/>
      <c r="D9972" s="108"/>
      <c r="E9972" s="220"/>
      <c r="F9972" s="108"/>
      <c r="G9972" s="220"/>
      <c r="H9972" s="108"/>
      <c r="I9972" s="220"/>
      <c r="J9972" s="108"/>
      <c r="K9972" s="220"/>
      <c r="L9972" s="108"/>
      <c r="M9972" s="220"/>
      <c r="N9972" s="108"/>
      <c r="O9972" s="220"/>
      <c r="P9972" s="108"/>
      <c r="Q9972" s="225"/>
    </row>
    <row r="9973" spans="2:17" x14ac:dyDescent="0.25">
      <c r="B9973" s="108"/>
      <c r="C9973" s="220"/>
      <c r="D9973" s="108"/>
      <c r="E9973" s="220"/>
      <c r="F9973" s="108"/>
      <c r="G9973" s="220"/>
      <c r="H9973" s="108"/>
      <c r="I9973" s="220"/>
      <c r="J9973" s="108"/>
      <c r="K9973" s="220"/>
      <c r="L9973" s="108"/>
      <c r="M9973" s="220"/>
      <c r="N9973" s="108"/>
      <c r="O9973" s="220"/>
      <c r="P9973" s="108"/>
      <c r="Q9973" s="225"/>
    </row>
    <row r="9974" spans="2:17" x14ac:dyDescent="0.25">
      <c r="B9974" s="108"/>
      <c r="C9974" s="220"/>
      <c r="D9974" s="108"/>
      <c r="E9974" s="220"/>
      <c r="F9974" s="108"/>
      <c r="G9974" s="220"/>
      <c r="H9974" s="108"/>
      <c r="I9974" s="220"/>
      <c r="J9974" s="108"/>
      <c r="K9974" s="220"/>
      <c r="L9974" s="108"/>
      <c r="M9974" s="220"/>
      <c r="N9974" s="108"/>
      <c r="O9974" s="220"/>
      <c r="P9974" s="108"/>
      <c r="Q9974" s="225"/>
    </row>
    <row r="9975" spans="2:17" x14ac:dyDescent="0.25">
      <c r="B9975" s="108"/>
      <c r="C9975" s="220"/>
      <c r="D9975" s="108"/>
      <c r="E9975" s="220"/>
      <c r="F9975" s="108"/>
      <c r="G9975" s="220"/>
      <c r="H9975" s="108"/>
      <c r="I9975" s="220"/>
      <c r="J9975" s="108"/>
      <c r="K9975" s="220"/>
      <c r="L9975" s="108"/>
      <c r="M9975" s="220"/>
      <c r="N9975" s="108"/>
      <c r="O9975" s="220"/>
      <c r="P9975" s="108"/>
      <c r="Q9975" s="225"/>
    </row>
    <row r="9976" spans="2:17" x14ac:dyDescent="0.25">
      <c r="B9976" s="108"/>
      <c r="C9976" s="220"/>
      <c r="D9976" s="108"/>
      <c r="E9976" s="220"/>
      <c r="F9976" s="108"/>
      <c r="G9976" s="220"/>
      <c r="H9976" s="108"/>
      <c r="I9976" s="220"/>
      <c r="J9976" s="108"/>
      <c r="K9976" s="220"/>
      <c r="L9976" s="108"/>
      <c r="M9976" s="220"/>
      <c r="N9976" s="108"/>
      <c r="O9976" s="220"/>
      <c r="P9976" s="108"/>
      <c r="Q9976" s="225"/>
    </row>
    <row r="9977" spans="2:17" x14ac:dyDescent="0.25">
      <c r="B9977" s="108"/>
      <c r="C9977" s="220"/>
      <c r="D9977" s="108"/>
      <c r="E9977" s="220"/>
      <c r="F9977" s="108"/>
      <c r="G9977" s="220"/>
      <c r="H9977" s="108"/>
      <c r="I9977" s="220"/>
      <c r="J9977" s="108"/>
      <c r="K9977" s="220"/>
      <c r="L9977" s="108"/>
      <c r="M9977" s="220"/>
      <c r="N9977" s="108"/>
      <c r="O9977" s="220"/>
      <c r="P9977" s="108"/>
      <c r="Q9977" s="225"/>
    </row>
    <row r="9978" spans="2:17" x14ac:dyDescent="0.25">
      <c r="B9978" s="108"/>
      <c r="C9978" s="220"/>
      <c r="D9978" s="108"/>
      <c r="E9978" s="220"/>
      <c r="F9978" s="108"/>
      <c r="G9978" s="220"/>
      <c r="H9978" s="108"/>
      <c r="I9978" s="220"/>
      <c r="J9978" s="108"/>
      <c r="K9978" s="220"/>
      <c r="L9978" s="108"/>
      <c r="M9978" s="220"/>
      <c r="N9978" s="108"/>
      <c r="O9978" s="220"/>
      <c r="P9978" s="108"/>
      <c r="Q9978" s="225"/>
    </row>
    <row r="9979" spans="2:17" x14ac:dyDescent="0.25">
      <c r="B9979" s="108"/>
      <c r="C9979" s="220"/>
      <c r="D9979" s="108"/>
      <c r="E9979" s="220"/>
      <c r="F9979" s="108"/>
      <c r="G9979" s="220"/>
      <c r="H9979" s="108"/>
      <c r="I9979" s="220"/>
      <c r="J9979" s="108"/>
      <c r="K9979" s="220"/>
      <c r="L9979" s="108"/>
      <c r="M9979" s="220"/>
      <c r="N9979" s="108"/>
      <c r="O9979" s="220"/>
      <c r="P9979" s="108"/>
      <c r="Q9979" s="225"/>
    </row>
    <row r="9980" spans="2:17" x14ac:dyDescent="0.25">
      <c r="B9980" s="108"/>
      <c r="C9980" s="220"/>
      <c r="D9980" s="108"/>
      <c r="E9980" s="220"/>
      <c r="F9980" s="108"/>
      <c r="G9980" s="220"/>
      <c r="H9980" s="108"/>
      <c r="I9980" s="220"/>
      <c r="J9980" s="108"/>
      <c r="K9980" s="220"/>
      <c r="L9980" s="108"/>
      <c r="M9980" s="220"/>
      <c r="N9980" s="108"/>
      <c r="O9980" s="220"/>
      <c r="P9980" s="108"/>
      <c r="Q9980" s="225"/>
    </row>
    <row r="9981" spans="2:17" x14ac:dyDescent="0.25">
      <c r="B9981" s="108"/>
      <c r="C9981" s="220"/>
      <c r="D9981" s="108"/>
      <c r="E9981" s="220"/>
      <c r="F9981" s="108"/>
      <c r="G9981" s="220"/>
      <c r="H9981" s="108"/>
      <c r="I9981" s="220"/>
      <c r="J9981" s="108"/>
      <c r="K9981" s="220"/>
      <c r="L9981" s="108"/>
      <c r="M9981" s="220"/>
      <c r="N9981" s="108"/>
      <c r="O9981" s="220"/>
      <c r="P9981" s="108"/>
      <c r="Q9981" s="225"/>
    </row>
    <row r="9982" spans="2:17" x14ac:dyDescent="0.25">
      <c r="B9982" s="108"/>
      <c r="C9982" s="220"/>
      <c r="D9982" s="108"/>
      <c r="E9982" s="220"/>
      <c r="F9982" s="108"/>
      <c r="G9982" s="220"/>
      <c r="H9982" s="108"/>
      <c r="I9982" s="220"/>
      <c r="J9982" s="108"/>
      <c r="K9982" s="220"/>
      <c r="L9982" s="108"/>
      <c r="M9982" s="220"/>
      <c r="N9982" s="108"/>
      <c r="O9982" s="220"/>
      <c r="P9982" s="108"/>
      <c r="Q9982" s="225"/>
    </row>
    <row r="9983" spans="2:17" x14ac:dyDescent="0.25">
      <c r="B9983" s="108"/>
      <c r="C9983" s="220"/>
      <c r="D9983" s="108"/>
      <c r="E9983" s="220"/>
      <c r="F9983" s="108"/>
      <c r="G9983" s="220"/>
      <c r="H9983" s="108"/>
      <c r="I9983" s="220"/>
      <c r="J9983" s="108"/>
      <c r="K9983" s="220"/>
      <c r="L9983" s="108"/>
      <c r="M9983" s="220"/>
      <c r="N9983" s="108"/>
      <c r="O9983" s="220"/>
      <c r="P9983" s="108"/>
      <c r="Q9983" s="225"/>
    </row>
    <row r="9984" spans="2:17" x14ac:dyDescent="0.25">
      <c r="B9984" s="108"/>
      <c r="C9984" s="220"/>
      <c r="D9984" s="108"/>
      <c r="E9984" s="220"/>
      <c r="F9984" s="108"/>
      <c r="G9984" s="220"/>
      <c r="H9984" s="108"/>
      <c r="I9984" s="220"/>
      <c r="J9984" s="108"/>
      <c r="K9984" s="220"/>
      <c r="L9984" s="108"/>
      <c r="M9984" s="220"/>
      <c r="N9984" s="108"/>
      <c r="O9984" s="220"/>
      <c r="P9984" s="108"/>
      <c r="Q9984" s="225"/>
    </row>
    <row r="9985" spans="2:17" x14ac:dyDescent="0.25">
      <c r="B9985" s="108"/>
      <c r="C9985" s="220"/>
      <c r="D9985" s="108"/>
      <c r="E9985" s="220"/>
      <c r="F9985" s="108"/>
      <c r="G9985" s="220"/>
      <c r="H9985" s="108"/>
      <c r="I9985" s="220"/>
      <c r="J9985" s="108"/>
      <c r="K9985" s="220"/>
      <c r="L9985" s="108"/>
      <c r="M9985" s="220"/>
      <c r="N9985" s="108"/>
      <c r="O9985" s="220"/>
      <c r="P9985" s="108"/>
      <c r="Q9985" s="225"/>
    </row>
    <row r="9986" spans="2:17" x14ac:dyDescent="0.25">
      <c r="B9986" s="108"/>
      <c r="C9986" s="220"/>
      <c r="D9986" s="108"/>
      <c r="E9986" s="220"/>
      <c r="F9986" s="108"/>
      <c r="G9986" s="220"/>
      <c r="H9986" s="108"/>
      <c r="I9986" s="220"/>
      <c r="J9986" s="108"/>
      <c r="K9986" s="220"/>
      <c r="L9986" s="108"/>
      <c r="M9986" s="220"/>
      <c r="N9986" s="108"/>
      <c r="O9986" s="220"/>
      <c r="P9986" s="108"/>
      <c r="Q9986" s="225"/>
    </row>
    <row r="9987" spans="2:17" x14ac:dyDescent="0.25">
      <c r="B9987" s="108"/>
      <c r="C9987" s="220"/>
      <c r="D9987" s="108"/>
      <c r="E9987" s="220"/>
      <c r="F9987" s="108"/>
      <c r="G9987" s="220"/>
      <c r="H9987" s="108"/>
      <c r="I9987" s="220"/>
      <c r="J9987" s="108"/>
      <c r="K9987" s="220"/>
      <c r="L9987" s="108"/>
      <c r="M9987" s="220"/>
      <c r="N9987" s="108"/>
      <c r="O9987" s="220"/>
      <c r="P9987" s="108"/>
      <c r="Q9987" s="225"/>
    </row>
    <row r="9988" spans="2:17" x14ac:dyDescent="0.25">
      <c r="B9988" s="108"/>
      <c r="C9988" s="220"/>
      <c r="D9988" s="108"/>
      <c r="E9988" s="220"/>
      <c r="F9988" s="108"/>
      <c r="G9988" s="220"/>
      <c r="H9988" s="108"/>
      <c r="I9988" s="220"/>
      <c r="J9988" s="108"/>
      <c r="K9988" s="220"/>
      <c r="L9988" s="108"/>
      <c r="M9988" s="220"/>
      <c r="N9988" s="108"/>
      <c r="O9988" s="220"/>
      <c r="P9988" s="108"/>
      <c r="Q9988" s="225"/>
    </row>
    <row r="9989" spans="2:17" x14ac:dyDescent="0.25">
      <c r="B9989" s="108"/>
      <c r="C9989" s="220"/>
      <c r="D9989" s="108"/>
      <c r="E9989" s="220"/>
      <c r="F9989" s="108"/>
      <c r="G9989" s="220"/>
      <c r="H9989" s="108"/>
      <c r="I9989" s="220"/>
      <c r="J9989" s="108"/>
      <c r="K9989" s="220"/>
      <c r="L9989" s="108"/>
      <c r="M9989" s="220"/>
      <c r="N9989" s="108"/>
      <c r="O9989" s="220"/>
      <c r="P9989" s="108"/>
      <c r="Q9989" s="225"/>
    </row>
    <row r="9990" spans="2:17" x14ac:dyDescent="0.25">
      <c r="B9990" s="108"/>
      <c r="C9990" s="220"/>
      <c r="D9990" s="108"/>
      <c r="E9990" s="220"/>
      <c r="F9990" s="108"/>
      <c r="G9990" s="220"/>
      <c r="H9990" s="108"/>
      <c r="I9990" s="220"/>
      <c r="J9990" s="108"/>
      <c r="K9990" s="220"/>
      <c r="L9990" s="108"/>
      <c r="M9990" s="220"/>
      <c r="N9990" s="108"/>
      <c r="O9990" s="220"/>
      <c r="P9990" s="108"/>
      <c r="Q9990" s="225"/>
    </row>
    <row r="9991" spans="2:17" x14ac:dyDescent="0.25">
      <c r="B9991" s="108"/>
      <c r="C9991" s="220"/>
      <c r="D9991" s="108"/>
      <c r="E9991" s="220"/>
      <c r="F9991" s="108"/>
      <c r="G9991" s="220"/>
      <c r="H9991" s="108"/>
      <c r="I9991" s="220"/>
      <c r="J9991" s="108"/>
      <c r="K9991" s="220"/>
      <c r="L9991" s="108"/>
      <c r="M9991" s="220"/>
      <c r="N9991" s="108"/>
      <c r="O9991" s="220"/>
      <c r="P9991" s="108"/>
      <c r="Q9991" s="225"/>
    </row>
    <row r="9992" spans="2:17" x14ac:dyDescent="0.25">
      <c r="B9992" s="108"/>
      <c r="C9992" s="220"/>
      <c r="D9992" s="108"/>
      <c r="E9992" s="220"/>
      <c r="F9992" s="108"/>
      <c r="G9992" s="220"/>
      <c r="H9992" s="108"/>
      <c r="I9992" s="220"/>
      <c r="J9992" s="108"/>
      <c r="K9992" s="220"/>
      <c r="L9992" s="108"/>
      <c r="M9992" s="220"/>
      <c r="N9992" s="108"/>
      <c r="O9992" s="220"/>
      <c r="P9992" s="108"/>
      <c r="Q9992" s="225"/>
    </row>
    <row r="9993" spans="2:17" x14ac:dyDescent="0.25">
      <c r="B9993" s="108"/>
      <c r="C9993" s="220"/>
      <c r="D9993" s="108"/>
      <c r="E9993" s="220"/>
      <c r="F9993" s="108"/>
      <c r="G9993" s="220"/>
      <c r="H9993" s="108"/>
      <c r="I9993" s="220"/>
      <c r="J9993" s="108"/>
      <c r="K9993" s="220"/>
      <c r="L9993" s="108"/>
      <c r="M9993" s="220"/>
      <c r="N9993" s="108"/>
      <c r="O9993" s="220"/>
      <c r="P9993" s="108"/>
      <c r="Q9993" s="225"/>
    </row>
    <row r="9994" spans="2:17" x14ac:dyDescent="0.25">
      <c r="B9994" s="108"/>
      <c r="C9994" s="220"/>
      <c r="D9994" s="108"/>
      <c r="E9994" s="220"/>
      <c r="F9994" s="108"/>
      <c r="G9994" s="220"/>
      <c r="H9994" s="108"/>
      <c r="I9994" s="220"/>
      <c r="J9994" s="108"/>
      <c r="K9994" s="220"/>
      <c r="L9994" s="108"/>
      <c r="M9994" s="220"/>
      <c r="N9994" s="108"/>
      <c r="O9994" s="220"/>
      <c r="P9994" s="108"/>
      <c r="Q9994" s="225"/>
    </row>
    <row r="9995" spans="2:17" x14ac:dyDescent="0.25">
      <c r="B9995" s="108"/>
      <c r="C9995" s="220"/>
      <c r="D9995" s="108"/>
      <c r="E9995" s="220"/>
      <c r="F9995" s="108"/>
      <c r="G9995" s="220"/>
      <c r="H9995" s="108"/>
      <c r="I9995" s="220"/>
      <c r="J9995" s="108"/>
      <c r="K9995" s="220"/>
      <c r="L9995" s="108"/>
      <c r="M9995" s="220"/>
      <c r="N9995" s="108"/>
      <c r="O9995" s="220"/>
      <c r="P9995" s="108"/>
      <c r="Q9995" s="225"/>
    </row>
    <row r="9996" spans="2:17" x14ac:dyDescent="0.25">
      <c r="B9996" s="108"/>
      <c r="C9996" s="220"/>
      <c r="D9996" s="108"/>
      <c r="E9996" s="220"/>
      <c r="F9996" s="108"/>
      <c r="G9996" s="220"/>
      <c r="H9996" s="108"/>
      <c r="I9996" s="220"/>
      <c r="J9996" s="108"/>
      <c r="K9996" s="220"/>
      <c r="L9996" s="108"/>
      <c r="M9996" s="220"/>
      <c r="N9996" s="108"/>
      <c r="O9996" s="220"/>
      <c r="P9996" s="108"/>
      <c r="Q9996" s="225"/>
    </row>
    <row r="9997" spans="2:17" x14ac:dyDescent="0.25">
      <c r="B9997" s="108"/>
      <c r="C9997" s="220"/>
      <c r="D9997" s="108"/>
      <c r="E9997" s="220"/>
      <c r="F9997" s="108"/>
      <c r="G9997" s="220"/>
      <c r="H9997" s="108"/>
      <c r="I9997" s="220"/>
      <c r="J9997" s="108"/>
      <c r="K9997" s="220"/>
      <c r="L9997" s="108"/>
      <c r="M9997" s="220"/>
      <c r="N9997" s="108"/>
      <c r="O9997" s="220"/>
      <c r="P9997" s="108"/>
      <c r="Q9997" s="225"/>
    </row>
    <row r="9998" spans="2:17" x14ac:dyDescent="0.25">
      <c r="B9998" s="108"/>
      <c r="C9998" s="220"/>
      <c r="D9998" s="108"/>
      <c r="E9998" s="220"/>
      <c r="F9998" s="108"/>
      <c r="G9998" s="220"/>
      <c r="H9998" s="108"/>
      <c r="I9998" s="220"/>
      <c r="J9998" s="108"/>
      <c r="K9998" s="220"/>
      <c r="L9998" s="108"/>
      <c r="M9998" s="220"/>
      <c r="N9998" s="108"/>
      <c r="O9998" s="220"/>
      <c r="P9998" s="108"/>
      <c r="Q9998" s="225"/>
    </row>
    <row r="9999" spans="2:17" x14ac:dyDescent="0.25">
      <c r="B9999" s="108"/>
      <c r="C9999" s="220"/>
      <c r="D9999" s="108"/>
      <c r="E9999" s="220"/>
      <c r="F9999" s="108"/>
      <c r="G9999" s="220"/>
      <c r="H9999" s="108"/>
      <c r="I9999" s="220"/>
      <c r="J9999" s="108"/>
      <c r="K9999" s="220"/>
      <c r="L9999" s="108"/>
      <c r="M9999" s="220"/>
      <c r="N9999" s="108"/>
      <c r="O9999" s="220"/>
      <c r="P9999" s="108"/>
      <c r="Q9999" s="225"/>
    </row>
    <row r="10000" spans="2:17" x14ac:dyDescent="0.25">
      <c r="B10000" s="108"/>
      <c r="C10000" s="220"/>
      <c r="D10000" s="108"/>
      <c r="E10000" s="220"/>
      <c r="F10000" s="108"/>
      <c r="G10000" s="220"/>
      <c r="H10000" s="108"/>
      <c r="I10000" s="220"/>
      <c r="J10000" s="108"/>
      <c r="K10000" s="220"/>
      <c r="L10000" s="108"/>
      <c r="M10000" s="220"/>
      <c r="N10000" s="108"/>
      <c r="O10000" s="220"/>
      <c r="P10000" s="108"/>
      <c r="Q10000" s="225"/>
    </row>
  </sheetData>
  <sheetProtection sheet="1" objects="1" scenarios="1" formatCells="0" formatColumns="0" sort="0" autoFilter="0"/>
  <autoFilter ref="A16:Q16" xr:uid="{37BFB3BD-AC68-4CEA-8E84-9F749B8B132F}"/>
  <mergeCells count="5">
    <mergeCell ref="A15:Q15"/>
    <mergeCell ref="A2:Q2"/>
    <mergeCell ref="D4:E4"/>
    <mergeCell ref="A4:B4"/>
    <mergeCell ref="B1:Q1"/>
  </mergeCells>
  <conditionalFormatting sqref="A3">
    <cfRule type="expression" dxfId="32" priority="1">
      <formula>$A$3&lt;&gt;""</formula>
    </cfRule>
  </conditionalFormatting>
  <conditionalFormatting sqref="B3">
    <cfRule type="expression" dxfId="31" priority="2">
      <formula>$B$3="A value entered for Category is not correct. Please verify each Category entered matches a value in the drop down list"</formula>
    </cfRule>
  </conditionalFormatting>
  <dataValidations count="18">
    <dataValidation type="list" allowBlank="1" showInputMessage="1" showErrorMessage="1" error="Please enter a valid 'Reported CCT' value." sqref="B6:B13" xr:uid="{074F0F15-BAB3-4947-94C8-A0AF01C37CCD}">
      <formula1>Reported_CCT</formula1>
    </dataValidation>
    <dataValidation type="decimal" allowBlank="1" showInputMessage="1" showErrorMessage="1" error="Please enter a valid 'Reported Light Output Setting 1' value." sqref="B18:B450" xr:uid="{A8646E34-6CA9-41CA-9C68-92CF25A259C5}">
      <formula1>0</formula1>
      <formula2>1000000</formula2>
    </dataValidation>
    <dataValidation type="decimal" allowBlank="1" showInputMessage="1" showErrorMessage="1" error="Please enter a valid 'Reported Wattage Setting 1' value." sqref="C18:C450" xr:uid="{20A12C4D-E271-4E66-BE67-7258A25E2500}">
      <formula1>0</formula1>
      <formula2>10000</formula2>
    </dataValidation>
    <dataValidation type="decimal" allowBlank="1" showInputMessage="1" showErrorMessage="1" error="Please enter a valid 'Reported Light Output Setting 2' value." sqref="D18:D450" xr:uid="{6B6BBF81-5F33-4B8C-A632-6F8C5B639561}">
      <formula1>0</formula1>
      <formula2>1000000</formula2>
    </dataValidation>
    <dataValidation type="decimal" allowBlank="1" showInputMessage="1" showErrorMessage="1" error="Please enter a valid 'Reported Wattage Setting 2' value." sqref="E18:E450" xr:uid="{8E1ED446-45A7-4677-860D-806C5E9ADD17}">
      <formula1>0</formula1>
      <formula2>10000</formula2>
    </dataValidation>
    <dataValidation type="decimal" allowBlank="1" showInputMessage="1" showErrorMessage="1" error="Please enter a valid 'Reported Light Output Setting 3' value." sqref="F18:F450" xr:uid="{4DED6F8B-272A-4806-A075-9A95217DDC2D}">
      <formula1>0</formula1>
      <formula2>1000000</formula2>
    </dataValidation>
    <dataValidation type="decimal" allowBlank="1" showInputMessage="1" showErrorMessage="1" error="Please enter a valid 'Reported Wattage Setting 3' value." sqref="G18:G450" xr:uid="{24C1FD1F-0363-4815-B521-0056CFAA245A}">
      <formula1>0</formula1>
      <formula2>10000</formula2>
    </dataValidation>
    <dataValidation type="decimal" allowBlank="1" showInputMessage="1" showErrorMessage="1" error="Please enter a valid 'Reported Light Output Setting 4' value." sqref="H18:H450" xr:uid="{883CEC34-A95E-4781-BBBD-7416C7268340}">
      <formula1>0</formula1>
      <formula2>1000000</formula2>
    </dataValidation>
    <dataValidation type="decimal" allowBlank="1" showInputMessage="1" showErrorMessage="1" error="Please enter a valid 'Reported Wattage Setting 4' value." sqref="I18:I450" xr:uid="{6C8E5298-13C9-4CCE-B4B9-C133CB12295F}">
      <formula1>0</formula1>
      <formula2>10000</formula2>
    </dataValidation>
    <dataValidation type="decimal" allowBlank="1" showInputMessage="1" showErrorMessage="1" error="Please enter a valid 'Reported Light Output Setting 5' value." sqref="J18:J450" xr:uid="{9115B6F6-F99A-4307-A859-760F2B9C9485}">
      <formula1>0</formula1>
      <formula2>1000000</formula2>
    </dataValidation>
    <dataValidation type="decimal" allowBlank="1" showInputMessage="1" showErrorMessage="1" error="Please enter a valid 'Reported Wattage Setting 5' value." sqref="K18:K450" xr:uid="{8DD90CA0-7C90-470E-A8CE-9B6F1DA06936}">
      <formula1>0</formula1>
      <formula2>10000</formula2>
    </dataValidation>
    <dataValidation type="decimal" allowBlank="1" showInputMessage="1" showErrorMessage="1" error="Please enter a valid 'Reported Light Output Setting 6' value." sqref="L18:L450" xr:uid="{DF354F1B-2DE5-4C17-8EAC-480B2175F65D}">
      <formula1>0</formula1>
      <formula2>1000000</formula2>
    </dataValidation>
    <dataValidation type="decimal" allowBlank="1" showInputMessage="1" showErrorMessage="1" error="Please enter a valid 'Reported Wattage Setting 6' value." sqref="M18:M450" xr:uid="{51888A5A-FBF8-4FE1-AB6B-CD872162B06E}">
      <formula1>0</formula1>
      <formula2>10000</formula2>
    </dataValidation>
    <dataValidation type="decimal" allowBlank="1" showInputMessage="1" showErrorMessage="1" error="Please enter a valid 'Reported Light Output Setting 7' value." sqref="N18:N450" xr:uid="{B045664E-703D-462D-98ED-956206AB4650}">
      <formula1>0</formula1>
      <formula2>1000000</formula2>
    </dataValidation>
    <dataValidation type="decimal" allowBlank="1" showInputMessage="1" showErrorMessage="1" error="Please enter a valid 'Reported Wattage Setting 7' value." sqref="O18:O450" xr:uid="{7A24DDB4-6880-44D1-B1C0-DA8ECC390377}">
      <formula1>0</formula1>
      <formula2>10000</formula2>
    </dataValidation>
    <dataValidation type="decimal" allowBlank="1" showInputMessage="1" showErrorMessage="1" error="Please enter a valid 'Reported Light Output Setting 8' value." sqref="P18:P450" xr:uid="{A4257715-FFB4-4CEA-AF4D-C2B97D441654}">
      <formula1>0</formula1>
      <formula2>1000000</formula2>
    </dataValidation>
    <dataValidation type="decimal" allowBlank="1" showInputMessage="1" showErrorMessage="1" error="Please enter a valid 'Reported Wattage Setting 8' value." sqref="Q18:Q450" xr:uid="{BEFAEB2E-5D1A-4E8F-A84E-144CCA314F68}">
      <formula1>0</formula1>
      <formula2>10000</formula2>
    </dataValidation>
    <dataValidation type="list" allowBlank="1" showInputMessage="1" showErrorMessage="1" error="Please enter a valid 'Light Distribution Setting' value." sqref="E7:E11" xr:uid="{69ABF02C-2ACE-4A4A-99E6-CF3C376B562B}">
      <formula1>Dynamic_List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41812F-E3DF-4D9D-9632-49F92CFC02CF}">
          <x14:formula1>
            <xm:f>'Master List'!$B$440:$B$443</xm:f>
          </x14:formula1>
          <xm:sqref>E5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</sheetPr>
  <dimension ref="A1:ACI109"/>
  <sheetViews>
    <sheetView workbookViewId="0">
      <selection sqref="A1:A3"/>
    </sheetView>
  </sheetViews>
  <sheetFormatPr defaultColWidth="9.42578125" defaultRowHeight="15" x14ac:dyDescent="0.25"/>
  <cols>
    <col min="1" max="1" width="45.7109375" style="245" customWidth="1"/>
    <col min="2" max="2" width="50.28515625" style="245" customWidth="1"/>
    <col min="3" max="3" width="22.7109375" style="245" customWidth="1"/>
    <col min="4" max="4" width="28.140625" style="245" customWidth="1"/>
    <col min="5" max="16384" width="9.42578125" style="15"/>
  </cols>
  <sheetData>
    <row r="1" spans="1:763" customFormat="1" ht="32.25" customHeight="1" x14ac:dyDescent="0.25">
      <c r="A1" s="267"/>
      <c r="B1" s="270" t="s">
        <v>941</v>
      </c>
      <c r="C1" s="270"/>
      <c r="D1" s="271"/>
      <c r="E1" s="99"/>
      <c r="F1" s="99"/>
      <c r="G1" s="99"/>
      <c r="H1" s="99"/>
      <c r="I1" s="99"/>
      <c r="J1" s="99"/>
      <c r="K1" s="99"/>
      <c r="L1" s="99"/>
      <c r="M1" s="99"/>
      <c r="N1" s="99"/>
    </row>
    <row r="2" spans="1:763" customFormat="1" ht="15.75" customHeight="1" thickBot="1" x14ac:dyDescent="0.3">
      <c r="A2" s="268"/>
      <c r="B2" s="272"/>
      <c r="C2" s="272"/>
      <c r="D2" s="273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763" s="14" customFormat="1" ht="15.75" customHeight="1" thickBot="1" x14ac:dyDescent="0.3">
      <c r="A3" s="269"/>
      <c r="B3" s="274"/>
      <c r="C3" s="274"/>
      <c r="D3" s="27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</row>
    <row r="4" spans="1:763" s="14" customFormat="1" ht="71.25" customHeight="1" thickBot="1" x14ac:dyDescent="0.3">
      <c r="A4" s="264" t="s">
        <v>937</v>
      </c>
      <c r="B4" s="265"/>
      <c r="C4" s="265"/>
      <c r="D4" s="266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</row>
    <row r="5" spans="1:763" s="14" customFormat="1" ht="15.75" hidden="1" thickBot="1" x14ac:dyDescent="0.3">
      <c r="A5" s="28"/>
      <c r="D5" s="29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</row>
    <row r="6" spans="1:763" s="14" customFormat="1" ht="15.75" hidden="1" thickBot="1" x14ac:dyDescent="0.3">
      <c r="A6" s="28"/>
      <c r="D6" s="29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</row>
    <row r="7" spans="1:763" s="14" customFormat="1" ht="42.75" customHeight="1" thickBot="1" x14ac:dyDescent="0.3">
      <c r="A7" s="28"/>
      <c r="D7" s="29" t="s">
        <v>131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</row>
    <row r="8" spans="1:763" s="10" customFormat="1" ht="82.15" customHeight="1" thickBot="1" x14ac:dyDescent="0.3">
      <c r="A8" s="10" t="s">
        <v>132</v>
      </c>
      <c r="B8" s="10" t="s">
        <v>133</v>
      </c>
      <c r="C8" s="10" t="s">
        <v>134</v>
      </c>
      <c r="D8" s="10" t="s">
        <v>135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</row>
    <row r="9" spans="1:763" s="10" customFormat="1" ht="30.75" hidden="1" thickBot="1" x14ac:dyDescent="0.3">
      <c r="A9" s="77" t="s">
        <v>16</v>
      </c>
      <c r="B9" s="77" t="s">
        <v>133</v>
      </c>
      <c r="C9" s="77" t="s">
        <v>134</v>
      </c>
      <c r="D9" s="77" t="s">
        <v>136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</row>
    <row r="10" spans="1:763" x14ac:dyDescent="0.25">
      <c r="A10" s="243"/>
      <c r="B10" s="243"/>
      <c r="C10" s="243"/>
      <c r="D10" s="244"/>
    </row>
    <row r="11" spans="1:763" x14ac:dyDescent="0.25">
      <c r="A11" s="243"/>
      <c r="B11" s="243"/>
      <c r="C11" s="243"/>
      <c r="D11" s="244"/>
    </row>
    <row r="12" spans="1:763" x14ac:dyDescent="0.25">
      <c r="A12" s="243"/>
      <c r="B12" s="243"/>
      <c r="C12" s="243"/>
      <c r="D12" s="244"/>
    </row>
    <row r="13" spans="1:763" x14ac:dyDescent="0.25">
      <c r="A13" s="243"/>
      <c r="B13" s="243"/>
      <c r="C13" s="243"/>
      <c r="D13" s="244"/>
    </row>
    <row r="14" spans="1:763" x14ac:dyDescent="0.25">
      <c r="A14" s="243"/>
      <c r="B14" s="243"/>
      <c r="C14" s="243"/>
      <c r="D14" s="244"/>
    </row>
    <row r="15" spans="1:763" x14ac:dyDescent="0.25">
      <c r="A15" s="243"/>
      <c r="B15" s="243"/>
      <c r="C15" s="243"/>
      <c r="D15" s="244"/>
    </row>
    <row r="16" spans="1:763" x14ac:dyDescent="0.25">
      <c r="A16" s="243"/>
      <c r="B16" s="243"/>
      <c r="C16" s="243"/>
      <c r="D16" s="244"/>
    </row>
    <row r="17" spans="1:4" x14ac:dyDescent="0.25">
      <c r="A17" s="243"/>
      <c r="B17" s="243"/>
      <c r="C17" s="243"/>
      <c r="D17" s="244"/>
    </row>
    <row r="18" spans="1:4" x14ac:dyDescent="0.25">
      <c r="A18" s="243"/>
      <c r="B18" s="243"/>
      <c r="C18" s="243"/>
      <c r="D18" s="244"/>
    </row>
    <row r="19" spans="1:4" x14ac:dyDescent="0.25">
      <c r="A19" s="243"/>
      <c r="B19" s="243"/>
      <c r="C19" s="243"/>
      <c r="D19" s="244"/>
    </row>
    <row r="20" spans="1:4" x14ac:dyDescent="0.25">
      <c r="A20" s="243"/>
      <c r="B20" s="243"/>
      <c r="C20" s="243"/>
      <c r="D20" s="244"/>
    </row>
    <row r="21" spans="1:4" x14ac:dyDescent="0.25">
      <c r="A21" s="243"/>
      <c r="B21" s="243"/>
      <c r="C21" s="243"/>
      <c r="D21" s="244"/>
    </row>
    <row r="22" spans="1:4" x14ac:dyDescent="0.25">
      <c r="A22" s="243"/>
      <c r="B22" s="243"/>
      <c r="C22" s="243"/>
      <c r="D22" s="244"/>
    </row>
    <row r="23" spans="1:4" x14ac:dyDescent="0.25">
      <c r="A23" s="243"/>
      <c r="B23" s="243"/>
      <c r="C23" s="243"/>
      <c r="D23" s="244"/>
    </row>
    <row r="24" spans="1:4" x14ac:dyDescent="0.25">
      <c r="A24" s="243"/>
      <c r="B24" s="243"/>
      <c r="C24" s="243"/>
      <c r="D24" s="244"/>
    </row>
    <row r="25" spans="1:4" x14ac:dyDescent="0.25">
      <c r="A25" s="243"/>
      <c r="B25" s="243"/>
      <c r="C25" s="243"/>
      <c r="D25" s="244"/>
    </row>
    <row r="26" spans="1:4" x14ac:dyDescent="0.25">
      <c r="A26" s="243"/>
      <c r="B26" s="243"/>
      <c r="C26" s="243"/>
      <c r="D26" s="244"/>
    </row>
    <row r="27" spans="1:4" x14ac:dyDescent="0.25">
      <c r="A27" s="243"/>
      <c r="B27" s="243"/>
      <c r="C27" s="243"/>
      <c r="D27" s="244"/>
    </row>
    <row r="28" spans="1:4" x14ac:dyDescent="0.25">
      <c r="A28" s="243"/>
      <c r="B28" s="243"/>
      <c r="C28" s="243"/>
      <c r="D28" s="244"/>
    </row>
    <row r="29" spans="1:4" x14ac:dyDescent="0.25">
      <c r="A29" s="243"/>
      <c r="B29" s="243"/>
      <c r="C29" s="243"/>
      <c r="D29" s="244"/>
    </row>
    <row r="30" spans="1:4" x14ac:dyDescent="0.25">
      <c r="A30" s="243"/>
      <c r="B30" s="243"/>
      <c r="C30" s="243"/>
      <c r="D30" s="244"/>
    </row>
    <row r="31" spans="1:4" x14ac:dyDescent="0.25">
      <c r="A31" s="243"/>
      <c r="B31" s="243"/>
      <c r="C31" s="243"/>
      <c r="D31" s="244"/>
    </row>
    <row r="32" spans="1:4" x14ac:dyDescent="0.25">
      <c r="A32" s="243"/>
      <c r="B32" s="243"/>
      <c r="C32" s="243"/>
      <c r="D32" s="244"/>
    </row>
    <row r="33" spans="1:4" x14ac:dyDescent="0.25">
      <c r="A33" s="243"/>
      <c r="B33" s="243"/>
      <c r="C33" s="243"/>
      <c r="D33" s="244"/>
    </row>
    <row r="34" spans="1:4" x14ac:dyDescent="0.25">
      <c r="A34" s="243"/>
      <c r="B34" s="243"/>
      <c r="C34" s="243"/>
      <c r="D34" s="244"/>
    </row>
    <row r="35" spans="1:4" x14ac:dyDescent="0.25">
      <c r="A35" s="243"/>
      <c r="B35" s="243"/>
      <c r="C35" s="243"/>
      <c r="D35" s="244"/>
    </row>
    <row r="36" spans="1:4" x14ac:dyDescent="0.25">
      <c r="A36" s="243"/>
      <c r="B36" s="243"/>
      <c r="C36" s="243"/>
      <c r="D36" s="244"/>
    </row>
    <row r="37" spans="1:4" x14ac:dyDescent="0.25">
      <c r="A37" s="243"/>
      <c r="B37" s="243"/>
      <c r="C37" s="243"/>
      <c r="D37" s="244"/>
    </row>
    <row r="38" spans="1:4" x14ac:dyDescent="0.25">
      <c r="A38" s="243"/>
      <c r="B38" s="243"/>
      <c r="C38" s="243"/>
      <c r="D38" s="244"/>
    </row>
    <row r="39" spans="1:4" x14ac:dyDescent="0.25">
      <c r="A39" s="243"/>
      <c r="B39" s="243"/>
      <c r="C39" s="243"/>
      <c r="D39" s="244"/>
    </row>
    <row r="40" spans="1:4" x14ac:dyDescent="0.25">
      <c r="A40" s="243"/>
      <c r="B40" s="243"/>
      <c r="C40" s="243"/>
      <c r="D40" s="244"/>
    </row>
    <row r="41" spans="1:4" x14ac:dyDescent="0.25">
      <c r="A41" s="243"/>
      <c r="B41" s="243"/>
      <c r="C41" s="243"/>
      <c r="D41" s="244"/>
    </row>
    <row r="42" spans="1:4" x14ac:dyDescent="0.25">
      <c r="A42" s="243"/>
      <c r="B42" s="243"/>
      <c r="C42" s="243"/>
      <c r="D42" s="244"/>
    </row>
    <row r="43" spans="1:4" x14ac:dyDescent="0.25">
      <c r="A43" s="243"/>
      <c r="B43" s="243"/>
      <c r="C43" s="243"/>
      <c r="D43" s="244"/>
    </row>
    <row r="44" spans="1:4" x14ac:dyDescent="0.25">
      <c r="A44" s="243"/>
      <c r="B44" s="243"/>
      <c r="C44" s="243"/>
      <c r="D44" s="244"/>
    </row>
    <row r="45" spans="1:4" x14ac:dyDescent="0.25">
      <c r="A45" s="243"/>
      <c r="B45" s="243"/>
      <c r="C45" s="243"/>
      <c r="D45" s="244"/>
    </row>
    <row r="46" spans="1:4" x14ac:dyDescent="0.25">
      <c r="A46" s="243"/>
      <c r="B46" s="243"/>
      <c r="C46" s="243"/>
      <c r="D46" s="244"/>
    </row>
    <row r="47" spans="1:4" x14ac:dyDescent="0.25">
      <c r="A47" s="243"/>
      <c r="B47" s="243"/>
      <c r="C47" s="243"/>
      <c r="D47" s="244"/>
    </row>
    <row r="48" spans="1:4" x14ac:dyDescent="0.25">
      <c r="A48" s="243"/>
      <c r="B48" s="243"/>
      <c r="C48" s="243"/>
      <c r="D48" s="244"/>
    </row>
    <row r="49" spans="1:4" x14ac:dyDescent="0.25">
      <c r="A49" s="243"/>
      <c r="B49" s="243"/>
      <c r="C49" s="243"/>
      <c r="D49" s="244"/>
    </row>
    <row r="50" spans="1:4" x14ac:dyDescent="0.25">
      <c r="A50" s="243"/>
      <c r="B50" s="243"/>
      <c r="C50" s="243"/>
      <c r="D50" s="244"/>
    </row>
    <row r="51" spans="1:4" x14ac:dyDescent="0.25">
      <c r="A51" s="243"/>
      <c r="B51" s="243"/>
      <c r="C51" s="243"/>
      <c r="D51" s="244"/>
    </row>
    <row r="52" spans="1:4" x14ac:dyDescent="0.25">
      <c r="A52" s="243"/>
      <c r="B52" s="243"/>
      <c r="C52" s="243"/>
      <c r="D52" s="244"/>
    </row>
    <row r="53" spans="1:4" x14ac:dyDescent="0.25">
      <c r="A53" s="243"/>
      <c r="B53" s="243"/>
      <c r="C53" s="243"/>
      <c r="D53" s="244"/>
    </row>
    <row r="54" spans="1:4" x14ac:dyDescent="0.25">
      <c r="A54" s="243"/>
      <c r="B54" s="243"/>
      <c r="C54" s="243"/>
      <c r="D54" s="244"/>
    </row>
    <row r="55" spans="1:4" x14ac:dyDescent="0.25">
      <c r="A55" s="243"/>
      <c r="B55" s="243"/>
      <c r="C55" s="243"/>
      <c r="D55" s="244"/>
    </row>
    <row r="56" spans="1:4" x14ac:dyDescent="0.25">
      <c r="A56" s="243"/>
      <c r="B56" s="243"/>
      <c r="C56" s="243"/>
      <c r="D56" s="244"/>
    </row>
    <row r="57" spans="1:4" x14ac:dyDescent="0.25">
      <c r="A57" s="243"/>
      <c r="B57" s="243"/>
      <c r="C57" s="243"/>
      <c r="D57" s="244"/>
    </row>
    <row r="58" spans="1:4" x14ac:dyDescent="0.25">
      <c r="A58" s="243"/>
      <c r="B58" s="243"/>
      <c r="C58" s="243"/>
      <c r="D58" s="244"/>
    </row>
    <row r="59" spans="1:4" x14ac:dyDescent="0.25">
      <c r="A59" s="243"/>
      <c r="B59" s="243"/>
      <c r="C59" s="243"/>
      <c r="D59" s="244"/>
    </row>
    <row r="60" spans="1:4" x14ac:dyDescent="0.25">
      <c r="A60" s="243"/>
      <c r="B60" s="243"/>
      <c r="C60" s="243"/>
      <c r="D60" s="244"/>
    </row>
    <row r="61" spans="1:4" x14ac:dyDescent="0.25">
      <c r="A61" s="243"/>
      <c r="B61" s="243"/>
      <c r="C61" s="243"/>
      <c r="D61" s="244"/>
    </row>
    <row r="62" spans="1:4" x14ac:dyDescent="0.25">
      <c r="A62" s="243"/>
      <c r="B62" s="243"/>
      <c r="C62" s="243"/>
      <c r="D62" s="244"/>
    </row>
    <row r="63" spans="1:4" x14ac:dyDescent="0.25">
      <c r="A63" s="243"/>
      <c r="B63" s="243"/>
      <c r="C63" s="243"/>
      <c r="D63" s="244"/>
    </row>
    <row r="64" spans="1:4" x14ac:dyDescent="0.25">
      <c r="A64" s="243"/>
      <c r="B64" s="243"/>
      <c r="C64" s="243"/>
      <c r="D64" s="244"/>
    </row>
    <row r="65" spans="1:4" x14ac:dyDescent="0.25">
      <c r="A65" s="243"/>
      <c r="B65" s="243"/>
      <c r="C65" s="243"/>
      <c r="D65" s="244"/>
    </row>
    <row r="66" spans="1:4" x14ac:dyDescent="0.25">
      <c r="A66" s="243"/>
      <c r="B66" s="243"/>
      <c r="C66" s="243"/>
      <c r="D66" s="244"/>
    </row>
    <row r="67" spans="1:4" x14ac:dyDescent="0.25">
      <c r="A67" s="243"/>
      <c r="B67" s="243"/>
      <c r="C67" s="243"/>
      <c r="D67" s="244"/>
    </row>
    <row r="68" spans="1:4" x14ac:dyDescent="0.25">
      <c r="A68" s="243"/>
      <c r="B68" s="243"/>
      <c r="C68" s="243"/>
      <c r="D68" s="244"/>
    </row>
    <row r="69" spans="1:4" x14ac:dyDescent="0.25">
      <c r="A69" s="243"/>
      <c r="B69" s="243"/>
      <c r="C69" s="243"/>
      <c r="D69" s="244"/>
    </row>
    <row r="70" spans="1:4" x14ac:dyDescent="0.25">
      <c r="A70" s="243"/>
      <c r="B70" s="243"/>
      <c r="C70" s="243"/>
      <c r="D70" s="244"/>
    </row>
    <row r="71" spans="1:4" x14ac:dyDescent="0.25">
      <c r="A71" s="243"/>
      <c r="B71" s="243"/>
      <c r="C71" s="243"/>
      <c r="D71" s="244"/>
    </row>
    <row r="72" spans="1:4" x14ac:dyDescent="0.25">
      <c r="A72" s="243"/>
      <c r="B72" s="243"/>
      <c r="C72" s="243"/>
      <c r="D72" s="244"/>
    </row>
    <row r="73" spans="1:4" x14ac:dyDescent="0.25">
      <c r="A73" s="243"/>
      <c r="B73" s="243"/>
      <c r="C73" s="243"/>
      <c r="D73" s="244"/>
    </row>
    <row r="74" spans="1:4" x14ac:dyDescent="0.25">
      <c r="A74" s="243"/>
      <c r="B74" s="243"/>
      <c r="C74" s="243"/>
      <c r="D74" s="244"/>
    </row>
    <row r="75" spans="1:4" x14ac:dyDescent="0.25">
      <c r="A75" s="243"/>
      <c r="B75" s="243"/>
      <c r="C75" s="243"/>
      <c r="D75" s="244"/>
    </row>
    <row r="76" spans="1:4" x14ac:dyDescent="0.25">
      <c r="A76" s="243"/>
      <c r="B76" s="243"/>
      <c r="C76" s="243"/>
      <c r="D76" s="244"/>
    </row>
    <row r="77" spans="1:4" x14ac:dyDescent="0.25">
      <c r="A77" s="243"/>
      <c r="B77" s="243"/>
      <c r="C77" s="243"/>
      <c r="D77" s="244"/>
    </row>
    <row r="78" spans="1:4" x14ac:dyDescent="0.25">
      <c r="A78" s="243"/>
      <c r="B78" s="243"/>
      <c r="C78" s="243"/>
      <c r="D78" s="244"/>
    </row>
    <row r="79" spans="1:4" x14ac:dyDescent="0.25">
      <c r="A79" s="243"/>
      <c r="B79" s="243"/>
      <c r="C79" s="243"/>
      <c r="D79" s="244"/>
    </row>
    <row r="80" spans="1:4" x14ac:dyDescent="0.25">
      <c r="A80" s="243"/>
      <c r="B80" s="243"/>
      <c r="C80" s="243"/>
      <c r="D80" s="244"/>
    </row>
    <row r="81" spans="1:4" x14ac:dyDescent="0.25">
      <c r="A81" s="243"/>
      <c r="B81" s="243"/>
      <c r="C81" s="243"/>
      <c r="D81" s="244"/>
    </row>
    <row r="82" spans="1:4" x14ac:dyDescent="0.25">
      <c r="A82" s="243"/>
      <c r="B82" s="243"/>
      <c r="C82" s="243"/>
      <c r="D82" s="244"/>
    </row>
    <row r="83" spans="1:4" x14ac:dyDescent="0.25">
      <c r="A83" s="243"/>
      <c r="B83" s="243"/>
      <c r="C83" s="243"/>
      <c r="D83" s="244"/>
    </row>
    <row r="84" spans="1:4" x14ac:dyDescent="0.25">
      <c r="A84" s="243"/>
      <c r="B84" s="243"/>
      <c r="C84" s="243"/>
      <c r="D84" s="244"/>
    </row>
    <row r="85" spans="1:4" x14ac:dyDescent="0.25">
      <c r="A85" s="243"/>
      <c r="B85" s="243"/>
      <c r="C85" s="243"/>
      <c r="D85" s="244"/>
    </row>
    <row r="86" spans="1:4" x14ac:dyDescent="0.25">
      <c r="A86" s="243"/>
      <c r="B86" s="243"/>
      <c r="C86" s="243"/>
      <c r="D86" s="244"/>
    </row>
    <row r="87" spans="1:4" x14ac:dyDescent="0.25">
      <c r="A87" s="243"/>
      <c r="B87" s="243"/>
      <c r="C87" s="243"/>
      <c r="D87" s="244"/>
    </row>
    <row r="88" spans="1:4" x14ac:dyDescent="0.25">
      <c r="A88" s="243"/>
      <c r="B88" s="243"/>
      <c r="C88" s="243"/>
      <c r="D88" s="244"/>
    </row>
    <row r="89" spans="1:4" x14ac:dyDescent="0.25">
      <c r="A89" s="243"/>
      <c r="B89" s="243"/>
      <c r="C89" s="243"/>
      <c r="D89" s="244"/>
    </row>
    <row r="90" spans="1:4" x14ac:dyDescent="0.25">
      <c r="A90" s="243"/>
      <c r="B90" s="243"/>
      <c r="C90" s="243"/>
      <c r="D90" s="244"/>
    </row>
    <row r="91" spans="1:4" x14ac:dyDescent="0.25">
      <c r="A91" s="243"/>
      <c r="B91" s="243"/>
      <c r="C91" s="243"/>
      <c r="D91" s="244"/>
    </row>
    <row r="92" spans="1:4" x14ac:dyDescent="0.25">
      <c r="A92" s="243"/>
      <c r="B92" s="243"/>
      <c r="C92" s="243"/>
      <c r="D92" s="244"/>
    </row>
    <row r="93" spans="1:4" x14ac:dyDescent="0.25">
      <c r="A93" s="243"/>
      <c r="B93" s="243"/>
      <c r="C93" s="243"/>
      <c r="D93" s="244"/>
    </row>
    <row r="94" spans="1:4" x14ac:dyDescent="0.25">
      <c r="A94" s="243"/>
      <c r="B94" s="243"/>
      <c r="C94" s="243"/>
      <c r="D94" s="244"/>
    </row>
    <row r="95" spans="1:4" x14ac:dyDescent="0.25">
      <c r="A95" s="243"/>
      <c r="B95" s="243"/>
      <c r="C95" s="243"/>
      <c r="D95" s="244"/>
    </row>
    <row r="96" spans="1:4" x14ac:dyDescent="0.25">
      <c r="A96" s="243"/>
      <c r="B96" s="243"/>
      <c r="C96" s="243"/>
      <c r="D96" s="244"/>
    </row>
    <row r="97" spans="1:4" x14ac:dyDescent="0.25">
      <c r="A97" s="243"/>
      <c r="B97" s="243"/>
      <c r="C97" s="243"/>
      <c r="D97" s="244"/>
    </row>
    <row r="98" spans="1:4" x14ac:dyDescent="0.25">
      <c r="A98" s="243"/>
      <c r="B98" s="243"/>
      <c r="C98" s="243"/>
      <c r="D98" s="244"/>
    </row>
    <row r="99" spans="1:4" x14ac:dyDescent="0.25">
      <c r="A99" s="243"/>
      <c r="B99" s="243"/>
      <c r="C99" s="243"/>
      <c r="D99" s="244"/>
    </row>
    <row r="100" spans="1:4" x14ac:dyDescent="0.25">
      <c r="A100" s="243"/>
      <c r="B100" s="243"/>
      <c r="C100" s="243"/>
      <c r="D100" s="244"/>
    </row>
    <row r="101" spans="1:4" x14ac:dyDescent="0.25">
      <c r="A101" s="243"/>
      <c r="B101" s="243"/>
      <c r="C101" s="243"/>
      <c r="D101" s="244"/>
    </row>
    <row r="102" spans="1:4" x14ac:dyDescent="0.25">
      <c r="A102" s="243"/>
      <c r="B102" s="243"/>
      <c r="C102" s="243"/>
      <c r="D102" s="244"/>
    </row>
    <row r="103" spans="1:4" x14ac:dyDescent="0.25">
      <c r="A103" s="243"/>
      <c r="B103" s="243"/>
      <c r="C103" s="243"/>
      <c r="D103" s="244"/>
    </row>
    <row r="104" spans="1:4" x14ac:dyDescent="0.25">
      <c r="A104" s="243"/>
      <c r="B104" s="243"/>
      <c r="C104" s="243"/>
      <c r="D104" s="244"/>
    </row>
    <row r="105" spans="1:4" x14ac:dyDescent="0.25">
      <c r="A105" s="243"/>
      <c r="B105" s="243"/>
      <c r="C105" s="243"/>
      <c r="D105" s="244"/>
    </row>
    <row r="106" spans="1:4" x14ac:dyDescent="0.25">
      <c r="A106" s="243"/>
      <c r="B106" s="243"/>
      <c r="C106" s="243"/>
      <c r="D106" s="244"/>
    </row>
    <row r="107" spans="1:4" x14ac:dyDescent="0.25">
      <c r="A107" s="243"/>
      <c r="B107" s="243"/>
      <c r="C107" s="243"/>
      <c r="D107" s="244"/>
    </row>
    <row r="108" spans="1:4" x14ac:dyDescent="0.25">
      <c r="A108" s="243"/>
      <c r="B108" s="243"/>
      <c r="C108" s="243"/>
      <c r="D108" s="244"/>
    </row>
    <row r="109" spans="1:4" x14ac:dyDescent="0.25">
      <c r="A109" s="243"/>
      <c r="B109" s="243"/>
      <c r="C109" s="243"/>
      <c r="D109" s="244"/>
    </row>
  </sheetData>
  <sheetProtection sheet="1" objects="1" scenarios="1" formatCells="0" formatColumns="0" sort="0" autoFilter="0"/>
  <autoFilter ref="A8:D8" xr:uid="{00000000-0001-0000-0100-000000000000}"/>
  <mergeCells count="3">
    <mergeCell ref="A4:D4"/>
    <mergeCell ref="A1:A3"/>
    <mergeCell ref="B1:D3"/>
  </mergeCells>
  <conditionalFormatting sqref="D10:D109">
    <cfRule type="expression" dxfId="30" priority="1">
      <formula>OR($C10="LED",$C10="Alternate LED")</formula>
    </cfRule>
  </conditionalFormatting>
  <dataValidations count="5">
    <dataValidation type="custom" allowBlank="1" showInputMessage="1" showErrorMessage="1" sqref="A9" xr:uid="{00000000-0002-0000-0100-000000000000}">
      <formula1>A9="Model Number"</formula1>
    </dataValidation>
    <dataValidation type="custom" allowBlank="1" showInputMessage="1" showErrorMessage="1" sqref="B9" xr:uid="{00000000-0002-0000-0100-000001000000}">
      <formula1>B9="Manufacturer"</formula1>
    </dataValidation>
    <dataValidation type="custom" allowBlank="1" showInputMessage="1" showErrorMessage="1" sqref="C9" xr:uid="{00000000-0002-0000-0100-000002000000}">
      <formula1>C9="Component Type"</formula1>
    </dataValidation>
    <dataValidation type="custom" allowBlank="1" showInputMessage="1" showErrorMessage="1" sqref="D9" xr:uid="{00000000-0002-0000-0100-000003000000}">
      <formula1>D9="Max LED Current within application"</formula1>
    </dataValidation>
    <dataValidation type="whole" allowBlank="1" showInputMessage="1" showErrorMessage="1" error="Please enter a valid 'Max LED Current' value." sqref="D10:D109" xr:uid="{524C8217-AAC6-40C9-A24F-002EA0210979}">
      <formula1>0</formula1>
      <formula2>10000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enter a valid 'Component Type' value." xr:uid="{BE981DF1-A254-4D1E-8B4D-2AED91325C33}">
          <x14:formula1>
            <xm:f>'Master List'!$B$336:$B$339</xm:f>
          </x14:formula1>
          <xm:sqref>C10:C109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5BC28-BED5-4F3E-B0E7-BDD00CC8E8C3}">
  <sheetPr codeName="Sheet7">
    <tabColor rgb="FFFFC000"/>
  </sheetPr>
  <dimension ref="A1:ACE112"/>
  <sheetViews>
    <sheetView workbookViewId="0">
      <selection sqref="A1:A3"/>
    </sheetView>
  </sheetViews>
  <sheetFormatPr defaultRowHeight="15" x14ac:dyDescent="0.25"/>
  <cols>
    <col min="1" max="1" width="45.5703125" style="164" customWidth="1"/>
    <col min="2" max="2" width="27.85546875" bestFit="1" customWidth="1"/>
    <col min="3" max="3" width="30.140625" bestFit="1" customWidth="1"/>
    <col min="4" max="4" width="13.42578125" customWidth="1"/>
    <col min="5" max="5" width="31" customWidth="1"/>
    <col min="6" max="6" width="35.5703125" customWidth="1"/>
    <col min="7" max="7" width="24.85546875" customWidth="1"/>
    <col min="8" max="8" width="20.42578125" customWidth="1"/>
    <col min="9" max="9" width="25.28515625" customWidth="1"/>
    <col min="10" max="10" width="19.7109375" style="166" customWidth="1"/>
  </cols>
  <sheetData>
    <row r="1" spans="1:759" ht="42.75" customHeight="1" x14ac:dyDescent="0.25">
      <c r="A1" s="276"/>
      <c r="B1" s="281" t="s">
        <v>941</v>
      </c>
      <c r="C1" s="281"/>
      <c r="D1" s="281"/>
      <c r="E1" s="281"/>
      <c r="F1" s="281"/>
      <c r="G1" s="281"/>
      <c r="H1" s="281"/>
      <c r="I1" s="281"/>
      <c r="J1" s="282"/>
      <c r="K1" s="99"/>
    </row>
    <row r="2" spans="1:759" ht="26.25" customHeight="1" thickBot="1" x14ac:dyDescent="0.3">
      <c r="A2" s="277"/>
      <c r="B2" s="272"/>
      <c r="C2" s="272"/>
      <c r="D2" s="272"/>
      <c r="E2" s="272"/>
      <c r="F2" s="272"/>
      <c r="G2" s="272"/>
      <c r="H2" s="272"/>
      <c r="I2" s="272"/>
      <c r="J2" s="283"/>
      <c r="K2" s="15"/>
    </row>
    <row r="3" spans="1:759" s="14" customFormat="1" ht="15.75" customHeight="1" thickBot="1" x14ac:dyDescent="0.3">
      <c r="A3" s="278"/>
      <c r="B3" s="274"/>
      <c r="C3" s="274"/>
      <c r="D3" s="274"/>
      <c r="E3" s="274"/>
      <c r="F3" s="274"/>
      <c r="G3" s="274"/>
      <c r="H3" s="274"/>
      <c r="I3" s="274"/>
      <c r="J3" s="284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</row>
    <row r="4" spans="1:759" s="14" customFormat="1" ht="71.25" customHeight="1" thickBot="1" x14ac:dyDescent="0.3">
      <c r="A4" s="279" t="s">
        <v>939</v>
      </c>
      <c r="B4" s="265"/>
      <c r="C4" s="265"/>
      <c r="D4" s="265"/>
      <c r="E4" s="265"/>
      <c r="F4" s="265"/>
      <c r="G4" s="265"/>
      <c r="H4" s="265"/>
      <c r="I4" s="265"/>
      <c r="J4" s="280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</row>
    <row r="5" spans="1:759" s="14" customFormat="1" hidden="1" x14ac:dyDescent="0.25">
      <c r="A5" s="172"/>
      <c r="D5" s="29"/>
      <c r="E5" s="28"/>
      <c r="H5" s="29"/>
      <c r="I5" s="28"/>
      <c r="J5" s="173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</row>
    <row r="6" spans="1:759" s="14" customFormat="1" hidden="1" x14ac:dyDescent="0.25">
      <c r="A6" s="174"/>
      <c r="B6" s="12"/>
      <c r="C6" s="12"/>
      <c r="D6" s="115"/>
      <c r="E6" s="116"/>
      <c r="F6" s="12"/>
      <c r="G6" s="12"/>
      <c r="H6" s="115"/>
      <c r="I6" s="116"/>
      <c r="J6" s="17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</row>
    <row r="7" spans="1:759" s="14" customFormat="1" ht="42.75" customHeight="1" x14ac:dyDescent="0.25">
      <c r="A7" s="174"/>
      <c r="B7" s="12"/>
      <c r="C7" s="12"/>
      <c r="D7" s="12"/>
      <c r="E7" s="12"/>
      <c r="F7" s="12"/>
      <c r="G7" s="12"/>
      <c r="H7" s="12"/>
      <c r="I7" s="12"/>
      <c r="J7" s="17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</row>
    <row r="8" spans="1:759" s="10" customFormat="1" ht="82.15" customHeight="1" x14ac:dyDescent="0.25">
      <c r="A8" s="152" t="s">
        <v>938</v>
      </c>
      <c r="B8" s="153" t="s">
        <v>137</v>
      </c>
      <c r="C8" s="153" t="s">
        <v>138</v>
      </c>
      <c r="D8" s="153" t="s">
        <v>139</v>
      </c>
      <c r="E8" s="153" t="s">
        <v>140</v>
      </c>
      <c r="F8" s="153" t="s">
        <v>141</v>
      </c>
      <c r="G8" s="153" t="s">
        <v>142</v>
      </c>
      <c r="H8" s="153" t="s">
        <v>143</v>
      </c>
      <c r="I8" s="153" t="s">
        <v>144</v>
      </c>
      <c r="J8" s="154" t="s">
        <v>145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 s="15"/>
      <c r="ABW8" s="15"/>
      <c r="ABX8" s="15"/>
      <c r="ABY8" s="15"/>
      <c r="ABZ8" s="15"/>
      <c r="ACA8" s="15"/>
      <c r="ACB8" s="15"/>
      <c r="ACC8" s="15"/>
      <c r="ACD8" s="15"/>
      <c r="ACE8" s="15"/>
    </row>
    <row r="9" spans="1:759" ht="30" hidden="1" x14ac:dyDescent="0.25">
      <c r="A9" s="131" t="s">
        <v>16</v>
      </c>
      <c r="B9" s="131" t="s">
        <v>137</v>
      </c>
      <c r="C9" s="131" t="s">
        <v>138</v>
      </c>
      <c r="D9" s="131" t="s">
        <v>139</v>
      </c>
      <c r="E9" s="131" t="s">
        <v>140</v>
      </c>
      <c r="F9" s="131" t="s">
        <v>141</v>
      </c>
      <c r="G9" s="131" t="s">
        <v>142</v>
      </c>
      <c r="H9" s="131" t="s">
        <v>143</v>
      </c>
      <c r="I9" s="131" t="s">
        <v>144</v>
      </c>
      <c r="J9" s="131" t="s">
        <v>145</v>
      </c>
      <c r="ABV9" s="131"/>
      <c r="ABW9" s="131"/>
      <c r="ABX9" s="131"/>
      <c r="ABY9" s="131"/>
      <c r="ABZ9" s="131"/>
      <c r="ACA9" s="131"/>
      <c r="ACB9" s="131"/>
      <c r="ACC9" s="131"/>
      <c r="ACD9" s="131"/>
      <c r="ACE9" s="131"/>
    </row>
    <row r="10" spans="1:759" x14ac:dyDescent="0.25">
      <c r="A10" s="246"/>
      <c r="B10" s="243"/>
      <c r="C10" s="243"/>
      <c r="D10" s="243"/>
      <c r="E10" s="243"/>
      <c r="F10" s="243"/>
      <c r="G10" s="243"/>
      <c r="H10" s="243"/>
      <c r="I10" s="243"/>
      <c r="J10" s="247"/>
    </row>
    <row r="11" spans="1:759" x14ac:dyDescent="0.25">
      <c r="A11" s="246"/>
      <c r="B11" s="243"/>
      <c r="C11" s="243"/>
      <c r="D11" s="243"/>
      <c r="E11" s="243"/>
      <c r="F11" s="243"/>
      <c r="G11" s="243"/>
      <c r="H11" s="243"/>
      <c r="I11" s="243"/>
      <c r="J11" s="247"/>
    </row>
    <row r="12" spans="1:759" x14ac:dyDescent="0.25">
      <c r="A12" s="246"/>
      <c r="B12" s="243"/>
      <c r="C12" s="243"/>
      <c r="D12" s="243"/>
      <c r="E12" s="243"/>
      <c r="F12" s="243"/>
      <c r="G12" s="243"/>
      <c r="H12" s="243"/>
      <c r="I12" s="243"/>
      <c r="J12" s="247"/>
    </row>
    <row r="13" spans="1:759" x14ac:dyDescent="0.25">
      <c r="A13" s="246"/>
      <c r="B13" s="243"/>
      <c r="C13" s="243"/>
      <c r="D13" s="243"/>
      <c r="E13" s="243"/>
      <c r="F13" s="243"/>
      <c r="G13" s="243"/>
      <c r="H13" s="243"/>
      <c r="I13" s="243"/>
      <c r="J13" s="247"/>
    </row>
    <row r="14" spans="1:759" x14ac:dyDescent="0.25">
      <c r="A14" s="246"/>
      <c r="B14" s="243"/>
      <c r="C14" s="243"/>
      <c r="D14" s="243"/>
      <c r="E14" s="243"/>
      <c r="F14" s="243"/>
      <c r="G14" s="243"/>
      <c r="H14" s="243"/>
      <c r="I14" s="243"/>
      <c r="J14" s="247"/>
    </row>
    <row r="15" spans="1:759" x14ac:dyDescent="0.25">
      <c r="A15" s="246"/>
      <c r="B15" s="243"/>
      <c r="C15" s="243"/>
      <c r="D15" s="243"/>
      <c r="E15" s="243"/>
      <c r="F15" s="243"/>
      <c r="G15" s="243"/>
      <c r="H15" s="243"/>
      <c r="I15" s="243"/>
      <c r="J15" s="247"/>
    </row>
    <row r="16" spans="1:759" x14ac:dyDescent="0.25">
      <c r="A16" s="246"/>
      <c r="B16" s="243"/>
      <c r="C16" s="243"/>
      <c r="D16" s="243"/>
      <c r="E16" s="243"/>
      <c r="F16" s="243"/>
      <c r="G16" s="243"/>
      <c r="H16" s="243"/>
      <c r="I16" s="243"/>
      <c r="J16" s="247"/>
    </row>
    <row r="17" spans="1:10" x14ac:dyDescent="0.25">
      <c r="A17" s="246"/>
      <c r="B17" s="243"/>
      <c r="C17" s="243"/>
      <c r="D17" s="243"/>
      <c r="E17" s="243"/>
      <c r="F17" s="243"/>
      <c r="G17" s="243"/>
      <c r="H17" s="243"/>
      <c r="I17" s="243"/>
      <c r="J17" s="247"/>
    </row>
    <row r="18" spans="1:10" x14ac:dyDescent="0.25">
      <c r="A18" s="246"/>
      <c r="B18" s="243"/>
      <c r="C18" s="243"/>
      <c r="D18" s="243"/>
      <c r="E18" s="243"/>
      <c r="F18" s="243"/>
      <c r="G18" s="243"/>
      <c r="H18" s="243"/>
      <c r="I18" s="243"/>
      <c r="J18" s="247"/>
    </row>
    <row r="19" spans="1:10" x14ac:dyDescent="0.25">
      <c r="A19" s="246"/>
      <c r="B19" s="243"/>
      <c r="C19" s="243"/>
      <c r="D19" s="243"/>
      <c r="E19" s="243"/>
      <c r="F19" s="243"/>
      <c r="G19" s="243"/>
      <c r="H19" s="243"/>
      <c r="I19" s="243"/>
      <c r="J19" s="247"/>
    </row>
    <row r="20" spans="1:10" x14ac:dyDescent="0.25">
      <c r="A20" s="246"/>
      <c r="B20" s="243"/>
      <c r="C20" s="243"/>
      <c r="D20" s="243"/>
      <c r="E20" s="243"/>
      <c r="F20" s="243"/>
      <c r="G20" s="243"/>
      <c r="H20" s="243"/>
      <c r="I20" s="243"/>
      <c r="J20" s="247"/>
    </row>
    <row r="21" spans="1:10" x14ac:dyDescent="0.25">
      <c r="A21" s="246"/>
      <c r="B21" s="243"/>
      <c r="C21" s="243"/>
      <c r="D21" s="243"/>
      <c r="E21" s="243"/>
      <c r="F21" s="243"/>
      <c r="G21" s="243"/>
      <c r="H21" s="243"/>
      <c r="I21" s="243"/>
      <c r="J21" s="247"/>
    </row>
    <row r="22" spans="1:10" x14ac:dyDescent="0.25">
      <c r="A22" s="246"/>
      <c r="B22" s="243"/>
      <c r="C22" s="243"/>
      <c r="D22" s="243"/>
      <c r="E22" s="243"/>
      <c r="F22" s="243"/>
      <c r="G22" s="243"/>
      <c r="H22" s="243"/>
      <c r="I22" s="243"/>
      <c r="J22" s="247"/>
    </row>
    <row r="23" spans="1:10" x14ac:dyDescent="0.25">
      <c r="A23" s="246"/>
      <c r="B23" s="243"/>
      <c r="C23" s="243"/>
      <c r="D23" s="243"/>
      <c r="E23" s="243"/>
      <c r="F23" s="243"/>
      <c r="G23" s="243"/>
      <c r="H23" s="243"/>
      <c r="I23" s="243"/>
      <c r="J23" s="247"/>
    </row>
    <row r="24" spans="1:10" x14ac:dyDescent="0.25">
      <c r="A24" s="246"/>
      <c r="B24" s="243"/>
      <c r="C24" s="243"/>
      <c r="D24" s="243"/>
      <c r="E24" s="243"/>
      <c r="F24" s="243"/>
      <c r="G24" s="243"/>
      <c r="H24" s="243"/>
      <c r="I24" s="243"/>
      <c r="J24" s="247"/>
    </row>
    <row r="25" spans="1:10" x14ac:dyDescent="0.25">
      <c r="A25" s="246"/>
      <c r="B25" s="243"/>
      <c r="C25" s="243"/>
      <c r="D25" s="243"/>
      <c r="E25" s="243"/>
      <c r="F25" s="243"/>
      <c r="G25" s="243"/>
      <c r="H25" s="243"/>
      <c r="I25" s="243"/>
      <c r="J25" s="247"/>
    </row>
    <row r="26" spans="1:10" x14ac:dyDescent="0.25">
      <c r="A26" s="246"/>
      <c r="B26" s="243"/>
      <c r="C26" s="243"/>
      <c r="D26" s="243"/>
      <c r="E26" s="243"/>
      <c r="F26" s="243"/>
      <c r="G26" s="243"/>
      <c r="H26" s="243"/>
      <c r="I26" s="243"/>
      <c r="J26" s="247"/>
    </row>
    <row r="27" spans="1:10" x14ac:dyDescent="0.25">
      <c r="A27" s="246"/>
      <c r="B27" s="243"/>
      <c r="C27" s="243"/>
      <c r="D27" s="243"/>
      <c r="E27" s="243"/>
      <c r="F27" s="243"/>
      <c r="G27" s="243"/>
      <c r="H27" s="243"/>
      <c r="I27" s="243"/>
      <c r="J27" s="247"/>
    </row>
    <row r="28" spans="1:10" x14ac:dyDescent="0.25">
      <c r="A28" s="246"/>
      <c r="B28" s="243"/>
      <c r="C28" s="243"/>
      <c r="D28" s="243"/>
      <c r="E28" s="243"/>
      <c r="F28" s="243"/>
      <c r="G28" s="243"/>
      <c r="H28" s="243"/>
      <c r="I28" s="243"/>
      <c r="J28" s="247"/>
    </row>
    <row r="29" spans="1:10" x14ac:dyDescent="0.25">
      <c r="A29" s="246"/>
      <c r="B29" s="243"/>
      <c r="C29" s="243"/>
      <c r="D29" s="243"/>
      <c r="E29" s="243"/>
      <c r="F29" s="243"/>
      <c r="G29" s="243"/>
      <c r="H29" s="243"/>
      <c r="I29" s="243"/>
      <c r="J29" s="247"/>
    </row>
    <row r="30" spans="1:10" x14ac:dyDescent="0.25">
      <c r="A30" s="246"/>
      <c r="B30" s="243"/>
      <c r="C30" s="243"/>
      <c r="D30" s="243"/>
      <c r="E30" s="243"/>
      <c r="F30" s="243"/>
      <c r="G30" s="243"/>
      <c r="H30" s="243"/>
      <c r="I30" s="243"/>
      <c r="J30" s="247"/>
    </row>
    <row r="31" spans="1:10" x14ac:dyDescent="0.25">
      <c r="A31" s="246"/>
      <c r="B31" s="243"/>
      <c r="C31" s="243"/>
      <c r="D31" s="243"/>
      <c r="E31" s="243"/>
      <c r="F31" s="243"/>
      <c r="G31" s="243"/>
      <c r="H31" s="243"/>
      <c r="I31" s="243"/>
      <c r="J31" s="247"/>
    </row>
    <row r="32" spans="1:10" x14ac:dyDescent="0.25">
      <c r="A32" s="246"/>
      <c r="B32" s="243"/>
      <c r="C32" s="243"/>
      <c r="D32" s="243"/>
      <c r="E32" s="243"/>
      <c r="F32" s="243"/>
      <c r="G32" s="243"/>
      <c r="H32" s="243"/>
      <c r="I32" s="243"/>
      <c r="J32" s="247"/>
    </row>
    <row r="33" spans="1:10" x14ac:dyDescent="0.25">
      <c r="A33" s="246"/>
      <c r="B33" s="243"/>
      <c r="C33" s="243"/>
      <c r="D33" s="243"/>
      <c r="E33" s="243"/>
      <c r="F33" s="243"/>
      <c r="G33" s="243"/>
      <c r="H33" s="243"/>
      <c r="I33" s="243"/>
      <c r="J33" s="247"/>
    </row>
    <row r="34" spans="1:10" x14ac:dyDescent="0.25">
      <c r="A34" s="246"/>
      <c r="B34" s="243"/>
      <c r="C34" s="243"/>
      <c r="D34" s="243"/>
      <c r="E34" s="243"/>
      <c r="F34" s="243"/>
      <c r="G34" s="243"/>
      <c r="H34" s="243"/>
      <c r="I34" s="243"/>
      <c r="J34" s="247"/>
    </row>
    <row r="35" spans="1:10" x14ac:dyDescent="0.25">
      <c r="A35" s="246"/>
      <c r="B35" s="243"/>
      <c r="C35" s="243"/>
      <c r="D35" s="243"/>
      <c r="E35" s="243"/>
      <c r="F35" s="243"/>
      <c r="G35" s="243"/>
      <c r="H35" s="243"/>
      <c r="I35" s="243"/>
      <c r="J35" s="247"/>
    </row>
    <row r="36" spans="1:10" x14ac:dyDescent="0.25">
      <c r="A36" s="246"/>
      <c r="B36" s="243"/>
      <c r="C36" s="243"/>
      <c r="D36" s="243"/>
      <c r="E36" s="243"/>
      <c r="F36" s="243"/>
      <c r="G36" s="243"/>
      <c r="H36" s="243"/>
      <c r="I36" s="243"/>
      <c r="J36" s="247"/>
    </row>
    <row r="37" spans="1:10" x14ac:dyDescent="0.25">
      <c r="A37" s="246"/>
      <c r="B37" s="243"/>
      <c r="C37" s="243"/>
      <c r="D37" s="243"/>
      <c r="E37" s="243"/>
      <c r="F37" s="243"/>
      <c r="G37" s="243"/>
      <c r="H37" s="243"/>
      <c r="I37" s="243"/>
      <c r="J37" s="247"/>
    </row>
    <row r="38" spans="1:10" x14ac:dyDescent="0.25">
      <c r="A38" s="246"/>
      <c r="B38" s="243"/>
      <c r="C38" s="243"/>
      <c r="D38" s="243"/>
      <c r="E38" s="243"/>
      <c r="F38" s="243"/>
      <c r="G38" s="243"/>
      <c r="H38" s="243"/>
      <c r="I38" s="243"/>
      <c r="J38" s="247"/>
    </row>
    <row r="39" spans="1:10" x14ac:dyDescent="0.25">
      <c r="A39" s="246"/>
      <c r="B39" s="243"/>
      <c r="C39" s="243"/>
      <c r="D39" s="243"/>
      <c r="E39" s="243"/>
      <c r="F39" s="243"/>
      <c r="G39" s="243"/>
      <c r="H39" s="243"/>
      <c r="I39" s="243"/>
      <c r="J39" s="247"/>
    </row>
    <row r="40" spans="1:10" x14ac:dyDescent="0.25">
      <c r="A40" s="246"/>
      <c r="B40" s="243"/>
      <c r="C40" s="243"/>
      <c r="D40" s="243"/>
      <c r="E40" s="243"/>
      <c r="F40" s="243"/>
      <c r="G40" s="243"/>
      <c r="H40" s="243"/>
      <c r="I40" s="243"/>
      <c r="J40" s="247"/>
    </row>
    <row r="41" spans="1:10" x14ac:dyDescent="0.25">
      <c r="A41" s="246"/>
      <c r="B41" s="243"/>
      <c r="C41" s="243"/>
      <c r="D41" s="243"/>
      <c r="E41" s="243"/>
      <c r="F41" s="243"/>
      <c r="G41" s="243"/>
      <c r="H41" s="243"/>
      <c r="I41" s="243"/>
      <c r="J41" s="247"/>
    </row>
    <row r="42" spans="1:10" x14ac:dyDescent="0.25">
      <c r="A42" s="246"/>
      <c r="B42" s="243"/>
      <c r="C42" s="243"/>
      <c r="D42" s="243"/>
      <c r="E42" s="243"/>
      <c r="F42" s="243"/>
      <c r="G42" s="243"/>
      <c r="H42" s="243"/>
      <c r="I42" s="243"/>
      <c r="J42" s="247"/>
    </row>
    <row r="43" spans="1:10" x14ac:dyDescent="0.25">
      <c r="A43" s="246"/>
      <c r="B43" s="243"/>
      <c r="C43" s="243"/>
      <c r="D43" s="243"/>
      <c r="E43" s="243"/>
      <c r="F43" s="243"/>
      <c r="G43" s="243"/>
      <c r="H43" s="243"/>
      <c r="I43" s="243"/>
      <c r="J43" s="247"/>
    </row>
    <row r="44" spans="1:10" x14ac:dyDescent="0.25">
      <c r="A44" s="246"/>
      <c r="B44" s="243"/>
      <c r="C44" s="243"/>
      <c r="D44" s="243"/>
      <c r="E44" s="243"/>
      <c r="F44" s="243"/>
      <c r="G44" s="243"/>
      <c r="H44" s="243"/>
      <c r="I44" s="243"/>
      <c r="J44" s="247"/>
    </row>
    <row r="45" spans="1:10" x14ac:dyDescent="0.25">
      <c r="A45" s="246"/>
      <c r="B45" s="243"/>
      <c r="C45" s="243"/>
      <c r="D45" s="243"/>
      <c r="E45" s="243"/>
      <c r="F45" s="243"/>
      <c r="G45" s="243"/>
      <c r="H45" s="243"/>
      <c r="I45" s="243"/>
      <c r="J45" s="247"/>
    </row>
    <row r="46" spans="1:10" x14ac:dyDescent="0.25">
      <c r="A46" s="246"/>
      <c r="B46" s="243"/>
      <c r="C46" s="243"/>
      <c r="D46" s="243"/>
      <c r="E46" s="243"/>
      <c r="F46" s="243"/>
      <c r="G46" s="243"/>
      <c r="H46" s="243"/>
      <c r="I46" s="243"/>
      <c r="J46" s="247"/>
    </row>
    <row r="47" spans="1:10" x14ac:dyDescent="0.25">
      <c r="A47" s="246"/>
      <c r="B47" s="243"/>
      <c r="C47" s="243"/>
      <c r="D47" s="243"/>
      <c r="E47" s="243"/>
      <c r="F47" s="243"/>
      <c r="G47" s="243"/>
      <c r="H47" s="243"/>
      <c r="I47" s="243"/>
      <c r="J47" s="247"/>
    </row>
    <row r="48" spans="1:10" x14ac:dyDescent="0.25">
      <c r="A48" s="246"/>
      <c r="B48" s="243"/>
      <c r="C48" s="243"/>
      <c r="D48" s="243"/>
      <c r="E48" s="243"/>
      <c r="F48" s="243"/>
      <c r="G48" s="243"/>
      <c r="H48" s="243"/>
      <c r="I48" s="243"/>
      <c r="J48" s="247"/>
    </row>
    <row r="49" spans="1:10" x14ac:dyDescent="0.25">
      <c r="A49" s="246"/>
      <c r="B49" s="243"/>
      <c r="C49" s="243"/>
      <c r="D49" s="243"/>
      <c r="E49" s="243"/>
      <c r="F49" s="243"/>
      <c r="G49" s="243"/>
      <c r="H49" s="243"/>
      <c r="I49" s="243"/>
      <c r="J49" s="247"/>
    </row>
    <row r="50" spans="1:10" x14ac:dyDescent="0.25">
      <c r="A50" s="246"/>
      <c r="B50" s="243"/>
      <c r="C50" s="243"/>
      <c r="D50" s="243"/>
      <c r="E50" s="243"/>
      <c r="F50" s="243"/>
      <c r="G50" s="243"/>
      <c r="H50" s="243"/>
      <c r="I50" s="243"/>
      <c r="J50" s="247"/>
    </row>
    <row r="51" spans="1:10" x14ac:dyDescent="0.25">
      <c r="A51" s="246"/>
      <c r="B51" s="243"/>
      <c r="C51" s="243"/>
      <c r="D51" s="243"/>
      <c r="E51" s="243"/>
      <c r="F51" s="243"/>
      <c r="G51" s="243"/>
      <c r="H51" s="243"/>
      <c r="I51" s="243"/>
      <c r="J51" s="247"/>
    </row>
    <row r="52" spans="1:10" x14ac:dyDescent="0.25">
      <c r="A52" s="246"/>
      <c r="B52" s="243"/>
      <c r="C52" s="243"/>
      <c r="D52" s="243"/>
      <c r="E52" s="243"/>
      <c r="F52" s="243"/>
      <c r="G52" s="243"/>
      <c r="H52" s="243"/>
      <c r="I52" s="243"/>
      <c r="J52" s="247"/>
    </row>
    <row r="53" spans="1:10" x14ac:dyDescent="0.25">
      <c r="A53" s="246"/>
      <c r="B53" s="243"/>
      <c r="C53" s="243"/>
      <c r="D53" s="243"/>
      <c r="E53" s="243"/>
      <c r="F53" s="243"/>
      <c r="G53" s="243"/>
      <c r="H53" s="243"/>
      <c r="I53" s="243"/>
      <c r="J53" s="247"/>
    </row>
    <row r="54" spans="1:10" x14ac:dyDescent="0.25">
      <c r="A54" s="246"/>
      <c r="B54" s="243"/>
      <c r="C54" s="243"/>
      <c r="D54" s="243"/>
      <c r="E54" s="243"/>
      <c r="F54" s="243"/>
      <c r="G54" s="243"/>
      <c r="H54" s="243"/>
      <c r="I54" s="243"/>
      <c r="J54" s="247"/>
    </row>
    <row r="55" spans="1:10" x14ac:dyDescent="0.25">
      <c r="A55" s="246"/>
      <c r="B55" s="243"/>
      <c r="C55" s="243"/>
      <c r="D55" s="243"/>
      <c r="E55" s="243"/>
      <c r="F55" s="243"/>
      <c r="G55" s="243"/>
      <c r="H55" s="243"/>
      <c r="I55" s="243"/>
      <c r="J55" s="247"/>
    </row>
    <row r="56" spans="1:10" x14ac:dyDescent="0.25">
      <c r="A56" s="246"/>
      <c r="B56" s="243"/>
      <c r="C56" s="243"/>
      <c r="D56" s="243"/>
      <c r="E56" s="243"/>
      <c r="F56" s="243"/>
      <c r="G56" s="243"/>
      <c r="H56" s="243"/>
      <c r="I56" s="243"/>
      <c r="J56" s="247"/>
    </row>
    <row r="57" spans="1:10" x14ac:dyDescent="0.25">
      <c r="A57" s="246"/>
      <c r="B57" s="243"/>
      <c r="C57" s="243"/>
      <c r="D57" s="243"/>
      <c r="E57" s="243"/>
      <c r="F57" s="243"/>
      <c r="G57" s="243"/>
      <c r="H57" s="243"/>
      <c r="I57" s="243"/>
      <c r="J57" s="247"/>
    </row>
    <row r="58" spans="1:10" x14ac:dyDescent="0.25">
      <c r="A58" s="246"/>
      <c r="B58" s="243"/>
      <c r="C58" s="243"/>
      <c r="D58" s="243"/>
      <c r="E58" s="243"/>
      <c r="F58" s="243"/>
      <c r="G58" s="243"/>
      <c r="H58" s="243"/>
      <c r="I58" s="243"/>
      <c r="J58" s="247"/>
    </row>
    <row r="59" spans="1:10" x14ac:dyDescent="0.25">
      <c r="A59" s="246"/>
      <c r="B59" s="243"/>
      <c r="C59" s="243"/>
      <c r="D59" s="243"/>
      <c r="E59" s="243"/>
      <c r="F59" s="243"/>
      <c r="G59" s="243"/>
      <c r="H59" s="243"/>
      <c r="I59" s="243"/>
      <c r="J59" s="247"/>
    </row>
    <row r="60" spans="1:10" x14ac:dyDescent="0.25">
      <c r="A60" s="246"/>
      <c r="B60" s="243"/>
      <c r="C60" s="243"/>
      <c r="D60" s="243"/>
      <c r="E60" s="243"/>
      <c r="F60" s="243"/>
      <c r="G60" s="243"/>
      <c r="H60" s="243"/>
      <c r="I60" s="243"/>
      <c r="J60" s="247"/>
    </row>
    <row r="61" spans="1:10" x14ac:dyDescent="0.25">
      <c r="A61" s="246"/>
      <c r="B61" s="243"/>
      <c r="C61" s="243"/>
      <c r="D61" s="243"/>
      <c r="E61" s="243"/>
      <c r="F61" s="243"/>
      <c r="G61" s="243"/>
      <c r="H61" s="243"/>
      <c r="I61" s="243"/>
      <c r="J61" s="247"/>
    </row>
    <row r="62" spans="1:10" x14ac:dyDescent="0.25">
      <c r="A62" s="246"/>
      <c r="B62" s="243"/>
      <c r="C62" s="243"/>
      <c r="D62" s="243"/>
      <c r="E62" s="243"/>
      <c r="F62" s="243"/>
      <c r="G62" s="243"/>
      <c r="H62" s="243"/>
      <c r="I62" s="243"/>
      <c r="J62" s="247"/>
    </row>
    <row r="63" spans="1:10" x14ac:dyDescent="0.25">
      <c r="A63" s="246"/>
      <c r="B63" s="243"/>
      <c r="C63" s="243"/>
      <c r="D63" s="243"/>
      <c r="E63" s="243"/>
      <c r="F63" s="243"/>
      <c r="G63" s="243"/>
      <c r="H63" s="243"/>
      <c r="I63" s="243"/>
      <c r="J63" s="247"/>
    </row>
    <row r="64" spans="1:10" x14ac:dyDescent="0.25">
      <c r="A64" s="246"/>
      <c r="B64" s="243"/>
      <c r="C64" s="243"/>
      <c r="D64" s="243"/>
      <c r="E64" s="243"/>
      <c r="F64" s="243"/>
      <c r="G64" s="243"/>
      <c r="H64" s="243"/>
      <c r="I64" s="243"/>
      <c r="J64" s="247"/>
    </row>
    <row r="65" spans="1:10" x14ac:dyDescent="0.25">
      <c r="A65" s="246"/>
      <c r="B65" s="243"/>
      <c r="C65" s="243"/>
      <c r="D65" s="243"/>
      <c r="E65" s="243"/>
      <c r="F65" s="243"/>
      <c r="G65" s="243"/>
      <c r="H65" s="243"/>
      <c r="I65" s="243"/>
      <c r="J65" s="247"/>
    </row>
    <row r="66" spans="1:10" x14ac:dyDescent="0.25">
      <c r="A66" s="246"/>
      <c r="B66" s="243"/>
      <c r="C66" s="243"/>
      <c r="D66" s="243"/>
      <c r="E66" s="243"/>
      <c r="F66" s="243"/>
      <c r="G66" s="243"/>
      <c r="H66" s="243"/>
      <c r="I66" s="243"/>
      <c r="J66" s="247"/>
    </row>
    <row r="67" spans="1:10" x14ac:dyDescent="0.25">
      <c r="A67" s="246"/>
      <c r="B67" s="243"/>
      <c r="C67" s="243"/>
      <c r="D67" s="243"/>
      <c r="E67" s="243"/>
      <c r="F67" s="243"/>
      <c r="G67" s="243"/>
      <c r="H67" s="243"/>
      <c r="I67" s="243"/>
      <c r="J67" s="247"/>
    </row>
    <row r="68" spans="1:10" x14ac:dyDescent="0.25">
      <c r="A68" s="246"/>
      <c r="B68" s="243"/>
      <c r="C68" s="243"/>
      <c r="D68" s="243"/>
      <c r="E68" s="243"/>
      <c r="F68" s="243"/>
      <c r="G68" s="243"/>
      <c r="H68" s="243"/>
      <c r="I68" s="243"/>
      <c r="J68" s="247"/>
    </row>
    <row r="69" spans="1:10" x14ac:dyDescent="0.25">
      <c r="A69" s="246"/>
      <c r="B69" s="243"/>
      <c r="C69" s="243"/>
      <c r="D69" s="243"/>
      <c r="E69" s="243"/>
      <c r="F69" s="243"/>
      <c r="G69" s="243"/>
      <c r="H69" s="243"/>
      <c r="I69" s="243"/>
      <c r="J69" s="247"/>
    </row>
    <row r="70" spans="1:10" x14ac:dyDescent="0.25">
      <c r="A70" s="246"/>
      <c r="B70" s="243"/>
      <c r="C70" s="243"/>
      <c r="D70" s="243"/>
      <c r="E70" s="243"/>
      <c r="F70" s="243"/>
      <c r="G70" s="243"/>
      <c r="H70" s="243"/>
      <c r="I70" s="243"/>
      <c r="J70" s="247"/>
    </row>
    <row r="71" spans="1:10" x14ac:dyDescent="0.25">
      <c r="A71" s="246"/>
      <c r="B71" s="243"/>
      <c r="C71" s="243"/>
      <c r="D71" s="243"/>
      <c r="E71" s="243"/>
      <c r="F71" s="243"/>
      <c r="G71" s="243"/>
      <c r="H71" s="243"/>
      <c r="I71" s="243"/>
      <c r="J71" s="247"/>
    </row>
    <row r="72" spans="1:10" x14ac:dyDescent="0.25">
      <c r="A72" s="246"/>
      <c r="B72" s="243"/>
      <c r="C72" s="243"/>
      <c r="D72" s="243"/>
      <c r="E72" s="243"/>
      <c r="F72" s="243"/>
      <c r="G72" s="243"/>
      <c r="H72" s="243"/>
      <c r="I72" s="243"/>
      <c r="J72" s="247"/>
    </row>
    <row r="73" spans="1:10" x14ac:dyDescent="0.25">
      <c r="A73" s="246"/>
      <c r="B73" s="243"/>
      <c r="C73" s="243"/>
      <c r="D73" s="243"/>
      <c r="E73" s="243"/>
      <c r="F73" s="243"/>
      <c r="G73" s="243"/>
      <c r="H73" s="243"/>
      <c r="I73" s="243"/>
      <c r="J73" s="247"/>
    </row>
    <row r="74" spans="1:10" x14ac:dyDescent="0.25">
      <c r="A74" s="246"/>
      <c r="B74" s="243"/>
      <c r="C74" s="243"/>
      <c r="D74" s="243"/>
      <c r="E74" s="243"/>
      <c r="F74" s="243"/>
      <c r="G74" s="243"/>
      <c r="H74" s="243"/>
      <c r="I74" s="243"/>
      <c r="J74" s="247"/>
    </row>
    <row r="75" spans="1:10" x14ac:dyDescent="0.25">
      <c r="A75" s="246"/>
      <c r="B75" s="243"/>
      <c r="C75" s="243"/>
      <c r="D75" s="243"/>
      <c r="E75" s="243"/>
      <c r="F75" s="243"/>
      <c r="G75" s="243"/>
      <c r="H75" s="243"/>
      <c r="I75" s="243"/>
      <c r="J75" s="247"/>
    </row>
    <row r="76" spans="1:10" x14ac:dyDescent="0.25">
      <c r="A76" s="246"/>
      <c r="B76" s="243"/>
      <c r="C76" s="243"/>
      <c r="D76" s="243"/>
      <c r="E76" s="243"/>
      <c r="F76" s="243"/>
      <c r="G76" s="243"/>
      <c r="H76" s="243"/>
      <c r="I76" s="243"/>
      <c r="J76" s="247"/>
    </row>
    <row r="77" spans="1:10" x14ac:dyDescent="0.25">
      <c r="A77" s="246"/>
      <c r="B77" s="243"/>
      <c r="C77" s="243"/>
      <c r="D77" s="243"/>
      <c r="E77" s="243"/>
      <c r="F77" s="243"/>
      <c r="G77" s="243"/>
      <c r="H77" s="243"/>
      <c r="I77" s="243"/>
      <c r="J77" s="247"/>
    </row>
    <row r="78" spans="1:10" x14ac:dyDescent="0.25">
      <c r="A78" s="246"/>
      <c r="B78" s="243"/>
      <c r="C78" s="243"/>
      <c r="D78" s="243"/>
      <c r="E78" s="243"/>
      <c r="F78" s="243"/>
      <c r="G78" s="243"/>
      <c r="H78" s="243"/>
      <c r="I78" s="243"/>
      <c r="J78" s="247"/>
    </row>
    <row r="79" spans="1:10" x14ac:dyDescent="0.25">
      <c r="A79" s="246"/>
      <c r="B79" s="243"/>
      <c r="C79" s="243"/>
      <c r="D79" s="243"/>
      <c r="E79" s="243"/>
      <c r="F79" s="243"/>
      <c r="G79" s="243"/>
      <c r="H79" s="243"/>
      <c r="I79" s="243"/>
      <c r="J79" s="247"/>
    </row>
    <row r="80" spans="1:10" x14ac:dyDescent="0.25">
      <c r="A80" s="246"/>
      <c r="B80" s="243"/>
      <c r="C80" s="243"/>
      <c r="D80" s="243"/>
      <c r="E80" s="243"/>
      <c r="F80" s="243"/>
      <c r="G80" s="243"/>
      <c r="H80" s="243"/>
      <c r="I80" s="243"/>
      <c r="J80" s="247"/>
    </row>
    <row r="81" spans="1:10" x14ac:dyDescent="0.25">
      <c r="A81" s="246"/>
      <c r="B81" s="243"/>
      <c r="C81" s="243"/>
      <c r="D81" s="243"/>
      <c r="E81" s="243"/>
      <c r="F81" s="243"/>
      <c r="G81" s="243"/>
      <c r="H81" s="243"/>
      <c r="I81" s="243"/>
      <c r="J81" s="247"/>
    </row>
    <row r="82" spans="1:10" x14ac:dyDescent="0.25">
      <c r="A82" s="246"/>
      <c r="B82" s="243"/>
      <c r="C82" s="243"/>
      <c r="D82" s="243"/>
      <c r="E82" s="243"/>
      <c r="F82" s="243"/>
      <c r="G82" s="243"/>
      <c r="H82" s="243"/>
      <c r="I82" s="243"/>
      <c r="J82" s="247"/>
    </row>
    <row r="83" spans="1:10" x14ac:dyDescent="0.25">
      <c r="A83" s="246"/>
      <c r="B83" s="243"/>
      <c r="C83" s="243"/>
      <c r="D83" s="243"/>
      <c r="E83" s="243"/>
      <c r="F83" s="243"/>
      <c r="G83" s="243"/>
      <c r="H83" s="243"/>
      <c r="I83" s="243"/>
      <c r="J83" s="247"/>
    </row>
    <row r="84" spans="1:10" x14ac:dyDescent="0.25">
      <c r="A84" s="246"/>
      <c r="B84" s="243"/>
      <c r="C84" s="243"/>
      <c r="D84" s="243"/>
      <c r="E84" s="243"/>
      <c r="F84" s="243"/>
      <c r="G84" s="243"/>
      <c r="H84" s="243"/>
      <c r="I84" s="243"/>
      <c r="J84" s="247"/>
    </row>
    <row r="85" spans="1:10" x14ac:dyDescent="0.25">
      <c r="A85" s="246"/>
      <c r="B85" s="243"/>
      <c r="C85" s="243"/>
      <c r="D85" s="243"/>
      <c r="E85" s="243"/>
      <c r="F85" s="243"/>
      <c r="G85" s="243"/>
      <c r="H85" s="243"/>
      <c r="I85" s="243"/>
      <c r="J85" s="247"/>
    </row>
    <row r="86" spans="1:10" x14ac:dyDescent="0.25">
      <c r="A86" s="246"/>
      <c r="B86" s="243"/>
      <c r="C86" s="243"/>
      <c r="D86" s="243"/>
      <c r="E86" s="243"/>
      <c r="F86" s="243"/>
      <c r="G86" s="243"/>
      <c r="H86" s="243"/>
      <c r="I86" s="243"/>
      <c r="J86" s="247"/>
    </row>
    <row r="87" spans="1:10" x14ac:dyDescent="0.25">
      <c r="A87" s="246"/>
      <c r="B87" s="243"/>
      <c r="C87" s="243"/>
      <c r="D87" s="243"/>
      <c r="E87" s="243"/>
      <c r="F87" s="243"/>
      <c r="G87" s="243"/>
      <c r="H87" s="243"/>
      <c r="I87" s="243"/>
      <c r="J87" s="247"/>
    </row>
    <row r="88" spans="1:10" x14ac:dyDescent="0.25">
      <c r="A88" s="246"/>
      <c r="B88" s="243"/>
      <c r="C88" s="243"/>
      <c r="D88" s="243"/>
      <c r="E88" s="243"/>
      <c r="F88" s="243"/>
      <c r="G88" s="243"/>
      <c r="H88" s="243"/>
      <c r="I88" s="243"/>
      <c r="J88" s="247"/>
    </row>
    <row r="89" spans="1:10" x14ac:dyDescent="0.25">
      <c r="A89" s="246"/>
      <c r="B89" s="243"/>
      <c r="C89" s="243"/>
      <c r="D89" s="243"/>
      <c r="E89" s="243"/>
      <c r="F89" s="243"/>
      <c r="G89" s="243"/>
      <c r="H89" s="243"/>
      <c r="I89" s="243"/>
      <c r="J89" s="247"/>
    </row>
    <row r="90" spans="1:10" x14ac:dyDescent="0.25">
      <c r="A90" s="246"/>
      <c r="B90" s="243"/>
      <c r="C90" s="243"/>
      <c r="D90" s="243"/>
      <c r="E90" s="243"/>
      <c r="F90" s="243"/>
      <c r="G90" s="243"/>
      <c r="H90" s="243"/>
      <c r="I90" s="243"/>
      <c r="J90" s="247"/>
    </row>
    <row r="91" spans="1:10" x14ac:dyDescent="0.25">
      <c r="A91" s="246"/>
      <c r="B91" s="243"/>
      <c r="C91" s="243"/>
      <c r="D91" s="243"/>
      <c r="E91" s="243"/>
      <c r="F91" s="243"/>
      <c r="G91" s="243"/>
      <c r="H91" s="243"/>
      <c r="I91" s="243"/>
      <c r="J91" s="247"/>
    </row>
    <row r="92" spans="1:10" x14ac:dyDescent="0.25">
      <c r="A92" s="246"/>
      <c r="B92" s="243"/>
      <c r="C92" s="243"/>
      <c r="D92" s="243"/>
      <c r="E92" s="243"/>
      <c r="F92" s="243"/>
      <c r="G92" s="243"/>
      <c r="H92" s="243"/>
      <c r="I92" s="243"/>
      <c r="J92" s="247"/>
    </row>
    <row r="93" spans="1:10" x14ac:dyDescent="0.25">
      <c r="A93" s="246"/>
      <c r="B93" s="243"/>
      <c r="C93" s="243"/>
      <c r="D93" s="243"/>
      <c r="E93" s="243"/>
      <c r="F93" s="243"/>
      <c r="G93" s="243"/>
      <c r="H93" s="243"/>
      <c r="I93" s="243"/>
      <c r="J93" s="247"/>
    </row>
    <row r="94" spans="1:10" x14ac:dyDescent="0.25">
      <c r="A94" s="246"/>
      <c r="B94" s="243"/>
      <c r="C94" s="243"/>
      <c r="D94" s="243"/>
      <c r="E94" s="243"/>
      <c r="F94" s="243"/>
      <c r="G94" s="243"/>
      <c r="H94" s="243"/>
      <c r="I94" s="243"/>
      <c r="J94" s="247"/>
    </row>
    <row r="95" spans="1:10" x14ac:dyDescent="0.25">
      <c r="A95" s="246"/>
      <c r="B95" s="243"/>
      <c r="C95" s="243"/>
      <c r="D95" s="243"/>
      <c r="E95" s="243"/>
      <c r="F95" s="243"/>
      <c r="G95" s="243"/>
      <c r="H95" s="243"/>
      <c r="I95" s="243"/>
      <c r="J95" s="247"/>
    </row>
    <row r="96" spans="1:10" x14ac:dyDescent="0.25">
      <c r="A96" s="246"/>
      <c r="B96" s="243"/>
      <c r="C96" s="243"/>
      <c r="D96" s="243"/>
      <c r="E96" s="243"/>
      <c r="F96" s="243"/>
      <c r="G96" s="243"/>
      <c r="H96" s="243"/>
      <c r="I96" s="243"/>
      <c r="J96" s="247"/>
    </row>
    <row r="97" spans="1:10" x14ac:dyDescent="0.25">
      <c r="A97" s="246"/>
      <c r="B97" s="243"/>
      <c r="C97" s="243"/>
      <c r="D97" s="243"/>
      <c r="E97" s="243"/>
      <c r="F97" s="243"/>
      <c r="G97" s="243"/>
      <c r="H97" s="243"/>
      <c r="I97" s="243"/>
      <c r="J97" s="247"/>
    </row>
    <row r="98" spans="1:10" x14ac:dyDescent="0.25">
      <c r="A98" s="246"/>
      <c r="B98" s="243"/>
      <c r="C98" s="243"/>
      <c r="D98" s="243"/>
      <c r="E98" s="243"/>
      <c r="F98" s="243"/>
      <c r="G98" s="243"/>
      <c r="H98" s="243"/>
      <c r="I98" s="243"/>
      <c r="J98" s="247"/>
    </row>
    <row r="99" spans="1:10" x14ac:dyDescent="0.25">
      <c r="A99" s="246"/>
      <c r="B99" s="243"/>
      <c r="C99" s="243"/>
      <c r="D99" s="243"/>
      <c r="E99" s="243"/>
      <c r="F99" s="243"/>
      <c r="G99" s="243"/>
      <c r="H99" s="243"/>
      <c r="I99" s="243"/>
      <c r="J99" s="247"/>
    </row>
    <row r="100" spans="1:10" x14ac:dyDescent="0.25">
      <c r="A100" s="246"/>
      <c r="B100" s="243"/>
      <c r="C100" s="243"/>
      <c r="D100" s="243"/>
      <c r="E100" s="243"/>
      <c r="F100" s="243"/>
      <c r="G100" s="243"/>
      <c r="H100" s="243"/>
      <c r="I100" s="243"/>
      <c r="J100" s="247"/>
    </row>
    <row r="101" spans="1:10" x14ac:dyDescent="0.25">
      <c r="A101" s="246"/>
      <c r="B101" s="243"/>
      <c r="C101" s="243"/>
      <c r="D101" s="243"/>
      <c r="E101" s="243"/>
      <c r="F101" s="243"/>
      <c r="G101" s="243"/>
      <c r="H101" s="243"/>
      <c r="I101" s="243"/>
      <c r="J101" s="247"/>
    </row>
    <row r="102" spans="1:10" x14ac:dyDescent="0.25">
      <c r="A102" s="246"/>
      <c r="B102" s="243"/>
      <c r="C102" s="243"/>
      <c r="D102" s="243"/>
      <c r="E102" s="243"/>
      <c r="F102" s="243"/>
      <c r="G102" s="243"/>
      <c r="H102" s="243"/>
      <c r="I102" s="243"/>
      <c r="J102" s="247"/>
    </row>
    <row r="103" spans="1:10" x14ac:dyDescent="0.25">
      <c r="A103" s="246"/>
      <c r="B103" s="243"/>
      <c r="C103" s="243"/>
      <c r="D103" s="243"/>
      <c r="E103" s="243"/>
      <c r="F103" s="243"/>
      <c r="G103" s="243"/>
      <c r="H103" s="243"/>
      <c r="I103" s="243"/>
      <c r="J103" s="247"/>
    </row>
    <row r="104" spans="1:10" x14ac:dyDescent="0.25">
      <c r="A104" s="246"/>
      <c r="B104" s="243"/>
      <c r="C104" s="243"/>
      <c r="D104" s="243"/>
      <c r="E104" s="243"/>
      <c r="F104" s="243"/>
      <c r="G104" s="243"/>
      <c r="H104" s="243"/>
      <c r="I104" s="243"/>
      <c r="J104" s="247"/>
    </row>
    <row r="105" spans="1:10" x14ac:dyDescent="0.25">
      <c r="A105" s="246"/>
      <c r="B105" s="243"/>
      <c r="C105" s="243"/>
      <c r="D105" s="243"/>
      <c r="E105" s="243"/>
      <c r="F105" s="243"/>
      <c r="G105" s="243"/>
      <c r="H105" s="243"/>
      <c r="I105" s="243"/>
      <c r="J105" s="247"/>
    </row>
    <row r="106" spans="1:10" x14ac:dyDescent="0.25">
      <c r="A106" s="246"/>
      <c r="B106" s="243"/>
      <c r="C106" s="243"/>
      <c r="D106" s="243"/>
      <c r="E106" s="243"/>
      <c r="F106" s="243"/>
      <c r="G106" s="243"/>
      <c r="H106" s="243"/>
      <c r="I106" s="243"/>
      <c r="J106" s="247"/>
    </row>
    <row r="107" spans="1:10" x14ac:dyDescent="0.25">
      <c r="A107" s="246"/>
      <c r="B107" s="243"/>
      <c r="C107" s="243"/>
      <c r="D107" s="243"/>
      <c r="E107" s="243"/>
      <c r="F107" s="243"/>
      <c r="G107" s="243"/>
      <c r="H107" s="243"/>
      <c r="I107" s="243"/>
      <c r="J107" s="247"/>
    </row>
    <row r="108" spans="1:10" x14ac:dyDescent="0.25">
      <c r="A108" s="246"/>
      <c r="B108" s="243"/>
      <c r="C108" s="243"/>
      <c r="D108" s="243"/>
      <c r="E108" s="243"/>
      <c r="F108" s="243"/>
      <c r="G108" s="243"/>
      <c r="H108" s="243"/>
      <c r="I108" s="243"/>
      <c r="J108" s="247"/>
    </row>
    <row r="109" spans="1:10" x14ac:dyDescent="0.25">
      <c r="A109" s="246"/>
      <c r="B109" s="243"/>
      <c r="C109" s="243"/>
      <c r="D109" s="243"/>
      <c r="E109" s="243"/>
      <c r="F109" s="243"/>
      <c r="G109" s="243"/>
      <c r="H109" s="243"/>
      <c r="I109" s="243"/>
      <c r="J109" s="247"/>
    </row>
    <row r="110" spans="1:10" x14ac:dyDescent="0.25">
      <c r="A110" s="246"/>
      <c r="B110" s="243"/>
      <c r="C110" s="243"/>
      <c r="D110" s="243"/>
      <c r="E110" s="243"/>
      <c r="F110" s="243"/>
      <c r="G110" s="243"/>
      <c r="H110" s="243"/>
      <c r="I110" s="243"/>
      <c r="J110" s="247"/>
    </row>
    <row r="111" spans="1:10" x14ac:dyDescent="0.25">
      <c r="A111" s="246"/>
      <c r="B111" s="243"/>
      <c r="C111" s="243"/>
      <c r="D111" s="243"/>
      <c r="E111" s="243"/>
      <c r="F111" s="243"/>
      <c r="G111" s="243"/>
      <c r="H111" s="243"/>
      <c r="I111" s="243"/>
      <c r="J111" s="247"/>
    </row>
    <row r="112" spans="1:10" x14ac:dyDescent="0.25">
      <c r="A112" s="246"/>
      <c r="B112" s="243"/>
      <c r="C112" s="243"/>
      <c r="D112" s="243"/>
      <c r="E112" s="243"/>
      <c r="F112" s="243"/>
      <c r="G112" s="243"/>
      <c r="H112" s="243"/>
      <c r="I112" s="243"/>
      <c r="J112" s="247"/>
    </row>
  </sheetData>
  <sheetProtection sheet="1" objects="1" scenarios="1" formatCells="0" formatColumns="0" sort="0" autoFilter="0"/>
  <autoFilter ref="A8:J8" xr:uid="{FEB5BC28-BED5-4F3E-B0E7-BDD00CC8E8C3}"/>
  <mergeCells count="3">
    <mergeCell ref="A1:A3"/>
    <mergeCell ref="A4:J4"/>
    <mergeCell ref="B1:J3"/>
  </mergeCells>
  <conditionalFormatting sqref="D10:D112">
    <cfRule type="expression" dxfId="29" priority="7">
      <formula>B10="luminaire only"</formula>
    </cfRule>
  </conditionalFormatting>
  <conditionalFormatting sqref="E10:E112">
    <cfRule type="expression" dxfId="28" priority="6">
      <formula>B10="luminaire only"</formula>
    </cfRule>
  </conditionalFormatting>
  <conditionalFormatting sqref="F10:F112">
    <cfRule type="expression" dxfId="27" priority="5">
      <formula>B10="luminaire only"</formula>
    </cfRule>
  </conditionalFormatting>
  <conditionalFormatting sqref="G10:G112">
    <cfRule type="expression" dxfId="26" priority="4">
      <formula>B10="luminaire only"</formula>
    </cfRule>
  </conditionalFormatting>
  <conditionalFormatting sqref="H10:H112">
    <cfRule type="expression" dxfId="25" priority="3">
      <formula>B10="luminaire only"</formula>
    </cfRule>
  </conditionalFormatting>
  <conditionalFormatting sqref="I10:I112">
    <cfRule type="expression" dxfId="24" priority="2">
      <formula>B10="luminaire only"</formula>
    </cfRule>
  </conditionalFormatting>
  <conditionalFormatting sqref="J10:J112">
    <cfRule type="expression" dxfId="23" priority="1">
      <formula>B10="luminaire only"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Please enter a valid 'Solar Luminaire Configuration' value." xr:uid="{DCB2B81A-9981-45AD-B687-6AA5A7866438}">
          <x14:formula1>
            <xm:f>'Master List'!$B$428:$B$430</xm:f>
          </x14:formula1>
          <xm:sqref>B10:B112</xm:sqref>
        </x14:dataValidation>
        <x14:dataValidation type="list" allowBlank="1" showInputMessage="1" showErrorMessage="1" error="Please enter a valid 'Solar Luminaire Grid Connection' value." xr:uid="{4BDBC8D1-CAEE-4037-9A96-536B659E06DD}">
          <x14:formula1>
            <xm:f>'Master List'!$C$428:$C$429</xm:f>
          </x14:formula1>
          <xm:sqref>C10:C112</xm:sqref>
        </x14:dataValidation>
        <x14:dataValidation type="list" allowBlank="1" showInputMessage="1" showErrorMessage="1" error="Please enter a valid 'Battery Type for Solar Luminaire' value." xr:uid="{23B444D1-49A1-4D83-B4DE-FBA0FF049D03}">
          <x14:formula1>
            <xm:f>'Master List'!$D$428:$D$432</xm:f>
          </x14:formula1>
          <xm:sqref>G10:G112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980A-1A9C-427D-BD11-FF45352E9A02}">
  <sheetPr codeName="Sheet8">
    <tabColor rgb="FFFFC000"/>
  </sheetPr>
  <dimension ref="A1:ACH1053"/>
  <sheetViews>
    <sheetView workbookViewId="0">
      <selection sqref="A1:A3"/>
    </sheetView>
  </sheetViews>
  <sheetFormatPr defaultRowHeight="15" x14ac:dyDescent="0.25"/>
  <cols>
    <col min="1" max="1" width="44.28515625" customWidth="1"/>
    <col min="2" max="2" width="30.7109375" customWidth="1"/>
    <col min="3" max="3" width="31.140625" customWidth="1"/>
    <col min="4" max="4" width="37.42578125" customWidth="1"/>
    <col min="5" max="5" width="24.7109375" customWidth="1"/>
    <col min="6" max="6" width="30.7109375" customWidth="1"/>
    <col min="7" max="7" width="25.42578125" customWidth="1"/>
    <col min="8" max="8" width="20.42578125" customWidth="1"/>
    <col min="9" max="9" width="14.5703125" customWidth="1"/>
    <col min="10" max="10" width="28.28515625" customWidth="1"/>
    <col min="11" max="11" width="17" customWidth="1"/>
    <col min="12" max="12" width="24.7109375" customWidth="1"/>
    <col min="13" max="13" width="49.140625" customWidth="1"/>
    <col min="14" max="14" width="21" bestFit="1" customWidth="1"/>
  </cols>
  <sheetData>
    <row r="1" spans="1:762" ht="32.25" customHeight="1" x14ac:dyDescent="0.25">
      <c r="A1" s="285"/>
      <c r="B1" s="270" t="s">
        <v>941</v>
      </c>
      <c r="C1" s="270"/>
      <c r="D1" s="270"/>
      <c r="E1" s="270"/>
      <c r="F1" s="270"/>
      <c r="G1" s="270"/>
      <c r="H1" s="270"/>
      <c r="I1" s="270"/>
      <c r="J1" s="270"/>
      <c r="K1" s="270"/>
      <c r="L1" s="271"/>
      <c r="M1" s="99"/>
    </row>
    <row r="2" spans="1:762" ht="15.75" customHeight="1" thickBot="1" x14ac:dyDescent="0.3">
      <c r="A2" s="285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15"/>
    </row>
    <row r="3" spans="1:762" s="14" customFormat="1" ht="22.5" customHeight="1" thickBot="1" x14ac:dyDescent="0.3">
      <c r="A3" s="286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</row>
    <row r="4" spans="1:762" s="14" customFormat="1" ht="71.25" customHeight="1" thickBot="1" x14ac:dyDescent="0.3">
      <c r="A4" s="249" t="s">
        <v>940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6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</row>
    <row r="5" spans="1:762" s="14" customFormat="1" hidden="1" x14ac:dyDescent="0.25">
      <c r="A5" s="28"/>
      <c r="D5" s="29"/>
      <c r="E5" s="28"/>
      <c r="H5" s="29"/>
      <c r="I5" s="28"/>
      <c r="L5" s="29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</row>
    <row r="6" spans="1:762" s="14" customFormat="1" hidden="1" x14ac:dyDescent="0.25">
      <c r="A6" s="116"/>
      <c r="B6" s="12"/>
      <c r="C6" s="12"/>
      <c r="D6" s="115"/>
      <c r="E6" s="116"/>
      <c r="F6" s="12"/>
      <c r="G6" s="12"/>
      <c r="H6" s="115"/>
      <c r="I6" s="116"/>
      <c r="J6" s="12"/>
      <c r="K6" s="12"/>
      <c r="L6" s="1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</row>
    <row r="7" spans="1:762" s="14" customFormat="1" ht="42.75" customHeight="1" thickBot="1" x14ac:dyDescent="0.3">
      <c r="A7" s="28"/>
      <c r="L7" s="29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</row>
    <row r="8" spans="1:762" s="10" customFormat="1" ht="82.15" customHeight="1" thickBot="1" x14ac:dyDescent="0.3">
      <c r="A8" s="10" t="s">
        <v>146</v>
      </c>
      <c r="B8" s="10" t="s">
        <v>147</v>
      </c>
      <c r="C8" s="10" t="s">
        <v>148</v>
      </c>
      <c r="D8" s="10" t="s">
        <v>149</v>
      </c>
      <c r="E8" s="10" t="s">
        <v>150</v>
      </c>
      <c r="F8" s="10" t="s">
        <v>151</v>
      </c>
      <c r="G8" s="10" t="s">
        <v>152</v>
      </c>
      <c r="H8" s="10" t="s">
        <v>153</v>
      </c>
      <c r="I8" s="10" t="s">
        <v>154</v>
      </c>
      <c r="J8" s="10" t="s">
        <v>155</v>
      </c>
      <c r="K8" s="10" t="s">
        <v>156</v>
      </c>
      <c r="L8" s="10" t="s">
        <v>157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</row>
    <row r="9" spans="1:762" ht="45" hidden="1" x14ac:dyDescent="0.25">
      <c r="A9" s="131" t="s">
        <v>146</v>
      </c>
      <c r="B9" s="131" t="s">
        <v>147</v>
      </c>
      <c r="C9" s="131" t="s">
        <v>148</v>
      </c>
      <c r="D9" s="131" t="s">
        <v>149</v>
      </c>
      <c r="E9" s="131" t="s">
        <v>150</v>
      </c>
      <c r="F9" s="131" t="s">
        <v>151</v>
      </c>
      <c r="G9" s="131" t="s">
        <v>152</v>
      </c>
      <c r="H9" s="131" t="s">
        <v>153</v>
      </c>
      <c r="I9" s="131" t="s">
        <v>154</v>
      </c>
      <c r="J9" s="131" t="s">
        <v>155</v>
      </c>
      <c r="K9" s="131" t="s">
        <v>156</v>
      </c>
      <c r="L9" s="131" t="s">
        <v>157</v>
      </c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  <c r="NS9" s="131"/>
      <c r="NT9" s="131"/>
      <c r="NU9" s="131"/>
      <c r="NV9" s="131"/>
      <c r="NW9" s="131"/>
      <c r="NX9" s="131"/>
      <c r="NY9" s="131"/>
      <c r="NZ9" s="131"/>
      <c r="OA9" s="131"/>
      <c r="OB9" s="131"/>
      <c r="OC9" s="131"/>
      <c r="OD9" s="131"/>
      <c r="OE9" s="131"/>
      <c r="OF9" s="131"/>
      <c r="OG9" s="131"/>
      <c r="OH9" s="131"/>
      <c r="OI9" s="131"/>
      <c r="OJ9" s="131"/>
      <c r="OK9" s="131"/>
      <c r="OL9" s="131"/>
      <c r="OM9" s="131"/>
      <c r="ON9" s="131"/>
      <c r="OO9" s="131"/>
      <c r="OP9" s="131"/>
      <c r="OQ9" s="131"/>
      <c r="OR9" s="131"/>
      <c r="OS9" s="131"/>
      <c r="OT9" s="131"/>
      <c r="OU9" s="131"/>
      <c r="OV9" s="131"/>
      <c r="OW9" s="131"/>
      <c r="OX9" s="131"/>
      <c r="OY9" s="131"/>
      <c r="OZ9" s="131"/>
      <c r="PA9" s="131"/>
      <c r="PB9" s="131"/>
      <c r="PC9" s="131"/>
      <c r="PD9" s="131"/>
      <c r="PE9" s="131"/>
      <c r="PF9" s="131"/>
      <c r="PG9" s="131"/>
      <c r="PH9" s="131"/>
      <c r="PI9" s="131"/>
      <c r="PJ9" s="131"/>
      <c r="PK9" s="131"/>
      <c r="PL9" s="131"/>
      <c r="PM9" s="131"/>
      <c r="PN9" s="131"/>
      <c r="PO9" s="131"/>
      <c r="PP9" s="131"/>
      <c r="PQ9" s="131"/>
      <c r="PR9" s="131"/>
      <c r="PS9" s="131"/>
      <c r="PT9" s="131"/>
      <c r="PU9" s="131"/>
      <c r="PV9" s="131"/>
      <c r="PW9" s="131"/>
      <c r="PX9" s="131"/>
      <c r="PY9" s="131"/>
      <c r="PZ9" s="131"/>
      <c r="QA9" s="131"/>
      <c r="QB9" s="131"/>
      <c r="QC9" s="131"/>
      <c r="QD9" s="131"/>
      <c r="QE9" s="131"/>
      <c r="QF9" s="131"/>
      <c r="QG9" s="131"/>
      <c r="QH9" s="131"/>
      <c r="QI9" s="131"/>
      <c r="QJ9" s="131"/>
      <c r="QK9" s="131"/>
      <c r="QL9" s="131"/>
      <c r="QM9" s="131"/>
      <c r="QN9" s="131"/>
      <c r="QO9" s="131"/>
      <c r="QP9" s="131"/>
      <c r="QQ9" s="131"/>
      <c r="QR9" s="131"/>
      <c r="QS9" s="131"/>
      <c r="QT9" s="131"/>
      <c r="QU9" s="131"/>
      <c r="QV9" s="131"/>
      <c r="QW9" s="131"/>
      <c r="QX9" s="131"/>
      <c r="QY9" s="131"/>
      <c r="QZ9" s="131"/>
      <c r="RA9" s="131"/>
      <c r="RB9" s="131"/>
      <c r="RC9" s="131"/>
      <c r="RD9" s="131"/>
      <c r="RE9" s="131"/>
      <c r="RF9" s="131"/>
      <c r="RG9" s="131"/>
      <c r="RH9" s="131"/>
      <c r="RI9" s="131"/>
      <c r="RJ9" s="131"/>
      <c r="RK9" s="131"/>
      <c r="RL9" s="131"/>
      <c r="RM9" s="131"/>
      <c r="RN9" s="131"/>
      <c r="RO9" s="131"/>
      <c r="RP9" s="131"/>
      <c r="RQ9" s="131"/>
      <c r="RR9" s="131"/>
      <c r="RS9" s="131"/>
      <c r="RT9" s="131"/>
      <c r="RU9" s="131"/>
      <c r="RV9" s="131"/>
      <c r="RW9" s="131"/>
      <c r="RX9" s="131"/>
      <c r="RY9" s="131"/>
      <c r="RZ9" s="131"/>
      <c r="SA9" s="131"/>
      <c r="SB9" s="131"/>
      <c r="SC9" s="131"/>
      <c r="SD9" s="131"/>
      <c r="SE9" s="131"/>
      <c r="SF9" s="131"/>
      <c r="SG9" s="131"/>
      <c r="SH9" s="131"/>
      <c r="SI9" s="131"/>
      <c r="SJ9" s="131"/>
      <c r="SK9" s="131"/>
      <c r="SL9" s="131"/>
      <c r="SM9" s="131"/>
      <c r="SN9" s="131"/>
      <c r="SO9" s="131"/>
      <c r="SP9" s="131"/>
      <c r="SQ9" s="131"/>
      <c r="SR9" s="131"/>
      <c r="SS9" s="131"/>
      <c r="ST9" s="131"/>
      <c r="SU9" s="131"/>
      <c r="SV9" s="131"/>
      <c r="SW9" s="131"/>
      <c r="SX9" s="131"/>
      <c r="SY9" s="131"/>
      <c r="SZ9" s="131"/>
      <c r="TA9" s="131"/>
      <c r="TB9" s="131"/>
      <c r="TC9" s="131"/>
      <c r="TD9" s="131"/>
      <c r="TE9" s="131"/>
      <c r="TF9" s="131"/>
      <c r="TG9" s="131"/>
      <c r="TH9" s="131"/>
      <c r="TI9" s="131"/>
      <c r="TJ9" s="131"/>
      <c r="TK9" s="131"/>
      <c r="TL9" s="131"/>
      <c r="TM9" s="131"/>
      <c r="TN9" s="131"/>
      <c r="TO9" s="131"/>
      <c r="TP9" s="131"/>
      <c r="TQ9" s="131"/>
      <c r="TR9" s="131"/>
      <c r="TS9" s="131"/>
      <c r="TT9" s="131"/>
      <c r="TU9" s="131"/>
      <c r="TV9" s="131"/>
      <c r="TW9" s="131"/>
      <c r="TX9" s="131"/>
      <c r="TY9" s="131"/>
      <c r="TZ9" s="131"/>
      <c r="UA9" s="131"/>
      <c r="UB9" s="131"/>
      <c r="UC9" s="131"/>
      <c r="UD9" s="131"/>
      <c r="UE9" s="131"/>
      <c r="UF9" s="131"/>
      <c r="UG9" s="131"/>
      <c r="UH9" s="131"/>
      <c r="UI9" s="131"/>
      <c r="UJ9" s="131"/>
      <c r="UK9" s="131"/>
      <c r="UL9" s="131"/>
      <c r="UM9" s="131"/>
      <c r="UN9" s="131"/>
      <c r="UO9" s="131"/>
      <c r="UP9" s="131"/>
      <c r="UQ9" s="131"/>
      <c r="UR9" s="131"/>
      <c r="US9" s="131"/>
      <c r="UT9" s="131"/>
      <c r="UU9" s="131"/>
      <c r="UV9" s="131"/>
      <c r="UW9" s="131"/>
      <c r="UX9" s="131"/>
      <c r="UY9" s="131"/>
      <c r="UZ9" s="131"/>
      <c r="VA9" s="131"/>
      <c r="VB9" s="131"/>
      <c r="VC9" s="131"/>
      <c r="VD9" s="131"/>
      <c r="VE9" s="131"/>
      <c r="VF9" s="131"/>
      <c r="VG9" s="131"/>
      <c r="VH9" s="131"/>
      <c r="VI9" s="131"/>
      <c r="VJ9" s="131"/>
      <c r="VK9" s="131"/>
      <c r="VL9" s="131"/>
      <c r="VM9" s="131"/>
      <c r="VN9" s="131"/>
      <c r="VO9" s="131"/>
      <c r="VP9" s="131"/>
      <c r="VQ9" s="131"/>
      <c r="VR9" s="131"/>
      <c r="VS9" s="131"/>
      <c r="VT9" s="131"/>
      <c r="VU9" s="131"/>
      <c r="VV9" s="131"/>
      <c r="VW9" s="131"/>
      <c r="VX9" s="131"/>
      <c r="VY9" s="131"/>
      <c r="VZ9" s="131"/>
      <c r="WA9" s="131"/>
      <c r="WB9" s="131"/>
      <c r="WC9" s="131"/>
      <c r="WD9" s="131"/>
      <c r="WE9" s="131"/>
      <c r="WF9" s="131"/>
      <c r="WG9" s="131"/>
      <c r="WH9" s="131"/>
      <c r="WI9" s="131"/>
      <c r="WJ9" s="131"/>
      <c r="WK9" s="131"/>
      <c r="WL9" s="131"/>
      <c r="WM9" s="131"/>
      <c r="WN9" s="131"/>
      <c r="WO9" s="131"/>
      <c r="WP9" s="131"/>
      <c r="WQ9" s="131"/>
      <c r="WR9" s="131"/>
      <c r="WS9" s="131"/>
      <c r="WT9" s="131"/>
      <c r="WU9" s="131"/>
      <c r="WV9" s="131"/>
      <c r="WW9" s="131"/>
      <c r="WX9" s="131"/>
      <c r="WY9" s="131"/>
      <c r="WZ9" s="131"/>
      <c r="XA9" s="131"/>
      <c r="XB9" s="131"/>
      <c r="XC9" s="131"/>
      <c r="XD9" s="131"/>
      <c r="XE9" s="131"/>
      <c r="XF9" s="131"/>
      <c r="XG9" s="131"/>
      <c r="XH9" s="131"/>
      <c r="XI9" s="131"/>
      <c r="XJ9" s="131"/>
      <c r="XK9" s="131"/>
      <c r="XL9" s="131"/>
      <c r="XM9" s="131"/>
      <c r="XN9" s="131"/>
      <c r="XO9" s="131"/>
      <c r="XP9" s="131"/>
      <c r="XQ9" s="131"/>
      <c r="XR9" s="131"/>
      <c r="XS9" s="131"/>
      <c r="XT9" s="131"/>
      <c r="XU9" s="131"/>
      <c r="XV9" s="131"/>
      <c r="XW9" s="131"/>
      <c r="XX9" s="131"/>
      <c r="XY9" s="131"/>
      <c r="XZ9" s="131"/>
      <c r="YA9" s="131"/>
      <c r="YB9" s="131"/>
      <c r="YC9" s="131"/>
      <c r="YD9" s="131"/>
      <c r="YE9" s="131"/>
      <c r="YF9" s="131"/>
      <c r="YG9" s="131"/>
      <c r="YH9" s="131"/>
      <c r="YI9" s="131"/>
      <c r="YJ9" s="131"/>
      <c r="YK9" s="131"/>
      <c r="YL9" s="131"/>
      <c r="YM9" s="131"/>
      <c r="YN9" s="131"/>
      <c r="YO9" s="131"/>
      <c r="YP9" s="131"/>
      <c r="YQ9" s="131"/>
      <c r="YR9" s="131"/>
      <c r="YS9" s="131"/>
      <c r="YT9" s="131"/>
      <c r="YU9" s="131"/>
      <c r="YV9" s="131"/>
      <c r="YW9" s="131"/>
      <c r="YX9" s="131"/>
      <c r="YY9" s="131"/>
      <c r="YZ9" s="131"/>
      <c r="ZA9" s="131"/>
      <c r="ZB9" s="131"/>
      <c r="ZC9" s="131"/>
      <c r="ZD9" s="131"/>
      <c r="ZE9" s="131"/>
      <c r="ZF9" s="131"/>
      <c r="ZG9" s="131"/>
      <c r="ZH9" s="131"/>
      <c r="ZI9" s="131"/>
      <c r="ZJ9" s="131"/>
      <c r="ZK9" s="131"/>
      <c r="ZL9" s="131"/>
      <c r="ZM9" s="131"/>
      <c r="ZN9" s="131"/>
      <c r="ZO9" s="131"/>
      <c r="ZP9" s="131"/>
      <c r="ZQ9" s="131"/>
      <c r="ZR9" s="131"/>
      <c r="ZS9" s="131"/>
      <c r="ZT9" s="131"/>
      <c r="ZU9" s="131"/>
      <c r="ZV9" s="131"/>
      <c r="ZW9" s="131"/>
      <c r="ZX9" s="131"/>
      <c r="ZY9" s="131"/>
      <c r="ZZ9" s="131"/>
      <c r="AAA9" s="131"/>
      <c r="AAB9" s="131"/>
      <c r="AAC9" s="131"/>
      <c r="AAD9" s="131"/>
      <c r="AAE9" s="131"/>
      <c r="AAF9" s="131"/>
      <c r="AAG9" s="131"/>
      <c r="AAH9" s="131"/>
      <c r="AAI9" s="131"/>
      <c r="AAJ9" s="131"/>
      <c r="AAK9" s="131"/>
      <c r="AAL9" s="131"/>
      <c r="AAM9" s="131"/>
      <c r="AAN9" s="131"/>
      <c r="AAO9" s="131"/>
      <c r="AAP9" s="131"/>
      <c r="AAQ9" s="131"/>
      <c r="AAR9" s="131"/>
      <c r="AAS9" s="131"/>
      <c r="AAT9" s="131"/>
      <c r="AAU9" s="131"/>
      <c r="AAV9" s="131"/>
      <c r="AAW9" s="131"/>
      <c r="AAX9" s="131"/>
      <c r="AAY9" s="131"/>
      <c r="AAZ9" s="131"/>
      <c r="ABA9" s="131"/>
      <c r="ABB9" s="131"/>
      <c r="ABC9" s="131"/>
      <c r="ABD9" s="131"/>
      <c r="ABE9" s="131"/>
      <c r="ABF9" s="131"/>
      <c r="ABG9" s="131"/>
      <c r="ABH9" s="131"/>
      <c r="ABI9" s="131"/>
      <c r="ABJ9" s="131"/>
      <c r="ABK9" s="131"/>
      <c r="ABL9" s="131"/>
      <c r="ABM9" s="131"/>
      <c r="ABN9" s="131"/>
      <c r="ABO9" s="131"/>
      <c r="ABP9" s="131"/>
      <c r="ABQ9" s="131"/>
      <c r="ABR9" s="131"/>
      <c r="ABS9" s="131"/>
      <c r="ABT9" s="131"/>
      <c r="ABU9" s="131"/>
      <c r="ABV9" s="131"/>
      <c r="ABW9" s="131"/>
      <c r="ABX9" s="131"/>
      <c r="ABY9" s="131"/>
      <c r="ABZ9" s="131"/>
      <c r="ACA9" s="131"/>
      <c r="ACB9" s="131"/>
      <c r="ACC9" s="131"/>
      <c r="ACD9" s="131"/>
      <c r="ACE9" s="131"/>
      <c r="ACF9" s="131"/>
      <c r="ACG9" s="131"/>
      <c r="ACH9" s="131"/>
    </row>
    <row r="10" spans="1:762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</row>
    <row r="11" spans="1:762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</row>
    <row r="12" spans="1:762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</row>
    <row r="13" spans="1:762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</row>
    <row r="14" spans="1:762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</row>
    <row r="15" spans="1:762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</row>
    <row r="16" spans="1:762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</row>
    <row r="17" spans="1:12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</row>
    <row r="18" spans="1:12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</row>
    <row r="19" spans="1:12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</row>
    <row r="20" spans="1:12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</row>
    <row r="21" spans="1:12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</row>
    <row r="22" spans="1:12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</row>
    <row r="23" spans="1:12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</row>
    <row r="24" spans="1:12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</row>
    <row r="25" spans="1:12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</row>
    <row r="26" spans="1:12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</row>
    <row r="27" spans="1:12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</row>
    <row r="28" spans="1:12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</row>
    <row r="29" spans="1:12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12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12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12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1:12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</row>
    <row r="34" spans="1:12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  <row r="35" spans="1:12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</row>
    <row r="36" spans="1:12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</row>
    <row r="37" spans="1:12" x14ac:dyDescent="0.2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</row>
    <row r="38" spans="1:12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</row>
    <row r="39" spans="1:12" x14ac:dyDescent="0.2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</row>
    <row r="40" spans="1:12" x14ac:dyDescent="0.2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</row>
    <row r="41" spans="1:12" x14ac:dyDescent="0.2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</row>
    <row r="42" spans="1:12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</row>
    <row r="43" spans="1:12" x14ac:dyDescent="0.2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</row>
    <row r="44" spans="1:12" x14ac:dyDescent="0.2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</row>
    <row r="45" spans="1:12" x14ac:dyDescent="0.2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</row>
    <row r="46" spans="1:12" x14ac:dyDescent="0.2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</row>
    <row r="47" spans="1:12" x14ac:dyDescent="0.2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</row>
    <row r="48" spans="1:12" x14ac:dyDescent="0.2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</row>
    <row r="49" spans="1:12" x14ac:dyDescent="0.2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</row>
    <row r="50" spans="1:12" x14ac:dyDescent="0.2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</row>
    <row r="51" spans="1:12" x14ac:dyDescent="0.2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</row>
    <row r="52" spans="1:12" x14ac:dyDescent="0.2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</row>
    <row r="53" spans="1:12" x14ac:dyDescent="0.2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12" x14ac:dyDescent="0.2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12" x14ac:dyDescent="0.2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12" x14ac:dyDescent="0.2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</row>
    <row r="57" spans="1:12" x14ac:dyDescent="0.2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</row>
    <row r="58" spans="1:12" x14ac:dyDescent="0.2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</row>
    <row r="59" spans="1:12" x14ac:dyDescent="0.2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</row>
    <row r="60" spans="1:12" x14ac:dyDescent="0.2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</row>
    <row r="61" spans="1:12" x14ac:dyDescent="0.2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</row>
    <row r="62" spans="1:12" x14ac:dyDescent="0.2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</row>
    <row r="63" spans="1:12" x14ac:dyDescent="0.2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</row>
    <row r="64" spans="1:12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</row>
    <row r="65" spans="1:12" x14ac:dyDescent="0.2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</row>
    <row r="66" spans="1:12" x14ac:dyDescent="0.2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</row>
    <row r="67" spans="1:12" x14ac:dyDescent="0.2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</row>
    <row r="68" spans="1:12" x14ac:dyDescent="0.2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</row>
    <row r="69" spans="1:12" x14ac:dyDescent="0.2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</row>
    <row r="70" spans="1:12" x14ac:dyDescent="0.2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</row>
    <row r="71" spans="1:12" x14ac:dyDescent="0.2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</row>
    <row r="72" spans="1:12" x14ac:dyDescent="0.2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</row>
    <row r="73" spans="1:12" x14ac:dyDescent="0.2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</row>
    <row r="74" spans="1:12" x14ac:dyDescent="0.2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</row>
    <row r="75" spans="1:12" x14ac:dyDescent="0.2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</row>
    <row r="76" spans="1:12" x14ac:dyDescent="0.2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</row>
    <row r="77" spans="1:12" x14ac:dyDescent="0.2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</row>
    <row r="78" spans="1:12" x14ac:dyDescent="0.2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</row>
    <row r="79" spans="1:12" x14ac:dyDescent="0.2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</row>
    <row r="80" spans="1:12" x14ac:dyDescent="0.2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</row>
    <row r="81" spans="1:12" x14ac:dyDescent="0.2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</row>
    <row r="82" spans="1:12" x14ac:dyDescent="0.2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</row>
    <row r="83" spans="1:12" x14ac:dyDescent="0.2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</row>
    <row r="84" spans="1:12" x14ac:dyDescent="0.2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</row>
    <row r="85" spans="1:12" x14ac:dyDescent="0.2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</row>
    <row r="86" spans="1:12" x14ac:dyDescent="0.2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</row>
    <row r="87" spans="1:12" x14ac:dyDescent="0.2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</row>
    <row r="88" spans="1:12" x14ac:dyDescent="0.2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</row>
    <row r="89" spans="1:12" x14ac:dyDescent="0.2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</row>
    <row r="90" spans="1:12" x14ac:dyDescent="0.2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</row>
    <row r="91" spans="1:12" x14ac:dyDescent="0.2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</row>
    <row r="92" spans="1:12" x14ac:dyDescent="0.2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</row>
    <row r="93" spans="1:12" x14ac:dyDescent="0.2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</row>
    <row r="94" spans="1:12" x14ac:dyDescent="0.2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</row>
    <row r="95" spans="1:12" x14ac:dyDescent="0.2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</row>
    <row r="96" spans="1:12" x14ac:dyDescent="0.2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</row>
    <row r="97" spans="1:12" x14ac:dyDescent="0.2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</row>
    <row r="98" spans="1:12" x14ac:dyDescent="0.2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</row>
    <row r="99" spans="1:12" x14ac:dyDescent="0.2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</row>
    <row r="100" spans="1:12" x14ac:dyDescent="0.2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</row>
    <row r="101" spans="1:12" x14ac:dyDescent="0.2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</row>
    <row r="102" spans="1:12" x14ac:dyDescent="0.2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12" x14ac:dyDescent="0.2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12" x14ac:dyDescent="0.2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</row>
    <row r="105" spans="1:12" x14ac:dyDescent="0.2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</row>
    <row r="106" spans="1:12" x14ac:dyDescent="0.2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</row>
    <row r="107" spans="1:12" x14ac:dyDescent="0.2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12" x14ac:dyDescent="0.2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12" x14ac:dyDescent="0.2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12" x14ac:dyDescent="0.2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12" x14ac:dyDescent="0.2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12" x14ac:dyDescent="0.2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x14ac:dyDescent="0.2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x14ac:dyDescent="0.2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x14ac:dyDescent="0.2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x14ac:dyDescent="0.2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x14ac:dyDescent="0.2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x14ac:dyDescent="0.2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x14ac:dyDescent="0.2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x14ac:dyDescent="0.2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x14ac:dyDescent="0.2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</row>
    <row r="122" spans="1:12" x14ac:dyDescent="0.2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x14ac:dyDescent="0.2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x14ac:dyDescent="0.2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x14ac:dyDescent="0.2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x14ac:dyDescent="0.2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</row>
    <row r="127" spans="1:12" x14ac:dyDescent="0.2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</row>
    <row r="128" spans="1:12" x14ac:dyDescent="0.2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x14ac:dyDescent="0.2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</row>
    <row r="131" spans="1:12" x14ac:dyDescent="0.2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</row>
    <row r="132" spans="1:12" x14ac:dyDescent="0.2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</row>
    <row r="133" spans="1:12" x14ac:dyDescent="0.2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</row>
    <row r="134" spans="1:12" x14ac:dyDescent="0.2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</row>
    <row r="135" spans="1:12" x14ac:dyDescent="0.2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</row>
    <row r="136" spans="1:12" x14ac:dyDescent="0.2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</row>
    <row r="137" spans="1:12" x14ac:dyDescent="0.2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</row>
    <row r="138" spans="1:12" x14ac:dyDescent="0.2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</row>
    <row r="139" spans="1:12" x14ac:dyDescent="0.2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</row>
    <row r="140" spans="1:12" x14ac:dyDescent="0.2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</row>
    <row r="141" spans="1:12" x14ac:dyDescent="0.2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</row>
    <row r="142" spans="1:12" x14ac:dyDescent="0.2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</row>
    <row r="143" spans="1:12" x14ac:dyDescent="0.2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</row>
    <row r="144" spans="1:12" x14ac:dyDescent="0.2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</row>
    <row r="145" spans="1:12" x14ac:dyDescent="0.2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</row>
    <row r="146" spans="1:12" x14ac:dyDescent="0.2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</row>
    <row r="147" spans="1:12" x14ac:dyDescent="0.2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</row>
    <row r="148" spans="1:12" x14ac:dyDescent="0.2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</row>
    <row r="149" spans="1:12" x14ac:dyDescent="0.2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</row>
    <row r="150" spans="1:12" x14ac:dyDescent="0.2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</row>
    <row r="151" spans="1:12" x14ac:dyDescent="0.2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</row>
    <row r="152" spans="1:12" x14ac:dyDescent="0.2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</row>
    <row r="153" spans="1:12" x14ac:dyDescent="0.2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</row>
    <row r="154" spans="1:12" x14ac:dyDescent="0.2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</row>
    <row r="155" spans="1:12" x14ac:dyDescent="0.2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</row>
    <row r="156" spans="1:12" x14ac:dyDescent="0.2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</row>
    <row r="157" spans="1:12" x14ac:dyDescent="0.2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</row>
    <row r="158" spans="1:12" x14ac:dyDescent="0.2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</row>
    <row r="159" spans="1:12" x14ac:dyDescent="0.2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</row>
    <row r="160" spans="1:12" x14ac:dyDescent="0.2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</row>
    <row r="161" spans="1:12" x14ac:dyDescent="0.2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</row>
    <row r="162" spans="1:12" x14ac:dyDescent="0.2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</row>
    <row r="163" spans="1:12" x14ac:dyDescent="0.2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</row>
    <row r="164" spans="1:12" x14ac:dyDescent="0.2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</row>
    <row r="165" spans="1:12" x14ac:dyDescent="0.2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</row>
    <row r="166" spans="1:12" x14ac:dyDescent="0.25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</row>
    <row r="167" spans="1:12" x14ac:dyDescent="0.25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</row>
    <row r="168" spans="1:12" x14ac:dyDescent="0.25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</row>
    <row r="169" spans="1:12" x14ac:dyDescent="0.25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</row>
    <row r="170" spans="1:12" x14ac:dyDescent="0.25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</row>
    <row r="171" spans="1:12" x14ac:dyDescent="0.25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</row>
    <row r="172" spans="1:12" x14ac:dyDescent="0.25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</row>
    <row r="173" spans="1:12" x14ac:dyDescent="0.25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</row>
    <row r="174" spans="1:12" x14ac:dyDescent="0.25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</row>
    <row r="175" spans="1:12" x14ac:dyDescent="0.25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</row>
    <row r="176" spans="1:12" x14ac:dyDescent="0.25">
      <c r="A176" s="248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</row>
    <row r="177" spans="1:12" x14ac:dyDescent="0.25">
      <c r="A177" s="248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</row>
    <row r="178" spans="1:12" x14ac:dyDescent="0.25">
      <c r="A178" s="248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</row>
    <row r="179" spans="1:12" x14ac:dyDescent="0.25">
      <c r="A179" s="248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</row>
    <row r="180" spans="1:12" x14ac:dyDescent="0.25">
      <c r="A180" s="248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</row>
    <row r="181" spans="1:12" x14ac:dyDescent="0.25">
      <c r="A181" s="248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</row>
    <row r="182" spans="1:12" x14ac:dyDescent="0.25">
      <c r="A182" s="248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</row>
    <row r="183" spans="1:12" x14ac:dyDescent="0.25">
      <c r="A183" s="248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</row>
    <row r="184" spans="1:12" x14ac:dyDescent="0.25">
      <c r="A184" s="248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</row>
    <row r="185" spans="1:12" x14ac:dyDescent="0.25">
      <c r="A185" s="248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</row>
    <row r="186" spans="1:12" x14ac:dyDescent="0.25">
      <c r="A186" s="248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</row>
    <row r="187" spans="1:12" x14ac:dyDescent="0.25">
      <c r="A187" s="248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</row>
    <row r="188" spans="1:12" x14ac:dyDescent="0.25">
      <c r="A188" s="248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</row>
    <row r="189" spans="1:12" x14ac:dyDescent="0.25">
      <c r="A189" s="248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</row>
    <row r="190" spans="1:12" x14ac:dyDescent="0.25">
      <c r="A190" s="248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</row>
    <row r="191" spans="1:12" x14ac:dyDescent="0.25">
      <c r="A191" s="248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</row>
    <row r="192" spans="1:12" x14ac:dyDescent="0.25">
      <c r="A192" s="248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</row>
    <row r="193" spans="1:12" x14ac:dyDescent="0.25">
      <c r="A193" s="248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</row>
    <row r="194" spans="1:12" x14ac:dyDescent="0.25">
      <c r="A194" s="248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</row>
    <row r="195" spans="1:12" x14ac:dyDescent="0.25">
      <c r="A195" s="248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</row>
    <row r="196" spans="1:12" x14ac:dyDescent="0.25">
      <c r="A196" s="248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</row>
    <row r="197" spans="1:12" x14ac:dyDescent="0.25">
      <c r="A197" s="248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</row>
    <row r="198" spans="1:12" x14ac:dyDescent="0.25">
      <c r="A198" s="248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</row>
    <row r="199" spans="1:12" x14ac:dyDescent="0.25">
      <c r="A199" s="248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</row>
    <row r="200" spans="1:12" x14ac:dyDescent="0.25">
      <c r="A200" s="248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</row>
    <row r="201" spans="1:12" x14ac:dyDescent="0.25">
      <c r="A201" s="248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</row>
    <row r="202" spans="1:12" x14ac:dyDescent="0.25">
      <c r="A202" s="248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</row>
    <row r="203" spans="1:12" x14ac:dyDescent="0.25">
      <c r="A203" s="248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</row>
    <row r="204" spans="1:12" x14ac:dyDescent="0.25">
      <c r="A204" s="248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</row>
    <row r="205" spans="1:12" x14ac:dyDescent="0.25">
      <c r="A205" s="248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</row>
    <row r="206" spans="1:12" x14ac:dyDescent="0.25">
      <c r="A206" s="248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</row>
    <row r="207" spans="1:12" x14ac:dyDescent="0.25">
      <c r="A207" s="248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</row>
    <row r="208" spans="1:12" x14ac:dyDescent="0.25">
      <c r="A208" s="248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</row>
    <row r="209" spans="1:12" x14ac:dyDescent="0.25">
      <c r="A209" s="248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</row>
    <row r="210" spans="1:12" x14ac:dyDescent="0.25">
      <c r="A210" s="248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</row>
    <row r="211" spans="1:12" x14ac:dyDescent="0.25">
      <c r="A211" s="248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</row>
    <row r="212" spans="1:12" x14ac:dyDescent="0.25">
      <c r="A212" s="248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</row>
    <row r="213" spans="1:12" x14ac:dyDescent="0.25">
      <c r="A213" s="248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</row>
    <row r="214" spans="1:12" x14ac:dyDescent="0.25">
      <c r="A214" s="248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</row>
    <row r="215" spans="1:12" x14ac:dyDescent="0.25">
      <c r="A215" s="248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</row>
    <row r="216" spans="1:12" x14ac:dyDescent="0.25">
      <c r="A216" s="248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</row>
    <row r="217" spans="1:12" x14ac:dyDescent="0.25">
      <c r="A217" s="248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</row>
    <row r="218" spans="1:12" x14ac:dyDescent="0.25">
      <c r="A218" s="248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</row>
    <row r="219" spans="1:12" x14ac:dyDescent="0.25">
      <c r="A219" s="248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</row>
    <row r="220" spans="1:12" x14ac:dyDescent="0.25">
      <c r="A220" s="248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</row>
    <row r="221" spans="1:12" x14ac:dyDescent="0.25">
      <c r="A221" s="248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</row>
    <row r="222" spans="1:12" x14ac:dyDescent="0.25">
      <c r="A222" s="248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</row>
    <row r="223" spans="1:12" x14ac:dyDescent="0.25">
      <c r="A223" s="248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</row>
    <row r="224" spans="1:12" x14ac:dyDescent="0.25">
      <c r="A224" s="248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</row>
    <row r="225" spans="1:12" x14ac:dyDescent="0.25">
      <c r="A225" s="248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</row>
    <row r="226" spans="1:12" x14ac:dyDescent="0.25">
      <c r="A226" s="248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</row>
    <row r="227" spans="1:12" x14ac:dyDescent="0.25">
      <c r="A227" s="248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</row>
    <row r="228" spans="1:12" x14ac:dyDescent="0.25">
      <c r="A228" s="248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</row>
    <row r="229" spans="1:12" x14ac:dyDescent="0.25">
      <c r="A229" s="248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</row>
    <row r="230" spans="1:12" x14ac:dyDescent="0.25">
      <c r="A230" s="248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</row>
    <row r="231" spans="1:12" x14ac:dyDescent="0.25">
      <c r="A231" s="248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</row>
    <row r="232" spans="1:12" x14ac:dyDescent="0.25">
      <c r="A232" s="248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</row>
    <row r="233" spans="1:12" x14ac:dyDescent="0.25">
      <c r="A233" s="248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</row>
    <row r="234" spans="1:12" x14ac:dyDescent="0.25">
      <c r="A234" s="248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</row>
    <row r="235" spans="1:12" x14ac:dyDescent="0.25">
      <c r="A235" s="248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</row>
    <row r="236" spans="1:12" x14ac:dyDescent="0.25">
      <c r="A236" s="248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</row>
    <row r="237" spans="1:12" x14ac:dyDescent="0.25">
      <c r="A237" s="248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</row>
    <row r="238" spans="1:12" x14ac:dyDescent="0.25">
      <c r="A238" s="248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</row>
    <row r="239" spans="1:12" x14ac:dyDescent="0.25">
      <c r="A239" s="248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</row>
    <row r="240" spans="1:12" x14ac:dyDescent="0.25">
      <c r="A240" s="248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</row>
    <row r="241" spans="1:12" x14ac:dyDescent="0.25">
      <c r="A241" s="248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</row>
    <row r="242" spans="1:12" x14ac:dyDescent="0.25">
      <c r="A242" s="248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</row>
    <row r="243" spans="1:12" x14ac:dyDescent="0.25">
      <c r="A243" s="248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</row>
    <row r="244" spans="1:12" x14ac:dyDescent="0.25">
      <c r="A244" s="248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</row>
    <row r="245" spans="1:12" x14ac:dyDescent="0.25">
      <c r="A245" s="248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</row>
    <row r="246" spans="1:12" x14ac:dyDescent="0.25">
      <c r="A246" s="248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</row>
    <row r="247" spans="1:12" x14ac:dyDescent="0.25">
      <c r="A247" s="248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</row>
    <row r="248" spans="1:12" x14ac:dyDescent="0.25">
      <c r="A248" s="248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</row>
    <row r="249" spans="1:12" x14ac:dyDescent="0.25">
      <c r="A249" s="248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</row>
    <row r="250" spans="1:12" x14ac:dyDescent="0.25">
      <c r="A250" s="248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</row>
    <row r="251" spans="1:12" x14ac:dyDescent="0.25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</row>
    <row r="252" spans="1:12" x14ac:dyDescent="0.25">
      <c r="A252" s="248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</row>
    <row r="253" spans="1:12" x14ac:dyDescent="0.25">
      <c r="A253" s="248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</row>
    <row r="254" spans="1:12" x14ac:dyDescent="0.25">
      <c r="A254" s="248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</row>
    <row r="255" spans="1:12" x14ac:dyDescent="0.25">
      <c r="A255" s="248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</row>
    <row r="256" spans="1:12" x14ac:dyDescent="0.25">
      <c r="A256" s="248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</row>
    <row r="257" spans="1:12" x14ac:dyDescent="0.25">
      <c r="A257" s="248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</row>
    <row r="258" spans="1:12" x14ac:dyDescent="0.25">
      <c r="A258" s="248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</row>
    <row r="259" spans="1:12" x14ac:dyDescent="0.25">
      <c r="A259" s="248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</row>
    <row r="260" spans="1:12" x14ac:dyDescent="0.25">
      <c r="A260" s="248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</row>
    <row r="261" spans="1:12" x14ac:dyDescent="0.25">
      <c r="A261" s="248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</row>
    <row r="262" spans="1:12" x14ac:dyDescent="0.25">
      <c r="A262" s="248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</row>
    <row r="263" spans="1:12" x14ac:dyDescent="0.25">
      <c r="A263" s="248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</row>
    <row r="264" spans="1:12" x14ac:dyDescent="0.25">
      <c r="A264" s="248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</row>
    <row r="265" spans="1:12" x14ac:dyDescent="0.25">
      <c r="A265" s="248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</row>
    <row r="266" spans="1:12" x14ac:dyDescent="0.25">
      <c r="A266" s="248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</row>
    <row r="267" spans="1:12" x14ac:dyDescent="0.25">
      <c r="A267" s="248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</row>
    <row r="268" spans="1:12" x14ac:dyDescent="0.25">
      <c r="A268" s="248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</row>
    <row r="269" spans="1:12" x14ac:dyDescent="0.25">
      <c r="A269" s="248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</row>
    <row r="270" spans="1:12" x14ac:dyDescent="0.25">
      <c r="A270" s="248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</row>
    <row r="271" spans="1:12" x14ac:dyDescent="0.25">
      <c r="A271" s="248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</row>
    <row r="272" spans="1:12" x14ac:dyDescent="0.25">
      <c r="A272" s="248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</row>
    <row r="273" spans="1:12" x14ac:dyDescent="0.25">
      <c r="A273" s="248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</row>
    <row r="274" spans="1:12" x14ac:dyDescent="0.25">
      <c r="A274" s="248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</row>
    <row r="275" spans="1:12" x14ac:dyDescent="0.25">
      <c r="A275" s="248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</row>
    <row r="276" spans="1:12" x14ac:dyDescent="0.25">
      <c r="A276" s="248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</row>
    <row r="277" spans="1:12" x14ac:dyDescent="0.25">
      <c r="A277" s="248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</row>
    <row r="278" spans="1:12" x14ac:dyDescent="0.25">
      <c r="A278" s="248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</row>
    <row r="279" spans="1:12" x14ac:dyDescent="0.25">
      <c r="A279" s="248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</row>
    <row r="280" spans="1:12" x14ac:dyDescent="0.25">
      <c r="A280" s="248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</row>
    <row r="281" spans="1:12" x14ac:dyDescent="0.25">
      <c r="A281" s="248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</row>
    <row r="282" spans="1:12" x14ac:dyDescent="0.25">
      <c r="A282" s="248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</row>
    <row r="283" spans="1:12" x14ac:dyDescent="0.25">
      <c r="A283" s="248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</row>
    <row r="284" spans="1:12" x14ac:dyDescent="0.25">
      <c r="A284" s="248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</row>
    <row r="285" spans="1:12" x14ac:dyDescent="0.25">
      <c r="A285" s="248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</row>
    <row r="286" spans="1:12" x14ac:dyDescent="0.25">
      <c r="A286" s="248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</row>
    <row r="287" spans="1:12" x14ac:dyDescent="0.25">
      <c r="A287" s="248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</row>
    <row r="288" spans="1:12" x14ac:dyDescent="0.25">
      <c r="A288" s="248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</row>
    <row r="289" spans="1:12" x14ac:dyDescent="0.25">
      <c r="A289" s="248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</row>
    <row r="290" spans="1:12" x14ac:dyDescent="0.25">
      <c r="A290" s="248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</row>
    <row r="291" spans="1:12" x14ac:dyDescent="0.25">
      <c r="A291" s="248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</row>
    <row r="292" spans="1:12" x14ac:dyDescent="0.25">
      <c r="A292" s="248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</row>
    <row r="293" spans="1:12" x14ac:dyDescent="0.25">
      <c r="A293" s="248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</row>
    <row r="294" spans="1:12" x14ac:dyDescent="0.25">
      <c r="A294" s="248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</row>
    <row r="295" spans="1:12" x14ac:dyDescent="0.25">
      <c r="A295" s="248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</row>
    <row r="296" spans="1:12" x14ac:dyDescent="0.25">
      <c r="A296" s="248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</row>
    <row r="297" spans="1:12" x14ac:dyDescent="0.25">
      <c r="A297" s="248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</row>
    <row r="298" spans="1:12" x14ac:dyDescent="0.25">
      <c r="A298" s="248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</row>
    <row r="299" spans="1:12" x14ac:dyDescent="0.25">
      <c r="A299" s="248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</row>
    <row r="300" spans="1:12" x14ac:dyDescent="0.25">
      <c r="A300" s="248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</row>
    <row r="301" spans="1:12" x14ac:dyDescent="0.25">
      <c r="A301" s="248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</row>
    <row r="302" spans="1:12" x14ac:dyDescent="0.25">
      <c r="A302" s="248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</row>
    <row r="303" spans="1:12" x14ac:dyDescent="0.25">
      <c r="A303" s="248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</row>
    <row r="304" spans="1:12" x14ac:dyDescent="0.25">
      <c r="A304" s="248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</row>
    <row r="305" spans="1:12" x14ac:dyDescent="0.25">
      <c r="A305" s="248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</row>
    <row r="306" spans="1:12" x14ac:dyDescent="0.25">
      <c r="A306" s="248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</row>
    <row r="307" spans="1:12" x14ac:dyDescent="0.25">
      <c r="A307" s="248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</row>
    <row r="308" spans="1:12" x14ac:dyDescent="0.25">
      <c r="A308" s="248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</row>
    <row r="309" spans="1:12" x14ac:dyDescent="0.25">
      <c r="A309" s="248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</row>
    <row r="310" spans="1:12" x14ac:dyDescent="0.25">
      <c r="A310" s="248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</row>
    <row r="311" spans="1:12" x14ac:dyDescent="0.25">
      <c r="A311" s="248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</row>
    <row r="312" spans="1:12" x14ac:dyDescent="0.25">
      <c r="A312" s="248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</row>
    <row r="313" spans="1:12" x14ac:dyDescent="0.25">
      <c r="A313" s="248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</row>
    <row r="314" spans="1:12" x14ac:dyDescent="0.25">
      <c r="A314" s="248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</row>
    <row r="315" spans="1:12" x14ac:dyDescent="0.25">
      <c r="A315" s="248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</row>
    <row r="316" spans="1:12" x14ac:dyDescent="0.25">
      <c r="A316" s="248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</row>
    <row r="317" spans="1:12" x14ac:dyDescent="0.25">
      <c r="A317" s="248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</row>
    <row r="318" spans="1:12" x14ac:dyDescent="0.25">
      <c r="A318" s="248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</row>
    <row r="319" spans="1:12" x14ac:dyDescent="0.25">
      <c r="A319" s="248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</row>
    <row r="320" spans="1:12" x14ac:dyDescent="0.25">
      <c r="A320" s="248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</row>
    <row r="321" spans="1:12" x14ac:dyDescent="0.25">
      <c r="A321" s="248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</row>
    <row r="322" spans="1:12" x14ac:dyDescent="0.25">
      <c r="A322" s="248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</row>
    <row r="323" spans="1:12" x14ac:dyDescent="0.25">
      <c r="A323" s="248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</row>
    <row r="324" spans="1:12" x14ac:dyDescent="0.25">
      <c r="A324" s="248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</row>
    <row r="325" spans="1:12" x14ac:dyDescent="0.25">
      <c r="A325" s="248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</row>
    <row r="326" spans="1:12" x14ac:dyDescent="0.25">
      <c r="A326" s="248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</row>
    <row r="327" spans="1:12" x14ac:dyDescent="0.25">
      <c r="A327" s="248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</row>
    <row r="328" spans="1:12" x14ac:dyDescent="0.25">
      <c r="A328" s="248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</row>
    <row r="329" spans="1:12" x14ac:dyDescent="0.25">
      <c r="A329" s="248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</row>
    <row r="330" spans="1:12" x14ac:dyDescent="0.25">
      <c r="A330" s="248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</row>
    <row r="331" spans="1:12" x14ac:dyDescent="0.25">
      <c r="A331" s="248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</row>
    <row r="332" spans="1:12" x14ac:dyDescent="0.25">
      <c r="A332" s="248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</row>
    <row r="333" spans="1:12" x14ac:dyDescent="0.25">
      <c r="A333" s="248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</row>
    <row r="334" spans="1:12" x14ac:dyDescent="0.25">
      <c r="A334" s="248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</row>
    <row r="335" spans="1:12" x14ac:dyDescent="0.25">
      <c r="A335" s="248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</row>
    <row r="336" spans="1:12" x14ac:dyDescent="0.25">
      <c r="A336" s="248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</row>
    <row r="337" spans="1:12" x14ac:dyDescent="0.25">
      <c r="A337" s="248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</row>
    <row r="338" spans="1:12" x14ac:dyDescent="0.25">
      <c r="A338" s="248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</row>
    <row r="339" spans="1:12" x14ac:dyDescent="0.25">
      <c r="A339" s="248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</row>
    <row r="340" spans="1:12" x14ac:dyDescent="0.25">
      <c r="A340" s="248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</row>
    <row r="341" spans="1:12" x14ac:dyDescent="0.25">
      <c r="A341" s="248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</row>
    <row r="342" spans="1:12" x14ac:dyDescent="0.25">
      <c r="A342" s="248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</row>
    <row r="343" spans="1:12" x14ac:dyDescent="0.25">
      <c r="A343" s="248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</row>
    <row r="344" spans="1:12" x14ac:dyDescent="0.25">
      <c r="A344" s="248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</row>
    <row r="345" spans="1:12" x14ac:dyDescent="0.25">
      <c r="A345" s="248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</row>
    <row r="346" spans="1:12" x14ac:dyDescent="0.25">
      <c r="A346" s="248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</row>
    <row r="347" spans="1:12" x14ac:dyDescent="0.25">
      <c r="A347" s="248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</row>
    <row r="348" spans="1:12" x14ac:dyDescent="0.25">
      <c r="A348" s="248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</row>
    <row r="349" spans="1:12" x14ac:dyDescent="0.25">
      <c r="A349" s="248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</row>
    <row r="350" spans="1:12" x14ac:dyDescent="0.25">
      <c r="A350" s="248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</row>
    <row r="351" spans="1:12" x14ac:dyDescent="0.25">
      <c r="A351" s="248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</row>
    <row r="352" spans="1:12" x14ac:dyDescent="0.25">
      <c r="A352" s="248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</row>
    <row r="353" spans="1:12" x14ac:dyDescent="0.25">
      <c r="A353" s="248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</row>
    <row r="354" spans="1:12" x14ac:dyDescent="0.25">
      <c r="A354" s="248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</row>
    <row r="355" spans="1:12" x14ac:dyDescent="0.25">
      <c r="A355" s="248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</row>
    <row r="356" spans="1:12" x14ac:dyDescent="0.25">
      <c r="A356" s="248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</row>
    <row r="357" spans="1:12" x14ac:dyDescent="0.25">
      <c r="A357" s="248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</row>
    <row r="358" spans="1:12" x14ac:dyDescent="0.25">
      <c r="A358" s="248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</row>
    <row r="359" spans="1:12" x14ac:dyDescent="0.25">
      <c r="A359" s="248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</row>
    <row r="360" spans="1:12" x14ac:dyDescent="0.25">
      <c r="A360" s="248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</row>
    <row r="361" spans="1:12" x14ac:dyDescent="0.25">
      <c r="A361" s="248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</row>
    <row r="362" spans="1:12" x14ac:dyDescent="0.25">
      <c r="A362" s="248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</row>
    <row r="363" spans="1:12" x14ac:dyDescent="0.25">
      <c r="A363" s="248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</row>
    <row r="364" spans="1:12" x14ac:dyDescent="0.25">
      <c r="A364" s="248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</row>
    <row r="365" spans="1:12" x14ac:dyDescent="0.25">
      <c r="A365" s="248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</row>
    <row r="366" spans="1:12" x14ac:dyDescent="0.25">
      <c r="A366" s="248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</row>
    <row r="367" spans="1:12" x14ac:dyDescent="0.25">
      <c r="A367" s="248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</row>
    <row r="368" spans="1:12" x14ac:dyDescent="0.25">
      <c r="A368" s="248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</row>
    <row r="369" spans="1:12" x14ac:dyDescent="0.25">
      <c r="A369" s="248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</row>
    <row r="370" spans="1:12" x14ac:dyDescent="0.25">
      <c r="A370" s="248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</row>
    <row r="371" spans="1:12" x14ac:dyDescent="0.25">
      <c r="A371" s="248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</row>
    <row r="372" spans="1:12" x14ac:dyDescent="0.25">
      <c r="A372" s="248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</row>
    <row r="373" spans="1:12" x14ac:dyDescent="0.25">
      <c r="A373" s="248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</row>
    <row r="374" spans="1:12" x14ac:dyDescent="0.25">
      <c r="A374" s="248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</row>
    <row r="375" spans="1:12" x14ac:dyDescent="0.25">
      <c r="A375" s="248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</row>
    <row r="376" spans="1:12" x14ac:dyDescent="0.25">
      <c r="A376" s="248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</row>
    <row r="377" spans="1:12" x14ac:dyDescent="0.25">
      <c r="A377" s="248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</row>
    <row r="378" spans="1:12" x14ac:dyDescent="0.25">
      <c r="A378" s="248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</row>
    <row r="379" spans="1:12" x14ac:dyDescent="0.25">
      <c r="A379" s="248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</row>
    <row r="380" spans="1:12" x14ac:dyDescent="0.25">
      <c r="A380" s="248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</row>
    <row r="381" spans="1:12" x14ac:dyDescent="0.25">
      <c r="A381" s="248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</row>
    <row r="382" spans="1:12" x14ac:dyDescent="0.25">
      <c r="A382" s="248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</row>
    <row r="383" spans="1:12" x14ac:dyDescent="0.25">
      <c r="A383" s="248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</row>
    <row r="384" spans="1:12" x14ac:dyDescent="0.25">
      <c r="A384" s="248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</row>
    <row r="385" spans="1:12" x14ac:dyDescent="0.25">
      <c r="A385" s="248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</row>
    <row r="386" spans="1:12" x14ac:dyDescent="0.25">
      <c r="A386" s="248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</row>
    <row r="387" spans="1:12" x14ac:dyDescent="0.25">
      <c r="A387" s="248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</row>
    <row r="388" spans="1:12" x14ac:dyDescent="0.25">
      <c r="A388" s="248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</row>
    <row r="389" spans="1:12" x14ac:dyDescent="0.25">
      <c r="A389" s="248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</row>
    <row r="390" spans="1:12" x14ac:dyDescent="0.25">
      <c r="A390" s="248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</row>
    <row r="391" spans="1:12" x14ac:dyDescent="0.25">
      <c r="A391" s="248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</row>
    <row r="392" spans="1:12" x14ac:dyDescent="0.25">
      <c r="A392" s="248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</row>
    <row r="393" spans="1:12" x14ac:dyDescent="0.25">
      <c r="A393" s="248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</row>
    <row r="394" spans="1:12" x14ac:dyDescent="0.25">
      <c r="A394" s="248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</row>
    <row r="395" spans="1:12" x14ac:dyDescent="0.25">
      <c r="A395" s="248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</row>
    <row r="396" spans="1:12" x14ac:dyDescent="0.25">
      <c r="A396" s="248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</row>
    <row r="397" spans="1:12" x14ac:dyDescent="0.25">
      <c r="A397" s="248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</row>
    <row r="398" spans="1:12" x14ac:dyDescent="0.25">
      <c r="A398" s="248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</row>
    <row r="399" spans="1:12" x14ac:dyDescent="0.25">
      <c r="A399" s="248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</row>
    <row r="400" spans="1:12" x14ac:dyDescent="0.25">
      <c r="A400" s="248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</row>
    <row r="401" spans="1:12" x14ac:dyDescent="0.25">
      <c r="A401" s="248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</row>
    <row r="402" spans="1:12" x14ac:dyDescent="0.25">
      <c r="A402" s="248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</row>
    <row r="403" spans="1:12" x14ac:dyDescent="0.25">
      <c r="A403" s="248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</row>
    <row r="404" spans="1:12" x14ac:dyDescent="0.25">
      <c r="A404" s="248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</row>
    <row r="405" spans="1:12" x14ac:dyDescent="0.25">
      <c r="A405" s="248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</row>
    <row r="406" spans="1:12" x14ac:dyDescent="0.25">
      <c r="A406" s="248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</row>
    <row r="407" spans="1:12" x14ac:dyDescent="0.25">
      <c r="A407" s="248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</row>
    <row r="408" spans="1:12" x14ac:dyDescent="0.25">
      <c r="A408" s="248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</row>
    <row r="409" spans="1:12" x14ac:dyDescent="0.25">
      <c r="A409" s="248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</row>
    <row r="410" spans="1:12" x14ac:dyDescent="0.25">
      <c r="A410" s="248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</row>
    <row r="411" spans="1:12" x14ac:dyDescent="0.25">
      <c r="A411" s="248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</row>
    <row r="412" spans="1:12" x14ac:dyDescent="0.25">
      <c r="A412" s="248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</row>
    <row r="413" spans="1:12" x14ac:dyDescent="0.25">
      <c r="A413" s="248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</row>
    <row r="414" spans="1:12" x14ac:dyDescent="0.25">
      <c r="A414" s="248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</row>
    <row r="415" spans="1:12" x14ac:dyDescent="0.25">
      <c r="A415" s="248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</row>
    <row r="416" spans="1:12" x14ac:dyDescent="0.25">
      <c r="A416" s="248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</row>
    <row r="417" spans="1:12" x14ac:dyDescent="0.25">
      <c r="A417" s="248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</row>
    <row r="418" spans="1:12" x14ac:dyDescent="0.25">
      <c r="A418" s="248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</row>
    <row r="419" spans="1:12" x14ac:dyDescent="0.25">
      <c r="A419" s="248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</row>
    <row r="420" spans="1:12" x14ac:dyDescent="0.25">
      <c r="A420" s="248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</row>
    <row r="421" spans="1:12" x14ac:dyDescent="0.25">
      <c r="A421" s="248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</row>
    <row r="422" spans="1:12" x14ac:dyDescent="0.25">
      <c r="A422" s="248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</row>
    <row r="423" spans="1:12" x14ac:dyDescent="0.25">
      <c r="A423" s="248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</row>
    <row r="424" spans="1:12" x14ac:dyDescent="0.25">
      <c r="A424" s="248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</row>
    <row r="425" spans="1:12" x14ac:dyDescent="0.25">
      <c r="A425" s="248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</row>
    <row r="426" spans="1:12" x14ac:dyDescent="0.25">
      <c r="A426" s="248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</row>
    <row r="427" spans="1:12" x14ac:dyDescent="0.25">
      <c r="A427" s="248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</row>
    <row r="428" spans="1:12" x14ac:dyDescent="0.25">
      <c r="A428" s="248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</row>
    <row r="429" spans="1:12" x14ac:dyDescent="0.25">
      <c r="A429" s="248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</row>
    <row r="430" spans="1:12" x14ac:dyDescent="0.25">
      <c r="A430" s="248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</row>
    <row r="431" spans="1:12" x14ac:dyDescent="0.25">
      <c r="A431" s="248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</row>
    <row r="432" spans="1:12" x14ac:dyDescent="0.25">
      <c r="A432" s="248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</row>
    <row r="433" spans="1:12" x14ac:dyDescent="0.25">
      <c r="A433" s="248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</row>
    <row r="434" spans="1:12" x14ac:dyDescent="0.25">
      <c r="A434" s="248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</row>
    <row r="435" spans="1:12" x14ac:dyDescent="0.25">
      <c r="A435" s="248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</row>
    <row r="436" spans="1:12" x14ac:dyDescent="0.25">
      <c r="A436" s="248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</row>
    <row r="437" spans="1:12" x14ac:dyDescent="0.25">
      <c r="A437" s="248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</row>
    <row r="438" spans="1:12" x14ac:dyDescent="0.25">
      <c r="A438" s="248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</row>
    <row r="439" spans="1:12" x14ac:dyDescent="0.25">
      <c r="A439" s="248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</row>
    <row r="440" spans="1:12" x14ac:dyDescent="0.25">
      <c r="A440" s="248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</row>
    <row r="441" spans="1:12" x14ac:dyDescent="0.25">
      <c r="A441" s="248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</row>
    <row r="442" spans="1:12" x14ac:dyDescent="0.25">
      <c r="A442" s="248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</row>
    <row r="443" spans="1:12" x14ac:dyDescent="0.25">
      <c r="A443" s="248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</row>
    <row r="444" spans="1:12" x14ac:dyDescent="0.25">
      <c r="A444" s="248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</row>
    <row r="445" spans="1:12" x14ac:dyDescent="0.25">
      <c r="A445" s="248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</row>
    <row r="446" spans="1:12" x14ac:dyDescent="0.25">
      <c r="A446" s="248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</row>
    <row r="447" spans="1:12" x14ac:dyDescent="0.25">
      <c r="A447" s="248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</row>
    <row r="448" spans="1:12" x14ac:dyDescent="0.25">
      <c r="A448" s="248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</row>
    <row r="449" spans="1:12" x14ac:dyDescent="0.25">
      <c r="A449" s="248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</row>
    <row r="450" spans="1:12" x14ac:dyDescent="0.25">
      <c r="A450" s="248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</row>
    <row r="451" spans="1:12" x14ac:dyDescent="0.25">
      <c r="A451" s="248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</row>
    <row r="452" spans="1:12" x14ac:dyDescent="0.25">
      <c r="A452" s="248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</row>
    <row r="453" spans="1:12" x14ac:dyDescent="0.25">
      <c r="A453" s="248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</row>
    <row r="454" spans="1:12" x14ac:dyDescent="0.25">
      <c r="A454" s="248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</row>
    <row r="455" spans="1:12" x14ac:dyDescent="0.25">
      <c r="A455" s="248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</row>
    <row r="456" spans="1:12" x14ac:dyDescent="0.25">
      <c r="A456" s="248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</row>
    <row r="457" spans="1:12" x14ac:dyDescent="0.25">
      <c r="A457" s="248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</row>
    <row r="458" spans="1:12" x14ac:dyDescent="0.25">
      <c r="A458" s="248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</row>
    <row r="459" spans="1:12" x14ac:dyDescent="0.25">
      <c r="A459" s="248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</row>
    <row r="460" spans="1:12" x14ac:dyDescent="0.25">
      <c r="A460" s="248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</row>
    <row r="461" spans="1:12" x14ac:dyDescent="0.25">
      <c r="A461" s="248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</row>
    <row r="462" spans="1:12" x14ac:dyDescent="0.25">
      <c r="A462" s="248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</row>
    <row r="463" spans="1:12" x14ac:dyDescent="0.25">
      <c r="A463" s="248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</row>
    <row r="464" spans="1:12" x14ac:dyDescent="0.25">
      <c r="A464" s="248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</row>
    <row r="465" spans="1:12" x14ac:dyDescent="0.25">
      <c r="A465" s="248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</row>
    <row r="466" spans="1:12" x14ac:dyDescent="0.25">
      <c r="A466" s="248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</row>
    <row r="467" spans="1:12" x14ac:dyDescent="0.25">
      <c r="A467" s="248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</row>
    <row r="468" spans="1:12" x14ac:dyDescent="0.25">
      <c r="A468" s="248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</row>
    <row r="469" spans="1:12" x14ac:dyDescent="0.25">
      <c r="A469" s="248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</row>
    <row r="470" spans="1:12" x14ac:dyDescent="0.25">
      <c r="A470" s="248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</row>
    <row r="471" spans="1:12" x14ac:dyDescent="0.25">
      <c r="A471" s="248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</row>
    <row r="472" spans="1:12" x14ac:dyDescent="0.25">
      <c r="A472" s="248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</row>
    <row r="473" spans="1:12" x14ac:dyDescent="0.25">
      <c r="A473" s="248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</row>
    <row r="474" spans="1:12" x14ac:dyDescent="0.25">
      <c r="A474" s="248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</row>
    <row r="475" spans="1:12" x14ac:dyDescent="0.25">
      <c r="A475" s="248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</row>
    <row r="476" spans="1:12" x14ac:dyDescent="0.25">
      <c r="A476" s="248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</row>
    <row r="477" spans="1:12" x14ac:dyDescent="0.25">
      <c r="A477" s="248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</row>
    <row r="478" spans="1:12" x14ac:dyDescent="0.25">
      <c r="A478" s="248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</row>
    <row r="479" spans="1:12" x14ac:dyDescent="0.25">
      <c r="A479" s="248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</row>
    <row r="480" spans="1:12" x14ac:dyDescent="0.25">
      <c r="A480" s="248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</row>
    <row r="481" spans="1:12" x14ac:dyDescent="0.25">
      <c r="A481" s="248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</row>
    <row r="482" spans="1:12" x14ac:dyDescent="0.25">
      <c r="A482" s="248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</row>
    <row r="483" spans="1:12" x14ac:dyDescent="0.25">
      <c r="A483" s="248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</row>
    <row r="484" spans="1:12" x14ac:dyDescent="0.25">
      <c r="A484" s="248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</row>
    <row r="485" spans="1:12" x14ac:dyDescent="0.25">
      <c r="A485" s="248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</row>
    <row r="486" spans="1:12" x14ac:dyDescent="0.25">
      <c r="A486" s="248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</row>
    <row r="487" spans="1:12" x14ac:dyDescent="0.25">
      <c r="A487" s="248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</row>
    <row r="488" spans="1:12" x14ac:dyDescent="0.25">
      <c r="A488" s="248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</row>
    <row r="489" spans="1:12" x14ac:dyDescent="0.25">
      <c r="A489" s="248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</row>
    <row r="490" spans="1:12" x14ac:dyDescent="0.25">
      <c r="A490" s="248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</row>
    <row r="491" spans="1:12" x14ac:dyDescent="0.25">
      <c r="A491" s="248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</row>
    <row r="492" spans="1:12" x14ac:dyDescent="0.25">
      <c r="A492" s="248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</row>
    <row r="493" spans="1:12" x14ac:dyDescent="0.25">
      <c r="A493" s="248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</row>
    <row r="494" spans="1:12" x14ac:dyDescent="0.25">
      <c r="A494" s="248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</row>
    <row r="495" spans="1:12" x14ac:dyDescent="0.25">
      <c r="A495" s="248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</row>
    <row r="496" spans="1:12" x14ac:dyDescent="0.25">
      <c r="A496" s="248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</row>
    <row r="497" spans="1:12" x14ac:dyDescent="0.25">
      <c r="A497" s="248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</row>
    <row r="498" spans="1:12" x14ac:dyDescent="0.25">
      <c r="A498" s="248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</row>
    <row r="499" spans="1:12" x14ac:dyDescent="0.25">
      <c r="A499" s="248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</row>
    <row r="500" spans="1:12" x14ac:dyDescent="0.25">
      <c r="A500" s="248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</row>
    <row r="501" spans="1:12" x14ac:dyDescent="0.25">
      <c r="A501" s="248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</row>
    <row r="502" spans="1:12" x14ac:dyDescent="0.25">
      <c r="A502" s="248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</row>
    <row r="503" spans="1:12" x14ac:dyDescent="0.25">
      <c r="A503" s="248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</row>
    <row r="504" spans="1:12" x14ac:dyDescent="0.25">
      <c r="A504" s="248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</row>
    <row r="505" spans="1:12" x14ac:dyDescent="0.25">
      <c r="A505" s="248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</row>
    <row r="506" spans="1:12" x14ac:dyDescent="0.25">
      <c r="A506" s="248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</row>
    <row r="507" spans="1:12" x14ac:dyDescent="0.25">
      <c r="A507" s="248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</row>
    <row r="508" spans="1:12" x14ac:dyDescent="0.25">
      <c r="A508" s="248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</row>
    <row r="509" spans="1:12" x14ac:dyDescent="0.25">
      <c r="A509" s="248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</row>
    <row r="510" spans="1:12" x14ac:dyDescent="0.25">
      <c r="A510" s="248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</row>
    <row r="511" spans="1:12" x14ac:dyDescent="0.25">
      <c r="A511" s="248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</row>
    <row r="512" spans="1:12" x14ac:dyDescent="0.25">
      <c r="A512" s="248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</row>
    <row r="513" spans="1:12" x14ac:dyDescent="0.25">
      <c r="A513" s="248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</row>
    <row r="514" spans="1:12" x14ac:dyDescent="0.25">
      <c r="A514" s="248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</row>
    <row r="515" spans="1:12" x14ac:dyDescent="0.25">
      <c r="A515" s="248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</row>
    <row r="516" spans="1:12" x14ac:dyDescent="0.25">
      <c r="A516" s="248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</row>
    <row r="517" spans="1:12" x14ac:dyDescent="0.25">
      <c r="A517" s="248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</row>
    <row r="518" spans="1:12" x14ac:dyDescent="0.25">
      <c r="A518" s="248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</row>
    <row r="519" spans="1:12" x14ac:dyDescent="0.25">
      <c r="A519" s="248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</row>
    <row r="520" spans="1:12" x14ac:dyDescent="0.25">
      <c r="A520" s="248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</row>
    <row r="521" spans="1:12" x14ac:dyDescent="0.25">
      <c r="A521" s="248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</row>
    <row r="522" spans="1:12" x14ac:dyDescent="0.25">
      <c r="A522" s="248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</row>
    <row r="523" spans="1:12" x14ac:dyDescent="0.25">
      <c r="A523" s="248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</row>
    <row r="524" spans="1:12" x14ac:dyDescent="0.25">
      <c r="A524" s="248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</row>
    <row r="525" spans="1:12" x14ac:dyDescent="0.25">
      <c r="A525" s="248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</row>
    <row r="526" spans="1:12" x14ac:dyDescent="0.25">
      <c r="A526" s="248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</row>
    <row r="527" spans="1:12" x14ac:dyDescent="0.25">
      <c r="A527" s="248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</row>
    <row r="528" spans="1:12" x14ac:dyDescent="0.25">
      <c r="A528" s="248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</row>
    <row r="529" spans="1:12" x14ac:dyDescent="0.25">
      <c r="A529" s="248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</row>
    <row r="530" spans="1:12" x14ac:dyDescent="0.25">
      <c r="A530" s="248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</row>
    <row r="531" spans="1:12" x14ac:dyDescent="0.25">
      <c r="A531" s="248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</row>
    <row r="532" spans="1:12" x14ac:dyDescent="0.25">
      <c r="A532" s="248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</row>
    <row r="533" spans="1:12" x14ac:dyDescent="0.25">
      <c r="A533" s="248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</row>
    <row r="534" spans="1:12" x14ac:dyDescent="0.25">
      <c r="A534" s="248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</row>
    <row r="535" spans="1:12" x14ac:dyDescent="0.25">
      <c r="A535" s="248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</row>
    <row r="536" spans="1:12" x14ac:dyDescent="0.25">
      <c r="A536" s="248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</row>
    <row r="537" spans="1:12" x14ac:dyDescent="0.25">
      <c r="A537" s="248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</row>
    <row r="538" spans="1:12" x14ac:dyDescent="0.25">
      <c r="A538" s="248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</row>
    <row r="539" spans="1:12" x14ac:dyDescent="0.25">
      <c r="A539" s="248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</row>
    <row r="540" spans="1:12" x14ac:dyDescent="0.25">
      <c r="A540" s="248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</row>
    <row r="541" spans="1:12" x14ac:dyDescent="0.25">
      <c r="A541" s="248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</row>
    <row r="542" spans="1:12" x14ac:dyDescent="0.25">
      <c r="A542" s="248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</row>
    <row r="543" spans="1:12" x14ac:dyDescent="0.25">
      <c r="A543" s="248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</row>
    <row r="544" spans="1:12" x14ac:dyDescent="0.25">
      <c r="A544" s="248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</row>
    <row r="545" spans="1:12" x14ac:dyDescent="0.25">
      <c r="A545" s="248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</row>
    <row r="546" spans="1:12" x14ac:dyDescent="0.25">
      <c r="A546" s="248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</row>
    <row r="547" spans="1:12" x14ac:dyDescent="0.25">
      <c r="A547" s="248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</row>
    <row r="548" spans="1:12" x14ac:dyDescent="0.25">
      <c r="A548" s="248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</row>
    <row r="549" spans="1:12" x14ac:dyDescent="0.25">
      <c r="A549" s="248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</row>
    <row r="550" spans="1:12" x14ac:dyDescent="0.25">
      <c r="A550" s="248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</row>
    <row r="551" spans="1:12" x14ac:dyDescent="0.25">
      <c r="A551" s="248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</row>
    <row r="552" spans="1:12" x14ac:dyDescent="0.25">
      <c r="A552" s="248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</row>
    <row r="553" spans="1:12" x14ac:dyDescent="0.25">
      <c r="A553" s="248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</row>
    <row r="554" spans="1:12" x14ac:dyDescent="0.25">
      <c r="A554" s="248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</row>
    <row r="555" spans="1:12" x14ac:dyDescent="0.25">
      <c r="A555" s="248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</row>
    <row r="556" spans="1:12" x14ac:dyDescent="0.25">
      <c r="A556" s="248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</row>
    <row r="557" spans="1:12" x14ac:dyDescent="0.25">
      <c r="A557" s="248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</row>
    <row r="558" spans="1:12" x14ac:dyDescent="0.25">
      <c r="A558" s="248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</row>
    <row r="559" spans="1:12" x14ac:dyDescent="0.25">
      <c r="A559" s="248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</row>
    <row r="560" spans="1:12" x14ac:dyDescent="0.25">
      <c r="A560" s="248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</row>
    <row r="561" spans="1:12" x14ac:dyDescent="0.25">
      <c r="A561" s="248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</row>
    <row r="562" spans="1:12" x14ac:dyDescent="0.25">
      <c r="A562" s="248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</row>
    <row r="563" spans="1:12" x14ac:dyDescent="0.25">
      <c r="A563" s="248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</row>
    <row r="564" spans="1:12" x14ac:dyDescent="0.25">
      <c r="A564" s="248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</row>
    <row r="565" spans="1:12" x14ac:dyDescent="0.25">
      <c r="A565" s="248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</row>
    <row r="566" spans="1:12" x14ac:dyDescent="0.25">
      <c r="A566" s="248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</row>
    <row r="567" spans="1:12" x14ac:dyDescent="0.25">
      <c r="A567" s="248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</row>
    <row r="568" spans="1:12" x14ac:dyDescent="0.25">
      <c r="A568" s="248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</row>
    <row r="569" spans="1:12" x14ac:dyDescent="0.25">
      <c r="A569" s="248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</row>
    <row r="570" spans="1:12" x14ac:dyDescent="0.25">
      <c r="A570" s="248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</row>
    <row r="571" spans="1:12" x14ac:dyDescent="0.25">
      <c r="A571" s="248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</row>
    <row r="572" spans="1:12" x14ac:dyDescent="0.25">
      <c r="A572" s="248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</row>
    <row r="573" spans="1:12" x14ac:dyDescent="0.25">
      <c r="A573" s="248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</row>
    <row r="574" spans="1:12" x14ac:dyDescent="0.25">
      <c r="A574" s="248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</row>
    <row r="575" spans="1:12" x14ac:dyDescent="0.25">
      <c r="A575" s="248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</row>
    <row r="576" spans="1:12" x14ac:dyDescent="0.25">
      <c r="A576" s="248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</row>
    <row r="577" spans="1:12" x14ac:dyDescent="0.25">
      <c r="A577" s="248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</row>
    <row r="578" spans="1:12" x14ac:dyDescent="0.25">
      <c r="A578" s="248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</row>
    <row r="579" spans="1:12" x14ac:dyDescent="0.25">
      <c r="A579" s="248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</row>
    <row r="580" spans="1:12" x14ac:dyDescent="0.25">
      <c r="A580" s="248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</row>
    <row r="581" spans="1:12" x14ac:dyDescent="0.25">
      <c r="A581" s="248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</row>
    <row r="582" spans="1:12" x14ac:dyDescent="0.25">
      <c r="A582" s="248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</row>
    <row r="583" spans="1:12" x14ac:dyDescent="0.25">
      <c r="A583" s="248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</row>
    <row r="584" spans="1:12" x14ac:dyDescent="0.25">
      <c r="A584" s="248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</row>
    <row r="585" spans="1:12" x14ac:dyDescent="0.25">
      <c r="A585" s="248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</row>
    <row r="586" spans="1:12" x14ac:dyDescent="0.25">
      <c r="A586" s="248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</row>
    <row r="587" spans="1:12" x14ac:dyDescent="0.25">
      <c r="A587" s="248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</row>
    <row r="588" spans="1:12" x14ac:dyDescent="0.25">
      <c r="A588" s="248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</row>
    <row r="589" spans="1:12" x14ac:dyDescent="0.25">
      <c r="A589" s="248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</row>
    <row r="590" spans="1:12" x14ac:dyDescent="0.25">
      <c r="A590" s="248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</row>
    <row r="591" spans="1:12" x14ac:dyDescent="0.25">
      <c r="A591" s="248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</row>
    <row r="592" spans="1:12" x14ac:dyDescent="0.25">
      <c r="A592" s="248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</row>
    <row r="593" spans="1:12" x14ac:dyDescent="0.25">
      <c r="A593" s="248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</row>
    <row r="594" spans="1:12" x14ac:dyDescent="0.25">
      <c r="A594" s="248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</row>
    <row r="595" spans="1:12" x14ac:dyDescent="0.25">
      <c r="A595" s="248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</row>
    <row r="596" spans="1:12" x14ac:dyDescent="0.25">
      <c r="A596" s="248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</row>
    <row r="597" spans="1:12" x14ac:dyDescent="0.25">
      <c r="A597" s="248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</row>
    <row r="598" spans="1:12" x14ac:dyDescent="0.25">
      <c r="A598" s="248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</row>
    <row r="599" spans="1:12" x14ac:dyDescent="0.25">
      <c r="A599" s="248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</row>
    <row r="600" spans="1:12" x14ac:dyDescent="0.25">
      <c r="A600" s="248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</row>
    <row r="601" spans="1:12" x14ac:dyDescent="0.25">
      <c r="A601" s="248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</row>
    <row r="602" spans="1:12" x14ac:dyDescent="0.25">
      <c r="A602" s="248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</row>
    <row r="603" spans="1:12" x14ac:dyDescent="0.25">
      <c r="A603" s="248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</row>
    <row r="604" spans="1:12" x14ac:dyDescent="0.25">
      <c r="A604" s="248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</row>
    <row r="605" spans="1:12" x14ac:dyDescent="0.25">
      <c r="A605" s="248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</row>
    <row r="606" spans="1:12" x14ac:dyDescent="0.25">
      <c r="A606" s="248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</row>
    <row r="607" spans="1:12" x14ac:dyDescent="0.25">
      <c r="A607" s="248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</row>
    <row r="608" spans="1:12" x14ac:dyDescent="0.25">
      <c r="A608" s="248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</row>
    <row r="609" spans="1:12" x14ac:dyDescent="0.25">
      <c r="A609" s="248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</row>
    <row r="610" spans="1:12" x14ac:dyDescent="0.25">
      <c r="A610" s="248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</row>
    <row r="611" spans="1:12" x14ac:dyDescent="0.25">
      <c r="A611" s="248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</row>
    <row r="612" spans="1:12" x14ac:dyDescent="0.25">
      <c r="A612" s="248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</row>
    <row r="613" spans="1:12" x14ac:dyDescent="0.25">
      <c r="A613" s="248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</row>
    <row r="614" spans="1:12" x14ac:dyDescent="0.25">
      <c r="A614" s="248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</row>
    <row r="615" spans="1:12" x14ac:dyDescent="0.25">
      <c r="A615" s="248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</row>
    <row r="616" spans="1:12" x14ac:dyDescent="0.25">
      <c r="A616" s="248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</row>
    <row r="617" spans="1:12" x14ac:dyDescent="0.25">
      <c r="A617" s="248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</row>
    <row r="618" spans="1:12" x14ac:dyDescent="0.25">
      <c r="A618" s="248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</row>
    <row r="619" spans="1:12" x14ac:dyDescent="0.25">
      <c r="A619" s="248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</row>
    <row r="620" spans="1:12" x14ac:dyDescent="0.25">
      <c r="A620" s="248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</row>
    <row r="621" spans="1:12" x14ac:dyDescent="0.25">
      <c r="A621" s="248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</row>
    <row r="622" spans="1:12" x14ac:dyDescent="0.25">
      <c r="A622" s="248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</row>
    <row r="623" spans="1:12" x14ac:dyDescent="0.25">
      <c r="A623" s="248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</row>
    <row r="624" spans="1:12" x14ac:dyDescent="0.25">
      <c r="A624" s="248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</row>
    <row r="625" spans="1:12" x14ac:dyDescent="0.25">
      <c r="A625" s="248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</row>
    <row r="626" spans="1:12" x14ac:dyDescent="0.25">
      <c r="A626" s="248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</row>
    <row r="627" spans="1:12" x14ac:dyDescent="0.25">
      <c r="A627" s="248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</row>
    <row r="628" spans="1:12" x14ac:dyDescent="0.25">
      <c r="A628" s="248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</row>
    <row r="629" spans="1:12" x14ac:dyDescent="0.25">
      <c r="A629" s="248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</row>
    <row r="630" spans="1:12" x14ac:dyDescent="0.25">
      <c r="A630" s="248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</row>
    <row r="631" spans="1:12" x14ac:dyDescent="0.25">
      <c r="A631" s="248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</row>
    <row r="632" spans="1:12" x14ac:dyDescent="0.25">
      <c r="A632" s="248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</row>
    <row r="633" spans="1:12" x14ac:dyDescent="0.25">
      <c r="A633" s="248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</row>
    <row r="634" spans="1:12" x14ac:dyDescent="0.25">
      <c r="A634" s="248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</row>
    <row r="635" spans="1:12" x14ac:dyDescent="0.25">
      <c r="A635" s="248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</row>
    <row r="636" spans="1:12" x14ac:dyDescent="0.25">
      <c r="A636" s="248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</row>
    <row r="637" spans="1:12" x14ac:dyDescent="0.25">
      <c r="A637" s="248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</row>
    <row r="638" spans="1:12" x14ac:dyDescent="0.25">
      <c r="A638" s="248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</row>
    <row r="639" spans="1:12" x14ac:dyDescent="0.25">
      <c r="A639" s="248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</row>
    <row r="640" spans="1:12" x14ac:dyDescent="0.25">
      <c r="A640" s="248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</row>
    <row r="641" spans="1:12" x14ac:dyDescent="0.25">
      <c r="A641" s="248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</row>
    <row r="642" spans="1:12" x14ac:dyDescent="0.25">
      <c r="A642" s="248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</row>
    <row r="643" spans="1:12" x14ac:dyDescent="0.25">
      <c r="A643" s="248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</row>
    <row r="644" spans="1:12" x14ac:dyDescent="0.25">
      <c r="A644" s="248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</row>
    <row r="645" spans="1:12" x14ac:dyDescent="0.25">
      <c r="A645" s="248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</row>
    <row r="646" spans="1:12" x14ac:dyDescent="0.25">
      <c r="A646" s="248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</row>
    <row r="647" spans="1:12" x14ac:dyDescent="0.25">
      <c r="A647" s="248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</row>
    <row r="648" spans="1:12" x14ac:dyDescent="0.25">
      <c r="A648" s="248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</row>
    <row r="649" spans="1:12" x14ac:dyDescent="0.25">
      <c r="A649" s="248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</row>
    <row r="650" spans="1:12" x14ac:dyDescent="0.25">
      <c r="A650" s="248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</row>
    <row r="651" spans="1:12" x14ac:dyDescent="0.25">
      <c r="A651" s="248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</row>
    <row r="652" spans="1:12" x14ac:dyDescent="0.25">
      <c r="A652" s="248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</row>
    <row r="653" spans="1:12" x14ac:dyDescent="0.25">
      <c r="A653" s="248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</row>
    <row r="654" spans="1:12" x14ac:dyDescent="0.25">
      <c r="A654" s="248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</row>
    <row r="655" spans="1:12" x14ac:dyDescent="0.25">
      <c r="A655" s="248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</row>
    <row r="656" spans="1:12" x14ac:dyDescent="0.25">
      <c r="A656" s="248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</row>
    <row r="657" spans="1:12" x14ac:dyDescent="0.25">
      <c r="A657" s="248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</row>
    <row r="658" spans="1:12" x14ac:dyDescent="0.25">
      <c r="A658" s="248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</row>
    <row r="659" spans="1:12" x14ac:dyDescent="0.25">
      <c r="A659" s="248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</row>
    <row r="660" spans="1:12" x14ac:dyDescent="0.25">
      <c r="A660" s="248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</row>
    <row r="661" spans="1:12" x14ac:dyDescent="0.25">
      <c r="A661" s="248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</row>
    <row r="662" spans="1:12" x14ac:dyDescent="0.25">
      <c r="A662" s="248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</row>
    <row r="663" spans="1:12" x14ac:dyDescent="0.25">
      <c r="A663" s="248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</row>
    <row r="664" spans="1:12" x14ac:dyDescent="0.25">
      <c r="A664" s="248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</row>
    <row r="665" spans="1:12" x14ac:dyDescent="0.25">
      <c r="A665" s="248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</row>
    <row r="666" spans="1:12" x14ac:dyDescent="0.25">
      <c r="A666" s="248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</row>
    <row r="667" spans="1:12" x14ac:dyDescent="0.25">
      <c r="A667" s="248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</row>
    <row r="668" spans="1:12" x14ac:dyDescent="0.25">
      <c r="A668" s="248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</row>
    <row r="669" spans="1:12" x14ac:dyDescent="0.25">
      <c r="A669" s="248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</row>
    <row r="670" spans="1:12" x14ac:dyDescent="0.25">
      <c r="A670" s="248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</row>
    <row r="671" spans="1:12" x14ac:dyDescent="0.25">
      <c r="A671" s="248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</row>
    <row r="672" spans="1:12" x14ac:dyDescent="0.25">
      <c r="A672" s="248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</row>
    <row r="673" spans="1:12" x14ac:dyDescent="0.25">
      <c r="A673" s="248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</row>
    <row r="674" spans="1:12" x14ac:dyDescent="0.25">
      <c r="A674" s="248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</row>
    <row r="675" spans="1:12" x14ac:dyDescent="0.25">
      <c r="A675" s="248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</row>
    <row r="676" spans="1:12" x14ac:dyDescent="0.25">
      <c r="A676" s="248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</row>
    <row r="677" spans="1:12" x14ac:dyDescent="0.25">
      <c r="A677" s="248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</row>
    <row r="678" spans="1:12" x14ac:dyDescent="0.25">
      <c r="A678" s="248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</row>
    <row r="679" spans="1:12" x14ac:dyDescent="0.25">
      <c r="A679" s="248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</row>
    <row r="680" spans="1:12" x14ac:dyDescent="0.25">
      <c r="A680" s="248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</row>
    <row r="681" spans="1:12" x14ac:dyDescent="0.25">
      <c r="A681" s="248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</row>
    <row r="682" spans="1:12" x14ac:dyDescent="0.25">
      <c r="A682" s="248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</row>
    <row r="683" spans="1:12" x14ac:dyDescent="0.25">
      <c r="A683" s="248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</row>
    <row r="684" spans="1:12" x14ac:dyDescent="0.25">
      <c r="A684" s="248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</row>
    <row r="685" spans="1:12" x14ac:dyDescent="0.25">
      <c r="A685" s="248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</row>
    <row r="686" spans="1:12" x14ac:dyDescent="0.25">
      <c r="A686" s="248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</row>
    <row r="687" spans="1:12" x14ac:dyDescent="0.25">
      <c r="A687" s="248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</row>
    <row r="688" spans="1:12" x14ac:dyDescent="0.25">
      <c r="A688" s="248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</row>
    <row r="689" spans="1:12" x14ac:dyDescent="0.25">
      <c r="A689" s="248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</row>
    <row r="690" spans="1:12" x14ac:dyDescent="0.25">
      <c r="A690" s="248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</row>
    <row r="691" spans="1:12" x14ac:dyDescent="0.25">
      <c r="A691" s="248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</row>
    <row r="692" spans="1:12" x14ac:dyDescent="0.25">
      <c r="A692" s="248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</row>
    <row r="693" spans="1:12" x14ac:dyDescent="0.25">
      <c r="A693" s="248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</row>
    <row r="694" spans="1:12" x14ac:dyDescent="0.25">
      <c r="A694" s="248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</row>
    <row r="695" spans="1:12" x14ac:dyDescent="0.25">
      <c r="A695" s="248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</row>
    <row r="696" spans="1:12" x14ac:dyDescent="0.25">
      <c r="A696" s="248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</row>
    <row r="697" spans="1:12" x14ac:dyDescent="0.25">
      <c r="A697" s="248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</row>
    <row r="698" spans="1:12" x14ac:dyDescent="0.25">
      <c r="A698" s="248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</row>
    <row r="699" spans="1:12" x14ac:dyDescent="0.25">
      <c r="A699" s="248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</row>
    <row r="700" spans="1:12" x14ac:dyDescent="0.25">
      <c r="A700" s="248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</row>
    <row r="701" spans="1:12" x14ac:dyDescent="0.25">
      <c r="A701" s="248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</row>
    <row r="702" spans="1:12" x14ac:dyDescent="0.25">
      <c r="A702" s="248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</row>
    <row r="703" spans="1:12" x14ac:dyDescent="0.25">
      <c r="A703" s="248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</row>
    <row r="704" spans="1:12" x14ac:dyDescent="0.25">
      <c r="A704" s="248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</row>
    <row r="705" spans="1:12" x14ac:dyDescent="0.25">
      <c r="A705" s="248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</row>
    <row r="706" spans="1:12" x14ac:dyDescent="0.25">
      <c r="A706" s="248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</row>
    <row r="707" spans="1:12" x14ac:dyDescent="0.25">
      <c r="A707" s="248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</row>
    <row r="708" spans="1:12" x14ac:dyDescent="0.25">
      <c r="A708" s="248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</row>
    <row r="709" spans="1:12" x14ac:dyDescent="0.25">
      <c r="A709" s="248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</row>
    <row r="710" spans="1:12" x14ac:dyDescent="0.25">
      <c r="A710" s="248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</row>
    <row r="711" spans="1:12" x14ac:dyDescent="0.25">
      <c r="A711" s="248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</row>
    <row r="712" spans="1:12" x14ac:dyDescent="0.25">
      <c r="A712" s="248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</row>
    <row r="713" spans="1:12" x14ac:dyDescent="0.25">
      <c r="A713" s="248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</row>
    <row r="714" spans="1:12" x14ac:dyDescent="0.25">
      <c r="A714" s="248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</row>
    <row r="715" spans="1:12" x14ac:dyDescent="0.25">
      <c r="A715" s="248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</row>
    <row r="716" spans="1:12" x14ac:dyDescent="0.25">
      <c r="A716" s="248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</row>
    <row r="717" spans="1:12" x14ac:dyDescent="0.25">
      <c r="A717" s="248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</row>
    <row r="718" spans="1:12" x14ac:dyDescent="0.25">
      <c r="A718" s="248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</row>
    <row r="719" spans="1:12" x14ac:dyDescent="0.25">
      <c r="A719" s="248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</row>
    <row r="720" spans="1:12" x14ac:dyDescent="0.25">
      <c r="A720" s="248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</row>
    <row r="721" spans="1:12" x14ac:dyDescent="0.25">
      <c r="A721" s="248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</row>
    <row r="722" spans="1:12" x14ac:dyDescent="0.25">
      <c r="A722" s="248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</row>
    <row r="723" spans="1:12" x14ac:dyDescent="0.25">
      <c r="A723" s="248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</row>
    <row r="724" spans="1:12" x14ac:dyDescent="0.25">
      <c r="A724" s="248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</row>
    <row r="725" spans="1:12" x14ac:dyDescent="0.25">
      <c r="A725" s="248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</row>
    <row r="726" spans="1:12" x14ac:dyDescent="0.25">
      <c r="A726" s="248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</row>
    <row r="727" spans="1:12" x14ac:dyDescent="0.25">
      <c r="A727" s="248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</row>
    <row r="728" spans="1:12" x14ac:dyDescent="0.25">
      <c r="A728" s="248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</row>
    <row r="729" spans="1:12" x14ac:dyDescent="0.25">
      <c r="A729" s="248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</row>
    <row r="730" spans="1:12" x14ac:dyDescent="0.25">
      <c r="A730" s="248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</row>
    <row r="731" spans="1:12" x14ac:dyDescent="0.25">
      <c r="A731" s="248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</row>
    <row r="732" spans="1:12" x14ac:dyDescent="0.25">
      <c r="A732" s="248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</row>
    <row r="733" spans="1:12" x14ac:dyDescent="0.25">
      <c r="A733" s="248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</row>
    <row r="734" spans="1:12" x14ac:dyDescent="0.25">
      <c r="A734" s="248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</row>
    <row r="735" spans="1:12" x14ac:dyDescent="0.25">
      <c r="A735" s="248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</row>
    <row r="736" spans="1:12" x14ac:dyDescent="0.25">
      <c r="A736" s="248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</row>
    <row r="737" spans="1:12" x14ac:dyDescent="0.25">
      <c r="A737" s="248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</row>
    <row r="738" spans="1:12" x14ac:dyDescent="0.25">
      <c r="A738" s="248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</row>
    <row r="739" spans="1:12" x14ac:dyDescent="0.25">
      <c r="A739" s="248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</row>
    <row r="740" spans="1:12" x14ac:dyDescent="0.25">
      <c r="A740" s="248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</row>
    <row r="741" spans="1:12" x14ac:dyDescent="0.25">
      <c r="A741" s="248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</row>
    <row r="742" spans="1:12" x14ac:dyDescent="0.25">
      <c r="A742" s="248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</row>
    <row r="743" spans="1:12" x14ac:dyDescent="0.25">
      <c r="A743" s="248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</row>
    <row r="744" spans="1:12" x14ac:dyDescent="0.25">
      <c r="A744" s="248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</row>
    <row r="745" spans="1:12" x14ac:dyDescent="0.25">
      <c r="A745" s="248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</row>
    <row r="746" spans="1:12" x14ac:dyDescent="0.25">
      <c r="A746" s="248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</row>
    <row r="747" spans="1:12" x14ac:dyDescent="0.25">
      <c r="A747" s="248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</row>
    <row r="748" spans="1:12" x14ac:dyDescent="0.25">
      <c r="A748" s="248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</row>
    <row r="749" spans="1:12" x14ac:dyDescent="0.25">
      <c r="A749" s="248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</row>
    <row r="750" spans="1:12" x14ac:dyDescent="0.25">
      <c r="A750" s="248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</row>
    <row r="751" spans="1:12" x14ac:dyDescent="0.25">
      <c r="A751" s="248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</row>
    <row r="752" spans="1:12" x14ac:dyDescent="0.25">
      <c r="A752" s="248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</row>
    <row r="753" spans="1:12" x14ac:dyDescent="0.25">
      <c r="A753" s="248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</row>
    <row r="754" spans="1:12" x14ac:dyDescent="0.25">
      <c r="A754" s="248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</row>
    <row r="755" spans="1:12" x14ac:dyDescent="0.25">
      <c r="A755" s="248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</row>
    <row r="756" spans="1:12" x14ac:dyDescent="0.25">
      <c r="A756" s="248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</row>
    <row r="757" spans="1:12" x14ac:dyDescent="0.25">
      <c r="A757" s="248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</row>
    <row r="758" spans="1:12" x14ac:dyDescent="0.25">
      <c r="A758" s="248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</row>
    <row r="759" spans="1:12" x14ac:dyDescent="0.25">
      <c r="A759" s="248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</row>
    <row r="760" spans="1:12" x14ac:dyDescent="0.25">
      <c r="A760" s="248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</row>
    <row r="761" spans="1:12" x14ac:dyDescent="0.25">
      <c r="A761" s="248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</row>
    <row r="762" spans="1:12" x14ac:dyDescent="0.25">
      <c r="A762" s="248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</row>
    <row r="763" spans="1:12" x14ac:dyDescent="0.25">
      <c r="A763" s="248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</row>
    <row r="764" spans="1:12" x14ac:dyDescent="0.25">
      <c r="A764" s="248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</row>
    <row r="765" spans="1:12" x14ac:dyDescent="0.25">
      <c r="A765" s="248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</row>
    <row r="766" spans="1:12" x14ac:dyDescent="0.25">
      <c r="A766" s="248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</row>
    <row r="767" spans="1:12" x14ac:dyDescent="0.25">
      <c r="A767" s="248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</row>
    <row r="768" spans="1:12" x14ac:dyDescent="0.25">
      <c r="A768" s="248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</row>
    <row r="769" spans="1:12" x14ac:dyDescent="0.25">
      <c r="A769" s="248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</row>
    <row r="770" spans="1:12" x14ac:dyDescent="0.25">
      <c r="A770" s="248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</row>
    <row r="771" spans="1:12" x14ac:dyDescent="0.25">
      <c r="A771" s="248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</row>
    <row r="772" spans="1:12" x14ac:dyDescent="0.25">
      <c r="A772" s="248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</row>
    <row r="773" spans="1:12" x14ac:dyDescent="0.25">
      <c r="A773" s="248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</row>
    <row r="774" spans="1:12" x14ac:dyDescent="0.25">
      <c r="A774" s="248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</row>
    <row r="775" spans="1:12" x14ac:dyDescent="0.25">
      <c r="A775" s="248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</row>
    <row r="776" spans="1:12" x14ac:dyDescent="0.25">
      <c r="A776" s="248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</row>
    <row r="777" spans="1:12" x14ac:dyDescent="0.25">
      <c r="A777" s="248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</row>
    <row r="778" spans="1:12" x14ac:dyDescent="0.25">
      <c r="A778" s="248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</row>
    <row r="779" spans="1:12" x14ac:dyDescent="0.25">
      <c r="A779" s="248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</row>
    <row r="780" spans="1:12" x14ac:dyDescent="0.25">
      <c r="A780" s="248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</row>
    <row r="781" spans="1:12" x14ac:dyDescent="0.25">
      <c r="A781" s="248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</row>
    <row r="782" spans="1:12" x14ac:dyDescent="0.25">
      <c r="A782" s="248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</row>
    <row r="783" spans="1:12" x14ac:dyDescent="0.25">
      <c r="A783" s="248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</row>
    <row r="784" spans="1:12" x14ac:dyDescent="0.25">
      <c r="A784" s="248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</row>
    <row r="785" spans="1:12" x14ac:dyDescent="0.25">
      <c r="A785" s="248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</row>
    <row r="786" spans="1:12" x14ac:dyDescent="0.25">
      <c r="A786" s="248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</row>
    <row r="787" spans="1:12" x14ac:dyDescent="0.25">
      <c r="A787" s="248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</row>
    <row r="788" spans="1:12" x14ac:dyDescent="0.25">
      <c r="A788" s="248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</row>
    <row r="789" spans="1:12" x14ac:dyDescent="0.25">
      <c r="A789" s="248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</row>
    <row r="790" spans="1:12" x14ac:dyDescent="0.25">
      <c r="A790" s="248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</row>
    <row r="791" spans="1:12" x14ac:dyDescent="0.25">
      <c r="A791" s="248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</row>
    <row r="792" spans="1:12" x14ac:dyDescent="0.25">
      <c r="A792" s="248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</row>
    <row r="793" spans="1:12" x14ac:dyDescent="0.25">
      <c r="A793" s="248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</row>
    <row r="794" spans="1:12" x14ac:dyDescent="0.25">
      <c r="A794" s="248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</row>
    <row r="795" spans="1:12" x14ac:dyDescent="0.25">
      <c r="A795" s="248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</row>
    <row r="796" spans="1:12" x14ac:dyDescent="0.25">
      <c r="A796" s="248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</row>
    <row r="797" spans="1:12" x14ac:dyDescent="0.25">
      <c r="A797" s="248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</row>
    <row r="798" spans="1:12" x14ac:dyDescent="0.25">
      <c r="A798" s="248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</row>
    <row r="799" spans="1:12" x14ac:dyDescent="0.25">
      <c r="A799" s="248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</row>
    <row r="800" spans="1:12" x14ac:dyDescent="0.25">
      <c r="A800" s="248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</row>
    <row r="801" spans="1:12" x14ac:dyDescent="0.25">
      <c r="A801" s="248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</row>
    <row r="802" spans="1:12" x14ac:dyDescent="0.25">
      <c r="A802" s="248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</row>
    <row r="803" spans="1:12" x14ac:dyDescent="0.25">
      <c r="A803" s="248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</row>
    <row r="804" spans="1:12" x14ac:dyDescent="0.25">
      <c r="A804" s="248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</row>
    <row r="805" spans="1:12" x14ac:dyDescent="0.25">
      <c r="A805" s="248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</row>
    <row r="806" spans="1:12" x14ac:dyDescent="0.25">
      <c r="A806" s="248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</row>
    <row r="807" spans="1:12" x14ac:dyDescent="0.25">
      <c r="A807" s="248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</row>
    <row r="808" spans="1:12" x14ac:dyDescent="0.25">
      <c r="A808" s="248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</row>
    <row r="809" spans="1:12" x14ac:dyDescent="0.25">
      <c r="A809" s="248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</row>
    <row r="810" spans="1:12" x14ac:dyDescent="0.25">
      <c r="A810" s="248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</row>
    <row r="811" spans="1:12" x14ac:dyDescent="0.25">
      <c r="A811" s="248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</row>
    <row r="812" spans="1:12" x14ac:dyDescent="0.25">
      <c r="A812" s="248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</row>
    <row r="813" spans="1:12" x14ac:dyDescent="0.25">
      <c r="A813" s="248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</row>
    <row r="814" spans="1:12" x14ac:dyDescent="0.25">
      <c r="A814" s="248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</row>
    <row r="815" spans="1:12" x14ac:dyDescent="0.25">
      <c r="A815" s="248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</row>
    <row r="816" spans="1:12" x14ac:dyDescent="0.25">
      <c r="A816" s="248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</row>
    <row r="817" spans="1:12" x14ac:dyDescent="0.25">
      <c r="A817" s="248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</row>
    <row r="818" spans="1:12" x14ac:dyDescent="0.25">
      <c r="A818" s="248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</row>
    <row r="819" spans="1:12" x14ac:dyDescent="0.25">
      <c r="A819" s="248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</row>
    <row r="820" spans="1:12" x14ac:dyDescent="0.25">
      <c r="A820" s="248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</row>
    <row r="821" spans="1:12" x14ac:dyDescent="0.25">
      <c r="A821" s="248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</row>
    <row r="822" spans="1:12" x14ac:dyDescent="0.25">
      <c r="A822" s="248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</row>
    <row r="823" spans="1:12" x14ac:dyDescent="0.25">
      <c r="A823" s="248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</row>
    <row r="824" spans="1:12" x14ac:dyDescent="0.25">
      <c r="A824" s="248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</row>
    <row r="825" spans="1:12" x14ac:dyDescent="0.25">
      <c r="A825" s="248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</row>
    <row r="826" spans="1:12" x14ac:dyDescent="0.25">
      <c r="A826" s="248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</row>
    <row r="827" spans="1:12" x14ac:dyDescent="0.25">
      <c r="A827" s="248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</row>
    <row r="828" spans="1:12" x14ac:dyDescent="0.25">
      <c r="A828" s="248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</row>
    <row r="829" spans="1:12" x14ac:dyDescent="0.25">
      <c r="A829" s="248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</row>
    <row r="830" spans="1:12" x14ac:dyDescent="0.25">
      <c r="A830" s="248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</row>
    <row r="831" spans="1:12" x14ac:dyDescent="0.25">
      <c r="A831" s="248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</row>
    <row r="832" spans="1:12" x14ac:dyDescent="0.25">
      <c r="A832" s="248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</row>
    <row r="833" spans="1:12" x14ac:dyDescent="0.25">
      <c r="A833" s="248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</row>
    <row r="834" spans="1:12" x14ac:dyDescent="0.25">
      <c r="A834" s="248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</row>
    <row r="835" spans="1:12" x14ac:dyDescent="0.25">
      <c r="A835" s="248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</row>
    <row r="836" spans="1:12" x14ac:dyDescent="0.25">
      <c r="A836" s="248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</row>
    <row r="837" spans="1:12" x14ac:dyDescent="0.25">
      <c r="A837" s="248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</row>
    <row r="838" spans="1:12" x14ac:dyDescent="0.25">
      <c r="A838" s="248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</row>
    <row r="839" spans="1:12" x14ac:dyDescent="0.25">
      <c r="A839" s="248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</row>
    <row r="840" spans="1:12" x14ac:dyDescent="0.25">
      <c r="A840" s="248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</row>
    <row r="841" spans="1:12" x14ac:dyDescent="0.25">
      <c r="A841" s="248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</row>
    <row r="842" spans="1:12" x14ac:dyDescent="0.25">
      <c r="A842" s="248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</row>
    <row r="843" spans="1:12" x14ac:dyDescent="0.25">
      <c r="A843" s="248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</row>
    <row r="844" spans="1:12" x14ac:dyDescent="0.25">
      <c r="A844" s="248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</row>
    <row r="845" spans="1:12" x14ac:dyDescent="0.25">
      <c r="A845" s="248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</row>
    <row r="846" spans="1:12" x14ac:dyDescent="0.25">
      <c r="A846" s="248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</row>
    <row r="847" spans="1:12" x14ac:dyDescent="0.25">
      <c r="A847" s="248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</row>
    <row r="848" spans="1:12" x14ac:dyDescent="0.25">
      <c r="A848" s="248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</row>
    <row r="849" spans="1:12" x14ac:dyDescent="0.25">
      <c r="A849" s="248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</row>
    <row r="850" spans="1:12" x14ac:dyDescent="0.25">
      <c r="A850" s="248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</row>
    <row r="851" spans="1:12" x14ac:dyDescent="0.25">
      <c r="A851" s="248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</row>
    <row r="852" spans="1:12" x14ac:dyDescent="0.25">
      <c r="A852" s="248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</row>
    <row r="853" spans="1:12" x14ac:dyDescent="0.25">
      <c r="A853" s="248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</row>
    <row r="854" spans="1:12" x14ac:dyDescent="0.25">
      <c r="A854" s="248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</row>
    <row r="855" spans="1:12" x14ac:dyDescent="0.25">
      <c r="A855" s="248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</row>
    <row r="856" spans="1:12" x14ac:dyDescent="0.25">
      <c r="A856" s="248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</row>
    <row r="857" spans="1:12" x14ac:dyDescent="0.25">
      <c r="A857" s="248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</row>
    <row r="858" spans="1:12" x14ac:dyDescent="0.25">
      <c r="A858" s="248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</row>
    <row r="859" spans="1:12" x14ac:dyDescent="0.25">
      <c r="A859" s="248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</row>
    <row r="860" spans="1:12" x14ac:dyDescent="0.25">
      <c r="A860" s="248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</row>
    <row r="861" spans="1:12" x14ac:dyDescent="0.25">
      <c r="A861" s="248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</row>
    <row r="862" spans="1:12" x14ac:dyDescent="0.25">
      <c r="A862" s="248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</row>
    <row r="863" spans="1:12" x14ac:dyDescent="0.25">
      <c r="A863" s="248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</row>
    <row r="864" spans="1:12" x14ac:dyDescent="0.25">
      <c r="A864" s="248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</row>
    <row r="865" spans="1:12" x14ac:dyDescent="0.25">
      <c r="A865" s="248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</row>
    <row r="866" spans="1:12" x14ac:dyDescent="0.25">
      <c r="A866" s="248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</row>
    <row r="867" spans="1:12" x14ac:dyDescent="0.25">
      <c r="A867" s="248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</row>
    <row r="868" spans="1:12" x14ac:dyDescent="0.25">
      <c r="A868" s="248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</row>
    <row r="869" spans="1:12" x14ac:dyDescent="0.25">
      <c r="A869" s="248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</row>
    <row r="870" spans="1:12" x14ac:dyDescent="0.25">
      <c r="A870" s="248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</row>
    <row r="871" spans="1:12" x14ac:dyDescent="0.25">
      <c r="A871" s="248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</row>
    <row r="872" spans="1:12" x14ac:dyDescent="0.25">
      <c r="A872" s="248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</row>
    <row r="873" spans="1:12" x14ac:dyDescent="0.25">
      <c r="A873" s="248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</row>
    <row r="874" spans="1:12" x14ac:dyDescent="0.25">
      <c r="A874" s="248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</row>
    <row r="875" spans="1:12" x14ac:dyDescent="0.25">
      <c r="A875" s="248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</row>
    <row r="876" spans="1:12" x14ac:dyDescent="0.25">
      <c r="A876" s="248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</row>
    <row r="877" spans="1:12" x14ac:dyDescent="0.25">
      <c r="A877" s="248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</row>
    <row r="878" spans="1:12" x14ac:dyDescent="0.25">
      <c r="A878" s="248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</row>
    <row r="879" spans="1:12" x14ac:dyDescent="0.25">
      <c r="A879" s="248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</row>
    <row r="880" spans="1:12" x14ac:dyDescent="0.25">
      <c r="A880" s="248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</row>
    <row r="881" spans="1:12" x14ac:dyDescent="0.25">
      <c r="A881" s="248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</row>
    <row r="882" spans="1:12" x14ac:dyDescent="0.25">
      <c r="A882" s="248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</row>
    <row r="883" spans="1:12" x14ac:dyDescent="0.25">
      <c r="A883" s="248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</row>
    <row r="884" spans="1:12" x14ac:dyDescent="0.25">
      <c r="A884" s="248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</row>
    <row r="885" spans="1:12" x14ac:dyDescent="0.25">
      <c r="A885" s="248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</row>
    <row r="886" spans="1:12" x14ac:dyDescent="0.25">
      <c r="A886" s="248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</row>
    <row r="887" spans="1:12" x14ac:dyDescent="0.25">
      <c r="A887" s="248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</row>
    <row r="888" spans="1:12" x14ac:dyDescent="0.25">
      <c r="A888" s="248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</row>
    <row r="889" spans="1:12" x14ac:dyDescent="0.25">
      <c r="A889" s="248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</row>
    <row r="890" spans="1:12" x14ac:dyDescent="0.25">
      <c r="A890" s="248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</row>
    <row r="891" spans="1:12" x14ac:dyDescent="0.25">
      <c r="A891" s="248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</row>
    <row r="892" spans="1:12" x14ac:dyDescent="0.25">
      <c r="A892" s="248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</row>
    <row r="893" spans="1:12" x14ac:dyDescent="0.25">
      <c r="A893" s="248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</row>
    <row r="894" spans="1:12" x14ac:dyDescent="0.25">
      <c r="A894" s="248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</row>
    <row r="895" spans="1:12" x14ac:dyDescent="0.25">
      <c r="A895" s="248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</row>
    <row r="896" spans="1:12" x14ac:dyDescent="0.25">
      <c r="A896" s="248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</row>
    <row r="897" spans="1:12" x14ac:dyDescent="0.25">
      <c r="A897" s="248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</row>
    <row r="898" spans="1:12" x14ac:dyDescent="0.25">
      <c r="A898" s="248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</row>
    <row r="899" spans="1:12" x14ac:dyDescent="0.25">
      <c r="A899" s="248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</row>
    <row r="900" spans="1:12" x14ac:dyDescent="0.25">
      <c r="A900" s="248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</row>
    <row r="901" spans="1:12" x14ac:dyDescent="0.25">
      <c r="A901" s="248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</row>
    <row r="902" spans="1:12" x14ac:dyDescent="0.25">
      <c r="A902" s="248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</row>
    <row r="903" spans="1:12" x14ac:dyDescent="0.25">
      <c r="A903" s="248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</row>
    <row r="904" spans="1:12" x14ac:dyDescent="0.25">
      <c r="A904" s="248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</row>
    <row r="905" spans="1:12" x14ac:dyDescent="0.25">
      <c r="A905" s="248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</row>
    <row r="906" spans="1:12" x14ac:dyDescent="0.25">
      <c r="A906" s="248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</row>
    <row r="907" spans="1:12" x14ac:dyDescent="0.25">
      <c r="A907" s="248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</row>
    <row r="908" spans="1:12" x14ac:dyDescent="0.25">
      <c r="A908" s="248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</row>
    <row r="909" spans="1:12" x14ac:dyDescent="0.25">
      <c r="A909" s="248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</row>
    <row r="910" spans="1:12" x14ac:dyDescent="0.25">
      <c r="A910" s="248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</row>
    <row r="911" spans="1:12" x14ac:dyDescent="0.25">
      <c r="A911" s="248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</row>
    <row r="912" spans="1:12" x14ac:dyDescent="0.25">
      <c r="A912" s="248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</row>
    <row r="913" spans="1:12" x14ac:dyDescent="0.25">
      <c r="A913" s="248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</row>
    <row r="914" spans="1:12" x14ac:dyDescent="0.25">
      <c r="A914" s="248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</row>
    <row r="915" spans="1:12" x14ac:dyDescent="0.25">
      <c r="A915" s="248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</row>
    <row r="916" spans="1:12" x14ac:dyDescent="0.25">
      <c r="A916" s="248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</row>
    <row r="917" spans="1:12" x14ac:dyDescent="0.25">
      <c r="A917" s="248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</row>
    <row r="918" spans="1:12" x14ac:dyDescent="0.25">
      <c r="A918" s="248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</row>
    <row r="919" spans="1:12" x14ac:dyDescent="0.25">
      <c r="A919" s="248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</row>
    <row r="920" spans="1:12" x14ac:dyDescent="0.25">
      <c r="A920" s="248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</row>
    <row r="921" spans="1:12" x14ac:dyDescent="0.25">
      <c r="A921" s="248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</row>
    <row r="922" spans="1:12" x14ac:dyDescent="0.25">
      <c r="A922" s="248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</row>
    <row r="923" spans="1:12" x14ac:dyDescent="0.25">
      <c r="A923" s="248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</row>
    <row r="924" spans="1:12" x14ac:dyDescent="0.25">
      <c r="A924" s="248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</row>
    <row r="925" spans="1:12" x14ac:dyDescent="0.25">
      <c r="A925" s="248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</row>
    <row r="926" spans="1:12" x14ac:dyDescent="0.25">
      <c r="A926" s="248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</row>
    <row r="927" spans="1:12" x14ac:dyDescent="0.25">
      <c r="A927" s="248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</row>
    <row r="928" spans="1:12" x14ac:dyDescent="0.25">
      <c r="A928" s="248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</row>
    <row r="929" spans="1:12" x14ac:dyDescent="0.25">
      <c r="A929" s="248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</row>
    <row r="930" spans="1:12" x14ac:dyDescent="0.25">
      <c r="A930" s="248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</row>
    <row r="931" spans="1:12" x14ac:dyDescent="0.25">
      <c r="A931" s="248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</row>
    <row r="932" spans="1:12" x14ac:dyDescent="0.25">
      <c r="A932" s="248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</row>
    <row r="933" spans="1:12" x14ac:dyDescent="0.25">
      <c r="A933" s="248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</row>
    <row r="934" spans="1:12" x14ac:dyDescent="0.25">
      <c r="A934" s="248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</row>
    <row r="935" spans="1:12" x14ac:dyDescent="0.25">
      <c r="A935" s="248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</row>
    <row r="936" spans="1:12" x14ac:dyDescent="0.25">
      <c r="A936" s="248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</row>
    <row r="937" spans="1:12" x14ac:dyDescent="0.25">
      <c r="A937" s="248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</row>
    <row r="938" spans="1:12" x14ac:dyDescent="0.25">
      <c r="A938" s="248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</row>
    <row r="939" spans="1:12" x14ac:dyDescent="0.25">
      <c r="A939" s="248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</row>
    <row r="940" spans="1:12" x14ac:dyDescent="0.25">
      <c r="A940" s="248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</row>
    <row r="941" spans="1:12" x14ac:dyDescent="0.25">
      <c r="A941" s="248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</row>
    <row r="942" spans="1:12" x14ac:dyDescent="0.25">
      <c r="A942" s="248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</row>
    <row r="943" spans="1:12" x14ac:dyDescent="0.25">
      <c r="A943" s="248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</row>
    <row r="944" spans="1:12" x14ac:dyDescent="0.25">
      <c r="A944" s="248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</row>
    <row r="945" spans="1:12" x14ac:dyDescent="0.25">
      <c r="A945" s="248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</row>
    <row r="946" spans="1:12" x14ac:dyDescent="0.25">
      <c r="A946" s="248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</row>
    <row r="947" spans="1:12" x14ac:dyDescent="0.25">
      <c r="A947" s="248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</row>
    <row r="948" spans="1:12" x14ac:dyDescent="0.25">
      <c r="A948" s="248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</row>
    <row r="949" spans="1:12" x14ac:dyDescent="0.25">
      <c r="A949" s="248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</row>
    <row r="950" spans="1:12" x14ac:dyDescent="0.25">
      <c r="A950" s="248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</row>
    <row r="951" spans="1:12" x14ac:dyDescent="0.25">
      <c r="A951" s="248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</row>
    <row r="952" spans="1:12" x14ac:dyDescent="0.25">
      <c r="A952" s="248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</row>
    <row r="953" spans="1:12" x14ac:dyDescent="0.25">
      <c r="A953" s="248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</row>
    <row r="954" spans="1:12" x14ac:dyDescent="0.25">
      <c r="A954" s="248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</row>
    <row r="955" spans="1:12" x14ac:dyDescent="0.25">
      <c r="A955" s="248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</row>
    <row r="956" spans="1:12" x14ac:dyDescent="0.25">
      <c r="A956" s="248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</row>
    <row r="957" spans="1:12" x14ac:dyDescent="0.25">
      <c r="A957" s="248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</row>
    <row r="958" spans="1:12" x14ac:dyDescent="0.25">
      <c r="A958" s="248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</row>
    <row r="959" spans="1:12" x14ac:dyDescent="0.25">
      <c r="A959" s="248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</row>
    <row r="960" spans="1:12" x14ac:dyDescent="0.25">
      <c r="A960" s="248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</row>
    <row r="961" spans="1:12" x14ac:dyDescent="0.25">
      <c r="A961" s="248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</row>
    <row r="962" spans="1:12" x14ac:dyDescent="0.25">
      <c r="A962" s="248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</row>
    <row r="963" spans="1:12" x14ac:dyDescent="0.25">
      <c r="A963" s="248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</row>
    <row r="964" spans="1:12" x14ac:dyDescent="0.25">
      <c r="A964" s="248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</row>
    <row r="965" spans="1:12" x14ac:dyDescent="0.25">
      <c r="A965" s="248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</row>
    <row r="966" spans="1:12" x14ac:dyDescent="0.25">
      <c r="A966" s="248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</row>
    <row r="967" spans="1:12" x14ac:dyDescent="0.25">
      <c r="A967" s="248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</row>
    <row r="968" spans="1:12" x14ac:dyDescent="0.25">
      <c r="A968" s="248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</row>
    <row r="969" spans="1:12" x14ac:dyDescent="0.25">
      <c r="A969" s="248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</row>
    <row r="970" spans="1:12" x14ac:dyDescent="0.25">
      <c r="A970" s="248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</row>
    <row r="971" spans="1:12" x14ac:dyDescent="0.25">
      <c r="A971" s="248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</row>
    <row r="972" spans="1:12" x14ac:dyDescent="0.25">
      <c r="A972" s="248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</row>
    <row r="973" spans="1:12" x14ac:dyDescent="0.25">
      <c r="A973" s="248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</row>
    <row r="974" spans="1:12" x14ac:dyDescent="0.25">
      <c r="A974" s="248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</row>
    <row r="975" spans="1:12" x14ac:dyDescent="0.25">
      <c r="A975" s="248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</row>
    <row r="976" spans="1:12" x14ac:dyDescent="0.25">
      <c r="A976" s="248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</row>
    <row r="977" spans="1:12" x14ac:dyDescent="0.25">
      <c r="A977" s="248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</row>
    <row r="978" spans="1:12" x14ac:dyDescent="0.25">
      <c r="A978" s="248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</row>
    <row r="979" spans="1:12" x14ac:dyDescent="0.25">
      <c r="A979" s="248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</row>
    <row r="980" spans="1:12" x14ac:dyDescent="0.25">
      <c r="A980" s="248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</row>
    <row r="981" spans="1:12" x14ac:dyDescent="0.25">
      <c r="A981" s="248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</row>
    <row r="982" spans="1:12" x14ac:dyDescent="0.25">
      <c r="A982" s="248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</row>
    <row r="983" spans="1:12" x14ac:dyDescent="0.25">
      <c r="A983" s="248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</row>
    <row r="984" spans="1:12" x14ac:dyDescent="0.25">
      <c r="A984" s="248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</row>
    <row r="985" spans="1:12" x14ac:dyDescent="0.25">
      <c r="A985" s="248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</row>
    <row r="986" spans="1:12" x14ac:dyDescent="0.25">
      <c r="A986" s="248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</row>
    <row r="987" spans="1:12" x14ac:dyDescent="0.25">
      <c r="A987" s="248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</row>
    <row r="988" spans="1:12" x14ac:dyDescent="0.25">
      <c r="A988" s="248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</row>
    <row r="989" spans="1:12" x14ac:dyDescent="0.25">
      <c r="A989" s="248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</row>
    <row r="990" spans="1:12" x14ac:dyDescent="0.25">
      <c r="A990" s="248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</row>
    <row r="991" spans="1:12" x14ac:dyDescent="0.25">
      <c r="A991" s="248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</row>
    <row r="992" spans="1:12" x14ac:dyDescent="0.25">
      <c r="A992" s="248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</row>
    <row r="993" spans="1:12" x14ac:dyDescent="0.25">
      <c r="A993" s="248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</row>
    <row r="994" spans="1:12" x14ac:dyDescent="0.25">
      <c r="A994" s="248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</row>
    <row r="995" spans="1:12" x14ac:dyDescent="0.25">
      <c r="A995" s="248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</row>
    <row r="996" spans="1:12" x14ac:dyDescent="0.25">
      <c r="A996" s="248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</row>
    <row r="997" spans="1:12" x14ac:dyDescent="0.25">
      <c r="A997" s="248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</row>
    <row r="998" spans="1:12" x14ac:dyDescent="0.25">
      <c r="A998" s="248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</row>
    <row r="999" spans="1:12" x14ac:dyDescent="0.25">
      <c r="A999" s="248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</row>
    <row r="1000" spans="1:12" x14ac:dyDescent="0.25">
      <c r="A1000" s="248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</row>
    <row r="1001" spans="1:12" x14ac:dyDescent="0.25">
      <c r="A1001" s="248"/>
      <c r="B1001" s="248"/>
      <c r="C1001" s="248"/>
      <c r="D1001" s="248"/>
      <c r="E1001" s="248"/>
      <c r="F1001" s="248"/>
      <c r="G1001" s="248"/>
      <c r="H1001" s="248"/>
      <c r="I1001" s="248"/>
      <c r="J1001" s="248"/>
      <c r="K1001" s="248"/>
      <c r="L1001" s="248"/>
    </row>
    <row r="1002" spans="1:12" x14ac:dyDescent="0.25">
      <c r="A1002" s="248"/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</row>
    <row r="1003" spans="1:12" x14ac:dyDescent="0.25">
      <c r="A1003" s="248"/>
      <c r="B1003" s="248"/>
      <c r="C1003" s="248"/>
      <c r="D1003" s="248"/>
      <c r="E1003" s="248"/>
      <c r="F1003" s="248"/>
      <c r="G1003" s="248"/>
      <c r="H1003" s="248"/>
      <c r="I1003" s="248"/>
      <c r="J1003" s="248"/>
      <c r="K1003" s="248"/>
      <c r="L1003" s="248"/>
    </row>
    <row r="1004" spans="1:12" x14ac:dyDescent="0.25">
      <c r="A1004" s="248"/>
      <c r="B1004" s="248"/>
      <c r="C1004" s="248"/>
      <c r="D1004" s="248"/>
      <c r="E1004" s="248"/>
      <c r="F1004" s="248"/>
      <c r="G1004" s="248"/>
      <c r="H1004" s="248"/>
      <c r="I1004" s="248"/>
      <c r="J1004" s="248"/>
      <c r="K1004" s="248"/>
      <c r="L1004" s="248"/>
    </row>
    <row r="1005" spans="1:12" x14ac:dyDescent="0.25">
      <c r="A1005" s="248"/>
      <c r="B1005" s="248"/>
      <c r="C1005" s="248"/>
      <c r="D1005" s="248"/>
      <c r="E1005" s="248"/>
      <c r="F1005" s="248"/>
      <c r="G1005" s="248"/>
      <c r="H1005" s="248"/>
      <c r="I1005" s="248"/>
      <c r="J1005" s="248"/>
      <c r="K1005" s="248"/>
      <c r="L1005" s="248"/>
    </row>
    <row r="1006" spans="1:12" x14ac:dyDescent="0.25">
      <c r="A1006" s="248"/>
      <c r="B1006" s="248"/>
      <c r="C1006" s="248"/>
      <c r="D1006" s="248"/>
      <c r="E1006" s="248"/>
      <c r="F1006" s="248"/>
      <c r="G1006" s="248"/>
      <c r="H1006" s="248"/>
      <c r="I1006" s="248"/>
      <c r="J1006" s="248"/>
      <c r="K1006" s="248"/>
      <c r="L1006" s="248"/>
    </row>
    <row r="1007" spans="1:12" x14ac:dyDescent="0.25">
      <c r="A1007" s="248"/>
      <c r="B1007" s="248"/>
      <c r="C1007" s="248"/>
      <c r="D1007" s="248"/>
      <c r="E1007" s="248"/>
      <c r="F1007" s="248"/>
      <c r="G1007" s="248"/>
      <c r="H1007" s="248"/>
      <c r="I1007" s="248"/>
      <c r="J1007" s="248"/>
      <c r="K1007" s="248"/>
      <c r="L1007" s="248"/>
    </row>
    <row r="1008" spans="1:12" x14ac:dyDescent="0.25">
      <c r="A1008" s="248"/>
      <c r="B1008" s="248"/>
      <c r="C1008" s="248"/>
      <c r="D1008" s="248"/>
      <c r="E1008" s="248"/>
      <c r="F1008" s="248"/>
      <c r="G1008" s="248"/>
      <c r="H1008" s="248"/>
      <c r="I1008" s="248"/>
      <c r="J1008" s="248"/>
      <c r="K1008" s="248"/>
      <c r="L1008" s="248"/>
    </row>
    <row r="1009" spans="1:12" x14ac:dyDescent="0.25">
      <c r="A1009" s="248"/>
      <c r="B1009" s="248"/>
      <c r="C1009" s="248"/>
      <c r="D1009" s="248"/>
      <c r="E1009" s="248"/>
      <c r="F1009" s="248"/>
      <c r="G1009" s="248"/>
      <c r="H1009" s="248"/>
      <c r="I1009" s="248"/>
      <c r="J1009" s="248"/>
      <c r="K1009" s="248"/>
      <c r="L1009" s="248"/>
    </row>
    <row r="1010" spans="1:12" x14ac:dyDescent="0.25">
      <c r="A1010" s="248"/>
      <c r="B1010" s="248"/>
      <c r="C1010" s="248"/>
      <c r="D1010" s="248"/>
      <c r="E1010" s="248"/>
      <c r="F1010" s="248"/>
      <c r="G1010" s="248"/>
      <c r="H1010" s="248"/>
      <c r="I1010" s="248"/>
      <c r="J1010" s="248"/>
      <c r="K1010" s="248"/>
      <c r="L1010" s="248"/>
    </row>
    <row r="1011" spans="1:12" x14ac:dyDescent="0.25">
      <c r="A1011" s="248"/>
      <c r="B1011" s="248"/>
      <c r="C1011" s="248"/>
      <c r="D1011" s="248"/>
      <c r="E1011" s="248"/>
      <c r="F1011" s="248"/>
      <c r="G1011" s="248"/>
      <c r="H1011" s="248"/>
      <c r="I1011" s="248"/>
      <c r="J1011" s="248"/>
      <c r="K1011" s="248"/>
      <c r="L1011" s="248"/>
    </row>
    <row r="1012" spans="1:12" x14ac:dyDescent="0.25">
      <c r="A1012" s="248"/>
      <c r="B1012" s="248"/>
      <c r="C1012" s="248"/>
      <c r="D1012" s="248"/>
      <c r="E1012" s="248"/>
      <c r="F1012" s="248"/>
      <c r="G1012" s="248"/>
      <c r="H1012" s="248"/>
      <c r="I1012" s="248"/>
      <c r="J1012" s="248"/>
      <c r="K1012" s="248"/>
      <c r="L1012" s="248"/>
    </row>
    <row r="1013" spans="1:12" x14ac:dyDescent="0.25">
      <c r="A1013" s="248"/>
      <c r="B1013" s="248"/>
      <c r="C1013" s="248"/>
      <c r="D1013" s="248"/>
      <c r="E1013" s="248"/>
      <c r="F1013" s="248"/>
      <c r="G1013" s="248"/>
      <c r="H1013" s="248"/>
      <c r="I1013" s="248"/>
      <c r="J1013" s="248"/>
      <c r="K1013" s="248"/>
      <c r="L1013" s="248"/>
    </row>
    <row r="1014" spans="1:12" x14ac:dyDescent="0.25">
      <c r="A1014" s="248"/>
      <c r="B1014" s="248"/>
      <c r="C1014" s="248"/>
      <c r="D1014" s="248"/>
      <c r="E1014" s="248"/>
      <c r="F1014" s="248"/>
      <c r="G1014" s="248"/>
      <c r="H1014" s="248"/>
      <c r="I1014" s="248"/>
      <c r="J1014" s="248"/>
      <c r="K1014" s="248"/>
      <c r="L1014" s="248"/>
    </row>
    <row r="1015" spans="1:12" x14ac:dyDescent="0.25">
      <c r="A1015" s="248"/>
      <c r="B1015" s="248"/>
      <c r="C1015" s="248"/>
      <c r="D1015" s="248"/>
      <c r="E1015" s="248"/>
      <c r="F1015" s="248"/>
      <c r="G1015" s="248"/>
      <c r="H1015" s="248"/>
      <c r="I1015" s="248"/>
      <c r="J1015" s="248"/>
      <c r="K1015" s="248"/>
      <c r="L1015" s="248"/>
    </row>
    <row r="1016" spans="1:12" x14ac:dyDescent="0.25">
      <c r="A1016" s="248"/>
      <c r="B1016" s="248"/>
      <c r="C1016" s="248"/>
      <c r="D1016" s="248"/>
      <c r="E1016" s="248"/>
      <c r="F1016" s="248"/>
      <c r="G1016" s="248"/>
      <c r="H1016" s="248"/>
      <c r="I1016" s="248"/>
      <c r="J1016" s="248"/>
      <c r="K1016" s="248"/>
      <c r="L1016" s="248"/>
    </row>
    <row r="1017" spans="1:12" x14ac:dyDescent="0.25">
      <c r="A1017" s="248"/>
      <c r="B1017" s="248"/>
      <c r="C1017" s="248"/>
      <c r="D1017" s="248"/>
      <c r="E1017" s="248"/>
      <c r="F1017" s="248"/>
      <c r="G1017" s="248"/>
      <c r="H1017" s="248"/>
      <c r="I1017" s="248"/>
      <c r="J1017" s="248"/>
      <c r="K1017" s="248"/>
      <c r="L1017" s="248"/>
    </row>
    <row r="1018" spans="1:12" x14ac:dyDescent="0.25">
      <c r="A1018" s="248"/>
      <c r="B1018" s="248"/>
      <c r="C1018" s="248"/>
      <c r="D1018" s="248"/>
      <c r="E1018" s="248"/>
      <c r="F1018" s="248"/>
      <c r="G1018" s="248"/>
      <c r="H1018" s="248"/>
      <c r="I1018" s="248"/>
      <c r="J1018" s="248"/>
      <c r="K1018" s="248"/>
      <c r="L1018" s="248"/>
    </row>
    <row r="1019" spans="1:12" x14ac:dyDescent="0.25">
      <c r="A1019" s="248"/>
      <c r="B1019" s="248"/>
      <c r="C1019" s="248"/>
      <c r="D1019" s="248"/>
      <c r="E1019" s="248"/>
      <c r="F1019" s="248"/>
      <c r="G1019" s="248"/>
      <c r="H1019" s="248"/>
      <c r="I1019" s="248"/>
      <c r="J1019" s="248"/>
      <c r="K1019" s="248"/>
      <c r="L1019" s="248"/>
    </row>
    <row r="1020" spans="1:12" x14ac:dyDescent="0.25">
      <c r="A1020" s="248"/>
      <c r="B1020" s="248"/>
      <c r="C1020" s="248"/>
      <c r="D1020" s="248"/>
      <c r="E1020" s="248"/>
      <c r="F1020" s="248"/>
      <c r="G1020" s="248"/>
      <c r="H1020" s="248"/>
      <c r="I1020" s="248"/>
      <c r="J1020" s="248"/>
      <c r="K1020" s="248"/>
      <c r="L1020" s="248"/>
    </row>
    <row r="1021" spans="1:12" x14ac:dyDescent="0.25">
      <c r="A1021" s="248"/>
      <c r="B1021" s="248"/>
      <c r="C1021" s="248"/>
      <c r="D1021" s="248"/>
      <c r="E1021" s="248"/>
      <c r="F1021" s="248"/>
      <c r="G1021" s="248"/>
      <c r="H1021" s="248"/>
      <c r="I1021" s="248"/>
      <c r="J1021" s="248"/>
      <c r="K1021" s="248"/>
      <c r="L1021" s="248"/>
    </row>
    <row r="1022" spans="1:12" x14ac:dyDescent="0.25">
      <c r="A1022" s="248"/>
      <c r="B1022" s="248"/>
      <c r="C1022" s="248"/>
      <c r="D1022" s="248"/>
      <c r="E1022" s="248"/>
      <c r="F1022" s="248"/>
      <c r="G1022" s="248"/>
      <c r="H1022" s="248"/>
      <c r="I1022" s="248"/>
      <c r="J1022" s="248"/>
      <c r="K1022" s="248"/>
      <c r="L1022" s="248"/>
    </row>
    <row r="1023" spans="1:12" x14ac:dyDescent="0.25">
      <c r="A1023" s="248"/>
      <c r="B1023" s="248"/>
      <c r="C1023" s="248"/>
      <c r="D1023" s="248"/>
      <c r="E1023" s="248"/>
      <c r="F1023" s="248"/>
      <c r="G1023" s="248"/>
      <c r="H1023" s="248"/>
      <c r="I1023" s="248"/>
      <c r="J1023" s="248"/>
      <c r="K1023" s="248"/>
      <c r="L1023" s="248"/>
    </row>
    <row r="1024" spans="1:12" x14ac:dyDescent="0.25">
      <c r="A1024" s="248"/>
      <c r="B1024" s="248"/>
      <c r="C1024" s="248"/>
      <c r="D1024" s="248"/>
      <c r="E1024" s="248"/>
      <c r="F1024" s="248"/>
      <c r="G1024" s="248"/>
      <c r="H1024" s="248"/>
      <c r="I1024" s="248"/>
      <c r="J1024" s="248"/>
      <c r="K1024" s="248"/>
      <c r="L1024" s="248"/>
    </row>
    <row r="1025" spans="1:12" x14ac:dyDescent="0.25">
      <c r="A1025" s="248"/>
      <c r="B1025" s="248"/>
      <c r="C1025" s="248"/>
      <c r="D1025" s="248"/>
      <c r="E1025" s="248"/>
      <c r="F1025" s="248"/>
      <c r="G1025" s="248"/>
      <c r="H1025" s="248"/>
      <c r="I1025" s="248"/>
      <c r="J1025" s="248"/>
      <c r="K1025" s="248"/>
      <c r="L1025" s="248"/>
    </row>
    <row r="1026" spans="1:12" x14ac:dyDescent="0.25">
      <c r="A1026" s="248"/>
      <c r="B1026" s="248"/>
      <c r="C1026" s="248"/>
      <c r="D1026" s="248"/>
      <c r="E1026" s="248"/>
      <c r="F1026" s="248"/>
      <c r="G1026" s="248"/>
      <c r="H1026" s="248"/>
      <c r="I1026" s="248"/>
      <c r="J1026" s="248"/>
      <c r="K1026" s="248"/>
      <c r="L1026" s="248"/>
    </row>
    <row r="1027" spans="1:12" x14ac:dyDescent="0.25">
      <c r="A1027" s="248"/>
      <c r="B1027" s="248"/>
      <c r="C1027" s="248"/>
      <c r="D1027" s="248"/>
      <c r="E1027" s="248"/>
      <c r="F1027" s="248"/>
      <c r="G1027" s="248"/>
      <c r="H1027" s="248"/>
      <c r="I1027" s="248"/>
      <c r="J1027" s="248"/>
      <c r="K1027" s="248"/>
      <c r="L1027" s="248"/>
    </row>
    <row r="1028" spans="1:12" x14ac:dyDescent="0.25">
      <c r="A1028" s="248"/>
      <c r="B1028" s="248"/>
      <c r="C1028" s="248"/>
      <c r="D1028" s="248"/>
      <c r="E1028" s="248"/>
      <c r="F1028" s="248"/>
      <c r="G1028" s="248"/>
      <c r="H1028" s="248"/>
      <c r="I1028" s="248"/>
      <c r="J1028" s="248"/>
      <c r="K1028" s="248"/>
      <c r="L1028" s="248"/>
    </row>
    <row r="1029" spans="1:12" x14ac:dyDescent="0.25">
      <c r="A1029" s="248"/>
      <c r="B1029" s="248"/>
      <c r="C1029" s="248"/>
      <c r="D1029" s="248"/>
      <c r="E1029" s="248"/>
      <c r="F1029" s="248"/>
      <c r="G1029" s="248"/>
      <c r="H1029" s="248"/>
      <c r="I1029" s="248"/>
      <c r="J1029" s="248"/>
      <c r="K1029" s="248"/>
      <c r="L1029" s="248"/>
    </row>
    <row r="1030" spans="1:12" x14ac:dyDescent="0.25">
      <c r="A1030" s="248"/>
      <c r="B1030" s="248"/>
      <c r="C1030" s="248"/>
      <c r="D1030" s="248"/>
      <c r="E1030" s="248"/>
      <c r="F1030" s="248"/>
      <c r="G1030" s="248"/>
      <c r="H1030" s="248"/>
      <c r="I1030" s="248"/>
      <c r="J1030" s="248"/>
      <c r="K1030" s="248"/>
      <c r="L1030" s="248"/>
    </row>
    <row r="1031" spans="1:12" x14ac:dyDescent="0.25">
      <c r="A1031" s="248"/>
      <c r="B1031" s="248"/>
      <c r="C1031" s="248"/>
      <c r="D1031" s="248"/>
      <c r="E1031" s="248"/>
      <c r="F1031" s="248"/>
      <c r="G1031" s="248"/>
      <c r="H1031" s="248"/>
      <c r="I1031" s="248"/>
      <c r="J1031" s="248"/>
      <c r="K1031" s="248"/>
      <c r="L1031" s="248"/>
    </row>
    <row r="1032" spans="1:12" x14ac:dyDescent="0.25">
      <c r="A1032" s="248"/>
      <c r="B1032" s="248"/>
      <c r="C1032" s="248"/>
      <c r="D1032" s="248"/>
      <c r="E1032" s="248"/>
      <c r="F1032" s="248"/>
      <c r="G1032" s="248"/>
      <c r="H1032" s="248"/>
      <c r="I1032" s="248"/>
      <c r="J1032" s="248"/>
      <c r="K1032" s="248"/>
      <c r="L1032" s="248"/>
    </row>
    <row r="1033" spans="1:12" x14ac:dyDescent="0.25">
      <c r="A1033" s="248"/>
      <c r="B1033" s="248"/>
      <c r="C1033" s="248"/>
      <c r="D1033" s="248"/>
      <c r="E1033" s="248"/>
      <c r="F1033" s="248"/>
      <c r="G1033" s="248"/>
      <c r="H1033" s="248"/>
      <c r="I1033" s="248"/>
      <c r="J1033" s="248"/>
      <c r="K1033" s="248"/>
      <c r="L1033" s="248"/>
    </row>
    <row r="1034" spans="1:12" x14ac:dyDescent="0.25">
      <c r="A1034" s="248"/>
      <c r="B1034" s="248"/>
      <c r="C1034" s="248"/>
      <c r="D1034" s="248"/>
      <c r="E1034" s="248"/>
      <c r="F1034" s="248"/>
      <c r="G1034" s="248"/>
      <c r="H1034" s="248"/>
      <c r="I1034" s="248"/>
      <c r="J1034" s="248"/>
      <c r="K1034" s="248"/>
      <c r="L1034" s="248"/>
    </row>
    <row r="1035" spans="1:12" x14ac:dyDescent="0.25">
      <c r="A1035" s="248"/>
      <c r="B1035" s="248"/>
      <c r="C1035" s="248"/>
      <c r="D1035" s="248"/>
      <c r="E1035" s="248"/>
      <c r="F1035" s="248"/>
      <c r="G1035" s="248"/>
      <c r="H1035" s="248"/>
      <c r="I1035" s="248"/>
      <c r="J1035" s="248"/>
      <c r="K1035" s="248"/>
      <c r="L1035" s="248"/>
    </row>
    <row r="1036" spans="1:12" x14ac:dyDescent="0.25">
      <c r="A1036" s="248"/>
      <c r="B1036" s="248"/>
      <c r="C1036" s="248"/>
      <c r="D1036" s="248"/>
      <c r="E1036" s="248"/>
      <c r="F1036" s="248"/>
      <c r="G1036" s="248"/>
      <c r="H1036" s="248"/>
      <c r="I1036" s="248"/>
      <c r="J1036" s="248"/>
      <c r="K1036" s="248"/>
      <c r="L1036" s="248"/>
    </row>
    <row r="1037" spans="1:12" x14ac:dyDescent="0.25">
      <c r="A1037" s="248"/>
      <c r="B1037" s="248"/>
      <c r="C1037" s="248"/>
      <c r="D1037" s="248"/>
      <c r="E1037" s="248"/>
      <c r="F1037" s="248"/>
      <c r="G1037" s="248"/>
      <c r="H1037" s="248"/>
      <c r="I1037" s="248"/>
      <c r="J1037" s="248"/>
      <c r="K1037" s="248"/>
      <c r="L1037" s="248"/>
    </row>
    <row r="1038" spans="1:12" x14ac:dyDescent="0.25">
      <c r="A1038" s="248"/>
      <c r="B1038" s="248"/>
      <c r="C1038" s="248"/>
      <c r="D1038" s="248"/>
      <c r="E1038" s="248"/>
      <c r="F1038" s="248"/>
      <c r="G1038" s="248"/>
      <c r="H1038" s="248"/>
      <c r="I1038" s="248"/>
      <c r="J1038" s="248"/>
      <c r="K1038" s="248"/>
      <c r="L1038" s="248"/>
    </row>
    <row r="1039" spans="1:12" x14ac:dyDescent="0.25">
      <c r="A1039" s="248"/>
      <c r="B1039" s="248"/>
      <c r="C1039" s="248"/>
      <c r="D1039" s="248"/>
      <c r="E1039" s="248"/>
      <c r="F1039" s="248"/>
      <c r="G1039" s="248"/>
      <c r="H1039" s="248"/>
      <c r="I1039" s="248"/>
      <c r="J1039" s="248"/>
      <c r="K1039" s="248"/>
      <c r="L1039" s="248"/>
    </row>
    <row r="1040" spans="1:12" x14ac:dyDescent="0.25">
      <c r="A1040" s="248"/>
      <c r="B1040" s="248"/>
      <c r="C1040" s="248"/>
      <c r="D1040" s="248"/>
      <c r="E1040" s="248"/>
      <c r="F1040" s="248"/>
      <c r="G1040" s="248"/>
      <c r="H1040" s="248"/>
      <c r="I1040" s="248"/>
      <c r="J1040" s="248"/>
      <c r="K1040" s="248"/>
      <c r="L1040" s="248"/>
    </row>
    <row r="1041" spans="1:12" x14ac:dyDescent="0.25">
      <c r="A1041" s="248"/>
      <c r="B1041" s="248"/>
      <c r="C1041" s="248"/>
      <c r="D1041" s="248"/>
      <c r="E1041" s="248"/>
      <c r="F1041" s="248"/>
      <c r="G1041" s="248"/>
      <c r="H1041" s="248"/>
      <c r="I1041" s="248"/>
      <c r="J1041" s="248"/>
      <c r="K1041" s="248"/>
      <c r="L1041" s="248"/>
    </row>
    <row r="1042" spans="1:12" x14ac:dyDescent="0.25">
      <c r="A1042" s="248"/>
      <c r="B1042" s="248"/>
      <c r="C1042" s="248"/>
      <c r="D1042" s="248"/>
      <c r="E1042" s="248"/>
      <c r="F1042" s="248"/>
      <c r="G1042" s="248"/>
      <c r="H1042" s="248"/>
      <c r="I1042" s="248"/>
      <c r="J1042" s="248"/>
      <c r="K1042" s="248"/>
      <c r="L1042" s="248"/>
    </row>
    <row r="1043" spans="1:12" x14ac:dyDescent="0.25">
      <c r="A1043" s="248"/>
      <c r="B1043" s="248"/>
      <c r="C1043" s="248"/>
      <c r="D1043" s="248"/>
      <c r="E1043" s="248"/>
      <c r="F1043" s="248"/>
      <c r="G1043" s="248"/>
      <c r="H1043" s="248"/>
      <c r="I1043" s="248"/>
      <c r="J1043" s="248"/>
      <c r="K1043" s="248"/>
      <c r="L1043" s="248"/>
    </row>
    <row r="1044" spans="1:12" x14ac:dyDescent="0.25">
      <c r="A1044" s="248"/>
      <c r="B1044" s="248"/>
      <c r="C1044" s="248"/>
      <c r="D1044" s="248"/>
      <c r="E1044" s="248"/>
      <c r="F1044" s="248"/>
      <c r="G1044" s="248"/>
      <c r="H1044" s="248"/>
      <c r="I1044" s="248"/>
      <c r="J1044" s="248"/>
      <c r="K1044" s="248"/>
      <c r="L1044" s="248"/>
    </row>
    <row r="1045" spans="1:12" x14ac:dyDescent="0.25">
      <c r="A1045" s="248"/>
      <c r="B1045" s="248"/>
      <c r="C1045" s="248"/>
      <c r="D1045" s="248"/>
      <c r="E1045" s="248"/>
      <c r="F1045" s="248"/>
      <c r="G1045" s="248"/>
      <c r="H1045" s="248"/>
      <c r="I1045" s="248"/>
      <c r="J1045" s="248"/>
      <c r="K1045" s="248"/>
      <c r="L1045" s="248"/>
    </row>
    <row r="1046" spans="1:12" x14ac:dyDescent="0.25">
      <c r="A1046" s="248"/>
      <c r="B1046" s="248"/>
      <c r="C1046" s="248"/>
      <c r="D1046" s="248"/>
      <c r="E1046" s="248"/>
      <c r="F1046" s="248"/>
      <c r="G1046" s="248"/>
      <c r="H1046" s="248"/>
      <c r="I1046" s="248"/>
      <c r="J1046" s="248"/>
      <c r="K1046" s="248"/>
      <c r="L1046" s="248"/>
    </row>
    <row r="1047" spans="1:12" x14ac:dyDescent="0.25">
      <c r="A1047" s="248"/>
      <c r="B1047" s="248"/>
      <c r="C1047" s="248"/>
      <c r="D1047" s="248"/>
      <c r="E1047" s="248"/>
      <c r="F1047" s="248"/>
      <c r="G1047" s="248"/>
      <c r="H1047" s="248"/>
      <c r="I1047" s="248"/>
      <c r="J1047" s="248"/>
      <c r="K1047" s="248"/>
      <c r="L1047" s="248"/>
    </row>
    <row r="1048" spans="1:12" x14ac:dyDescent="0.25">
      <c r="A1048" s="248"/>
      <c r="B1048" s="248"/>
      <c r="C1048" s="248"/>
      <c r="D1048" s="248"/>
      <c r="E1048" s="248"/>
      <c r="F1048" s="248"/>
      <c r="G1048" s="248"/>
      <c r="H1048" s="248"/>
      <c r="I1048" s="248"/>
      <c r="J1048" s="248"/>
      <c r="K1048" s="248"/>
      <c r="L1048" s="248"/>
    </row>
    <row r="1049" spans="1:12" x14ac:dyDescent="0.25">
      <c r="A1049" s="248"/>
      <c r="B1049" s="248"/>
      <c r="C1049" s="248"/>
      <c r="D1049" s="248"/>
      <c r="E1049" s="248"/>
      <c r="F1049" s="248"/>
      <c r="G1049" s="248"/>
      <c r="H1049" s="248"/>
      <c r="I1049" s="248"/>
      <c r="J1049" s="248"/>
      <c r="K1049" s="248"/>
      <c r="L1049" s="248"/>
    </row>
    <row r="1050" spans="1:12" x14ac:dyDescent="0.25">
      <c r="A1050" s="248"/>
      <c r="B1050" s="248"/>
      <c r="C1050" s="248"/>
      <c r="D1050" s="248"/>
      <c r="E1050" s="248"/>
      <c r="F1050" s="248"/>
      <c r="G1050" s="248"/>
      <c r="H1050" s="248"/>
      <c r="I1050" s="248"/>
      <c r="J1050" s="248"/>
      <c r="K1050" s="248"/>
      <c r="L1050" s="248"/>
    </row>
    <row r="1051" spans="1:12" x14ac:dyDescent="0.25">
      <c r="A1051" s="248"/>
      <c r="B1051" s="248"/>
      <c r="C1051" s="248"/>
      <c r="D1051" s="248"/>
      <c r="E1051" s="248"/>
      <c r="F1051" s="248"/>
      <c r="G1051" s="248"/>
      <c r="H1051" s="248"/>
      <c r="I1051" s="248"/>
      <c r="J1051" s="248"/>
      <c r="K1051" s="248"/>
      <c r="L1051" s="248"/>
    </row>
    <row r="1052" spans="1:12" x14ac:dyDescent="0.25">
      <c r="A1052" s="248"/>
      <c r="B1052" s="248"/>
      <c r="C1052" s="248"/>
      <c r="D1052" s="248"/>
      <c r="E1052" s="248"/>
      <c r="F1052" s="248"/>
      <c r="G1052" s="248"/>
      <c r="H1052" s="248"/>
      <c r="I1052" s="248"/>
      <c r="J1052" s="248"/>
      <c r="K1052" s="248"/>
      <c r="L1052" s="248"/>
    </row>
    <row r="1053" spans="1:12" x14ac:dyDescent="0.25">
      <c r="A1053" s="248"/>
      <c r="B1053" s="248"/>
      <c r="C1053" s="248"/>
      <c r="D1053" s="248"/>
      <c r="E1053" s="248"/>
      <c r="F1053" s="248"/>
      <c r="G1053" s="248"/>
      <c r="H1053" s="248"/>
      <c r="I1053" s="248"/>
      <c r="J1053" s="248"/>
      <c r="K1053" s="248"/>
      <c r="L1053" s="248"/>
    </row>
  </sheetData>
  <sheetProtection sheet="1" objects="1" scenarios="1" formatCells="0" formatColumns="0" sort="0" autoFilter="0"/>
  <autoFilter ref="A8:L8" xr:uid="{E155980A-1A9C-427D-BD11-FF45352E9A02}"/>
  <mergeCells count="3">
    <mergeCell ref="A1:A3"/>
    <mergeCell ref="A4:L4"/>
    <mergeCell ref="B1:L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9E6138B6-F733-4F84-BDF3-4C7484D3909B}">
          <x14:formula1>
            <xm:f>'Master List'!$B$405:$B$419</xm:f>
          </x14:formula1>
          <xm:sqref>C829:C904 B10:B828</xm:sqref>
        </x14:dataValidation>
        <x14:dataValidation type="list" allowBlank="1" showInputMessage="1" showErrorMessage="1" xr:uid="{AD842724-1F9F-462E-8115-48510EEFBD11}">
          <x14:formula1>
            <xm:f>'Master List'!$C$405:$C$407</xm:f>
          </x14:formula1>
          <xm:sqref>C10:C828</xm:sqref>
        </x14:dataValidation>
        <x14:dataValidation type="list" allowBlank="1" showInputMessage="1" showErrorMessage="1" xr:uid="{E4A851CA-4319-4A0B-A9B2-3928C883158D}">
          <x14:formula1>
            <xm:f>'Master List'!$D$405:$D$425</xm:f>
          </x14:formula1>
          <xm:sqref>E10:E828</xm:sqref>
        </x14:dataValidation>
        <x14:dataValidation type="list" allowBlank="1" showInputMessage="1" showErrorMessage="1" xr:uid="{31B6F46A-83E2-4DF9-9394-79541EA1D69B}">
          <x14:formula1>
            <xm:f>'Master List'!$E$405:$E$413</xm:f>
          </x14:formula1>
          <xm:sqref>F10:G828</xm:sqref>
        </x14:dataValidation>
        <x14:dataValidation type="list" allowBlank="1" showInputMessage="1" showErrorMessage="1" xr:uid="{A6212B49-F047-4FB1-981B-224294DB6EC5}">
          <x14:formula1>
            <xm:f>'Master List'!$F$405:$F$415</xm:f>
          </x14:formula1>
          <xm:sqref>H10:H828</xm:sqref>
        </x14:dataValidation>
        <x14:dataValidation type="list" allowBlank="1" showInputMessage="1" showErrorMessage="1" xr:uid="{6C126105-EB79-4857-B904-13C7DEAC5F81}">
          <x14:formula1>
            <xm:f>'Master List'!$G$405:$G$415</xm:f>
          </x14:formula1>
          <xm:sqref>I10:I828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U518"/>
  <sheetViews>
    <sheetView topLeftCell="A278" zoomScaleNormal="100" workbookViewId="0">
      <selection sqref="A1:B2"/>
    </sheetView>
  </sheetViews>
  <sheetFormatPr defaultRowHeight="15" x14ac:dyDescent="0.25"/>
  <cols>
    <col min="1" max="1" width="13.28515625" customWidth="1"/>
    <col min="2" max="3" width="73.42578125" customWidth="1"/>
    <col min="4" max="4" width="55.85546875" customWidth="1"/>
    <col min="5" max="5" width="62.42578125" bestFit="1" customWidth="1"/>
    <col min="6" max="6" width="53.42578125" customWidth="1"/>
    <col min="7" max="7" width="46.140625" customWidth="1"/>
    <col min="8" max="8" width="38" customWidth="1"/>
    <col min="9" max="9" width="39.28515625" customWidth="1"/>
    <col min="10" max="10" width="43.7109375" customWidth="1"/>
    <col min="11" max="11" width="75.28515625" customWidth="1"/>
    <col min="12" max="12" width="40" customWidth="1"/>
    <col min="13" max="13" width="52" customWidth="1"/>
    <col min="14" max="14" width="19" customWidth="1"/>
    <col min="15" max="15" width="37.42578125" customWidth="1"/>
    <col min="16" max="16" width="33.7109375" customWidth="1"/>
    <col min="17" max="17" width="78.85546875" customWidth="1"/>
    <col min="18" max="18" width="23" customWidth="1"/>
    <col min="19" max="19" width="37.28515625" customWidth="1"/>
    <col min="20" max="20" width="78.28515625" bestFit="1" customWidth="1"/>
    <col min="21" max="21" width="24.42578125" customWidth="1"/>
    <col min="22" max="22" width="24.7109375" customWidth="1"/>
    <col min="23" max="23" width="40" customWidth="1"/>
    <col min="24" max="24" width="70.7109375" bestFit="1" customWidth="1"/>
    <col min="25" max="25" width="52.5703125" customWidth="1"/>
    <col min="26" max="26" width="58.5703125" bestFit="1" customWidth="1"/>
    <col min="27" max="27" width="27.7109375" customWidth="1"/>
    <col min="28" max="28" width="26.140625" customWidth="1"/>
    <col min="29" max="29" width="36.7109375" customWidth="1"/>
    <col min="30" max="30" width="33.42578125" customWidth="1"/>
    <col min="31" max="31" width="68.7109375" customWidth="1"/>
    <col min="32" max="32" width="49.42578125" customWidth="1"/>
    <col min="33" max="33" width="9.28515625" customWidth="1"/>
    <col min="34" max="34" width="25.28515625" customWidth="1"/>
    <col min="35" max="35" width="68.28515625" customWidth="1"/>
    <col min="36" max="36" width="33.28515625" customWidth="1"/>
    <col min="37" max="37" width="32.7109375" customWidth="1"/>
    <col min="38" max="38" width="30" customWidth="1"/>
    <col min="39" max="39" width="33" customWidth="1"/>
    <col min="40" max="40" width="74.42578125" bestFit="1" customWidth="1"/>
    <col min="41" max="43" width="73.85546875" bestFit="1" customWidth="1"/>
    <col min="44" max="44" width="43" customWidth="1"/>
    <col min="45" max="45" width="36.42578125" customWidth="1"/>
    <col min="46" max="46" width="39.28515625" customWidth="1"/>
    <col min="47" max="47" width="39.28515625" bestFit="1" customWidth="1"/>
    <col min="48" max="48" width="40" bestFit="1" customWidth="1"/>
    <col min="49" max="49" width="39.28515625" bestFit="1" customWidth="1"/>
    <col min="50" max="50" width="40" bestFit="1" customWidth="1"/>
    <col min="51" max="51" width="47.28515625" bestFit="1" customWidth="1"/>
    <col min="52" max="52" width="72.7109375" bestFit="1" customWidth="1"/>
    <col min="53" max="53" width="72" bestFit="1" customWidth="1"/>
    <col min="54" max="54" width="51" customWidth="1"/>
    <col min="55" max="59" width="71" bestFit="1" customWidth="1"/>
    <col min="60" max="60" width="60.7109375" customWidth="1"/>
    <col min="61" max="61" width="23.7109375" customWidth="1"/>
    <col min="62" max="65" width="71" bestFit="1" customWidth="1"/>
    <col min="66" max="66" width="50.28515625" customWidth="1"/>
    <col min="67" max="67" width="72.42578125" bestFit="1" customWidth="1"/>
    <col min="68" max="68" width="39.28515625" bestFit="1" customWidth="1"/>
    <col min="69" max="69" width="61.7109375" bestFit="1" customWidth="1"/>
    <col min="70" max="70" width="50" bestFit="1" customWidth="1"/>
    <col min="71" max="72" width="39.28515625" bestFit="1" customWidth="1"/>
    <col min="73" max="73" width="52.7109375" bestFit="1" customWidth="1"/>
    <col min="74" max="74" width="41.5703125" bestFit="1" customWidth="1"/>
    <col min="75" max="75" width="40.7109375" bestFit="1" customWidth="1"/>
    <col min="76" max="76" width="46.28515625" bestFit="1" customWidth="1"/>
    <col min="77" max="77" width="75.28515625" bestFit="1" customWidth="1"/>
    <col min="78" max="78" width="44.7109375" bestFit="1" customWidth="1"/>
    <col min="79" max="92" width="39.28515625" bestFit="1" customWidth="1"/>
    <col min="93" max="93" width="39.7109375" customWidth="1"/>
    <col min="94" max="95" width="38.85546875" bestFit="1" customWidth="1"/>
    <col min="96" max="96" width="54.42578125" bestFit="1" customWidth="1"/>
  </cols>
  <sheetData>
    <row r="1" spans="1:25" x14ac:dyDescent="0.25">
      <c r="A1" s="288" t="s">
        <v>158</v>
      </c>
      <c r="B1" s="289"/>
    </row>
    <row r="2" spans="1:25" ht="15.75" thickBot="1" x14ac:dyDescent="0.3">
      <c r="A2" s="290"/>
      <c r="B2" s="291"/>
    </row>
    <row r="4" spans="1:25" ht="21" x14ac:dyDescent="0.35">
      <c r="B4" s="292" t="s">
        <v>159</v>
      </c>
      <c r="C4" s="292"/>
      <c r="D4" s="208"/>
      <c r="F4" s="287" t="s">
        <v>160</v>
      </c>
      <c r="G4" s="287"/>
      <c r="H4" s="287"/>
      <c r="I4" s="287"/>
    </row>
    <row r="5" spans="1:25" x14ac:dyDescent="0.25">
      <c r="F5" s="25" t="str">
        <f>C22</f>
        <v>LowOutput</v>
      </c>
      <c r="G5" s="25" t="str">
        <f>C23</f>
        <v>MidOutput</v>
      </c>
      <c r="H5" s="25" t="str">
        <f>C24</f>
        <v>HighOutput</v>
      </c>
      <c r="I5" s="25" t="str">
        <f>C25</f>
        <v>VeryHighOutput</v>
      </c>
      <c r="J5" s="25" t="str">
        <f>C26</f>
        <v>InteriorDirectional</v>
      </c>
      <c r="K5" s="25" t="str">
        <f>C27</f>
        <v>CaseLighting</v>
      </c>
      <c r="L5" s="25" t="str">
        <f>C28</f>
        <v>Troffer</v>
      </c>
      <c r="M5" s="25" t="str">
        <f>C29</f>
        <v>LinearAmbient</v>
      </c>
      <c r="N5" s="25" t="str">
        <f>C30</f>
        <v>HighBay</v>
      </c>
      <c r="O5" s="25" t="str">
        <f>C31</f>
        <v>LowBay</v>
      </c>
      <c r="P5" s="25" t="str">
        <f>C32</f>
        <v>T8FourFoot</v>
      </c>
      <c r="Q5" s="25" t="str">
        <f>C33</f>
        <v>T5FourFoot</v>
      </c>
      <c r="R5" s="25" t="str">
        <f>C34</f>
        <v>T5HOFourFoot</v>
      </c>
      <c r="S5" s="25" t="str">
        <f>C35</f>
        <v>T8TwoFoot</v>
      </c>
      <c r="T5" s="25" t="str">
        <f>C36</f>
        <v>UBendReplacementLamps</v>
      </c>
      <c r="U5" s="26" t="str">
        <f>C37</f>
        <v>T8ThreeFoot</v>
      </c>
      <c r="V5" s="27" t="str">
        <f>C38</f>
        <v>T8EightFoot</v>
      </c>
      <c r="W5" s="26" t="str">
        <f>C39</f>
        <v>VerticallyMountedLamps</v>
      </c>
      <c r="X5" s="27" t="str">
        <f>C40</f>
        <v>HorizontallyMountedLamps</v>
      </c>
      <c r="Y5" s="26" t="str">
        <f>C41</f>
        <v>A2G11BaseReplacementLamps</v>
      </c>
    </row>
    <row r="6" spans="1:25" x14ac:dyDescent="0.25">
      <c r="B6" s="1" t="s">
        <v>161</v>
      </c>
      <c r="F6" s="5" t="s">
        <v>162</v>
      </c>
      <c r="G6" s="5" t="s">
        <v>162</v>
      </c>
      <c r="H6" s="5" t="s">
        <v>162</v>
      </c>
      <c r="I6" s="5" t="s">
        <v>162</v>
      </c>
      <c r="J6" s="24" t="s">
        <v>162</v>
      </c>
      <c r="K6" s="24" t="s">
        <v>162</v>
      </c>
      <c r="L6" s="24" t="s">
        <v>162</v>
      </c>
      <c r="M6" s="24" t="s">
        <v>162</v>
      </c>
      <c r="N6" s="24" t="s">
        <v>162</v>
      </c>
      <c r="O6" s="24" t="s">
        <v>162</v>
      </c>
      <c r="P6" s="24" t="s">
        <v>162</v>
      </c>
      <c r="Q6" s="24" t="s">
        <v>162</v>
      </c>
      <c r="R6" s="24" t="s">
        <v>162</v>
      </c>
      <c r="S6" s="24" t="s">
        <v>162</v>
      </c>
      <c r="T6" s="24" t="s">
        <v>162</v>
      </c>
      <c r="U6" s="24" t="s">
        <v>162</v>
      </c>
      <c r="V6" s="24" t="s">
        <v>162</v>
      </c>
      <c r="W6" s="24" t="s">
        <v>162</v>
      </c>
      <c r="X6" s="24" t="s">
        <v>162</v>
      </c>
      <c r="Y6" s="24" t="s">
        <v>162</v>
      </c>
    </row>
    <row r="7" spans="1:25" x14ac:dyDescent="0.25">
      <c r="B7" t="s">
        <v>163</v>
      </c>
      <c r="F7" s="5" t="s">
        <v>164</v>
      </c>
      <c r="G7" s="5" t="s">
        <v>164</v>
      </c>
      <c r="H7" s="5" t="s">
        <v>164</v>
      </c>
      <c r="I7" s="5" t="s">
        <v>164</v>
      </c>
      <c r="J7" s="5" t="s">
        <v>165</v>
      </c>
      <c r="K7" s="5" t="s">
        <v>165</v>
      </c>
      <c r="L7" s="5" t="s">
        <v>165</v>
      </c>
      <c r="M7" s="5" t="s">
        <v>165</v>
      </c>
      <c r="N7" s="5" t="s">
        <v>165</v>
      </c>
      <c r="O7" s="5" t="s">
        <v>165</v>
      </c>
      <c r="P7" s="5" t="s">
        <v>165</v>
      </c>
      <c r="Q7" s="5" t="s">
        <v>165</v>
      </c>
      <c r="R7" s="5" t="s">
        <v>165</v>
      </c>
      <c r="S7" s="5" t="s">
        <v>165</v>
      </c>
      <c r="T7" s="5" t="s">
        <v>165</v>
      </c>
      <c r="U7" s="5" t="s">
        <v>165</v>
      </c>
      <c r="V7" s="5" t="s">
        <v>165</v>
      </c>
      <c r="W7" s="5" t="s">
        <v>165</v>
      </c>
      <c r="X7" s="5" t="s">
        <v>165</v>
      </c>
      <c r="Y7" s="5" t="s">
        <v>165</v>
      </c>
    </row>
    <row r="8" spans="1:25" x14ac:dyDescent="0.25">
      <c r="B8" t="s">
        <v>166</v>
      </c>
      <c r="F8" s="5" t="s">
        <v>167</v>
      </c>
      <c r="G8" s="5" t="s">
        <v>167</v>
      </c>
      <c r="H8" s="5" t="s">
        <v>167</v>
      </c>
      <c r="I8" s="5" t="s">
        <v>167</v>
      </c>
      <c r="J8" s="5" t="s">
        <v>168</v>
      </c>
      <c r="K8" s="5" t="s">
        <v>168</v>
      </c>
      <c r="L8" s="5" t="s">
        <v>168</v>
      </c>
      <c r="M8" s="5" t="s">
        <v>168</v>
      </c>
      <c r="N8" s="5" t="s">
        <v>168</v>
      </c>
      <c r="O8" s="5" t="s">
        <v>168</v>
      </c>
      <c r="P8" s="5" t="s">
        <v>168</v>
      </c>
      <c r="Q8" s="5" t="s">
        <v>168</v>
      </c>
      <c r="R8" s="5" t="s">
        <v>168</v>
      </c>
      <c r="S8" s="5" t="s">
        <v>168</v>
      </c>
      <c r="T8" s="5" t="s">
        <v>168</v>
      </c>
      <c r="U8" s="5" t="s">
        <v>168</v>
      </c>
      <c r="V8" s="5" t="s">
        <v>168</v>
      </c>
      <c r="W8" s="5" t="s">
        <v>168</v>
      </c>
      <c r="X8" s="5" t="s">
        <v>168</v>
      </c>
      <c r="Y8" s="5" t="s">
        <v>168</v>
      </c>
    </row>
    <row r="9" spans="1:25" x14ac:dyDescent="0.25">
      <c r="F9" s="5" t="s">
        <v>169</v>
      </c>
      <c r="G9" s="5" t="s">
        <v>169</v>
      </c>
      <c r="H9" s="5" t="s">
        <v>169</v>
      </c>
      <c r="I9" s="5" t="s">
        <v>169</v>
      </c>
      <c r="J9" s="5" t="s">
        <v>170</v>
      </c>
      <c r="K9" s="5" t="s">
        <v>170</v>
      </c>
      <c r="L9" s="5" t="s">
        <v>170</v>
      </c>
      <c r="M9" s="5" t="s">
        <v>170</v>
      </c>
      <c r="N9" s="5" t="s">
        <v>170</v>
      </c>
      <c r="O9" s="5" t="s">
        <v>170</v>
      </c>
      <c r="P9" s="5" t="s">
        <v>170</v>
      </c>
      <c r="Q9" s="5" t="s">
        <v>170</v>
      </c>
      <c r="R9" s="5" t="s">
        <v>170</v>
      </c>
      <c r="S9" s="5" t="s">
        <v>170</v>
      </c>
      <c r="T9" s="5" t="s">
        <v>170</v>
      </c>
      <c r="U9" s="5" t="s">
        <v>170</v>
      </c>
      <c r="V9" s="5" t="s">
        <v>170</v>
      </c>
      <c r="W9" s="5" t="s">
        <v>170</v>
      </c>
      <c r="X9" s="5" t="s">
        <v>170</v>
      </c>
      <c r="Y9" s="5" t="s">
        <v>170</v>
      </c>
    </row>
    <row r="10" spans="1:25" x14ac:dyDescent="0.25">
      <c r="B10" s="1" t="s">
        <v>66</v>
      </c>
      <c r="C10" s="1" t="s">
        <v>171</v>
      </c>
      <c r="D10" s="1" t="s">
        <v>172</v>
      </c>
      <c r="F10" s="5" t="s">
        <v>168</v>
      </c>
      <c r="G10" s="5" t="s">
        <v>168</v>
      </c>
      <c r="H10" s="5" t="s">
        <v>168</v>
      </c>
      <c r="I10" s="5" t="s">
        <v>168</v>
      </c>
      <c r="J10" s="5" t="s">
        <v>169</v>
      </c>
      <c r="K10" s="5" t="s">
        <v>169</v>
      </c>
      <c r="L10" s="5" t="s">
        <v>169</v>
      </c>
      <c r="M10" s="5" t="s">
        <v>169</v>
      </c>
      <c r="N10" s="5" t="s">
        <v>169</v>
      </c>
      <c r="O10" s="5" t="s">
        <v>169</v>
      </c>
      <c r="P10" s="5" t="s">
        <v>169</v>
      </c>
      <c r="Q10" s="5" t="s">
        <v>169</v>
      </c>
      <c r="R10" s="5" t="s">
        <v>169</v>
      </c>
      <c r="S10" s="5" t="s">
        <v>169</v>
      </c>
      <c r="T10" s="5" t="s">
        <v>169</v>
      </c>
      <c r="U10" s="5" t="s">
        <v>169</v>
      </c>
      <c r="V10" s="5" t="s">
        <v>169</v>
      </c>
      <c r="W10" s="5" t="s">
        <v>169</v>
      </c>
      <c r="X10" s="5" t="s">
        <v>169</v>
      </c>
      <c r="Y10" s="5" t="s">
        <v>169</v>
      </c>
    </row>
    <row r="11" spans="1:25" x14ac:dyDescent="0.25">
      <c r="B11" t="s">
        <v>173</v>
      </c>
      <c r="C11" t="s">
        <v>174</v>
      </c>
      <c r="D11" t="s">
        <v>175</v>
      </c>
      <c r="F11" s="5" t="s">
        <v>176</v>
      </c>
      <c r="G11" s="5" t="s">
        <v>176</v>
      </c>
      <c r="H11" s="5" t="s">
        <v>176</v>
      </c>
      <c r="I11" s="5" t="s">
        <v>176</v>
      </c>
      <c r="J11" s="5" t="s">
        <v>177</v>
      </c>
      <c r="K11" s="5" t="s">
        <v>177</v>
      </c>
      <c r="L11" s="5" t="s">
        <v>177</v>
      </c>
      <c r="M11" s="5" t="s">
        <v>177</v>
      </c>
      <c r="N11" s="5" t="s">
        <v>177</v>
      </c>
      <c r="O11" s="5" t="s">
        <v>177</v>
      </c>
      <c r="P11" s="5" t="s">
        <v>177</v>
      </c>
      <c r="Q11" s="5" t="s">
        <v>177</v>
      </c>
      <c r="R11" s="5" t="s">
        <v>177</v>
      </c>
      <c r="S11" s="5" t="s">
        <v>177</v>
      </c>
      <c r="T11" s="5" t="s">
        <v>177</v>
      </c>
      <c r="U11" s="5" t="s">
        <v>177</v>
      </c>
      <c r="V11" s="5" t="s">
        <v>177</v>
      </c>
      <c r="W11" s="5" t="s">
        <v>177</v>
      </c>
      <c r="X11" s="5" t="s">
        <v>177</v>
      </c>
      <c r="Y11" s="5" t="s">
        <v>177</v>
      </c>
    </row>
    <row r="12" spans="1:25" x14ac:dyDescent="0.25">
      <c r="B12" t="s">
        <v>178</v>
      </c>
      <c r="C12" t="s">
        <v>179</v>
      </c>
      <c r="D12" t="s">
        <v>180</v>
      </c>
      <c r="F12" s="5" t="s">
        <v>181</v>
      </c>
      <c r="G12" s="5" t="s">
        <v>181</v>
      </c>
      <c r="H12" s="5" t="s">
        <v>181</v>
      </c>
      <c r="I12" s="5" t="s">
        <v>181</v>
      </c>
      <c r="J12" s="5" t="s">
        <v>182</v>
      </c>
      <c r="K12" s="5" t="s">
        <v>182</v>
      </c>
      <c r="L12" s="5" t="s">
        <v>182</v>
      </c>
      <c r="M12" s="5" t="s">
        <v>182</v>
      </c>
      <c r="N12" s="5" t="s">
        <v>182</v>
      </c>
      <c r="O12" s="5" t="s">
        <v>182</v>
      </c>
      <c r="P12" s="5" t="s">
        <v>182</v>
      </c>
      <c r="Q12" s="5" t="s">
        <v>182</v>
      </c>
      <c r="R12" s="5" t="s">
        <v>182</v>
      </c>
      <c r="S12" s="5" t="s">
        <v>182</v>
      </c>
      <c r="T12" s="5" t="s">
        <v>182</v>
      </c>
      <c r="U12" s="5" t="s">
        <v>182</v>
      </c>
      <c r="V12" s="5" t="s">
        <v>182</v>
      </c>
      <c r="W12" s="5" t="s">
        <v>182</v>
      </c>
      <c r="X12" s="5" t="s">
        <v>182</v>
      </c>
      <c r="Y12" s="5" t="s">
        <v>182</v>
      </c>
    </row>
    <row r="13" spans="1:25" x14ac:dyDescent="0.25">
      <c r="B13" t="s">
        <v>183</v>
      </c>
      <c r="C13" t="s">
        <v>184</v>
      </c>
      <c r="D13" t="s">
        <v>185</v>
      </c>
      <c r="F13" s="5" t="s">
        <v>186</v>
      </c>
      <c r="G13" s="5" t="s">
        <v>186</v>
      </c>
      <c r="H13" s="5" t="s">
        <v>186</v>
      </c>
      <c r="I13" s="5" t="s">
        <v>186</v>
      </c>
      <c r="J13" s="5" t="s">
        <v>187</v>
      </c>
      <c r="K13" s="5" t="s">
        <v>187</v>
      </c>
      <c r="L13" s="5" t="s">
        <v>187</v>
      </c>
      <c r="M13" s="5" t="s">
        <v>187</v>
      </c>
      <c r="N13" s="5" t="s">
        <v>187</v>
      </c>
      <c r="O13" s="5" t="s">
        <v>187</v>
      </c>
      <c r="P13" s="5" t="s">
        <v>187</v>
      </c>
      <c r="Q13" s="5" t="s">
        <v>187</v>
      </c>
      <c r="R13" s="5" t="s">
        <v>187</v>
      </c>
      <c r="S13" s="5" t="s">
        <v>187</v>
      </c>
      <c r="T13" s="5" t="s">
        <v>187</v>
      </c>
      <c r="U13" s="5" t="s">
        <v>187</v>
      </c>
      <c r="V13" s="5" t="s">
        <v>187</v>
      </c>
      <c r="W13" s="5" t="s">
        <v>187</v>
      </c>
      <c r="X13" s="5" t="s">
        <v>187</v>
      </c>
      <c r="Y13" s="5" t="s">
        <v>187</v>
      </c>
    </row>
    <row r="14" spans="1:25" x14ac:dyDescent="0.25">
      <c r="B14" t="s">
        <v>188</v>
      </c>
      <c r="C14" t="s">
        <v>189</v>
      </c>
      <c r="D14" t="s">
        <v>190</v>
      </c>
      <c r="F14" s="5" t="s">
        <v>191</v>
      </c>
      <c r="G14" s="5" t="s">
        <v>191</v>
      </c>
      <c r="H14" s="5" t="s">
        <v>191</v>
      </c>
      <c r="I14" s="5" t="s">
        <v>191</v>
      </c>
      <c r="J14" s="5" t="s">
        <v>192</v>
      </c>
      <c r="K14" s="5" t="s">
        <v>192</v>
      </c>
      <c r="L14" s="5" t="s">
        <v>192</v>
      </c>
      <c r="M14" s="5" t="s">
        <v>192</v>
      </c>
      <c r="N14" s="5" t="s">
        <v>192</v>
      </c>
      <c r="O14" s="5" t="s">
        <v>192</v>
      </c>
      <c r="P14" s="5" t="s">
        <v>192</v>
      </c>
      <c r="Q14" s="5" t="s">
        <v>192</v>
      </c>
      <c r="R14" s="5" t="s">
        <v>192</v>
      </c>
      <c r="S14" s="5" t="s">
        <v>192</v>
      </c>
      <c r="T14" s="5" t="s">
        <v>192</v>
      </c>
      <c r="U14" s="5" t="s">
        <v>192</v>
      </c>
      <c r="V14" s="5" t="s">
        <v>192</v>
      </c>
      <c r="W14" s="5" t="s">
        <v>192</v>
      </c>
      <c r="X14" s="5" t="s">
        <v>192</v>
      </c>
      <c r="Y14" s="5" t="s">
        <v>192</v>
      </c>
    </row>
    <row r="15" spans="1:25" x14ac:dyDescent="0.25">
      <c r="B15" t="s">
        <v>193</v>
      </c>
      <c r="C15" t="s">
        <v>194</v>
      </c>
      <c r="D15" t="s">
        <v>195</v>
      </c>
      <c r="F15" s="8" t="s">
        <v>196</v>
      </c>
      <c r="G15" s="8" t="s">
        <v>196</v>
      </c>
      <c r="H15" s="8" t="s">
        <v>196</v>
      </c>
      <c r="I15" s="8" t="s">
        <v>196</v>
      </c>
      <c r="J15" s="8" t="s">
        <v>197</v>
      </c>
      <c r="K15" s="8" t="s">
        <v>197</v>
      </c>
      <c r="L15" s="8" t="s">
        <v>197</v>
      </c>
      <c r="M15" s="8" t="s">
        <v>197</v>
      </c>
      <c r="N15" s="8" t="s">
        <v>197</v>
      </c>
      <c r="O15" s="8" t="s">
        <v>197</v>
      </c>
      <c r="P15" s="8" t="s">
        <v>197</v>
      </c>
      <c r="Q15" s="8" t="s">
        <v>197</v>
      </c>
      <c r="R15" s="8" t="s">
        <v>197</v>
      </c>
      <c r="S15" s="8" t="s">
        <v>197</v>
      </c>
      <c r="T15" s="8" t="s">
        <v>197</v>
      </c>
      <c r="U15" s="8" t="s">
        <v>197</v>
      </c>
      <c r="V15" s="8" t="s">
        <v>197</v>
      </c>
      <c r="W15" s="8" t="s">
        <v>197</v>
      </c>
      <c r="X15" s="8" t="s">
        <v>197</v>
      </c>
      <c r="Y15" s="8" t="s">
        <v>197</v>
      </c>
    </row>
    <row r="16" spans="1:25" x14ac:dyDescent="0.25">
      <c r="B16" t="s">
        <v>198</v>
      </c>
      <c r="C16" t="s">
        <v>199</v>
      </c>
      <c r="D16" t="s">
        <v>200</v>
      </c>
      <c r="F16" s="8" t="s">
        <v>201</v>
      </c>
      <c r="G16" s="8" t="s">
        <v>201</v>
      </c>
      <c r="H16" s="8" t="s">
        <v>201</v>
      </c>
      <c r="I16" s="8" t="s">
        <v>201</v>
      </c>
      <c r="J16" s="8" t="s">
        <v>202</v>
      </c>
      <c r="K16" s="8" t="s">
        <v>202</v>
      </c>
      <c r="L16" s="8" t="s">
        <v>202</v>
      </c>
      <c r="M16" s="8" t="s">
        <v>202</v>
      </c>
      <c r="N16" s="8" t="s">
        <v>202</v>
      </c>
      <c r="O16" s="8" t="s">
        <v>202</v>
      </c>
      <c r="P16" s="8" t="s">
        <v>202</v>
      </c>
      <c r="Q16" s="8" t="s">
        <v>202</v>
      </c>
      <c r="R16" s="8" t="s">
        <v>202</v>
      </c>
      <c r="S16" s="8" t="s">
        <v>202</v>
      </c>
      <c r="T16" s="8" t="s">
        <v>202</v>
      </c>
      <c r="U16" s="8" t="s">
        <v>202</v>
      </c>
      <c r="V16" s="8" t="s">
        <v>202</v>
      </c>
      <c r="W16" s="8" t="s">
        <v>202</v>
      </c>
      <c r="X16" s="8" t="s">
        <v>202</v>
      </c>
      <c r="Y16" s="8" t="s">
        <v>202</v>
      </c>
    </row>
    <row r="17" spans="2:25" x14ac:dyDescent="0.25">
      <c r="B17" s="178" t="s">
        <v>203</v>
      </c>
      <c r="C17" s="178" t="s">
        <v>204</v>
      </c>
      <c r="D17" s="178" t="s">
        <v>205</v>
      </c>
      <c r="F17" s="8" t="s">
        <v>206</v>
      </c>
      <c r="G17" s="8" t="s">
        <v>206</v>
      </c>
      <c r="H17" s="8" t="s">
        <v>206</v>
      </c>
      <c r="I17" s="8" t="s">
        <v>206</v>
      </c>
      <c r="J17" s="8" t="s">
        <v>207</v>
      </c>
      <c r="K17" s="8" t="s">
        <v>207</v>
      </c>
      <c r="L17" s="8" t="s">
        <v>207</v>
      </c>
      <c r="M17" s="8" t="s">
        <v>207</v>
      </c>
      <c r="N17" s="8" t="s">
        <v>207</v>
      </c>
      <c r="O17" s="8" t="s">
        <v>207</v>
      </c>
      <c r="P17" s="8" t="s">
        <v>207</v>
      </c>
      <c r="Q17" s="8" t="s">
        <v>207</v>
      </c>
      <c r="R17" s="8" t="s">
        <v>207</v>
      </c>
      <c r="S17" s="8" t="s">
        <v>207</v>
      </c>
      <c r="T17" s="8" t="s">
        <v>207</v>
      </c>
      <c r="U17" s="8" t="s">
        <v>207</v>
      </c>
      <c r="V17" s="8" t="s">
        <v>207</v>
      </c>
      <c r="W17" s="8" t="s">
        <v>207</v>
      </c>
      <c r="X17" s="8" t="s">
        <v>207</v>
      </c>
      <c r="Y17" s="8" t="s">
        <v>207</v>
      </c>
    </row>
    <row r="18" spans="2:25" x14ac:dyDescent="0.25">
      <c r="B18" t="s">
        <v>208</v>
      </c>
      <c r="C18" t="s">
        <v>209</v>
      </c>
      <c r="D18" t="s">
        <v>210</v>
      </c>
      <c r="F18" s="5" t="s">
        <v>211</v>
      </c>
      <c r="G18" s="5" t="s">
        <v>211</v>
      </c>
      <c r="H18" s="5" t="s">
        <v>211</v>
      </c>
      <c r="I18" s="5" t="s">
        <v>211</v>
      </c>
      <c r="J18" s="8" t="s">
        <v>212</v>
      </c>
      <c r="K18" s="8" t="s">
        <v>212</v>
      </c>
      <c r="L18" s="8" t="s">
        <v>212</v>
      </c>
      <c r="M18" s="8" t="s">
        <v>212</v>
      </c>
      <c r="N18" s="8" t="s">
        <v>212</v>
      </c>
      <c r="O18" s="8" t="s">
        <v>212</v>
      </c>
      <c r="P18" s="8" t="s">
        <v>212</v>
      </c>
      <c r="Q18" s="8" t="s">
        <v>212</v>
      </c>
      <c r="R18" s="8" t="s">
        <v>212</v>
      </c>
      <c r="S18" s="8" t="s">
        <v>212</v>
      </c>
      <c r="T18" s="8" t="s">
        <v>212</v>
      </c>
      <c r="U18" s="8" t="s">
        <v>212</v>
      </c>
      <c r="V18" s="8" t="s">
        <v>212</v>
      </c>
      <c r="W18" s="8" t="s">
        <v>212</v>
      </c>
      <c r="X18" s="8" t="s">
        <v>212</v>
      </c>
      <c r="Y18" s="8" t="s">
        <v>212</v>
      </c>
    </row>
    <row r="19" spans="2:25" x14ac:dyDescent="0.25">
      <c r="B19" s="178" t="s">
        <v>213</v>
      </c>
      <c r="C19" s="178" t="s">
        <v>214</v>
      </c>
      <c r="D19" s="178" t="s">
        <v>215</v>
      </c>
      <c r="F19" s="5" t="s">
        <v>216</v>
      </c>
      <c r="G19" s="5" t="s">
        <v>216</v>
      </c>
      <c r="H19" s="5" t="s">
        <v>216</v>
      </c>
      <c r="I19" s="5" t="s">
        <v>216</v>
      </c>
      <c r="J19" s="8" t="s">
        <v>217</v>
      </c>
      <c r="K19" s="8" t="s">
        <v>217</v>
      </c>
      <c r="L19" s="8" t="s">
        <v>217</v>
      </c>
      <c r="M19" s="8" t="s">
        <v>217</v>
      </c>
      <c r="N19" s="8" t="s">
        <v>217</v>
      </c>
      <c r="O19" s="8" t="s">
        <v>217</v>
      </c>
      <c r="P19" s="8" t="s">
        <v>217</v>
      </c>
      <c r="Q19" s="8" t="s">
        <v>217</v>
      </c>
      <c r="R19" s="8" t="s">
        <v>217</v>
      </c>
      <c r="S19" s="8" t="s">
        <v>217</v>
      </c>
      <c r="T19" s="8" t="s">
        <v>217</v>
      </c>
      <c r="U19" s="8" t="s">
        <v>217</v>
      </c>
      <c r="V19" s="8" t="s">
        <v>217</v>
      </c>
      <c r="W19" s="8" t="s">
        <v>217</v>
      </c>
      <c r="X19" s="8" t="s">
        <v>217</v>
      </c>
      <c r="Y19" s="8" t="s">
        <v>217</v>
      </c>
    </row>
    <row r="20" spans="2:25" x14ac:dyDescent="0.25">
      <c r="F20" s="5" t="s">
        <v>218</v>
      </c>
      <c r="G20" s="5" t="s">
        <v>218</v>
      </c>
      <c r="H20" s="5" t="s">
        <v>218</v>
      </c>
      <c r="I20" s="5" t="s">
        <v>218</v>
      </c>
      <c r="J20" s="8" t="s">
        <v>219</v>
      </c>
      <c r="K20" s="8" t="s">
        <v>219</v>
      </c>
      <c r="L20" s="8" t="s">
        <v>219</v>
      </c>
      <c r="M20" s="8" t="s">
        <v>219</v>
      </c>
      <c r="N20" s="8" t="s">
        <v>219</v>
      </c>
      <c r="O20" s="8" t="s">
        <v>219</v>
      </c>
      <c r="P20" s="8" t="s">
        <v>219</v>
      </c>
      <c r="Q20" s="8" t="s">
        <v>219</v>
      </c>
      <c r="R20" s="8" t="s">
        <v>219</v>
      </c>
      <c r="S20" s="8" t="s">
        <v>219</v>
      </c>
      <c r="T20" s="8" t="s">
        <v>219</v>
      </c>
      <c r="U20" s="8" t="s">
        <v>219</v>
      </c>
      <c r="V20" s="8" t="s">
        <v>219</v>
      </c>
      <c r="W20" s="8" t="s">
        <v>219</v>
      </c>
      <c r="X20" s="8" t="s">
        <v>219</v>
      </c>
      <c r="Y20" s="8" t="s">
        <v>219</v>
      </c>
    </row>
    <row r="21" spans="2:25" x14ac:dyDescent="0.25">
      <c r="B21" s="1" t="s">
        <v>67</v>
      </c>
      <c r="C21" s="1" t="s">
        <v>220</v>
      </c>
      <c r="D21" s="1" t="s">
        <v>221</v>
      </c>
      <c r="F21" s="5" t="s">
        <v>222</v>
      </c>
      <c r="G21" s="5" t="s">
        <v>222</v>
      </c>
      <c r="H21" s="5" t="s">
        <v>222</v>
      </c>
      <c r="I21" s="5" t="s">
        <v>222</v>
      </c>
      <c r="J21" s="8" t="s">
        <v>223</v>
      </c>
      <c r="K21" s="8" t="s">
        <v>223</v>
      </c>
      <c r="L21" s="8" t="s">
        <v>223</v>
      </c>
      <c r="M21" s="8" t="s">
        <v>223</v>
      </c>
      <c r="N21" s="8" t="s">
        <v>223</v>
      </c>
      <c r="O21" s="8" t="s">
        <v>223</v>
      </c>
      <c r="P21" s="8" t="s">
        <v>223</v>
      </c>
      <c r="Q21" s="8" t="s">
        <v>223</v>
      </c>
      <c r="R21" s="8" t="s">
        <v>223</v>
      </c>
      <c r="S21" s="8" t="s">
        <v>223</v>
      </c>
      <c r="T21" s="8" t="s">
        <v>223</v>
      </c>
      <c r="U21" s="8" t="s">
        <v>223</v>
      </c>
      <c r="V21" s="8" t="s">
        <v>223</v>
      </c>
      <c r="W21" s="8" t="s">
        <v>223</v>
      </c>
      <c r="X21" s="8" t="s">
        <v>223</v>
      </c>
      <c r="Y21" s="8" t="s">
        <v>223</v>
      </c>
    </row>
    <row r="22" spans="2:25" x14ac:dyDescent="0.25">
      <c r="B22" t="s">
        <v>224</v>
      </c>
      <c r="C22" t="s">
        <v>225</v>
      </c>
      <c r="D22" t="s">
        <v>226</v>
      </c>
      <c r="F22" s="5" t="s">
        <v>170</v>
      </c>
      <c r="G22" s="5" t="s">
        <v>170</v>
      </c>
      <c r="H22" s="5" t="s">
        <v>170</v>
      </c>
      <c r="I22" s="5" t="s">
        <v>170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2:25" x14ac:dyDescent="0.25">
      <c r="B23" t="s">
        <v>227</v>
      </c>
      <c r="C23" t="s">
        <v>228</v>
      </c>
      <c r="D23" t="s">
        <v>229</v>
      </c>
      <c r="F23" s="5" t="s">
        <v>230</v>
      </c>
      <c r="G23" s="5" t="s">
        <v>230</v>
      </c>
      <c r="H23" s="5" t="s">
        <v>230</v>
      </c>
      <c r="I23" s="5" t="s">
        <v>230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2:25" x14ac:dyDescent="0.25">
      <c r="B24" t="s">
        <v>231</v>
      </c>
      <c r="C24" t="s">
        <v>232</v>
      </c>
      <c r="D24" t="s">
        <v>233</v>
      </c>
      <c r="F24" s="5" t="s">
        <v>234</v>
      </c>
      <c r="G24" s="5" t="s">
        <v>234</v>
      </c>
      <c r="H24" s="5" t="s">
        <v>234</v>
      </c>
      <c r="I24" s="5" t="s">
        <v>234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2:25" x14ac:dyDescent="0.25">
      <c r="B25" t="s">
        <v>235</v>
      </c>
      <c r="C25" t="s">
        <v>236</v>
      </c>
      <c r="D25" t="s">
        <v>237</v>
      </c>
      <c r="F25" s="5" t="s">
        <v>238</v>
      </c>
      <c r="G25" s="5" t="s">
        <v>238</v>
      </c>
      <c r="H25" s="5" t="s">
        <v>238</v>
      </c>
      <c r="I25" s="5" t="s">
        <v>238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2:25" x14ac:dyDescent="0.25">
      <c r="B26" t="s">
        <v>239</v>
      </c>
      <c r="C26" t="s">
        <v>240</v>
      </c>
      <c r="D26" t="s">
        <v>241</v>
      </c>
      <c r="F26" s="5" t="s">
        <v>242</v>
      </c>
      <c r="G26" s="5" t="s">
        <v>242</v>
      </c>
      <c r="H26" s="5" t="s">
        <v>242</v>
      </c>
      <c r="I26" s="5" t="s">
        <v>242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2:25" x14ac:dyDescent="0.25">
      <c r="B27" t="s">
        <v>243</v>
      </c>
      <c r="C27" t="s">
        <v>244</v>
      </c>
      <c r="D27" t="s">
        <v>245</v>
      </c>
      <c r="F27" s="5" t="s">
        <v>246</v>
      </c>
      <c r="G27" s="5" t="s">
        <v>246</v>
      </c>
      <c r="H27" s="5" t="s">
        <v>246</v>
      </c>
      <c r="I27" s="5" t="s">
        <v>246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2:25" x14ac:dyDescent="0.25">
      <c r="B28" t="s">
        <v>247</v>
      </c>
      <c r="C28" t="s">
        <v>247</v>
      </c>
      <c r="D28" t="s">
        <v>248</v>
      </c>
      <c r="F28" s="5" t="s">
        <v>249</v>
      </c>
      <c r="G28" s="5" t="s">
        <v>249</v>
      </c>
      <c r="H28" s="5" t="s">
        <v>249</v>
      </c>
      <c r="I28" s="5" t="s">
        <v>249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2:25" x14ac:dyDescent="0.25">
      <c r="B29" t="s">
        <v>250</v>
      </c>
      <c r="C29" t="s">
        <v>251</v>
      </c>
      <c r="D29" t="s">
        <v>252</v>
      </c>
      <c r="F29" s="5" t="s">
        <v>253</v>
      </c>
      <c r="G29" s="5" t="s">
        <v>253</v>
      </c>
      <c r="H29" s="5" t="s">
        <v>253</v>
      </c>
      <c r="I29" s="5" t="s">
        <v>253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2:25" x14ac:dyDescent="0.25">
      <c r="B30" t="s">
        <v>254</v>
      </c>
      <c r="C30" t="s">
        <v>255</v>
      </c>
      <c r="D30" t="s">
        <v>256</v>
      </c>
      <c r="F30" s="5" t="s">
        <v>257</v>
      </c>
      <c r="G30" s="5" t="s">
        <v>257</v>
      </c>
      <c r="H30" s="5" t="s">
        <v>257</v>
      </c>
      <c r="I30" s="5" t="s">
        <v>257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2:25" x14ac:dyDescent="0.25">
      <c r="B31" t="s">
        <v>258</v>
      </c>
      <c r="C31" t="s">
        <v>259</v>
      </c>
      <c r="D31" t="s">
        <v>260</v>
      </c>
      <c r="F31" s="5" t="s">
        <v>261</v>
      </c>
      <c r="G31" s="5" t="s">
        <v>261</v>
      </c>
      <c r="H31" s="5" t="s">
        <v>261</v>
      </c>
      <c r="I31" s="5" t="s">
        <v>261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2:25" x14ac:dyDescent="0.25">
      <c r="B32" t="s">
        <v>262</v>
      </c>
      <c r="C32" t="s">
        <v>263</v>
      </c>
      <c r="D32" t="s">
        <v>264</v>
      </c>
      <c r="F32" s="5" t="s">
        <v>265</v>
      </c>
      <c r="G32" s="5" t="s">
        <v>265</v>
      </c>
      <c r="H32" s="5" t="s">
        <v>265</v>
      </c>
      <c r="I32" s="5" t="s">
        <v>265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2:99" x14ac:dyDescent="0.25">
      <c r="B33" t="s">
        <v>266</v>
      </c>
      <c r="C33" t="s">
        <v>267</v>
      </c>
      <c r="D33" t="s">
        <v>268</v>
      </c>
      <c r="F33" s="5" t="s">
        <v>269</v>
      </c>
      <c r="G33" s="5" t="s">
        <v>269</v>
      </c>
      <c r="H33" s="5" t="s">
        <v>269</v>
      </c>
      <c r="I33" s="5" t="s">
        <v>269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2:99" x14ac:dyDescent="0.25">
      <c r="B34" t="s">
        <v>270</v>
      </c>
      <c r="C34" t="s">
        <v>271</v>
      </c>
      <c r="D34" t="s">
        <v>272</v>
      </c>
      <c r="F34" s="5" t="s">
        <v>273</v>
      </c>
      <c r="G34" s="5" t="s">
        <v>273</v>
      </c>
      <c r="H34" s="5" t="s">
        <v>273</v>
      </c>
      <c r="I34" s="5" t="s">
        <v>273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2:99" x14ac:dyDescent="0.25">
      <c r="B35" t="s">
        <v>274</v>
      </c>
      <c r="C35" t="s">
        <v>275</v>
      </c>
      <c r="D35" t="s">
        <v>276</v>
      </c>
      <c r="F35" s="5" t="s">
        <v>277</v>
      </c>
      <c r="G35" s="5" t="s">
        <v>277</v>
      </c>
      <c r="H35" s="5" t="s">
        <v>277</v>
      </c>
      <c r="I35" s="5" t="s">
        <v>277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2:99" x14ac:dyDescent="0.25">
      <c r="B36" t="s">
        <v>278</v>
      </c>
      <c r="C36" t="s">
        <v>279</v>
      </c>
      <c r="D36" t="s">
        <v>280</v>
      </c>
      <c r="F36" s="5" t="s">
        <v>281</v>
      </c>
      <c r="G36" s="5" t="s">
        <v>281</v>
      </c>
      <c r="H36" s="5" t="s">
        <v>281</v>
      </c>
      <c r="I36" s="5" t="s">
        <v>281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2:99" x14ac:dyDescent="0.25">
      <c r="B37" t="s">
        <v>282</v>
      </c>
      <c r="C37" t="s">
        <v>283</v>
      </c>
      <c r="D37" t="s">
        <v>284</v>
      </c>
      <c r="F37" s="5" t="s">
        <v>285</v>
      </c>
      <c r="G37" s="5" t="s">
        <v>285</v>
      </c>
      <c r="H37" s="5" t="s">
        <v>285</v>
      </c>
      <c r="I37" s="5" t="s">
        <v>285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2:99" x14ac:dyDescent="0.25">
      <c r="B38" t="s">
        <v>286</v>
      </c>
      <c r="C38" t="s">
        <v>287</v>
      </c>
      <c r="D38" t="s">
        <v>288</v>
      </c>
    </row>
    <row r="39" spans="2:99" x14ac:dyDescent="0.25">
      <c r="B39" t="s">
        <v>289</v>
      </c>
      <c r="C39" t="s">
        <v>290</v>
      </c>
      <c r="D39" t="s">
        <v>291</v>
      </c>
    </row>
    <row r="40" spans="2:99" x14ac:dyDescent="0.25">
      <c r="B40" t="s">
        <v>292</v>
      </c>
      <c r="C40" t="s">
        <v>293</v>
      </c>
      <c r="D40" t="s">
        <v>294</v>
      </c>
    </row>
    <row r="41" spans="2:99" x14ac:dyDescent="0.25">
      <c r="B41" t="s">
        <v>295</v>
      </c>
      <c r="C41" t="s">
        <v>296</v>
      </c>
      <c r="D41" t="s">
        <v>297</v>
      </c>
    </row>
    <row r="42" spans="2:99" ht="21" x14ac:dyDescent="0.35">
      <c r="B42" s="178" t="s">
        <v>298</v>
      </c>
      <c r="C42" s="178" t="s">
        <v>299</v>
      </c>
      <c r="D42" s="178" t="s">
        <v>300</v>
      </c>
      <c r="F42" s="287" t="s">
        <v>301</v>
      </c>
      <c r="G42" s="287"/>
      <c r="H42" s="287"/>
      <c r="I42" s="287"/>
    </row>
    <row r="43" spans="2:99" x14ac:dyDescent="0.25">
      <c r="F43" s="26" t="str">
        <f>$C45</f>
        <v>OutdoorPoleArmMountedAreaandRoadwayLuminaires</v>
      </c>
      <c r="G43" s="27" t="str">
        <f>$C46</f>
        <v>OutdoorPoleArmMountedDecorativeLuminaires</v>
      </c>
      <c r="H43" s="26" t="str">
        <f>$C47</f>
        <v>OutdoorZeroUplightWallMountedAreaLuminaire</v>
      </c>
      <c r="I43" s="27" t="str">
        <f>$C48</f>
        <v>OutdoorUplightEmittingWallMountedAreaLuminaire</v>
      </c>
      <c r="J43" s="26" t="str">
        <f>C49</f>
        <v>Bollards</v>
      </c>
      <c r="K43" s="27" t="str">
        <f>C50</f>
        <v>ParkingGarageLuminaires</v>
      </c>
      <c r="L43" s="26" t="str">
        <f>C51</f>
        <v>FuelPumpCanopyLuminaires</v>
      </c>
      <c r="M43" s="27" t="e">
        <f>#REF!</f>
        <v>#REF!</v>
      </c>
      <c r="N43" s="26" t="str">
        <f>C52</f>
        <v>ArchitecturalFloodandSpotLuminaires</v>
      </c>
      <c r="O43" s="27" t="str">
        <f>C53</f>
        <v>StairwellandPassagewayLuminaires</v>
      </c>
      <c r="P43" s="26" t="str">
        <f>C59</f>
        <v>WallWashLuminaires</v>
      </c>
      <c r="Q43" s="27" t="str">
        <f>C60</f>
        <v>TrackorMonoPointDirectionalLuminaires</v>
      </c>
      <c r="R43" s="26" t="str">
        <f>C61</f>
        <v>VerticalRefrigeratedCaseLuminaires</v>
      </c>
      <c r="S43" s="27" t="str">
        <f>C62</f>
        <v>HorizontalRefrigeratedCaseLuminaires</v>
      </c>
      <c r="T43" s="26" t="str">
        <f>C63</f>
        <v>DisplayCaseLuminaires</v>
      </c>
      <c r="U43" s="27" t="str">
        <f>C64</f>
        <v>A2x2LuminairesforAmbientLightingofInteriorCommercialSpaces</v>
      </c>
      <c r="V43" s="26" t="str">
        <f>C65</f>
        <v>A1x4LuminairesforAmbientLightingofInteriorCommercialSpaces</v>
      </c>
      <c r="W43" s="27" t="str">
        <f>C66</f>
        <v>A2x4LuminairesforAmbientLightingofInteriorCommercialSpaces</v>
      </c>
      <c r="X43" s="26" t="str">
        <f>C67</f>
        <v>DirectLinearAmbientLuminaires</v>
      </c>
      <c r="Y43" s="27" t="str">
        <f>C68</f>
        <v>LinearAmbientLuminaireswIndirectcomponent</v>
      </c>
      <c r="Z43" s="26" t="str">
        <f>C69</f>
        <v>HighBayLuminairesforCommercialandIndustrialBuildings</v>
      </c>
      <c r="AA43" s="27" t="str">
        <f>C70</f>
        <v>LowBayLuminairesforCommercialandIndustrialBuildings</v>
      </c>
      <c r="AB43" s="26" t="str">
        <f>C71</f>
        <v>HighBayAisleLuminaires</v>
      </c>
      <c r="AC43" s="27" t="str">
        <f>C75</f>
        <v>RetrofitKitsforOutdoorPoleArmMountedAreaandRoadwayLuminaires</v>
      </c>
      <c r="AD43" s="26" t="str">
        <f>C76</f>
        <v>RetrofitKitsforOutdoorPoleArmMountedDecorativeLuminaires</v>
      </c>
      <c r="AE43" s="27" t="str">
        <f>C77</f>
        <v>RetrofitKitsforLargeOutdoorPoleArmMountedAreaandRoadwayLuminaires</v>
      </c>
      <c r="AF43" s="26" t="str">
        <f>C78</f>
        <v>RetrofitKitsforOutdoorZeroUplightWallMountedAreaLuminaires</v>
      </c>
      <c r="AG43" s="27" t="str">
        <f>C79</f>
        <v>RetrofitKitsforParkingGarageLuminaires</v>
      </c>
      <c r="AH43" s="26" t="str">
        <f>C80</f>
        <v>RetrofitKitsforFuelPumpCanopyLuminaires</v>
      </c>
      <c r="AI43" s="27" t="str">
        <f>C81</f>
        <v>ReplacementLampsforOutdoorPoleArmMountedAreaandRoadwayLuminairesTypeB</v>
      </c>
      <c r="AJ43" s="26" t="str">
        <f>C82</f>
        <v>ReplacementLampsforOutdoorPoleArmMountedAreaandRoadwayLuminairesTypeC</v>
      </c>
      <c r="AK43" s="27" t="str">
        <f>C83</f>
        <v>ReplacementLampsforOutdoorPoleArmMountedDecorativeLuminairesTypeB</v>
      </c>
      <c r="AL43" s="26" t="str">
        <f>C84</f>
        <v>ReplacementLampsforOutdoorPoleArmMountedDecorativeLuminairesTypeC</v>
      </c>
      <c r="AM43" s="27" t="str">
        <f>C85</f>
        <v>ReplacementLampsforOutdoorZeroUplightWallMountedAreaLuminairesULTypeB</v>
      </c>
      <c r="AN43" s="26" t="str">
        <f>C86</f>
        <v>ReplacementLampsforOutdoorZeroUplightWallMountedAreaLuminairesULTypeC</v>
      </c>
      <c r="AO43" s="27" t="str">
        <f>C87</f>
        <v>ReplacementLampsforParkingGarageLuminairesTypeB</v>
      </c>
      <c r="AP43" s="26" t="str">
        <f>C88</f>
        <v>ReplacementLampsforParkingGarageLuminairesTypeC</v>
      </c>
      <c r="AQ43" s="27" t="str">
        <f>C89</f>
        <v>ReplacementLampsforFuelPumpCanopyLuminairesTypeB</v>
      </c>
      <c r="AR43" s="26" t="str">
        <f>C90</f>
        <v>ReplacementLampsforFuelPumpCanopyLuminairesTypeC</v>
      </c>
      <c r="AS43" s="27" t="str">
        <f>C91</f>
        <v>LinearRetrofitKitsfor2x2Luminaires</v>
      </c>
      <c r="AT43" s="26" t="str">
        <f>C92</f>
        <v>IntegratedRetrofitKitsfor2x2Luminaires</v>
      </c>
      <c r="AU43" s="27" t="str">
        <f>C93</f>
        <v>LinearRetrofitKitsfor1x4Luminaires</v>
      </c>
      <c r="AV43" s="26" t="str">
        <f>C94</f>
        <v>IntegratedRetrofitKitsfor1x4Luminaires</v>
      </c>
      <c r="AW43" s="27" t="str">
        <f>C95</f>
        <v>LinearRetrofitKitsfor2x4Luminaires</v>
      </c>
      <c r="AX43" s="26" t="str">
        <f>C96</f>
        <v>IntegratedRetrofitKitsfor2x4Luminaires</v>
      </c>
      <c r="AY43" s="27" t="str">
        <f>C97</f>
        <v>RetrofitKitsforDirectLinearAmbientLuminaires</v>
      </c>
      <c r="AZ43" s="26" t="str">
        <f>C98</f>
        <v>RetrofitKitsforHighBayLuminairesforCommercialandIndustrialBuildings</v>
      </c>
      <c r="BA43" s="27" t="str">
        <f>C99</f>
        <v>RetrofitKitsforLowBayLuminairesforCommercialandIndustrialBuildings</v>
      </c>
      <c r="BB43" s="26" t="str">
        <f>C100</f>
        <v>ReplacementLampsforHighBayLuminairesTypeB</v>
      </c>
      <c r="BC43" s="27" t="str">
        <f>C101</f>
        <v>ReplacementLampsforHighBayLuminairesTypeC</v>
      </c>
      <c r="BD43" s="26" t="str">
        <f>C102</f>
        <v>ReplacementLampsforLowBayLuminairesTypeB</v>
      </c>
      <c r="BE43" s="27" t="str">
        <f>C103</f>
        <v>ReplacementLampsforLowBayLuminairesTypeC</v>
      </c>
      <c r="BF43" s="26" t="str">
        <f>C104</f>
        <v>ReplacementLampsPlugandPlayULTypeA</v>
      </c>
      <c r="BG43" s="27" t="str">
        <f>C105</f>
        <v>InternalDriverLineVoltageULTypeBLamps</v>
      </c>
      <c r="BH43" s="26" t="str">
        <f>C106</f>
        <v>A1lampExternalDriverULTypeCLamps</v>
      </c>
      <c r="BI43" s="27" t="str">
        <f>C107</f>
        <v>A2lampExternalDriverULTypeCLamps</v>
      </c>
      <c r="BJ43" s="27" t="str">
        <f>C108</f>
        <v>A3lampExternalDriverULTypeCLamps</v>
      </c>
      <c r="BK43" s="26" t="str">
        <f>C109</f>
        <v>A4lampExternalDriverULTypeCLamps</v>
      </c>
      <c r="BL43" s="27" t="str">
        <f>C110</f>
        <v>A6lampExternalDriverULTypeCLamps</v>
      </c>
      <c r="BM43" s="26" t="str">
        <f>C111</f>
        <v>DualModeInternalDriverULTypeAandTypeB</v>
      </c>
      <c r="BN43" s="27" t="str">
        <f>C113</f>
        <v>Specialty1x1LuminairesforAmbientLightingofInteriorCommercialSpaces</v>
      </c>
      <c r="BO43" s="26" t="str">
        <f>C114</f>
        <v>Specialty1x2LuminairesforAmbientLightingofInteriorCommercialSpaces</v>
      </c>
      <c r="BP43" s="27" t="str">
        <f>C115</f>
        <v>SpecialtyCanopyLighting</v>
      </c>
      <c r="BQ43" s="26" t="str">
        <f>C117</f>
        <v>SpecialtyDirectLinearAmbientLuminairesWiderthan12inches</v>
      </c>
      <c r="BR43" s="27" t="str">
        <f>C118</f>
        <v>SpecialtyDirectionalFuelPumpCanopyLuminaires</v>
      </c>
      <c r="BS43" s="26" t="str">
        <f>B116</f>
        <v>Specialty: Direct/Indirect Wall-Wash</v>
      </c>
      <c r="BT43" s="26" t="str">
        <f>C119</f>
        <v>SpecialtyDoubleWallWash</v>
      </c>
      <c r="BU43" s="26" t="s">
        <v>302</v>
      </c>
      <c r="BV43" s="26" t="s">
        <v>303</v>
      </c>
      <c r="BW43" s="26" t="s">
        <v>304</v>
      </c>
      <c r="BX43" s="27" t="str">
        <f>C123</f>
        <v>SpecialtyHazardousAreaLighting</v>
      </c>
      <c r="BY43" s="27" t="str">
        <f>C124</f>
        <v>SpecialtyHazardousDirectLinearAmbientLuminaires</v>
      </c>
      <c r="BZ43" s="26" t="str">
        <f>C125</f>
        <v>SpecialtyHazardousEnvironmentHighBay</v>
      </c>
      <c r="CA43" s="27" t="str">
        <f>C126</f>
        <v>SpecialtyHazardousEnvironmentLowBay</v>
      </c>
      <c r="CB43" s="26" t="str">
        <f>C127</f>
        <v>SpecialtyHazardousFloodandSpotLuminaires</v>
      </c>
      <c r="CC43" s="27" t="str">
        <f>C128</f>
        <v>SpecialtyHazardousOutdoorPoleArmMountedAreaandRoadwayLuminaires</v>
      </c>
      <c r="CD43" s="26" t="str">
        <f>C129</f>
        <v>SpecialtyHazardousWallMountedLuminaire</v>
      </c>
      <c r="CE43" s="26" t="str">
        <f>C130</f>
        <v>SpecialtyHighBayIndirectComponent</v>
      </c>
      <c r="CF43" s="27" t="str">
        <f>C131</f>
        <v>SpecialtyIndirectFuelPumpCanopy</v>
      </c>
      <c r="CG43" s="27" t="s">
        <v>305</v>
      </c>
      <c r="CH43" s="26" t="str">
        <f>C132</f>
        <v>SpecialtyIndirectHighBay</v>
      </c>
      <c r="CI43" s="27" t="str">
        <f>C134</f>
        <v>SpecialtyIndoorFlood</v>
      </c>
      <c r="CJ43" s="27" t="str">
        <f>C135</f>
        <v>SpecialtyLowBayIndirectComponent</v>
      </c>
      <c r="CK43" s="26" t="str">
        <f>C136</f>
        <v>SpecialtyMetricTroffer</v>
      </c>
      <c r="CL43" s="27" t="str">
        <f>C137</f>
        <v>SpecialtyNatatoriumLighting</v>
      </c>
      <c r="CM43" s="27" t="str">
        <f>C138</f>
        <v>SpecialtySoffitLighting</v>
      </c>
      <c r="CN43" s="26" t="str">
        <f>C139</f>
        <v>SpecialtySpecialtyDimensionTroffers</v>
      </c>
      <c r="CO43" s="27" t="str">
        <f>C140</f>
        <v>SpecialtySpecialtyFlood</v>
      </c>
      <c r="CP43" s="26" t="str">
        <f>C141</f>
        <v>SpecialtySportsFlood</v>
      </c>
      <c r="CQ43" s="27" t="str">
        <f>C142</f>
        <v>SpecialtyTransportation</v>
      </c>
      <c r="CR43" s="26" t="str">
        <f>C143</f>
        <v>SpecialtyTunnelLighting</v>
      </c>
      <c r="CS43" s="27" t="str">
        <f>C144</f>
        <v>SpecialtyWallGrazingSlicing</v>
      </c>
      <c r="CT43" s="26" t="str">
        <f>C145</f>
        <v>SpecialtyOther</v>
      </c>
      <c r="CU43" s="26" t="s">
        <v>69</v>
      </c>
    </row>
    <row r="44" spans="2:99" x14ac:dyDescent="0.25">
      <c r="B44" s="1" t="s">
        <v>306</v>
      </c>
      <c r="C44" s="1" t="s">
        <v>307</v>
      </c>
      <c r="D44" s="1" t="s">
        <v>308</v>
      </c>
      <c r="E44" s="1" t="s">
        <v>309</v>
      </c>
      <c r="F44" s="8" t="s">
        <v>310</v>
      </c>
      <c r="G44" s="8" t="s">
        <v>310</v>
      </c>
      <c r="H44" s="8" t="s">
        <v>310</v>
      </c>
      <c r="I44" s="8" t="s">
        <v>310</v>
      </c>
      <c r="J44" s="8" t="s">
        <v>310</v>
      </c>
      <c r="K44" s="8" t="s">
        <v>310</v>
      </c>
      <c r="L44" s="8" t="s">
        <v>310</v>
      </c>
      <c r="M44" s="8" t="s">
        <v>310</v>
      </c>
      <c r="N44" s="8" t="s">
        <v>310</v>
      </c>
      <c r="O44" s="8" t="s">
        <v>310</v>
      </c>
      <c r="P44" s="8" t="s">
        <v>310</v>
      </c>
      <c r="Q44" s="8" t="s">
        <v>310</v>
      </c>
      <c r="R44" s="8" t="s">
        <v>310</v>
      </c>
      <c r="S44" s="8" t="s">
        <v>310</v>
      </c>
      <c r="T44" s="8" t="s">
        <v>310</v>
      </c>
      <c r="U44" s="8" t="s">
        <v>310</v>
      </c>
      <c r="V44" s="8" t="s">
        <v>310</v>
      </c>
      <c r="W44" s="8" t="s">
        <v>310</v>
      </c>
      <c r="X44" s="8" t="s">
        <v>310</v>
      </c>
      <c r="Y44" s="8" t="s">
        <v>310</v>
      </c>
      <c r="Z44" s="8" t="s">
        <v>310</v>
      </c>
      <c r="AA44" s="8" t="s">
        <v>310</v>
      </c>
      <c r="AB44" s="8" t="s">
        <v>310</v>
      </c>
      <c r="AC44" s="8" t="s">
        <v>310</v>
      </c>
      <c r="AD44" s="8" t="s">
        <v>310</v>
      </c>
      <c r="AE44" s="8" t="s">
        <v>310</v>
      </c>
      <c r="AF44" s="8" t="s">
        <v>310</v>
      </c>
      <c r="AG44" s="8" t="s">
        <v>310</v>
      </c>
      <c r="AH44" s="8" t="s">
        <v>310</v>
      </c>
      <c r="AI44" s="8" t="s">
        <v>310</v>
      </c>
      <c r="AJ44" s="8" t="s">
        <v>310</v>
      </c>
      <c r="AK44" s="8" t="s">
        <v>310</v>
      </c>
      <c r="AL44" s="8" t="s">
        <v>310</v>
      </c>
      <c r="AM44" s="8" t="s">
        <v>310</v>
      </c>
      <c r="AN44" s="8" t="s">
        <v>310</v>
      </c>
      <c r="AO44" s="8" t="s">
        <v>310</v>
      </c>
      <c r="AP44" s="8" t="s">
        <v>310</v>
      </c>
      <c r="AQ44" s="8" t="s">
        <v>310</v>
      </c>
      <c r="AR44" s="8" t="s">
        <v>310</v>
      </c>
      <c r="AS44" s="8" t="s">
        <v>310</v>
      </c>
      <c r="AT44" s="8" t="s">
        <v>310</v>
      </c>
      <c r="AU44" s="8" t="s">
        <v>310</v>
      </c>
      <c r="AV44" s="8" t="s">
        <v>310</v>
      </c>
      <c r="AW44" s="8" t="s">
        <v>310</v>
      </c>
      <c r="AX44" s="8" t="s">
        <v>310</v>
      </c>
      <c r="AY44" s="8" t="s">
        <v>310</v>
      </c>
      <c r="AZ44" s="8" t="s">
        <v>310</v>
      </c>
      <c r="BA44" s="8" t="s">
        <v>310</v>
      </c>
      <c r="BB44" s="8" t="s">
        <v>310</v>
      </c>
      <c r="BC44" s="8" t="s">
        <v>310</v>
      </c>
      <c r="BD44" s="8" t="s">
        <v>310</v>
      </c>
      <c r="BE44" s="8" t="s">
        <v>310</v>
      </c>
      <c r="BF44" s="8" t="s">
        <v>310</v>
      </c>
      <c r="BG44" s="8" t="s">
        <v>310</v>
      </c>
      <c r="BH44" s="8" t="s">
        <v>310</v>
      </c>
      <c r="BI44" s="8" t="s">
        <v>310</v>
      </c>
      <c r="BJ44" s="8" t="s">
        <v>310</v>
      </c>
      <c r="BK44" s="8" t="s">
        <v>310</v>
      </c>
      <c r="BL44" s="8" t="s">
        <v>310</v>
      </c>
      <c r="BM44" s="8" t="s">
        <v>310</v>
      </c>
      <c r="BN44" s="8" t="s">
        <v>310</v>
      </c>
      <c r="BO44" s="8" t="s">
        <v>310</v>
      </c>
      <c r="BP44" s="8" t="s">
        <v>310</v>
      </c>
      <c r="BQ44" s="8" t="s">
        <v>310</v>
      </c>
      <c r="BR44" s="8" t="s">
        <v>310</v>
      </c>
      <c r="BS44" s="8" t="s">
        <v>310</v>
      </c>
      <c r="BT44" s="8" t="s">
        <v>310</v>
      </c>
      <c r="BU44" s="8" t="s">
        <v>310</v>
      </c>
      <c r="BV44" s="8" t="s">
        <v>310</v>
      </c>
      <c r="BW44" s="8" t="s">
        <v>310</v>
      </c>
      <c r="BX44" s="8" t="s">
        <v>310</v>
      </c>
      <c r="BY44" s="8" t="s">
        <v>310</v>
      </c>
      <c r="BZ44" s="8" t="s">
        <v>310</v>
      </c>
      <c r="CA44" s="8" t="s">
        <v>310</v>
      </c>
      <c r="CB44" s="8" t="s">
        <v>310</v>
      </c>
      <c r="CC44" s="8" t="s">
        <v>310</v>
      </c>
      <c r="CD44" s="8" t="s">
        <v>310</v>
      </c>
      <c r="CE44" s="8" t="s">
        <v>310</v>
      </c>
      <c r="CF44" s="8" t="s">
        <v>310</v>
      </c>
      <c r="CG44" s="8" t="s">
        <v>310</v>
      </c>
      <c r="CH44" s="8" t="s">
        <v>310</v>
      </c>
      <c r="CI44" s="8" t="s">
        <v>310</v>
      </c>
      <c r="CJ44" s="8" t="s">
        <v>310</v>
      </c>
      <c r="CK44" s="8" t="s">
        <v>310</v>
      </c>
      <c r="CL44" s="8" t="s">
        <v>310</v>
      </c>
      <c r="CM44" s="8" t="s">
        <v>310</v>
      </c>
      <c r="CN44" s="8" t="s">
        <v>310</v>
      </c>
      <c r="CO44" s="8" t="s">
        <v>310</v>
      </c>
      <c r="CP44" s="8" t="s">
        <v>310</v>
      </c>
      <c r="CQ44" s="8" t="s">
        <v>310</v>
      </c>
      <c r="CR44" s="8" t="s">
        <v>310</v>
      </c>
      <c r="CS44" s="8" t="s">
        <v>310</v>
      </c>
      <c r="CT44" s="8" t="s">
        <v>310</v>
      </c>
      <c r="CU44" s="8" t="s">
        <v>310</v>
      </c>
    </row>
    <row r="45" spans="2:99" x14ac:dyDescent="0.25">
      <c r="B45" t="s">
        <v>311</v>
      </c>
      <c r="C45" t="s">
        <v>312</v>
      </c>
      <c r="D45" t="s">
        <v>313</v>
      </c>
      <c r="E45" t="s">
        <v>314</v>
      </c>
      <c r="F45" s="8" t="s">
        <v>315</v>
      </c>
      <c r="G45" s="8" t="s">
        <v>315</v>
      </c>
      <c r="H45" s="8" t="s">
        <v>315</v>
      </c>
      <c r="I45" s="8" t="s">
        <v>315</v>
      </c>
      <c r="J45" s="8" t="s">
        <v>315</v>
      </c>
      <c r="K45" s="8" t="s">
        <v>315</v>
      </c>
      <c r="L45" s="8" t="s">
        <v>315</v>
      </c>
      <c r="M45" s="8" t="s">
        <v>315</v>
      </c>
      <c r="N45" s="8" t="s">
        <v>315</v>
      </c>
      <c r="O45" s="8" t="s">
        <v>315</v>
      </c>
      <c r="P45" s="8" t="s">
        <v>315</v>
      </c>
      <c r="Q45" s="8" t="s">
        <v>315</v>
      </c>
      <c r="R45" s="8" t="s">
        <v>315</v>
      </c>
      <c r="S45" s="8" t="s">
        <v>315</v>
      </c>
      <c r="T45" s="8" t="s">
        <v>315</v>
      </c>
      <c r="U45" s="8" t="s">
        <v>315</v>
      </c>
      <c r="V45" s="8" t="s">
        <v>315</v>
      </c>
      <c r="W45" s="8" t="s">
        <v>315</v>
      </c>
      <c r="X45" s="8" t="s">
        <v>315</v>
      </c>
      <c r="Y45" s="8" t="s">
        <v>315</v>
      </c>
      <c r="Z45" s="8" t="s">
        <v>315</v>
      </c>
      <c r="AA45" s="8" t="s">
        <v>315</v>
      </c>
      <c r="AB45" s="8" t="s">
        <v>315</v>
      </c>
      <c r="AC45" s="8" t="s">
        <v>315</v>
      </c>
      <c r="AD45" s="8" t="s">
        <v>315</v>
      </c>
      <c r="AE45" s="8" t="s">
        <v>315</v>
      </c>
      <c r="AF45" s="8" t="s">
        <v>315</v>
      </c>
      <c r="AG45" s="8" t="s">
        <v>315</v>
      </c>
      <c r="AH45" s="8" t="s">
        <v>315</v>
      </c>
      <c r="AI45" s="8" t="s">
        <v>316</v>
      </c>
      <c r="AJ45" s="8" t="s">
        <v>316</v>
      </c>
      <c r="AK45" s="8" t="s">
        <v>316</v>
      </c>
      <c r="AL45" s="8" t="s">
        <v>316</v>
      </c>
      <c r="AM45" s="8" t="s">
        <v>316</v>
      </c>
      <c r="AN45" s="8" t="s">
        <v>316</v>
      </c>
      <c r="AO45" s="8" t="s">
        <v>316</v>
      </c>
      <c r="AP45" s="8" t="s">
        <v>316</v>
      </c>
      <c r="AQ45" s="8" t="s">
        <v>316</v>
      </c>
      <c r="AR45" s="8" t="s">
        <v>316</v>
      </c>
      <c r="AS45" s="8" t="s">
        <v>315</v>
      </c>
      <c r="AT45" s="8" t="s">
        <v>315</v>
      </c>
      <c r="AU45" s="8" t="s">
        <v>315</v>
      </c>
      <c r="AV45" s="8" t="s">
        <v>315</v>
      </c>
      <c r="AW45" s="8" t="s">
        <v>315</v>
      </c>
      <c r="AX45" s="8" t="s">
        <v>315</v>
      </c>
      <c r="AY45" s="8" t="s">
        <v>315</v>
      </c>
      <c r="AZ45" s="8" t="s">
        <v>315</v>
      </c>
      <c r="BA45" s="8" t="s">
        <v>315</v>
      </c>
      <c r="BB45" s="8" t="s">
        <v>316</v>
      </c>
      <c r="BC45" s="8" t="s">
        <v>316</v>
      </c>
      <c r="BD45" s="8" t="s">
        <v>316</v>
      </c>
      <c r="BE45" s="8" t="s">
        <v>316</v>
      </c>
      <c r="BF45" s="8" t="s">
        <v>316</v>
      </c>
      <c r="BG45" s="8" t="s">
        <v>316</v>
      </c>
      <c r="BH45" s="8" t="s">
        <v>316</v>
      </c>
      <c r="BI45" s="8" t="s">
        <v>316</v>
      </c>
      <c r="BJ45" s="8" t="s">
        <v>316</v>
      </c>
      <c r="BK45" s="8" t="s">
        <v>316</v>
      </c>
      <c r="BL45" s="8" t="s">
        <v>316</v>
      </c>
      <c r="BM45" s="8" t="s">
        <v>316</v>
      </c>
      <c r="BN45" s="8" t="s">
        <v>315</v>
      </c>
      <c r="BO45" s="8" t="s">
        <v>315</v>
      </c>
      <c r="BP45" s="8" t="s">
        <v>315</v>
      </c>
      <c r="BQ45" s="8" t="s">
        <v>315</v>
      </c>
      <c r="BR45" s="8" t="s">
        <v>315</v>
      </c>
      <c r="BS45" s="8" t="s">
        <v>315</v>
      </c>
      <c r="BT45" s="8" t="s">
        <v>315</v>
      </c>
      <c r="BU45" s="8" t="s">
        <v>315</v>
      </c>
      <c r="BV45" s="8" t="s">
        <v>315</v>
      </c>
      <c r="BW45" s="8" t="s">
        <v>315</v>
      </c>
      <c r="BX45" s="8" t="s">
        <v>315</v>
      </c>
      <c r="BY45" s="8" t="s">
        <v>315</v>
      </c>
      <c r="BZ45" s="8" t="s">
        <v>315</v>
      </c>
      <c r="CA45" s="8" t="s">
        <v>315</v>
      </c>
      <c r="CB45" s="8" t="s">
        <v>315</v>
      </c>
      <c r="CC45" s="8" t="s">
        <v>315</v>
      </c>
      <c r="CD45" s="8" t="s">
        <v>315</v>
      </c>
      <c r="CE45" s="8" t="s">
        <v>315</v>
      </c>
      <c r="CF45" s="8" t="s">
        <v>315</v>
      </c>
      <c r="CG45" s="8" t="s">
        <v>315</v>
      </c>
      <c r="CH45" s="8" t="s">
        <v>315</v>
      </c>
      <c r="CI45" s="8" t="s">
        <v>315</v>
      </c>
      <c r="CJ45" s="8" t="s">
        <v>315</v>
      </c>
      <c r="CK45" s="8" t="s">
        <v>315</v>
      </c>
      <c r="CL45" s="8" t="s">
        <v>315</v>
      </c>
      <c r="CM45" s="8" t="s">
        <v>315</v>
      </c>
      <c r="CN45" s="8" t="s">
        <v>315</v>
      </c>
      <c r="CO45" s="8" t="s">
        <v>315</v>
      </c>
      <c r="CP45" s="8" t="s">
        <v>315</v>
      </c>
      <c r="CQ45" s="8" t="s">
        <v>315</v>
      </c>
      <c r="CR45" s="8" t="s">
        <v>315</v>
      </c>
      <c r="CS45" s="8" t="s">
        <v>315</v>
      </c>
      <c r="CT45" s="8" t="s">
        <v>315</v>
      </c>
      <c r="CU45" s="8" t="s">
        <v>315</v>
      </c>
    </row>
    <row r="46" spans="2:99" x14ac:dyDescent="0.25">
      <c r="B46" t="s">
        <v>317</v>
      </c>
      <c r="C46" t="s">
        <v>318</v>
      </c>
      <c r="D46" t="s">
        <v>313</v>
      </c>
      <c r="E46" t="s">
        <v>319</v>
      </c>
      <c r="F46" s="8" t="s">
        <v>320</v>
      </c>
      <c r="G46" s="8" t="s">
        <v>320</v>
      </c>
      <c r="H46" s="8" t="s">
        <v>320</v>
      </c>
      <c r="I46" s="8" t="s">
        <v>320</v>
      </c>
      <c r="J46" s="8" t="s">
        <v>320</v>
      </c>
      <c r="K46" s="8" t="s">
        <v>320</v>
      </c>
      <c r="L46" s="8" t="s">
        <v>320</v>
      </c>
      <c r="M46" s="8" t="s">
        <v>320</v>
      </c>
      <c r="N46" s="8" t="s">
        <v>320</v>
      </c>
      <c r="O46" s="8" t="s">
        <v>320</v>
      </c>
      <c r="P46" s="8" t="s">
        <v>320</v>
      </c>
      <c r="Q46" s="8" t="s">
        <v>320</v>
      </c>
      <c r="R46" s="8" t="s">
        <v>320</v>
      </c>
      <c r="S46" s="8" t="s">
        <v>320</v>
      </c>
      <c r="T46" s="8" t="s">
        <v>320</v>
      </c>
      <c r="U46" s="8" t="s">
        <v>320</v>
      </c>
      <c r="V46" s="8" t="s">
        <v>320</v>
      </c>
      <c r="W46" s="8" t="s">
        <v>320</v>
      </c>
      <c r="X46" s="8" t="s">
        <v>320</v>
      </c>
      <c r="Y46" s="8" t="s">
        <v>320</v>
      </c>
      <c r="Z46" s="8" t="s">
        <v>320</v>
      </c>
      <c r="AA46" s="8" t="s">
        <v>320</v>
      </c>
      <c r="AB46" s="8" t="s">
        <v>320</v>
      </c>
      <c r="AC46" s="8" t="s">
        <v>320</v>
      </c>
      <c r="AD46" s="8" t="s">
        <v>320</v>
      </c>
      <c r="AE46" s="8" t="s">
        <v>320</v>
      </c>
      <c r="AF46" s="8" t="s">
        <v>320</v>
      </c>
      <c r="AG46" s="8" t="s">
        <v>320</v>
      </c>
      <c r="AH46" s="8" t="s">
        <v>320</v>
      </c>
      <c r="AI46" s="8" t="s">
        <v>320</v>
      </c>
      <c r="AJ46" s="8" t="s">
        <v>320</v>
      </c>
      <c r="AK46" s="8" t="s">
        <v>320</v>
      </c>
      <c r="AL46" s="8" t="s">
        <v>320</v>
      </c>
      <c r="AM46" s="8" t="s">
        <v>320</v>
      </c>
      <c r="AN46" s="8" t="s">
        <v>320</v>
      </c>
      <c r="AO46" s="8" t="s">
        <v>320</v>
      </c>
      <c r="AP46" s="8" t="s">
        <v>320</v>
      </c>
      <c r="AQ46" s="8" t="s">
        <v>320</v>
      </c>
      <c r="AR46" s="8" t="s">
        <v>320</v>
      </c>
      <c r="AS46" s="8" t="s">
        <v>320</v>
      </c>
      <c r="AT46" s="8" t="s">
        <v>320</v>
      </c>
      <c r="AU46" s="8" t="s">
        <v>320</v>
      </c>
      <c r="AV46" s="8" t="s">
        <v>320</v>
      </c>
      <c r="AW46" s="8" t="s">
        <v>320</v>
      </c>
      <c r="AX46" s="8" t="s">
        <v>320</v>
      </c>
      <c r="AY46" s="8" t="s">
        <v>320</v>
      </c>
      <c r="AZ46" s="8" t="s">
        <v>320</v>
      </c>
      <c r="BA46" s="8" t="s">
        <v>320</v>
      </c>
      <c r="BB46" s="8" t="s">
        <v>320</v>
      </c>
      <c r="BC46" s="8" t="s">
        <v>320</v>
      </c>
      <c r="BD46" s="8" t="s">
        <v>320</v>
      </c>
      <c r="BE46" s="8" t="s">
        <v>320</v>
      </c>
      <c r="BF46" s="8" t="s">
        <v>320</v>
      </c>
      <c r="BG46" s="8" t="s">
        <v>320</v>
      </c>
      <c r="BH46" s="8" t="s">
        <v>320</v>
      </c>
      <c r="BI46" s="8" t="s">
        <v>320</v>
      </c>
      <c r="BJ46" s="8" t="s">
        <v>320</v>
      </c>
      <c r="BK46" s="8" t="s">
        <v>320</v>
      </c>
      <c r="BL46" s="8" t="s">
        <v>320</v>
      </c>
      <c r="BM46" s="8" t="s">
        <v>320</v>
      </c>
      <c r="BN46" s="8" t="s">
        <v>320</v>
      </c>
      <c r="BO46" s="8" t="s">
        <v>320</v>
      </c>
      <c r="BP46" s="8" t="s">
        <v>320</v>
      </c>
      <c r="BQ46" s="8" t="s">
        <v>320</v>
      </c>
      <c r="BR46" s="8" t="s">
        <v>320</v>
      </c>
      <c r="BS46" s="8" t="s">
        <v>320</v>
      </c>
      <c r="BT46" s="8" t="s">
        <v>320</v>
      </c>
      <c r="BU46" s="8" t="s">
        <v>320</v>
      </c>
      <c r="BV46" s="8" t="s">
        <v>320</v>
      </c>
      <c r="BW46" s="8" t="s">
        <v>320</v>
      </c>
      <c r="BX46" s="8" t="s">
        <v>320</v>
      </c>
      <c r="BY46" s="8" t="s">
        <v>320</v>
      </c>
      <c r="BZ46" s="8" t="s">
        <v>320</v>
      </c>
      <c r="CA46" s="8" t="s">
        <v>320</v>
      </c>
      <c r="CB46" s="8" t="s">
        <v>320</v>
      </c>
      <c r="CC46" s="8" t="s">
        <v>320</v>
      </c>
      <c r="CD46" s="8" t="s">
        <v>320</v>
      </c>
      <c r="CE46" s="8" t="s">
        <v>320</v>
      </c>
      <c r="CF46" s="8" t="s">
        <v>320</v>
      </c>
      <c r="CG46" s="8" t="s">
        <v>320</v>
      </c>
      <c r="CH46" s="8" t="s">
        <v>320</v>
      </c>
      <c r="CI46" s="8" t="s">
        <v>320</v>
      </c>
      <c r="CJ46" s="8" t="s">
        <v>320</v>
      </c>
      <c r="CK46" s="8" t="s">
        <v>320</v>
      </c>
      <c r="CL46" s="8" t="s">
        <v>320</v>
      </c>
      <c r="CM46" s="8" t="s">
        <v>320</v>
      </c>
      <c r="CN46" s="8" t="s">
        <v>320</v>
      </c>
      <c r="CO46" s="8" t="s">
        <v>320</v>
      </c>
      <c r="CP46" s="8" t="s">
        <v>320</v>
      </c>
      <c r="CQ46" s="8" t="s">
        <v>320</v>
      </c>
      <c r="CR46" s="8" t="s">
        <v>320</v>
      </c>
      <c r="CS46" s="8" t="s">
        <v>320</v>
      </c>
      <c r="CT46" s="8" t="s">
        <v>320</v>
      </c>
      <c r="CU46" s="8" t="s">
        <v>320</v>
      </c>
    </row>
    <row r="47" spans="2:99" x14ac:dyDescent="0.25">
      <c r="B47" s="178" t="s">
        <v>321</v>
      </c>
      <c r="C47" s="178" t="s">
        <v>322</v>
      </c>
      <c r="D47" t="s">
        <v>313</v>
      </c>
      <c r="E47" t="s">
        <v>323</v>
      </c>
      <c r="F47" s="8" t="s">
        <v>324</v>
      </c>
      <c r="G47" s="8" t="s">
        <v>324</v>
      </c>
      <c r="H47" s="8" t="s">
        <v>324</v>
      </c>
      <c r="I47" s="8" t="s">
        <v>324</v>
      </c>
      <c r="J47" s="8" t="s">
        <v>324</v>
      </c>
      <c r="K47" s="8" t="s">
        <v>324</v>
      </c>
      <c r="L47" s="8" t="s">
        <v>324</v>
      </c>
      <c r="M47" s="8" t="s">
        <v>324</v>
      </c>
      <c r="N47" s="8" t="s">
        <v>324</v>
      </c>
      <c r="O47" s="8" t="s">
        <v>324</v>
      </c>
      <c r="P47" s="8" t="s">
        <v>324</v>
      </c>
      <c r="Q47" s="8" t="s">
        <v>324</v>
      </c>
      <c r="R47" s="8" t="s">
        <v>324</v>
      </c>
      <c r="S47" s="8" t="s">
        <v>324</v>
      </c>
      <c r="T47" s="8" t="s">
        <v>324</v>
      </c>
      <c r="U47" s="8" t="s">
        <v>324</v>
      </c>
      <c r="V47" s="8" t="s">
        <v>324</v>
      </c>
      <c r="W47" s="8" t="s">
        <v>324</v>
      </c>
      <c r="X47" s="8" t="s">
        <v>324</v>
      </c>
      <c r="Y47" s="8" t="s">
        <v>324</v>
      </c>
      <c r="Z47" s="8" t="s">
        <v>324</v>
      </c>
      <c r="AA47" s="8" t="s">
        <v>324</v>
      </c>
      <c r="AB47" s="8" t="s">
        <v>324</v>
      </c>
      <c r="AC47" s="8" t="s">
        <v>324</v>
      </c>
      <c r="AD47" s="8" t="s">
        <v>324</v>
      </c>
      <c r="AE47" s="8" t="s">
        <v>324</v>
      </c>
      <c r="AF47" s="8" t="s">
        <v>324</v>
      </c>
      <c r="AG47" s="8" t="s">
        <v>324</v>
      </c>
      <c r="AH47" s="8" t="s">
        <v>324</v>
      </c>
      <c r="AI47" s="8" t="s">
        <v>324</v>
      </c>
      <c r="AJ47" s="8" t="s">
        <v>324</v>
      </c>
      <c r="AK47" s="8" t="s">
        <v>324</v>
      </c>
      <c r="AL47" s="8" t="s">
        <v>324</v>
      </c>
      <c r="AM47" s="8" t="s">
        <v>324</v>
      </c>
      <c r="AN47" s="8" t="s">
        <v>324</v>
      </c>
      <c r="AO47" s="8" t="s">
        <v>324</v>
      </c>
      <c r="AP47" s="8" t="s">
        <v>324</v>
      </c>
      <c r="AQ47" s="8" t="s">
        <v>324</v>
      </c>
      <c r="AR47" s="8" t="s">
        <v>324</v>
      </c>
      <c r="AS47" s="8" t="s">
        <v>324</v>
      </c>
      <c r="AT47" s="8" t="s">
        <v>324</v>
      </c>
      <c r="AU47" s="8" t="s">
        <v>324</v>
      </c>
      <c r="AV47" s="8" t="s">
        <v>324</v>
      </c>
      <c r="AW47" s="8" t="s">
        <v>324</v>
      </c>
      <c r="AX47" s="8" t="s">
        <v>324</v>
      </c>
      <c r="AY47" s="8" t="s">
        <v>324</v>
      </c>
      <c r="AZ47" s="8" t="s">
        <v>324</v>
      </c>
      <c r="BA47" s="8" t="s">
        <v>324</v>
      </c>
      <c r="BB47" s="8" t="s">
        <v>324</v>
      </c>
      <c r="BC47" s="8" t="s">
        <v>324</v>
      </c>
      <c r="BD47" s="8" t="s">
        <v>324</v>
      </c>
      <c r="BE47" s="8" t="s">
        <v>324</v>
      </c>
      <c r="BF47" s="8" t="s">
        <v>324</v>
      </c>
      <c r="BG47" s="8" t="s">
        <v>324</v>
      </c>
      <c r="BH47" s="8" t="s">
        <v>324</v>
      </c>
      <c r="BI47" s="8" t="s">
        <v>324</v>
      </c>
      <c r="BJ47" s="8" t="s">
        <v>324</v>
      </c>
      <c r="BK47" s="8" t="s">
        <v>324</v>
      </c>
      <c r="BL47" s="8" t="s">
        <v>324</v>
      </c>
      <c r="BM47" s="8" t="s">
        <v>324</v>
      </c>
      <c r="BN47" s="8" t="s">
        <v>324</v>
      </c>
      <c r="BO47" s="8" t="s">
        <v>324</v>
      </c>
      <c r="BP47" s="8" t="s">
        <v>324</v>
      </c>
      <c r="BQ47" s="8" t="s">
        <v>324</v>
      </c>
      <c r="BR47" s="8" t="s">
        <v>324</v>
      </c>
      <c r="BS47" s="8" t="s">
        <v>324</v>
      </c>
      <c r="BT47" s="8" t="s">
        <v>324</v>
      </c>
      <c r="BU47" s="8" t="s">
        <v>324</v>
      </c>
      <c r="BV47" s="8" t="s">
        <v>324</v>
      </c>
      <c r="BW47" s="8" t="s">
        <v>324</v>
      </c>
      <c r="BX47" s="8" t="s">
        <v>324</v>
      </c>
      <c r="BY47" s="8" t="s">
        <v>324</v>
      </c>
      <c r="BZ47" s="8" t="s">
        <v>324</v>
      </c>
      <c r="CA47" s="8" t="s">
        <v>324</v>
      </c>
      <c r="CB47" s="8" t="s">
        <v>324</v>
      </c>
      <c r="CC47" s="8" t="s">
        <v>324</v>
      </c>
      <c r="CD47" s="8" t="s">
        <v>324</v>
      </c>
      <c r="CE47" s="8" t="s">
        <v>324</v>
      </c>
      <c r="CF47" s="8" t="s">
        <v>324</v>
      </c>
      <c r="CG47" s="8" t="s">
        <v>324</v>
      </c>
      <c r="CH47" s="8" t="s">
        <v>324</v>
      </c>
      <c r="CI47" s="8" t="s">
        <v>324</v>
      </c>
      <c r="CJ47" s="8" t="s">
        <v>324</v>
      </c>
      <c r="CK47" s="8" t="s">
        <v>324</v>
      </c>
      <c r="CL47" s="8" t="s">
        <v>324</v>
      </c>
      <c r="CM47" s="8" t="s">
        <v>324</v>
      </c>
      <c r="CN47" s="8" t="s">
        <v>324</v>
      </c>
      <c r="CO47" s="8" t="s">
        <v>324</v>
      </c>
      <c r="CP47" s="8" t="s">
        <v>324</v>
      </c>
      <c r="CQ47" s="8" t="s">
        <v>324</v>
      </c>
      <c r="CR47" s="8" t="s">
        <v>324</v>
      </c>
      <c r="CS47" s="8" t="s">
        <v>324</v>
      </c>
      <c r="CT47" s="8" t="s">
        <v>324</v>
      </c>
      <c r="CU47" s="8" t="s">
        <v>324</v>
      </c>
    </row>
    <row r="48" spans="2:99" x14ac:dyDescent="0.25">
      <c r="B48" s="178" t="s">
        <v>325</v>
      </c>
      <c r="C48" s="178" t="s">
        <v>326</v>
      </c>
      <c r="F48" s="8" t="s">
        <v>327</v>
      </c>
      <c r="G48" s="8" t="s">
        <v>327</v>
      </c>
      <c r="H48" s="8" t="s">
        <v>327</v>
      </c>
      <c r="I48" s="8" t="s">
        <v>327</v>
      </c>
      <c r="J48" s="8" t="s">
        <v>327</v>
      </c>
      <c r="K48" s="8" t="s">
        <v>327</v>
      </c>
      <c r="L48" s="8" t="s">
        <v>327</v>
      </c>
      <c r="M48" s="8" t="s">
        <v>327</v>
      </c>
      <c r="N48" s="8" t="s">
        <v>327</v>
      </c>
      <c r="O48" s="8" t="s">
        <v>327</v>
      </c>
      <c r="P48" s="8" t="s">
        <v>327</v>
      </c>
      <c r="Q48" s="8" t="s">
        <v>327</v>
      </c>
      <c r="R48" s="8" t="s">
        <v>327</v>
      </c>
      <c r="S48" s="8" t="s">
        <v>327</v>
      </c>
      <c r="T48" s="8" t="s">
        <v>327</v>
      </c>
      <c r="U48" s="8" t="s">
        <v>327</v>
      </c>
      <c r="V48" s="8" t="s">
        <v>327</v>
      </c>
      <c r="W48" s="8" t="s">
        <v>327</v>
      </c>
      <c r="X48" s="8" t="s">
        <v>327</v>
      </c>
      <c r="Y48" s="8" t="s">
        <v>327</v>
      </c>
      <c r="Z48" s="8" t="s">
        <v>327</v>
      </c>
      <c r="AA48" s="8" t="s">
        <v>327</v>
      </c>
      <c r="AB48" s="8" t="s">
        <v>327</v>
      </c>
      <c r="AC48" s="8" t="s">
        <v>327</v>
      </c>
      <c r="AD48" s="8" t="s">
        <v>327</v>
      </c>
      <c r="AE48" s="8" t="s">
        <v>327</v>
      </c>
      <c r="AF48" s="8" t="s">
        <v>327</v>
      </c>
      <c r="AG48" s="8" t="s">
        <v>327</v>
      </c>
      <c r="AH48" s="8" t="s">
        <v>327</v>
      </c>
      <c r="AI48" s="8" t="s">
        <v>315</v>
      </c>
      <c r="AJ48" s="8" t="s">
        <v>315</v>
      </c>
      <c r="AK48" s="8" t="s">
        <v>315</v>
      </c>
      <c r="AL48" s="8" t="s">
        <v>315</v>
      </c>
      <c r="AM48" s="8" t="s">
        <v>315</v>
      </c>
      <c r="AN48" s="8" t="s">
        <v>315</v>
      </c>
      <c r="AO48" s="8" t="s">
        <v>315</v>
      </c>
      <c r="AP48" s="8" t="s">
        <v>315</v>
      </c>
      <c r="AQ48" s="8" t="s">
        <v>315</v>
      </c>
      <c r="AR48" s="8" t="s">
        <v>315</v>
      </c>
      <c r="AS48" s="8" t="s">
        <v>327</v>
      </c>
      <c r="AT48" s="8" t="s">
        <v>327</v>
      </c>
      <c r="AU48" s="8" t="s">
        <v>327</v>
      </c>
      <c r="AV48" s="8" t="s">
        <v>327</v>
      </c>
      <c r="AW48" s="8" t="s">
        <v>327</v>
      </c>
      <c r="AX48" s="8" t="s">
        <v>327</v>
      </c>
      <c r="AY48" s="8" t="s">
        <v>327</v>
      </c>
      <c r="AZ48" s="8" t="s">
        <v>327</v>
      </c>
      <c r="BA48" s="8" t="s">
        <v>327</v>
      </c>
      <c r="BB48" s="8" t="s">
        <v>315</v>
      </c>
      <c r="BC48" s="8" t="s">
        <v>315</v>
      </c>
      <c r="BD48" s="8" t="s">
        <v>315</v>
      </c>
      <c r="BE48" s="8" t="s">
        <v>315</v>
      </c>
      <c r="BF48" s="8" t="s">
        <v>315</v>
      </c>
      <c r="BG48" s="8" t="s">
        <v>315</v>
      </c>
      <c r="BH48" s="8" t="s">
        <v>315</v>
      </c>
      <c r="BI48" s="8" t="s">
        <v>315</v>
      </c>
      <c r="BJ48" s="8" t="s">
        <v>315</v>
      </c>
      <c r="BK48" s="8" t="s">
        <v>315</v>
      </c>
      <c r="BL48" s="8" t="s">
        <v>315</v>
      </c>
      <c r="BM48" s="8" t="s">
        <v>315</v>
      </c>
      <c r="BN48" s="8" t="s">
        <v>327</v>
      </c>
      <c r="BO48" s="8" t="s">
        <v>327</v>
      </c>
      <c r="BP48" s="8" t="s">
        <v>327</v>
      </c>
      <c r="BQ48" s="8" t="s">
        <v>327</v>
      </c>
      <c r="BR48" s="8" t="s">
        <v>327</v>
      </c>
      <c r="BS48" s="8" t="s">
        <v>327</v>
      </c>
      <c r="BT48" s="8" t="s">
        <v>327</v>
      </c>
      <c r="BU48" s="8" t="s">
        <v>327</v>
      </c>
      <c r="BV48" s="8" t="s">
        <v>327</v>
      </c>
      <c r="BW48" s="8" t="s">
        <v>327</v>
      </c>
      <c r="BX48" s="8" t="s">
        <v>327</v>
      </c>
      <c r="BY48" s="8" t="s">
        <v>327</v>
      </c>
      <c r="BZ48" s="8" t="s">
        <v>327</v>
      </c>
      <c r="CA48" s="8" t="s">
        <v>327</v>
      </c>
      <c r="CB48" s="8" t="s">
        <v>327</v>
      </c>
      <c r="CC48" s="8" t="s">
        <v>327</v>
      </c>
      <c r="CD48" s="8" t="s">
        <v>327</v>
      </c>
      <c r="CE48" s="8" t="s">
        <v>327</v>
      </c>
      <c r="CF48" s="8" t="s">
        <v>327</v>
      </c>
      <c r="CG48" s="8" t="s">
        <v>327</v>
      </c>
      <c r="CH48" s="8" t="s">
        <v>327</v>
      </c>
      <c r="CI48" s="8" t="s">
        <v>327</v>
      </c>
      <c r="CJ48" s="8" t="s">
        <v>327</v>
      </c>
      <c r="CK48" s="8" t="s">
        <v>327</v>
      </c>
      <c r="CL48" s="8" t="s">
        <v>327</v>
      </c>
      <c r="CM48" s="8" t="s">
        <v>327</v>
      </c>
      <c r="CN48" s="8" t="s">
        <v>327</v>
      </c>
      <c r="CO48" s="8" t="s">
        <v>327</v>
      </c>
      <c r="CP48" s="8" t="s">
        <v>327</v>
      </c>
      <c r="CQ48" s="8" t="s">
        <v>327</v>
      </c>
      <c r="CR48" s="8" t="s">
        <v>327</v>
      </c>
      <c r="CS48" s="8" t="s">
        <v>327</v>
      </c>
      <c r="CT48" s="8" t="s">
        <v>327</v>
      </c>
      <c r="CU48" s="8" t="s">
        <v>328</v>
      </c>
    </row>
    <row r="49" spans="2:99" x14ac:dyDescent="0.25">
      <c r="B49" t="s">
        <v>329</v>
      </c>
      <c r="C49" t="s">
        <v>329</v>
      </c>
      <c r="D49" t="s">
        <v>313</v>
      </c>
      <c r="E49" t="s">
        <v>330</v>
      </c>
      <c r="F49" s="8" t="s">
        <v>331</v>
      </c>
      <c r="G49" s="8" t="s">
        <v>331</v>
      </c>
      <c r="H49" s="8" t="s">
        <v>331</v>
      </c>
      <c r="I49" s="8" t="s">
        <v>331</v>
      </c>
      <c r="J49" s="8" t="s">
        <v>331</v>
      </c>
      <c r="K49" s="8" t="s">
        <v>331</v>
      </c>
      <c r="L49" s="8" t="s">
        <v>331</v>
      </c>
      <c r="M49" s="8" t="s">
        <v>331</v>
      </c>
      <c r="N49" s="8" t="s">
        <v>331</v>
      </c>
      <c r="O49" s="8" t="s">
        <v>331</v>
      </c>
      <c r="P49" s="8" t="s">
        <v>331</v>
      </c>
      <c r="Q49" s="8" t="s">
        <v>331</v>
      </c>
      <c r="R49" s="8" t="s">
        <v>331</v>
      </c>
      <c r="S49" s="8" t="s">
        <v>331</v>
      </c>
      <c r="T49" s="8" t="s">
        <v>331</v>
      </c>
      <c r="U49" s="8" t="s">
        <v>331</v>
      </c>
      <c r="V49" s="8" t="s">
        <v>331</v>
      </c>
      <c r="W49" s="8" t="s">
        <v>331</v>
      </c>
      <c r="X49" s="8" t="s">
        <v>331</v>
      </c>
      <c r="Y49" s="8" t="s">
        <v>331</v>
      </c>
      <c r="Z49" s="8" t="s">
        <v>331</v>
      </c>
      <c r="AA49" s="8" t="s">
        <v>331</v>
      </c>
      <c r="AB49" s="8" t="s">
        <v>331</v>
      </c>
      <c r="AC49" s="8" t="s">
        <v>331</v>
      </c>
      <c r="AD49" s="8" t="s">
        <v>331</v>
      </c>
      <c r="AE49" s="8" t="s">
        <v>331</v>
      </c>
      <c r="AF49" s="8" t="s">
        <v>331</v>
      </c>
      <c r="AG49" s="8" t="s">
        <v>331</v>
      </c>
      <c r="AH49" s="8" t="s">
        <v>331</v>
      </c>
      <c r="AI49" s="8" t="s">
        <v>332</v>
      </c>
      <c r="AJ49" s="8" t="s">
        <v>332</v>
      </c>
      <c r="AK49" s="8" t="s">
        <v>332</v>
      </c>
      <c r="AL49" s="8" t="s">
        <v>332</v>
      </c>
      <c r="AM49" s="8" t="s">
        <v>332</v>
      </c>
      <c r="AN49" s="8" t="s">
        <v>332</v>
      </c>
      <c r="AO49" s="8" t="s">
        <v>332</v>
      </c>
      <c r="AP49" s="8" t="s">
        <v>332</v>
      </c>
      <c r="AQ49" s="8" t="s">
        <v>332</v>
      </c>
      <c r="AR49" s="8" t="s">
        <v>332</v>
      </c>
      <c r="AS49" s="8" t="s">
        <v>331</v>
      </c>
      <c r="AT49" s="8" t="s">
        <v>331</v>
      </c>
      <c r="AU49" s="8" t="s">
        <v>331</v>
      </c>
      <c r="AV49" s="8" t="s">
        <v>331</v>
      </c>
      <c r="AW49" s="8" t="s">
        <v>331</v>
      </c>
      <c r="AX49" s="8" t="s">
        <v>331</v>
      </c>
      <c r="AY49" s="8" t="s">
        <v>331</v>
      </c>
      <c r="AZ49" s="8" t="s">
        <v>331</v>
      </c>
      <c r="BA49" s="8" t="s">
        <v>331</v>
      </c>
      <c r="BB49" s="8" t="s">
        <v>332</v>
      </c>
      <c r="BC49" s="8" t="s">
        <v>332</v>
      </c>
      <c r="BD49" s="8" t="s">
        <v>332</v>
      </c>
      <c r="BE49" s="8" t="s">
        <v>332</v>
      </c>
      <c r="BF49" s="8" t="s">
        <v>332</v>
      </c>
      <c r="BG49" s="8" t="s">
        <v>332</v>
      </c>
      <c r="BH49" s="8" t="s">
        <v>332</v>
      </c>
      <c r="BI49" s="8" t="s">
        <v>332</v>
      </c>
      <c r="BJ49" s="8" t="s">
        <v>332</v>
      </c>
      <c r="BK49" s="8" t="s">
        <v>332</v>
      </c>
      <c r="BL49" s="8" t="s">
        <v>332</v>
      </c>
      <c r="BM49" s="8" t="s">
        <v>332</v>
      </c>
      <c r="BN49" s="8" t="s">
        <v>331</v>
      </c>
      <c r="BO49" s="8" t="s">
        <v>331</v>
      </c>
      <c r="BP49" s="8" t="s">
        <v>331</v>
      </c>
      <c r="BQ49" s="8" t="s">
        <v>331</v>
      </c>
      <c r="BR49" s="8" t="s">
        <v>331</v>
      </c>
      <c r="BS49" s="8" t="s">
        <v>331</v>
      </c>
      <c r="BT49" s="8" t="s">
        <v>331</v>
      </c>
      <c r="BU49" s="8" t="s">
        <v>331</v>
      </c>
      <c r="BV49" s="8" t="s">
        <v>331</v>
      </c>
      <c r="BW49" s="8" t="s">
        <v>331</v>
      </c>
      <c r="BX49" s="8" t="s">
        <v>331</v>
      </c>
      <c r="BY49" s="8" t="s">
        <v>331</v>
      </c>
      <c r="BZ49" s="8" t="s">
        <v>331</v>
      </c>
      <c r="CA49" s="8" t="s">
        <v>331</v>
      </c>
      <c r="CB49" s="8" t="s">
        <v>331</v>
      </c>
      <c r="CC49" s="8" t="s">
        <v>331</v>
      </c>
      <c r="CD49" s="8" t="s">
        <v>331</v>
      </c>
      <c r="CE49" s="8" t="s">
        <v>331</v>
      </c>
      <c r="CF49" s="8" t="s">
        <v>331</v>
      </c>
      <c r="CG49" s="8" t="s">
        <v>331</v>
      </c>
      <c r="CH49" s="8" t="s">
        <v>331</v>
      </c>
      <c r="CI49" s="8" t="s">
        <v>331</v>
      </c>
      <c r="CJ49" s="8" t="s">
        <v>331</v>
      </c>
      <c r="CK49" s="8" t="s">
        <v>331</v>
      </c>
      <c r="CL49" s="8" t="s">
        <v>331</v>
      </c>
      <c r="CM49" s="8" t="s">
        <v>331</v>
      </c>
      <c r="CN49" s="8" t="s">
        <v>331</v>
      </c>
      <c r="CO49" s="8" t="s">
        <v>331</v>
      </c>
      <c r="CP49" s="8" t="s">
        <v>331</v>
      </c>
      <c r="CQ49" s="8" t="s">
        <v>331</v>
      </c>
      <c r="CR49" s="8" t="s">
        <v>331</v>
      </c>
      <c r="CS49" s="8" t="s">
        <v>331</v>
      </c>
      <c r="CT49" s="8" t="s">
        <v>331</v>
      </c>
      <c r="CU49" s="8" t="s">
        <v>333</v>
      </c>
    </row>
    <row r="50" spans="2:99" x14ac:dyDescent="0.25">
      <c r="B50" t="s">
        <v>334</v>
      </c>
      <c r="C50" t="s">
        <v>335</v>
      </c>
      <c r="F50" s="8" t="s">
        <v>336</v>
      </c>
      <c r="G50" s="8" t="s">
        <v>336</v>
      </c>
      <c r="H50" s="8" t="s">
        <v>336</v>
      </c>
      <c r="I50" s="8" t="s">
        <v>336</v>
      </c>
      <c r="J50" s="8" t="s">
        <v>336</v>
      </c>
      <c r="K50" s="8" t="s">
        <v>336</v>
      </c>
      <c r="L50" s="8" t="s">
        <v>336</v>
      </c>
      <c r="M50" s="8" t="s">
        <v>336</v>
      </c>
      <c r="N50" s="8" t="s">
        <v>336</v>
      </c>
      <c r="O50" s="8" t="s">
        <v>336</v>
      </c>
      <c r="P50" s="8" t="s">
        <v>336</v>
      </c>
      <c r="Q50" s="8" t="s">
        <v>336</v>
      </c>
      <c r="R50" s="8" t="s">
        <v>336</v>
      </c>
      <c r="S50" s="8" t="s">
        <v>336</v>
      </c>
      <c r="T50" s="8" t="s">
        <v>336</v>
      </c>
      <c r="U50" s="8" t="s">
        <v>336</v>
      </c>
      <c r="V50" s="8" t="s">
        <v>336</v>
      </c>
      <c r="W50" s="8" t="s">
        <v>336</v>
      </c>
      <c r="X50" s="8" t="s">
        <v>336</v>
      </c>
      <c r="Y50" s="8" t="s">
        <v>336</v>
      </c>
      <c r="Z50" s="8" t="s">
        <v>336</v>
      </c>
      <c r="AA50" s="8" t="s">
        <v>336</v>
      </c>
      <c r="AB50" s="8" t="s">
        <v>336</v>
      </c>
      <c r="AC50" s="8" t="s">
        <v>336</v>
      </c>
      <c r="AD50" s="8" t="s">
        <v>336</v>
      </c>
      <c r="AE50" s="8" t="s">
        <v>336</v>
      </c>
      <c r="AF50" s="8" t="s">
        <v>336</v>
      </c>
      <c r="AG50" s="8" t="s">
        <v>336</v>
      </c>
      <c r="AH50" s="8" t="s">
        <v>336</v>
      </c>
      <c r="AI50" s="8" t="s">
        <v>337</v>
      </c>
      <c r="AJ50" s="8" t="s">
        <v>337</v>
      </c>
      <c r="AK50" s="8" t="s">
        <v>337</v>
      </c>
      <c r="AL50" s="8" t="s">
        <v>337</v>
      </c>
      <c r="AM50" s="8" t="s">
        <v>337</v>
      </c>
      <c r="AN50" s="8" t="s">
        <v>337</v>
      </c>
      <c r="AO50" s="8" t="s">
        <v>337</v>
      </c>
      <c r="AP50" s="8" t="s">
        <v>337</v>
      </c>
      <c r="AQ50" s="8" t="s">
        <v>337</v>
      </c>
      <c r="AR50" s="8" t="s">
        <v>337</v>
      </c>
      <c r="AS50" s="8" t="s">
        <v>336</v>
      </c>
      <c r="AT50" s="8" t="s">
        <v>336</v>
      </c>
      <c r="AU50" s="8" t="s">
        <v>336</v>
      </c>
      <c r="AV50" s="8" t="s">
        <v>336</v>
      </c>
      <c r="AW50" s="8" t="s">
        <v>336</v>
      </c>
      <c r="AX50" s="8" t="s">
        <v>336</v>
      </c>
      <c r="AY50" s="8" t="s">
        <v>336</v>
      </c>
      <c r="AZ50" s="8" t="s">
        <v>336</v>
      </c>
      <c r="BA50" s="8" t="s">
        <v>336</v>
      </c>
      <c r="BB50" s="8" t="s">
        <v>337</v>
      </c>
      <c r="BC50" s="8" t="s">
        <v>337</v>
      </c>
      <c r="BD50" s="8" t="s">
        <v>337</v>
      </c>
      <c r="BE50" s="8" t="s">
        <v>337</v>
      </c>
      <c r="BF50" s="8" t="s">
        <v>337</v>
      </c>
      <c r="BG50" s="8" t="s">
        <v>337</v>
      </c>
      <c r="BH50" s="8" t="s">
        <v>337</v>
      </c>
      <c r="BI50" s="8" t="s">
        <v>337</v>
      </c>
      <c r="BJ50" s="8" t="s">
        <v>337</v>
      </c>
      <c r="BK50" s="8" t="s">
        <v>337</v>
      </c>
      <c r="BL50" s="8" t="s">
        <v>337</v>
      </c>
      <c r="BM50" s="8" t="s">
        <v>337</v>
      </c>
      <c r="BN50" s="8" t="s">
        <v>336</v>
      </c>
      <c r="BO50" s="8" t="s">
        <v>336</v>
      </c>
      <c r="BP50" s="8" t="s">
        <v>336</v>
      </c>
      <c r="BQ50" s="8" t="s">
        <v>336</v>
      </c>
      <c r="BR50" s="8" t="s">
        <v>336</v>
      </c>
      <c r="BS50" s="8" t="s">
        <v>336</v>
      </c>
      <c r="BT50" s="8" t="s">
        <v>336</v>
      </c>
      <c r="BU50" s="8" t="s">
        <v>336</v>
      </c>
      <c r="BV50" s="8" t="s">
        <v>336</v>
      </c>
      <c r="BW50" s="8" t="s">
        <v>336</v>
      </c>
      <c r="BX50" s="8" t="s">
        <v>336</v>
      </c>
      <c r="BY50" s="8" t="s">
        <v>336</v>
      </c>
      <c r="BZ50" s="8" t="s">
        <v>336</v>
      </c>
      <c r="CA50" s="8" t="s">
        <v>336</v>
      </c>
      <c r="CB50" s="8" t="s">
        <v>336</v>
      </c>
      <c r="CC50" s="8" t="s">
        <v>336</v>
      </c>
      <c r="CD50" s="8" t="s">
        <v>336</v>
      </c>
      <c r="CE50" s="8" t="s">
        <v>336</v>
      </c>
      <c r="CF50" s="8" t="s">
        <v>336</v>
      </c>
      <c r="CG50" s="8" t="s">
        <v>336</v>
      </c>
      <c r="CH50" s="8" t="s">
        <v>336</v>
      </c>
      <c r="CI50" s="8" t="s">
        <v>336</v>
      </c>
      <c r="CJ50" s="8" t="s">
        <v>336</v>
      </c>
      <c r="CK50" s="8" t="s">
        <v>336</v>
      </c>
      <c r="CL50" s="8" t="s">
        <v>336</v>
      </c>
      <c r="CM50" s="8" t="s">
        <v>336</v>
      </c>
      <c r="CN50" s="8" t="s">
        <v>336</v>
      </c>
      <c r="CO50" s="8" t="s">
        <v>336</v>
      </c>
      <c r="CP50" s="8" t="s">
        <v>336</v>
      </c>
      <c r="CQ50" s="8" t="s">
        <v>336</v>
      </c>
      <c r="CR50" s="8" t="s">
        <v>336</v>
      </c>
      <c r="CS50" s="8" t="s">
        <v>336</v>
      </c>
      <c r="CT50" s="8" t="s">
        <v>336</v>
      </c>
      <c r="CU50" s="8" t="s">
        <v>338</v>
      </c>
    </row>
    <row r="51" spans="2:99" x14ac:dyDescent="0.25">
      <c r="B51" t="s">
        <v>339</v>
      </c>
      <c r="C51" t="s">
        <v>340</v>
      </c>
      <c r="D51" t="s">
        <v>313</v>
      </c>
      <c r="E51" t="s">
        <v>341</v>
      </c>
      <c r="F51" s="8" t="s">
        <v>342</v>
      </c>
      <c r="G51" s="8" t="s">
        <v>342</v>
      </c>
      <c r="H51" s="8" t="s">
        <v>342</v>
      </c>
      <c r="I51" s="8" t="s">
        <v>342</v>
      </c>
      <c r="J51" s="8" t="s">
        <v>342</v>
      </c>
      <c r="K51" s="8" t="s">
        <v>342</v>
      </c>
      <c r="L51" s="8" t="s">
        <v>342</v>
      </c>
      <c r="M51" s="8" t="s">
        <v>342</v>
      </c>
      <c r="N51" s="8" t="s">
        <v>342</v>
      </c>
      <c r="O51" s="8" t="s">
        <v>342</v>
      </c>
      <c r="P51" s="8" t="s">
        <v>342</v>
      </c>
      <c r="Q51" s="8" t="s">
        <v>342</v>
      </c>
      <c r="R51" s="8" t="s">
        <v>342</v>
      </c>
      <c r="S51" s="8" t="s">
        <v>342</v>
      </c>
      <c r="T51" s="8" t="s">
        <v>342</v>
      </c>
      <c r="U51" s="8" t="s">
        <v>342</v>
      </c>
      <c r="V51" s="8" t="s">
        <v>342</v>
      </c>
      <c r="W51" s="8" t="s">
        <v>342</v>
      </c>
      <c r="X51" s="8" t="s">
        <v>342</v>
      </c>
      <c r="Y51" s="8" t="s">
        <v>342</v>
      </c>
      <c r="Z51" s="8" t="s">
        <v>342</v>
      </c>
      <c r="AA51" s="8" t="s">
        <v>342</v>
      </c>
      <c r="AB51" s="8" t="s">
        <v>342</v>
      </c>
      <c r="AC51" s="8" t="s">
        <v>342</v>
      </c>
      <c r="AD51" s="8" t="s">
        <v>342</v>
      </c>
      <c r="AE51" s="8" t="s">
        <v>342</v>
      </c>
      <c r="AF51" s="8" t="s">
        <v>342</v>
      </c>
      <c r="AG51" s="8" t="s">
        <v>342</v>
      </c>
      <c r="AH51" s="8" t="s">
        <v>342</v>
      </c>
      <c r="AI51" s="8" t="s">
        <v>336</v>
      </c>
      <c r="AJ51" s="8" t="s">
        <v>336</v>
      </c>
      <c r="AK51" s="8" t="s">
        <v>336</v>
      </c>
      <c r="AL51" s="8" t="s">
        <v>336</v>
      </c>
      <c r="AM51" s="8" t="s">
        <v>336</v>
      </c>
      <c r="AN51" s="8" t="s">
        <v>336</v>
      </c>
      <c r="AO51" s="8" t="s">
        <v>336</v>
      </c>
      <c r="AP51" s="8" t="s">
        <v>336</v>
      </c>
      <c r="AQ51" s="8" t="s">
        <v>336</v>
      </c>
      <c r="AR51" s="8" t="s">
        <v>336</v>
      </c>
      <c r="AS51" s="8" t="s">
        <v>342</v>
      </c>
      <c r="AT51" s="8" t="s">
        <v>342</v>
      </c>
      <c r="AU51" s="8" t="s">
        <v>342</v>
      </c>
      <c r="AV51" s="8" t="s">
        <v>342</v>
      </c>
      <c r="AW51" s="8" t="s">
        <v>342</v>
      </c>
      <c r="AX51" s="8" t="s">
        <v>342</v>
      </c>
      <c r="AY51" s="8" t="s">
        <v>342</v>
      </c>
      <c r="AZ51" s="8" t="s">
        <v>342</v>
      </c>
      <c r="BA51" s="8" t="s">
        <v>342</v>
      </c>
      <c r="BB51" s="8" t="s">
        <v>336</v>
      </c>
      <c r="BC51" s="8" t="s">
        <v>336</v>
      </c>
      <c r="BD51" s="8" t="s">
        <v>336</v>
      </c>
      <c r="BE51" s="8" t="s">
        <v>336</v>
      </c>
      <c r="BF51" s="8" t="s">
        <v>336</v>
      </c>
      <c r="BG51" s="8" t="s">
        <v>336</v>
      </c>
      <c r="BH51" s="8" t="s">
        <v>336</v>
      </c>
      <c r="BI51" s="8" t="s">
        <v>336</v>
      </c>
      <c r="BJ51" s="8" t="s">
        <v>336</v>
      </c>
      <c r="BK51" s="8" t="s">
        <v>336</v>
      </c>
      <c r="BL51" s="8" t="s">
        <v>336</v>
      </c>
      <c r="BM51" s="8" t="s">
        <v>336</v>
      </c>
      <c r="BN51" s="8" t="s">
        <v>342</v>
      </c>
      <c r="BO51" s="8" t="s">
        <v>342</v>
      </c>
      <c r="BP51" s="8" t="s">
        <v>342</v>
      </c>
      <c r="BQ51" s="8" t="s">
        <v>342</v>
      </c>
      <c r="BR51" s="8" t="s">
        <v>342</v>
      </c>
      <c r="BS51" s="8" t="s">
        <v>342</v>
      </c>
      <c r="BT51" s="8" t="s">
        <v>342</v>
      </c>
      <c r="BU51" s="8" t="s">
        <v>342</v>
      </c>
      <c r="BV51" s="8" t="s">
        <v>342</v>
      </c>
      <c r="BW51" s="8" t="s">
        <v>342</v>
      </c>
      <c r="BX51" s="8" t="s">
        <v>342</v>
      </c>
      <c r="BY51" s="8" t="s">
        <v>342</v>
      </c>
      <c r="BZ51" s="8" t="s">
        <v>342</v>
      </c>
      <c r="CA51" s="8" t="s">
        <v>342</v>
      </c>
      <c r="CB51" s="8" t="s">
        <v>342</v>
      </c>
      <c r="CC51" s="8" t="s">
        <v>342</v>
      </c>
      <c r="CD51" s="8" t="s">
        <v>342</v>
      </c>
      <c r="CE51" s="8" t="s">
        <v>342</v>
      </c>
      <c r="CF51" s="8" t="s">
        <v>342</v>
      </c>
      <c r="CG51" s="8" t="s">
        <v>342</v>
      </c>
      <c r="CH51" s="8" t="s">
        <v>342</v>
      </c>
      <c r="CI51" s="8" t="s">
        <v>342</v>
      </c>
      <c r="CJ51" s="8" t="s">
        <v>342</v>
      </c>
      <c r="CK51" s="8" t="s">
        <v>342</v>
      </c>
      <c r="CL51" s="8" t="s">
        <v>342</v>
      </c>
      <c r="CM51" s="8" t="s">
        <v>342</v>
      </c>
      <c r="CN51" s="8" t="s">
        <v>342</v>
      </c>
      <c r="CO51" s="8" t="s">
        <v>342</v>
      </c>
      <c r="CP51" s="8" t="s">
        <v>342</v>
      </c>
      <c r="CQ51" s="8" t="s">
        <v>342</v>
      </c>
      <c r="CR51" s="8" t="s">
        <v>342</v>
      </c>
      <c r="CS51" s="8" t="s">
        <v>342</v>
      </c>
      <c r="CT51" s="8" t="s">
        <v>342</v>
      </c>
      <c r="CU51" s="8" t="s">
        <v>327</v>
      </c>
    </row>
    <row r="52" spans="2:99" x14ac:dyDescent="0.25">
      <c r="B52" t="s">
        <v>343</v>
      </c>
      <c r="C52" t="s">
        <v>344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8" t="s">
        <v>345</v>
      </c>
      <c r="AJ52" s="8" t="s">
        <v>345</v>
      </c>
      <c r="AK52" s="8" t="s">
        <v>345</v>
      </c>
      <c r="AL52" s="8" t="s">
        <v>345</v>
      </c>
      <c r="AM52" s="8" t="s">
        <v>345</v>
      </c>
      <c r="AN52" s="8" t="s">
        <v>345</v>
      </c>
      <c r="AO52" s="8" t="s">
        <v>345</v>
      </c>
      <c r="AP52" s="8" t="s">
        <v>345</v>
      </c>
      <c r="AQ52" s="8" t="s">
        <v>345</v>
      </c>
      <c r="AR52" s="8" t="s">
        <v>345</v>
      </c>
      <c r="AS52" s="6"/>
      <c r="AT52" s="6"/>
      <c r="AU52" s="6"/>
      <c r="AV52" s="6"/>
      <c r="AW52" s="6"/>
      <c r="AX52" s="6"/>
      <c r="AY52" s="6"/>
      <c r="AZ52" s="6"/>
      <c r="BA52" s="6"/>
      <c r="BB52" s="8" t="s">
        <v>345</v>
      </c>
      <c r="BC52" s="8" t="s">
        <v>345</v>
      </c>
      <c r="BD52" s="8" t="s">
        <v>345</v>
      </c>
      <c r="BE52" s="8" t="s">
        <v>345</v>
      </c>
      <c r="BF52" s="8" t="s">
        <v>345</v>
      </c>
      <c r="BG52" s="8" t="s">
        <v>345</v>
      </c>
      <c r="BH52" s="8" t="s">
        <v>345</v>
      </c>
      <c r="BI52" s="8" t="s">
        <v>345</v>
      </c>
      <c r="BJ52" s="8" t="s">
        <v>345</v>
      </c>
      <c r="BK52" s="8" t="s">
        <v>345</v>
      </c>
      <c r="BL52" s="8" t="s">
        <v>345</v>
      </c>
      <c r="BM52" s="8" t="s">
        <v>345</v>
      </c>
      <c r="BN52" s="8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8" t="s">
        <v>331</v>
      </c>
    </row>
    <row r="53" spans="2:99" x14ac:dyDescent="0.25">
      <c r="B53" t="s">
        <v>346</v>
      </c>
      <c r="C53" t="s">
        <v>347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8" t="s">
        <v>327</v>
      </c>
      <c r="AJ53" s="8" t="s">
        <v>327</v>
      </c>
      <c r="AK53" s="8" t="s">
        <v>327</v>
      </c>
      <c r="AL53" s="8" t="s">
        <v>327</v>
      </c>
      <c r="AM53" s="8" t="s">
        <v>327</v>
      </c>
      <c r="AN53" s="8" t="s">
        <v>327</v>
      </c>
      <c r="AO53" s="8" t="s">
        <v>327</v>
      </c>
      <c r="AP53" s="8" t="s">
        <v>327</v>
      </c>
      <c r="AQ53" s="8" t="s">
        <v>327</v>
      </c>
      <c r="AR53" s="8" t="s">
        <v>327</v>
      </c>
      <c r="AS53" s="6"/>
      <c r="AT53" s="6"/>
      <c r="AU53" s="6"/>
      <c r="AV53" s="6"/>
      <c r="AW53" s="6"/>
      <c r="AX53" s="6"/>
      <c r="AY53" s="6"/>
      <c r="AZ53" s="6"/>
      <c r="BA53" s="6"/>
      <c r="BB53" s="8" t="s">
        <v>327</v>
      </c>
      <c r="BC53" s="8" t="s">
        <v>327</v>
      </c>
      <c r="BD53" s="8" t="s">
        <v>327</v>
      </c>
      <c r="BE53" s="8" t="s">
        <v>327</v>
      </c>
      <c r="BF53" s="8" t="s">
        <v>327</v>
      </c>
      <c r="BG53" s="8" t="s">
        <v>327</v>
      </c>
      <c r="BH53" s="8" t="s">
        <v>327</v>
      </c>
      <c r="BI53" s="8" t="s">
        <v>327</v>
      </c>
      <c r="BJ53" s="8" t="s">
        <v>327</v>
      </c>
      <c r="BK53" s="8" t="s">
        <v>327</v>
      </c>
      <c r="BL53" s="8" t="s">
        <v>327</v>
      </c>
      <c r="BM53" s="8" t="s">
        <v>327</v>
      </c>
      <c r="BN53" s="8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8" t="s">
        <v>336</v>
      </c>
    </row>
    <row r="54" spans="2:99" x14ac:dyDescent="0.25">
      <c r="B54" s="178" t="s">
        <v>348</v>
      </c>
      <c r="C54" s="178" t="s">
        <v>349</v>
      </c>
      <c r="D54" s="178" t="s">
        <v>313</v>
      </c>
      <c r="E54" s="178" t="s">
        <v>350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8" t="s">
        <v>331</v>
      </c>
      <c r="AJ54" s="8" t="s">
        <v>331</v>
      </c>
      <c r="AK54" s="8" t="s">
        <v>331</v>
      </c>
      <c r="AL54" s="8" t="s">
        <v>331</v>
      </c>
      <c r="AM54" s="8" t="s">
        <v>331</v>
      </c>
      <c r="AN54" s="8" t="s">
        <v>331</v>
      </c>
      <c r="AO54" s="8" t="s">
        <v>331</v>
      </c>
      <c r="AP54" s="8" t="s">
        <v>331</v>
      </c>
      <c r="AQ54" s="8" t="s">
        <v>331</v>
      </c>
      <c r="AR54" s="8" t="s">
        <v>331</v>
      </c>
      <c r="AS54" s="6"/>
      <c r="AT54" s="6"/>
      <c r="AU54" s="6"/>
      <c r="AV54" s="6"/>
      <c r="AW54" s="6"/>
      <c r="AX54" s="6"/>
      <c r="AY54" s="6"/>
      <c r="AZ54" s="6"/>
      <c r="BA54" s="6"/>
      <c r="BB54" s="8" t="s">
        <v>331</v>
      </c>
      <c r="BC54" s="8" t="s">
        <v>331</v>
      </c>
      <c r="BD54" s="8" t="s">
        <v>331</v>
      </c>
      <c r="BE54" s="8" t="s">
        <v>331</v>
      </c>
      <c r="BF54" s="8" t="s">
        <v>331</v>
      </c>
      <c r="BG54" s="8" t="s">
        <v>331</v>
      </c>
      <c r="BH54" s="8" t="s">
        <v>331</v>
      </c>
      <c r="BI54" s="8" t="s">
        <v>331</v>
      </c>
      <c r="BJ54" s="8" t="s">
        <v>331</v>
      </c>
      <c r="BK54" s="8" t="s">
        <v>331</v>
      </c>
      <c r="BL54" s="8" t="s">
        <v>331</v>
      </c>
      <c r="BM54" s="8" t="s">
        <v>331</v>
      </c>
      <c r="BN54" s="8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8" t="s">
        <v>342</v>
      </c>
    </row>
    <row r="55" spans="2:99" x14ac:dyDescent="0.25">
      <c r="B55" s="178" t="s">
        <v>351</v>
      </c>
      <c r="C55" s="178" t="s">
        <v>352</v>
      </c>
      <c r="D55" s="178" t="s">
        <v>313</v>
      </c>
      <c r="E55" s="178" t="s">
        <v>353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8" t="s">
        <v>342</v>
      </c>
      <c r="AJ55" s="8" t="s">
        <v>342</v>
      </c>
      <c r="AK55" s="8" t="s">
        <v>342</v>
      </c>
      <c r="AL55" s="8" t="s">
        <v>342</v>
      </c>
      <c r="AM55" s="8" t="s">
        <v>342</v>
      </c>
      <c r="AN55" s="8" t="s">
        <v>342</v>
      </c>
      <c r="AO55" s="8" t="s">
        <v>342</v>
      </c>
      <c r="AP55" s="8" t="s">
        <v>342</v>
      </c>
      <c r="AQ55" s="8" t="s">
        <v>342</v>
      </c>
      <c r="AR55" s="8" t="s">
        <v>342</v>
      </c>
      <c r="AS55" s="9"/>
      <c r="AT55" s="9"/>
      <c r="AU55" s="9"/>
      <c r="AV55" s="9"/>
      <c r="AW55" s="9"/>
      <c r="AX55" s="9"/>
      <c r="AY55" s="9"/>
      <c r="AZ55" s="9"/>
      <c r="BA55" s="9"/>
      <c r="BB55" s="8" t="s">
        <v>342</v>
      </c>
      <c r="BC55" s="8" t="s">
        <v>342</v>
      </c>
      <c r="BD55" s="8" t="s">
        <v>342</v>
      </c>
      <c r="BE55" s="8" t="s">
        <v>342</v>
      </c>
      <c r="BF55" s="8" t="s">
        <v>342</v>
      </c>
      <c r="BG55" s="8" t="s">
        <v>342</v>
      </c>
      <c r="BH55" s="8" t="s">
        <v>342</v>
      </c>
      <c r="BI55" s="8" t="s">
        <v>342</v>
      </c>
      <c r="BJ55" s="8" t="s">
        <v>342</v>
      </c>
      <c r="BK55" s="8" t="s">
        <v>342</v>
      </c>
      <c r="BL55" s="8" t="s">
        <v>342</v>
      </c>
      <c r="BM55" s="8" t="s">
        <v>342</v>
      </c>
      <c r="BN55" s="8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</row>
    <row r="56" spans="2:99" x14ac:dyDescent="0.25">
      <c r="B56" s="178" t="s">
        <v>354</v>
      </c>
      <c r="C56" s="178" t="s">
        <v>355</v>
      </c>
      <c r="D56" s="178" t="s">
        <v>313</v>
      </c>
      <c r="E56" s="178" t="s">
        <v>355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8" t="s">
        <v>356</v>
      </c>
      <c r="AJ56" s="8" t="s">
        <v>356</v>
      </c>
      <c r="AK56" s="8" t="s">
        <v>356</v>
      </c>
      <c r="AL56" s="8" t="s">
        <v>356</v>
      </c>
      <c r="AM56" s="8" t="s">
        <v>356</v>
      </c>
      <c r="AN56" s="8" t="s">
        <v>356</v>
      </c>
      <c r="AO56" s="8" t="s">
        <v>356</v>
      </c>
      <c r="AP56" s="8" t="s">
        <v>356</v>
      </c>
      <c r="AQ56" s="8" t="s">
        <v>356</v>
      </c>
      <c r="AR56" s="8" t="s">
        <v>356</v>
      </c>
      <c r="AS56" s="9"/>
      <c r="AT56" s="9"/>
      <c r="AU56" s="9"/>
      <c r="AV56" s="9"/>
      <c r="AW56" s="9"/>
      <c r="AX56" s="9"/>
      <c r="AY56" s="9"/>
      <c r="AZ56" s="9"/>
      <c r="BA56" s="9"/>
      <c r="BB56" s="8" t="s">
        <v>356</v>
      </c>
      <c r="BC56" s="8" t="s">
        <v>356</v>
      </c>
      <c r="BD56" s="8" t="s">
        <v>356</v>
      </c>
      <c r="BE56" s="8" t="s">
        <v>356</v>
      </c>
      <c r="BF56" s="8" t="s">
        <v>356</v>
      </c>
      <c r="BG56" s="8" t="s">
        <v>356</v>
      </c>
      <c r="BH56" s="8" t="s">
        <v>356</v>
      </c>
      <c r="BI56" s="8" t="s">
        <v>356</v>
      </c>
      <c r="BJ56" s="8" t="s">
        <v>356</v>
      </c>
      <c r="BK56" s="8" t="s">
        <v>356</v>
      </c>
      <c r="BL56" s="8" t="s">
        <v>356</v>
      </c>
      <c r="BM56" s="8" t="s">
        <v>356</v>
      </c>
      <c r="BN56" s="8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</row>
    <row r="57" spans="2:99" x14ac:dyDescent="0.25">
      <c r="B57" s="180" t="s">
        <v>357</v>
      </c>
      <c r="C57" s="180" t="s">
        <v>358</v>
      </c>
      <c r="D57" s="178" t="s">
        <v>313</v>
      </c>
      <c r="E57" s="180" t="s">
        <v>358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8" t="s">
        <v>359</v>
      </c>
      <c r="AJ57" s="8" t="s">
        <v>359</v>
      </c>
      <c r="AK57" s="8" t="s">
        <v>359</v>
      </c>
      <c r="AL57" s="8" t="s">
        <v>359</v>
      </c>
      <c r="AM57" s="8" t="s">
        <v>359</v>
      </c>
      <c r="AN57" s="8" t="s">
        <v>359</v>
      </c>
      <c r="AO57" s="8" t="s">
        <v>359</v>
      </c>
      <c r="AP57" s="8" t="s">
        <v>359</v>
      </c>
      <c r="AQ57" s="8" t="s">
        <v>359</v>
      </c>
      <c r="AR57" s="8" t="s">
        <v>359</v>
      </c>
      <c r="AS57" s="9"/>
      <c r="AT57" s="9"/>
      <c r="AU57" s="9"/>
      <c r="AV57" s="9"/>
      <c r="AW57" s="9"/>
      <c r="AX57" s="9"/>
      <c r="AY57" s="9"/>
      <c r="AZ57" s="9"/>
      <c r="BA57" s="9"/>
      <c r="BB57" s="8" t="s">
        <v>359</v>
      </c>
      <c r="BC57" s="8" t="s">
        <v>359</v>
      </c>
      <c r="BD57" s="8" t="s">
        <v>359</v>
      </c>
      <c r="BE57" s="8" t="s">
        <v>359</v>
      </c>
      <c r="BF57" s="8" t="s">
        <v>359</v>
      </c>
      <c r="BG57" s="8" t="s">
        <v>359</v>
      </c>
      <c r="BH57" s="8" t="s">
        <v>359</v>
      </c>
      <c r="BI57" s="8" t="s">
        <v>359</v>
      </c>
      <c r="BJ57" s="8" t="s">
        <v>359</v>
      </c>
      <c r="BK57" s="8" t="s">
        <v>359</v>
      </c>
      <c r="BL57" s="8" t="s">
        <v>359</v>
      </c>
      <c r="BM57" s="8" t="s">
        <v>359</v>
      </c>
      <c r="BN57" s="8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</row>
    <row r="58" spans="2:99" x14ac:dyDescent="0.25">
      <c r="B58" s="180" t="s">
        <v>360</v>
      </c>
      <c r="C58" s="180" t="s">
        <v>361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8" t="s">
        <v>362</v>
      </c>
      <c r="AJ58" s="8" t="s">
        <v>362</v>
      </c>
      <c r="AK58" s="8" t="s">
        <v>362</v>
      </c>
      <c r="AL58" s="8" t="s">
        <v>362</v>
      </c>
      <c r="AM58" s="8" t="s">
        <v>362</v>
      </c>
      <c r="AN58" s="8" t="s">
        <v>362</v>
      </c>
      <c r="AO58" s="8" t="s">
        <v>362</v>
      </c>
      <c r="AP58" s="8" t="s">
        <v>362</v>
      </c>
      <c r="AQ58" s="8" t="s">
        <v>362</v>
      </c>
      <c r="AR58" s="8" t="s">
        <v>362</v>
      </c>
      <c r="AS58" s="9"/>
      <c r="AT58" s="9"/>
      <c r="AU58" s="9"/>
      <c r="AV58" s="9"/>
      <c r="AW58" s="9"/>
      <c r="AX58" s="9"/>
      <c r="AY58" s="9"/>
      <c r="AZ58" s="9"/>
      <c r="BA58" s="9"/>
      <c r="BB58" s="8" t="s">
        <v>362</v>
      </c>
      <c r="BC58" s="8" t="s">
        <v>362</v>
      </c>
      <c r="BD58" s="8" t="s">
        <v>362</v>
      </c>
      <c r="BE58" s="8" t="s">
        <v>362</v>
      </c>
      <c r="BF58" s="8" t="s">
        <v>362</v>
      </c>
      <c r="BG58" s="8" t="s">
        <v>362</v>
      </c>
      <c r="BH58" s="8" t="s">
        <v>362</v>
      </c>
      <c r="BI58" s="8" t="s">
        <v>362</v>
      </c>
      <c r="BJ58" s="8" t="s">
        <v>362</v>
      </c>
      <c r="BK58" s="8" t="s">
        <v>362</v>
      </c>
      <c r="BL58" s="8" t="s">
        <v>362</v>
      </c>
      <c r="BM58" s="8" t="s">
        <v>362</v>
      </c>
      <c r="BN58" s="8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</row>
    <row r="59" spans="2:99" x14ac:dyDescent="0.25">
      <c r="B59" t="s">
        <v>363</v>
      </c>
      <c r="C59" t="s">
        <v>364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8" t="s">
        <v>365</v>
      </c>
      <c r="AJ59" s="8" t="s">
        <v>365</v>
      </c>
      <c r="AK59" s="8" t="s">
        <v>365</v>
      </c>
      <c r="AL59" s="8" t="s">
        <v>365</v>
      </c>
      <c r="AM59" s="8" t="s">
        <v>365</v>
      </c>
      <c r="AN59" s="8" t="s">
        <v>365</v>
      </c>
      <c r="AO59" s="8" t="s">
        <v>365</v>
      </c>
      <c r="AP59" s="8" t="s">
        <v>365</v>
      </c>
      <c r="AQ59" s="8" t="s">
        <v>365</v>
      </c>
      <c r="AR59" s="8" t="s">
        <v>365</v>
      </c>
      <c r="AS59" s="9"/>
      <c r="AT59" s="9"/>
      <c r="AU59" s="9"/>
      <c r="AV59" s="9"/>
      <c r="AW59" s="9"/>
      <c r="AX59" s="9"/>
      <c r="AY59" s="9"/>
      <c r="AZ59" s="9"/>
      <c r="BA59" s="9"/>
      <c r="BB59" s="8" t="s">
        <v>365</v>
      </c>
      <c r="BC59" s="8" t="s">
        <v>365</v>
      </c>
      <c r="BD59" s="8" t="s">
        <v>365</v>
      </c>
      <c r="BE59" s="8" t="s">
        <v>365</v>
      </c>
      <c r="BF59" s="8" t="s">
        <v>365</v>
      </c>
      <c r="BG59" s="8" t="s">
        <v>365</v>
      </c>
      <c r="BH59" s="8" t="s">
        <v>365</v>
      </c>
      <c r="BI59" s="8" t="s">
        <v>365</v>
      </c>
      <c r="BJ59" s="8" t="s">
        <v>365</v>
      </c>
      <c r="BK59" s="8" t="s">
        <v>365</v>
      </c>
      <c r="BL59" s="8" t="s">
        <v>365</v>
      </c>
      <c r="BM59" s="8" t="s">
        <v>365</v>
      </c>
      <c r="BN59" s="8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</row>
    <row r="60" spans="2:99" x14ac:dyDescent="0.25">
      <c r="B60" t="s">
        <v>366</v>
      </c>
      <c r="C60" t="s">
        <v>367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9"/>
      <c r="AT60" s="9"/>
      <c r="AU60" s="9"/>
      <c r="AV60" s="9"/>
      <c r="AW60" s="9"/>
      <c r="AX60" s="9"/>
      <c r="AY60" s="9"/>
      <c r="AZ60" s="9"/>
      <c r="BA60" s="9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</row>
    <row r="61" spans="2:99" x14ac:dyDescent="0.25">
      <c r="B61" t="s">
        <v>368</v>
      </c>
      <c r="C61" t="s">
        <v>369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9"/>
      <c r="AT61" s="9"/>
      <c r="AU61" s="9"/>
      <c r="AV61" s="9"/>
      <c r="AW61" s="9"/>
      <c r="AX61" s="9"/>
      <c r="AY61" s="9"/>
      <c r="AZ61" s="9"/>
      <c r="BA61" s="9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</row>
    <row r="62" spans="2:99" x14ac:dyDescent="0.25">
      <c r="B62" t="s">
        <v>370</v>
      </c>
      <c r="C62" t="s">
        <v>371</v>
      </c>
    </row>
    <row r="63" spans="2:99" x14ac:dyDescent="0.25">
      <c r="B63" t="s">
        <v>372</v>
      </c>
      <c r="C63" t="s">
        <v>373</v>
      </c>
    </row>
    <row r="64" spans="2:99" ht="21" x14ac:dyDescent="0.35">
      <c r="B64" t="s">
        <v>374</v>
      </c>
      <c r="C64" t="s">
        <v>375</v>
      </c>
      <c r="F64" s="287" t="s">
        <v>376</v>
      </c>
      <c r="G64" s="287"/>
      <c r="H64" s="287"/>
      <c r="I64" s="287"/>
    </row>
    <row r="65" spans="2:46" x14ac:dyDescent="0.25">
      <c r="B65" t="s">
        <v>377</v>
      </c>
      <c r="C65" t="s">
        <v>378</v>
      </c>
      <c r="F65" s="25" t="s">
        <v>379</v>
      </c>
      <c r="G65" s="25" t="s">
        <v>380</v>
      </c>
      <c r="H65" s="25" t="s">
        <v>381</v>
      </c>
      <c r="I65" s="25" t="s">
        <v>382</v>
      </c>
      <c r="J65" s="25" t="s">
        <v>383</v>
      </c>
      <c r="K65" s="25" t="s">
        <v>384</v>
      </c>
      <c r="L65" s="25" t="s">
        <v>385</v>
      </c>
      <c r="M65" s="25" t="s">
        <v>386</v>
      </c>
      <c r="N65" s="25" t="s">
        <v>387</v>
      </c>
      <c r="O65" s="25" t="s">
        <v>388</v>
      </c>
      <c r="P65" s="25" t="s">
        <v>389</v>
      </c>
      <c r="Q65" s="25" t="s">
        <v>390</v>
      </c>
      <c r="R65" s="25" t="s">
        <v>391</v>
      </c>
      <c r="S65" s="25" t="s">
        <v>392</v>
      </c>
      <c r="T65" s="25" t="s">
        <v>393</v>
      </c>
      <c r="U65" s="25" t="s">
        <v>394</v>
      </c>
      <c r="V65" s="25" t="s">
        <v>395</v>
      </c>
      <c r="W65" s="25" t="s">
        <v>396</v>
      </c>
      <c r="X65" s="25" t="s">
        <v>397</v>
      </c>
      <c r="Y65" s="25" t="s">
        <v>398</v>
      </c>
      <c r="Z65" s="25" t="s">
        <v>399</v>
      </c>
      <c r="AA65" s="25" t="s">
        <v>400</v>
      </c>
      <c r="AB65" s="25" t="s">
        <v>401</v>
      </c>
      <c r="AC65" s="25" t="s">
        <v>402</v>
      </c>
      <c r="AD65" s="25" t="s">
        <v>403</v>
      </c>
      <c r="AE65" s="25" t="s">
        <v>404</v>
      </c>
      <c r="AF65" s="25" t="s">
        <v>405</v>
      </c>
      <c r="AG65" s="25" t="s">
        <v>406</v>
      </c>
      <c r="AH65" s="25" t="s">
        <v>407</v>
      </c>
      <c r="AI65" s="26" t="s">
        <v>408</v>
      </c>
      <c r="AJ65" s="27" t="s">
        <v>409</v>
      </c>
      <c r="AK65" s="26" t="s">
        <v>410</v>
      </c>
      <c r="AL65" s="27" t="s">
        <v>411</v>
      </c>
      <c r="AM65" s="26" t="s">
        <v>412</v>
      </c>
      <c r="AN65" s="179" t="s">
        <v>413</v>
      </c>
      <c r="AO65" s="179" t="s">
        <v>414</v>
      </c>
      <c r="AP65" s="179" t="s">
        <v>415</v>
      </c>
      <c r="AQ65" s="179" t="s">
        <v>416</v>
      </c>
      <c r="AR65" s="179" t="s">
        <v>417</v>
      </c>
      <c r="AS65" s="179" t="s">
        <v>418</v>
      </c>
      <c r="AT65" s="27" t="s">
        <v>419</v>
      </c>
    </row>
    <row r="66" spans="2:46" x14ac:dyDescent="0.25">
      <c r="B66" t="s">
        <v>420</v>
      </c>
      <c r="C66" t="s">
        <v>421</v>
      </c>
      <c r="F66" s="8" t="s">
        <v>311</v>
      </c>
      <c r="G66" s="8" t="s">
        <v>422</v>
      </c>
      <c r="H66" s="8" t="s">
        <v>423</v>
      </c>
      <c r="I66" s="6" t="s">
        <v>311</v>
      </c>
      <c r="J66" s="6" t="s">
        <v>422</v>
      </c>
      <c r="K66" s="6" t="s">
        <v>423</v>
      </c>
      <c r="L66" s="6" t="s">
        <v>311</v>
      </c>
      <c r="M66" s="6" t="s">
        <v>422</v>
      </c>
      <c r="N66" s="6" t="s">
        <v>423</v>
      </c>
      <c r="O66" s="6" t="s">
        <v>311</v>
      </c>
      <c r="P66" s="6" t="s">
        <v>422</v>
      </c>
      <c r="Q66" s="6" t="s">
        <v>423</v>
      </c>
      <c r="R66" s="8" t="s">
        <v>363</v>
      </c>
      <c r="S66" s="6" t="s">
        <v>368</v>
      </c>
      <c r="T66" s="7" t="s">
        <v>374</v>
      </c>
      <c r="U66" s="7" t="s">
        <v>424</v>
      </c>
      <c r="V66" s="8" t="s">
        <v>425</v>
      </c>
      <c r="W66" s="8" t="s">
        <v>426</v>
      </c>
      <c r="X66" s="8" t="s">
        <v>427</v>
      </c>
      <c r="Y66" s="8" t="s">
        <v>428</v>
      </c>
      <c r="Z66" s="8" t="s">
        <v>429</v>
      </c>
      <c r="AA66" s="8" t="s">
        <v>430</v>
      </c>
      <c r="AB66" s="8" t="s">
        <v>431</v>
      </c>
      <c r="AC66" s="8" t="s">
        <v>432</v>
      </c>
      <c r="AD66" s="8" t="s">
        <v>433</v>
      </c>
      <c r="AE66" s="8" t="s">
        <v>433</v>
      </c>
      <c r="AF66" s="8" t="s">
        <v>433</v>
      </c>
      <c r="AG66" s="8" t="s">
        <v>433</v>
      </c>
      <c r="AH66" s="8" t="s">
        <v>433</v>
      </c>
      <c r="AI66" s="8" t="s">
        <v>433</v>
      </c>
      <c r="AJ66" s="8" t="s">
        <v>433</v>
      </c>
      <c r="AK66" s="8" t="s">
        <v>433</v>
      </c>
      <c r="AL66" s="8" t="s">
        <v>433</v>
      </c>
      <c r="AM66" s="8" t="s">
        <v>433</v>
      </c>
      <c r="AN66" s="179" t="s">
        <v>311</v>
      </c>
      <c r="AO66" s="182" t="s">
        <v>311</v>
      </c>
      <c r="AP66" s="182" t="s">
        <v>311</v>
      </c>
      <c r="AQ66" s="182" t="s">
        <v>311</v>
      </c>
      <c r="AR66" s="179" t="s">
        <v>434</v>
      </c>
      <c r="AS66" s="179" t="s">
        <v>434</v>
      </c>
      <c r="AT66" s="8" t="s">
        <v>311</v>
      </c>
    </row>
    <row r="67" spans="2:46" x14ac:dyDescent="0.25">
      <c r="B67" t="s">
        <v>425</v>
      </c>
      <c r="C67" t="s">
        <v>435</v>
      </c>
      <c r="F67" s="8" t="s">
        <v>317</v>
      </c>
      <c r="G67" s="8" t="s">
        <v>436</v>
      </c>
      <c r="H67" s="8" t="s">
        <v>437</v>
      </c>
      <c r="I67" s="7" t="s">
        <v>317</v>
      </c>
      <c r="J67" s="7" t="s">
        <v>436</v>
      </c>
      <c r="K67" s="7" t="s">
        <v>437</v>
      </c>
      <c r="L67" s="7" t="s">
        <v>317</v>
      </c>
      <c r="M67" s="7" t="s">
        <v>436</v>
      </c>
      <c r="N67" s="7" t="s">
        <v>437</v>
      </c>
      <c r="O67" s="7" t="s">
        <v>317</v>
      </c>
      <c r="P67" s="7" t="s">
        <v>436</v>
      </c>
      <c r="Q67" s="7" t="s">
        <v>437</v>
      </c>
      <c r="R67" s="8" t="s">
        <v>366</v>
      </c>
      <c r="S67" s="7" t="s">
        <v>370</v>
      </c>
      <c r="T67" s="6" t="s">
        <v>377</v>
      </c>
      <c r="U67" s="6" t="s">
        <v>438</v>
      </c>
      <c r="V67" s="8" t="s">
        <v>439</v>
      </c>
      <c r="W67" s="8"/>
      <c r="X67" s="8" t="s">
        <v>440</v>
      </c>
      <c r="Y67" s="8"/>
      <c r="Z67" s="8" t="s">
        <v>441</v>
      </c>
      <c r="AA67" s="8" t="s">
        <v>490</v>
      </c>
      <c r="AB67" s="8"/>
      <c r="AC67" s="8" t="s">
        <v>443</v>
      </c>
      <c r="AD67" s="8" t="s">
        <v>444</v>
      </c>
      <c r="AE67" s="8" t="s">
        <v>444</v>
      </c>
      <c r="AF67" s="8" t="s">
        <v>444</v>
      </c>
      <c r="AG67" s="8" t="s">
        <v>444</v>
      </c>
      <c r="AH67" s="8" t="s">
        <v>444</v>
      </c>
      <c r="AI67" s="8" t="s">
        <v>444</v>
      </c>
      <c r="AJ67" s="8" t="s">
        <v>444</v>
      </c>
      <c r="AK67" s="8"/>
      <c r="AL67" s="8"/>
      <c r="AM67" s="8" t="s">
        <v>444</v>
      </c>
      <c r="AN67" s="179" t="s">
        <v>317</v>
      </c>
      <c r="AO67" s="183" t="s">
        <v>317</v>
      </c>
      <c r="AP67" s="183" t="s">
        <v>317</v>
      </c>
      <c r="AQ67" s="183" t="s">
        <v>317</v>
      </c>
      <c r="AR67" s="8"/>
      <c r="AS67" s="8"/>
      <c r="AT67" s="8" t="s">
        <v>317</v>
      </c>
    </row>
    <row r="68" spans="2:46" x14ac:dyDescent="0.25">
      <c r="B68" t="s">
        <v>439</v>
      </c>
      <c r="C68" t="s">
        <v>445</v>
      </c>
      <c r="F68" s="179" t="s">
        <v>321</v>
      </c>
      <c r="G68" s="8" t="s">
        <v>446</v>
      </c>
      <c r="H68" s="8" t="s">
        <v>447</v>
      </c>
      <c r="I68" s="179" t="s">
        <v>321</v>
      </c>
      <c r="J68" s="6" t="s">
        <v>446</v>
      </c>
      <c r="K68" s="6" t="s">
        <v>447</v>
      </c>
      <c r="L68" s="179" t="s">
        <v>321</v>
      </c>
      <c r="M68" s="6" t="s">
        <v>446</v>
      </c>
      <c r="N68" s="6" t="s">
        <v>447</v>
      </c>
      <c r="O68" s="179" t="s">
        <v>321</v>
      </c>
      <c r="P68" s="6" t="s">
        <v>446</v>
      </c>
      <c r="Q68" s="6" t="s">
        <v>447</v>
      </c>
      <c r="R68" s="8" t="s">
        <v>448</v>
      </c>
      <c r="S68" s="6" t="s">
        <v>372</v>
      </c>
      <c r="T68" s="7" t="s">
        <v>420</v>
      </c>
      <c r="U68" s="7" t="s">
        <v>449</v>
      </c>
      <c r="V68" s="8" t="s">
        <v>450</v>
      </c>
      <c r="W68" s="8"/>
      <c r="X68" s="179" t="s">
        <v>481</v>
      </c>
      <c r="Y68" s="8"/>
      <c r="Z68" s="8"/>
      <c r="AA68" s="8" t="s">
        <v>452</v>
      </c>
      <c r="AB68" s="8"/>
      <c r="AC68" s="8"/>
      <c r="AD68" s="7" t="s">
        <v>453</v>
      </c>
      <c r="AE68" s="7" t="s">
        <v>453</v>
      </c>
      <c r="AF68" s="7" t="s">
        <v>453</v>
      </c>
      <c r="AG68" s="7" t="s">
        <v>453</v>
      </c>
      <c r="AH68" s="7" t="s">
        <v>453</v>
      </c>
      <c r="AI68" s="7" t="s">
        <v>453</v>
      </c>
      <c r="AJ68" s="7" t="s">
        <v>453</v>
      </c>
      <c r="AK68" s="8"/>
      <c r="AL68" s="8"/>
      <c r="AM68" s="7" t="s">
        <v>453</v>
      </c>
      <c r="AN68" s="179" t="s">
        <v>321</v>
      </c>
      <c r="AO68" s="179" t="s">
        <v>321</v>
      </c>
      <c r="AP68" s="179" t="s">
        <v>321</v>
      </c>
      <c r="AQ68" s="179" t="s">
        <v>321</v>
      </c>
      <c r="AR68" s="8"/>
      <c r="AS68" s="8"/>
      <c r="AT68" s="179" t="s">
        <v>321</v>
      </c>
    </row>
    <row r="69" spans="2:46" x14ac:dyDescent="0.25">
      <c r="B69" t="s">
        <v>427</v>
      </c>
      <c r="C69" t="s">
        <v>454</v>
      </c>
      <c r="F69" s="179" t="s">
        <v>325</v>
      </c>
      <c r="G69" s="179" t="s">
        <v>455</v>
      </c>
      <c r="H69" s="8" t="s">
        <v>456</v>
      </c>
      <c r="I69" s="179" t="s">
        <v>325</v>
      </c>
      <c r="J69" s="179" t="s">
        <v>455</v>
      </c>
      <c r="K69" s="8" t="s">
        <v>456</v>
      </c>
      <c r="L69" s="179" t="s">
        <v>325</v>
      </c>
      <c r="M69" s="179" t="s">
        <v>455</v>
      </c>
      <c r="N69" s="8" t="s">
        <v>456</v>
      </c>
      <c r="O69" s="179" t="s">
        <v>325</v>
      </c>
      <c r="P69" s="179" t="s">
        <v>455</v>
      </c>
      <c r="Q69" s="8" t="s">
        <v>456</v>
      </c>
      <c r="R69" s="8" t="s">
        <v>457</v>
      </c>
      <c r="S69" s="8" t="s">
        <v>458</v>
      </c>
      <c r="T69" s="8" t="s">
        <v>459</v>
      </c>
      <c r="U69" s="7" t="s">
        <v>460</v>
      </c>
      <c r="V69" s="8" t="s">
        <v>461</v>
      </c>
      <c r="W69" s="8"/>
      <c r="X69" s="179" t="s">
        <v>486</v>
      </c>
      <c r="Y69" s="8"/>
      <c r="Z69" s="8"/>
      <c r="AA69" s="8" t="s">
        <v>463</v>
      </c>
      <c r="AB69" s="8"/>
      <c r="AC69" s="8"/>
      <c r="AD69" s="8" t="s">
        <v>464</v>
      </c>
      <c r="AE69" s="8" t="s">
        <v>464</v>
      </c>
      <c r="AF69" s="8" t="s">
        <v>464</v>
      </c>
      <c r="AG69" s="8" t="s">
        <v>464</v>
      </c>
      <c r="AH69" s="8" t="s">
        <v>464</v>
      </c>
      <c r="AI69" s="8" t="s">
        <v>464</v>
      </c>
      <c r="AJ69" s="8" t="s">
        <v>464</v>
      </c>
      <c r="AK69" s="8"/>
      <c r="AL69" s="8"/>
      <c r="AM69" s="8" t="s">
        <v>464</v>
      </c>
      <c r="AN69" s="179" t="s">
        <v>325</v>
      </c>
      <c r="AO69" s="179" t="s">
        <v>325</v>
      </c>
      <c r="AP69" s="179" t="s">
        <v>325</v>
      </c>
      <c r="AQ69" s="179" t="s">
        <v>325</v>
      </c>
      <c r="AR69" s="8"/>
      <c r="AS69" s="8"/>
      <c r="AT69" s="8" t="s">
        <v>329</v>
      </c>
    </row>
    <row r="70" spans="2:46" x14ac:dyDescent="0.25">
      <c r="B70" t="s">
        <v>430</v>
      </c>
      <c r="C70" t="s">
        <v>465</v>
      </c>
      <c r="F70" s="8" t="s">
        <v>329</v>
      </c>
      <c r="G70" s="8" t="s">
        <v>466</v>
      </c>
      <c r="H70" s="179" t="s">
        <v>467</v>
      </c>
      <c r="I70" s="8" t="s">
        <v>329</v>
      </c>
      <c r="J70" s="8" t="s">
        <v>466</v>
      </c>
      <c r="K70" s="179" t="s">
        <v>467</v>
      </c>
      <c r="L70" s="8" t="s">
        <v>329</v>
      </c>
      <c r="M70" s="8" t="s">
        <v>466</v>
      </c>
      <c r="N70" s="179" t="s">
        <v>467</v>
      </c>
      <c r="O70" s="8" t="s">
        <v>329</v>
      </c>
      <c r="P70" s="8" t="s">
        <v>466</v>
      </c>
      <c r="Q70" s="179" t="s">
        <v>467</v>
      </c>
      <c r="R70" s="8" t="s">
        <v>468</v>
      </c>
      <c r="S70" s="8"/>
      <c r="T70" s="8" t="s">
        <v>469</v>
      </c>
      <c r="U70" s="6" t="s">
        <v>470</v>
      </c>
      <c r="V70" s="8" t="s">
        <v>458</v>
      </c>
      <c r="W70" s="8"/>
      <c r="X70" s="8" t="s">
        <v>462</v>
      </c>
      <c r="Y70" s="8"/>
      <c r="Z70" s="8"/>
      <c r="AA70" s="8" t="s">
        <v>472</v>
      </c>
      <c r="AB70" s="8"/>
      <c r="AC70" s="8"/>
      <c r="AD70" s="8" t="s">
        <v>473</v>
      </c>
      <c r="AE70" s="8" t="s">
        <v>473</v>
      </c>
      <c r="AF70" s="8" t="s">
        <v>473</v>
      </c>
      <c r="AG70" s="8" t="s">
        <v>473</v>
      </c>
      <c r="AH70" s="8" t="s">
        <v>473</v>
      </c>
      <c r="AI70" s="8" t="s">
        <v>474</v>
      </c>
      <c r="AJ70" s="8" t="s">
        <v>474</v>
      </c>
      <c r="AK70" s="8"/>
      <c r="AL70" s="8"/>
      <c r="AM70" s="8" t="s">
        <v>473</v>
      </c>
      <c r="AN70" s="179" t="s">
        <v>329</v>
      </c>
      <c r="AO70" s="179" t="s">
        <v>329</v>
      </c>
      <c r="AP70" s="179" t="s">
        <v>329</v>
      </c>
      <c r="AQ70" s="179" t="s">
        <v>329</v>
      </c>
      <c r="AR70" s="8"/>
      <c r="AS70" s="8"/>
      <c r="AT70" s="8" t="s">
        <v>339</v>
      </c>
    </row>
    <row r="71" spans="2:46" x14ac:dyDescent="0.25">
      <c r="B71" t="s">
        <v>440</v>
      </c>
      <c r="C71" t="s">
        <v>475</v>
      </c>
      <c r="F71" s="8" t="s">
        <v>334</v>
      </c>
      <c r="G71" s="8" t="s">
        <v>476</v>
      </c>
      <c r="H71" s="179" t="s">
        <v>477</v>
      </c>
      <c r="I71" s="8" t="s">
        <v>334</v>
      </c>
      <c r="J71" s="8" t="s">
        <v>476</v>
      </c>
      <c r="K71" s="179" t="s">
        <v>477</v>
      </c>
      <c r="L71" s="8" t="s">
        <v>334</v>
      </c>
      <c r="M71" s="8" t="s">
        <v>476</v>
      </c>
      <c r="N71" s="179" t="s">
        <v>477</v>
      </c>
      <c r="O71" s="8" t="s">
        <v>334</v>
      </c>
      <c r="P71" s="8" t="s">
        <v>476</v>
      </c>
      <c r="Q71" s="179" t="s">
        <v>477</v>
      </c>
      <c r="R71" s="8" t="s">
        <v>458</v>
      </c>
      <c r="S71" s="8"/>
      <c r="T71" s="8" t="s">
        <v>478</v>
      </c>
      <c r="U71" s="7" t="s">
        <v>479</v>
      </c>
      <c r="V71" s="8"/>
      <c r="W71" s="8"/>
      <c r="X71" s="8" t="s">
        <v>463</v>
      </c>
      <c r="Y71" s="8"/>
      <c r="Z71" s="8"/>
      <c r="AA71" s="8" t="s">
        <v>458</v>
      </c>
      <c r="AB71" s="8"/>
      <c r="AC71" s="8"/>
      <c r="AD71" s="8" t="s">
        <v>480</v>
      </c>
      <c r="AE71" s="8" t="s">
        <v>480</v>
      </c>
      <c r="AF71" s="8" t="s">
        <v>480</v>
      </c>
      <c r="AG71" s="8" t="s">
        <v>480</v>
      </c>
      <c r="AH71" s="8" t="s">
        <v>474</v>
      </c>
      <c r="AI71" s="8"/>
      <c r="AJ71" s="8"/>
      <c r="AK71" s="8"/>
      <c r="AL71" s="8"/>
      <c r="AM71" s="8" t="s">
        <v>474</v>
      </c>
      <c r="AN71" s="179" t="s">
        <v>334</v>
      </c>
      <c r="AO71" s="179" t="s">
        <v>334</v>
      </c>
      <c r="AP71" s="179" t="s">
        <v>334</v>
      </c>
      <c r="AQ71" s="179" t="s">
        <v>334</v>
      </c>
      <c r="AR71" s="8"/>
      <c r="AS71" s="8"/>
      <c r="AT71" s="6" t="s">
        <v>422</v>
      </c>
    </row>
    <row r="72" spans="2:46" x14ac:dyDescent="0.25">
      <c r="B72" s="178" t="s">
        <v>481</v>
      </c>
      <c r="C72" s="178" t="s">
        <v>482</v>
      </c>
      <c r="F72" s="8" t="s">
        <v>339</v>
      </c>
      <c r="G72" s="8"/>
      <c r="H72" s="8" t="s">
        <v>483</v>
      </c>
      <c r="I72" s="179" t="s">
        <v>357</v>
      </c>
      <c r="J72" s="8"/>
      <c r="K72" s="8" t="s">
        <v>483</v>
      </c>
      <c r="L72" s="179" t="s">
        <v>357</v>
      </c>
      <c r="M72" s="8"/>
      <c r="N72" s="8" t="s">
        <v>483</v>
      </c>
      <c r="O72" s="179" t="s">
        <v>357</v>
      </c>
      <c r="P72" s="8"/>
      <c r="Q72" s="8" t="s">
        <v>483</v>
      </c>
      <c r="R72" s="8"/>
      <c r="S72" s="8"/>
      <c r="T72" s="8" t="s">
        <v>484</v>
      </c>
      <c r="U72" s="7"/>
      <c r="V72" s="8"/>
      <c r="W72" s="8"/>
      <c r="X72" s="8" t="s">
        <v>458</v>
      </c>
      <c r="Y72" s="8"/>
      <c r="Z72" s="8"/>
      <c r="AA72" s="8"/>
      <c r="AB72" s="8"/>
      <c r="AC72" s="8"/>
      <c r="AD72" s="8" t="s">
        <v>474</v>
      </c>
      <c r="AE72" s="8" t="s">
        <v>474</v>
      </c>
      <c r="AF72" s="8" t="s">
        <v>485</v>
      </c>
      <c r="AG72" s="8" t="s">
        <v>474</v>
      </c>
      <c r="AH72" s="8"/>
      <c r="AI72" s="8"/>
      <c r="AJ72" s="8"/>
      <c r="AK72" s="8"/>
      <c r="AL72" s="8"/>
      <c r="AM72" s="8"/>
      <c r="AN72" s="179" t="s">
        <v>339</v>
      </c>
      <c r="AO72" s="179" t="s">
        <v>357</v>
      </c>
      <c r="AP72" s="179" t="s">
        <v>357</v>
      </c>
      <c r="AQ72" s="179" t="s">
        <v>357</v>
      </c>
      <c r="AR72" s="8"/>
      <c r="AS72" s="8"/>
      <c r="AT72" s="7" t="s">
        <v>436</v>
      </c>
    </row>
    <row r="73" spans="2:46" x14ac:dyDescent="0.25">
      <c r="B73" s="180" t="s">
        <v>486</v>
      </c>
      <c r="C73" s="180" t="s">
        <v>487</v>
      </c>
      <c r="F73" s="8" t="s">
        <v>343</v>
      </c>
      <c r="G73" s="8"/>
      <c r="H73" s="8" t="s">
        <v>488</v>
      </c>
      <c r="I73" s="181" t="s">
        <v>360</v>
      </c>
      <c r="J73" s="8"/>
      <c r="K73" s="8" t="s">
        <v>488</v>
      </c>
      <c r="L73" s="181" t="s">
        <v>360</v>
      </c>
      <c r="M73" s="8"/>
      <c r="N73" s="8" t="s">
        <v>488</v>
      </c>
      <c r="O73" s="181" t="s">
        <v>360</v>
      </c>
      <c r="P73" s="8"/>
      <c r="Q73" s="8" t="s">
        <v>488</v>
      </c>
      <c r="R73" s="8"/>
      <c r="S73" s="8"/>
      <c r="T73" s="8" t="s">
        <v>489</v>
      </c>
      <c r="U73" s="7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 t="s">
        <v>474</v>
      </c>
      <c r="AG73" s="8"/>
      <c r="AH73" s="8"/>
      <c r="AI73" s="8"/>
      <c r="AJ73" s="8"/>
      <c r="AK73" s="8"/>
      <c r="AL73" s="8"/>
      <c r="AM73" s="8"/>
      <c r="AN73" s="179" t="s">
        <v>343</v>
      </c>
      <c r="AO73" s="181" t="s">
        <v>360</v>
      </c>
      <c r="AP73" s="181" t="s">
        <v>360</v>
      </c>
      <c r="AQ73" s="181" t="s">
        <v>360</v>
      </c>
      <c r="AR73" s="8"/>
      <c r="AS73" s="8"/>
      <c r="AT73" s="6" t="s">
        <v>446</v>
      </c>
    </row>
    <row r="74" spans="2:46" x14ac:dyDescent="0.25">
      <c r="B74" s="180" t="s">
        <v>490</v>
      </c>
      <c r="C74" s="180" t="s">
        <v>491</v>
      </c>
      <c r="F74" s="8" t="s">
        <v>346</v>
      </c>
      <c r="G74" s="8"/>
      <c r="H74" s="8" t="s">
        <v>492</v>
      </c>
      <c r="I74" s="8" t="s">
        <v>339</v>
      </c>
      <c r="J74" s="8"/>
      <c r="K74" s="8" t="s">
        <v>492</v>
      </c>
      <c r="L74" s="8" t="s">
        <v>339</v>
      </c>
      <c r="M74" s="8"/>
      <c r="N74" s="8" t="s">
        <v>492</v>
      </c>
      <c r="O74" s="8" t="s">
        <v>339</v>
      </c>
      <c r="P74" s="8"/>
      <c r="Q74" s="8" t="s">
        <v>492</v>
      </c>
      <c r="R74" s="8"/>
      <c r="S74" s="8"/>
      <c r="T74" s="8" t="s">
        <v>493</v>
      </c>
      <c r="U74" s="7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179" t="s">
        <v>346</v>
      </c>
      <c r="AO74" s="179" t="s">
        <v>339</v>
      </c>
      <c r="AP74" s="179" t="s">
        <v>339</v>
      </c>
      <c r="AQ74" s="179" t="s">
        <v>339</v>
      </c>
      <c r="AR74" s="8"/>
      <c r="AS74" s="8"/>
      <c r="AT74" s="179" t="s">
        <v>455</v>
      </c>
    </row>
    <row r="75" spans="2:46" x14ac:dyDescent="0.25">
      <c r="B75" t="s">
        <v>422</v>
      </c>
      <c r="C75" t="s">
        <v>494</v>
      </c>
      <c r="F75" s="181" t="s">
        <v>357</v>
      </c>
      <c r="G75" s="8"/>
      <c r="H75" s="8" t="s">
        <v>495</v>
      </c>
      <c r="I75" s="8" t="s">
        <v>343</v>
      </c>
      <c r="J75" s="8"/>
      <c r="K75" s="8" t="s">
        <v>495</v>
      </c>
      <c r="L75" s="8" t="s">
        <v>343</v>
      </c>
      <c r="M75" s="8"/>
      <c r="N75" s="8" t="s">
        <v>495</v>
      </c>
      <c r="O75" s="8" t="s">
        <v>343</v>
      </c>
      <c r="P75" s="8"/>
      <c r="Q75" s="8" t="s">
        <v>495</v>
      </c>
      <c r="R75" s="8"/>
      <c r="S75" s="8"/>
      <c r="T75" s="8" t="s">
        <v>496</v>
      </c>
      <c r="U75" s="6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179" t="s">
        <v>357</v>
      </c>
      <c r="AO75" s="179" t="s">
        <v>343</v>
      </c>
      <c r="AP75" s="179" t="s">
        <v>343</v>
      </c>
      <c r="AQ75" s="179" t="s">
        <v>343</v>
      </c>
      <c r="AR75" s="8"/>
      <c r="AS75" s="8"/>
      <c r="AT75" s="8" t="s">
        <v>476</v>
      </c>
    </row>
    <row r="76" spans="2:46" x14ac:dyDescent="0.25">
      <c r="B76" t="s">
        <v>436</v>
      </c>
      <c r="C76" t="s">
        <v>498</v>
      </c>
      <c r="F76" s="181" t="s">
        <v>360</v>
      </c>
      <c r="G76" s="8"/>
      <c r="H76" s="8"/>
      <c r="I76" s="8" t="s">
        <v>346</v>
      </c>
      <c r="J76" s="8"/>
      <c r="K76" s="8"/>
      <c r="L76" s="8" t="s">
        <v>346</v>
      </c>
      <c r="M76" s="8"/>
      <c r="N76" s="8"/>
      <c r="O76" s="8" t="s">
        <v>346</v>
      </c>
      <c r="P76" s="8"/>
      <c r="Q76" s="8"/>
      <c r="R76" s="8"/>
      <c r="S76" s="8"/>
      <c r="T76" s="8" t="s">
        <v>458</v>
      </c>
      <c r="U76" s="7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181" t="s">
        <v>360</v>
      </c>
      <c r="AO76" s="179" t="s">
        <v>346</v>
      </c>
      <c r="AP76" s="179" t="s">
        <v>346</v>
      </c>
      <c r="AQ76" s="179" t="s">
        <v>346</v>
      </c>
      <c r="AR76" s="8"/>
      <c r="AS76" s="8"/>
      <c r="AT76" s="179" t="s">
        <v>434</v>
      </c>
    </row>
    <row r="77" spans="2:46" x14ac:dyDescent="0.25">
      <c r="B77" t="s">
        <v>446</v>
      </c>
      <c r="C77" t="s">
        <v>500</v>
      </c>
      <c r="F77" s="179" t="s">
        <v>348</v>
      </c>
      <c r="G77" s="8"/>
      <c r="H77" s="8"/>
      <c r="I77" s="179" t="s">
        <v>348</v>
      </c>
      <c r="J77" s="8"/>
      <c r="K77" s="8"/>
      <c r="L77" s="8" t="s">
        <v>501</v>
      </c>
      <c r="M77" s="8"/>
      <c r="N77" s="8"/>
      <c r="O77" s="8" t="s">
        <v>501</v>
      </c>
      <c r="P77" s="8"/>
      <c r="Q77" s="8"/>
      <c r="R77" s="8"/>
      <c r="S77" s="8"/>
      <c r="T77" s="8"/>
      <c r="U77" s="6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179" t="s">
        <v>348</v>
      </c>
      <c r="AO77" s="179" t="s">
        <v>348</v>
      </c>
      <c r="AP77" s="179" t="s">
        <v>501</v>
      </c>
      <c r="AQ77" s="179" t="s">
        <v>501</v>
      </c>
      <c r="AR77" s="8"/>
      <c r="AS77" s="8"/>
      <c r="AT77" s="179" t="s">
        <v>348</v>
      </c>
    </row>
    <row r="78" spans="2:46" x14ac:dyDescent="0.25">
      <c r="B78" s="178" t="s">
        <v>455</v>
      </c>
      <c r="C78" s="178" t="s">
        <v>503</v>
      </c>
      <c r="F78" s="179" t="s">
        <v>351</v>
      </c>
      <c r="G78" s="8"/>
      <c r="H78" s="8"/>
      <c r="I78" s="8" t="s">
        <v>501</v>
      </c>
      <c r="J78" s="8"/>
      <c r="K78" s="8"/>
      <c r="L78" s="8" t="s">
        <v>504</v>
      </c>
      <c r="M78" s="8"/>
      <c r="N78" s="8"/>
      <c r="O78" s="8" t="s">
        <v>504</v>
      </c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179" t="s">
        <v>351</v>
      </c>
      <c r="AO78" s="179" t="s">
        <v>501</v>
      </c>
      <c r="AP78" s="179" t="s">
        <v>504</v>
      </c>
      <c r="AQ78" s="179" t="s">
        <v>504</v>
      </c>
      <c r="AR78" s="8"/>
      <c r="AS78" s="8"/>
      <c r="AT78" s="179" t="s">
        <v>351</v>
      </c>
    </row>
    <row r="79" spans="2:46" x14ac:dyDescent="0.25">
      <c r="B79" t="s">
        <v>466</v>
      </c>
      <c r="C79" t="s">
        <v>505</v>
      </c>
      <c r="F79" s="179" t="s">
        <v>354</v>
      </c>
      <c r="G79" s="8"/>
      <c r="H79" s="8"/>
      <c r="I79" s="8" t="s">
        <v>504</v>
      </c>
      <c r="J79" s="8"/>
      <c r="K79" s="8"/>
      <c r="L79" s="8" t="s">
        <v>507</v>
      </c>
      <c r="M79" s="8"/>
      <c r="N79" s="8"/>
      <c r="O79" s="8" t="s">
        <v>507</v>
      </c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179" t="s">
        <v>354</v>
      </c>
      <c r="AO79" s="179" t="s">
        <v>504</v>
      </c>
      <c r="AP79" s="179" t="s">
        <v>507</v>
      </c>
      <c r="AQ79" s="179" t="s">
        <v>507</v>
      </c>
      <c r="AR79" s="8"/>
      <c r="AS79" s="8"/>
      <c r="AT79" s="179" t="s">
        <v>354</v>
      </c>
    </row>
    <row r="80" spans="2:46" x14ac:dyDescent="0.25">
      <c r="B80" t="s">
        <v>476</v>
      </c>
      <c r="C80" t="s">
        <v>506</v>
      </c>
      <c r="F80" s="8" t="s">
        <v>501</v>
      </c>
      <c r="G80" s="8"/>
      <c r="H80" s="8"/>
      <c r="I80" s="8" t="s">
        <v>507</v>
      </c>
      <c r="J80" s="8"/>
      <c r="K80" s="8"/>
      <c r="L80" s="8" t="s">
        <v>499</v>
      </c>
      <c r="M80" s="8"/>
      <c r="N80" s="8"/>
      <c r="O80" s="8" t="s">
        <v>499</v>
      </c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179" t="s">
        <v>501</v>
      </c>
      <c r="AO80" s="179" t="s">
        <v>507</v>
      </c>
      <c r="AP80" s="179" t="s">
        <v>499</v>
      </c>
      <c r="AQ80" s="179" t="s">
        <v>499</v>
      </c>
      <c r="AR80" s="8"/>
      <c r="AS80" s="8"/>
      <c r="AT80" s="181" t="s">
        <v>357</v>
      </c>
    </row>
    <row r="81" spans="2:46" x14ac:dyDescent="0.25">
      <c r="B81" t="s">
        <v>423</v>
      </c>
      <c r="C81" t="s">
        <v>509</v>
      </c>
      <c r="F81" s="8" t="s">
        <v>504</v>
      </c>
      <c r="G81" s="8"/>
      <c r="H81" s="8"/>
      <c r="I81" s="8" t="s">
        <v>499</v>
      </c>
      <c r="J81" s="8"/>
      <c r="K81" s="8"/>
      <c r="L81" s="8" t="s">
        <v>502</v>
      </c>
      <c r="M81" s="8"/>
      <c r="N81" s="8"/>
      <c r="O81" s="8" t="s">
        <v>502</v>
      </c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179" t="s">
        <v>504</v>
      </c>
      <c r="AO81" s="179" t="s">
        <v>499</v>
      </c>
      <c r="AP81" s="179" t="s">
        <v>502</v>
      </c>
      <c r="AQ81" s="179" t="s">
        <v>502</v>
      </c>
      <c r="AR81" s="8"/>
      <c r="AS81" s="8"/>
      <c r="AT81" s="8" t="s">
        <v>499</v>
      </c>
    </row>
    <row r="82" spans="2:46" x14ac:dyDescent="0.25">
      <c r="B82" t="s">
        <v>437</v>
      </c>
      <c r="C82" t="s">
        <v>510</v>
      </c>
      <c r="F82" s="8" t="s">
        <v>507</v>
      </c>
      <c r="G82" s="8"/>
      <c r="H82" s="8"/>
      <c r="I82" s="8" t="s">
        <v>502</v>
      </c>
      <c r="J82" s="8"/>
      <c r="K82" s="8"/>
      <c r="L82" s="8" t="s">
        <v>512</v>
      </c>
      <c r="M82" s="8"/>
      <c r="N82" s="8"/>
      <c r="O82" s="8" t="s">
        <v>512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179" t="s">
        <v>507</v>
      </c>
      <c r="AO82" s="179" t="s">
        <v>502</v>
      </c>
      <c r="AP82" s="179" t="s">
        <v>512</v>
      </c>
      <c r="AQ82" s="179" t="s">
        <v>512</v>
      </c>
      <c r="AR82" s="8"/>
      <c r="AS82" s="8"/>
      <c r="AT82" s="8" t="s">
        <v>502</v>
      </c>
    </row>
    <row r="83" spans="2:46" x14ac:dyDescent="0.25">
      <c r="B83" t="s">
        <v>447</v>
      </c>
      <c r="C83" t="s">
        <v>511</v>
      </c>
      <c r="F83" s="8" t="s">
        <v>499</v>
      </c>
      <c r="G83" s="8"/>
      <c r="H83" s="8"/>
      <c r="I83" s="8" t="s">
        <v>512</v>
      </c>
      <c r="J83" s="8"/>
      <c r="K83" s="8"/>
      <c r="L83" s="8" t="s">
        <v>514</v>
      </c>
      <c r="M83" s="8"/>
      <c r="N83" s="8"/>
      <c r="O83" s="8" t="s">
        <v>514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179" t="s">
        <v>499</v>
      </c>
      <c r="AO83" s="179" t="s">
        <v>512</v>
      </c>
      <c r="AP83" s="179" t="s">
        <v>514</v>
      </c>
      <c r="AQ83" s="179" t="s">
        <v>514</v>
      </c>
      <c r="AR83" s="8"/>
      <c r="AS83" s="8"/>
      <c r="AT83" s="8" t="s">
        <v>501</v>
      </c>
    </row>
    <row r="84" spans="2:46" x14ac:dyDescent="0.25">
      <c r="B84" t="s">
        <v>456</v>
      </c>
      <c r="C84" t="s">
        <v>513</v>
      </c>
      <c r="F84" s="8" t="s">
        <v>502</v>
      </c>
      <c r="G84" s="8"/>
      <c r="H84" s="8"/>
      <c r="I84" s="8" t="s">
        <v>514</v>
      </c>
      <c r="J84" s="8"/>
      <c r="K84" s="8"/>
      <c r="L84" s="8" t="s">
        <v>516</v>
      </c>
      <c r="M84" s="8"/>
      <c r="N84" s="8"/>
      <c r="O84" s="8" t="s">
        <v>516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179" t="s">
        <v>502</v>
      </c>
      <c r="AO84" s="179" t="s">
        <v>514</v>
      </c>
      <c r="AP84" s="179" t="s">
        <v>516</v>
      </c>
      <c r="AQ84" s="179" t="s">
        <v>516</v>
      </c>
      <c r="AR84" s="8"/>
      <c r="AS84" s="8"/>
      <c r="AT84" s="8" t="s">
        <v>504</v>
      </c>
    </row>
    <row r="85" spans="2:46" x14ac:dyDescent="0.25">
      <c r="B85" s="178" t="s">
        <v>467</v>
      </c>
      <c r="C85" s="178" t="s">
        <v>515</v>
      </c>
      <c r="F85" s="8" t="s">
        <v>512</v>
      </c>
      <c r="G85" s="8"/>
      <c r="H85" s="8"/>
      <c r="I85" s="8" t="s">
        <v>516</v>
      </c>
      <c r="J85" s="8"/>
      <c r="K85" s="8"/>
      <c r="L85" s="8" t="s">
        <v>508</v>
      </c>
      <c r="M85" s="8"/>
      <c r="N85" s="8"/>
      <c r="O85" s="8" t="s">
        <v>508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179" t="s">
        <v>512</v>
      </c>
      <c r="AO85" s="179" t="s">
        <v>516</v>
      </c>
      <c r="AP85" s="179" t="s">
        <v>508</v>
      </c>
      <c r="AQ85" s="179" t="s">
        <v>508</v>
      </c>
      <c r="AR85" s="8"/>
      <c r="AS85" s="8"/>
      <c r="AT85" s="8" t="s">
        <v>508</v>
      </c>
    </row>
    <row r="86" spans="2:46" x14ac:dyDescent="0.25">
      <c r="B86" s="178" t="s">
        <v>477</v>
      </c>
      <c r="C86" s="178" t="s">
        <v>517</v>
      </c>
      <c r="F86" s="8" t="s">
        <v>514</v>
      </c>
      <c r="G86" s="8"/>
      <c r="H86" s="8"/>
      <c r="I86" s="8" t="s">
        <v>508</v>
      </c>
      <c r="J86" s="8"/>
      <c r="K86" s="8"/>
      <c r="L86" s="8" t="s">
        <v>521</v>
      </c>
      <c r="M86" s="8"/>
      <c r="N86" s="8"/>
      <c r="O86" s="8" t="s">
        <v>521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179" t="s">
        <v>514</v>
      </c>
      <c r="AO86" s="179" t="s">
        <v>508</v>
      </c>
      <c r="AP86" s="179" t="s">
        <v>521</v>
      </c>
      <c r="AQ86" s="179" t="s">
        <v>521</v>
      </c>
      <c r="AR86" s="8"/>
      <c r="AS86" s="8"/>
      <c r="AT86" s="8"/>
    </row>
    <row r="87" spans="2:46" x14ac:dyDescent="0.25">
      <c r="B87" t="s">
        <v>483</v>
      </c>
      <c r="C87" t="s">
        <v>519</v>
      </c>
      <c r="F87" s="8" t="s">
        <v>516</v>
      </c>
      <c r="G87" s="8"/>
      <c r="H87" s="8"/>
      <c r="I87" s="8" t="s">
        <v>521</v>
      </c>
      <c r="J87" s="8"/>
      <c r="K87" s="8"/>
      <c r="L87" s="8" t="s">
        <v>523</v>
      </c>
      <c r="M87" s="8"/>
      <c r="N87" s="8"/>
      <c r="O87" s="8" t="s">
        <v>523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179" t="s">
        <v>516</v>
      </c>
      <c r="AO87" s="179" t="s">
        <v>521</v>
      </c>
      <c r="AP87" s="179" t="s">
        <v>523</v>
      </c>
      <c r="AQ87" s="179" t="s">
        <v>523</v>
      </c>
      <c r="AR87" s="8"/>
      <c r="AS87" s="8"/>
      <c r="AT87" s="8"/>
    </row>
    <row r="88" spans="2:46" x14ac:dyDescent="0.25">
      <c r="B88" t="s">
        <v>488</v>
      </c>
      <c r="C88" t="s">
        <v>520</v>
      </c>
      <c r="F88" s="8" t="s">
        <v>508</v>
      </c>
      <c r="G88" s="8"/>
      <c r="H88" s="8"/>
      <c r="I88" s="8" t="s">
        <v>523</v>
      </c>
      <c r="J88" s="8"/>
      <c r="K88" s="8"/>
      <c r="L88" s="8" t="s">
        <v>458</v>
      </c>
      <c r="M88" s="8"/>
      <c r="N88" s="8"/>
      <c r="O88" s="8" t="s">
        <v>458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179" t="s">
        <v>508</v>
      </c>
      <c r="AO88" s="179" t="s">
        <v>523</v>
      </c>
      <c r="AP88" s="179" t="s">
        <v>458</v>
      </c>
      <c r="AQ88" s="179" t="s">
        <v>458</v>
      </c>
      <c r="AR88" s="8"/>
      <c r="AS88" s="8"/>
      <c r="AT88" s="8"/>
    </row>
    <row r="89" spans="2:46" x14ac:dyDescent="0.25">
      <c r="B89" t="s">
        <v>492</v>
      </c>
      <c r="C89" t="s">
        <v>522</v>
      </c>
      <c r="F89" s="8" t="s">
        <v>521</v>
      </c>
      <c r="G89" s="8"/>
      <c r="H89" s="8"/>
      <c r="I89" s="8" t="s">
        <v>458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179" t="s">
        <v>521</v>
      </c>
      <c r="AO89" s="179" t="s">
        <v>458</v>
      </c>
      <c r="AP89" s="179"/>
      <c r="AQ89" s="179"/>
      <c r="AR89" s="8"/>
      <c r="AS89" s="8"/>
      <c r="AT89" s="8"/>
    </row>
    <row r="90" spans="2:46" x14ac:dyDescent="0.25">
      <c r="B90" t="s">
        <v>495</v>
      </c>
      <c r="C90" t="s">
        <v>524</v>
      </c>
      <c r="F90" s="8" t="s">
        <v>523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179" t="s">
        <v>523</v>
      </c>
      <c r="AO90" s="179"/>
      <c r="AP90" s="179"/>
      <c r="AQ90" s="179"/>
      <c r="AR90" s="8"/>
      <c r="AS90" s="8"/>
      <c r="AT90" s="8"/>
    </row>
    <row r="91" spans="2:46" x14ac:dyDescent="0.25">
      <c r="B91" t="s">
        <v>424</v>
      </c>
      <c r="C91" t="s">
        <v>525</v>
      </c>
      <c r="F91" s="8" t="s">
        <v>458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179" t="s">
        <v>458</v>
      </c>
      <c r="AO91" s="8"/>
      <c r="AP91" s="8"/>
      <c r="AQ91" s="8"/>
      <c r="AR91" s="8"/>
      <c r="AS91" s="8"/>
      <c r="AT91" s="8"/>
    </row>
    <row r="92" spans="2:46" x14ac:dyDescent="0.25">
      <c r="B92" t="s">
        <v>438</v>
      </c>
      <c r="C92" t="s">
        <v>526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79"/>
      <c r="AO92" s="8"/>
      <c r="AP92" s="8"/>
      <c r="AQ92" s="8"/>
      <c r="AR92" s="8"/>
      <c r="AS92" s="8"/>
      <c r="AT92" s="8"/>
    </row>
    <row r="93" spans="2:46" x14ac:dyDescent="0.25">
      <c r="B93" t="s">
        <v>449</v>
      </c>
      <c r="C93" t="s">
        <v>527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179"/>
      <c r="AO93" s="8"/>
      <c r="AP93" s="8"/>
      <c r="AQ93" s="8"/>
      <c r="AR93" s="8"/>
      <c r="AS93" s="8"/>
      <c r="AT93" s="8"/>
    </row>
    <row r="94" spans="2:46" x14ac:dyDescent="0.25">
      <c r="B94" t="s">
        <v>460</v>
      </c>
      <c r="C94" t="s">
        <v>528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</row>
    <row r="95" spans="2:46" x14ac:dyDescent="0.25">
      <c r="B95" t="s">
        <v>470</v>
      </c>
      <c r="C95" t="s">
        <v>529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</row>
    <row r="96" spans="2:46" x14ac:dyDescent="0.25">
      <c r="B96" t="s">
        <v>479</v>
      </c>
      <c r="C96" t="s">
        <v>530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</row>
    <row r="97" spans="2:46" x14ac:dyDescent="0.25">
      <c r="B97" t="s">
        <v>426</v>
      </c>
      <c r="C97" t="s">
        <v>531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</row>
    <row r="98" spans="2:46" x14ac:dyDescent="0.25">
      <c r="B98" t="s">
        <v>428</v>
      </c>
      <c r="C98" t="s">
        <v>532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</row>
    <row r="99" spans="2:46" x14ac:dyDescent="0.25">
      <c r="B99" t="s">
        <v>431</v>
      </c>
      <c r="C99" t="s">
        <v>533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</row>
    <row r="100" spans="2:46" x14ac:dyDescent="0.25">
      <c r="B100" t="s">
        <v>429</v>
      </c>
      <c r="C100" t="s">
        <v>534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</row>
    <row r="101" spans="2:46" x14ac:dyDescent="0.25">
      <c r="B101" t="s">
        <v>441</v>
      </c>
      <c r="C101" t="s">
        <v>535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</row>
    <row r="102" spans="2:46" x14ac:dyDescent="0.25">
      <c r="B102" t="s">
        <v>432</v>
      </c>
      <c r="C102" t="s">
        <v>536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</row>
    <row r="103" spans="2:46" x14ac:dyDescent="0.25">
      <c r="B103" t="s">
        <v>443</v>
      </c>
      <c r="C103" t="s">
        <v>537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</row>
    <row r="104" spans="2:46" x14ac:dyDescent="0.25">
      <c r="B104" t="s">
        <v>433</v>
      </c>
      <c r="C104" t="s">
        <v>538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</row>
    <row r="105" spans="2:46" x14ac:dyDescent="0.25">
      <c r="B105" t="s">
        <v>444</v>
      </c>
      <c r="C105" t="s">
        <v>539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</row>
    <row r="106" spans="2:46" x14ac:dyDescent="0.25">
      <c r="B106" t="s">
        <v>453</v>
      </c>
      <c r="C106" t="s">
        <v>540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</row>
    <row r="107" spans="2:46" x14ac:dyDescent="0.25">
      <c r="B107" t="s">
        <v>464</v>
      </c>
      <c r="C107" t="s">
        <v>541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</row>
    <row r="108" spans="2:46" x14ac:dyDescent="0.25">
      <c r="B108" t="s">
        <v>473</v>
      </c>
      <c r="C108" t="s">
        <v>542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</row>
    <row r="109" spans="2:46" x14ac:dyDescent="0.25">
      <c r="B109" t="s">
        <v>480</v>
      </c>
      <c r="C109" t="s">
        <v>543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</row>
    <row r="110" spans="2:46" x14ac:dyDescent="0.25">
      <c r="B110" t="s">
        <v>485</v>
      </c>
      <c r="C110" t="s">
        <v>544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</row>
    <row r="111" spans="2:46" x14ac:dyDescent="0.25">
      <c r="B111" t="s">
        <v>474</v>
      </c>
      <c r="C111" t="s">
        <v>545</v>
      </c>
    </row>
    <row r="112" spans="2:46" x14ac:dyDescent="0.25">
      <c r="B112" s="178" t="s">
        <v>434</v>
      </c>
      <c r="C112" s="178" t="s">
        <v>546</v>
      </c>
    </row>
    <row r="113" spans="2:20" x14ac:dyDescent="0.25">
      <c r="B113" t="s">
        <v>459</v>
      </c>
      <c r="C113" t="s">
        <v>547</v>
      </c>
    </row>
    <row r="114" spans="2:20" ht="21" x14ac:dyDescent="0.35">
      <c r="B114" t="s">
        <v>469</v>
      </c>
      <c r="C114" t="s">
        <v>548</v>
      </c>
      <c r="F114" s="287" t="s">
        <v>549</v>
      </c>
      <c r="G114" s="287"/>
      <c r="H114" s="287"/>
      <c r="I114" s="287"/>
    </row>
    <row r="115" spans="2:20" x14ac:dyDescent="0.25">
      <c r="B115" t="s">
        <v>501</v>
      </c>
      <c r="C115" t="s">
        <v>550</v>
      </c>
      <c r="D115" t="s">
        <v>313</v>
      </c>
      <c r="E115" t="s">
        <v>551</v>
      </c>
      <c r="F115" s="23" t="str">
        <f>D11</f>
        <v>OutdoorLuminaires_Cat</v>
      </c>
      <c r="G115" s="23" t="str">
        <f>D12</f>
        <v>IndoorLuminaires_Cat</v>
      </c>
      <c r="H115" s="23" t="str">
        <f>D13</f>
        <v>OutdoorRetrofitKit_Cat</v>
      </c>
      <c r="I115" s="23" t="str">
        <f>D14</f>
        <v>IndoorRetrofitKit_Cat</v>
      </c>
      <c r="J115" s="23" t="str">
        <f>D15</f>
        <v>LinearReplacementLamp_Cat</v>
      </c>
      <c r="K115" s="23" t="str">
        <f>D16</f>
        <v>MogulE39ScrewBaseReplacementsforHIDLamps_Cat</v>
      </c>
      <c r="L115" s="179" t="str">
        <f>D19</f>
        <v>SolarPoweredOutdoorLuminaires_Cat</v>
      </c>
      <c r="M115" s="179" t="str">
        <f>D17</f>
        <v>MediumScrewBaseE26E27ReplacementforHIDLamps_Cat</v>
      </c>
      <c r="N115" s="23" t="str">
        <f>D18</f>
        <v>FourPinBaseReplacementLampsForCFLs_Cat</v>
      </c>
      <c r="O115" s="23" t="s">
        <v>552</v>
      </c>
    </row>
    <row r="116" spans="2:20" x14ac:dyDescent="0.25">
      <c r="B116" t="s">
        <v>448</v>
      </c>
      <c r="C116" t="s">
        <v>553</v>
      </c>
      <c r="F116" s="8" t="s">
        <v>224</v>
      </c>
      <c r="G116" s="8" t="s">
        <v>243</v>
      </c>
      <c r="H116" s="8" t="s">
        <v>224</v>
      </c>
      <c r="I116" s="8" t="s">
        <v>254</v>
      </c>
      <c r="J116" s="8" t="s">
        <v>266</v>
      </c>
      <c r="K116" s="8" t="s">
        <v>224</v>
      </c>
      <c r="L116" s="179" t="s">
        <v>224</v>
      </c>
      <c r="M116" s="179" t="s">
        <v>298</v>
      </c>
      <c r="N116" s="19" t="s">
        <v>295</v>
      </c>
      <c r="O116" s="19" t="s">
        <v>554</v>
      </c>
    </row>
    <row r="117" spans="2:20" x14ac:dyDescent="0.25">
      <c r="B117" t="s">
        <v>450</v>
      </c>
      <c r="C117" t="s">
        <v>555</v>
      </c>
      <c r="F117" s="8" t="s">
        <v>227</v>
      </c>
      <c r="G117" s="8" t="s">
        <v>254</v>
      </c>
      <c r="H117" s="8" t="s">
        <v>227</v>
      </c>
      <c r="I117" s="8" t="s">
        <v>250</v>
      </c>
      <c r="J117" s="8" t="s">
        <v>270</v>
      </c>
      <c r="K117" s="8" t="s">
        <v>227</v>
      </c>
      <c r="L117" s="179" t="s">
        <v>227</v>
      </c>
      <c r="M117" s="8"/>
      <c r="N117" s="19" t="s">
        <v>292</v>
      </c>
      <c r="O117" s="19"/>
    </row>
    <row r="118" spans="2:20" x14ac:dyDescent="0.25">
      <c r="B118" t="s">
        <v>504</v>
      </c>
      <c r="C118" t="s">
        <v>556</v>
      </c>
      <c r="D118" t="s">
        <v>313</v>
      </c>
      <c r="E118" t="s">
        <v>557</v>
      </c>
      <c r="F118" s="8" t="s">
        <v>231</v>
      </c>
      <c r="G118" s="8" t="s">
        <v>239</v>
      </c>
      <c r="H118" s="8" t="s">
        <v>231</v>
      </c>
      <c r="I118" s="8" t="s">
        <v>258</v>
      </c>
      <c r="J118" s="8" t="s">
        <v>286</v>
      </c>
      <c r="K118" s="8" t="s">
        <v>231</v>
      </c>
      <c r="L118" s="179" t="s">
        <v>231</v>
      </c>
      <c r="M118" s="8"/>
      <c r="N118" s="19" t="s">
        <v>289</v>
      </c>
      <c r="O118" s="8"/>
    </row>
    <row r="119" spans="2:20" x14ac:dyDescent="0.25">
      <c r="B119" t="s">
        <v>457</v>
      </c>
      <c r="C119" t="s">
        <v>558</v>
      </c>
      <c r="F119" s="8" t="s">
        <v>235</v>
      </c>
      <c r="G119" s="8" t="s">
        <v>250</v>
      </c>
      <c r="H119" s="8" t="s">
        <v>235</v>
      </c>
      <c r="I119" s="8" t="s">
        <v>247</v>
      </c>
      <c r="J119" s="8" t="s">
        <v>262</v>
      </c>
      <c r="K119" s="8" t="s">
        <v>235</v>
      </c>
      <c r="L119" s="179" t="s">
        <v>235</v>
      </c>
      <c r="M119" s="8"/>
      <c r="N119" s="8"/>
      <c r="O119" s="8"/>
    </row>
    <row r="120" spans="2:20" x14ac:dyDescent="0.25">
      <c r="B120" t="s">
        <v>478</v>
      </c>
      <c r="C120" t="s">
        <v>302</v>
      </c>
      <c r="F120" s="8"/>
      <c r="G120" s="8" t="s">
        <v>258</v>
      </c>
      <c r="H120" s="8"/>
      <c r="I120" s="8"/>
      <c r="J120" s="8" t="s">
        <v>282</v>
      </c>
      <c r="K120" s="8" t="s">
        <v>254</v>
      </c>
      <c r="L120" s="8"/>
      <c r="M120" s="8"/>
      <c r="N120" s="8"/>
      <c r="O120" s="19"/>
    </row>
    <row r="121" spans="2:20" x14ac:dyDescent="0.25">
      <c r="B121" t="s">
        <v>484</v>
      </c>
      <c r="C121" t="s">
        <v>303</v>
      </c>
      <c r="F121" s="8"/>
      <c r="G121" s="8" t="s">
        <v>247</v>
      </c>
      <c r="H121" s="8"/>
      <c r="I121" s="8"/>
      <c r="J121" s="8" t="s">
        <v>274</v>
      </c>
      <c r="K121" s="8" t="s">
        <v>258</v>
      </c>
      <c r="L121" s="8"/>
      <c r="M121" s="8"/>
      <c r="N121" s="8"/>
      <c r="O121" s="19"/>
    </row>
    <row r="122" spans="2:20" x14ac:dyDescent="0.25">
      <c r="B122" t="s">
        <v>489</v>
      </c>
      <c r="C122" t="s">
        <v>304</v>
      </c>
      <c r="F122" s="8"/>
      <c r="G122" s="8"/>
      <c r="H122" s="8"/>
      <c r="I122" s="8"/>
      <c r="J122" s="8" t="s">
        <v>278</v>
      </c>
      <c r="K122" s="179" t="s">
        <v>298</v>
      </c>
      <c r="L122" s="8"/>
      <c r="M122" s="8"/>
      <c r="N122" s="8"/>
      <c r="O122" s="8"/>
    </row>
    <row r="123" spans="2:20" x14ac:dyDescent="0.25">
      <c r="B123" t="s">
        <v>497</v>
      </c>
      <c r="C123" t="s">
        <v>559</v>
      </c>
      <c r="D123" t="s">
        <v>313</v>
      </c>
      <c r="E123" t="s">
        <v>560</v>
      </c>
    </row>
    <row r="124" spans="2:20" x14ac:dyDescent="0.25">
      <c r="B124" t="s">
        <v>461</v>
      </c>
      <c r="C124" t="s">
        <v>561</v>
      </c>
    </row>
    <row r="125" spans="2:20" ht="21" x14ac:dyDescent="0.35">
      <c r="B125" t="s">
        <v>451</v>
      </c>
      <c r="C125" t="s">
        <v>562</v>
      </c>
      <c r="F125" s="287" t="s">
        <v>563</v>
      </c>
      <c r="G125" s="287"/>
      <c r="H125" s="287"/>
      <c r="I125" s="287"/>
    </row>
    <row r="126" spans="2:20" x14ac:dyDescent="0.25">
      <c r="B126" t="s">
        <v>442</v>
      </c>
      <c r="C126" t="s">
        <v>564</v>
      </c>
      <c r="F126" s="23" t="s">
        <v>314</v>
      </c>
      <c r="G126" s="23" t="s">
        <v>319</v>
      </c>
      <c r="H126" s="23" t="s">
        <v>323</v>
      </c>
      <c r="I126" s="23" t="s">
        <v>330</v>
      </c>
      <c r="J126" s="23" t="s">
        <v>341</v>
      </c>
      <c r="K126" s="179" t="s">
        <v>350</v>
      </c>
      <c r="L126" s="179" t="s">
        <v>353</v>
      </c>
      <c r="M126" s="179" t="s">
        <v>355</v>
      </c>
      <c r="N126" s="179" t="s">
        <v>358</v>
      </c>
      <c r="O126" s="23" t="s">
        <v>560</v>
      </c>
      <c r="P126" s="23" t="s">
        <v>565</v>
      </c>
      <c r="Q126" s="23" t="s">
        <v>566</v>
      </c>
      <c r="R126" s="23" t="s">
        <v>551</v>
      </c>
      <c r="S126" s="23" t="s">
        <v>557</v>
      </c>
      <c r="T126" s="23" t="s">
        <v>567</v>
      </c>
    </row>
    <row r="127" spans="2:20" x14ac:dyDescent="0.25">
      <c r="B127" t="s">
        <v>507</v>
      </c>
      <c r="C127" t="s">
        <v>568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</row>
    <row r="128" spans="2:20" x14ac:dyDescent="0.25">
      <c r="B128" t="s">
        <v>499</v>
      </c>
      <c r="C128" t="s">
        <v>569</v>
      </c>
      <c r="D128" t="s">
        <v>313</v>
      </c>
      <c r="E128" t="s">
        <v>565</v>
      </c>
      <c r="F128" s="8">
        <v>1</v>
      </c>
      <c r="G128" s="8">
        <v>1</v>
      </c>
      <c r="H128" s="8">
        <v>1</v>
      </c>
      <c r="I128" s="8">
        <v>1</v>
      </c>
      <c r="J128" s="8">
        <v>1</v>
      </c>
      <c r="K128" s="8"/>
      <c r="L128" s="8"/>
      <c r="M128" s="8"/>
      <c r="N128" s="8">
        <v>1</v>
      </c>
      <c r="O128" s="8">
        <v>1</v>
      </c>
      <c r="P128" s="8">
        <v>1</v>
      </c>
      <c r="Q128" s="8">
        <v>1</v>
      </c>
      <c r="R128" s="8">
        <v>1</v>
      </c>
      <c r="S128" s="8">
        <v>1</v>
      </c>
      <c r="T128" s="8">
        <v>1</v>
      </c>
    </row>
    <row r="129" spans="2:20" x14ac:dyDescent="0.25">
      <c r="B129" t="s">
        <v>502</v>
      </c>
      <c r="C129" t="s">
        <v>570</v>
      </c>
      <c r="D129" t="s">
        <v>313</v>
      </c>
      <c r="E129" t="s">
        <v>566</v>
      </c>
      <c r="F129" s="8"/>
      <c r="G129" s="8">
        <v>2</v>
      </c>
      <c r="H129" s="8"/>
      <c r="I129" s="8"/>
      <c r="J129" s="8">
        <v>2</v>
      </c>
      <c r="K129" s="8"/>
      <c r="L129" s="8"/>
      <c r="M129" s="8"/>
      <c r="N129" s="8"/>
      <c r="O129" s="8"/>
      <c r="P129" s="8"/>
      <c r="Q129" s="8"/>
      <c r="R129" s="8">
        <v>2</v>
      </c>
      <c r="S129" s="8">
        <v>2</v>
      </c>
      <c r="T129" s="8">
        <v>2</v>
      </c>
    </row>
    <row r="130" spans="2:20" x14ac:dyDescent="0.25">
      <c r="B130" t="s">
        <v>462</v>
      </c>
      <c r="C130" t="s">
        <v>571</v>
      </c>
    </row>
    <row r="131" spans="2:20" x14ac:dyDescent="0.25">
      <c r="B131" t="s">
        <v>512</v>
      </c>
      <c r="C131" t="s">
        <v>572</v>
      </c>
    </row>
    <row r="132" spans="2:20" x14ac:dyDescent="0.25">
      <c r="B132" t="s">
        <v>471</v>
      </c>
      <c r="C132" t="s">
        <v>573</v>
      </c>
    </row>
    <row r="133" spans="2:20" x14ac:dyDescent="0.25">
      <c r="B133" t="s">
        <v>452</v>
      </c>
      <c r="C133" t="s">
        <v>305</v>
      </c>
    </row>
    <row r="134" spans="2:20" x14ac:dyDescent="0.25">
      <c r="B134" t="s">
        <v>463</v>
      </c>
      <c r="C134" t="s">
        <v>574</v>
      </c>
    </row>
    <row r="135" spans="2:20" x14ac:dyDescent="0.25">
      <c r="B135" t="s">
        <v>472</v>
      </c>
      <c r="C135" t="s">
        <v>575</v>
      </c>
    </row>
    <row r="136" spans="2:20" x14ac:dyDescent="0.25">
      <c r="B136" t="s">
        <v>496</v>
      </c>
      <c r="C136" t="s">
        <v>576</v>
      </c>
    </row>
    <row r="137" spans="2:20" x14ac:dyDescent="0.25">
      <c r="B137" t="s">
        <v>514</v>
      </c>
      <c r="C137" t="s">
        <v>577</v>
      </c>
    </row>
    <row r="138" spans="2:20" x14ac:dyDescent="0.25">
      <c r="B138" t="s">
        <v>516</v>
      </c>
      <c r="C138" t="s">
        <v>578</v>
      </c>
    </row>
    <row r="139" spans="2:20" x14ac:dyDescent="0.25">
      <c r="B139" t="s">
        <v>493</v>
      </c>
      <c r="C139" t="s">
        <v>579</v>
      </c>
    </row>
    <row r="140" spans="2:20" x14ac:dyDescent="0.25">
      <c r="B140" t="s">
        <v>468</v>
      </c>
      <c r="C140" t="s">
        <v>580</v>
      </c>
    </row>
    <row r="141" spans="2:20" x14ac:dyDescent="0.25">
      <c r="B141" t="s">
        <v>518</v>
      </c>
      <c r="C141" t="s">
        <v>581</v>
      </c>
    </row>
    <row r="142" spans="2:20" x14ac:dyDescent="0.25">
      <c r="B142" t="s">
        <v>508</v>
      </c>
      <c r="C142" t="s">
        <v>582</v>
      </c>
      <c r="D142" t="s">
        <v>313</v>
      </c>
      <c r="E142" t="s">
        <v>567</v>
      </c>
    </row>
    <row r="143" spans="2:20" x14ac:dyDescent="0.25">
      <c r="B143" t="s">
        <v>521</v>
      </c>
      <c r="C143" t="s">
        <v>583</v>
      </c>
    </row>
    <row r="144" spans="2:20" x14ac:dyDescent="0.25">
      <c r="B144" t="s">
        <v>523</v>
      </c>
      <c r="C144" t="s">
        <v>584</v>
      </c>
    </row>
    <row r="145" spans="2:5" x14ac:dyDescent="0.25">
      <c r="B145" t="s">
        <v>458</v>
      </c>
      <c r="C145" t="s">
        <v>585</v>
      </c>
      <c r="D145" t="s">
        <v>313</v>
      </c>
      <c r="E145" t="s">
        <v>567</v>
      </c>
    </row>
    <row r="147" spans="2:5" x14ac:dyDescent="0.25">
      <c r="B147" s="1" t="s">
        <v>586</v>
      </c>
    </row>
    <row r="148" spans="2:5" x14ac:dyDescent="0.25">
      <c r="B148" t="s">
        <v>587</v>
      </c>
    </row>
    <row r="149" spans="2:5" x14ac:dyDescent="0.25">
      <c r="B149" t="s">
        <v>588</v>
      </c>
    </row>
    <row r="151" spans="2:5" x14ac:dyDescent="0.25">
      <c r="B151" s="1" t="s">
        <v>77</v>
      </c>
    </row>
    <row r="152" spans="2:5" x14ac:dyDescent="0.25">
      <c r="B152" s="184">
        <v>1800</v>
      </c>
    </row>
    <row r="153" spans="2:5" x14ac:dyDescent="0.25">
      <c r="B153" s="184">
        <v>1900</v>
      </c>
    </row>
    <row r="154" spans="2:5" x14ac:dyDescent="0.25">
      <c r="B154" s="184">
        <v>2000</v>
      </c>
    </row>
    <row r="155" spans="2:5" x14ac:dyDescent="0.25">
      <c r="B155" s="184">
        <v>2100</v>
      </c>
    </row>
    <row r="156" spans="2:5" x14ac:dyDescent="0.25">
      <c r="B156" s="2">
        <v>2200</v>
      </c>
    </row>
    <row r="157" spans="2:5" x14ac:dyDescent="0.25">
      <c r="B157" s="2">
        <v>2300</v>
      </c>
    </row>
    <row r="158" spans="2:5" x14ac:dyDescent="0.25">
      <c r="B158" s="2">
        <v>2400</v>
      </c>
    </row>
    <row r="159" spans="2:5" x14ac:dyDescent="0.25">
      <c r="B159" s="2">
        <v>2500</v>
      </c>
    </row>
    <row r="160" spans="2:5" x14ac:dyDescent="0.25">
      <c r="B160" s="2">
        <v>2600</v>
      </c>
    </row>
    <row r="161" spans="2:4" x14ac:dyDescent="0.25">
      <c r="B161" s="2">
        <v>2700</v>
      </c>
    </row>
    <row r="162" spans="2:4" x14ac:dyDescent="0.25">
      <c r="B162" s="2">
        <v>2800</v>
      </c>
    </row>
    <row r="163" spans="2:4" x14ac:dyDescent="0.25">
      <c r="B163" s="2">
        <v>2900</v>
      </c>
    </row>
    <row r="164" spans="2:4" x14ac:dyDescent="0.25">
      <c r="B164" s="2">
        <v>3000</v>
      </c>
    </row>
    <row r="165" spans="2:4" x14ac:dyDescent="0.25">
      <c r="B165" s="2">
        <v>3100</v>
      </c>
    </row>
    <row r="166" spans="2:4" x14ac:dyDescent="0.25">
      <c r="B166" s="2">
        <v>3200</v>
      </c>
    </row>
    <row r="167" spans="2:4" x14ac:dyDescent="0.25">
      <c r="B167" s="2">
        <v>3300</v>
      </c>
    </row>
    <row r="168" spans="2:4" x14ac:dyDescent="0.25">
      <c r="B168" s="2">
        <v>3400</v>
      </c>
    </row>
    <row r="169" spans="2:4" x14ac:dyDescent="0.25">
      <c r="B169" s="2">
        <v>3500</v>
      </c>
    </row>
    <row r="170" spans="2:4" x14ac:dyDescent="0.25">
      <c r="B170" s="2">
        <v>3600</v>
      </c>
    </row>
    <row r="171" spans="2:4" x14ac:dyDescent="0.25">
      <c r="B171" s="2">
        <v>3700</v>
      </c>
    </row>
    <row r="172" spans="2:4" x14ac:dyDescent="0.25">
      <c r="B172" s="2">
        <v>3800</v>
      </c>
    </row>
    <row r="173" spans="2:4" x14ac:dyDescent="0.25">
      <c r="B173" s="2">
        <v>3900</v>
      </c>
    </row>
    <row r="174" spans="2:4" x14ac:dyDescent="0.25">
      <c r="B174" s="2">
        <v>4000</v>
      </c>
    </row>
    <row r="175" spans="2:4" x14ac:dyDescent="0.25">
      <c r="B175" s="2">
        <v>4100</v>
      </c>
    </row>
    <row r="176" spans="2:4" x14ac:dyDescent="0.25">
      <c r="B176" s="2">
        <v>4200</v>
      </c>
      <c r="C176" s="13"/>
      <c r="D176" s="13"/>
    </row>
    <row r="177" spans="2:2" x14ac:dyDescent="0.25">
      <c r="B177" s="2">
        <v>4300</v>
      </c>
    </row>
    <row r="178" spans="2:2" x14ac:dyDescent="0.25">
      <c r="B178" s="2">
        <v>4400</v>
      </c>
    </row>
    <row r="179" spans="2:2" x14ac:dyDescent="0.25">
      <c r="B179" s="2">
        <v>4500</v>
      </c>
    </row>
    <row r="180" spans="2:2" x14ac:dyDescent="0.25">
      <c r="B180" s="2">
        <v>4600</v>
      </c>
    </row>
    <row r="181" spans="2:2" x14ac:dyDescent="0.25">
      <c r="B181" s="2">
        <v>4700</v>
      </c>
    </row>
    <row r="182" spans="2:2" x14ac:dyDescent="0.25">
      <c r="B182" s="2">
        <v>4800</v>
      </c>
    </row>
    <row r="183" spans="2:2" x14ac:dyDescent="0.25">
      <c r="B183" s="2">
        <v>4900</v>
      </c>
    </row>
    <row r="184" spans="2:2" x14ac:dyDescent="0.25">
      <c r="B184" s="2">
        <v>5000</v>
      </c>
    </row>
    <row r="185" spans="2:2" x14ac:dyDescent="0.25">
      <c r="B185" s="2">
        <v>5100</v>
      </c>
    </row>
    <row r="186" spans="2:2" x14ac:dyDescent="0.25">
      <c r="B186" s="2">
        <v>5200</v>
      </c>
    </row>
    <row r="187" spans="2:2" x14ac:dyDescent="0.25">
      <c r="B187" s="2">
        <v>5300</v>
      </c>
    </row>
    <row r="188" spans="2:2" x14ac:dyDescent="0.25">
      <c r="B188" s="2">
        <v>5400</v>
      </c>
    </row>
    <row r="189" spans="2:2" x14ac:dyDescent="0.25">
      <c r="B189" s="2">
        <v>5500</v>
      </c>
    </row>
    <row r="190" spans="2:2" x14ac:dyDescent="0.25">
      <c r="B190" s="2">
        <v>5600</v>
      </c>
    </row>
    <row r="191" spans="2:2" x14ac:dyDescent="0.25">
      <c r="B191" s="2">
        <v>5700</v>
      </c>
    </row>
    <row r="192" spans="2:2" x14ac:dyDescent="0.25">
      <c r="B192" s="2">
        <v>5800</v>
      </c>
    </row>
    <row r="193" spans="2:2" x14ac:dyDescent="0.25">
      <c r="B193" s="2">
        <v>5900</v>
      </c>
    </row>
    <row r="194" spans="2:2" x14ac:dyDescent="0.25">
      <c r="B194" s="2">
        <v>6000</v>
      </c>
    </row>
    <row r="195" spans="2:2" x14ac:dyDescent="0.25">
      <c r="B195" s="2">
        <v>6100</v>
      </c>
    </row>
    <row r="196" spans="2:2" x14ac:dyDescent="0.25">
      <c r="B196" s="2">
        <v>6200</v>
      </c>
    </row>
    <row r="197" spans="2:2" x14ac:dyDescent="0.25">
      <c r="B197" s="2">
        <v>6300</v>
      </c>
    </row>
    <row r="198" spans="2:2" x14ac:dyDescent="0.25">
      <c r="B198" s="2">
        <v>6400</v>
      </c>
    </row>
    <row r="199" spans="2:2" x14ac:dyDescent="0.25">
      <c r="B199" s="2">
        <v>6500</v>
      </c>
    </row>
    <row r="200" spans="2:2" x14ac:dyDescent="0.25">
      <c r="B200" s="178" t="s">
        <v>589</v>
      </c>
    </row>
    <row r="201" spans="2:2" x14ac:dyDescent="0.25">
      <c r="B201" s="178" t="s">
        <v>590</v>
      </c>
    </row>
    <row r="202" spans="2:2" x14ac:dyDescent="0.25">
      <c r="B202" s="178" t="s">
        <v>591</v>
      </c>
    </row>
    <row r="204" spans="2:2" x14ac:dyDescent="0.25">
      <c r="B204" s="1" t="s">
        <v>592</v>
      </c>
    </row>
    <row r="205" spans="2:2" x14ac:dyDescent="0.25">
      <c r="B205" s="2">
        <v>1</v>
      </c>
    </row>
    <row r="206" spans="2:2" x14ac:dyDescent="0.25">
      <c r="B206" s="2">
        <v>2</v>
      </c>
    </row>
    <row r="207" spans="2:2" x14ac:dyDescent="0.25">
      <c r="B207" s="2">
        <v>3</v>
      </c>
    </row>
    <row r="208" spans="2:2" x14ac:dyDescent="0.25">
      <c r="B208" s="2">
        <v>4</v>
      </c>
    </row>
    <row r="209" spans="2:2" x14ac:dyDescent="0.25">
      <c r="B209" s="2">
        <v>5</v>
      </c>
    </row>
    <row r="210" spans="2:2" x14ac:dyDescent="0.25">
      <c r="B210" s="2">
        <v>6</v>
      </c>
    </row>
    <row r="211" spans="2:2" x14ac:dyDescent="0.25">
      <c r="B211" s="2">
        <v>7</v>
      </c>
    </row>
    <row r="212" spans="2:2" x14ac:dyDescent="0.25">
      <c r="B212" s="2"/>
    </row>
    <row r="213" spans="2:2" x14ac:dyDescent="0.25">
      <c r="B213" s="1" t="s">
        <v>78</v>
      </c>
    </row>
    <row r="214" spans="2:2" x14ac:dyDescent="0.25">
      <c r="B214" t="s">
        <v>593</v>
      </c>
    </row>
    <row r="215" spans="2:2" x14ac:dyDescent="0.25">
      <c r="B215" t="s">
        <v>594</v>
      </c>
    </row>
    <row r="216" spans="2:2" x14ac:dyDescent="0.25">
      <c r="B216" t="s">
        <v>595</v>
      </c>
    </row>
    <row r="217" spans="2:2" x14ac:dyDescent="0.25">
      <c r="B217" t="s">
        <v>596</v>
      </c>
    </row>
    <row r="218" spans="2:2" x14ac:dyDescent="0.25">
      <c r="B218" t="s">
        <v>597</v>
      </c>
    </row>
    <row r="219" spans="2:2" x14ac:dyDescent="0.25">
      <c r="B219" t="s">
        <v>598</v>
      </c>
    </row>
    <row r="221" spans="2:2" x14ac:dyDescent="0.25">
      <c r="B221" s="1" t="s">
        <v>599</v>
      </c>
    </row>
    <row r="222" spans="2:2" x14ac:dyDescent="0.25">
      <c r="B222" s="2">
        <v>0</v>
      </c>
    </row>
    <row r="223" spans="2:2" x14ac:dyDescent="0.25">
      <c r="B223" s="2">
        <v>1</v>
      </c>
    </row>
    <row r="224" spans="2:2" x14ac:dyDescent="0.25">
      <c r="B224" s="2">
        <v>2</v>
      </c>
    </row>
    <row r="225" spans="2:2" x14ac:dyDescent="0.25">
      <c r="B225" s="2">
        <v>3</v>
      </c>
    </row>
    <row r="226" spans="2:2" x14ac:dyDescent="0.25">
      <c r="B226" s="2">
        <v>4</v>
      </c>
    </row>
    <row r="227" spans="2:2" x14ac:dyDescent="0.25">
      <c r="B227" s="2">
        <v>5</v>
      </c>
    </row>
    <row r="228" spans="2:2" x14ac:dyDescent="0.25">
      <c r="B228" s="2"/>
    </row>
    <row r="229" spans="2:2" x14ac:dyDescent="0.25">
      <c r="B229" s="1" t="s">
        <v>600</v>
      </c>
    </row>
    <row r="230" spans="2:2" x14ac:dyDescent="0.25">
      <c r="B230" t="s">
        <v>162</v>
      </c>
    </row>
    <row r="231" spans="2:2" x14ac:dyDescent="0.25">
      <c r="B231" t="s">
        <v>165</v>
      </c>
    </row>
    <row r="232" spans="2:2" x14ac:dyDescent="0.25">
      <c r="B232" t="s">
        <v>168</v>
      </c>
    </row>
    <row r="233" spans="2:2" x14ac:dyDescent="0.25">
      <c r="B233" t="s">
        <v>170</v>
      </c>
    </row>
    <row r="234" spans="2:2" x14ac:dyDescent="0.25">
      <c r="B234" t="s">
        <v>169</v>
      </c>
    </row>
    <row r="235" spans="2:2" x14ac:dyDescent="0.25">
      <c r="B235" t="s">
        <v>177</v>
      </c>
    </row>
    <row r="236" spans="2:2" x14ac:dyDescent="0.25">
      <c r="B236" t="s">
        <v>182</v>
      </c>
    </row>
    <row r="237" spans="2:2" x14ac:dyDescent="0.25">
      <c r="B237" t="s">
        <v>187</v>
      </c>
    </row>
    <row r="238" spans="2:2" x14ac:dyDescent="0.25">
      <c r="B238" t="s">
        <v>192</v>
      </c>
    </row>
    <row r="239" spans="2:2" x14ac:dyDescent="0.25">
      <c r="B239" t="s">
        <v>197</v>
      </c>
    </row>
    <row r="240" spans="2:2" x14ac:dyDescent="0.25">
      <c r="B240" t="s">
        <v>202</v>
      </c>
    </row>
    <row r="241" spans="2:2" x14ac:dyDescent="0.25">
      <c r="B241" t="s">
        <v>207</v>
      </c>
    </row>
    <row r="242" spans="2:2" x14ac:dyDescent="0.25">
      <c r="B242" t="s">
        <v>212</v>
      </c>
    </row>
    <row r="243" spans="2:2" x14ac:dyDescent="0.25">
      <c r="B243" t="s">
        <v>217</v>
      </c>
    </row>
    <row r="244" spans="2:2" x14ac:dyDescent="0.25">
      <c r="B244" t="s">
        <v>219</v>
      </c>
    </row>
    <row r="245" spans="2:2" x14ac:dyDescent="0.25">
      <c r="B245" t="s">
        <v>223</v>
      </c>
    </row>
    <row r="246" spans="2:2" x14ac:dyDescent="0.25">
      <c r="B246" t="s">
        <v>164</v>
      </c>
    </row>
    <row r="247" spans="2:2" x14ac:dyDescent="0.25">
      <c r="B247" t="s">
        <v>167</v>
      </c>
    </row>
    <row r="248" spans="2:2" x14ac:dyDescent="0.25">
      <c r="B248" t="s">
        <v>176</v>
      </c>
    </row>
    <row r="249" spans="2:2" x14ac:dyDescent="0.25">
      <c r="B249" t="s">
        <v>181</v>
      </c>
    </row>
    <row r="250" spans="2:2" x14ac:dyDescent="0.25">
      <c r="B250" t="s">
        <v>186</v>
      </c>
    </row>
    <row r="251" spans="2:2" x14ac:dyDescent="0.25">
      <c r="B251" t="s">
        <v>191</v>
      </c>
    </row>
    <row r="252" spans="2:2" x14ac:dyDescent="0.25">
      <c r="B252" t="s">
        <v>196</v>
      </c>
    </row>
    <row r="253" spans="2:2" x14ac:dyDescent="0.25">
      <c r="B253" t="s">
        <v>201</v>
      </c>
    </row>
    <row r="254" spans="2:2" x14ac:dyDescent="0.25">
      <c r="B254" t="s">
        <v>206</v>
      </c>
    </row>
    <row r="255" spans="2:2" x14ac:dyDescent="0.25">
      <c r="B255" t="s">
        <v>211</v>
      </c>
    </row>
    <row r="256" spans="2:2" x14ac:dyDescent="0.25">
      <c r="B256" t="s">
        <v>216</v>
      </c>
    </row>
    <row r="257" spans="2:2" x14ac:dyDescent="0.25">
      <c r="B257" t="s">
        <v>218</v>
      </c>
    </row>
    <row r="258" spans="2:2" x14ac:dyDescent="0.25">
      <c r="B258" t="s">
        <v>222</v>
      </c>
    </row>
    <row r="259" spans="2:2" x14ac:dyDescent="0.25">
      <c r="B259" t="s">
        <v>230</v>
      </c>
    </row>
    <row r="260" spans="2:2" x14ac:dyDescent="0.25">
      <c r="B260" t="s">
        <v>234</v>
      </c>
    </row>
    <row r="261" spans="2:2" x14ac:dyDescent="0.25">
      <c r="B261" t="s">
        <v>238</v>
      </c>
    </row>
    <row r="262" spans="2:2" x14ac:dyDescent="0.25">
      <c r="B262" t="s">
        <v>246</v>
      </c>
    </row>
    <row r="263" spans="2:2" x14ac:dyDescent="0.25">
      <c r="B263" t="s">
        <v>249</v>
      </c>
    </row>
    <row r="264" spans="2:2" x14ac:dyDescent="0.25">
      <c r="B264" t="s">
        <v>253</v>
      </c>
    </row>
    <row r="265" spans="2:2" x14ac:dyDescent="0.25">
      <c r="B265" t="s">
        <v>257</v>
      </c>
    </row>
    <row r="266" spans="2:2" x14ac:dyDescent="0.25">
      <c r="B266" t="s">
        <v>261</v>
      </c>
    </row>
    <row r="267" spans="2:2" x14ac:dyDescent="0.25">
      <c r="B267" t="s">
        <v>265</v>
      </c>
    </row>
    <row r="268" spans="2:2" x14ac:dyDescent="0.25">
      <c r="B268" t="s">
        <v>269</v>
      </c>
    </row>
    <row r="269" spans="2:2" x14ac:dyDescent="0.25">
      <c r="B269" t="s">
        <v>273</v>
      </c>
    </row>
    <row r="270" spans="2:2" x14ac:dyDescent="0.25">
      <c r="B270" t="s">
        <v>277</v>
      </c>
    </row>
    <row r="271" spans="2:2" x14ac:dyDescent="0.25">
      <c r="B271" t="s">
        <v>281</v>
      </c>
    </row>
    <row r="272" spans="2:2" x14ac:dyDescent="0.25">
      <c r="B272" t="s">
        <v>285</v>
      </c>
    </row>
    <row r="274" spans="2:2" x14ac:dyDescent="0.25">
      <c r="B274" s="1" t="s">
        <v>601</v>
      </c>
    </row>
    <row r="275" spans="2:2" x14ac:dyDescent="0.25">
      <c r="B275" t="s">
        <v>310</v>
      </c>
    </row>
    <row r="276" spans="2:2" x14ac:dyDescent="0.25">
      <c r="B276" t="s">
        <v>315</v>
      </c>
    </row>
    <row r="277" spans="2:2" x14ac:dyDescent="0.25">
      <c r="B277" t="s">
        <v>320</v>
      </c>
    </row>
    <row r="278" spans="2:2" x14ac:dyDescent="0.25">
      <c r="B278" t="s">
        <v>324</v>
      </c>
    </row>
    <row r="279" spans="2:2" x14ac:dyDescent="0.25">
      <c r="B279" t="s">
        <v>327</v>
      </c>
    </row>
    <row r="280" spans="2:2" x14ac:dyDescent="0.25">
      <c r="B280" t="s">
        <v>331</v>
      </c>
    </row>
    <row r="281" spans="2:2" x14ac:dyDescent="0.25">
      <c r="B281" t="s">
        <v>336</v>
      </c>
    </row>
    <row r="282" spans="2:2" x14ac:dyDescent="0.25">
      <c r="B282" t="s">
        <v>342</v>
      </c>
    </row>
    <row r="283" spans="2:2" x14ac:dyDescent="0.25">
      <c r="B283" t="s">
        <v>316</v>
      </c>
    </row>
    <row r="284" spans="2:2" x14ac:dyDescent="0.25">
      <c r="B284" t="s">
        <v>332</v>
      </c>
    </row>
    <row r="285" spans="2:2" x14ac:dyDescent="0.25">
      <c r="B285" t="s">
        <v>337</v>
      </c>
    </row>
    <row r="286" spans="2:2" x14ac:dyDescent="0.25">
      <c r="B286" t="s">
        <v>345</v>
      </c>
    </row>
    <row r="287" spans="2:2" x14ac:dyDescent="0.25">
      <c r="B287" t="s">
        <v>356</v>
      </c>
    </row>
    <row r="288" spans="2:2" x14ac:dyDescent="0.25">
      <c r="B288" t="s">
        <v>359</v>
      </c>
    </row>
    <row r="289" spans="2:2" x14ac:dyDescent="0.25">
      <c r="B289" t="s">
        <v>362</v>
      </c>
    </row>
    <row r="290" spans="2:2" x14ac:dyDescent="0.25">
      <c r="B290" t="s">
        <v>365</v>
      </c>
    </row>
    <row r="292" spans="2:2" x14ac:dyDescent="0.25">
      <c r="B292" s="1" t="s">
        <v>602</v>
      </c>
    </row>
    <row r="293" spans="2:2" x14ac:dyDescent="0.25">
      <c r="B293" t="s">
        <v>603</v>
      </c>
    </row>
    <row r="294" spans="2:2" x14ac:dyDescent="0.25">
      <c r="B294" t="s">
        <v>604</v>
      </c>
    </row>
    <row r="295" spans="2:2" x14ac:dyDescent="0.25">
      <c r="B295" t="s">
        <v>605</v>
      </c>
    </row>
    <row r="296" spans="2:2" x14ac:dyDescent="0.25">
      <c r="B296" t="s">
        <v>606</v>
      </c>
    </row>
    <row r="298" spans="2:2" x14ac:dyDescent="0.25">
      <c r="B298" s="1" t="s">
        <v>607</v>
      </c>
    </row>
    <row r="299" spans="2:2" x14ac:dyDescent="0.25">
      <c r="B299" t="s">
        <v>608</v>
      </c>
    </row>
    <row r="300" spans="2:2" x14ac:dyDescent="0.25">
      <c r="B300" t="s">
        <v>609</v>
      </c>
    </row>
    <row r="301" spans="2:2" x14ac:dyDescent="0.25">
      <c r="B301" t="s">
        <v>610</v>
      </c>
    </row>
    <row r="302" spans="2:2" x14ac:dyDescent="0.25">
      <c r="B302" t="s">
        <v>611</v>
      </c>
    </row>
    <row r="303" spans="2:2" x14ac:dyDescent="0.25">
      <c r="B303" t="s">
        <v>612</v>
      </c>
    </row>
    <row r="304" spans="2:2" x14ac:dyDescent="0.25">
      <c r="B304" t="s">
        <v>613</v>
      </c>
    </row>
    <row r="305" spans="2:2" x14ac:dyDescent="0.25">
      <c r="B305" t="s">
        <v>614</v>
      </c>
    </row>
    <row r="306" spans="2:2" x14ac:dyDescent="0.25">
      <c r="B306" t="s">
        <v>615</v>
      </c>
    </row>
    <row r="307" spans="2:2" x14ac:dyDescent="0.25">
      <c r="B307" t="s">
        <v>616</v>
      </c>
    </row>
    <row r="308" spans="2:2" x14ac:dyDescent="0.25">
      <c r="B308" t="s">
        <v>617</v>
      </c>
    </row>
    <row r="309" spans="2:2" x14ac:dyDescent="0.25">
      <c r="B309" t="s">
        <v>618</v>
      </c>
    </row>
    <row r="310" spans="2:2" x14ac:dyDescent="0.25">
      <c r="B310" t="s">
        <v>619</v>
      </c>
    </row>
    <row r="311" spans="2:2" x14ac:dyDescent="0.25">
      <c r="B311" t="s">
        <v>620</v>
      </c>
    </row>
    <row r="312" spans="2:2" x14ac:dyDescent="0.25">
      <c r="B312" t="s">
        <v>621</v>
      </c>
    </row>
    <row r="313" spans="2:2" x14ac:dyDescent="0.25">
      <c r="B313" t="s">
        <v>622</v>
      </c>
    </row>
    <row r="314" spans="2:2" x14ac:dyDescent="0.25">
      <c r="B314" t="s">
        <v>623</v>
      </c>
    </row>
    <row r="316" spans="2:2" x14ac:dyDescent="0.25">
      <c r="B316" s="1" t="s">
        <v>624</v>
      </c>
    </row>
    <row r="317" spans="2:2" x14ac:dyDescent="0.25">
      <c r="B317" t="s">
        <v>625</v>
      </c>
    </row>
    <row r="318" spans="2:2" x14ac:dyDescent="0.25">
      <c r="B318" t="s">
        <v>626</v>
      </c>
    </row>
    <row r="319" spans="2:2" x14ac:dyDescent="0.25">
      <c r="B319" t="s">
        <v>627</v>
      </c>
    </row>
    <row r="320" spans="2:2" x14ac:dyDescent="0.25">
      <c r="B320" t="s">
        <v>628</v>
      </c>
    </row>
    <row r="321" spans="2:2" x14ac:dyDescent="0.25">
      <c r="B321" t="s">
        <v>629</v>
      </c>
    </row>
    <row r="322" spans="2:2" x14ac:dyDescent="0.25">
      <c r="B322" t="s">
        <v>630</v>
      </c>
    </row>
    <row r="323" spans="2:2" x14ac:dyDescent="0.25">
      <c r="B323" t="s">
        <v>631</v>
      </c>
    </row>
    <row r="324" spans="2:2" x14ac:dyDescent="0.25">
      <c r="B324" t="s">
        <v>632</v>
      </c>
    </row>
    <row r="326" spans="2:2" x14ac:dyDescent="0.25">
      <c r="B326" s="1" t="s">
        <v>633</v>
      </c>
    </row>
    <row r="327" spans="2:2" x14ac:dyDescent="0.25">
      <c r="B327" t="s">
        <v>634</v>
      </c>
    </row>
    <row r="328" spans="2:2" x14ac:dyDescent="0.25">
      <c r="B328" t="s">
        <v>635</v>
      </c>
    </row>
    <row r="330" spans="2:2" x14ac:dyDescent="0.25">
      <c r="B330" s="1" t="s">
        <v>93</v>
      </c>
    </row>
    <row r="331" spans="2:2" x14ac:dyDescent="0.25">
      <c r="B331" t="s">
        <v>636</v>
      </c>
    </row>
    <row r="332" spans="2:2" x14ac:dyDescent="0.25">
      <c r="B332" t="s">
        <v>637</v>
      </c>
    </row>
    <row r="333" spans="2:2" x14ac:dyDescent="0.25">
      <c r="B333" t="s">
        <v>638</v>
      </c>
    </row>
    <row r="335" spans="2:2" x14ac:dyDescent="0.25">
      <c r="B335" s="1" t="s">
        <v>134</v>
      </c>
    </row>
    <row r="336" spans="2:2" x14ac:dyDescent="0.25">
      <c r="B336" t="s">
        <v>639</v>
      </c>
    </row>
    <row r="337" spans="2:2" x14ac:dyDescent="0.25">
      <c r="B337" t="s">
        <v>640</v>
      </c>
    </row>
    <row r="338" spans="2:2" x14ac:dyDescent="0.25">
      <c r="B338" t="s">
        <v>641</v>
      </c>
    </row>
    <row r="339" spans="2:2" x14ac:dyDescent="0.25">
      <c r="B339" t="s">
        <v>642</v>
      </c>
    </row>
    <row r="341" spans="2:2" x14ac:dyDescent="0.25">
      <c r="B341" s="1" t="s">
        <v>643</v>
      </c>
    </row>
    <row r="342" spans="2:2" x14ac:dyDescent="0.25">
      <c r="B342" t="s">
        <v>644</v>
      </c>
    </row>
    <row r="343" spans="2:2" x14ac:dyDescent="0.25">
      <c r="B343" t="s">
        <v>645</v>
      </c>
    </row>
    <row r="344" spans="2:2" x14ac:dyDescent="0.25">
      <c r="B344" t="s">
        <v>646</v>
      </c>
    </row>
    <row r="345" spans="2:2" x14ac:dyDescent="0.25">
      <c r="B345" t="s">
        <v>647</v>
      </c>
    </row>
    <row r="346" spans="2:2" x14ac:dyDescent="0.25">
      <c r="B346" t="s">
        <v>648</v>
      </c>
    </row>
    <row r="347" spans="2:2" x14ac:dyDescent="0.25">
      <c r="B347" t="s">
        <v>649</v>
      </c>
    </row>
    <row r="348" spans="2:2" x14ac:dyDescent="0.25">
      <c r="B348" t="s">
        <v>650</v>
      </c>
    </row>
    <row r="350" spans="2:2" x14ac:dyDescent="0.25">
      <c r="B350" s="1" t="s">
        <v>651</v>
      </c>
    </row>
    <row r="351" spans="2:2" x14ac:dyDescent="0.25">
      <c r="B351" t="s">
        <v>652</v>
      </c>
    </row>
    <row r="353" spans="2:8" x14ac:dyDescent="0.25">
      <c r="B353" s="1" t="s">
        <v>635</v>
      </c>
    </row>
    <row r="354" spans="2:8" x14ac:dyDescent="0.25">
      <c r="B354" t="s">
        <v>635</v>
      </c>
    </row>
    <row r="356" spans="2:8" x14ac:dyDescent="0.25">
      <c r="B356" s="23" t="s">
        <v>653</v>
      </c>
      <c r="C356" s="179" t="s">
        <v>654</v>
      </c>
      <c r="D356" s="179" t="s">
        <v>655</v>
      </c>
      <c r="E356" s="179" t="s">
        <v>656</v>
      </c>
      <c r="F356" s="179" t="s">
        <v>657</v>
      </c>
      <c r="G356" s="179" t="s">
        <v>658</v>
      </c>
      <c r="H356" s="179" t="s">
        <v>659</v>
      </c>
    </row>
    <row r="357" spans="2:8" x14ac:dyDescent="0.25">
      <c r="B357" s="186">
        <v>1800</v>
      </c>
      <c r="C357" s="185">
        <v>1800</v>
      </c>
      <c r="D357" s="185">
        <v>1800</v>
      </c>
      <c r="E357" s="185">
        <v>2200</v>
      </c>
      <c r="F357" s="185">
        <v>2200</v>
      </c>
      <c r="G357" s="185">
        <v>2200</v>
      </c>
      <c r="H357" s="185">
        <v>2200</v>
      </c>
    </row>
    <row r="358" spans="2:8" x14ac:dyDescent="0.25">
      <c r="B358" s="186">
        <v>1900</v>
      </c>
      <c r="C358" s="185">
        <v>1900</v>
      </c>
      <c r="D358" s="185">
        <v>1900</v>
      </c>
      <c r="E358" s="185">
        <v>2300</v>
      </c>
      <c r="F358" s="185">
        <v>2300</v>
      </c>
      <c r="G358" s="185">
        <v>2300</v>
      </c>
      <c r="H358" s="185">
        <v>2300</v>
      </c>
    </row>
    <row r="359" spans="2:8" x14ac:dyDescent="0.25">
      <c r="B359" s="187">
        <v>2000</v>
      </c>
      <c r="C359" s="185">
        <v>2000</v>
      </c>
      <c r="D359" s="185">
        <v>2000</v>
      </c>
      <c r="E359" s="185">
        <v>2400</v>
      </c>
      <c r="F359" s="185">
        <v>2400</v>
      </c>
      <c r="G359" s="185">
        <v>2400</v>
      </c>
      <c r="H359" s="185">
        <v>2400</v>
      </c>
    </row>
    <row r="360" spans="2:8" x14ac:dyDescent="0.25">
      <c r="B360" s="186">
        <v>2100</v>
      </c>
      <c r="C360" s="185">
        <v>2100</v>
      </c>
      <c r="D360" s="185">
        <v>2100</v>
      </c>
      <c r="E360" s="185">
        <v>2500</v>
      </c>
      <c r="F360" s="185">
        <v>2500</v>
      </c>
      <c r="G360" s="185">
        <v>2500</v>
      </c>
      <c r="H360" s="185">
        <v>2500</v>
      </c>
    </row>
    <row r="361" spans="2:8" x14ac:dyDescent="0.25">
      <c r="B361" s="187">
        <v>2200</v>
      </c>
      <c r="C361" s="185">
        <v>2200</v>
      </c>
      <c r="D361" s="185">
        <v>2200</v>
      </c>
      <c r="E361" s="185">
        <v>2600</v>
      </c>
      <c r="F361" s="185">
        <v>2600</v>
      </c>
      <c r="G361" s="185">
        <v>2600</v>
      </c>
      <c r="H361" s="185">
        <v>2600</v>
      </c>
    </row>
    <row r="362" spans="2:8" x14ac:dyDescent="0.25">
      <c r="B362" s="187">
        <v>2300</v>
      </c>
      <c r="C362" s="185">
        <v>2300</v>
      </c>
      <c r="D362" s="185">
        <v>2300</v>
      </c>
      <c r="E362" s="185">
        <v>2700</v>
      </c>
      <c r="F362" s="185">
        <v>2700</v>
      </c>
      <c r="G362" s="185">
        <v>2700</v>
      </c>
      <c r="H362" s="185">
        <v>2700</v>
      </c>
    </row>
    <row r="363" spans="2:8" x14ac:dyDescent="0.25">
      <c r="B363" s="187">
        <v>2400</v>
      </c>
      <c r="C363" s="185">
        <v>2400</v>
      </c>
      <c r="D363" s="185">
        <v>2400</v>
      </c>
      <c r="E363" s="185">
        <v>2800</v>
      </c>
      <c r="F363" s="185">
        <v>2800</v>
      </c>
      <c r="G363" s="185">
        <v>2800</v>
      </c>
      <c r="H363" s="185">
        <v>2800</v>
      </c>
    </row>
    <row r="364" spans="2:8" x14ac:dyDescent="0.25">
      <c r="B364" s="187">
        <v>2500</v>
      </c>
      <c r="C364" s="185">
        <v>2500</v>
      </c>
      <c r="D364" s="185">
        <v>2500</v>
      </c>
      <c r="E364" s="185">
        <v>2900</v>
      </c>
      <c r="F364" s="185">
        <v>2900</v>
      </c>
      <c r="G364" s="185">
        <v>2900</v>
      </c>
      <c r="H364" s="185">
        <v>2900</v>
      </c>
    </row>
    <row r="365" spans="2:8" x14ac:dyDescent="0.25">
      <c r="B365" s="187">
        <v>2600</v>
      </c>
      <c r="C365" s="185">
        <v>2600</v>
      </c>
      <c r="D365" s="185">
        <v>2600</v>
      </c>
      <c r="E365" s="185">
        <v>3000</v>
      </c>
      <c r="F365" s="185">
        <v>3000</v>
      </c>
      <c r="G365" s="185">
        <v>3000</v>
      </c>
      <c r="H365" s="185">
        <v>3000</v>
      </c>
    </row>
    <row r="366" spans="2:8" x14ac:dyDescent="0.25">
      <c r="B366" s="187">
        <v>2700</v>
      </c>
      <c r="C366" s="185">
        <v>2700</v>
      </c>
      <c r="D366" s="185">
        <v>2700</v>
      </c>
      <c r="E366" s="185">
        <v>3100</v>
      </c>
      <c r="F366" s="185">
        <v>3100</v>
      </c>
      <c r="G366" s="185">
        <v>3100</v>
      </c>
    </row>
    <row r="367" spans="2:8" x14ac:dyDescent="0.25">
      <c r="B367" s="187">
        <v>2800</v>
      </c>
      <c r="C367" s="185">
        <v>2800</v>
      </c>
      <c r="D367" s="185">
        <v>2800</v>
      </c>
      <c r="E367" s="185">
        <v>3200</v>
      </c>
      <c r="F367" s="185">
        <v>3200</v>
      </c>
      <c r="G367" s="185">
        <v>3200</v>
      </c>
    </row>
    <row r="368" spans="2:8" x14ac:dyDescent="0.25">
      <c r="B368" s="187">
        <v>2900</v>
      </c>
      <c r="C368" s="185">
        <v>2900</v>
      </c>
      <c r="D368" s="185">
        <v>2900</v>
      </c>
      <c r="E368" s="185">
        <v>3300</v>
      </c>
      <c r="F368" s="185">
        <v>3300</v>
      </c>
      <c r="G368" s="185">
        <v>3300</v>
      </c>
    </row>
    <row r="369" spans="2:7" x14ac:dyDescent="0.25">
      <c r="B369" s="187">
        <v>3000</v>
      </c>
      <c r="C369" s="185">
        <v>3000</v>
      </c>
      <c r="D369" s="185">
        <v>3000</v>
      </c>
      <c r="E369" s="185">
        <v>3400</v>
      </c>
      <c r="F369" s="185">
        <v>3400</v>
      </c>
      <c r="G369" s="185">
        <v>3400</v>
      </c>
    </row>
    <row r="370" spans="2:7" x14ac:dyDescent="0.25">
      <c r="B370" s="179" t="s">
        <v>589</v>
      </c>
      <c r="C370" s="185">
        <v>3100</v>
      </c>
      <c r="D370" s="185">
        <v>3100</v>
      </c>
      <c r="E370" s="185">
        <v>3500</v>
      </c>
      <c r="F370" s="185">
        <v>3500</v>
      </c>
      <c r="G370" s="185">
        <v>3500</v>
      </c>
    </row>
    <row r="371" spans="2:7" x14ac:dyDescent="0.25">
      <c r="B371" s="179" t="s">
        <v>590</v>
      </c>
      <c r="C371" s="185">
        <v>3200</v>
      </c>
      <c r="D371" s="185">
        <v>3200</v>
      </c>
      <c r="E371" s="185">
        <v>3600</v>
      </c>
      <c r="F371" s="185">
        <v>3600</v>
      </c>
      <c r="G371" s="185">
        <v>3600</v>
      </c>
    </row>
    <row r="372" spans="2:7" x14ac:dyDescent="0.25">
      <c r="B372" s="179" t="s">
        <v>591</v>
      </c>
      <c r="C372" s="185">
        <v>3300</v>
      </c>
      <c r="D372" s="185">
        <v>3300</v>
      </c>
      <c r="E372" s="185">
        <v>3700</v>
      </c>
      <c r="F372" s="185">
        <v>3700</v>
      </c>
      <c r="G372" s="185">
        <v>3700</v>
      </c>
    </row>
    <row r="373" spans="2:7" x14ac:dyDescent="0.25">
      <c r="B373" s="8"/>
      <c r="C373" s="185">
        <v>3400</v>
      </c>
      <c r="D373" s="185">
        <v>3400</v>
      </c>
      <c r="E373" s="185">
        <v>3800</v>
      </c>
      <c r="F373" s="185">
        <v>3800</v>
      </c>
      <c r="G373" s="185">
        <v>3800</v>
      </c>
    </row>
    <row r="374" spans="2:7" x14ac:dyDescent="0.25">
      <c r="B374" s="8"/>
      <c r="C374" s="185">
        <v>3500</v>
      </c>
      <c r="D374" s="185">
        <v>3500</v>
      </c>
      <c r="E374" s="185">
        <v>3900</v>
      </c>
      <c r="F374" s="185">
        <v>3900</v>
      </c>
      <c r="G374" s="185">
        <v>3900</v>
      </c>
    </row>
    <row r="375" spans="2:7" x14ac:dyDescent="0.25">
      <c r="B375" s="8"/>
      <c r="C375" s="185">
        <v>3600</v>
      </c>
      <c r="D375" s="185">
        <v>3600</v>
      </c>
      <c r="E375" s="185">
        <v>4000</v>
      </c>
      <c r="F375" s="185">
        <v>4000</v>
      </c>
      <c r="G375" s="185">
        <v>4000</v>
      </c>
    </row>
    <row r="376" spans="2:7" x14ac:dyDescent="0.25">
      <c r="B376" s="8"/>
      <c r="C376" s="185">
        <v>3700</v>
      </c>
      <c r="D376" s="185">
        <v>3700</v>
      </c>
      <c r="E376" s="185">
        <v>4100</v>
      </c>
      <c r="F376" s="185">
        <v>4100</v>
      </c>
      <c r="G376" s="185">
        <v>4100</v>
      </c>
    </row>
    <row r="377" spans="2:7" x14ac:dyDescent="0.25">
      <c r="B377" s="8"/>
      <c r="C377" s="185">
        <v>3800</v>
      </c>
      <c r="D377" s="185">
        <v>3800</v>
      </c>
      <c r="E377" s="185">
        <v>4200</v>
      </c>
      <c r="F377" s="185">
        <v>4200</v>
      </c>
      <c r="G377" s="185">
        <v>4200</v>
      </c>
    </row>
    <row r="378" spans="2:7" x14ac:dyDescent="0.25">
      <c r="B378" s="8"/>
      <c r="C378" s="185">
        <v>3900</v>
      </c>
      <c r="D378" s="185">
        <v>3900</v>
      </c>
      <c r="E378" s="185">
        <v>4300</v>
      </c>
      <c r="F378" s="185">
        <v>4300</v>
      </c>
      <c r="G378" s="185">
        <v>4300</v>
      </c>
    </row>
    <row r="379" spans="2:7" x14ac:dyDescent="0.25">
      <c r="B379" s="8"/>
      <c r="C379" s="185">
        <v>4000</v>
      </c>
      <c r="D379" s="185">
        <v>4000</v>
      </c>
      <c r="E379" s="185">
        <v>4400</v>
      </c>
      <c r="F379" s="185">
        <v>4400</v>
      </c>
      <c r="G379" s="185">
        <v>4400</v>
      </c>
    </row>
    <row r="380" spans="2:7" x14ac:dyDescent="0.25">
      <c r="B380" s="8"/>
      <c r="C380" s="185">
        <v>4100</v>
      </c>
      <c r="D380" s="185">
        <v>4100</v>
      </c>
      <c r="E380" s="185">
        <v>4500</v>
      </c>
      <c r="F380" s="185">
        <v>4500</v>
      </c>
      <c r="G380" s="185">
        <v>4500</v>
      </c>
    </row>
    <row r="381" spans="2:7" x14ac:dyDescent="0.25">
      <c r="B381" s="8"/>
      <c r="C381" s="185">
        <v>4200</v>
      </c>
      <c r="D381" s="185">
        <v>4200</v>
      </c>
      <c r="E381" s="185">
        <v>4600</v>
      </c>
      <c r="F381" s="185">
        <v>4600</v>
      </c>
      <c r="G381" s="185">
        <v>4600</v>
      </c>
    </row>
    <row r="382" spans="2:7" x14ac:dyDescent="0.25">
      <c r="B382" s="8"/>
      <c r="C382" s="185">
        <v>4300</v>
      </c>
      <c r="D382" s="185">
        <v>4300</v>
      </c>
      <c r="E382" s="185">
        <v>4700</v>
      </c>
      <c r="F382" s="185">
        <v>4700</v>
      </c>
      <c r="G382" s="185">
        <v>4700</v>
      </c>
    </row>
    <row r="383" spans="2:7" x14ac:dyDescent="0.25">
      <c r="B383" s="8"/>
      <c r="C383" s="185">
        <v>4400</v>
      </c>
      <c r="D383" s="185">
        <v>4400</v>
      </c>
      <c r="E383" s="185">
        <v>4800</v>
      </c>
      <c r="F383" s="185">
        <v>4800</v>
      </c>
      <c r="G383" s="185">
        <v>4800</v>
      </c>
    </row>
    <row r="384" spans="2:7" x14ac:dyDescent="0.25">
      <c r="B384" s="8"/>
      <c r="C384" s="185">
        <v>4500</v>
      </c>
      <c r="D384" s="185">
        <v>4500</v>
      </c>
      <c r="E384" s="185">
        <v>4900</v>
      </c>
      <c r="F384" s="185">
        <v>4900</v>
      </c>
      <c r="G384" s="185">
        <v>4900</v>
      </c>
    </row>
    <row r="385" spans="2:7" x14ac:dyDescent="0.25">
      <c r="B385" s="8"/>
      <c r="C385" s="185">
        <v>4600</v>
      </c>
      <c r="D385" s="185">
        <v>4600</v>
      </c>
      <c r="E385" s="185">
        <v>5000</v>
      </c>
      <c r="F385" s="185">
        <v>5000</v>
      </c>
      <c r="G385" s="185">
        <v>5000</v>
      </c>
    </row>
    <row r="386" spans="2:7" x14ac:dyDescent="0.25">
      <c r="B386" s="8"/>
      <c r="C386" s="185">
        <v>4700</v>
      </c>
      <c r="D386" s="185">
        <v>4700</v>
      </c>
      <c r="E386" s="185">
        <v>5100</v>
      </c>
      <c r="G386" s="185">
        <v>5100</v>
      </c>
    </row>
    <row r="387" spans="2:7" x14ac:dyDescent="0.25">
      <c r="B387" s="8"/>
      <c r="C387" s="185">
        <v>4800</v>
      </c>
      <c r="D387" s="185">
        <v>4800</v>
      </c>
      <c r="E387" s="185">
        <v>5200</v>
      </c>
      <c r="G387" s="185">
        <v>5200</v>
      </c>
    </row>
    <row r="388" spans="2:7" x14ac:dyDescent="0.25">
      <c r="B388" s="8"/>
      <c r="C388" s="185">
        <v>4900</v>
      </c>
      <c r="D388" s="185">
        <v>4900</v>
      </c>
      <c r="E388" s="185">
        <v>5300</v>
      </c>
      <c r="F388" s="8"/>
      <c r="G388" s="185">
        <v>5300</v>
      </c>
    </row>
    <row r="389" spans="2:7" x14ac:dyDescent="0.25">
      <c r="B389" s="8"/>
      <c r="C389" s="185">
        <v>5000</v>
      </c>
      <c r="D389" s="185">
        <v>5000</v>
      </c>
      <c r="E389" s="185">
        <v>5400</v>
      </c>
      <c r="F389" s="8"/>
      <c r="G389" s="185">
        <v>5400</v>
      </c>
    </row>
    <row r="390" spans="2:7" x14ac:dyDescent="0.25">
      <c r="B390" s="8"/>
      <c r="C390" s="179" t="s">
        <v>589</v>
      </c>
      <c r="D390" s="185">
        <v>5100</v>
      </c>
      <c r="E390" s="185">
        <v>5500</v>
      </c>
      <c r="F390" s="8"/>
      <c r="G390" s="185">
        <v>5500</v>
      </c>
    </row>
    <row r="391" spans="2:7" x14ac:dyDescent="0.25">
      <c r="B391" s="8"/>
      <c r="C391" s="179" t="s">
        <v>590</v>
      </c>
      <c r="D391" s="185">
        <v>5200</v>
      </c>
      <c r="E391" s="185">
        <v>5600</v>
      </c>
      <c r="F391" s="8"/>
      <c r="G391" s="185">
        <v>5600</v>
      </c>
    </row>
    <row r="392" spans="2:7" x14ac:dyDescent="0.25">
      <c r="B392" s="8"/>
      <c r="C392" s="179" t="s">
        <v>591</v>
      </c>
      <c r="D392" s="185">
        <v>5300</v>
      </c>
      <c r="E392" s="185">
        <v>5700</v>
      </c>
      <c r="F392" s="8"/>
      <c r="G392" s="185">
        <v>5700</v>
      </c>
    </row>
    <row r="393" spans="2:7" x14ac:dyDescent="0.25">
      <c r="B393" s="8"/>
      <c r="C393" s="8"/>
      <c r="D393" s="185">
        <v>5400</v>
      </c>
      <c r="E393" s="185">
        <v>5800</v>
      </c>
      <c r="F393" s="8"/>
    </row>
    <row r="394" spans="2:7" x14ac:dyDescent="0.25">
      <c r="B394" s="8"/>
      <c r="C394" s="8"/>
      <c r="D394" s="185">
        <v>5500</v>
      </c>
      <c r="E394" s="185">
        <v>5900</v>
      </c>
      <c r="F394" s="8"/>
    </row>
    <row r="395" spans="2:7" x14ac:dyDescent="0.25">
      <c r="B395" s="8"/>
      <c r="C395" s="8"/>
      <c r="D395" s="185">
        <v>5600</v>
      </c>
      <c r="E395" s="185">
        <v>6000</v>
      </c>
      <c r="F395" s="8"/>
      <c r="G395" s="8"/>
    </row>
    <row r="396" spans="2:7" x14ac:dyDescent="0.25">
      <c r="B396" s="8"/>
      <c r="C396" s="8"/>
      <c r="D396" s="185">
        <v>5700</v>
      </c>
      <c r="E396" s="185">
        <v>6100</v>
      </c>
      <c r="F396" s="8"/>
      <c r="G396" s="8"/>
    </row>
    <row r="397" spans="2:7" x14ac:dyDescent="0.25">
      <c r="B397" s="8"/>
      <c r="C397" s="8"/>
      <c r="D397" s="179" t="s">
        <v>589</v>
      </c>
      <c r="E397" s="185">
        <v>6200</v>
      </c>
      <c r="F397" s="8"/>
      <c r="G397" s="8"/>
    </row>
    <row r="398" spans="2:7" x14ac:dyDescent="0.25">
      <c r="B398" s="8"/>
      <c r="C398" s="8"/>
      <c r="D398" s="179" t="s">
        <v>590</v>
      </c>
      <c r="E398" s="185">
        <v>6300</v>
      </c>
      <c r="F398" s="8"/>
      <c r="G398" s="8"/>
    </row>
    <row r="399" spans="2:7" x14ac:dyDescent="0.25">
      <c r="B399" s="8"/>
      <c r="C399" s="8"/>
      <c r="D399" s="179" t="s">
        <v>591</v>
      </c>
      <c r="E399" s="185">
        <v>6400</v>
      </c>
      <c r="F399" s="8"/>
      <c r="G399" s="8"/>
    </row>
    <row r="400" spans="2:7" x14ac:dyDescent="0.25">
      <c r="B400" s="8"/>
      <c r="C400" s="8"/>
      <c r="D400" s="8"/>
      <c r="E400" s="185">
        <v>6500</v>
      </c>
      <c r="F400" s="8"/>
      <c r="G400" s="8"/>
    </row>
    <row r="404" spans="2:7" x14ac:dyDescent="0.25">
      <c r="B404" s="1" t="s">
        <v>660</v>
      </c>
      <c r="C404" s="1" t="s">
        <v>661</v>
      </c>
      <c r="D404" s="1" t="s">
        <v>662</v>
      </c>
      <c r="E404" s="1" t="s">
        <v>663</v>
      </c>
      <c r="F404" s="1" t="s">
        <v>153</v>
      </c>
      <c r="G404" s="1" t="s">
        <v>154</v>
      </c>
    </row>
    <row r="405" spans="2:7" x14ac:dyDescent="0.25">
      <c r="B405" t="s">
        <v>664</v>
      </c>
      <c r="C405" t="s">
        <v>665</v>
      </c>
      <c r="D405" t="s">
        <v>666</v>
      </c>
      <c r="E405" t="s">
        <v>666</v>
      </c>
      <c r="F405" t="s">
        <v>666</v>
      </c>
      <c r="G405" t="s">
        <v>666</v>
      </c>
    </row>
    <row r="406" spans="2:7" x14ac:dyDescent="0.25">
      <c r="B406" t="s">
        <v>667</v>
      </c>
      <c r="C406" t="s">
        <v>668</v>
      </c>
      <c r="D406" t="s">
        <v>669</v>
      </c>
      <c r="E406" t="s">
        <v>670</v>
      </c>
      <c r="F406" t="s">
        <v>671</v>
      </c>
      <c r="G406" t="s">
        <v>672</v>
      </c>
    </row>
    <row r="407" spans="2:7" x14ac:dyDescent="0.25">
      <c r="B407" t="s">
        <v>673</v>
      </c>
      <c r="C407" t="s">
        <v>674</v>
      </c>
      <c r="D407" t="s">
        <v>675</v>
      </c>
      <c r="E407" t="s">
        <v>676</v>
      </c>
      <c r="F407" t="s">
        <v>677</v>
      </c>
      <c r="G407" t="s">
        <v>678</v>
      </c>
    </row>
    <row r="408" spans="2:7" x14ac:dyDescent="0.25">
      <c r="B408" t="s">
        <v>679</v>
      </c>
      <c r="D408" t="s">
        <v>680</v>
      </c>
      <c r="E408" t="s">
        <v>681</v>
      </c>
      <c r="F408" t="s">
        <v>682</v>
      </c>
      <c r="G408" t="s">
        <v>683</v>
      </c>
    </row>
    <row r="409" spans="2:7" x14ac:dyDescent="0.25">
      <c r="B409" t="s">
        <v>680</v>
      </c>
      <c r="D409" t="s">
        <v>679</v>
      </c>
      <c r="E409" t="s">
        <v>646</v>
      </c>
      <c r="F409" t="s">
        <v>684</v>
      </c>
      <c r="G409" t="s">
        <v>685</v>
      </c>
    </row>
    <row r="410" spans="2:7" x14ac:dyDescent="0.25">
      <c r="B410" t="s">
        <v>686</v>
      </c>
      <c r="D410" t="s">
        <v>687</v>
      </c>
      <c r="E410" t="s">
        <v>688</v>
      </c>
      <c r="F410" t="s">
        <v>689</v>
      </c>
      <c r="G410" t="s">
        <v>690</v>
      </c>
    </row>
    <row r="411" spans="2:7" x14ac:dyDescent="0.25">
      <c r="B411" t="s">
        <v>691</v>
      </c>
      <c r="D411" t="s">
        <v>692</v>
      </c>
      <c r="E411" t="s">
        <v>693</v>
      </c>
      <c r="F411" t="s">
        <v>694</v>
      </c>
      <c r="G411" t="s">
        <v>695</v>
      </c>
    </row>
    <row r="412" spans="2:7" x14ac:dyDescent="0.25">
      <c r="B412" t="s">
        <v>696</v>
      </c>
      <c r="D412" t="s">
        <v>697</v>
      </c>
      <c r="E412" t="s">
        <v>698</v>
      </c>
      <c r="F412" t="s">
        <v>699</v>
      </c>
      <c r="G412" t="s">
        <v>700</v>
      </c>
    </row>
    <row r="413" spans="2:7" x14ac:dyDescent="0.25">
      <c r="B413" t="s">
        <v>701</v>
      </c>
      <c r="D413" t="s">
        <v>691</v>
      </c>
      <c r="E413" t="s">
        <v>702</v>
      </c>
      <c r="F413" t="s">
        <v>703</v>
      </c>
      <c r="G413" t="s">
        <v>704</v>
      </c>
    </row>
    <row r="414" spans="2:7" x14ac:dyDescent="0.25">
      <c r="B414" t="s">
        <v>705</v>
      </c>
      <c r="D414" t="s">
        <v>706</v>
      </c>
      <c r="F414" t="s">
        <v>707</v>
      </c>
      <c r="G414" t="s">
        <v>708</v>
      </c>
    </row>
    <row r="415" spans="2:7" x14ac:dyDescent="0.25">
      <c r="B415" t="s">
        <v>709</v>
      </c>
      <c r="D415" t="s">
        <v>710</v>
      </c>
      <c r="F415" t="s">
        <v>711</v>
      </c>
      <c r="G415" t="s">
        <v>702</v>
      </c>
    </row>
    <row r="416" spans="2:7" x14ac:dyDescent="0.25">
      <c r="B416" t="s">
        <v>712</v>
      </c>
      <c r="D416" t="s">
        <v>713</v>
      </c>
    </row>
    <row r="417" spans="2:8" x14ac:dyDescent="0.25">
      <c r="B417" t="s">
        <v>714</v>
      </c>
      <c r="D417" t="s">
        <v>667</v>
      </c>
    </row>
    <row r="418" spans="2:8" x14ac:dyDescent="0.25">
      <c r="B418" t="s">
        <v>715</v>
      </c>
      <c r="D418" t="s">
        <v>705</v>
      </c>
    </row>
    <row r="419" spans="2:8" x14ac:dyDescent="0.25">
      <c r="B419" t="s">
        <v>716</v>
      </c>
      <c r="D419" t="s">
        <v>701</v>
      </c>
    </row>
    <row r="420" spans="2:8" x14ac:dyDescent="0.25">
      <c r="D420" t="s">
        <v>717</v>
      </c>
    </row>
    <row r="421" spans="2:8" x14ac:dyDescent="0.25">
      <c r="D421" t="s">
        <v>709</v>
      </c>
    </row>
    <row r="422" spans="2:8" x14ac:dyDescent="0.25">
      <c r="D422" t="s">
        <v>712</v>
      </c>
    </row>
    <row r="423" spans="2:8" x14ac:dyDescent="0.25">
      <c r="D423" t="s">
        <v>718</v>
      </c>
    </row>
    <row r="424" spans="2:8" x14ac:dyDescent="0.25">
      <c r="D424" t="s">
        <v>719</v>
      </c>
    </row>
    <row r="425" spans="2:8" x14ac:dyDescent="0.25">
      <c r="D425" t="s">
        <v>720</v>
      </c>
    </row>
    <row r="427" spans="2:8" x14ac:dyDescent="0.25">
      <c r="B427" s="1" t="s">
        <v>137</v>
      </c>
      <c r="C427" s="1" t="s">
        <v>138</v>
      </c>
      <c r="D427" s="1" t="s">
        <v>142</v>
      </c>
      <c r="E427" s="119"/>
      <c r="F427" s="119"/>
      <c r="G427" s="119"/>
      <c r="H427" s="119"/>
    </row>
    <row r="428" spans="2:8" x14ac:dyDescent="0.25">
      <c r="B428" s="120" t="s">
        <v>721</v>
      </c>
      <c r="C428" s="120" t="s">
        <v>722</v>
      </c>
      <c r="D428" s="121" t="s">
        <v>723</v>
      </c>
    </row>
    <row r="429" spans="2:8" x14ac:dyDescent="0.25">
      <c r="B429" t="s">
        <v>724</v>
      </c>
      <c r="C429" t="s">
        <v>725</v>
      </c>
      <c r="D429" s="121" t="s">
        <v>726</v>
      </c>
    </row>
    <row r="430" spans="2:8" x14ac:dyDescent="0.25">
      <c r="B430" s="121" t="s">
        <v>727</v>
      </c>
      <c r="D430" s="121" t="s">
        <v>728</v>
      </c>
    </row>
    <row r="431" spans="2:8" x14ac:dyDescent="0.25">
      <c r="D431" s="121" t="s">
        <v>729</v>
      </c>
    </row>
    <row r="432" spans="2:8" x14ac:dyDescent="0.25">
      <c r="D432" s="121" t="s">
        <v>730</v>
      </c>
    </row>
    <row r="434" spans="2:6" x14ac:dyDescent="0.25">
      <c r="B434" s="1" t="s">
        <v>59</v>
      </c>
      <c r="C434" s="1" t="s">
        <v>60</v>
      </c>
      <c r="D434" s="1" t="s">
        <v>61</v>
      </c>
      <c r="E434" s="1" t="s">
        <v>62</v>
      </c>
      <c r="F434" t="s">
        <v>63</v>
      </c>
    </row>
    <row r="435" spans="2:6" x14ac:dyDescent="0.25">
      <c r="B435" s="178" t="s">
        <v>731</v>
      </c>
      <c r="C435" t="s">
        <v>732</v>
      </c>
      <c r="D435" s="121" t="s">
        <v>733</v>
      </c>
      <c r="E435" t="s">
        <v>734</v>
      </c>
      <c r="F435" t="s">
        <v>735</v>
      </c>
    </row>
    <row r="436" spans="2:6" x14ac:dyDescent="0.25">
      <c r="B436" t="s">
        <v>736</v>
      </c>
      <c r="C436" t="s">
        <v>737</v>
      </c>
      <c r="D436" s="121" t="s">
        <v>738</v>
      </c>
      <c r="E436" t="s">
        <v>739</v>
      </c>
      <c r="F436" t="s">
        <v>740</v>
      </c>
    </row>
    <row r="437" spans="2:6" x14ac:dyDescent="0.25">
      <c r="B437" t="s">
        <v>741</v>
      </c>
      <c r="C437" t="s">
        <v>742</v>
      </c>
      <c r="D437" s="121" t="s">
        <v>743</v>
      </c>
      <c r="E437" t="s">
        <v>744</v>
      </c>
    </row>
    <row r="438" spans="2:6" x14ac:dyDescent="0.25">
      <c r="E438" t="s">
        <v>745</v>
      </c>
    </row>
    <row r="439" spans="2:6" x14ac:dyDescent="0.25">
      <c r="B439" s="1" t="s">
        <v>746</v>
      </c>
    </row>
    <row r="440" spans="2:6" ht="30" x14ac:dyDescent="0.25">
      <c r="B440" s="177" t="s">
        <v>101</v>
      </c>
    </row>
    <row r="441" spans="2:6" x14ac:dyDescent="0.25">
      <c r="B441" t="s">
        <v>747</v>
      </c>
    </row>
    <row r="442" spans="2:6" x14ac:dyDescent="0.25">
      <c r="B442" t="s">
        <v>748</v>
      </c>
    </row>
    <row r="443" spans="2:6" x14ac:dyDescent="0.25">
      <c r="B443" t="s">
        <v>749</v>
      </c>
    </row>
    <row r="444" spans="2:6" x14ac:dyDescent="0.25">
      <c r="B444" s="1" t="s">
        <v>749</v>
      </c>
    </row>
    <row r="445" spans="2:6" x14ac:dyDescent="0.25">
      <c r="B445" t="s">
        <v>750</v>
      </c>
    </row>
    <row r="446" spans="2:6" x14ac:dyDescent="0.25">
      <c r="B446" t="s">
        <v>751</v>
      </c>
    </row>
    <row r="447" spans="2:6" x14ac:dyDescent="0.25">
      <c r="B447" t="s">
        <v>752</v>
      </c>
    </row>
    <row r="448" spans="2:6" x14ac:dyDescent="0.25">
      <c r="B448" t="s">
        <v>753</v>
      </c>
    </row>
    <row r="449" spans="2:2" x14ac:dyDescent="0.25">
      <c r="B449" t="s">
        <v>754</v>
      </c>
    </row>
    <row r="450" spans="2:2" x14ac:dyDescent="0.25">
      <c r="B450" t="s">
        <v>755</v>
      </c>
    </row>
    <row r="451" spans="2:2" x14ac:dyDescent="0.25">
      <c r="B451" t="s">
        <v>756</v>
      </c>
    </row>
    <row r="452" spans="2:2" x14ac:dyDescent="0.25">
      <c r="B452" s="1" t="s">
        <v>748</v>
      </c>
    </row>
    <row r="453" spans="2:2" x14ac:dyDescent="0.25">
      <c r="B453" t="s">
        <v>757</v>
      </c>
    </row>
    <row r="454" spans="2:2" x14ac:dyDescent="0.25">
      <c r="B454" t="s">
        <v>758</v>
      </c>
    </row>
    <row r="455" spans="2:2" x14ac:dyDescent="0.25">
      <c r="B455" t="s">
        <v>759</v>
      </c>
    </row>
    <row r="456" spans="2:2" x14ac:dyDescent="0.25">
      <c r="B456" t="s">
        <v>760</v>
      </c>
    </row>
    <row r="457" spans="2:2" x14ac:dyDescent="0.25">
      <c r="B457" t="s">
        <v>761</v>
      </c>
    </row>
    <row r="459" spans="2:2" x14ac:dyDescent="0.25">
      <c r="B459" s="1" t="s">
        <v>942</v>
      </c>
    </row>
    <row r="460" spans="2:2" x14ac:dyDescent="0.25">
      <c r="B460" t="s">
        <v>423</v>
      </c>
    </row>
    <row r="461" spans="2:2" x14ac:dyDescent="0.25">
      <c r="B461" t="s">
        <v>437</v>
      </c>
    </row>
    <row r="462" spans="2:2" x14ac:dyDescent="0.25">
      <c r="B462" t="s">
        <v>447</v>
      </c>
    </row>
    <row r="463" spans="2:2" x14ac:dyDescent="0.25">
      <c r="B463" t="s">
        <v>456</v>
      </c>
    </row>
    <row r="464" spans="2:2" x14ac:dyDescent="0.25">
      <c r="B464" t="s">
        <v>467</v>
      </c>
    </row>
    <row r="465" spans="2:2" x14ac:dyDescent="0.25">
      <c r="B465" t="s">
        <v>477</v>
      </c>
    </row>
    <row r="466" spans="2:2" x14ac:dyDescent="0.25">
      <c r="B466" t="s">
        <v>483</v>
      </c>
    </row>
    <row r="467" spans="2:2" x14ac:dyDescent="0.25">
      <c r="B467" t="s">
        <v>488</v>
      </c>
    </row>
    <row r="468" spans="2:2" x14ac:dyDescent="0.25">
      <c r="B468" t="s">
        <v>492</v>
      </c>
    </row>
    <row r="469" spans="2:2" x14ac:dyDescent="0.25">
      <c r="B469" t="s">
        <v>495</v>
      </c>
    </row>
    <row r="470" spans="2:2" x14ac:dyDescent="0.25">
      <c r="B470" t="s">
        <v>429</v>
      </c>
    </row>
    <row r="471" spans="2:2" x14ac:dyDescent="0.25">
      <c r="B471" t="s">
        <v>441</v>
      </c>
    </row>
    <row r="472" spans="2:2" x14ac:dyDescent="0.25">
      <c r="B472" t="s">
        <v>432</v>
      </c>
    </row>
    <row r="473" spans="2:2" x14ac:dyDescent="0.25">
      <c r="B473" t="s">
        <v>443</v>
      </c>
    </row>
    <row r="474" spans="2:2" x14ac:dyDescent="0.25">
      <c r="B474" t="s">
        <v>926</v>
      </c>
    </row>
    <row r="475" spans="2:2" x14ac:dyDescent="0.25">
      <c r="B475" t="s">
        <v>929</v>
      </c>
    </row>
    <row r="476" spans="2:2" x14ac:dyDescent="0.25">
      <c r="B476" t="s">
        <v>444</v>
      </c>
    </row>
    <row r="477" spans="2:2" x14ac:dyDescent="0.25">
      <c r="B477" t="s">
        <v>453</v>
      </c>
    </row>
    <row r="478" spans="2:2" x14ac:dyDescent="0.25">
      <c r="B478" t="s">
        <v>464</v>
      </c>
    </row>
    <row r="479" spans="2:2" x14ac:dyDescent="0.25">
      <c r="B479" t="s">
        <v>473</v>
      </c>
    </row>
    <row r="480" spans="2:2" x14ac:dyDescent="0.25">
      <c r="B480" t="s">
        <v>480</v>
      </c>
    </row>
    <row r="481" spans="2:2" x14ac:dyDescent="0.25">
      <c r="B481" t="s">
        <v>474</v>
      </c>
    </row>
    <row r="482" spans="2:2" x14ac:dyDescent="0.25">
      <c r="B482" t="s">
        <v>485</v>
      </c>
    </row>
    <row r="483" spans="2:2" x14ac:dyDescent="0.25">
      <c r="B483" t="s">
        <v>424</v>
      </c>
    </row>
    <row r="484" spans="2:2" x14ac:dyDescent="0.25">
      <c r="B484" t="s">
        <v>449</v>
      </c>
    </row>
    <row r="485" spans="2:2" x14ac:dyDescent="0.25">
      <c r="B485" t="s">
        <v>470</v>
      </c>
    </row>
    <row r="486" spans="2:2" x14ac:dyDescent="0.25">
      <c r="B486" t="s">
        <v>459</v>
      </c>
    </row>
    <row r="487" spans="2:2" x14ac:dyDescent="0.25">
      <c r="B487" t="s">
        <v>469</v>
      </c>
    </row>
    <row r="488" spans="2:2" x14ac:dyDescent="0.25">
      <c r="B488" t="s">
        <v>501</v>
      </c>
    </row>
    <row r="489" spans="2:2" x14ac:dyDescent="0.25">
      <c r="B489" t="s">
        <v>448</v>
      </c>
    </row>
    <row r="490" spans="2:2" x14ac:dyDescent="0.25">
      <c r="B490" t="s">
        <v>450</v>
      </c>
    </row>
    <row r="491" spans="2:2" x14ac:dyDescent="0.25">
      <c r="B491" t="s">
        <v>504</v>
      </c>
    </row>
    <row r="492" spans="2:2" x14ac:dyDescent="0.25">
      <c r="B492" t="s">
        <v>457</v>
      </c>
    </row>
    <row r="493" spans="2:2" x14ac:dyDescent="0.25">
      <c r="B493" t="s">
        <v>478</v>
      </c>
    </row>
    <row r="494" spans="2:2" x14ac:dyDescent="0.25">
      <c r="B494" t="s">
        <v>484</v>
      </c>
    </row>
    <row r="495" spans="2:2" x14ac:dyDescent="0.25">
      <c r="B495" t="s">
        <v>489</v>
      </c>
    </row>
    <row r="496" spans="2:2" x14ac:dyDescent="0.25">
      <c r="B496" t="s">
        <v>497</v>
      </c>
    </row>
    <row r="497" spans="2:2" x14ac:dyDescent="0.25">
      <c r="B497" t="s">
        <v>461</v>
      </c>
    </row>
    <row r="498" spans="2:2" x14ac:dyDescent="0.25">
      <c r="B498" t="s">
        <v>451</v>
      </c>
    </row>
    <row r="499" spans="2:2" x14ac:dyDescent="0.25">
      <c r="B499" t="s">
        <v>442</v>
      </c>
    </row>
    <row r="500" spans="2:2" x14ac:dyDescent="0.25">
      <c r="B500" t="s">
        <v>507</v>
      </c>
    </row>
    <row r="501" spans="2:2" x14ac:dyDescent="0.25">
      <c r="B501" t="s">
        <v>499</v>
      </c>
    </row>
    <row r="502" spans="2:2" x14ac:dyDescent="0.25">
      <c r="B502" t="s">
        <v>502</v>
      </c>
    </row>
    <row r="503" spans="2:2" x14ac:dyDescent="0.25">
      <c r="B503" t="s">
        <v>462</v>
      </c>
    </row>
    <row r="504" spans="2:2" x14ac:dyDescent="0.25">
      <c r="B504" t="s">
        <v>512</v>
      </c>
    </row>
    <row r="505" spans="2:2" x14ac:dyDescent="0.25">
      <c r="B505" t="s">
        <v>471</v>
      </c>
    </row>
    <row r="506" spans="2:2" x14ac:dyDescent="0.25">
      <c r="B506" t="s">
        <v>452</v>
      </c>
    </row>
    <row r="507" spans="2:2" x14ac:dyDescent="0.25">
      <c r="B507" t="s">
        <v>463</v>
      </c>
    </row>
    <row r="508" spans="2:2" x14ac:dyDescent="0.25">
      <c r="B508" t="s">
        <v>472</v>
      </c>
    </row>
    <row r="509" spans="2:2" x14ac:dyDescent="0.25">
      <c r="B509" t="s">
        <v>496</v>
      </c>
    </row>
    <row r="510" spans="2:2" x14ac:dyDescent="0.25">
      <c r="B510" t="s">
        <v>514</v>
      </c>
    </row>
    <row r="511" spans="2:2" x14ac:dyDescent="0.25">
      <c r="B511" t="s">
        <v>516</v>
      </c>
    </row>
    <row r="512" spans="2:2" x14ac:dyDescent="0.25">
      <c r="B512" t="s">
        <v>493</v>
      </c>
    </row>
    <row r="513" spans="2:2" x14ac:dyDescent="0.25">
      <c r="B513" t="s">
        <v>468</v>
      </c>
    </row>
    <row r="514" spans="2:2" x14ac:dyDescent="0.25">
      <c r="B514" t="s">
        <v>518</v>
      </c>
    </row>
    <row r="515" spans="2:2" x14ac:dyDescent="0.25">
      <c r="B515" t="s">
        <v>508</v>
      </c>
    </row>
    <row r="516" spans="2:2" x14ac:dyDescent="0.25">
      <c r="B516" t="s">
        <v>521</v>
      </c>
    </row>
    <row r="517" spans="2:2" x14ac:dyDescent="0.25">
      <c r="B517" t="s">
        <v>523</v>
      </c>
    </row>
    <row r="518" spans="2:2" x14ac:dyDescent="0.25">
      <c r="B518" t="s">
        <v>458</v>
      </c>
    </row>
  </sheetData>
  <customSheetViews>
    <customSheetView guid="{F092BC4C-24E2-4F37-8B15-63CD85F12429}">
      <selection activeCell="A3" sqref="A3"/>
      <pageMargins left="0" right="0" top="0" bottom="0" header="0" footer="0"/>
    </customSheetView>
    <customSheetView guid="{B3932255-588A-4E85-91CF-65C36B1A0722}" topLeftCell="A9">
      <selection activeCell="A18" sqref="A18"/>
      <pageMargins left="0" right="0" top="0" bottom="0" header="0" footer="0"/>
    </customSheetView>
  </customSheetViews>
  <mergeCells count="7">
    <mergeCell ref="F125:I125"/>
    <mergeCell ref="F114:I114"/>
    <mergeCell ref="A1:B2"/>
    <mergeCell ref="B4:C4"/>
    <mergeCell ref="F4:I4"/>
    <mergeCell ref="F42:I42"/>
    <mergeCell ref="F64:I64"/>
  </mergeCells>
  <conditionalFormatting sqref="B6 B7:D9">
    <cfRule type="expression" priority="94">
      <formula>#REF!=#REF!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5" id="{7AC34C25-FA32-405C-BA9C-099936A8D48C}">
            <xm:f>ISNUMBER(MATCH('Reported Performance Table'!#REF!,$B$104:$B$111,0))</xm:f>
            <x14:dxf/>
          </x14:cfRule>
          <xm:sqref>R130:R133</xm:sqref>
        </x14:conditionalFormatting>
        <x14:conditionalFormatting xmlns:xm="http://schemas.microsoft.com/office/excel/2006/main">
          <x14:cfRule type="expression" priority="189" id="{7AC34C25-FA32-405C-BA9C-099936A8D48C}">
            <xm:f>ISNUMBER(MATCH('Reported Performance Table'!H10,$B$104:$B$111,0))</xm:f>
            <x14:dxf/>
          </x14:cfRule>
          <xm:sqref>Y125:Y136</xm:sqref>
        </x14:conditionalFormatting>
        <x14:conditionalFormatting xmlns:xm="http://schemas.microsoft.com/office/excel/2006/main">
          <x14:cfRule type="expression" priority="186" id="{7AC34C25-FA32-405C-BA9C-099936A8D48C}">
            <xm:f>ISNUMBER(MATCH('Reported Performance Table'!H40,$B$104:$B$111,0))</xm:f>
            <x14:dxf/>
          </x14:cfRule>
          <xm:sqref>Y163:Y199</xm:sqref>
        </x14:conditionalFormatting>
        <x14:conditionalFormatting xmlns:xm="http://schemas.microsoft.com/office/excel/2006/main">
          <x14:cfRule type="expression" priority="188" id="{7AC34C25-FA32-405C-BA9C-099936A8D48C}">
            <xm:f>ISNUMBER(MATCH('Reported Performance Table'!H22,$B$104:$B$111,0))</xm:f>
            <x14:dxf/>
          </x14:cfRule>
          <xm:sqref>Z136:Z146</xm:sqref>
        </x14:conditionalFormatting>
        <x14:conditionalFormatting xmlns:xm="http://schemas.microsoft.com/office/excel/2006/main">
          <x14:cfRule type="expression" priority="191" id="{7AC34C25-FA32-405C-BA9C-099936A8D48C}">
            <xm:f>ISNUMBER(MATCH('Reported Performance Table'!H32,$B$104:$B$111,0))</xm:f>
            <x14:dxf/>
          </x14:cfRule>
          <xm:sqref>Z147:Z153</xm:sqref>
        </x14:conditionalFormatting>
        <x14:conditionalFormatting xmlns:xm="http://schemas.microsoft.com/office/excel/2006/main">
          <x14:cfRule type="expression" priority="216" id="{7AC34C25-FA32-405C-BA9C-099936A8D48C}">
            <xm:f>ISNUMBER(MATCH('Reported Performance Table'!H38,$B$104:$B$111,0))</xm:f>
            <x14:dxf/>
          </x14:cfRule>
          <xm:sqref>Z154:Z155</xm:sqref>
        </x14:conditionalFormatting>
        <x14:conditionalFormatting xmlns:xm="http://schemas.microsoft.com/office/excel/2006/main">
          <x14:cfRule type="expression" priority="212" id="{7AC34C25-FA32-405C-BA9C-099936A8D48C}">
            <xm:f>ISNUMBER(MATCH('Reported Performance Table'!H38,$B$104:$B$111,0))</xm:f>
            <x14:dxf/>
          </x14:cfRule>
          <xm:sqref>Z156</xm:sqref>
        </x14:conditionalFormatting>
        <x14:conditionalFormatting xmlns:xm="http://schemas.microsoft.com/office/excel/2006/main">
          <x14:cfRule type="expression" priority="208" id="{7AC34C25-FA32-405C-BA9C-099936A8D48C}">
            <xm:f>ISNUMBER(MATCH('Reported Performance Table'!H37,$B$104:$B$111,0))</xm:f>
            <x14:dxf/>
          </x14:cfRule>
          <xm:sqref>Z157</xm:sqref>
        </x14:conditionalFormatting>
        <x14:conditionalFormatting xmlns:xm="http://schemas.microsoft.com/office/excel/2006/main">
          <x14:cfRule type="expression" priority="204" id="{7AC34C25-FA32-405C-BA9C-099936A8D48C}">
            <xm:f>ISNUMBER(MATCH('Reported Performance Table'!H37,$B$104:$B$111,0))</xm:f>
            <x14:dxf/>
          </x14:cfRule>
          <xm:sqref>Z158</xm:sqref>
        </x14:conditionalFormatting>
        <x14:conditionalFormatting xmlns:xm="http://schemas.microsoft.com/office/excel/2006/main">
          <x14:cfRule type="expression" priority="200" id="{7AC34C25-FA32-405C-BA9C-099936A8D48C}">
            <xm:f>ISNUMBER(MATCH('Reported Performance Table'!H37,$B$104:$B$111,0))</xm:f>
            <x14:dxf/>
          </x14:cfRule>
          <xm:sqref>Z159:Z161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L2000"/>
  <sheetViews>
    <sheetView topLeftCell="E1" zoomScale="126" workbookViewId="0">
      <selection activeCell="I10" sqref="I10"/>
    </sheetView>
  </sheetViews>
  <sheetFormatPr defaultRowHeight="15" x14ac:dyDescent="0.25"/>
  <cols>
    <col min="1" max="1" width="22.7109375" bestFit="1" customWidth="1"/>
    <col min="2" max="2" width="42.28515625" bestFit="1" customWidth="1"/>
    <col min="4" max="4" width="28.5703125" style="21" customWidth="1"/>
    <col min="5" max="5" width="46.28515625" customWidth="1"/>
    <col min="6" max="6" width="33.7109375" customWidth="1"/>
    <col min="7" max="7" width="61" style="3" customWidth="1"/>
    <col min="8" max="8" width="36.28515625" bestFit="1" customWidth="1"/>
    <col min="10" max="10" width="13.7109375" bestFit="1" customWidth="1"/>
    <col min="11" max="11" width="29.85546875" bestFit="1" customWidth="1"/>
    <col min="12" max="12" width="30.28515625" bestFit="1" customWidth="1"/>
  </cols>
  <sheetData>
    <row r="1" spans="1:12" x14ac:dyDescent="0.25">
      <c r="A1" s="102" t="s">
        <v>762</v>
      </c>
      <c r="B1" s="53"/>
      <c r="D1" s="103" t="s">
        <v>763</v>
      </c>
      <c r="G1" s="100"/>
    </row>
    <row r="2" spans="1:12" x14ac:dyDescent="0.25">
      <c r="A2" s="54"/>
      <c r="B2" s="55" t="str">
        <f>IF(NOT(COUNTIF('Internal Data'!B3:B1993,"*?")+COUNT(B3:B1993)),"","Please fill out all required columns in row "&amp;_xlfn.CONCAT('Internal Data'!B3:B1993))</f>
        <v/>
      </c>
      <c r="G2" s="100"/>
    </row>
    <row r="3" spans="1:12" x14ac:dyDescent="0.25">
      <c r="A3" s="54">
        <v>10</v>
      </c>
      <c r="B3" s="55"/>
      <c r="D3" s="95"/>
      <c r="E3" s="96"/>
      <c r="F3" s="96"/>
      <c r="G3" s="101"/>
    </row>
    <row r="4" spans="1:12" x14ac:dyDescent="0.25">
      <c r="A4" s="54">
        <v>11</v>
      </c>
      <c r="B4" s="55"/>
      <c r="D4" s="95"/>
      <c r="E4" s="96"/>
      <c r="F4" s="96"/>
      <c r="G4" s="101"/>
    </row>
    <row r="5" spans="1:12" x14ac:dyDescent="0.25">
      <c r="A5" s="54">
        <v>12</v>
      </c>
      <c r="B5" s="55"/>
      <c r="G5" s="100"/>
    </row>
    <row r="6" spans="1:12" x14ac:dyDescent="0.25">
      <c r="A6" s="54">
        <v>13</v>
      </c>
      <c r="B6" s="55"/>
      <c r="G6" s="100"/>
    </row>
    <row r="7" spans="1:12" x14ac:dyDescent="0.25">
      <c r="A7" s="54">
        <v>14</v>
      </c>
      <c r="B7" s="55"/>
      <c r="G7" s="100"/>
    </row>
    <row r="8" spans="1:12" x14ac:dyDescent="0.25">
      <c r="A8" s="54">
        <v>15</v>
      </c>
      <c r="B8" s="55"/>
      <c r="G8" s="100"/>
    </row>
    <row r="9" spans="1:12" x14ac:dyDescent="0.25">
      <c r="A9" s="54">
        <v>16</v>
      </c>
      <c r="B9" s="55"/>
      <c r="D9" s="104" t="s">
        <v>764</v>
      </c>
      <c r="E9" s="105" t="s">
        <v>765</v>
      </c>
      <c r="F9" s="105" t="s">
        <v>766</v>
      </c>
      <c r="G9" s="106"/>
      <c r="H9" s="56" t="s">
        <v>767</v>
      </c>
      <c r="I9" s="107" t="s">
        <v>308</v>
      </c>
      <c r="J9" s="107" t="s">
        <v>768</v>
      </c>
      <c r="K9" s="107" t="s">
        <v>769</v>
      </c>
      <c r="L9" s="107" t="s">
        <v>148</v>
      </c>
    </row>
    <row r="10" spans="1:12" x14ac:dyDescent="0.25">
      <c r="A10" s="54">
        <v>17</v>
      </c>
      <c r="B10" s="55"/>
      <c r="D10" s="21" t="e">
        <f>VLOOKUP('Reported Performance Table'!C10,'Master List'!$B$22:$C$41,2,FALSE)</f>
        <v>#N/A</v>
      </c>
      <c r="E10" t="e">
        <f>VLOOKUP('Reported Performance Table'!D10,'Master List'!$B$45:$C$143,2,FALSE)</f>
        <v>#N/A</v>
      </c>
      <c r="F10" t="e">
        <f>VLOOKUP('Reported Performance Table'!C10,'Master List'!$B$22:$D$42,3,FALSE)</f>
        <v>#N/A</v>
      </c>
      <c r="G10" s="100" t="e">
        <f>VLOOKUP('Reported Performance Table'!B10,'Master List'!$B$11:$D$19,3,FALSE)</f>
        <v>#N/A</v>
      </c>
      <c r="H10" t="e">
        <f>CONCATENATE(F10,G10)</f>
        <v>#N/A</v>
      </c>
      <c r="I10" t="e">
        <f>IF(VLOOKUP('Reported Performance Table'!D10,'Master List'!$B$45:$D$143,3,FALSE)="","No",VLOOKUP('Reported Performance Table'!D10,'Master List'!$B$45:$D$143,3,FALSE))</f>
        <v>#N/A</v>
      </c>
      <c r="J10" s="178" t="str">
        <f>IF('Reported Performance Table'!D10="","",
  IF('Reported Performance Table'!E10="Yes",
   IF('Reported Performance Table'!F10="Premium","Premium_LUNA_CCT","LUNA_CCT"),
   IF('Reported Performance Table'!B10="Outdoor Luminaires",
    IF(OR('Reported Performance Table'!D10="Fuel Pump Canopy Luminaires",'Reported Performance Table'!D10="Sports Lighting"),
     IF('Reported Performance Table'!F10="Premium","Premium_Sports_and_Fuel_Pump_CCT", "Sports_and_Fuel_Pump_CCT"),
     IF('Reported Performance Table'!F10="Premium","Premium_Outdoor_CCT","Outdoor_CCT")),
    IF('Reported Performance Table'!F10="Premium","Premium_CCT","Reported_CCT"))))</f>
        <v/>
      </c>
      <c r="K10" t="str">
        <f>IF('Reported Performance Table'!D10="","",IF(J10="LUNA_CCT",VLOOKUP('Reported Performance Table'!D10,'Master List'!$B$45:$E$143,4,FALSE),"Reported_BUG"))</f>
        <v/>
      </c>
      <c r="L10" t="str">
        <f>IF('Reported Performance Table'!D10="","",IF(AND('Reported Performance Table'!$E10="Yes",OR('Reported Performance Table'!$D10='Master List'!$B$45,'Reported Performance Table'!$D10='Master List'!$B$46,'Reported Performance Table'!$D10='Master List'!$B$47,'Reported Performance Table'!$D10='Master List'!$B$49,'Reported Performance Table'!$D10='Master List'!$B$51,'Reported Performance Table'!$D10='Master List'!$B$115,'Reported Performance Table'!$D10='Master List'!$B$118,'Reported Performance Table'!$D10='Master List'!$B$142)),"LUNA_Dimming","Dimming_Capability_and_Range"))</f>
        <v/>
      </c>
    </row>
    <row r="11" spans="1:12" x14ac:dyDescent="0.25">
      <c r="A11" s="54">
        <v>18</v>
      </c>
      <c r="B11" s="55"/>
      <c r="D11" s="21" t="e">
        <f>VLOOKUP('Reported Performance Table'!C11,'Master List'!$B$22:$C$41,2,FALSE)</f>
        <v>#N/A</v>
      </c>
      <c r="E11" t="e">
        <f>VLOOKUP('Reported Performance Table'!D11,'Master List'!$B$45:$C$143,2,FALSE)</f>
        <v>#N/A</v>
      </c>
      <c r="F11" t="e">
        <f>VLOOKUP('Reported Performance Table'!C11,'Master List'!$B$22:$D$42,3,FALSE)</f>
        <v>#N/A</v>
      </c>
      <c r="G11" s="100" t="e">
        <f>VLOOKUP('Reported Performance Table'!B11,'Master List'!$B$11:$D$19,3,FALSE)</f>
        <v>#N/A</v>
      </c>
      <c r="H11" t="e">
        <f t="shared" ref="H11:H74" si="0">CONCATENATE(F11,G11)</f>
        <v>#N/A</v>
      </c>
      <c r="I11" t="e">
        <f>IF(VLOOKUP('Reported Performance Table'!D11,'Master List'!$B$45:$D$143,3,FALSE)="","No",VLOOKUP('Reported Performance Table'!D11,'Master List'!$B$45:$D$143,3,FALSE))</f>
        <v>#N/A</v>
      </c>
      <c r="J11" s="178" t="str">
        <f>IF('Reported Performance Table'!D11="","",
  IF('Reported Performance Table'!E11="Yes",
   IF('Reported Performance Table'!F11="Premium","Premium_LUNA_CCT","LUNA_CCT"),
   IF('Reported Performance Table'!B11="Outdoor Luminaires",
    IF(OR('Reported Performance Table'!D11="Fuel Pump Canopy Luminaires",'Reported Performance Table'!D11="Sports Lighting"),
     IF('Reported Performance Table'!F11="Premium","Premium_Sports_and_Fuel_Pump_CCT", "Sports_and_Fuel_Pump_CCT"),
     IF('Reported Performance Table'!F11="Premium","Premium_Outdoor_CCT","Outdoor_CCT")),
    IF('Reported Performance Table'!F11="Premium","Premium_CCT","Reported_CCT"))))</f>
        <v/>
      </c>
      <c r="K11" t="str">
        <f>IF('Reported Performance Table'!D11="","",IF(J11="LUNA_CCT",VLOOKUP('Reported Performance Table'!D11,'Master List'!$B$45:$E$143,4,FALSE),"Reported_BUG"))</f>
        <v/>
      </c>
      <c r="L11" t="str">
        <f>IF('Reported Performance Table'!D11="","",IF(AND('Reported Performance Table'!$E11="Yes",OR('Reported Performance Table'!$D11='Master List'!$B$45,'Reported Performance Table'!$D11='Master List'!$B$46,'Reported Performance Table'!$D11='Master List'!$B$47,'Reported Performance Table'!$D11='Master List'!$B$49,'Reported Performance Table'!$D11='Master List'!$B$51,'Reported Performance Table'!$D11='Master List'!$B$115,'Reported Performance Table'!$D11='Master List'!$B$118,'Reported Performance Table'!$D11='Master List'!$B$142)),"LUNA_Dimming","Dimming_Capability_and_Range"))</f>
        <v/>
      </c>
    </row>
    <row r="12" spans="1:12" x14ac:dyDescent="0.25">
      <c r="A12" s="54">
        <v>19</v>
      </c>
      <c r="B12" s="55"/>
      <c r="D12" s="21" t="e">
        <f>VLOOKUP('Reported Performance Table'!C12,'Master List'!$B$22:$C$41,2,FALSE)</f>
        <v>#N/A</v>
      </c>
      <c r="E12" t="e">
        <f>VLOOKUP('Reported Performance Table'!D12,'Master List'!$B$45:$C$143,2,FALSE)</f>
        <v>#N/A</v>
      </c>
      <c r="F12" t="e">
        <f>VLOOKUP('Reported Performance Table'!C12,'Master List'!$B$22:$D$42,3,FALSE)</f>
        <v>#N/A</v>
      </c>
      <c r="G12" s="100" t="e">
        <f>VLOOKUP('Reported Performance Table'!B12,'Master List'!$B$11:$D$19,3,FALSE)</f>
        <v>#N/A</v>
      </c>
      <c r="H12" t="e">
        <f t="shared" si="0"/>
        <v>#N/A</v>
      </c>
      <c r="I12" t="e">
        <f>IF(VLOOKUP('Reported Performance Table'!D12,'Master List'!$B$45:$D$143,3,FALSE)="","No",VLOOKUP('Reported Performance Table'!D12,'Master List'!$B$45:$D$143,3,FALSE))</f>
        <v>#N/A</v>
      </c>
      <c r="J12" s="178" t="str">
        <f>IF('Reported Performance Table'!D12="","",
  IF('Reported Performance Table'!E12="Yes",
   IF('Reported Performance Table'!F12="Premium","Premium_LUNA_CCT","LUNA_CCT"),
   IF('Reported Performance Table'!B12="Outdoor Luminaires",
    IF(OR('Reported Performance Table'!D12="Fuel Pump Canopy Luminaires",'Reported Performance Table'!D12="Sports Lighting"),
     IF('Reported Performance Table'!F12="Premium","Premium_Sports_and_Fuel_Pump_CCT", "Sports_and_Fuel_Pump_CCT"),
     IF('Reported Performance Table'!F12="Premium","Premium_Outdoor_CCT","Outdoor_CCT")),
    IF('Reported Performance Table'!F12="Premium","Premium_CCT","Reported_CCT"))))</f>
        <v/>
      </c>
      <c r="K12" t="str">
        <f>IF('Reported Performance Table'!D12="","",IF(J12="LUNA_CCT",VLOOKUP('Reported Performance Table'!D12,'Master List'!$B$45:$E$143,4,FALSE),"Reported_BUG"))</f>
        <v/>
      </c>
      <c r="L12" t="str">
        <f>IF('Reported Performance Table'!D12="","",IF(AND('Reported Performance Table'!$E12="Yes",OR('Reported Performance Table'!$D12='Master List'!$B$45,'Reported Performance Table'!$D12='Master List'!$B$46,'Reported Performance Table'!$D12='Master List'!$B$47,'Reported Performance Table'!$D12='Master List'!$B$49,'Reported Performance Table'!$D12='Master List'!$B$51,'Reported Performance Table'!$D12='Master List'!$B$115,'Reported Performance Table'!$D12='Master List'!$B$118,'Reported Performance Table'!$D12='Master List'!$B$142)),"LUNA_Dimming","Dimming_Capability_and_Range"))</f>
        <v/>
      </c>
    </row>
    <row r="13" spans="1:12" x14ac:dyDescent="0.25">
      <c r="A13" s="54">
        <v>20</v>
      </c>
      <c r="B13" s="55"/>
      <c r="D13" s="21" t="e">
        <f>VLOOKUP('Reported Performance Table'!C13,'Master List'!$B$22:$C$41,2,FALSE)</f>
        <v>#N/A</v>
      </c>
      <c r="E13" t="e">
        <f>VLOOKUP('Reported Performance Table'!D13,'Master List'!$B$45:$C$143,2,FALSE)</f>
        <v>#N/A</v>
      </c>
      <c r="F13" t="e">
        <f>VLOOKUP('Reported Performance Table'!C13,'Master List'!$B$22:$D$42,3,FALSE)</f>
        <v>#N/A</v>
      </c>
      <c r="G13" s="100" t="e">
        <f>VLOOKUP('Reported Performance Table'!B13,'Master List'!$B$11:$D$19,3,FALSE)</f>
        <v>#N/A</v>
      </c>
      <c r="H13" t="e">
        <f t="shared" si="0"/>
        <v>#N/A</v>
      </c>
      <c r="I13" t="e">
        <f>IF(VLOOKUP('Reported Performance Table'!D13,'Master List'!$B$45:$D$143,3,FALSE)="","No",VLOOKUP('Reported Performance Table'!D13,'Master List'!$B$45:$D$143,3,FALSE))</f>
        <v>#N/A</v>
      </c>
      <c r="J13" s="178" t="str">
        <f>IF('Reported Performance Table'!D13="","",
  IF('Reported Performance Table'!E13="Yes",
   IF('Reported Performance Table'!F13="Premium","Premium_LUNA_CCT","LUNA_CCT"),
   IF('Reported Performance Table'!B13="Outdoor Luminaires",
    IF(OR('Reported Performance Table'!D13="Fuel Pump Canopy Luminaires",'Reported Performance Table'!D13="Sports Lighting"),
     IF('Reported Performance Table'!F13="Premium","Premium_Sports_and_Fuel_Pump_CCT", "Sports_and_Fuel_Pump_CCT"),
     IF('Reported Performance Table'!F13="Premium","Premium_Outdoor_CCT","Outdoor_CCT")),
    IF('Reported Performance Table'!F13="Premium","Premium_CCT","Reported_CCT"))))</f>
        <v/>
      </c>
      <c r="K13" t="str">
        <f>IF('Reported Performance Table'!D13="","",IF(J13="LUNA_CCT",VLOOKUP('Reported Performance Table'!D13,'Master List'!$B$45:$E$143,4,FALSE),"Reported_BUG"))</f>
        <v/>
      </c>
      <c r="L13" t="str">
        <f>IF('Reported Performance Table'!D13="","",IF(AND('Reported Performance Table'!$E13="Yes",OR('Reported Performance Table'!$D13='Master List'!$B$45,'Reported Performance Table'!$D13='Master List'!$B$46,'Reported Performance Table'!$D13='Master List'!$B$47,'Reported Performance Table'!$D13='Master List'!$B$49,'Reported Performance Table'!$D13='Master List'!$B$51,'Reported Performance Table'!$D13='Master List'!$B$115,'Reported Performance Table'!$D13='Master List'!$B$118,'Reported Performance Table'!$D13='Master List'!$B$142)),"LUNA_Dimming","Dimming_Capability_and_Range"))</f>
        <v/>
      </c>
    </row>
    <row r="14" spans="1:12" x14ac:dyDescent="0.25">
      <c r="A14" s="54">
        <v>21</v>
      </c>
      <c r="B14" s="55"/>
      <c r="D14" s="21" t="e">
        <f>VLOOKUP('Reported Performance Table'!C14,'Master List'!$B$22:$C$41,2,FALSE)</f>
        <v>#N/A</v>
      </c>
      <c r="E14" t="e">
        <f>VLOOKUP('Reported Performance Table'!D14,'Master List'!$B$45:$C$143,2,FALSE)</f>
        <v>#N/A</v>
      </c>
      <c r="F14" t="e">
        <f>VLOOKUP('Reported Performance Table'!C14,'Master List'!$B$22:$D$42,3,FALSE)</f>
        <v>#N/A</v>
      </c>
      <c r="G14" s="100" t="e">
        <f>VLOOKUP('Reported Performance Table'!B14,'Master List'!$B$11:$D$19,3,FALSE)</f>
        <v>#N/A</v>
      </c>
      <c r="H14" t="e">
        <f t="shared" si="0"/>
        <v>#N/A</v>
      </c>
      <c r="I14" t="e">
        <f>IF(VLOOKUP('Reported Performance Table'!D14,'Master List'!$B$45:$D$143,3,FALSE)="","No",VLOOKUP('Reported Performance Table'!D14,'Master List'!$B$45:$D$143,3,FALSE))</f>
        <v>#N/A</v>
      </c>
      <c r="J14" s="178" t="str">
        <f>IF('Reported Performance Table'!D14="","",
  IF('Reported Performance Table'!E14="Yes",
   IF('Reported Performance Table'!F14="Premium","Premium_LUNA_CCT","LUNA_CCT"),
   IF('Reported Performance Table'!B14="Outdoor Luminaires",
    IF(OR('Reported Performance Table'!D14="Fuel Pump Canopy Luminaires",'Reported Performance Table'!D14="Sports Lighting"),
     IF('Reported Performance Table'!F14="Premium","Premium_Sports_and_Fuel_Pump_CCT", "Sports_and_Fuel_Pump_CCT"),
     IF('Reported Performance Table'!F14="Premium","Premium_Outdoor_CCT","Outdoor_CCT")),
    IF('Reported Performance Table'!F14="Premium","Premium_CCT","Reported_CCT"))))</f>
        <v/>
      </c>
      <c r="K14" t="str">
        <f>IF('Reported Performance Table'!D14="","",IF(J14="LUNA_CCT",VLOOKUP('Reported Performance Table'!D14,'Master List'!$B$45:$E$143,4,FALSE),"Reported_BUG"))</f>
        <v/>
      </c>
      <c r="L14" t="str">
        <f>IF('Reported Performance Table'!D14="","",IF(AND('Reported Performance Table'!$E14="Yes",OR('Reported Performance Table'!$D14='Master List'!$B$45,'Reported Performance Table'!$D14='Master List'!$B$46,'Reported Performance Table'!$D14='Master List'!$B$47,'Reported Performance Table'!$D14='Master List'!$B$49,'Reported Performance Table'!$D14='Master List'!$B$51,'Reported Performance Table'!$D14='Master List'!$B$115,'Reported Performance Table'!$D14='Master List'!$B$118,'Reported Performance Table'!$D14='Master List'!$B$142)),"LUNA_Dimming","Dimming_Capability_and_Range"))</f>
        <v/>
      </c>
    </row>
    <row r="15" spans="1:12" x14ac:dyDescent="0.25">
      <c r="A15" s="54">
        <v>22</v>
      </c>
      <c r="B15" s="55"/>
      <c r="D15" s="21" t="e">
        <f>VLOOKUP('Reported Performance Table'!C15,'Master List'!$B$22:$C$41,2,FALSE)</f>
        <v>#N/A</v>
      </c>
      <c r="E15" t="e">
        <f>VLOOKUP('Reported Performance Table'!D15,'Master List'!$B$45:$C$143,2,FALSE)</f>
        <v>#N/A</v>
      </c>
      <c r="F15" t="e">
        <f>VLOOKUP('Reported Performance Table'!C15,'Master List'!$B$22:$D$42,3,FALSE)</f>
        <v>#N/A</v>
      </c>
      <c r="G15" s="100" t="e">
        <f>VLOOKUP('Reported Performance Table'!B15,'Master List'!$B$11:$D$19,3,FALSE)</f>
        <v>#N/A</v>
      </c>
      <c r="H15" t="e">
        <f t="shared" si="0"/>
        <v>#N/A</v>
      </c>
      <c r="I15" t="e">
        <f>IF(VLOOKUP('Reported Performance Table'!D15,'Master List'!$B$45:$D$143,3,FALSE)="","No",VLOOKUP('Reported Performance Table'!D15,'Master List'!$B$45:$D$143,3,FALSE))</f>
        <v>#N/A</v>
      </c>
      <c r="J15" s="178" t="str">
        <f>IF('Reported Performance Table'!D15="","",
  IF('Reported Performance Table'!E15="Yes",
   IF('Reported Performance Table'!F15="Premium","Premium_LUNA_CCT","LUNA_CCT"),
   IF('Reported Performance Table'!B15="Outdoor Luminaires",
    IF(OR('Reported Performance Table'!D15="Fuel Pump Canopy Luminaires",'Reported Performance Table'!D15="Sports Lighting"),
     IF('Reported Performance Table'!F15="Premium","Premium_Sports_and_Fuel_Pump_CCT", "Sports_and_Fuel_Pump_CCT"),
     IF('Reported Performance Table'!F15="Premium","Premium_Outdoor_CCT","Outdoor_CCT")),
    IF('Reported Performance Table'!F15="Premium","Premium_CCT","Reported_CCT"))))</f>
        <v/>
      </c>
      <c r="K15" t="str">
        <f>IF('Reported Performance Table'!D15="","",IF(J15="LUNA_CCT",VLOOKUP('Reported Performance Table'!D15,'Master List'!$B$45:$E$143,4,FALSE),"Reported_BUG"))</f>
        <v/>
      </c>
      <c r="L15" t="str">
        <f>IF('Reported Performance Table'!D15="","",IF(AND('Reported Performance Table'!$E15="Yes",OR('Reported Performance Table'!$D15='Master List'!$B$45,'Reported Performance Table'!$D15='Master List'!$B$46,'Reported Performance Table'!$D15='Master List'!$B$47,'Reported Performance Table'!$D15='Master List'!$B$49,'Reported Performance Table'!$D15='Master List'!$B$51,'Reported Performance Table'!$D15='Master List'!$B$115,'Reported Performance Table'!$D15='Master List'!$B$118,'Reported Performance Table'!$D15='Master List'!$B$142)),"LUNA_Dimming","Dimming_Capability_and_Range"))</f>
        <v/>
      </c>
    </row>
    <row r="16" spans="1:12" x14ac:dyDescent="0.25">
      <c r="A16" s="54">
        <v>23</v>
      </c>
      <c r="B16" s="55"/>
      <c r="D16" s="21" t="e">
        <f>VLOOKUP('Reported Performance Table'!C16,'Master List'!$B$22:$C$41,2,FALSE)</f>
        <v>#N/A</v>
      </c>
      <c r="E16" t="e">
        <f>VLOOKUP('Reported Performance Table'!D16,'Master List'!$B$45:$C$143,2,FALSE)</f>
        <v>#N/A</v>
      </c>
      <c r="F16" t="e">
        <f>VLOOKUP('Reported Performance Table'!C16,'Master List'!$B$22:$D$42,3,FALSE)</f>
        <v>#N/A</v>
      </c>
      <c r="G16" s="100" t="e">
        <f>VLOOKUP('Reported Performance Table'!B16,'Master List'!$B$11:$D$19,3,FALSE)</f>
        <v>#N/A</v>
      </c>
      <c r="H16" t="e">
        <f t="shared" si="0"/>
        <v>#N/A</v>
      </c>
      <c r="I16" t="e">
        <f>IF(VLOOKUP('Reported Performance Table'!D16,'Master List'!$B$45:$D$143,3,FALSE)="","No",VLOOKUP('Reported Performance Table'!D16,'Master List'!$B$45:$D$143,3,FALSE))</f>
        <v>#N/A</v>
      </c>
      <c r="J16" s="178" t="str">
        <f>IF('Reported Performance Table'!D16="","",
  IF('Reported Performance Table'!E16="Yes",
   IF('Reported Performance Table'!F16="Premium","Premium_LUNA_CCT","LUNA_CCT"),
   IF('Reported Performance Table'!B16="Outdoor Luminaires",
    IF(OR('Reported Performance Table'!D16="Fuel Pump Canopy Luminaires",'Reported Performance Table'!D16="Sports Lighting"),
     IF('Reported Performance Table'!F16="Premium","Premium_Sports_and_Fuel_Pump_CCT", "Sports_and_Fuel_Pump_CCT"),
     IF('Reported Performance Table'!F16="Premium","Premium_Outdoor_CCT","Outdoor_CCT")),
    IF('Reported Performance Table'!F16="Premium","Premium_CCT","Reported_CCT"))))</f>
        <v/>
      </c>
      <c r="K16" t="str">
        <f>IF('Reported Performance Table'!D16="","",IF(J16="LUNA_CCT",VLOOKUP('Reported Performance Table'!D16,'Master List'!$B$45:$E$143,4,FALSE),"Reported_BUG"))</f>
        <v/>
      </c>
      <c r="L16" t="str">
        <f>IF('Reported Performance Table'!D16="","",IF(AND('Reported Performance Table'!$E16="Yes",OR('Reported Performance Table'!$D16='Master List'!$B$45,'Reported Performance Table'!$D16='Master List'!$B$46,'Reported Performance Table'!$D16='Master List'!$B$47,'Reported Performance Table'!$D16='Master List'!$B$49,'Reported Performance Table'!$D16='Master List'!$B$51,'Reported Performance Table'!$D16='Master List'!$B$115,'Reported Performance Table'!$D16='Master List'!$B$118,'Reported Performance Table'!$D16='Master List'!$B$142)),"LUNA_Dimming","Dimming_Capability_and_Range"))</f>
        <v/>
      </c>
    </row>
    <row r="17" spans="1:12" x14ac:dyDescent="0.25">
      <c r="A17" s="54">
        <v>24</v>
      </c>
      <c r="B17" s="55"/>
      <c r="D17" s="21" t="e">
        <f>VLOOKUP('Reported Performance Table'!C17,'Master List'!$B$22:$C$41,2,FALSE)</f>
        <v>#N/A</v>
      </c>
      <c r="E17" t="e">
        <f>VLOOKUP('Reported Performance Table'!D17,'Master List'!$B$45:$C$143,2,FALSE)</f>
        <v>#N/A</v>
      </c>
      <c r="F17" t="e">
        <f>VLOOKUP('Reported Performance Table'!C17,'Master List'!$B$22:$D$42,3,FALSE)</f>
        <v>#N/A</v>
      </c>
      <c r="G17" s="100" t="e">
        <f>VLOOKUP('Reported Performance Table'!B17,'Master List'!$B$11:$D$19,3,FALSE)</f>
        <v>#N/A</v>
      </c>
      <c r="H17" t="e">
        <f t="shared" si="0"/>
        <v>#N/A</v>
      </c>
      <c r="I17" t="e">
        <f>IF(VLOOKUP('Reported Performance Table'!D17,'Master List'!$B$45:$D$143,3,FALSE)="","No",VLOOKUP('Reported Performance Table'!D17,'Master List'!$B$45:$D$143,3,FALSE))</f>
        <v>#N/A</v>
      </c>
      <c r="J17" s="178" t="str">
        <f>IF('Reported Performance Table'!D17="","",
  IF('Reported Performance Table'!E17="Yes",
   IF('Reported Performance Table'!F17="Premium","Premium_LUNA_CCT","LUNA_CCT"),
   IF('Reported Performance Table'!B17="Outdoor Luminaires",
    IF(OR('Reported Performance Table'!D17="Fuel Pump Canopy Luminaires",'Reported Performance Table'!D17="Sports Lighting"),
     IF('Reported Performance Table'!F17="Premium","Premium_Sports_and_Fuel_Pump_CCT", "Sports_and_Fuel_Pump_CCT"),
     IF('Reported Performance Table'!F17="Premium","Premium_Outdoor_CCT","Outdoor_CCT")),
    IF('Reported Performance Table'!F17="Premium","Premium_CCT","Reported_CCT"))))</f>
        <v/>
      </c>
      <c r="K17" t="str">
        <f>IF('Reported Performance Table'!D17="","",IF(J17="LUNA_CCT",VLOOKUP('Reported Performance Table'!D17,'Master List'!$B$45:$E$143,4,FALSE),"Reported_BUG"))</f>
        <v/>
      </c>
      <c r="L17" t="str">
        <f>IF('Reported Performance Table'!D17="","",IF(AND('Reported Performance Table'!$E17="Yes",OR('Reported Performance Table'!$D17='Master List'!$B$45,'Reported Performance Table'!$D17='Master List'!$B$46,'Reported Performance Table'!$D17='Master List'!$B$47,'Reported Performance Table'!$D17='Master List'!$B$49,'Reported Performance Table'!$D17='Master List'!$B$51,'Reported Performance Table'!$D17='Master List'!$B$115,'Reported Performance Table'!$D17='Master List'!$B$118,'Reported Performance Table'!$D17='Master List'!$B$142)),"LUNA_Dimming","Dimming_Capability_and_Range"))</f>
        <v/>
      </c>
    </row>
    <row r="18" spans="1:12" x14ac:dyDescent="0.25">
      <c r="A18" s="54">
        <v>25</v>
      </c>
      <c r="B18" s="55"/>
      <c r="D18" s="21" t="e">
        <f>VLOOKUP('Reported Performance Table'!C18,'Master List'!$B$22:$C$41,2,FALSE)</f>
        <v>#N/A</v>
      </c>
      <c r="E18" t="e">
        <f>VLOOKUP('Reported Performance Table'!D18,'Master List'!$B$45:$C$143,2,FALSE)</f>
        <v>#N/A</v>
      </c>
      <c r="F18" t="e">
        <f>VLOOKUP('Reported Performance Table'!C18,'Master List'!$B$22:$D$42,3,FALSE)</f>
        <v>#N/A</v>
      </c>
      <c r="G18" s="100" t="e">
        <f>VLOOKUP('Reported Performance Table'!B18,'Master List'!$B$11:$D$19,3,FALSE)</f>
        <v>#N/A</v>
      </c>
      <c r="H18" t="e">
        <f t="shared" si="0"/>
        <v>#N/A</v>
      </c>
      <c r="I18" t="e">
        <f>IF(VLOOKUP('Reported Performance Table'!D18,'Master List'!$B$45:$D$143,3,FALSE)="","No",VLOOKUP('Reported Performance Table'!D18,'Master List'!$B$45:$D$143,3,FALSE))</f>
        <v>#N/A</v>
      </c>
      <c r="J18" s="178" t="str">
        <f>IF('Reported Performance Table'!D18="","",
  IF('Reported Performance Table'!E18="Yes",
   IF('Reported Performance Table'!F18="Premium","Premium_LUNA_CCT","LUNA_CCT"),
   IF('Reported Performance Table'!B18="Outdoor Luminaires",
    IF(OR('Reported Performance Table'!D18="Fuel Pump Canopy Luminaires",'Reported Performance Table'!D18="Sports Lighting"),
     IF('Reported Performance Table'!F18="Premium","Premium_Sports_and_Fuel_Pump_CCT", "Sports_and_Fuel_Pump_CCT"),
     IF('Reported Performance Table'!F18="Premium","Premium_Outdoor_CCT","Outdoor_CCT")),
    IF('Reported Performance Table'!F18="Premium","Premium_CCT","Reported_CCT"))))</f>
        <v/>
      </c>
      <c r="K18" t="str">
        <f>IF('Reported Performance Table'!D18="","",IF(J18="LUNA_CCT",VLOOKUP('Reported Performance Table'!D18,'Master List'!$B$45:$E$143,4,FALSE),"Reported_BUG"))</f>
        <v/>
      </c>
      <c r="L18" t="str">
        <f>IF('Reported Performance Table'!D18="","",IF(AND('Reported Performance Table'!$E18="Yes",OR('Reported Performance Table'!$D18='Master List'!$B$45,'Reported Performance Table'!$D18='Master List'!$B$46,'Reported Performance Table'!$D18='Master List'!$B$47,'Reported Performance Table'!$D18='Master List'!$B$49,'Reported Performance Table'!$D18='Master List'!$B$51,'Reported Performance Table'!$D18='Master List'!$B$115,'Reported Performance Table'!$D18='Master List'!$B$118,'Reported Performance Table'!$D18='Master List'!$B$142)),"LUNA_Dimming","Dimming_Capability_and_Range"))</f>
        <v/>
      </c>
    </row>
    <row r="19" spans="1:12" x14ac:dyDescent="0.25">
      <c r="A19" s="54">
        <v>26</v>
      </c>
      <c r="B19" s="55"/>
      <c r="D19" s="21" t="e">
        <f>VLOOKUP('Reported Performance Table'!C19,'Master List'!$B$22:$C$41,2,FALSE)</f>
        <v>#N/A</v>
      </c>
      <c r="E19" t="e">
        <f>VLOOKUP('Reported Performance Table'!D19,'Master List'!$B$45:$C$143,2,FALSE)</f>
        <v>#N/A</v>
      </c>
      <c r="F19" t="e">
        <f>VLOOKUP('Reported Performance Table'!C19,'Master List'!$B$22:$D$42,3,FALSE)</f>
        <v>#N/A</v>
      </c>
      <c r="G19" s="100" t="e">
        <f>VLOOKUP('Reported Performance Table'!B19,'Master List'!$B$11:$D$19,3,FALSE)</f>
        <v>#N/A</v>
      </c>
      <c r="H19" t="e">
        <f t="shared" si="0"/>
        <v>#N/A</v>
      </c>
      <c r="I19" t="e">
        <f>IF(VLOOKUP('Reported Performance Table'!D19,'Master List'!$B$45:$D$143,3,FALSE)="","No",VLOOKUP('Reported Performance Table'!D19,'Master List'!$B$45:$D$143,3,FALSE))</f>
        <v>#N/A</v>
      </c>
      <c r="J19" s="178" t="str">
        <f>IF('Reported Performance Table'!D19="","",
  IF('Reported Performance Table'!E19="Yes",
   IF('Reported Performance Table'!F19="Premium","Premium_LUNA_CCT","LUNA_CCT"),
   IF('Reported Performance Table'!B19="Outdoor Luminaires",
    IF(OR('Reported Performance Table'!D19="Fuel Pump Canopy Luminaires",'Reported Performance Table'!D19="Sports Lighting"),
     IF('Reported Performance Table'!F19="Premium","Premium_Sports_and_Fuel_Pump_CCT", "Sports_and_Fuel_Pump_CCT"),
     IF('Reported Performance Table'!F19="Premium","Premium_Outdoor_CCT","Outdoor_CCT")),
    IF('Reported Performance Table'!F19="Premium","Premium_CCT","Reported_CCT"))))</f>
        <v/>
      </c>
      <c r="K19" t="str">
        <f>IF('Reported Performance Table'!D19="","",IF(J19="LUNA_CCT",VLOOKUP('Reported Performance Table'!D19,'Master List'!$B$45:$E$143,4,FALSE),"Reported_BUG"))</f>
        <v/>
      </c>
      <c r="L19" t="str">
        <f>IF('Reported Performance Table'!D19="","",IF(AND('Reported Performance Table'!$E19="Yes",OR('Reported Performance Table'!$D19='Master List'!$B$45,'Reported Performance Table'!$D19='Master List'!$B$46,'Reported Performance Table'!$D19='Master List'!$B$47,'Reported Performance Table'!$D19='Master List'!$B$49,'Reported Performance Table'!$D19='Master List'!$B$51,'Reported Performance Table'!$D19='Master List'!$B$115,'Reported Performance Table'!$D19='Master List'!$B$118,'Reported Performance Table'!$D19='Master List'!$B$142)),"LUNA_Dimming","Dimming_Capability_and_Range"))</f>
        <v/>
      </c>
    </row>
    <row r="20" spans="1:12" x14ac:dyDescent="0.25">
      <c r="A20" s="54">
        <v>27</v>
      </c>
      <c r="B20" s="55"/>
      <c r="D20" s="21" t="e">
        <f>VLOOKUP('Reported Performance Table'!C20,'Master List'!$B$22:$C$41,2,FALSE)</f>
        <v>#N/A</v>
      </c>
      <c r="E20" t="e">
        <f>VLOOKUP('Reported Performance Table'!D20,'Master List'!$B$45:$C$143,2,FALSE)</f>
        <v>#N/A</v>
      </c>
      <c r="F20" t="e">
        <f>VLOOKUP('Reported Performance Table'!C20,'Master List'!$B$22:$D$42,3,FALSE)</f>
        <v>#N/A</v>
      </c>
      <c r="G20" s="100" t="e">
        <f>VLOOKUP('Reported Performance Table'!B20,'Master List'!$B$11:$D$19,3,FALSE)</f>
        <v>#N/A</v>
      </c>
      <c r="H20" t="e">
        <f t="shared" si="0"/>
        <v>#N/A</v>
      </c>
      <c r="I20" t="e">
        <f>IF(VLOOKUP('Reported Performance Table'!D20,'Master List'!$B$45:$D$143,3,FALSE)="","No",VLOOKUP('Reported Performance Table'!D20,'Master List'!$B$45:$D$143,3,FALSE))</f>
        <v>#N/A</v>
      </c>
      <c r="J20" s="178" t="str">
        <f>IF('Reported Performance Table'!D20="","",
  IF('Reported Performance Table'!E20="Yes",
   IF('Reported Performance Table'!F20="Premium","Premium_LUNA_CCT","LUNA_CCT"),
   IF('Reported Performance Table'!B20="Outdoor Luminaires",
    IF(OR('Reported Performance Table'!D20="Fuel Pump Canopy Luminaires",'Reported Performance Table'!D20="Sports Lighting"),
     IF('Reported Performance Table'!F20="Premium","Premium_Sports_and_Fuel_Pump_CCT", "Sports_and_Fuel_Pump_CCT"),
     IF('Reported Performance Table'!F20="Premium","Premium_Outdoor_CCT","Outdoor_CCT")),
    IF('Reported Performance Table'!F20="Premium","Premium_CCT","Reported_CCT"))))</f>
        <v/>
      </c>
      <c r="K20" t="str">
        <f>IF('Reported Performance Table'!D20="","",IF(J20="LUNA_CCT",VLOOKUP('Reported Performance Table'!D20,'Master List'!$B$45:$E$143,4,FALSE),"Reported_BUG"))</f>
        <v/>
      </c>
      <c r="L20" t="str">
        <f>IF('Reported Performance Table'!D20="","",IF(AND('Reported Performance Table'!$E20="Yes",OR('Reported Performance Table'!$D20='Master List'!$B$45,'Reported Performance Table'!$D20='Master List'!$B$46,'Reported Performance Table'!$D20='Master List'!$B$47,'Reported Performance Table'!$D20='Master List'!$B$49,'Reported Performance Table'!$D20='Master List'!$B$51,'Reported Performance Table'!$D20='Master List'!$B$115,'Reported Performance Table'!$D20='Master List'!$B$118,'Reported Performance Table'!$D20='Master List'!$B$142)),"LUNA_Dimming","Dimming_Capability_and_Range"))</f>
        <v/>
      </c>
    </row>
    <row r="21" spans="1:12" x14ac:dyDescent="0.25">
      <c r="A21" s="54">
        <v>28</v>
      </c>
      <c r="B21" s="55"/>
      <c r="D21" s="21" t="e">
        <f>VLOOKUP('Reported Performance Table'!C21,'Master List'!$B$22:$C$41,2,FALSE)</f>
        <v>#N/A</v>
      </c>
      <c r="E21" t="e">
        <f>VLOOKUP('Reported Performance Table'!D21,'Master List'!$B$45:$C$143,2,FALSE)</f>
        <v>#N/A</v>
      </c>
      <c r="F21" t="e">
        <f>VLOOKUP('Reported Performance Table'!C21,'Master List'!$B$22:$D$42,3,FALSE)</f>
        <v>#N/A</v>
      </c>
      <c r="G21" s="100" t="e">
        <f>VLOOKUP('Reported Performance Table'!B21,'Master List'!$B$11:$D$19,3,FALSE)</f>
        <v>#N/A</v>
      </c>
      <c r="H21" t="e">
        <f t="shared" si="0"/>
        <v>#N/A</v>
      </c>
      <c r="I21" t="e">
        <f>IF(VLOOKUP('Reported Performance Table'!D21,'Master List'!$B$45:$D$143,3,FALSE)="","No",VLOOKUP('Reported Performance Table'!D21,'Master List'!$B$45:$D$143,3,FALSE))</f>
        <v>#N/A</v>
      </c>
      <c r="J21" s="178" t="str">
        <f>IF('Reported Performance Table'!D21="","",
  IF('Reported Performance Table'!E21="Yes",
   IF('Reported Performance Table'!F21="Premium","Premium_LUNA_CCT","LUNA_CCT"),
   IF('Reported Performance Table'!B21="Outdoor Luminaires",
    IF(OR('Reported Performance Table'!D21="Fuel Pump Canopy Luminaires",'Reported Performance Table'!D21="Sports Lighting"),
     IF('Reported Performance Table'!F21="Premium","Premium_Sports_and_Fuel_Pump_CCT", "Sports_and_Fuel_Pump_CCT"),
     IF('Reported Performance Table'!F21="Premium","Premium_Outdoor_CCT","Outdoor_CCT")),
    IF('Reported Performance Table'!F21="Premium","Premium_CCT","Reported_CCT"))))</f>
        <v/>
      </c>
      <c r="K21" t="str">
        <f>IF('Reported Performance Table'!D21="","",IF(J21="LUNA_CCT",VLOOKUP('Reported Performance Table'!D21,'Master List'!$B$45:$E$143,4,FALSE),"Reported_BUG"))</f>
        <v/>
      </c>
      <c r="L21" t="str">
        <f>IF('Reported Performance Table'!D21="","",IF(AND('Reported Performance Table'!$E21="Yes",OR('Reported Performance Table'!$D21='Master List'!$B$45,'Reported Performance Table'!$D21='Master List'!$B$46,'Reported Performance Table'!$D21='Master List'!$B$47,'Reported Performance Table'!$D21='Master List'!$B$49,'Reported Performance Table'!$D21='Master List'!$B$51,'Reported Performance Table'!$D21='Master List'!$B$115,'Reported Performance Table'!$D21='Master List'!$B$118,'Reported Performance Table'!$D21='Master List'!$B$142)),"LUNA_Dimming","Dimming_Capability_and_Range"))</f>
        <v/>
      </c>
    </row>
    <row r="22" spans="1:12" x14ac:dyDescent="0.25">
      <c r="A22" s="54">
        <v>29</v>
      </c>
      <c r="B22" s="55"/>
      <c r="D22" s="21" t="e">
        <f>VLOOKUP('Reported Performance Table'!C22,'Master List'!$B$22:$C$41,2,FALSE)</f>
        <v>#N/A</v>
      </c>
      <c r="E22" t="e">
        <f>VLOOKUP('Reported Performance Table'!D22,'Master List'!$B$45:$C$143,2,FALSE)</f>
        <v>#N/A</v>
      </c>
      <c r="F22" t="e">
        <f>VLOOKUP('Reported Performance Table'!C22,'Master List'!$B$22:$D$42,3,FALSE)</f>
        <v>#N/A</v>
      </c>
      <c r="G22" s="100" t="e">
        <f>VLOOKUP('Reported Performance Table'!B22,'Master List'!$B$11:$D$19,3,FALSE)</f>
        <v>#N/A</v>
      </c>
      <c r="H22" t="e">
        <f t="shared" si="0"/>
        <v>#N/A</v>
      </c>
      <c r="I22" t="e">
        <f>IF(VLOOKUP('Reported Performance Table'!D22,'Master List'!$B$45:$D$143,3,FALSE)="","No",VLOOKUP('Reported Performance Table'!D22,'Master List'!$B$45:$D$143,3,FALSE))</f>
        <v>#N/A</v>
      </c>
      <c r="J22" s="178" t="str">
        <f>IF('Reported Performance Table'!D22="","",
  IF('Reported Performance Table'!E22="Yes",
   IF('Reported Performance Table'!F22="Premium","Premium_LUNA_CCT","LUNA_CCT"),
   IF('Reported Performance Table'!B22="Outdoor Luminaires",
    IF(OR('Reported Performance Table'!D22="Fuel Pump Canopy Luminaires",'Reported Performance Table'!D22="Sports Lighting"),
     IF('Reported Performance Table'!F22="Premium","Premium_Sports_and_Fuel_Pump_CCT", "Sports_and_Fuel_Pump_CCT"),
     IF('Reported Performance Table'!F22="Premium","Premium_Outdoor_CCT","Outdoor_CCT")),
    IF('Reported Performance Table'!F22="Premium","Premium_CCT","Reported_CCT"))))</f>
        <v/>
      </c>
      <c r="K22" t="str">
        <f>IF('Reported Performance Table'!D22="","",IF(J22="LUNA_CCT",VLOOKUP('Reported Performance Table'!D22,'Master List'!$B$45:$E$143,4,FALSE),"Reported_BUG"))</f>
        <v/>
      </c>
      <c r="L22" t="str">
        <f>IF('Reported Performance Table'!D22="","",IF(AND('Reported Performance Table'!$E22="Yes",OR('Reported Performance Table'!$D22='Master List'!$B$45,'Reported Performance Table'!$D22='Master List'!$B$46,'Reported Performance Table'!$D22='Master List'!$B$47,'Reported Performance Table'!$D22='Master List'!$B$49,'Reported Performance Table'!$D22='Master List'!$B$51,'Reported Performance Table'!$D22='Master List'!$B$115,'Reported Performance Table'!$D22='Master List'!$B$118,'Reported Performance Table'!$D22='Master List'!$B$142)),"LUNA_Dimming","Dimming_Capability_and_Range"))</f>
        <v/>
      </c>
    </row>
    <row r="23" spans="1:12" x14ac:dyDescent="0.25">
      <c r="A23" s="54">
        <v>30</v>
      </c>
      <c r="B23" s="55"/>
      <c r="D23" s="21" t="e">
        <f>VLOOKUP('Reported Performance Table'!C23,'Master List'!$B$22:$C$41,2,FALSE)</f>
        <v>#N/A</v>
      </c>
      <c r="E23" t="e">
        <f>VLOOKUP('Reported Performance Table'!D23,'Master List'!$B$45:$C$143,2,FALSE)</f>
        <v>#N/A</v>
      </c>
      <c r="F23" t="e">
        <f>VLOOKUP('Reported Performance Table'!C23,'Master List'!$B$22:$D$42,3,FALSE)</f>
        <v>#N/A</v>
      </c>
      <c r="G23" s="100" t="e">
        <f>VLOOKUP('Reported Performance Table'!B23,'Master List'!$B$11:$D$19,3,FALSE)</f>
        <v>#N/A</v>
      </c>
      <c r="H23" t="e">
        <f t="shared" si="0"/>
        <v>#N/A</v>
      </c>
      <c r="I23" t="e">
        <f>IF(VLOOKUP('Reported Performance Table'!D23,'Master List'!$B$45:$D$143,3,FALSE)="","No",VLOOKUP('Reported Performance Table'!D23,'Master List'!$B$45:$D$143,3,FALSE))</f>
        <v>#N/A</v>
      </c>
      <c r="J23" s="178" t="str">
        <f>IF('Reported Performance Table'!D23="","",
  IF('Reported Performance Table'!E23="Yes",
   IF('Reported Performance Table'!F23="Premium","Premium_LUNA_CCT","LUNA_CCT"),
   IF('Reported Performance Table'!B23="Outdoor Luminaires",
    IF(OR('Reported Performance Table'!D23="Fuel Pump Canopy Luminaires",'Reported Performance Table'!D23="Sports Lighting"),
     IF('Reported Performance Table'!F23="Premium","Premium_Sports_and_Fuel_Pump_CCT", "Sports_and_Fuel_Pump_CCT"),
     IF('Reported Performance Table'!F23="Premium","Premium_Outdoor_CCT","Outdoor_CCT")),
    IF('Reported Performance Table'!F23="Premium","Premium_CCT","Reported_CCT"))))</f>
        <v/>
      </c>
      <c r="K23" t="str">
        <f>IF('Reported Performance Table'!D23="","",IF(J23="LUNA_CCT",VLOOKUP('Reported Performance Table'!D23,'Master List'!$B$45:$E$143,4,FALSE),"Reported_BUG"))</f>
        <v/>
      </c>
      <c r="L23" t="str">
        <f>IF('Reported Performance Table'!D23="","",IF(AND('Reported Performance Table'!$E23="Yes",OR('Reported Performance Table'!$D23='Master List'!$B$45,'Reported Performance Table'!$D23='Master List'!$B$46,'Reported Performance Table'!$D23='Master List'!$B$47,'Reported Performance Table'!$D23='Master List'!$B$49,'Reported Performance Table'!$D23='Master List'!$B$51,'Reported Performance Table'!$D23='Master List'!$B$115,'Reported Performance Table'!$D23='Master List'!$B$118,'Reported Performance Table'!$D23='Master List'!$B$142)),"LUNA_Dimming","Dimming_Capability_and_Range"))</f>
        <v/>
      </c>
    </row>
    <row r="24" spans="1:12" x14ac:dyDescent="0.25">
      <c r="A24" s="54">
        <v>31</v>
      </c>
      <c r="B24" s="55"/>
      <c r="D24" s="21" t="e">
        <f>VLOOKUP('Reported Performance Table'!C24,'Master List'!$B$22:$C$41,2,FALSE)</f>
        <v>#N/A</v>
      </c>
      <c r="E24" t="e">
        <f>VLOOKUP('Reported Performance Table'!D24,'Master List'!$B$45:$C$143,2,FALSE)</f>
        <v>#N/A</v>
      </c>
      <c r="F24" t="e">
        <f>VLOOKUP('Reported Performance Table'!C24,'Master List'!$B$22:$D$42,3,FALSE)</f>
        <v>#N/A</v>
      </c>
      <c r="G24" s="100" t="e">
        <f>VLOOKUP('Reported Performance Table'!B24,'Master List'!$B$11:$D$19,3,FALSE)</f>
        <v>#N/A</v>
      </c>
      <c r="H24" t="e">
        <f t="shared" si="0"/>
        <v>#N/A</v>
      </c>
      <c r="I24" t="e">
        <f>IF(VLOOKUP('Reported Performance Table'!D24,'Master List'!$B$45:$D$143,3,FALSE)="","No",VLOOKUP('Reported Performance Table'!D24,'Master List'!$B$45:$D$143,3,FALSE))</f>
        <v>#N/A</v>
      </c>
      <c r="J24" s="178" t="str">
        <f>IF('Reported Performance Table'!D24="","",
  IF('Reported Performance Table'!E24="Yes",
   IF('Reported Performance Table'!F24="Premium","Premium_LUNA_CCT","LUNA_CCT"),
   IF('Reported Performance Table'!B24="Outdoor Luminaires",
    IF(OR('Reported Performance Table'!D24="Fuel Pump Canopy Luminaires",'Reported Performance Table'!D24="Sports Lighting"),
     IF('Reported Performance Table'!F24="Premium","Premium_Sports_and_Fuel_Pump_CCT", "Sports_and_Fuel_Pump_CCT"),
     IF('Reported Performance Table'!F24="Premium","Premium_Outdoor_CCT","Outdoor_CCT")),
    IF('Reported Performance Table'!F24="Premium","Premium_CCT","Reported_CCT"))))</f>
        <v/>
      </c>
      <c r="K24" t="str">
        <f>IF('Reported Performance Table'!D24="","",IF(J24="LUNA_CCT",VLOOKUP('Reported Performance Table'!D24,'Master List'!$B$45:$E$143,4,FALSE),"Reported_BUG"))</f>
        <v/>
      </c>
      <c r="L24" t="str">
        <f>IF('Reported Performance Table'!D24="","",IF(AND('Reported Performance Table'!$E24="Yes",OR('Reported Performance Table'!$D24='Master List'!$B$45,'Reported Performance Table'!$D24='Master List'!$B$46,'Reported Performance Table'!$D24='Master List'!$B$47,'Reported Performance Table'!$D24='Master List'!$B$49,'Reported Performance Table'!$D24='Master List'!$B$51,'Reported Performance Table'!$D24='Master List'!$B$115,'Reported Performance Table'!$D24='Master List'!$B$118,'Reported Performance Table'!$D24='Master List'!$B$142)),"LUNA_Dimming","Dimming_Capability_and_Range"))</f>
        <v/>
      </c>
    </row>
    <row r="25" spans="1:12" x14ac:dyDescent="0.25">
      <c r="A25" s="54">
        <v>32</v>
      </c>
      <c r="B25" s="55"/>
      <c r="D25" s="21" t="e">
        <f>VLOOKUP('Reported Performance Table'!C25,'Master List'!$B$22:$C$41,2,FALSE)</f>
        <v>#N/A</v>
      </c>
      <c r="E25" t="e">
        <f>VLOOKUP('Reported Performance Table'!D25,'Master List'!$B$45:$C$143,2,FALSE)</f>
        <v>#N/A</v>
      </c>
      <c r="F25" t="e">
        <f>VLOOKUP('Reported Performance Table'!C25,'Master List'!$B$22:$D$42,3,FALSE)</f>
        <v>#N/A</v>
      </c>
      <c r="G25" s="100" t="e">
        <f>VLOOKUP('Reported Performance Table'!B25,'Master List'!$B$11:$D$19,3,FALSE)</f>
        <v>#N/A</v>
      </c>
      <c r="H25" t="e">
        <f t="shared" si="0"/>
        <v>#N/A</v>
      </c>
      <c r="I25" t="e">
        <f>IF(VLOOKUP('Reported Performance Table'!D25,'Master List'!$B$45:$D$143,3,FALSE)="","No",VLOOKUP('Reported Performance Table'!D25,'Master List'!$B$45:$D$143,3,FALSE))</f>
        <v>#N/A</v>
      </c>
      <c r="J25" s="178" t="str">
        <f>IF('Reported Performance Table'!D25="","",
  IF('Reported Performance Table'!E25="Yes",
   IF('Reported Performance Table'!F25="Premium","Premium_LUNA_CCT","LUNA_CCT"),
   IF('Reported Performance Table'!B25="Outdoor Luminaires",
    IF(OR('Reported Performance Table'!D25="Fuel Pump Canopy Luminaires",'Reported Performance Table'!D25="Sports Lighting"),
     IF('Reported Performance Table'!F25="Premium","Premium_Sports_and_Fuel_Pump_CCT", "Sports_and_Fuel_Pump_CCT"),
     IF('Reported Performance Table'!F25="Premium","Premium_Outdoor_CCT","Outdoor_CCT")),
    IF('Reported Performance Table'!F25="Premium","Premium_CCT","Reported_CCT"))))</f>
        <v/>
      </c>
      <c r="K25" t="str">
        <f>IF('Reported Performance Table'!D25="","",IF(J25="LUNA_CCT",VLOOKUP('Reported Performance Table'!D25,'Master List'!$B$45:$E$143,4,FALSE),"Reported_BUG"))</f>
        <v/>
      </c>
      <c r="L25" t="str">
        <f>IF('Reported Performance Table'!D25="","",IF(AND('Reported Performance Table'!$E25="Yes",OR('Reported Performance Table'!$D25='Master List'!$B$45,'Reported Performance Table'!$D25='Master List'!$B$46,'Reported Performance Table'!$D25='Master List'!$B$47,'Reported Performance Table'!$D25='Master List'!$B$49,'Reported Performance Table'!$D25='Master List'!$B$51,'Reported Performance Table'!$D25='Master List'!$B$115,'Reported Performance Table'!$D25='Master List'!$B$118,'Reported Performance Table'!$D25='Master List'!$B$142)),"LUNA_Dimming","Dimming_Capability_and_Range"))</f>
        <v/>
      </c>
    </row>
    <row r="26" spans="1:12" x14ac:dyDescent="0.25">
      <c r="A26" s="54">
        <v>33</v>
      </c>
      <c r="B26" s="55"/>
      <c r="D26" s="21" t="e">
        <f>VLOOKUP('Reported Performance Table'!C26,'Master List'!$B$22:$C$41,2,FALSE)</f>
        <v>#N/A</v>
      </c>
      <c r="E26" t="e">
        <f>VLOOKUP('Reported Performance Table'!D26,'Master List'!$B$45:$C$143,2,FALSE)</f>
        <v>#N/A</v>
      </c>
      <c r="F26" t="e">
        <f>VLOOKUP('Reported Performance Table'!C26,'Master List'!$B$22:$D$42,3,FALSE)</f>
        <v>#N/A</v>
      </c>
      <c r="G26" s="100" t="e">
        <f>VLOOKUP('Reported Performance Table'!B26,'Master List'!$B$11:$D$19,3,FALSE)</f>
        <v>#N/A</v>
      </c>
      <c r="H26" t="e">
        <f t="shared" si="0"/>
        <v>#N/A</v>
      </c>
      <c r="I26" t="e">
        <f>IF(VLOOKUP('Reported Performance Table'!D26,'Master List'!$B$45:$D$143,3,FALSE)="","No",VLOOKUP('Reported Performance Table'!D26,'Master List'!$B$45:$D$143,3,FALSE))</f>
        <v>#N/A</v>
      </c>
      <c r="J26" s="178" t="str">
        <f>IF('Reported Performance Table'!D26="","",
  IF('Reported Performance Table'!E26="Yes",
   IF('Reported Performance Table'!F26="Premium","Premium_LUNA_CCT","LUNA_CCT"),
   IF('Reported Performance Table'!B26="Outdoor Luminaires",
    IF(OR('Reported Performance Table'!D26="Fuel Pump Canopy Luminaires",'Reported Performance Table'!D26="Sports Lighting"),
     IF('Reported Performance Table'!F26="Premium","Premium_Sports_and_Fuel_Pump_CCT", "Sports_and_Fuel_Pump_CCT"),
     IF('Reported Performance Table'!F26="Premium","Premium_Outdoor_CCT","Outdoor_CCT")),
    IF('Reported Performance Table'!F26="Premium","Premium_CCT","Reported_CCT"))))</f>
        <v/>
      </c>
      <c r="K26" t="str">
        <f>IF('Reported Performance Table'!D26="","",IF(J26="LUNA_CCT",VLOOKUP('Reported Performance Table'!D26,'Master List'!$B$45:$E$143,4,FALSE),"Reported_BUG"))</f>
        <v/>
      </c>
      <c r="L26" t="str">
        <f>IF('Reported Performance Table'!D26="","",IF(AND('Reported Performance Table'!$E26="Yes",OR('Reported Performance Table'!$D26='Master List'!$B$45,'Reported Performance Table'!$D26='Master List'!$B$46,'Reported Performance Table'!$D26='Master List'!$B$47,'Reported Performance Table'!$D26='Master List'!$B$49,'Reported Performance Table'!$D26='Master List'!$B$51,'Reported Performance Table'!$D26='Master List'!$B$115,'Reported Performance Table'!$D26='Master List'!$B$118,'Reported Performance Table'!$D26='Master List'!$B$142)),"LUNA_Dimming","Dimming_Capability_and_Range"))</f>
        <v/>
      </c>
    </row>
    <row r="27" spans="1:12" x14ac:dyDescent="0.25">
      <c r="A27" s="54">
        <v>34</v>
      </c>
      <c r="B27" s="55"/>
      <c r="D27" s="21" t="e">
        <f>VLOOKUP('Reported Performance Table'!C27,'Master List'!$B$22:$C$41,2,FALSE)</f>
        <v>#N/A</v>
      </c>
      <c r="E27" t="e">
        <f>VLOOKUP('Reported Performance Table'!D27,'Master List'!$B$45:$C$143,2,FALSE)</f>
        <v>#N/A</v>
      </c>
      <c r="F27" t="e">
        <f>VLOOKUP('Reported Performance Table'!C27,'Master List'!$B$22:$D$42,3,FALSE)</f>
        <v>#N/A</v>
      </c>
      <c r="G27" s="100" t="e">
        <f>VLOOKUP('Reported Performance Table'!B27,'Master List'!$B$11:$D$19,3,FALSE)</f>
        <v>#N/A</v>
      </c>
      <c r="H27" t="e">
        <f t="shared" si="0"/>
        <v>#N/A</v>
      </c>
      <c r="I27" t="e">
        <f>IF(VLOOKUP('Reported Performance Table'!D27,'Master List'!$B$45:$D$143,3,FALSE)="","No",VLOOKUP('Reported Performance Table'!D27,'Master List'!$B$45:$D$143,3,FALSE))</f>
        <v>#N/A</v>
      </c>
      <c r="J27" s="178" t="str">
        <f>IF('Reported Performance Table'!D27="","",
  IF('Reported Performance Table'!E27="Yes",
   IF('Reported Performance Table'!F27="Premium","Premium_LUNA_CCT","LUNA_CCT"),
   IF('Reported Performance Table'!B27="Outdoor Luminaires",
    IF(OR('Reported Performance Table'!D27="Fuel Pump Canopy Luminaires",'Reported Performance Table'!D27="Sports Lighting"),
     IF('Reported Performance Table'!F27="Premium","Premium_Sports_and_Fuel_Pump_CCT", "Sports_and_Fuel_Pump_CCT"),
     IF('Reported Performance Table'!F27="Premium","Premium_Outdoor_CCT","Outdoor_CCT")),
    IF('Reported Performance Table'!F27="Premium","Premium_CCT","Reported_CCT"))))</f>
        <v/>
      </c>
      <c r="K27" t="str">
        <f>IF('Reported Performance Table'!D27="","",IF(J27="LUNA_CCT",VLOOKUP('Reported Performance Table'!D27,'Master List'!$B$45:$E$143,4,FALSE),"Reported_BUG"))</f>
        <v/>
      </c>
      <c r="L27" t="str">
        <f>IF('Reported Performance Table'!D27="","",IF(AND('Reported Performance Table'!$E27="Yes",OR('Reported Performance Table'!$D27='Master List'!$B$45,'Reported Performance Table'!$D27='Master List'!$B$46,'Reported Performance Table'!$D27='Master List'!$B$47,'Reported Performance Table'!$D27='Master List'!$B$49,'Reported Performance Table'!$D27='Master List'!$B$51,'Reported Performance Table'!$D27='Master List'!$B$115,'Reported Performance Table'!$D27='Master List'!$B$118,'Reported Performance Table'!$D27='Master List'!$B$142)),"LUNA_Dimming","Dimming_Capability_and_Range"))</f>
        <v/>
      </c>
    </row>
    <row r="28" spans="1:12" x14ac:dyDescent="0.25">
      <c r="A28" s="54">
        <v>35</v>
      </c>
      <c r="B28" s="55"/>
      <c r="D28" s="21" t="e">
        <f>VLOOKUP('Reported Performance Table'!C28,'Master List'!$B$22:$C$41,2,FALSE)</f>
        <v>#N/A</v>
      </c>
      <c r="E28" t="e">
        <f>VLOOKUP('Reported Performance Table'!D28,'Master List'!$B$45:$C$143,2,FALSE)</f>
        <v>#N/A</v>
      </c>
      <c r="F28" t="e">
        <f>VLOOKUP('Reported Performance Table'!C28,'Master List'!$B$22:$D$42,3,FALSE)</f>
        <v>#N/A</v>
      </c>
      <c r="G28" s="100" t="e">
        <f>VLOOKUP('Reported Performance Table'!B28,'Master List'!$B$11:$D$19,3,FALSE)</f>
        <v>#N/A</v>
      </c>
      <c r="H28" t="e">
        <f t="shared" si="0"/>
        <v>#N/A</v>
      </c>
      <c r="I28" t="e">
        <f>IF(VLOOKUP('Reported Performance Table'!D28,'Master List'!$B$45:$D$143,3,FALSE)="","No",VLOOKUP('Reported Performance Table'!D28,'Master List'!$B$45:$D$143,3,FALSE))</f>
        <v>#N/A</v>
      </c>
      <c r="J28" s="178" t="str">
        <f>IF('Reported Performance Table'!D28="","",
  IF('Reported Performance Table'!E28="Yes",
   IF('Reported Performance Table'!F28="Premium","Premium_LUNA_CCT","LUNA_CCT"),
   IF('Reported Performance Table'!B28="Outdoor Luminaires",
    IF(OR('Reported Performance Table'!D28="Fuel Pump Canopy Luminaires",'Reported Performance Table'!D28="Sports Lighting"),
     IF('Reported Performance Table'!F28="Premium","Premium_Sports_and_Fuel_Pump_CCT", "Sports_and_Fuel_Pump_CCT"),
     IF('Reported Performance Table'!F28="Premium","Premium_Outdoor_CCT","Outdoor_CCT")),
    IF('Reported Performance Table'!F28="Premium","Premium_CCT","Reported_CCT"))))</f>
        <v/>
      </c>
      <c r="K28" t="str">
        <f>IF('Reported Performance Table'!D28="","",IF(J28="LUNA_CCT",VLOOKUP('Reported Performance Table'!D28,'Master List'!$B$45:$E$143,4,FALSE),"Reported_BUG"))</f>
        <v/>
      </c>
      <c r="L28" t="str">
        <f>IF('Reported Performance Table'!D28="","",IF(AND('Reported Performance Table'!$E28="Yes",OR('Reported Performance Table'!$D28='Master List'!$B$45,'Reported Performance Table'!$D28='Master List'!$B$46,'Reported Performance Table'!$D28='Master List'!$B$47,'Reported Performance Table'!$D28='Master List'!$B$49,'Reported Performance Table'!$D28='Master List'!$B$51,'Reported Performance Table'!$D28='Master List'!$B$115,'Reported Performance Table'!$D28='Master List'!$B$118,'Reported Performance Table'!$D28='Master List'!$B$142)),"LUNA_Dimming","Dimming_Capability_and_Range"))</f>
        <v/>
      </c>
    </row>
    <row r="29" spans="1:12" x14ac:dyDescent="0.25">
      <c r="A29" s="54">
        <v>36</v>
      </c>
      <c r="B29" s="55"/>
      <c r="D29" s="21" t="e">
        <f>VLOOKUP('Reported Performance Table'!C29,'Master List'!$B$22:$C$41,2,FALSE)</f>
        <v>#N/A</v>
      </c>
      <c r="E29" t="e">
        <f>VLOOKUP('Reported Performance Table'!D29,'Master List'!$B$45:$C$143,2,FALSE)</f>
        <v>#N/A</v>
      </c>
      <c r="F29" t="e">
        <f>VLOOKUP('Reported Performance Table'!C29,'Master List'!$B$22:$D$42,3,FALSE)</f>
        <v>#N/A</v>
      </c>
      <c r="G29" s="100" t="e">
        <f>VLOOKUP('Reported Performance Table'!B29,'Master List'!$B$11:$D$19,3,FALSE)</f>
        <v>#N/A</v>
      </c>
      <c r="H29" t="e">
        <f t="shared" si="0"/>
        <v>#N/A</v>
      </c>
      <c r="I29" t="e">
        <f>IF(VLOOKUP('Reported Performance Table'!D29,'Master List'!$B$45:$D$143,3,FALSE)="","No",VLOOKUP('Reported Performance Table'!D29,'Master List'!$B$45:$D$143,3,FALSE))</f>
        <v>#N/A</v>
      </c>
      <c r="J29" s="178" t="str">
        <f>IF('Reported Performance Table'!D29="","",
  IF('Reported Performance Table'!E29="Yes",
   IF('Reported Performance Table'!F29="Premium","Premium_LUNA_CCT","LUNA_CCT"),
   IF('Reported Performance Table'!B29="Outdoor Luminaires",
    IF(OR('Reported Performance Table'!D29="Fuel Pump Canopy Luminaires",'Reported Performance Table'!D29="Sports Lighting"),
     IF('Reported Performance Table'!F29="Premium","Premium_Sports_and_Fuel_Pump_CCT", "Sports_and_Fuel_Pump_CCT"),
     IF('Reported Performance Table'!F29="Premium","Premium_Outdoor_CCT","Outdoor_CCT")),
    IF('Reported Performance Table'!F29="Premium","Premium_CCT","Reported_CCT"))))</f>
        <v/>
      </c>
      <c r="K29" t="str">
        <f>IF('Reported Performance Table'!D29="","",IF(J29="LUNA_CCT",VLOOKUP('Reported Performance Table'!D29,'Master List'!$B$45:$E$143,4,FALSE),"Reported_BUG"))</f>
        <v/>
      </c>
      <c r="L29" t="str">
        <f>IF('Reported Performance Table'!D29="","",IF(AND('Reported Performance Table'!$E29="Yes",OR('Reported Performance Table'!$D29='Master List'!$B$45,'Reported Performance Table'!$D29='Master List'!$B$46,'Reported Performance Table'!$D29='Master List'!$B$47,'Reported Performance Table'!$D29='Master List'!$B$49,'Reported Performance Table'!$D29='Master List'!$B$51,'Reported Performance Table'!$D29='Master List'!$B$115,'Reported Performance Table'!$D29='Master List'!$B$118,'Reported Performance Table'!$D29='Master List'!$B$142)),"LUNA_Dimming","Dimming_Capability_and_Range"))</f>
        <v/>
      </c>
    </row>
    <row r="30" spans="1:12" x14ac:dyDescent="0.25">
      <c r="A30" s="54">
        <v>37</v>
      </c>
      <c r="B30" s="55"/>
      <c r="D30" s="21" t="e">
        <f>VLOOKUP('Reported Performance Table'!C30,'Master List'!$B$22:$C$41,2,FALSE)</f>
        <v>#N/A</v>
      </c>
      <c r="E30" t="e">
        <f>VLOOKUP('Reported Performance Table'!D30,'Master List'!$B$45:$C$143,2,FALSE)</f>
        <v>#N/A</v>
      </c>
      <c r="F30" t="e">
        <f>VLOOKUP('Reported Performance Table'!C30,'Master List'!$B$22:$D$42,3,FALSE)</f>
        <v>#N/A</v>
      </c>
      <c r="G30" s="100" t="e">
        <f>VLOOKUP('Reported Performance Table'!B30,'Master List'!$B$11:$D$19,3,FALSE)</f>
        <v>#N/A</v>
      </c>
      <c r="H30" t="e">
        <f t="shared" si="0"/>
        <v>#N/A</v>
      </c>
      <c r="I30" t="e">
        <f>IF(VLOOKUP('Reported Performance Table'!D30,'Master List'!$B$45:$D$143,3,FALSE)="","No",VLOOKUP('Reported Performance Table'!D30,'Master List'!$B$45:$D$143,3,FALSE))</f>
        <v>#N/A</v>
      </c>
      <c r="J30" s="178" t="str">
        <f>IF('Reported Performance Table'!D30="","",
  IF('Reported Performance Table'!E30="Yes",
   IF('Reported Performance Table'!F30="Premium","Premium_LUNA_CCT","LUNA_CCT"),
   IF('Reported Performance Table'!B30="Outdoor Luminaires",
    IF(OR('Reported Performance Table'!D30="Fuel Pump Canopy Luminaires",'Reported Performance Table'!D30="Sports Lighting"),
     IF('Reported Performance Table'!F30="Premium","Premium_Sports_and_Fuel_Pump_CCT", "Sports_and_Fuel_Pump_CCT"),
     IF('Reported Performance Table'!F30="Premium","Premium_Outdoor_CCT","Outdoor_CCT")),
    IF('Reported Performance Table'!F30="Premium","Premium_CCT","Reported_CCT"))))</f>
        <v/>
      </c>
      <c r="K30" t="str">
        <f>IF('Reported Performance Table'!D30="","",IF(J30="LUNA_CCT",VLOOKUP('Reported Performance Table'!D30,'Master List'!$B$45:$E$143,4,FALSE),"Reported_BUG"))</f>
        <v/>
      </c>
      <c r="L30" t="str">
        <f>IF('Reported Performance Table'!D30="","",IF(AND('Reported Performance Table'!$E30="Yes",OR('Reported Performance Table'!$D30='Master List'!$B$45,'Reported Performance Table'!$D30='Master List'!$B$46,'Reported Performance Table'!$D30='Master List'!$B$47,'Reported Performance Table'!$D30='Master List'!$B$49,'Reported Performance Table'!$D30='Master List'!$B$51,'Reported Performance Table'!$D30='Master List'!$B$115,'Reported Performance Table'!$D30='Master List'!$B$118,'Reported Performance Table'!$D30='Master List'!$B$142)),"LUNA_Dimming","Dimming_Capability_and_Range"))</f>
        <v/>
      </c>
    </row>
    <row r="31" spans="1:12" x14ac:dyDescent="0.25">
      <c r="A31" s="54">
        <v>38</v>
      </c>
      <c r="B31" s="55"/>
      <c r="D31" s="21" t="e">
        <f>VLOOKUP('Reported Performance Table'!C31,'Master List'!$B$22:$C$41,2,FALSE)</f>
        <v>#N/A</v>
      </c>
      <c r="E31" t="e">
        <f>VLOOKUP('Reported Performance Table'!D31,'Master List'!$B$45:$C$143,2,FALSE)</f>
        <v>#N/A</v>
      </c>
      <c r="F31" t="e">
        <f>VLOOKUP('Reported Performance Table'!C31,'Master List'!$B$22:$D$42,3,FALSE)</f>
        <v>#N/A</v>
      </c>
      <c r="G31" s="100" t="e">
        <f>VLOOKUP('Reported Performance Table'!B31,'Master List'!$B$11:$D$19,3,FALSE)</f>
        <v>#N/A</v>
      </c>
      <c r="H31" t="e">
        <f t="shared" si="0"/>
        <v>#N/A</v>
      </c>
      <c r="I31" t="e">
        <f>IF(VLOOKUP('Reported Performance Table'!D31,'Master List'!$B$45:$D$143,3,FALSE)="","No",VLOOKUP('Reported Performance Table'!D31,'Master List'!$B$45:$D$143,3,FALSE))</f>
        <v>#N/A</v>
      </c>
      <c r="J31" s="178" t="str">
        <f>IF('Reported Performance Table'!D31="","",
  IF('Reported Performance Table'!E31="Yes",
   IF('Reported Performance Table'!F31="Premium","Premium_LUNA_CCT","LUNA_CCT"),
   IF('Reported Performance Table'!B31="Outdoor Luminaires",
    IF(OR('Reported Performance Table'!D31="Fuel Pump Canopy Luminaires",'Reported Performance Table'!D31="Sports Lighting"),
     IF('Reported Performance Table'!F31="Premium","Premium_Sports_and_Fuel_Pump_CCT", "Sports_and_Fuel_Pump_CCT"),
     IF('Reported Performance Table'!F31="Premium","Premium_Outdoor_CCT","Outdoor_CCT")),
    IF('Reported Performance Table'!F31="Premium","Premium_CCT","Reported_CCT"))))</f>
        <v/>
      </c>
      <c r="K31" t="str">
        <f>IF('Reported Performance Table'!D31="","",IF(J31="LUNA_CCT",VLOOKUP('Reported Performance Table'!D31,'Master List'!$B$45:$E$143,4,FALSE),"Reported_BUG"))</f>
        <v/>
      </c>
      <c r="L31" t="str">
        <f>IF('Reported Performance Table'!D31="","",IF(AND('Reported Performance Table'!$E31="Yes",OR('Reported Performance Table'!$D31='Master List'!$B$45,'Reported Performance Table'!$D31='Master List'!$B$46,'Reported Performance Table'!$D31='Master List'!$B$47,'Reported Performance Table'!$D31='Master List'!$B$49,'Reported Performance Table'!$D31='Master List'!$B$51,'Reported Performance Table'!$D31='Master List'!$B$115,'Reported Performance Table'!$D31='Master List'!$B$118,'Reported Performance Table'!$D31='Master List'!$B$142)),"LUNA_Dimming","Dimming_Capability_and_Range"))</f>
        <v/>
      </c>
    </row>
    <row r="32" spans="1:12" x14ac:dyDescent="0.25">
      <c r="A32" s="54">
        <v>39</v>
      </c>
      <c r="B32" s="55"/>
      <c r="D32" s="21" t="e">
        <f>VLOOKUP('Reported Performance Table'!C32,'Master List'!$B$22:$C$41,2,FALSE)</f>
        <v>#N/A</v>
      </c>
      <c r="E32" t="e">
        <f>VLOOKUP('Reported Performance Table'!D32,'Master List'!$B$45:$C$143,2,FALSE)</f>
        <v>#N/A</v>
      </c>
      <c r="F32" t="e">
        <f>VLOOKUP('Reported Performance Table'!C32,'Master List'!$B$22:$D$42,3,FALSE)</f>
        <v>#N/A</v>
      </c>
      <c r="G32" s="100" t="e">
        <f>VLOOKUP('Reported Performance Table'!B32,'Master List'!$B$11:$D$19,3,FALSE)</f>
        <v>#N/A</v>
      </c>
      <c r="H32" t="e">
        <f t="shared" si="0"/>
        <v>#N/A</v>
      </c>
      <c r="I32" t="e">
        <f>IF(VLOOKUP('Reported Performance Table'!D32,'Master List'!$B$45:$D$143,3,FALSE)="","No",VLOOKUP('Reported Performance Table'!D32,'Master List'!$B$45:$D$143,3,FALSE))</f>
        <v>#N/A</v>
      </c>
      <c r="J32" s="178" t="str">
        <f>IF('Reported Performance Table'!D32="","",
  IF('Reported Performance Table'!E32="Yes",
   IF('Reported Performance Table'!F32="Premium","Premium_LUNA_CCT","LUNA_CCT"),
   IF('Reported Performance Table'!B32="Outdoor Luminaires",
    IF(OR('Reported Performance Table'!D32="Fuel Pump Canopy Luminaires",'Reported Performance Table'!D32="Sports Lighting"),
     IF('Reported Performance Table'!F32="Premium","Premium_Sports_and_Fuel_Pump_CCT", "Sports_and_Fuel_Pump_CCT"),
     IF('Reported Performance Table'!F32="Premium","Premium_Outdoor_CCT","Outdoor_CCT")),
    IF('Reported Performance Table'!F32="Premium","Premium_CCT","Reported_CCT"))))</f>
        <v/>
      </c>
      <c r="K32" t="str">
        <f>IF('Reported Performance Table'!D32="","",IF(J32="LUNA_CCT",VLOOKUP('Reported Performance Table'!D32,'Master List'!$B$45:$E$143,4,FALSE),"Reported_BUG"))</f>
        <v/>
      </c>
      <c r="L32" t="str">
        <f>IF('Reported Performance Table'!D32="","",IF(AND('Reported Performance Table'!$E32="Yes",OR('Reported Performance Table'!$D32='Master List'!$B$45,'Reported Performance Table'!$D32='Master List'!$B$46,'Reported Performance Table'!$D32='Master List'!$B$47,'Reported Performance Table'!$D32='Master List'!$B$49,'Reported Performance Table'!$D32='Master List'!$B$51,'Reported Performance Table'!$D32='Master List'!$B$115,'Reported Performance Table'!$D32='Master List'!$B$118,'Reported Performance Table'!$D32='Master List'!$B$142)),"LUNA_Dimming","Dimming_Capability_and_Range"))</f>
        <v/>
      </c>
    </row>
    <row r="33" spans="1:12" x14ac:dyDescent="0.25">
      <c r="A33" s="54">
        <v>40</v>
      </c>
      <c r="B33" s="55"/>
      <c r="D33" s="21" t="e">
        <f>VLOOKUP('Reported Performance Table'!C33,'Master List'!$B$22:$C$41,2,FALSE)</f>
        <v>#N/A</v>
      </c>
      <c r="E33" t="e">
        <f>VLOOKUP('Reported Performance Table'!D33,'Master List'!$B$45:$C$143,2,FALSE)</f>
        <v>#N/A</v>
      </c>
      <c r="F33" t="e">
        <f>VLOOKUP('Reported Performance Table'!C33,'Master List'!$B$22:$D$42,3,FALSE)</f>
        <v>#N/A</v>
      </c>
      <c r="G33" s="100" t="e">
        <f>VLOOKUP('Reported Performance Table'!B33,'Master List'!$B$11:$D$19,3,FALSE)</f>
        <v>#N/A</v>
      </c>
      <c r="H33" t="e">
        <f t="shared" si="0"/>
        <v>#N/A</v>
      </c>
      <c r="I33" t="e">
        <f>IF(VLOOKUP('Reported Performance Table'!D33,'Master List'!$B$45:$D$143,3,FALSE)="","No",VLOOKUP('Reported Performance Table'!D33,'Master List'!$B$45:$D$143,3,FALSE))</f>
        <v>#N/A</v>
      </c>
      <c r="J33" s="178" t="str">
        <f>IF('Reported Performance Table'!D33="","",
  IF('Reported Performance Table'!E33="Yes",
   IF('Reported Performance Table'!F33="Premium","Premium_LUNA_CCT","LUNA_CCT"),
   IF('Reported Performance Table'!B33="Outdoor Luminaires",
    IF(OR('Reported Performance Table'!D33="Fuel Pump Canopy Luminaires",'Reported Performance Table'!D33="Sports Lighting"),
     IF('Reported Performance Table'!F33="Premium","Premium_Sports_and_Fuel_Pump_CCT", "Sports_and_Fuel_Pump_CCT"),
     IF('Reported Performance Table'!F33="Premium","Premium_Outdoor_CCT","Outdoor_CCT")),
    IF('Reported Performance Table'!F33="Premium","Premium_CCT","Reported_CCT"))))</f>
        <v/>
      </c>
      <c r="K33" t="str">
        <f>IF('Reported Performance Table'!D33="","",IF(J33="LUNA_CCT",VLOOKUP('Reported Performance Table'!D33,'Master List'!$B$45:$E$143,4,FALSE),"Reported_BUG"))</f>
        <v/>
      </c>
      <c r="L33" t="str">
        <f>IF('Reported Performance Table'!D33="","",IF(AND('Reported Performance Table'!$E33="Yes",OR('Reported Performance Table'!$D33='Master List'!$B$45,'Reported Performance Table'!$D33='Master List'!$B$46,'Reported Performance Table'!$D33='Master List'!$B$47,'Reported Performance Table'!$D33='Master List'!$B$49,'Reported Performance Table'!$D33='Master List'!$B$51,'Reported Performance Table'!$D33='Master List'!$B$115,'Reported Performance Table'!$D33='Master List'!$B$118,'Reported Performance Table'!$D33='Master List'!$B$142)),"LUNA_Dimming","Dimming_Capability_and_Range"))</f>
        <v/>
      </c>
    </row>
    <row r="34" spans="1:12" x14ac:dyDescent="0.25">
      <c r="A34" s="54">
        <v>41</v>
      </c>
      <c r="B34" s="55"/>
      <c r="D34" s="21" t="e">
        <f>VLOOKUP('Reported Performance Table'!C34,'Master List'!$B$22:$C$41,2,FALSE)</f>
        <v>#N/A</v>
      </c>
      <c r="E34" t="e">
        <f>VLOOKUP('Reported Performance Table'!D34,'Master List'!$B$45:$C$143,2,FALSE)</f>
        <v>#N/A</v>
      </c>
      <c r="F34" t="e">
        <f>VLOOKUP('Reported Performance Table'!C34,'Master List'!$B$22:$D$42,3,FALSE)</f>
        <v>#N/A</v>
      </c>
      <c r="G34" s="100" t="e">
        <f>VLOOKUP('Reported Performance Table'!B34,'Master List'!$B$11:$D$19,3,FALSE)</f>
        <v>#N/A</v>
      </c>
      <c r="H34" t="e">
        <f t="shared" si="0"/>
        <v>#N/A</v>
      </c>
      <c r="I34" t="e">
        <f>IF(VLOOKUP('Reported Performance Table'!D34,'Master List'!$B$45:$D$143,3,FALSE)="","No",VLOOKUP('Reported Performance Table'!D34,'Master List'!$B$45:$D$143,3,FALSE))</f>
        <v>#N/A</v>
      </c>
      <c r="J34" s="178" t="str">
        <f>IF('Reported Performance Table'!D34="","",
  IF('Reported Performance Table'!E34="Yes",
   IF('Reported Performance Table'!F34="Premium","Premium_LUNA_CCT","LUNA_CCT"),
   IF('Reported Performance Table'!B34="Outdoor Luminaires",
    IF(OR('Reported Performance Table'!D34="Fuel Pump Canopy Luminaires",'Reported Performance Table'!D34="Sports Lighting"),
     IF('Reported Performance Table'!F34="Premium","Premium_Sports_and_Fuel_Pump_CCT", "Sports_and_Fuel_Pump_CCT"),
     IF('Reported Performance Table'!F34="Premium","Premium_Outdoor_CCT","Outdoor_CCT")),
    IF('Reported Performance Table'!F34="Premium","Premium_CCT","Reported_CCT"))))</f>
        <v/>
      </c>
      <c r="K34" t="str">
        <f>IF('Reported Performance Table'!D34="","",IF(J34="LUNA_CCT",VLOOKUP('Reported Performance Table'!D34,'Master List'!$B$45:$E$143,4,FALSE),"Reported_BUG"))</f>
        <v/>
      </c>
      <c r="L34" t="str">
        <f>IF('Reported Performance Table'!D34="","",IF(AND('Reported Performance Table'!$E34="Yes",OR('Reported Performance Table'!$D34='Master List'!$B$45,'Reported Performance Table'!$D34='Master List'!$B$46,'Reported Performance Table'!$D34='Master List'!$B$47,'Reported Performance Table'!$D34='Master List'!$B$49,'Reported Performance Table'!$D34='Master List'!$B$51,'Reported Performance Table'!$D34='Master List'!$B$115,'Reported Performance Table'!$D34='Master List'!$B$118,'Reported Performance Table'!$D34='Master List'!$B$142)),"LUNA_Dimming","Dimming_Capability_and_Range"))</f>
        <v/>
      </c>
    </row>
    <row r="35" spans="1:12" x14ac:dyDescent="0.25">
      <c r="A35" s="54">
        <v>42</v>
      </c>
      <c r="B35" s="55"/>
      <c r="D35" s="21" t="e">
        <f>VLOOKUP('Reported Performance Table'!C35,'Master List'!$B$22:$C$41,2,FALSE)</f>
        <v>#N/A</v>
      </c>
      <c r="E35" t="e">
        <f>VLOOKUP('Reported Performance Table'!D35,'Master List'!$B$45:$C$143,2,FALSE)</f>
        <v>#N/A</v>
      </c>
      <c r="F35" t="e">
        <f>VLOOKUP('Reported Performance Table'!C35,'Master List'!$B$22:$D$42,3,FALSE)</f>
        <v>#N/A</v>
      </c>
      <c r="G35" s="100" t="e">
        <f>VLOOKUP('Reported Performance Table'!B35,'Master List'!$B$11:$D$19,3,FALSE)</f>
        <v>#N/A</v>
      </c>
      <c r="H35" t="e">
        <f t="shared" si="0"/>
        <v>#N/A</v>
      </c>
      <c r="I35" t="e">
        <f>IF(VLOOKUP('Reported Performance Table'!D35,'Master List'!$B$45:$D$143,3,FALSE)="","No",VLOOKUP('Reported Performance Table'!D35,'Master List'!$B$45:$D$143,3,FALSE))</f>
        <v>#N/A</v>
      </c>
      <c r="J35" s="178" t="str">
        <f>IF('Reported Performance Table'!D35="","",
  IF('Reported Performance Table'!E35="Yes",
   IF('Reported Performance Table'!F35="Premium","Premium_LUNA_CCT","LUNA_CCT"),
   IF('Reported Performance Table'!B35="Outdoor Luminaires",
    IF(OR('Reported Performance Table'!D35="Fuel Pump Canopy Luminaires",'Reported Performance Table'!D35="Sports Lighting"),
     IF('Reported Performance Table'!F35="Premium","Premium_Sports_and_Fuel_Pump_CCT", "Sports_and_Fuel_Pump_CCT"),
     IF('Reported Performance Table'!F35="Premium","Premium_Outdoor_CCT","Outdoor_CCT")),
    IF('Reported Performance Table'!F35="Premium","Premium_CCT","Reported_CCT"))))</f>
        <v/>
      </c>
      <c r="K35" t="str">
        <f>IF('Reported Performance Table'!D35="","",IF(J35="LUNA_CCT",VLOOKUP('Reported Performance Table'!D35,'Master List'!$B$45:$E$143,4,FALSE),"Reported_BUG"))</f>
        <v/>
      </c>
      <c r="L35" t="str">
        <f>IF('Reported Performance Table'!D35="","",IF(AND('Reported Performance Table'!$E35="Yes",OR('Reported Performance Table'!$D35='Master List'!$B$45,'Reported Performance Table'!$D35='Master List'!$B$46,'Reported Performance Table'!$D35='Master List'!$B$47,'Reported Performance Table'!$D35='Master List'!$B$49,'Reported Performance Table'!$D35='Master List'!$B$51,'Reported Performance Table'!$D35='Master List'!$B$115,'Reported Performance Table'!$D35='Master List'!$B$118,'Reported Performance Table'!$D35='Master List'!$B$142)),"LUNA_Dimming","Dimming_Capability_and_Range"))</f>
        <v/>
      </c>
    </row>
    <row r="36" spans="1:12" x14ac:dyDescent="0.25">
      <c r="A36" s="54">
        <v>43</v>
      </c>
      <c r="B36" s="55"/>
      <c r="D36" s="21" t="e">
        <f>VLOOKUP('Reported Performance Table'!C36,'Master List'!$B$22:$C$41,2,FALSE)</f>
        <v>#N/A</v>
      </c>
      <c r="E36" t="e">
        <f>VLOOKUP('Reported Performance Table'!D36,'Master List'!$B$45:$C$143,2,FALSE)</f>
        <v>#N/A</v>
      </c>
      <c r="F36" t="e">
        <f>VLOOKUP('Reported Performance Table'!C36,'Master List'!$B$22:$D$42,3,FALSE)</f>
        <v>#N/A</v>
      </c>
      <c r="G36" s="100" t="e">
        <f>VLOOKUP('Reported Performance Table'!B36,'Master List'!$B$11:$D$19,3,FALSE)</f>
        <v>#N/A</v>
      </c>
      <c r="H36" t="e">
        <f t="shared" si="0"/>
        <v>#N/A</v>
      </c>
      <c r="I36" t="e">
        <f>IF(VLOOKUP('Reported Performance Table'!D36,'Master List'!$B$45:$D$143,3,FALSE)="","No",VLOOKUP('Reported Performance Table'!D36,'Master List'!$B$45:$D$143,3,FALSE))</f>
        <v>#N/A</v>
      </c>
      <c r="J36" s="178" t="str">
        <f>IF('Reported Performance Table'!D36="","",
  IF('Reported Performance Table'!E36="Yes",
   IF('Reported Performance Table'!F36="Premium","Premium_LUNA_CCT","LUNA_CCT"),
   IF('Reported Performance Table'!B36="Outdoor Luminaires",
    IF(OR('Reported Performance Table'!D36="Fuel Pump Canopy Luminaires",'Reported Performance Table'!D36="Sports Lighting"),
     IF('Reported Performance Table'!F36="Premium","Premium_Sports_and_Fuel_Pump_CCT", "Sports_and_Fuel_Pump_CCT"),
     IF('Reported Performance Table'!F36="Premium","Premium_Outdoor_CCT","Outdoor_CCT")),
    IF('Reported Performance Table'!F36="Premium","Premium_CCT","Reported_CCT"))))</f>
        <v/>
      </c>
      <c r="K36" t="str">
        <f>IF('Reported Performance Table'!D36="","",IF(J36="LUNA_CCT",VLOOKUP('Reported Performance Table'!D36,'Master List'!$B$45:$E$143,4,FALSE),"Reported_BUG"))</f>
        <v/>
      </c>
      <c r="L36" t="str">
        <f>IF('Reported Performance Table'!D36="","",IF(AND('Reported Performance Table'!$E36="Yes",OR('Reported Performance Table'!$D36='Master List'!$B$45,'Reported Performance Table'!$D36='Master List'!$B$46,'Reported Performance Table'!$D36='Master List'!$B$47,'Reported Performance Table'!$D36='Master List'!$B$49,'Reported Performance Table'!$D36='Master List'!$B$51,'Reported Performance Table'!$D36='Master List'!$B$115,'Reported Performance Table'!$D36='Master List'!$B$118,'Reported Performance Table'!$D36='Master List'!$B$142)),"LUNA_Dimming","Dimming_Capability_and_Range"))</f>
        <v/>
      </c>
    </row>
    <row r="37" spans="1:12" x14ac:dyDescent="0.25">
      <c r="A37" s="54">
        <v>44</v>
      </c>
      <c r="B37" s="55"/>
      <c r="D37" s="21" t="e">
        <f>VLOOKUP('Reported Performance Table'!C37,'Master List'!$B$22:$C$41,2,FALSE)</f>
        <v>#N/A</v>
      </c>
      <c r="E37" t="e">
        <f>VLOOKUP('Reported Performance Table'!D37,'Master List'!$B$45:$C$143,2,FALSE)</f>
        <v>#N/A</v>
      </c>
      <c r="F37" t="e">
        <f>VLOOKUP('Reported Performance Table'!C37,'Master List'!$B$22:$D$42,3,FALSE)</f>
        <v>#N/A</v>
      </c>
      <c r="G37" s="100" t="e">
        <f>VLOOKUP('Reported Performance Table'!B37,'Master List'!$B$11:$D$19,3,FALSE)</f>
        <v>#N/A</v>
      </c>
      <c r="H37" t="e">
        <f t="shared" si="0"/>
        <v>#N/A</v>
      </c>
      <c r="I37" t="e">
        <f>IF(VLOOKUP('Reported Performance Table'!D37,'Master List'!$B$45:$D$143,3,FALSE)="","No",VLOOKUP('Reported Performance Table'!D37,'Master List'!$B$45:$D$143,3,FALSE))</f>
        <v>#N/A</v>
      </c>
      <c r="J37" s="178" t="str">
        <f>IF('Reported Performance Table'!D37="","",
  IF('Reported Performance Table'!E37="Yes",
   IF('Reported Performance Table'!F37="Premium","Premium_LUNA_CCT","LUNA_CCT"),
   IF('Reported Performance Table'!B37="Outdoor Luminaires",
    IF(OR('Reported Performance Table'!D37="Fuel Pump Canopy Luminaires",'Reported Performance Table'!D37="Sports Lighting"),
     IF('Reported Performance Table'!F37="Premium","Premium_Sports_and_Fuel_Pump_CCT", "Sports_and_Fuel_Pump_CCT"),
     IF('Reported Performance Table'!F37="Premium","Premium_Outdoor_CCT","Outdoor_CCT")),
    IF('Reported Performance Table'!F37="Premium","Premium_CCT","Reported_CCT"))))</f>
        <v/>
      </c>
      <c r="K37" t="str">
        <f>IF('Reported Performance Table'!D37="","",IF(J37="LUNA_CCT",VLOOKUP('Reported Performance Table'!D37,'Master List'!$B$45:$E$143,4,FALSE),"Reported_BUG"))</f>
        <v/>
      </c>
      <c r="L37" t="str">
        <f>IF('Reported Performance Table'!D37="","",IF(AND('Reported Performance Table'!$E37="Yes",OR('Reported Performance Table'!$D37='Master List'!$B$45,'Reported Performance Table'!$D37='Master List'!$B$46,'Reported Performance Table'!$D37='Master List'!$B$47,'Reported Performance Table'!$D37='Master List'!$B$49,'Reported Performance Table'!$D37='Master List'!$B$51,'Reported Performance Table'!$D37='Master List'!$B$115,'Reported Performance Table'!$D37='Master List'!$B$118,'Reported Performance Table'!$D37='Master List'!$B$142)),"LUNA_Dimming","Dimming_Capability_and_Range"))</f>
        <v/>
      </c>
    </row>
    <row r="38" spans="1:12" x14ac:dyDescent="0.25">
      <c r="A38" s="54">
        <v>45</v>
      </c>
      <c r="B38" s="55"/>
      <c r="D38" s="21" t="e">
        <f>VLOOKUP('Reported Performance Table'!C38,'Master List'!$B$22:$C$41,2,FALSE)</f>
        <v>#N/A</v>
      </c>
      <c r="E38" t="e">
        <f>VLOOKUP('Reported Performance Table'!D38,'Master List'!$B$45:$C$143,2,FALSE)</f>
        <v>#N/A</v>
      </c>
      <c r="F38" t="e">
        <f>VLOOKUP('Reported Performance Table'!C38,'Master List'!$B$22:$D$42,3,FALSE)</f>
        <v>#N/A</v>
      </c>
      <c r="G38" s="100" t="e">
        <f>VLOOKUP('Reported Performance Table'!B38,'Master List'!$B$11:$D$19,3,FALSE)</f>
        <v>#N/A</v>
      </c>
      <c r="H38" t="e">
        <f t="shared" si="0"/>
        <v>#N/A</v>
      </c>
      <c r="I38" t="e">
        <f>IF(VLOOKUP('Reported Performance Table'!D38,'Master List'!$B$45:$D$143,3,FALSE)="","No",VLOOKUP('Reported Performance Table'!D38,'Master List'!$B$45:$D$143,3,FALSE))</f>
        <v>#N/A</v>
      </c>
      <c r="J38" s="178" t="str">
        <f>IF('Reported Performance Table'!D38="","",
  IF('Reported Performance Table'!E38="Yes",
   IF('Reported Performance Table'!F38="Premium","Premium_LUNA_CCT","LUNA_CCT"),
   IF('Reported Performance Table'!B38="Outdoor Luminaires",
    IF(OR('Reported Performance Table'!D38="Fuel Pump Canopy Luminaires",'Reported Performance Table'!D38="Sports Lighting"),
     IF('Reported Performance Table'!F38="Premium","Premium_Sports_and_Fuel_Pump_CCT", "Sports_and_Fuel_Pump_CCT"),
     IF('Reported Performance Table'!F38="Premium","Premium_Outdoor_CCT","Outdoor_CCT")),
    IF('Reported Performance Table'!F38="Premium","Premium_CCT","Reported_CCT"))))</f>
        <v/>
      </c>
      <c r="K38" t="str">
        <f>IF('Reported Performance Table'!D38="","",IF(J38="LUNA_CCT",VLOOKUP('Reported Performance Table'!D38,'Master List'!$B$45:$E$143,4,FALSE),"Reported_BUG"))</f>
        <v/>
      </c>
      <c r="L38" t="str">
        <f>IF('Reported Performance Table'!D38="","",IF(AND('Reported Performance Table'!$E38="Yes",OR('Reported Performance Table'!$D38='Master List'!$B$45,'Reported Performance Table'!$D38='Master List'!$B$46,'Reported Performance Table'!$D38='Master List'!$B$47,'Reported Performance Table'!$D38='Master List'!$B$49,'Reported Performance Table'!$D38='Master List'!$B$51,'Reported Performance Table'!$D38='Master List'!$B$115,'Reported Performance Table'!$D38='Master List'!$B$118,'Reported Performance Table'!$D38='Master List'!$B$142)),"LUNA_Dimming","Dimming_Capability_and_Range"))</f>
        <v/>
      </c>
    </row>
    <row r="39" spans="1:12" x14ac:dyDescent="0.25">
      <c r="A39" s="54">
        <v>46</v>
      </c>
      <c r="B39" s="55"/>
      <c r="D39" s="21" t="e">
        <f>VLOOKUP('Reported Performance Table'!C39,'Master List'!$B$22:$C$41,2,FALSE)</f>
        <v>#N/A</v>
      </c>
      <c r="E39" t="e">
        <f>VLOOKUP('Reported Performance Table'!D39,'Master List'!$B$45:$C$143,2,FALSE)</f>
        <v>#N/A</v>
      </c>
      <c r="F39" t="e">
        <f>VLOOKUP('Reported Performance Table'!C39,'Master List'!$B$22:$D$42,3,FALSE)</f>
        <v>#N/A</v>
      </c>
      <c r="G39" s="100" t="e">
        <f>VLOOKUP('Reported Performance Table'!B39,'Master List'!$B$11:$D$19,3,FALSE)</f>
        <v>#N/A</v>
      </c>
      <c r="H39" t="e">
        <f t="shared" si="0"/>
        <v>#N/A</v>
      </c>
      <c r="I39" t="e">
        <f>IF(VLOOKUP('Reported Performance Table'!D39,'Master List'!$B$45:$D$143,3,FALSE)="","No",VLOOKUP('Reported Performance Table'!D39,'Master List'!$B$45:$D$143,3,FALSE))</f>
        <v>#N/A</v>
      </c>
      <c r="J39" s="178" t="str">
        <f>IF('Reported Performance Table'!D39="","",
  IF('Reported Performance Table'!E39="Yes",
   IF('Reported Performance Table'!F39="Premium","Premium_LUNA_CCT","LUNA_CCT"),
   IF('Reported Performance Table'!B39="Outdoor Luminaires",
    IF(OR('Reported Performance Table'!D39="Fuel Pump Canopy Luminaires",'Reported Performance Table'!D39="Sports Lighting"),
     IF('Reported Performance Table'!F39="Premium","Premium_Sports_and_Fuel_Pump_CCT", "Sports_and_Fuel_Pump_CCT"),
     IF('Reported Performance Table'!F39="Premium","Premium_Outdoor_CCT","Outdoor_CCT")),
    IF('Reported Performance Table'!F39="Premium","Premium_CCT","Reported_CCT"))))</f>
        <v/>
      </c>
      <c r="K39" t="str">
        <f>IF('Reported Performance Table'!D39="","",IF(J39="LUNA_CCT",VLOOKUP('Reported Performance Table'!D39,'Master List'!$B$45:$E$143,4,FALSE),"Reported_BUG"))</f>
        <v/>
      </c>
      <c r="L39" t="str">
        <f>IF('Reported Performance Table'!D39="","",IF(AND('Reported Performance Table'!$E39="Yes",OR('Reported Performance Table'!$D39='Master List'!$B$45,'Reported Performance Table'!$D39='Master List'!$B$46,'Reported Performance Table'!$D39='Master List'!$B$47,'Reported Performance Table'!$D39='Master List'!$B$49,'Reported Performance Table'!$D39='Master List'!$B$51,'Reported Performance Table'!$D39='Master List'!$B$115,'Reported Performance Table'!$D39='Master List'!$B$118,'Reported Performance Table'!$D39='Master List'!$B$142)),"LUNA_Dimming","Dimming_Capability_and_Range"))</f>
        <v/>
      </c>
    </row>
    <row r="40" spans="1:12" x14ac:dyDescent="0.25">
      <c r="A40" s="54">
        <v>47</v>
      </c>
      <c r="B40" s="55"/>
      <c r="D40" s="21" t="e">
        <f>VLOOKUP('Reported Performance Table'!C40,'Master List'!$B$22:$C$41,2,FALSE)</f>
        <v>#N/A</v>
      </c>
      <c r="E40" t="e">
        <f>VLOOKUP('Reported Performance Table'!D40,'Master List'!$B$45:$C$143,2,FALSE)</f>
        <v>#N/A</v>
      </c>
      <c r="F40" t="e">
        <f>VLOOKUP('Reported Performance Table'!C40,'Master List'!$B$22:$D$42,3,FALSE)</f>
        <v>#N/A</v>
      </c>
      <c r="G40" s="100" t="e">
        <f>VLOOKUP('Reported Performance Table'!B40,'Master List'!$B$11:$D$19,3,FALSE)</f>
        <v>#N/A</v>
      </c>
      <c r="H40" t="e">
        <f t="shared" si="0"/>
        <v>#N/A</v>
      </c>
      <c r="I40" t="e">
        <f>IF(VLOOKUP('Reported Performance Table'!D40,'Master List'!$B$45:$D$143,3,FALSE)="","No",VLOOKUP('Reported Performance Table'!D40,'Master List'!$B$45:$D$143,3,FALSE))</f>
        <v>#N/A</v>
      </c>
      <c r="J40" s="178" t="str">
        <f>IF('Reported Performance Table'!D40="","",
  IF('Reported Performance Table'!E40="Yes",
   IF('Reported Performance Table'!F40="Premium","Premium_LUNA_CCT","LUNA_CCT"),
   IF('Reported Performance Table'!B40="Outdoor Luminaires",
    IF(OR('Reported Performance Table'!D40="Fuel Pump Canopy Luminaires",'Reported Performance Table'!D40="Sports Lighting"),
     IF('Reported Performance Table'!F40="Premium","Premium_Sports_and_Fuel_Pump_CCT", "Sports_and_Fuel_Pump_CCT"),
     IF('Reported Performance Table'!F40="Premium","Premium_Outdoor_CCT","Outdoor_CCT")),
    IF('Reported Performance Table'!F40="Premium","Premium_CCT","Reported_CCT"))))</f>
        <v/>
      </c>
      <c r="K40" t="str">
        <f>IF('Reported Performance Table'!D40="","",IF(J40="LUNA_CCT",VLOOKUP('Reported Performance Table'!D40,'Master List'!$B$45:$E$143,4,FALSE),"Reported_BUG"))</f>
        <v/>
      </c>
      <c r="L40" t="str">
        <f>IF('Reported Performance Table'!D40="","",IF(AND('Reported Performance Table'!$E40="Yes",OR('Reported Performance Table'!$D40='Master List'!$B$45,'Reported Performance Table'!$D40='Master List'!$B$46,'Reported Performance Table'!$D40='Master List'!$B$47,'Reported Performance Table'!$D40='Master List'!$B$49,'Reported Performance Table'!$D40='Master List'!$B$51,'Reported Performance Table'!$D40='Master List'!$B$115,'Reported Performance Table'!$D40='Master List'!$B$118,'Reported Performance Table'!$D40='Master List'!$B$142)),"LUNA_Dimming","Dimming_Capability_and_Range"))</f>
        <v/>
      </c>
    </row>
    <row r="41" spans="1:12" x14ac:dyDescent="0.25">
      <c r="A41" s="54">
        <v>48</v>
      </c>
      <c r="B41" s="55"/>
      <c r="D41" s="21" t="e">
        <f>VLOOKUP('Reported Performance Table'!C41,'Master List'!$B$22:$C$41,2,FALSE)</f>
        <v>#N/A</v>
      </c>
      <c r="E41" t="e">
        <f>VLOOKUP('Reported Performance Table'!D41,'Master List'!$B$45:$C$143,2,FALSE)</f>
        <v>#N/A</v>
      </c>
      <c r="F41" t="e">
        <f>VLOOKUP('Reported Performance Table'!C41,'Master List'!$B$22:$D$42,3,FALSE)</f>
        <v>#N/A</v>
      </c>
      <c r="G41" s="100" t="e">
        <f>VLOOKUP('Reported Performance Table'!B41,'Master List'!$B$11:$D$19,3,FALSE)</f>
        <v>#N/A</v>
      </c>
      <c r="H41" t="e">
        <f t="shared" si="0"/>
        <v>#N/A</v>
      </c>
      <c r="I41" t="e">
        <f>IF(VLOOKUP('Reported Performance Table'!D41,'Master List'!$B$45:$D$143,3,FALSE)="","No",VLOOKUP('Reported Performance Table'!D41,'Master List'!$B$45:$D$143,3,FALSE))</f>
        <v>#N/A</v>
      </c>
      <c r="J41" s="178" t="str">
        <f>IF('Reported Performance Table'!D41="","",
  IF('Reported Performance Table'!E41="Yes",
   IF('Reported Performance Table'!F41="Premium","Premium_LUNA_CCT","LUNA_CCT"),
   IF('Reported Performance Table'!B41="Outdoor Luminaires",
    IF(OR('Reported Performance Table'!D41="Fuel Pump Canopy Luminaires",'Reported Performance Table'!D41="Sports Lighting"),
     IF('Reported Performance Table'!F41="Premium","Premium_Sports_and_Fuel_Pump_CCT", "Sports_and_Fuel_Pump_CCT"),
     IF('Reported Performance Table'!F41="Premium","Premium_Outdoor_CCT","Outdoor_CCT")),
    IF('Reported Performance Table'!F41="Premium","Premium_CCT","Reported_CCT"))))</f>
        <v/>
      </c>
      <c r="K41" t="str">
        <f>IF('Reported Performance Table'!D41="","",IF(J41="LUNA_CCT",VLOOKUP('Reported Performance Table'!D41,'Master List'!$B$45:$E$143,4,FALSE),"Reported_BUG"))</f>
        <v/>
      </c>
      <c r="L41" t="str">
        <f>IF('Reported Performance Table'!D41="","",IF(AND('Reported Performance Table'!$E41="Yes",OR('Reported Performance Table'!$D41='Master List'!$B$45,'Reported Performance Table'!$D41='Master List'!$B$46,'Reported Performance Table'!$D41='Master List'!$B$47,'Reported Performance Table'!$D41='Master List'!$B$49,'Reported Performance Table'!$D41='Master List'!$B$51,'Reported Performance Table'!$D41='Master List'!$B$115,'Reported Performance Table'!$D41='Master List'!$B$118,'Reported Performance Table'!$D41='Master List'!$B$142)),"LUNA_Dimming","Dimming_Capability_and_Range"))</f>
        <v/>
      </c>
    </row>
    <row r="42" spans="1:12" x14ac:dyDescent="0.25">
      <c r="A42" s="54">
        <v>49</v>
      </c>
      <c r="B42" s="55"/>
      <c r="D42" s="21" t="e">
        <f>VLOOKUP('Reported Performance Table'!C42,'Master List'!$B$22:$C$41,2,FALSE)</f>
        <v>#N/A</v>
      </c>
      <c r="E42" t="e">
        <f>VLOOKUP('Reported Performance Table'!D42,'Master List'!$B$45:$C$143,2,FALSE)</f>
        <v>#N/A</v>
      </c>
      <c r="F42" t="e">
        <f>VLOOKUP('Reported Performance Table'!C42,'Master List'!$B$22:$D$42,3,FALSE)</f>
        <v>#N/A</v>
      </c>
      <c r="G42" s="100" t="e">
        <f>VLOOKUP('Reported Performance Table'!B42,'Master List'!$B$11:$D$19,3,FALSE)</f>
        <v>#N/A</v>
      </c>
      <c r="H42" t="e">
        <f t="shared" si="0"/>
        <v>#N/A</v>
      </c>
      <c r="I42" t="e">
        <f>IF(VLOOKUP('Reported Performance Table'!D42,'Master List'!$B$45:$D$143,3,FALSE)="","No",VLOOKUP('Reported Performance Table'!D42,'Master List'!$B$45:$D$143,3,FALSE))</f>
        <v>#N/A</v>
      </c>
      <c r="J42" s="178" t="str">
        <f>IF('Reported Performance Table'!D42="","",
  IF('Reported Performance Table'!E42="Yes",
   IF('Reported Performance Table'!F42="Premium","Premium_LUNA_CCT","LUNA_CCT"),
   IF('Reported Performance Table'!B42="Outdoor Luminaires",
    IF(OR('Reported Performance Table'!D42="Fuel Pump Canopy Luminaires",'Reported Performance Table'!D42="Sports Lighting"),
     IF('Reported Performance Table'!F42="Premium","Premium_Sports_and_Fuel_Pump_CCT", "Sports_and_Fuel_Pump_CCT"),
     IF('Reported Performance Table'!F42="Premium","Premium_Outdoor_CCT","Outdoor_CCT")),
    IF('Reported Performance Table'!F42="Premium","Premium_CCT","Reported_CCT"))))</f>
        <v/>
      </c>
      <c r="K42" t="str">
        <f>IF('Reported Performance Table'!D42="","",IF(J42="LUNA_CCT",VLOOKUP('Reported Performance Table'!D42,'Master List'!$B$45:$E$143,4,FALSE),"Reported_BUG"))</f>
        <v/>
      </c>
      <c r="L42" t="str">
        <f>IF('Reported Performance Table'!D42="","",IF(AND('Reported Performance Table'!$E42="Yes",OR('Reported Performance Table'!$D42='Master List'!$B$45,'Reported Performance Table'!$D42='Master List'!$B$46,'Reported Performance Table'!$D42='Master List'!$B$47,'Reported Performance Table'!$D42='Master List'!$B$49,'Reported Performance Table'!$D42='Master List'!$B$51,'Reported Performance Table'!$D42='Master List'!$B$115,'Reported Performance Table'!$D42='Master List'!$B$118,'Reported Performance Table'!$D42='Master List'!$B$142)),"LUNA_Dimming","Dimming_Capability_and_Range"))</f>
        <v/>
      </c>
    </row>
    <row r="43" spans="1:12" x14ac:dyDescent="0.25">
      <c r="A43" s="54">
        <v>50</v>
      </c>
      <c r="B43" s="55"/>
      <c r="D43" s="21" t="e">
        <f>VLOOKUP('Reported Performance Table'!C43,'Master List'!$B$22:$C$41,2,FALSE)</f>
        <v>#N/A</v>
      </c>
      <c r="E43" t="e">
        <f>VLOOKUP('Reported Performance Table'!D43,'Master List'!$B$45:$C$143,2,FALSE)</f>
        <v>#N/A</v>
      </c>
      <c r="F43" t="e">
        <f>VLOOKUP('Reported Performance Table'!C43,'Master List'!$B$22:$D$42,3,FALSE)</f>
        <v>#N/A</v>
      </c>
      <c r="G43" s="100" t="e">
        <f>VLOOKUP('Reported Performance Table'!B43,'Master List'!$B$11:$D$19,3,FALSE)</f>
        <v>#N/A</v>
      </c>
      <c r="H43" t="e">
        <f t="shared" si="0"/>
        <v>#N/A</v>
      </c>
      <c r="I43" t="e">
        <f>IF(VLOOKUP('Reported Performance Table'!D43,'Master List'!$B$45:$D$143,3,FALSE)="","No",VLOOKUP('Reported Performance Table'!D43,'Master List'!$B$45:$D$143,3,FALSE))</f>
        <v>#N/A</v>
      </c>
      <c r="J43" s="178" t="str">
        <f>IF('Reported Performance Table'!D43="","",
  IF('Reported Performance Table'!E43="Yes",
   IF('Reported Performance Table'!F43="Premium","Premium_LUNA_CCT","LUNA_CCT"),
   IF('Reported Performance Table'!B43="Outdoor Luminaires",
    IF(OR('Reported Performance Table'!D43="Fuel Pump Canopy Luminaires",'Reported Performance Table'!D43="Sports Lighting"),
     IF('Reported Performance Table'!F43="Premium","Premium_Sports_and_Fuel_Pump_CCT", "Sports_and_Fuel_Pump_CCT"),
     IF('Reported Performance Table'!F43="Premium","Premium_Outdoor_CCT","Outdoor_CCT")),
    IF('Reported Performance Table'!F43="Premium","Premium_CCT","Reported_CCT"))))</f>
        <v/>
      </c>
      <c r="K43" t="str">
        <f>IF('Reported Performance Table'!D43="","",IF(J43="LUNA_CCT",VLOOKUP('Reported Performance Table'!D43,'Master List'!$B$45:$E$143,4,FALSE),"Reported_BUG"))</f>
        <v/>
      </c>
      <c r="L43" t="str">
        <f>IF('Reported Performance Table'!D43="","",IF(AND('Reported Performance Table'!$E43="Yes",OR('Reported Performance Table'!$D43='Master List'!$B$45,'Reported Performance Table'!$D43='Master List'!$B$46,'Reported Performance Table'!$D43='Master List'!$B$47,'Reported Performance Table'!$D43='Master List'!$B$49,'Reported Performance Table'!$D43='Master List'!$B$51,'Reported Performance Table'!$D43='Master List'!$B$115,'Reported Performance Table'!$D43='Master List'!$B$118,'Reported Performance Table'!$D43='Master List'!$B$142)),"LUNA_Dimming","Dimming_Capability_and_Range"))</f>
        <v/>
      </c>
    </row>
    <row r="44" spans="1:12" x14ac:dyDescent="0.25">
      <c r="A44" s="54">
        <v>51</v>
      </c>
      <c r="B44" s="55"/>
      <c r="D44" s="21" t="e">
        <f>VLOOKUP('Reported Performance Table'!C44,'Master List'!$B$22:$C$41,2,FALSE)</f>
        <v>#N/A</v>
      </c>
      <c r="E44" t="e">
        <f>VLOOKUP('Reported Performance Table'!D44,'Master List'!$B$45:$C$143,2,FALSE)</f>
        <v>#N/A</v>
      </c>
      <c r="F44" t="e">
        <f>VLOOKUP('Reported Performance Table'!C44,'Master List'!$B$22:$D$42,3,FALSE)</f>
        <v>#N/A</v>
      </c>
      <c r="G44" s="100" t="e">
        <f>VLOOKUP('Reported Performance Table'!B44,'Master List'!$B$11:$D$19,3,FALSE)</f>
        <v>#N/A</v>
      </c>
      <c r="H44" t="e">
        <f t="shared" si="0"/>
        <v>#N/A</v>
      </c>
      <c r="I44" t="e">
        <f>IF(VLOOKUP('Reported Performance Table'!D44,'Master List'!$B$45:$D$143,3,FALSE)="","No",VLOOKUP('Reported Performance Table'!D44,'Master List'!$B$45:$D$143,3,FALSE))</f>
        <v>#N/A</v>
      </c>
      <c r="J44" s="178" t="str">
        <f>IF('Reported Performance Table'!D44="","",
  IF('Reported Performance Table'!E44="Yes",
   IF('Reported Performance Table'!F44="Premium","Premium_LUNA_CCT","LUNA_CCT"),
   IF('Reported Performance Table'!B44="Outdoor Luminaires",
    IF(OR('Reported Performance Table'!D44="Fuel Pump Canopy Luminaires",'Reported Performance Table'!D44="Sports Lighting"),
     IF('Reported Performance Table'!F44="Premium","Premium_Sports_and_Fuel_Pump_CCT", "Sports_and_Fuel_Pump_CCT"),
     IF('Reported Performance Table'!F44="Premium","Premium_Outdoor_CCT","Outdoor_CCT")),
    IF('Reported Performance Table'!F44="Premium","Premium_CCT","Reported_CCT"))))</f>
        <v/>
      </c>
      <c r="K44" t="str">
        <f>IF('Reported Performance Table'!D44="","",IF(J44="LUNA_CCT",VLOOKUP('Reported Performance Table'!D44,'Master List'!$B$45:$E$143,4,FALSE),"Reported_BUG"))</f>
        <v/>
      </c>
      <c r="L44" t="str">
        <f>IF('Reported Performance Table'!D44="","",IF(AND('Reported Performance Table'!$E44="Yes",OR('Reported Performance Table'!$D44='Master List'!$B$45,'Reported Performance Table'!$D44='Master List'!$B$46,'Reported Performance Table'!$D44='Master List'!$B$47,'Reported Performance Table'!$D44='Master List'!$B$49,'Reported Performance Table'!$D44='Master List'!$B$51,'Reported Performance Table'!$D44='Master List'!$B$115,'Reported Performance Table'!$D44='Master List'!$B$118,'Reported Performance Table'!$D44='Master List'!$B$142)),"LUNA_Dimming","Dimming_Capability_and_Range"))</f>
        <v/>
      </c>
    </row>
    <row r="45" spans="1:12" x14ac:dyDescent="0.25">
      <c r="A45" s="54">
        <v>52</v>
      </c>
      <c r="B45" s="55"/>
      <c r="D45" s="21" t="e">
        <f>VLOOKUP('Reported Performance Table'!C45,'Master List'!$B$22:$C$41,2,FALSE)</f>
        <v>#N/A</v>
      </c>
      <c r="E45" t="e">
        <f>VLOOKUP('Reported Performance Table'!D45,'Master List'!$B$45:$C$143,2,FALSE)</f>
        <v>#N/A</v>
      </c>
      <c r="F45" t="e">
        <f>VLOOKUP('Reported Performance Table'!C45,'Master List'!$B$22:$D$42,3,FALSE)</f>
        <v>#N/A</v>
      </c>
      <c r="G45" s="100" t="e">
        <f>VLOOKUP('Reported Performance Table'!B45,'Master List'!$B$11:$D$19,3,FALSE)</f>
        <v>#N/A</v>
      </c>
      <c r="H45" t="e">
        <f t="shared" si="0"/>
        <v>#N/A</v>
      </c>
      <c r="I45" t="e">
        <f>IF(VLOOKUP('Reported Performance Table'!D45,'Master List'!$B$45:$D$143,3,FALSE)="","No",VLOOKUP('Reported Performance Table'!D45,'Master List'!$B$45:$D$143,3,FALSE))</f>
        <v>#N/A</v>
      </c>
      <c r="J45" s="178" t="str">
        <f>IF('Reported Performance Table'!D45="","",
  IF('Reported Performance Table'!E45="Yes",
   IF('Reported Performance Table'!F45="Premium","Premium_LUNA_CCT","LUNA_CCT"),
   IF('Reported Performance Table'!B45="Outdoor Luminaires",
    IF(OR('Reported Performance Table'!D45="Fuel Pump Canopy Luminaires",'Reported Performance Table'!D45="Sports Lighting"),
     IF('Reported Performance Table'!F45="Premium","Premium_Sports_and_Fuel_Pump_CCT", "Sports_and_Fuel_Pump_CCT"),
     IF('Reported Performance Table'!F45="Premium","Premium_Outdoor_CCT","Outdoor_CCT")),
    IF('Reported Performance Table'!F45="Premium","Premium_CCT","Reported_CCT"))))</f>
        <v/>
      </c>
      <c r="K45" t="str">
        <f>IF('Reported Performance Table'!D45="","",IF(J45="LUNA_CCT",VLOOKUP('Reported Performance Table'!D45,'Master List'!$B$45:$E$143,4,FALSE),"Reported_BUG"))</f>
        <v/>
      </c>
      <c r="L45" t="str">
        <f>IF('Reported Performance Table'!D45="","",IF(AND('Reported Performance Table'!$E45="Yes",OR('Reported Performance Table'!$D45='Master List'!$B$45,'Reported Performance Table'!$D45='Master List'!$B$46,'Reported Performance Table'!$D45='Master List'!$B$47,'Reported Performance Table'!$D45='Master List'!$B$49,'Reported Performance Table'!$D45='Master List'!$B$51,'Reported Performance Table'!$D45='Master List'!$B$115,'Reported Performance Table'!$D45='Master List'!$B$118,'Reported Performance Table'!$D45='Master List'!$B$142)),"LUNA_Dimming","Dimming_Capability_and_Range"))</f>
        <v/>
      </c>
    </row>
    <row r="46" spans="1:12" x14ac:dyDescent="0.25">
      <c r="A46" s="54">
        <v>53</v>
      </c>
      <c r="B46" s="55"/>
      <c r="D46" s="21" t="e">
        <f>VLOOKUP('Reported Performance Table'!C46,'Master List'!$B$22:$C$41,2,FALSE)</f>
        <v>#N/A</v>
      </c>
      <c r="E46" t="e">
        <f>VLOOKUP('Reported Performance Table'!D46,'Master List'!$B$45:$C$143,2,FALSE)</f>
        <v>#N/A</v>
      </c>
      <c r="F46" t="e">
        <f>VLOOKUP('Reported Performance Table'!C46,'Master List'!$B$22:$D$42,3,FALSE)</f>
        <v>#N/A</v>
      </c>
      <c r="G46" s="100" t="e">
        <f>VLOOKUP('Reported Performance Table'!B46,'Master List'!$B$11:$D$19,3,FALSE)</f>
        <v>#N/A</v>
      </c>
      <c r="H46" t="e">
        <f t="shared" si="0"/>
        <v>#N/A</v>
      </c>
      <c r="I46" t="e">
        <f>IF(VLOOKUP('Reported Performance Table'!D46,'Master List'!$B$45:$D$143,3,FALSE)="","No",VLOOKUP('Reported Performance Table'!D46,'Master List'!$B$45:$D$143,3,FALSE))</f>
        <v>#N/A</v>
      </c>
      <c r="J46" s="178" t="str">
        <f>IF('Reported Performance Table'!D46="","",
  IF('Reported Performance Table'!E46="Yes",
   IF('Reported Performance Table'!F46="Premium","Premium_LUNA_CCT","LUNA_CCT"),
   IF('Reported Performance Table'!B46="Outdoor Luminaires",
    IF(OR('Reported Performance Table'!D46="Fuel Pump Canopy Luminaires",'Reported Performance Table'!D46="Sports Lighting"),
     IF('Reported Performance Table'!F46="Premium","Premium_Sports_and_Fuel_Pump_CCT", "Sports_and_Fuel_Pump_CCT"),
     IF('Reported Performance Table'!F46="Premium","Premium_Outdoor_CCT","Outdoor_CCT")),
    IF('Reported Performance Table'!F46="Premium","Premium_CCT","Reported_CCT"))))</f>
        <v/>
      </c>
      <c r="K46" t="str">
        <f>IF('Reported Performance Table'!D46="","",IF(J46="LUNA_CCT",VLOOKUP('Reported Performance Table'!D46,'Master List'!$B$45:$E$143,4,FALSE),"Reported_BUG"))</f>
        <v/>
      </c>
      <c r="L46" t="str">
        <f>IF('Reported Performance Table'!D46="","",IF(AND('Reported Performance Table'!$E46="Yes",OR('Reported Performance Table'!$D46='Master List'!$B$45,'Reported Performance Table'!$D46='Master List'!$B$46,'Reported Performance Table'!$D46='Master List'!$B$47,'Reported Performance Table'!$D46='Master List'!$B$49,'Reported Performance Table'!$D46='Master List'!$B$51,'Reported Performance Table'!$D46='Master List'!$B$115,'Reported Performance Table'!$D46='Master List'!$B$118,'Reported Performance Table'!$D46='Master List'!$B$142)),"LUNA_Dimming","Dimming_Capability_and_Range"))</f>
        <v/>
      </c>
    </row>
    <row r="47" spans="1:12" x14ac:dyDescent="0.25">
      <c r="A47" s="54">
        <v>54</v>
      </c>
      <c r="B47" s="55"/>
      <c r="D47" s="21" t="e">
        <f>VLOOKUP('Reported Performance Table'!C47,'Master List'!$B$22:$C$41,2,FALSE)</f>
        <v>#N/A</v>
      </c>
      <c r="E47" t="e">
        <f>VLOOKUP('Reported Performance Table'!D47,'Master List'!$B$45:$C$143,2,FALSE)</f>
        <v>#N/A</v>
      </c>
      <c r="F47" t="e">
        <f>VLOOKUP('Reported Performance Table'!C47,'Master List'!$B$22:$D$42,3,FALSE)</f>
        <v>#N/A</v>
      </c>
      <c r="G47" s="100" t="e">
        <f>VLOOKUP('Reported Performance Table'!B47,'Master List'!$B$11:$D$19,3,FALSE)</f>
        <v>#N/A</v>
      </c>
      <c r="H47" t="e">
        <f t="shared" si="0"/>
        <v>#N/A</v>
      </c>
      <c r="I47" t="e">
        <f>IF(VLOOKUP('Reported Performance Table'!D47,'Master List'!$B$45:$D$143,3,FALSE)="","No",VLOOKUP('Reported Performance Table'!D47,'Master List'!$B$45:$D$143,3,FALSE))</f>
        <v>#N/A</v>
      </c>
      <c r="J47" s="178" t="str">
        <f>IF('Reported Performance Table'!D47="","",
  IF('Reported Performance Table'!E47="Yes",
   IF('Reported Performance Table'!F47="Premium","Premium_LUNA_CCT","LUNA_CCT"),
   IF('Reported Performance Table'!B47="Outdoor Luminaires",
    IF(OR('Reported Performance Table'!D47="Fuel Pump Canopy Luminaires",'Reported Performance Table'!D47="Sports Lighting"),
     IF('Reported Performance Table'!F47="Premium","Premium_Sports_and_Fuel_Pump_CCT", "Sports_and_Fuel_Pump_CCT"),
     IF('Reported Performance Table'!F47="Premium","Premium_Outdoor_CCT","Outdoor_CCT")),
    IF('Reported Performance Table'!F47="Premium","Premium_CCT","Reported_CCT"))))</f>
        <v/>
      </c>
      <c r="K47" t="str">
        <f>IF('Reported Performance Table'!D47="","",IF(J47="LUNA_CCT",VLOOKUP('Reported Performance Table'!D47,'Master List'!$B$45:$E$143,4,FALSE),"Reported_BUG"))</f>
        <v/>
      </c>
      <c r="L47" t="str">
        <f>IF('Reported Performance Table'!D47="","",IF(AND('Reported Performance Table'!$E47="Yes",OR('Reported Performance Table'!$D47='Master List'!$B$45,'Reported Performance Table'!$D47='Master List'!$B$46,'Reported Performance Table'!$D47='Master List'!$B$47,'Reported Performance Table'!$D47='Master List'!$B$49,'Reported Performance Table'!$D47='Master List'!$B$51,'Reported Performance Table'!$D47='Master List'!$B$115,'Reported Performance Table'!$D47='Master List'!$B$118,'Reported Performance Table'!$D47='Master List'!$B$142)),"LUNA_Dimming","Dimming_Capability_and_Range"))</f>
        <v/>
      </c>
    </row>
    <row r="48" spans="1:12" x14ac:dyDescent="0.25">
      <c r="A48" s="54">
        <v>55</v>
      </c>
      <c r="B48" s="55"/>
      <c r="D48" s="21" t="e">
        <f>VLOOKUP('Reported Performance Table'!C48,'Master List'!$B$22:$C$41,2,FALSE)</f>
        <v>#N/A</v>
      </c>
      <c r="E48" t="e">
        <f>VLOOKUP('Reported Performance Table'!D48,'Master List'!$B$45:$C$143,2,FALSE)</f>
        <v>#N/A</v>
      </c>
      <c r="F48" t="e">
        <f>VLOOKUP('Reported Performance Table'!C48,'Master List'!$B$22:$D$42,3,FALSE)</f>
        <v>#N/A</v>
      </c>
      <c r="G48" s="100" t="e">
        <f>VLOOKUP('Reported Performance Table'!B48,'Master List'!$B$11:$D$19,3,FALSE)</f>
        <v>#N/A</v>
      </c>
      <c r="H48" t="e">
        <f t="shared" si="0"/>
        <v>#N/A</v>
      </c>
      <c r="I48" t="e">
        <f>IF(VLOOKUP('Reported Performance Table'!D48,'Master List'!$B$45:$D$143,3,FALSE)="","No",VLOOKUP('Reported Performance Table'!D48,'Master List'!$B$45:$D$143,3,FALSE))</f>
        <v>#N/A</v>
      </c>
      <c r="J48" s="178" t="str">
        <f>IF('Reported Performance Table'!D48="","",
  IF('Reported Performance Table'!E48="Yes",
   IF('Reported Performance Table'!F48="Premium","Premium_LUNA_CCT","LUNA_CCT"),
   IF('Reported Performance Table'!B48="Outdoor Luminaires",
    IF(OR('Reported Performance Table'!D48="Fuel Pump Canopy Luminaires",'Reported Performance Table'!D48="Sports Lighting"),
     IF('Reported Performance Table'!F48="Premium","Premium_Sports_and_Fuel_Pump_CCT", "Sports_and_Fuel_Pump_CCT"),
     IF('Reported Performance Table'!F48="Premium","Premium_Outdoor_CCT","Outdoor_CCT")),
    IF('Reported Performance Table'!F48="Premium","Premium_CCT","Reported_CCT"))))</f>
        <v/>
      </c>
      <c r="K48" t="str">
        <f>IF('Reported Performance Table'!D48="","",IF(J48="LUNA_CCT",VLOOKUP('Reported Performance Table'!D48,'Master List'!$B$45:$E$143,4,FALSE),"Reported_BUG"))</f>
        <v/>
      </c>
      <c r="L48" t="str">
        <f>IF('Reported Performance Table'!D48="","",IF(AND('Reported Performance Table'!$E48="Yes",OR('Reported Performance Table'!$D48='Master List'!$B$45,'Reported Performance Table'!$D48='Master List'!$B$46,'Reported Performance Table'!$D48='Master List'!$B$47,'Reported Performance Table'!$D48='Master List'!$B$49,'Reported Performance Table'!$D48='Master List'!$B$51,'Reported Performance Table'!$D48='Master List'!$B$115,'Reported Performance Table'!$D48='Master List'!$B$118,'Reported Performance Table'!$D48='Master List'!$B$142)),"LUNA_Dimming","Dimming_Capability_and_Range"))</f>
        <v/>
      </c>
    </row>
    <row r="49" spans="1:12" x14ac:dyDescent="0.25">
      <c r="A49" s="54">
        <v>56</v>
      </c>
      <c r="B49" s="55"/>
      <c r="D49" s="21" t="e">
        <f>VLOOKUP('Reported Performance Table'!C49,'Master List'!$B$22:$C$41,2,FALSE)</f>
        <v>#N/A</v>
      </c>
      <c r="E49" t="e">
        <f>VLOOKUP('Reported Performance Table'!D49,'Master List'!$B$45:$C$143,2,FALSE)</f>
        <v>#N/A</v>
      </c>
      <c r="F49" t="e">
        <f>VLOOKUP('Reported Performance Table'!C49,'Master List'!$B$22:$D$42,3,FALSE)</f>
        <v>#N/A</v>
      </c>
      <c r="G49" s="100" t="e">
        <f>VLOOKUP('Reported Performance Table'!B49,'Master List'!$B$11:$D$19,3,FALSE)</f>
        <v>#N/A</v>
      </c>
      <c r="H49" t="e">
        <f t="shared" si="0"/>
        <v>#N/A</v>
      </c>
      <c r="I49" t="e">
        <f>IF(VLOOKUP('Reported Performance Table'!D49,'Master List'!$B$45:$D$143,3,FALSE)="","No",VLOOKUP('Reported Performance Table'!D49,'Master List'!$B$45:$D$143,3,FALSE))</f>
        <v>#N/A</v>
      </c>
      <c r="J49" s="178" t="str">
        <f>IF('Reported Performance Table'!D49="","",
  IF('Reported Performance Table'!E49="Yes",
   IF('Reported Performance Table'!F49="Premium","Premium_LUNA_CCT","LUNA_CCT"),
   IF('Reported Performance Table'!B49="Outdoor Luminaires",
    IF(OR('Reported Performance Table'!D49="Fuel Pump Canopy Luminaires",'Reported Performance Table'!D49="Sports Lighting"),
     IF('Reported Performance Table'!F49="Premium","Premium_Sports_and_Fuel_Pump_CCT", "Sports_and_Fuel_Pump_CCT"),
     IF('Reported Performance Table'!F49="Premium","Premium_Outdoor_CCT","Outdoor_CCT")),
    IF('Reported Performance Table'!F49="Premium","Premium_CCT","Reported_CCT"))))</f>
        <v/>
      </c>
      <c r="K49" t="str">
        <f>IF('Reported Performance Table'!D49="","",IF(J49="LUNA_CCT",VLOOKUP('Reported Performance Table'!D49,'Master List'!$B$45:$E$143,4,FALSE),"Reported_BUG"))</f>
        <v/>
      </c>
      <c r="L49" t="str">
        <f>IF('Reported Performance Table'!D49="","",IF(AND('Reported Performance Table'!$E49="Yes",OR('Reported Performance Table'!$D49='Master List'!$B$45,'Reported Performance Table'!$D49='Master List'!$B$46,'Reported Performance Table'!$D49='Master List'!$B$47,'Reported Performance Table'!$D49='Master List'!$B$49,'Reported Performance Table'!$D49='Master List'!$B$51,'Reported Performance Table'!$D49='Master List'!$B$115,'Reported Performance Table'!$D49='Master List'!$B$118,'Reported Performance Table'!$D49='Master List'!$B$142)),"LUNA_Dimming","Dimming_Capability_and_Range"))</f>
        <v/>
      </c>
    </row>
    <row r="50" spans="1:12" x14ac:dyDescent="0.25">
      <c r="A50" s="54">
        <v>57</v>
      </c>
      <c r="B50" s="55"/>
      <c r="D50" s="21" t="e">
        <f>VLOOKUP('Reported Performance Table'!C50,'Master List'!$B$22:$C$41,2,FALSE)</f>
        <v>#N/A</v>
      </c>
      <c r="E50" t="e">
        <f>VLOOKUP('Reported Performance Table'!D50,'Master List'!$B$45:$C$143,2,FALSE)</f>
        <v>#N/A</v>
      </c>
      <c r="F50" t="e">
        <f>VLOOKUP('Reported Performance Table'!C50,'Master List'!$B$22:$D$42,3,FALSE)</f>
        <v>#N/A</v>
      </c>
      <c r="G50" s="100" t="e">
        <f>VLOOKUP('Reported Performance Table'!B50,'Master List'!$B$11:$D$19,3,FALSE)</f>
        <v>#N/A</v>
      </c>
      <c r="H50" t="e">
        <f t="shared" si="0"/>
        <v>#N/A</v>
      </c>
      <c r="I50" t="e">
        <f>IF(VLOOKUP('Reported Performance Table'!D50,'Master List'!$B$45:$D$143,3,FALSE)="","No",VLOOKUP('Reported Performance Table'!D50,'Master List'!$B$45:$D$143,3,FALSE))</f>
        <v>#N/A</v>
      </c>
      <c r="J50" s="178" t="str">
        <f>IF('Reported Performance Table'!D50="","",
  IF('Reported Performance Table'!E50="Yes",
   IF('Reported Performance Table'!F50="Premium","Premium_LUNA_CCT","LUNA_CCT"),
   IF('Reported Performance Table'!B50="Outdoor Luminaires",
    IF(OR('Reported Performance Table'!D50="Fuel Pump Canopy Luminaires",'Reported Performance Table'!D50="Sports Lighting"),
     IF('Reported Performance Table'!F50="Premium","Premium_Sports_and_Fuel_Pump_CCT", "Sports_and_Fuel_Pump_CCT"),
     IF('Reported Performance Table'!F50="Premium","Premium_Outdoor_CCT","Outdoor_CCT")),
    IF('Reported Performance Table'!F50="Premium","Premium_CCT","Reported_CCT"))))</f>
        <v/>
      </c>
      <c r="K50" t="str">
        <f>IF('Reported Performance Table'!D50="","",IF(J50="LUNA_CCT",VLOOKUP('Reported Performance Table'!D50,'Master List'!$B$45:$E$143,4,FALSE),"Reported_BUG"))</f>
        <v/>
      </c>
      <c r="L50" t="str">
        <f>IF('Reported Performance Table'!D50="","",IF(AND('Reported Performance Table'!$E50="Yes",OR('Reported Performance Table'!$D50='Master List'!$B$45,'Reported Performance Table'!$D50='Master List'!$B$46,'Reported Performance Table'!$D50='Master List'!$B$47,'Reported Performance Table'!$D50='Master List'!$B$49,'Reported Performance Table'!$D50='Master List'!$B$51,'Reported Performance Table'!$D50='Master List'!$B$115,'Reported Performance Table'!$D50='Master List'!$B$118,'Reported Performance Table'!$D50='Master List'!$B$142)),"LUNA_Dimming","Dimming_Capability_and_Range"))</f>
        <v/>
      </c>
    </row>
    <row r="51" spans="1:12" x14ac:dyDescent="0.25">
      <c r="A51" s="54">
        <v>58</v>
      </c>
      <c r="B51" s="55"/>
      <c r="D51" s="21" t="e">
        <f>VLOOKUP('Reported Performance Table'!C51,'Master List'!$B$22:$C$41,2,FALSE)</f>
        <v>#N/A</v>
      </c>
      <c r="E51" t="e">
        <f>VLOOKUP('Reported Performance Table'!D51,'Master List'!$B$45:$C$143,2,FALSE)</f>
        <v>#N/A</v>
      </c>
      <c r="F51" t="e">
        <f>VLOOKUP('Reported Performance Table'!C51,'Master List'!$B$22:$D$42,3,FALSE)</f>
        <v>#N/A</v>
      </c>
      <c r="G51" s="100" t="e">
        <f>VLOOKUP('Reported Performance Table'!B51,'Master List'!$B$11:$D$19,3,FALSE)</f>
        <v>#N/A</v>
      </c>
      <c r="H51" t="e">
        <f t="shared" si="0"/>
        <v>#N/A</v>
      </c>
      <c r="I51" t="e">
        <f>IF(VLOOKUP('Reported Performance Table'!D51,'Master List'!$B$45:$D$143,3,FALSE)="","No",VLOOKUP('Reported Performance Table'!D51,'Master List'!$B$45:$D$143,3,FALSE))</f>
        <v>#N/A</v>
      </c>
      <c r="J51" s="178" t="str">
        <f>IF('Reported Performance Table'!D51="","",
  IF('Reported Performance Table'!E51="Yes",
   IF('Reported Performance Table'!F51="Premium","Premium_LUNA_CCT","LUNA_CCT"),
   IF('Reported Performance Table'!B51="Outdoor Luminaires",
    IF(OR('Reported Performance Table'!D51="Fuel Pump Canopy Luminaires",'Reported Performance Table'!D51="Sports Lighting"),
     IF('Reported Performance Table'!F51="Premium","Premium_Sports_and_Fuel_Pump_CCT", "Sports_and_Fuel_Pump_CCT"),
     IF('Reported Performance Table'!F51="Premium","Premium_Outdoor_CCT","Outdoor_CCT")),
    IF('Reported Performance Table'!F51="Premium","Premium_CCT","Reported_CCT"))))</f>
        <v/>
      </c>
      <c r="K51" t="str">
        <f>IF('Reported Performance Table'!D51="","",IF(J51="LUNA_CCT",VLOOKUP('Reported Performance Table'!D51,'Master List'!$B$45:$E$143,4,FALSE),"Reported_BUG"))</f>
        <v/>
      </c>
      <c r="L51" t="str">
        <f>IF('Reported Performance Table'!D51="","",IF(AND('Reported Performance Table'!$E51="Yes",OR('Reported Performance Table'!$D51='Master List'!$B$45,'Reported Performance Table'!$D51='Master List'!$B$46,'Reported Performance Table'!$D51='Master List'!$B$47,'Reported Performance Table'!$D51='Master List'!$B$49,'Reported Performance Table'!$D51='Master List'!$B$51,'Reported Performance Table'!$D51='Master List'!$B$115,'Reported Performance Table'!$D51='Master List'!$B$118,'Reported Performance Table'!$D51='Master List'!$B$142)),"LUNA_Dimming","Dimming_Capability_and_Range"))</f>
        <v/>
      </c>
    </row>
    <row r="52" spans="1:12" x14ac:dyDescent="0.25">
      <c r="A52" s="54">
        <v>59</v>
      </c>
      <c r="B52" s="55"/>
      <c r="D52" s="21" t="e">
        <f>VLOOKUP('Reported Performance Table'!C52,'Master List'!$B$22:$C$41,2,FALSE)</f>
        <v>#N/A</v>
      </c>
      <c r="E52" t="e">
        <f>VLOOKUP('Reported Performance Table'!D52,'Master List'!$B$45:$C$143,2,FALSE)</f>
        <v>#N/A</v>
      </c>
      <c r="F52" t="e">
        <f>VLOOKUP('Reported Performance Table'!C52,'Master List'!$B$22:$D$42,3,FALSE)</f>
        <v>#N/A</v>
      </c>
      <c r="G52" s="100" t="e">
        <f>VLOOKUP('Reported Performance Table'!B52,'Master List'!$B$11:$D$19,3,FALSE)</f>
        <v>#N/A</v>
      </c>
      <c r="H52" t="e">
        <f t="shared" si="0"/>
        <v>#N/A</v>
      </c>
      <c r="I52" t="e">
        <f>IF(VLOOKUP('Reported Performance Table'!D52,'Master List'!$B$45:$D$143,3,FALSE)="","No",VLOOKUP('Reported Performance Table'!D52,'Master List'!$B$45:$D$143,3,FALSE))</f>
        <v>#N/A</v>
      </c>
      <c r="J52" s="178" t="str">
        <f>IF('Reported Performance Table'!D52="","",
  IF('Reported Performance Table'!E52="Yes",
   IF('Reported Performance Table'!F52="Premium","Premium_LUNA_CCT","LUNA_CCT"),
   IF('Reported Performance Table'!B52="Outdoor Luminaires",
    IF(OR('Reported Performance Table'!D52="Fuel Pump Canopy Luminaires",'Reported Performance Table'!D52="Sports Lighting"),
     IF('Reported Performance Table'!F52="Premium","Premium_Sports_and_Fuel_Pump_CCT", "Sports_and_Fuel_Pump_CCT"),
     IF('Reported Performance Table'!F52="Premium","Premium_Outdoor_CCT","Outdoor_CCT")),
    IF('Reported Performance Table'!F52="Premium","Premium_CCT","Reported_CCT"))))</f>
        <v/>
      </c>
      <c r="K52" t="str">
        <f>IF('Reported Performance Table'!D52="","",IF(J52="LUNA_CCT",VLOOKUP('Reported Performance Table'!D52,'Master List'!$B$45:$E$143,4,FALSE),"Reported_BUG"))</f>
        <v/>
      </c>
      <c r="L52" t="str">
        <f>IF('Reported Performance Table'!D52="","",IF(AND('Reported Performance Table'!$E52="Yes",OR('Reported Performance Table'!$D52='Master List'!$B$45,'Reported Performance Table'!$D52='Master List'!$B$46,'Reported Performance Table'!$D52='Master List'!$B$47,'Reported Performance Table'!$D52='Master List'!$B$49,'Reported Performance Table'!$D52='Master List'!$B$51,'Reported Performance Table'!$D52='Master List'!$B$115,'Reported Performance Table'!$D52='Master List'!$B$118,'Reported Performance Table'!$D52='Master List'!$B$142)),"LUNA_Dimming","Dimming_Capability_and_Range"))</f>
        <v/>
      </c>
    </row>
    <row r="53" spans="1:12" x14ac:dyDescent="0.25">
      <c r="A53" s="54">
        <v>60</v>
      </c>
      <c r="B53" s="55"/>
      <c r="D53" s="21" t="e">
        <f>VLOOKUP('Reported Performance Table'!C53,'Master List'!$B$22:$C$41,2,FALSE)</f>
        <v>#N/A</v>
      </c>
      <c r="E53" t="e">
        <f>VLOOKUP('Reported Performance Table'!D53,'Master List'!$B$45:$C$143,2,FALSE)</f>
        <v>#N/A</v>
      </c>
      <c r="F53" t="e">
        <f>VLOOKUP('Reported Performance Table'!C53,'Master List'!$B$22:$D$42,3,FALSE)</f>
        <v>#N/A</v>
      </c>
      <c r="G53" s="100" t="e">
        <f>VLOOKUP('Reported Performance Table'!B53,'Master List'!$B$11:$D$19,3,FALSE)</f>
        <v>#N/A</v>
      </c>
      <c r="H53" t="e">
        <f t="shared" si="0"/>
        <v>#N/A</v>
      </c>
      <c r="I53" t="e">
        <f>IF(VLOOKUP('Reported Performance Table'!D53,'Master List'!$B$45:$D$143,3,FALSE)="","No",VLOOKUP('Reported Performance Table'!D53,'Master List'!$B$45:$D$143,3,FALSE))</f>
        <v>#N/A</v>
      </c>
      <c r="J53" s="178" t="str">
        <f>IF('Reported Performance Table'!D53="","",
  IF('Reported Performance Table'!E53="Yes",
   IF('Reported Performance Table'!F53="Premium","Premium_LUNA_CCT","LUNA_CCT"),
   IF('Reported Performance Table'!B53="Outdoor Luminaires",
    IF(OR('Reported Performance Table'!D53="Fuel Pump Canopy Luminaires",'Reported Performance Table'!D53="Sports Lighting"),
     IF('Reported Performance Table'!F53="Premium","Premium_Sports_and_Fuel_Pump_CCT", "Sports_and_Fuel_Pump_CCT"),
     IF('Reported Performance Table'!F53="Premium","Premium_Outdoor_CCT","Outdoor_CCT")),
    IF('Reported Performance Table'!F53="Premium","Premium_CCT","Reported_CCT"))))</f>
        <v/>
      </c>
      <c r="K53" t="str">
        <f>IF('Reported Performance Table'!D53="","",IF(J53="LUNA_CCT",VLOOKUP('Reported Performance Table'!D53,'Master List'!$B$45:$E$143,4,FALSE),"Reported_BUG"))</f>
        <v/>
      </c>
      <c r="L53" t="str">
        <f>IF('Reported Performance Table'!D53="","",IF(AND('Reported Performance Table'!$E53="Yes",OR('Reported Performance Table'!$D53='Master List'!$B$45,'Reported Performance Table'!$D53='Master List'!$B$46,'Reported Performance Table'!$D53='Master List'!$B$47,'Reported Performance Table'!$D53='Master List'!$B$49,'Reported Performance Table'!$D53='Master List'!$B$51,'Reported Performance Table'!$D53='Master List'!$B$115,'Reported Performance Table'!$D53='Master List'!$B$118,'Reported Performance Table'!$D53='Master List'!$B$142)),"LUNA_Dimming","Dimming_Capability_and_Range"))</f>
        <v/>
      </c>
    </row>
    <row r="54" spans="1:12" x14ac:dyDescent="0.25">
      <c r="A54" s="54">
        <v>61</v>
      </c>
      <c r="B54" s="55"/>
      <c r="D54" s="21" t="e">
        <f>VLOOKUP('Reported Performance Table'!C54,'Master List'!$B$22:$C$41,2,FALSE)</f>
        <v>#N/A</v>
      </c>
      <c r="E54" t="e">
        <f>VLOOKUP('Reported Performance Table'!D54,'Master List'!$B$45:$C$143,2,FALSE)</f>
        <v>#N/A</v>
      </c>
      <c r="F54" t="e">
        <f>VLOOKUP('Reported Performance Table'!C54,'Master List'!$B$22:$D$42,3,FALSE)</f>
        <v>#N/A</v>
      </c>
      <c r="G54" s="100" t="e">
        <f>VLOOKUP('Reported Performance Table'!B54,'Master List'!$B$11:$D$19,3,FALSE)</f>
        <v>#N/A</v>
      </c>
      <c r="H54" t="e">
        <f t="shared" si="0"/>
        <v>#N/A</v>
      </c>
      <c r="I54" t="e">
        <f>IF(VLOOKUP('Reported Performance Table'!D54,'Master List'!$B$45:$D$143,3,FALSE)="","No",VLOOKUP('Reported Performance Table'!D54,'Master List'!$B$45:$D$143,3,FALSE))</f>
        <v>#N/A</v>
      </c>
      <c r="J54" s="178" t="str">
        <f>IF('Reported Performance Table'!D54="","",
  IF('Reported Performance Table'!E54="Yes",
   IF('Reported Performance Table'!F54="Premium","Premium_LUNA_CCT","LUNA_CCT"),
   IF('Reported Performance Table'!B54="Outdoor Luminaires",
    IF(OR('Reported Performance Table'!D54="Fuel Pump Canopy Luminaires",'Reported Performance Table'!D54="Sports Lighting"),
     IF('Reported Performance Table'!F54="Premium","Premium_Sports_and_Fuel_Pump_CCT", "Sports_and_Fuel_Pump_CCT"),
     IF('Reported Performance Table'!F54="Premium","Premium_Outdoor_CCT","Outdoor_CCT")),
    IF('Reported Performance Table'!F54="Premium","Premium_CCT","Reported_CCT"))))</f>
        <v/>
      </c>
      <c r="K54" t="str">
        <f>IF('Reported Performance Table'!D54="","",IF(J54="LUNA_CCT",VLOOKUP('Reported Performance Table'!D54,'Master List'!$B$45:$E$143,4,FALSE),"Reported_BUG"))</f>
        <v/>
      </c>
      <c r="L54" t="str">
        <f>IF('Reported Performance Table'!D54="","",IF(AND('Reported Performance Table'!$E54="Yes",OR('Reported Performance Table'!$D54='Master List'!$B$45,'Reported Performance Table'!$D54='Master List'!$B$46,'Reported Performance Table'!$D54='Master List'!$B$47,'Reported Performance Table'!$D54='Master List'!$B$49,'Reported Performance Table'!$D54='Master List'!$B$51,'Reported Performance Table'!$D54='Master List'!$B$115,'Reported Performance Table'!$D54='Master List'!$B$118,'Reported Performance Table'!$D54='Master List'!$B$142)),"LUNA_Dimming","Dimming_Capability_and_Range"))</f>
        <v/>
      </c>
    </row>
    <row r="55" spans="1:12" x14ac:dyDescent="0.25">
      <c r="A55" s="54">
        <v>62</v>
      </c>
      <c r="B55" s="55"/>
      <c r="D55" s="21" t="e">
        <f>VLOOKUP('Reported Performance Table'!C55,'Master List'!$B$22:$C$41,2,FALSE)</f>
        <v>#N/A</v>
      </c>
      <c r="E55" t="e">
        <f>VLOOKUP('Reported Performance Table'!D55,'Master List'!$B$45:$C$143,2,FALSE)</f>
        <v>#N/A</v>
      </c>
      <c r="F55" t="e">
        <f>VLOOKUP('Reported Performance Table'!C55,'Master List'!$B$22:$D$42,3,FALSE)</f>
        <v>#N/A</v>
      </c>
      <c r="G55" s="100" t="e">
        <f>VLOOKUP('Reported Performance Table'!B55,'Master List'!$B$11:$D$19,3,FALSE)</f>
        <v>#N/A</v>
      </c>
      <c r="H55" t="e">
        <f t="shared" si="0"/>
        <v>#N/A</v>
      </c>
      <c r="I55" t="e">
        <f>IF(VLOOKUP('Reported Performance Table'!D55,'Master List'!$B$45:$D$143,3,FALSE)="","No",VLOOKUP('Reported Performance Table'!D55,'Master List'!$B$45:$D$143,3,FALSE))</f>
        <v>#N/A</v>
      </c>
      <c r="J55" s="178" t="str">
        <f>IF('Reported Performance Table'!D55="","",
  IF('Reported Performance Table'!E55="Yes",
   IF('Reported Performance Table'!F55="Premium","Premium_LUNA_CCT","LUNA_CCT"),
   IF('Reported Performance Table'!B55="Outdoor Luminaires",
    IF(OR('Reported Performance Table'!D55="Fuel Pump Canopy Luminaires",'Reported Performance Table'!D55="Sports Lighting"),
     IF('Reported Performance Table'!F55="Premium","Premium_Sports_and_Fuel_Pump_CCT", "Sports_and_Fuel_Pump_CCT"),
     IF('Reported Performance Table'!F55="Premium","Premium_Outdoor_CCT","Outdoor_CCT")),
    IF('Reported Performance Table'!F55="Premium","Premium_CCT","Reported_CCT"))))</f>
        <v/>
      </c>
      <c r="K55" t="str">
        <f>IF('Reported Performance Table'!D55="","",IF(J55="LUNA_CCT",VLOOKUP('Reported Performance Table'!D55,'Master List'!$B$45:$E$143,4,FALSE),"Reported_BUG"))</f>
        <v/>
      </c>
      <c r="L55" t="str">
        <f>IF('Reported Performance Table'!D55="","",IF(AND('Reported Performance Table'!$E55="Yes",OR('Reported Performance Table'!$D55='Master List'!$B$45,'Reported Performance Table'!$D55='Master List'!$B$46,'Reported Performance Table'!$D55='Master List'!$B$47,'Reported Performance Table'!$D55='Master List'!$B$49,'Reported Performance Table'!$D55='Master List'!$B$51,'Reported Performance Table'!$D55='Master List'!$B$115,'Reported Performance Table'!$D55='Master List'!$B$118,'Reported Performance Table'!$D55='Master List'!$B$142)),"LUNA_Dimming","Dimming_Capability_and_Range"))</f>
        <v/>
      </c>
    </row>
    <row r="56" spans="1:12" x14ac:dyDescent="0.25">
      <c r="A56" s="54">
        <v>63</v>
      </c>
      <c r="B56" s="55"/>
      <c r="D56" s="21" t="e">
        <f>VLOOKUP('Reported Performance Table'!C56,'Master List'!$B$22:$C$41,2,FALSE)</f>
        <v>#N/A</v>
      </c>
      <c r="E56" t="e">
        <f>VLOOKUP('Reported Performance Table'!D56,'Master List'!$B$45:$C$143,2,FALSE)</f>
        <v>#N/A</v>
      </c>
      <c r="F56" t="e">
        <f>VLOOKUP('Reported Performance Table'!C56,'Master List'!$B$22:$D$42,3,FALSE)</f>
        <v>#N/A</v>
      </c>
      <c r="G56" s="100" t="e">
        <f>VLOOKUP('Reported Performance Table'!B56,'Master List'!$B$11:$D$19,3,FALSE)</f>
        <v>#N/A</v>
      </c>
      <c r="H56" t="e">
        <f t="shared" si="0"/>
        <v>#N/A</v>
      </c>
      <c r="I56" t="e">
        <f>IF(VLOOKUP('Reported Performance Table'!D56,'Master List'!$B$45:$D$143,3,FALSE)="","No",VLOOKUP('Reported Performance Table'!D56,'Master List'!$B$45:$D$143,3,FALSE))</f>
        <v>#N/A</v>
      </c>
      <c r="J56" s="178" t="str">
        <f>IF('Reported Performance Table'!D56="","",
  IF('Reported Performance Table'!E56="Yes",
   IF('Reported Performance Table'!F56="Premium","Premium_LUNA_CCT","LUNA_CCT"),
   IF('Reported Performance Table'!B56="Outdoor Luminaires",
    IF(OR('Reported Performance Table'!D56="Fuel Pump Canopy Luminaires",'Reported Performance Table'!D56="Sports Lighting"),
     IF('Reported Performance Table'!F56="Premium","Premium_Sports_and_Fuel_Pump_CCT", "Sports_and_Fuel_Pump_CCT"),
     IF('Reported Performance Table'!F56="Premium","Premium_Outdoor_CCT","Outdoor_CCT")),
    IF('Reported Performance Table'!F56="Premium","Premium_CCT","Reported_CCT"))))</f>
        <v/>
      </c>
      <c r="K56" t="str">
        <f>IF('Reported Performance Table'!D56="","",IF(J56="LUNA_CCT",VLOOKUP('Reported Performance Table'!D56,'Master List'!$B$45:$E$143,4,FALSE),"Reported_BUG"))</f>
        <v/>
      </c>
      <c r="L56" t="str">
        <f>IF('Reported Performance Table'!D56="","",IF(AND('Reported Performance Table'!$E56="Yes",OR('Reported Performance Table'!$D56='Master List'!$B$45,'Reported Performance Table'!$D56='Master List'!$B$46,'Reported Performance Table'!$D56='Master List'!$B$47,'Reported Performance Table'!$D56='Master List'!$B$49,'Reported Performance Table'!$D56='Master List'!$B$51,'Reported Performance Table'!$D56='Master List'!$B$115,'Reported Performance Table'!$D56='Master List'!$B$118,'Reported Performance Table'!$D56='Master List'!$B$142)),"LUNA_Dimming","Dimming_Capability_and_Range"))</f>
        <v/>
      </c>
    </row>
    <row r="57" spans="1:12" x14ac:dyDescent="0.25">
      <c r="A57" s="54">
        <v>64</v>
      </c>
      <c r="B57" s="55"/>
      <c r="D57" s="21" t="e">
        <f>VLOOKUP('Reported Performance Table'!C57,'Master List'!$B$22:$C$41,2,FALSE)</f>
        <v>#N/A</v>
      </c>
      <c r="E57" t="e">
        <f>VLOOKUP('Reported Performance Table'!D57,'Master List'!$B$45:$C$143,2,FALSE)</f>
        <v>#N/A</v>
      </c>
      <c r="F57" t="e">
        <f>VLOOKUP('Reported Performance Table'!C57,'Master List'!$B$22:$D$42,3,FALSE)</f>
        <v>#N/A</v>
      </c>
      <c r="G57" s="100" t="e">
        <f>VLOOKUP('Reported Performance Table'!B57,'Master List'!$B$11:$D$19,3,FALSE)</f>
        <v>#N/A</v>
      </c>
      <c r="H57" t="e">
        <f t="shared" si="0"/>
        <v>#N/A</v>
      </c>
      <c r="I57" t="e">
        <f>IF(VLOOKUP('Reported Performance Table'!D57,'Master List'!$B$45:$D$143,3,FALSE)="","No",VLOOKUP('Reported Performance Table'!D57,'Master List'!$B$45:$D$143,3,FALSE))</f>
        <v>#N/A</v>
      </c>
      <c r="J57" s="178" t="str">
        <f>IF('Reported Performance Table'!D57="","",
  IF('Reported Performance Table'!E57="Yes",
   IF('Reported Performance Table'!F57="Premium","Premium_LUNA_CCT","LUNA_CCT"),
   IF('Reported Performance Table'!B57="Outdoor Luminaires",
    IF(OR('Reported Performance Table'!D57="Fuel Pump Canopy Luminaires",'Reported Performance Table'!D57="Sports Lighting"),
     IF('Reported Performance Table'!F57="Premium","Premium_Sports_and_Fuel_Pump_CCT", "Sports_and_Fuel_Pump_CCT"),
     IF('Reported Performance Table'!F57="Premium","Premium_Outdoor_CCT","Outdoor_CCT")),
    IF('Reported Performance Table'!F57="Premium","Premium_CCT","Reported_CCT"))))</f>
        <v/>
      </c>
      <c r="K57" t="str">
        <f>IF('Reported Performance Table'!D57="","",IF(J57="LUNA_CCT",VLOOKUP('Reported Performance Table'!D57,'Master List'!$B$45:$E$143,4,FALSE),"Reported_BUG"))</f>
        <v/>
      </c>
      <c r="L57" t="str">
        <f>IF('Reported Performance Table'!D57="","",IF(AND('Reported Performance Table'!$E57="Yes",OR('Reported Performance Table'!$D57='Master List'!$B$45,'Reported Performance Table'!$D57='Master List'!$B$46,'Reported Performance Table'!$D57='Master List'!$B$47,'Reported Performance Table'!$D57='Master List'!$B$49,'Reported Performance Table'!$D57='Master List'!$B$51,'Reported Performance Table'!$D57='Master List'!$B$115,'Reported Performance Table'!$D57='Master List'!$B$118,'Reported Performance Table'!$D57='Master List'!$B$142)),"LUNA_Dimming","Dimming_Capability_and_Range"))</f>
        <v/>
      </c>
    </row>
    <row r="58" spans="1:12" x14ac:dyDescent="0.25">
      <c r="A58" s="54">
        <v>65</v>
      </c>
      <c r="B58" s="55"/>
      <c r="D58" s="21" t="e">
        <f>VLOOKUP('Reported Performance Table'!C58,'Master List'!$B$22:$C$41,2,FALSE)</f>
        <v>#N/A</v>
      </c>
      <c r="E58" t="e">
        <f>VLOOKUP('Reported Performance Table'!D58,'Master List'!$B$45:$C$143,2,FALSE)</f>
        <v>#N/A</v>
      </c>
      <c r="F58" t="e">
        <f>VLOOKUP('Reported Performance Table'!C58,'Master List'!$B$22:$D$42,3,FALSE)</f>
        <v>#N/A</v>
      </c>
      <c r="G58" s="100" t="e">
        <f>VLOOKUP('Reported Performance Table'!B58,'Master List'!$B$11:$D$19,3,FALSE)</f>
        <v>#N/A</v>
      </c>
      <c r="H58" t="e">
        <f t="shared" si="0"/>
        <v>#N/A</v>
      </c>
      <c r="I58" t="e">
        <f>IF(VLOOKUP('Reported Performance Table'!D58,'Master List'!$B$45:$D$143,3,FALSE)="","No",VLOOKUP('Reported Performance Table'!D58,'Master List'!$B$45:$D$143,3,FALSE))</f>
        <v>#N/A</v>
      </c>
      <c r="J58" s="178" t="str">
        <f>IF('Reported Performance Table'!D58="","",
  IF('Reported Performance Table'!E58="Yes",
   IF('Reported Performance Table'!F58="Premium","Premium_LUNA_CCT","LUNA_CCT"),
   IF('Reported Performance Table'!B58="Outdoor Luminaires",
    IF(OR('Reported Performance Table'!D58="Fuel Pump Canopy Luminaires",'Reported Performance Table'!D58="Sports Lighting"),
     IF('Reported Performance Table'!F58="Premium","Premium_Sports_and_Fuel_Pump_CCT", "Sports_and_Fuel_Pump_CCT"),
     IF('Reported Performance Table'!F58="Premium","Premium_Outdoor_CCT","Outdoor_CCT")),
    IF('Reported Performance Table'!F58="Premium","Premium_CCT","Reported_CCT"))))</f>
        <v/>
      </c>
      <c r="K58" t="str">
        <f>IF('Reported Performance Table'!D58="","",IF(J58="LUNA_CCT",VLOOKUP('Reported Performance Table'!D58,'Master List'!$B$45:$E$143,4,FALSE),"Reported_BUG"))</f>
        <v/>
      </c>
      <c r="L58" t="str">
        <f>IF('Reported Performance Table'!D58="","",IF(AND('Reported Performance Table'!$E58="Yes",OR('Reported Performance Table'!$D58='Master List'!$B$45,'Reported Performance Table'!$D58='Master List'!$B$46,'Reported Performance Table'!$D58='Master List'!$B$47,'Reported Performance Table'!$D58='Master List'!$B$49,'Reported Performance Table'!$D58='Master List'!$B$51,'Reported Performance Table'!$D58='Master List'!$B$115,'Reported Performance Table'!$D58='Master List'!$B$118,'Reported Performance Table'!$D58='Master List'!$B$142)),"LUNA_Dimming","Dimming_Capability_and_Range"))</f>
        <v/>
      </c>
    </row>
    <row r="59" spans="1:12" x14ac:dyDescent="0.25">
      <c r="A59" s="54">
        <v>66</v>
      </c>
      <c r="B59" s="55"/>
      <c r="D59" s="21" t="e">
        <f>VLOOKUP('Reported Performance Table'!C59,'Master List'!$B$22:$C$41,2,FALSE)</f>
        <v>#N/A</v>
      </c>
      <c r="E59" t="e">
        <f>VLOOKUP('Reported Performance Table'!D59,'Master List'!$B$45:$C$143,2,FALSE)</f>
        <v>#N/A</v>
      </c>
      <c r="F59" t="e">
        <f>VLOOKUP('Reported Performance Table'!C59,'Master List'!$B$22:$D$42,3,FALSE)</f>
        <v>#N/A</v>
      </c>
      <c r="G59" s="100" t="e">
        <f>VLOOKUP('Reported Performance Table'!B59,'Master List'!$B$11:$D$19,3,FALSE)</f>
        <v>#N/A</v>
      </c>
      <c r="H59" t="e">
        <f t="shared" si="0"/>
        <v>#N/A</v>
      </c>
      <c r="I59" t="e">
        <f>IF(VLOOKUP('Reported Performance Table'!D59,'Master List'!$B$45:$D$143,3,FALSE)="","No",VLOOKUP('Reported Performance Table'!D59,'Master List'!$B$45:$D$143,3,FALSE))</f>
        <v>#N/A</v>
      </c>
      <c r="J59" s="178" t="str">
        <f>IF('Reported Performance Table'!D59="","",
  IF('Reported Performance Table'!E59="Yes",
   IF('Reported Performance Table'!F59="Premium","Premium_LUNA_CCT","LUNA_CCT"),
   IF('Reported Performance Table'!B59="Outdoor Luminaires",
    IF(OR('Reported Performance Table'!D59="Fuel Pump Canopy Luminaires",'Reported Performance Table'!D59="Sports Lighting"),
     IF('Reported Performance Table'!F59="Premium","Premium_Sports_and_Fuel_Pump_CCT", "Sports_and_Fuel_Pump_CCT"),
     IF('Reported Performance Table'!F59="Premium","Premium_Outdoor_CCT","Outdoor_CCT")),
    IF('Reported Performance Table'!F59="Premium","Premium_CCT","Reported_CCT"))))</f>
        <v/>
      </c>
      <c r="K59" t="str">
        <f>IF('Reported Performance Table'!D59="","",IF(J59="LUNA_CCT",VLOOKUP('Reported Performance Table'!D59,'Master List'!$B$45:$E$143,4,FALSE),"Reported_BUG"))</f>
        <v/>
      </c>
      <c r="L59" t="str">
        <f>IF('Reported Performance Table'!D59="","",IF(AND('Reported Performance Table'!$E59="Yes",OR('Reported Performance Table'!$D59='Master List'!$B$45,'Reported Performance Table'!$D59='Master List'!$B$46,'Reported Performance Table'!$D59='Master List'!$B$47,'Reported Performance Table'!$D59='Master List'!$B$49,'Reported Performance Table'!$D59='Master List'!$B$51,'Reported Performance Table'!$D59='Master List'!$B$115,'Reported Performance Table'!$D59='Master List'!$B$118,'Reported Performance Table'!$D59='Master List'!$B$142)),"LUNA_Dimming","Dimming_Capability_and_Range"))</f>
        <v/>
      </c>
    </row>
    <row r="60" spans="1:12" x14ac:dyDescent="0.25">
      <c r="A60" s="54">
        <v>67</v>
      </c>
      <c r="B60" s="55"/>
      <c r="D60" s="21" t="e">
        <f>VLOOKUP('Reported Performance Table'!C60,'Master List'!$B$22:$C$41,2,FALSE)</f>
        <v>#N/A</v>
      </c>
      <c r="E60" t="e">
        <f>VLOOKUP('Reported Performance Table'!D60,'Master List'!$B$45:$C$143,2,FALSE)</f>
        <v>#N/A</v>
      </c>
      <c r="F60" t="e">
        <f>VLOOKUP('Reported Performance Table'!C60,'Master List'!$B$22:$D$42,3,FALSE)</f>
        <v>#N/A</v>
      </c>
      <c r="G60" s="100" t="e">
        <f>VLOOKUP('Reported Performance Table'!B60,'Master List'!$B$11:$D$19,3,FALSE)</f>
        <v>#N/A</v>
      </c>
      <c r="H60" t="e">
        <f t="shared" si="0"/>
        <v>#N/A</v>
      </c>
      <c r="I60" t="e">
        <f>IF(VLOOKUP('Reported Performance Table'!D60,'Master List'!$B$45:$D$143,3,FALSE)="","No",VLOOKUP('Reported Performance Table'!D60,'Master List'!$B$45:$D$143,3,FALSE))</f>
        <v>#N/A</v>
      </c>
      <c r="J60" s="178" t="str">
        <f>IF('Reported Performance Table'!D60="","",
  IF('Reported Performance Table'!E60="Yes",
   IF('Reported Performance Table'!F60="Premium","Premium_LUNA_CCT","LUNA_CCT"),
   IF('Reported Performance Table'!B60="Outdoor Luminaires",
    IF(OR('Reported Performance Table'!D60="Fuel Pump Canopy Luminaires",'Reported Performance Table'!D60="Sports Lighting"),
     IF('Reported Performance Table'!F60="Premium","Premium_Sports_and_Fuel_Pump_CCT", "Sports_and_Fuel_Pump_CCT"),
     IF('Reported Performance Table'!F60="Premium","Premium_Outdoor_CCT","Outdoor_CCT")),
    IF('Reported Performance Table'!F60="Premium","Premium_CCT","Reported_CCT"))))</f>
        <v/>
      </c>
      <c r="K60" t="str">
        <f>IF('Reported Performance Table'!D60="","",IF(J60="LUNA_CCT",VLOOKUP('Reported Performance Table'!D60,'Master List'!$B$45:$E$143,4,FALSE),"Reported_BUG"))</f>
        <v/>
      </c>
      <c r="L60" t="str">
        <f>IF('Reported Performance Table'!D60="","",IF(AND('Reported Performance Table'!$E60="Yes",OR('Reported Performance Table'!$D60='Master List'!$B$45,'Reported Performance Table'!$D60='Master List'!$B$46,'Reported Performance Table'!$D60='Master List'!$B$47,'Reported Performance Table'!$D60='Master List'!$B$49,'Reported Performance Table'!$D60='Master List'!$B$51,'Reported Performance Table'!$D60='Master List'!$B$115,'Reported Performance Table'!$D60='Master List'!$B$118,'Reported Performance Table'!$D60='Master List'!$B$142)),"LUNA_Dimming","Dimming_Capability_and_Range"))</f>
        <v/>
      </c>
    </row>
    <row r="61" spans="1:12" x14ac:dyDescent="0.25">
      <c r="A61" s="54">
        <v>68</v>
      </c>
      <c r="B61" s="55"/>
      <c r="D61" s="21" t="e">
        <f>VLOOKUP('Reported Performance Table'!C61,'Master List'!$B$22:$C$41,2,FALSE)</f>
        <v>#N/A</v>
      </c>
      <c r="E61" t="e">
        <f>VLOOKUP('Reported Performance Table'!D61,'Master List'!$B$45:$C$143,2,FALSE)</f>
        <v>#N/A</v>
      </c>
      <c r="F61" t="e">
        <f>VLOOKUP('Reported Performance Table'!C61,'Master List'!$B$22:$D$42,3,FALSE)</f>
        <v>#N/A</v>
      </c>
      <c r="G61" s="100" t="e">
        <f>VLOOKUP('Reported Performance Table'!B61,'Master List'!$B$11:$D$19,3,FALSE)</f>
        <v>#N/A</v>
      </c>
      <c r="H61" t="e">
        <f t="shared" si="0"/>
        <v>#N/A</v>
      </c>
      <c r="I61" t="e">
        <f>IF(VLOOKUP('Reported Performance Table'!D61,'Master List'!$B$45:$D$143,3,FALSE)="","No",VLOOKUP('Reported Performance Table'!D61,'Master List'!$B$45:$D$143,3,FALSE))</f>
        <v>#N/A</v>
      </c>
      <c r="J61" s="178" t="str">
        <f>IF('Reported Performance Table'!D61="","",
  IF('Reported Performance Table'!E61="Yes",
   IF('Reported Performance Table'!F61="Premium","Premium_LUNA_CCT","LUNA_CCT"),
   IF('Reported Performance Table'!B61="Outdoor Luminaires",
    IF(OR('Reported Performance Table'!D61="Fuel Pump Canopy Luminaires",'Reported Performance Table'!D61="Sports Lighting"),
     IF('Reported Performance Table'!F61="Premium","Premium_Sports_and_Fuel_Pump_CCT", "Sports_and_Fuel_Pump_CCT"),
     IF('Reported Performance Table'!F61="Premium","Premium_Outdoor_CCT","Outdoor_CCT")),
    IF('Reported Performance Table'!F61="Premium","Premium_CCT","Reported_CCT"))))</f>
        <v/>
      </c>
      <c r="K61" t="str">
        <f>IF('Reported Performance Table'!D61="","",IF(J61="LUNA_CCT",VLOOKUP('Reported Performance Table'!D61,'Master List'!$B$45:$E$143,4,FALSE),"Reported_BUG"))</f>
        <v/>
      </c>
      <c r="L61" t="str">
        <f>IF('Reported Performance Table'!D61="","",IF(AND('Reported Performance Table'!$E61="Yes",OR('Reported Performance Table'!$D61='Master List'!$B$45,'Reported Performance Table'!$D61='Master List'!$B$46,'Reported Performance Table'!$D61='Master List'!$B$47,'Reported Performance Table'!$D61='Master List'!$B$49,'Reported Performance Table'!$D61='Master List'!$B$51,'Reported Performance Table'!$D61='Master List'!$B$115,'Reported Performance Table'!$D61='Master List'!$B$118,'Reported Performance Table'!$D61='Master List'!$B$142)),"LUNA_Dimming","Dimming_Capability_and_Range"))</f>
        <v/>
      </c>
    </row>
    <row r="62" spans="1:12" x14ac:dyDescent="0.25">
      <c r="A62" s="54">
        <v>69</v>
      </c>
      <c r="B62" s="55"/>
      <c r="D62" s="21" t="e">
        <f>VLOOKUP('Reported Performance Table'!C62,'Master List'!$B$22:$C$41,2,FALSE)</f>
        <v>#N/A</v>
      </c>
      <c r="E62" t="e">
        <f>VLOOKUP('Reported Performance Table'!D62,'Master List'!$B$45:$C$143,2,FALSE)</f>
        <v>#N/A</v>
      </c>
      <c r="F62" t="e">
        <f>VLOOKUP('Reported Performance Table'!C62,'Master List'!$B$22:$D$42,3,FALSE)</f>
        <v>#N/A</v>
      </c>
      <c r="G62" s="100" t="e">
        <f>VLOOKUP('Reported Performance Table'!B62,'Master List'!$B$11:$D$19,3,FALSE)</f>
        <v>#N/A</v>
      </c>
      <c r="H62" t="e">
        <f t="shared" si="0"/>
        <v>#N/A</v>
      </c>
      <c r="I62" t="e">
        <f>IF(VLOOKUP('Reported Performance Table'!D62,'Master List'!$B$45:$D$143,3,FALSE)="","No",VLOOKUP('Reported Performance Table'!D62,'Master List'!$B$45:$D$143,3,FALSE))</f>
        <v>#N/A</v>
      </c>
      <c r="J62" s="178" t="str">
        <f>IF('Reported Performance Table'!D62="","",
  IF('Reported Performance Table'!E62="Yes",
   IF('Reported Performance Table'!F62="Premium","Premium_LUNA_CCT","LUNA_CCT"),
   IF('Reported Performance Table'!B62="Outdoor Luminaires",
    IF(OR('Reported Performance Table'!D62="Fuel Pump Canopy Luminaires",'Reported Performance Table'!D62="Sports Lighting"),
     IF('Reported Performance Table'!F62="Premium","Premium_Sports_and_Fuel_Pump_CCT", "Sports_and_Fuel_Pump_CCT"),
     IF('Reported Performance Table'!F62="Premium","Premium_Outdoor_CCT","Outdoor_CCT")),
    IF('Reported Performance Table'!F62="Premium","Premium_CCT","Reported_CCT"))))</f>
        <v/>
      </c>
      <c r="K62" t="str">
        <f>IF('Reported Performance Table'!D62="","",IF(J62="LUNA_CCT",VLOOKUP('Reported Performance Table'!D62,'Master List'!$B$45:$E$143,4,FALSE),"Reported_BUG"))</f>
        <v/>
      </c>
      <c r="L62" t="str">
        <f>IF('Reported Performance Table'!D62="","",IF(AND('Reported Performance Table'!$E62="Yes",OR('Reported Performance Table'!$D62='Master List'!$B$45,'Reported Performance Table'!$D62='Master List'!$B$46,'Reported Performance Table'!$D62='Master List'!$B$47,'Reported Performance Table'!$D62='Master List'!$B$49,'Reported Performance Table'!$D62='Master List'!$B$51,'Reported Performance Table'!$D62='Master List'!$B$115,'Reported Performance Table'!$D62='Master List'!$B$118,'Reported Performance Table'!$D62='Master List'!$B$142)),"LUNA_Dimming","Dimming_Capability_and_Range"))</f>
        <v/>
      </c>
    </row>
    <row r="63" spans="1:12" x14ac:dyDescent="0.25">
      <c r="A63" s="54">
        <v>70</v>
      </c>
      <c r="B63" s="55"/>
      <c r="D63" s="21" t="e">
        <f>VLOOKUP('Reported Performance Table'!C63,'Master List'!$B$22:$C$41,2,FALSE)</f>
        <v>#N/A</v>
      </c>
      <c r="E63" t="e">
        <f>VLOOKUP('Reported Performance Table'!D63,'Master List'!$B$45:$C$143,2,FALSE)</f>
        <v>#N/A</v>
      </c>
      <c r="F63" t="e">
        <f>VLOOKUP('Reported Performance Table'!C63,'Master List'!$B$22:$D$42,3,FALSE)</f>
        <v>#N/A</v>
      </c>
      <c r="G63" s="100" t="e">
        <f>VLOOKUP('Reported Performance Table'!B63,'Master List'!$B$11:$D$19,3,FALSE)</f>
        <v>#N/A</v>
      </c>
      <c r="H63" t="e">
        <f t="shared" si="0"/>
        <v>#N/A</v>
      </c>
      <c r="I63" t="e">
        <f>IF(VLOOKUP('Reported Performance Table'!D63,'Master List'!$B$45:$D$143,3,FALSE)="","No",VLOOKUP('Reported Performance Table'!D63,'Master List'!$B$45:$D$143,3,FALSE))</f>
        <v>#N/A</v>
      </c>
      <c r="J63" s="178" t="str">
        <f>IF('Reported Performance Table'!D63="","",
  IF('Reported Performance Table'!E63="Yes",
   IF('Reported Performance Table'!F63="Premium","Premium_LUNA_CCT","LUNA_CCT"),
   IF('Reported Performance Table'!B63="Outdoor Luminaires",
    IF(OR('Reported Performance Table'!D63="Fuel Pump Canopy Luminaires",'Reported Performance Table'!D63="Sports Lighting"),
     IF('Reported Performance Table'!F63="Premium","Premium_Sports_and_Fuel_Pump_CCT", "Sports_and_Fuel_Pump_CCT"),
     IF('Reported Performance Table'!F63="Premium","Premium_Outdoor_CCT","Outdoor_CCT")),
    IF('Reported Performance Table'!F63="Premium","Premium_CCT","Reported_CCT"))))</f>
        <v/>
      </c>
      <c r="K63" t="str">
        <f>IF('Reported Performance Table'!D63="","",IF(J63="LUNA_CCT",VLOOKUP('Reported Performance Table'!D63,'Master List'!$B$45:$E$143,4,FALSE),"Reported_BUG"))</f>
        <v/>
      </c>
      <c r="L63" t="str">
        <f>IF('Reported Performance Table'!D63="","",IF(AND('Reported Performance Table'!$E63="Yes",OR('Reported Performance Table'!$D63='Master List'!$B$45,'Reported Performance Table'!$D63='Master List'!$B$46,'Reported Performance Table'!$D63='Master List'!$B$47,'Reported Performance Table'!$D63='Master List'!$B$49,'Reported Performance Table'!$D63='Master List'!$B$51,'Reported Performance Table'!$D63='Master List'!$B$115,'Reported Performance Table'!$D63='Master List'!$B$118,'Reported Performance Table'!$D63='Master List'!$B$142)),"LUNA_Dimming","Dimming_Capability_and_Range"))</f>
        <v/>
      </c>
    </row>
    <row r="64" spans="1:12" x14ac:dyDescent="0.25">
      <c r="A64" s="54">
        <v>71</v>
      </c>
      <c r="B64" s="55"/>
      <c r="D64" s="21" t="e">
        <f>VLOOKUP('Reported Performance Table'!C64,'Master List'!$B$22:$C$41,2,FALSE)</f>
        <v>#N/A</v>
      </c>
      <c r="E64" t="e">
        <f>VLOOKUP('Reported Performance Table'!D64,'Master List'!$B$45:$C$143,2,FALSE)</f>
        <v>#N/A</v>
      </c>
      <c r="F64" t="e">
        <f>VLOOKUP('Reported Performance Table'!C64,'Master List'!$B$22:$D$42,3,FALSE)</f>
        <v>#N/A</v>
      </c>
      <c r="G64" s="100" t="e">
        <f>VLOOKUP('Reported Performance Table'!B64,'Master List'!$B$11:$D$19,3,FALSE)</f>
        <v>#N/A</v>
      </c>
      <c r="H64" t="e">
        <f t="shared" si="0"/>
        <v>#N/A</v>
      </c>
      <c r="I64" t="e">
        <f>IF(VLOOKUP('Reported Performance Table'!D64,'Master List'!$B$45:$D$143,3,FALSE)="","No",VLOOKUP('Reported Performance Table'!D64,'Master List'!$B$45:$D$143,3,FALSE))</f>
        <v>#N/A</v>
      </c>
      <c r="J64" s="178" t="str">
        <f>IF('Reported Performance Table'!D64="","",
  IF('Reported Performance Table'!E64="Yes",
   IF('Reported Performance Table'!F64="Premium","Premium_LUNA_CCT","LUNA_CCT"),
   IF('Reported Performance Table'!B64="Outdoor Luminaires",
    IF(OR('Reported Performance Table'!D64="Fuel Pump Canopy Luminaires",'Reported Performance Table'!D64="Sports Lighting"),
     IF('Reported Performance Table'!F64="Premium","Premium_Sports_and_Fuel_Pump_CCT", "Sports_and_Fuel_Pump_CCT"),
     IF('Reported Performance Table'!F64="Premium","Premium_Outdoor_CCT","Outdoor_CCT")),
    IF('Reported Performance Table'!F64="Premium","Premium_CCT","Reported_CCT"))))</f>
        <v/>
      </c>
      <c r="K64" t="str">
        <f>IF('Reported Performance Table'!D64="","",IF(J64="LUNA_CCT",VLOOKUP('Reported Performance Table'!D64,'Master List'!$B$45:$E$143,4,FALSE),"Reported_BUG"))</f>
        <v/>
      </c>
      <c r="L64" t="str">
        <f>IF('Reported Performance Table'!D64="","",IF(AND('Reported Performance Table'!$E64="Yes",OR('Reported Performance Table'!$D64='Master List'!$B$45,'Reported Performance Table'!$D64='Master List'!$B$46,'Reported Performance Table'!$D64='Master List'!$B$47,'Reported Performance Table'!$D64='Master List'!$B$49,'Reported Performance Table'!$D64='Master List'!$B$51,'Reported Performance Table'!$D64='Master List'!$B$115,'Reported Performance Table'!$D64='Master List'!$B$118,'Reported Performance Table'!$D64='Master List'!$B$142)),"LUNA_Dimming","Dimming_Capability_and_Range"))</f>
        <v/>
      </c>
    </row>
    <row r="65" spans="1:12" x14ac:dyDescent="0.25">
      <c r="A65" s="54">
        <v>72</v>
      </c>
      <c r="B65" s="55"/>
      <c r="D65" s="21" t="e">
        <f>VLOOKUP('Reported Performance Table'!C65,'Master List'!$B$22:$C$41,2,FALSE)</f>
        <v>#N/A</v>
      </c>
      <c r="E65" t="e">
        <f>VLOOKUP('Reported Performance Table'!D65,'Master List'!$B$45:$C$143,2,FALSE)</f>
        <v>#N/A</v>
      </c>
      <c r="F65" t="e">
        <f>VLOOKUP('Reported Performance Table'!C65,'Master List'!$B$22:$D$42,3,FALSE)</f>
        <v>#N/A</v>
      </c>
      <c r="G65" s="100" t="e">
        <f>VLOOKUP('Reported Performance Table'!B65,'Master List'!$B$11:$D$19,3,FALSE)</f>
        <v>#N/A</v>
      </c>
      <c r="H65" t="e">
        <f t="shared" si="0"/>
        <v>#N/A</v>
      </c>
      <c r="I65" t="e">
        <f>IF(VLOOKUP('Reported Performance Table'!D65,'Master List'!$B$45:$D$143,3,FALSE)="","No",VLOOKUP('Reported Performance Table'!D65,'Master List'!$B$45:$D$143,3,FALSE))</f>
        <v>#N/A</v>
      </c>
      <c r="J65" s="178" t="str">
        <f>IF('Reported Performance Table'!D65="","",
  IF('Reported Performance Table'!E65="Yes",
   IF('Reported Performance Table'!F65="Premium","Premium_LUNA_CCT","LUNA_CCT"),
   IF('Reported Performance Table'!B65="Outdoor Luminaires",
    IF(OR('Reported Performance Table'!D65="Fuel Pump Canopy Luminaires",'Reported Performance Table'!D65="Sports Lighting"),
     IF('Reported Performance Table'!F65="Premium","Premium_Sports_and_Fuel_Pump_CCT", "Sports_and_Fuel_Pump_CCT"),
     IF('Reported Performance Table'!F65="Premium","Premium_Outdoor_CCT","Outdoor_CCT")),
    IF('Reported Performance Table'!F65="Premium","Premium_CCT","Reported_CCT"))))</f>
        <v/>
      </c>
      <c r="K65" t="str">
        <f>IF('Reported Performance Table'!D65="","",IF(J65="LUNA_CCT",VLOOKUP('Reported Performance Table'!D65,'Master List'!$B$45:$E$143,4,FALSE),"Reported_BUG"))</f>
        <v/>
      </c>
      <c r="L65" t="str">
        <f>IF('Reported Performance Table'!D65="","",IF(AND('Reported Performance Table'!$E65="Yes",OR('Reported Performance Table'!$D65='Master List'!$B$45,'Reported Performance Table'!$D65='Master List'!$B$46,'Reported Performance Table'!$D65='Master List'!$B$47,'Reported Performance Table'!$D65='Master List'!$B$49,'Reported Performance Table'!$D65='Master List'!$B$51,'Reported Performance Table'!$D65='Master List'!$B$115,'Reported Performance Table'!$D65='Master List'!$B$118,'Reported Performance Table'!$D65='Master List'!$B$142)),"LUNA_Dimming","Dimming_Capability_and_Range"))</f>
        <v/>
      </c>
    </row>
    <row r="66" spans="1:12" x14ac:dyDescent="0.25">
      <c r="A66" s="54">
        <v>73</v>
      </c>
      <c r="B66" s="55"/>
      <c r="D66" s="21" t="e">
        <f>VLOOKUP('Reported Performance Table'!C66,'Master List'!$B$22:$C$41,2,FALSE)</f>
        <v>#N/A</v>
      </c>
      <c r="E66" t="e">
        <f>VLOOKUP('Reported Performance Table'!D66,'Master List'!$B$45:$C$143,2,FALSE)</f>
        <v>#N/A</v>
      </c>
      <c r="F66" t="e">
        <f>VLOOKUP('Reported Performance Table'!C66,'Master List'!$B$22:$D$42,3,FALSE)</f>
        <v>#N/A</v>
      </c>
      <c r="G66" s="100" t="e">
        <f>VLOOKUP('Reported Performance Table'!B66,'Master List'!$B$11:$D$19,3,FALSE)</f>
        <v>#N/A</v>
      </c>
      <c r="H66" t="e">
        <f t="shared" si="0"/>
        <v>#N/A</v>
      </c>
      <c r="I66" t="e">
        <f>IF(VLOOKUP('Reported Performance Table'!D66,'Master List'!$B$45:$D$143,3,FALSE)="","No",VLOOKUP('Reported Performance Table'!D66,'Master List'!$B$45:$D$143,3,FALSE))</f>
        <v>#N/A</v>
      </c>
      <c r="J66" s="178" t="str">
        <f>IF('Reported Performance Table'!D66="","",
  IF('Reported Performance Table'!E66="Yes",
   IF('Reported Performance Table'!F66="Premium","Premium_LUNA_CCT","LUNA_CCT"),
   IF('Reported Performance Table'!B66="Outdoor Luminaires",
    IF(OR('Reported Performance Table'!D66="Fuel Pump Canopy Luminaires",'Reported Performance Table'!D66="Sports Lighting"),
     IF('Reported Performance Table'!F66="Premium","Premium_Sports_and_Fuel_Pump_CCT", "Sports_and_Fuel_Pump_CCT"),
     IF('Reported Performance Table'!F66="Premium","Premium_Outdoor_CCT","Outdoor_CCT")),
    IF('Reported Performance Table'!F66="Premium","Premium_CCT","Reported_CCT"))))</f>
        <v/>
      </c>
      <c r="K66" t="str">
        <f>IF('Reported Performance Table'!D66="","",IF(J66="LUNA_CCT",VLOOKUP('Reported Performance Table'!D66,'Master List'!$B$45:$E$143,4,FALSE),"Reported_BUG"))</f>
        <v/>
      </c>
      <c r="L66" t="str">
        <f>IF('Reported Performance Table'!D66="","",IF(AND('Reported Performance Table'!$E66="Yes",OR('Reported Performance Table'!$D66='Master List'!$B$45,'Reported Performance Table'!$D66='Master List'!$B$46,'Reported Performance Table'!$D66='Master List'!$B$47,'Reported Performance Table'!$D66='Master List'!$B$49,'Reported Performance Table'!$D66='Master List'!$B$51,'Reported Performance Table'!$D66='Master List'!$B$115,'Reported Performance Table'!$D66='Master List'!$B$118,'Reported Performance Table'!$D66='Master List'!$B$142)),"LUNA_Dimming","Dimming_Capability_and_Range"))</f>
        <v/>
      </c>
    </row>
    <row r="67" spans="1:12" x14ac:dyDescent="0.25">
      <c r="A67" s="54">
        <v>74</v>
      </c>
      <c r="B67" s="55"/>
      <c r="D67" s="21" t="e">
        <f>VLOOKUP('Reported Performance Table'!C67,'Master List'!$B$22:$C$41,2,FALSE)</f>
        <v>#N/A</v>
      </c>
      <c r="E67" t="e">
        <f>VLOOKUP('Reported Performance Table'!D67,'Master List'!$B$45:$C$143,2,FALSE)</f>
        <v>#N/A</v>
      </c>
      <c r="F67" t="e">
        <f>VLOOKUP('Reported Performance Table'!C67,'Master List'!$B$22:$D$42,3,FALSE)</f>
        <v>#N/A</v>
      </c>
      <c r="G67" s="100" t="e">
        <f>VLOOKUP('Reported Performance Table'!B67,'Master List'!$B$11:$D$19,3,FALSE)</f>
        <v>#N/A</v>
      </c>
      <c r="H67" t="e">
        <f t="shared" si="0"/>
        <v>#N/A</v>
      </c>
      <c r="I67" t="e">
        <f>IF(VLOOKUP('Reported Performance Table'!D67,'Master List'!$B$45:$D$143,3,FALSE)="","No",VLOOKUP('Reported Performance Table'!D67,'Master List'!$B$45:$D$143,3,FALSE))</f>
        <v>#N/A</v>
      </c>
      <c r="J67" s="178" t="str">
        <f>IF('Reported Performance Table'!D67="","",
  IF('Reported Performance Table'!E67="Yes",
   IF('Reported Performance Table'!F67="Premium","Premium_LUNA_CCT","LUNA_CCT"),
   IF('Reported Performance Table'!B67="Outdoor Luminaires",
    IF(OR('Reported Performance Table'!D67="Fuel Pump Canopy Luminaires",'Reported Performance Table'!D67="Sports Lighting"),
     IF('Reported Performance Table'!F67="Premium","Premium_Sports_and_Fuel_Pump_CCT", "Sports_and_Fuel_Pump_CCT"),
     IF('Reported Performance Table'!F67="Premium","Premium_Outdoor_CCT","Outdoor_CCT")),
    IF('Reported Performance Table'!F67="Premium","Premium_CCT","Reported_CCT"))))</f>
        <v/>
      </c>
      <c r="K67" t="str">
        <f>IF('Reported Performance Table'!D67="","",IF(J67="LUNA_CCT",VLOOKUP('Reported Performance Table'!D67,'Master List'!$B$45:$E$143,4,FALSE),"Reported_BUG"))</f>
        <v/>
      </c>
      <c r="L67" t="str">
        <f>IF('Reported Performance Table'!D67="","",IF(AND('Reported Performance Table'!$E67="Yes",OR('Reported Performance Table'!$D67='Master List'!$B$45,'Reported Performance Table'!$D67='Master List'!$B$46,'Reported Performance Table'!$D67='Master List'!$B$47,'Reported Performance Table'!$D67='Master List'!$B$49,'Reported Performance Table'!$D67='Master List'!$B$51,'Reported Performance Table'!$D67='Master List'!$B$115,'Reported Performance Table'!$D67='Master List'!$B$118,'Reported Performance Table'!$D67='Master List'!$B$142)),"LUNA_Dimming","Dimming_Capability_and_Range"))</f>
        <v/>
      </c>
    </row>
    <row r="68" spans="1:12" x14ac:dyDescent="0.25">
      <c r="A68" s="54">
        <v>75</v>
      </c>
      <c r="B68" s="55"/>
      <c r="D68" s="21" t="e">
        <f>VLOOKUP('Reported Performance Table'!C68,'Master List'!$B$22:$C$41,2,FALSE)</f>
        <v>#N/A</v>
      </c>
      <c r="E68" t="e">
        <f>VLOOKUP('Reported Performance Table'!D68,'Master List'!$B$45:$C$143,2,FALSE)</f>
        <v>#N/A</v>
      </c>
      <c r="F68" t="e">
        <f>VLOOKUP('Reported Performance Table'!C68,'Master List'!$B$22:$D$42,3,FALSE)</f>
        <v>#N/A</v>
      </c>
      <c r="G68" s="100" t="e">
        <f>VLOOKUP('Reported Performance Table'!B68,'Master List'!$B$11:$D$19,3,FALSE)</f>
        <v>#N/A</v>
      </c>
      <c r="H68" t="e">
        <f t="shared" si="0"/>
        <v>#N/A</v>
      </c>
      <c r="I68" t="e">
        <f>IF(VLOOKUP('Reported Performance Table'!D68,'Master List'!$B$45:$D$143,3,FALSE)="","No",VLOOKUP('Reported Performance Table'!D68,'Master List'!$B$45:$D$143,3,FALSE))</f>
        <v>#N/A</v>
      </c>
      <c r="J68" s="178" t="str">
        <f>IF('Reported Performance Table'!D68="","",
  IF('Reported Performance Table'!E68="Yes",
   IF('Reported Performance Table'!F68="Premium","Premium_LUNA_CCT","LUNA_CCT"),
   IF('Reported Performance Table'!B68="Outdoor Luminaires",
    IF(OR('Reported Performance Table'!D68="Fuel Pump Canopy Luminaires",'Reported Performance Table'!D68="Sports Lighting"),
     IF('Reported Performance Table'!F68="Premium","Premium_Sports_and_Fuel_Pump_CCT", "Sports_and_Fuel_Pump_CCT"),
     IF('Reported Performance Table'!F68="Premium","Premium_Outdoor_CCT","Outdoor_CCT")),
    IF('Reported Performance Table'!F68="Premium","Premium_CCT","Reported_CCT"))))</f>
        <v/>
      </c>
      <c r="K68" t="str">
        <f>IF('Reported Performance Table'!D68="","",IF(J68="LUNA_CCT",VLOOKUP('Reported Performance Table'!D68,'Master List'!$B$45:$E$143,4,FALSE),"Reported_BUG"))</f>
        <v/>
      </c>
      <c r="L68" t="str">
        <f>IF('Reported Performance Table'!D68="","",IF(AND('Reported Performance Table'!$E68="Yes",OR('Reported Performance Table'!$D68='Master List'!$B$45,'Reported Performance Table'!$D68='Master List'!$B$46,'Reported Performance Table'!$D68='Master List'!$B$47,'Reported Performance Table'!$D68='Master List'!$B$49,'Reported Performance Table'!$D68='Master List'!$B$51,'Reported Performance Table'!$D68='Master List'!$B$115,'Reported Performance Table'!$D68='Master List'!$B$118,'Reported Performance Table'!$D68='Master List'!$B$142)),"LUNA_Dimming","Dimming_Capability_and_Range"))</f>
        <v/>
      </c>
    </row>
    <row r="69" spans="1:12" x14ac:dyDescent="0.25">
      <c r="A69" s="54">
        <v>76</v>
      </c>
      <c r="B69" s="55"/>
      <c r="D69" s="21" t="e">
        <f>VLOOKUP('Reported Performance Table'!C69,'Master List'!$B$22:$C$41,2,FALSE)</f>
        <v>#N/A</v>
      </c>
      <c r="E69" t="e">
        <f>VLOOKUP('Reported Performance Table'!D69,'Master List'!$B$45:$C$143,2,FALSE)</f>
        <v>#N/A</v>
      </c>
      <c r="F69" t="e">
        <f>VLOOKUP('Reported Performance Table'!C69,'Master List'!$B$22:$D$42,3,FALSE)</f>
        <v>#N/A</v>
      </c>
      <c r="G69" s="100" t="e">
        <f>VLOOKUP('Reported Performance Table'!B69,'Master List'!$B$11:$D$19,3,FALSE)</f>
        <v>#N/A</v>
      </c>
      <c r="H69" t="e">
        <f t="shared" si="0"/>
        <v>#N/A</v>
      </c>
      <c r="I69" t="e">
        <f>IF(VLOOKUP('Reported Performance Table'!D69,'Master List'!$B$45:$D$143,3,FALSE)="","No",VLOOKUP('Reported Performance Table'!D69,'Master List'!$B$45:$D$143,3,FALSE))</f>
        <v>#N/A</v>
      </c>
      <c r="J69" s="178" t="str">
        <f>IF('Reported Performance Table'!D69="","",
  IF('Reported Performance Table'!E69="Yes",
   IF('Reported Performance Table'!F69="Premium","Premium_LUNA_CCT","LUNA_CCT"),
   IF('Reported Performance Table'!B69="Outdoor Luminaires",
    IF(OR('Reported Performance Table'!D69="Fuel Pump Canopy Luminaires",'Reported Performance Table'!D69="Sports Lighting"),
     IF('Reported Performance Table'!F69="Premium","Premium_Sports_and_Fuel_Pump_CCT", "Sports_and_Fuel_Pump_CCT"),
     IF('Reported Performance Table'!F69="Premium","Premium_Outdoor_CCT","Outdoor_CCT")),
    IF('Reported Performance Table'!F69="Premium","Premium_CCT","Reported_CCT"))))</f>
        <v/>
      </c>
      <c r="K69" t="str">
        <f>IF('Reported Performance Table'!D69="","",IF(J69="LUNA_CCT",VLOOKUP('Reported Performance Table'!D69,'Master List'!$B$45:$E$143,4,FALSE),"Reported_BUG"))</f>
        <v/>
      </c>
      <c r="L69" t="str">
        <f>IF('Reported Performance Table'!D69="","",IF(AND('Reported Performance Table'!$E69="Yes",OR('Reported Performance Table'!$D69='Master List'!$B$45,'Reported Performance Table'!$D69='Master List'!$B$46,'Reported Performance Table'!$D69='Master List'!$B$47,'Reported Performance Table'!$D69='Master List'!$B$49,'Reported Performance Table'!$D69='Master List'!$B$51,'Reported Performance Table'!$D69='Master List'!$B$115,'Reported Performance Table'!$D69='Master List'!$B$118,'Reported Performance Table'!$D69='Master List'!$B$142)),"LUNA_Dimming","Dimming_Capability_and_Range"))</f>
        <v/>
      </c>
    </row>
    <row r="70" spans="1:12" x14ac:dyDescent="0.25">
      <c r="A70" s="54">
        <v>77</v>
      </c>
      <c r="B70" s="55"/>
      <c r="D70" s="21" t="e">
        <f>VLOOKUP('Reported Performance Table'!C70,'Master List'!$B$22:$C$41,2,FALSE)</f>
        <v>#N/A</v>
      </c>
      <c r="E70" t="e">
        <f>VLOOKUP('Reported Performance Table'!D70,'Master List'!$B$45:$C$143,2,FALSE)</f>
        <v>#N/A</v>
      </c>
      <c r="F70" t="e">
        <f>VLOOKUP('Reported Performance Table'!C70,'Master List'!$B$22:$D$42,3,FALSE)</f>
        <v>#N/A</v>
      </c>
      <c r="G70" s="100" t="e">
        <f>VLOOKUP('Reported Performance Table'!B70,'Master List'!$B$11:$D$19,3,FALSE)</f>
        <v>#N/A</v>
      </c>
      <c r="H70" t="e">
        <f t="shared" si="0"/>
        <v>#N/A</v>
      </c>
      <c r="I70" t="e">
        <f>IF(VLOOKUP('Reported Performance Table'!D70,'Master List'!$B$45:$D$143,3,FALSE)="","No",VLOOKUP('Reported Performance Table'!D70,'Master List'!$B$45:$D$143,3,FALSE))</f>
        <v>#N/A</v>
      </c>
      <c r="J70" s="178" t="str">
        <f>IF('Reported Performance Table'!D70="","",
  IF('Reported Performance Table'!E70="Yes",
   IF('Reported Performance Table'!F70="Premium","Premium_LUNA_CCT","LUNA_CCT"),
   IF('Reported Performance Table'!B70="Outdoor Luminaires",
    IF(OR('Reported Performance Table'!D70="Fuel Pump Canopy Luminaires",'Reported Performance Table'!D70="Sports Lighting"),
     IF('Reported Performance Table'!F70="Premium","Premium_Sports_and_Fuel_Pump_CCT", "Sports_and_Fuel_Pump_CCT"),
     IF('Reported Performance Table'!F70="Premium","Premium_Outdoor_CCT","Outdoor_CCT")),
    IF('Reported Performance Table'!F70="Premium","Premium_CCT","Reported_CCT"))))</f>
        <v/>
      </c>
      <c r="K70" t="str">
        <f>IF('Reported Performance Table'!D70="","",IF(J70="LUNA_CCT",VLOOKUP('Reported Performance Table'!D70,'Master List'!$B$45:$E$143,4,FALSE),"Reported_BUG"))</f>
        <v/>
      </c>
      <c r="L70" t="str">
        <f>IF('Reported Performance Table'!D70="","",IF(AND('Reported Performance Table'!$E70="Yes",OR('Reported Performance Table'!$D70='Master List'!$B$45,'Reported Performance Table'!$D70='Master List'!$B$46,'Reported Performance Table'!$D70='Master List'!$B$47,'Reported Performance Table'!$D70='Master List'!$B$49,'Reported Performance Table'!$D70='Master List'!$B$51,'Reported Performance Table'!$D70='Master List'!$B$115,'Reported Performance Table'!$D70='Master List'!$B$118,'Reported Performance Table'!$D70='Master List'!$B$142)),"LUNA_Dimming","Dimming_Capability_and_Range"))</f>
        <v/>
      </c>
    </row>
    <row r="71" spans="1:12" x14ac:dyDescent="0.25">
      <c r="A71" s="54">
        <v>78</v>
      </c>
      <c r="B71" s="55"/>
      <c r="D71" s="21" t="e">
        <f>VLOOKUP('Reported Performance Table'!C71,'Master List'!$B$22:$C$41,2,FALSE)</f>
        <v>#N/A</v>
      </c>
      <c r="E71" t="e">
        <f>VLOOKUP('Reported Performance Table'!D71,'Master List'!$B$45:$C$143,2,FALSE)</f>
        <v>#N/A</v>
      </c>
      <c r="F71" t="e">
        <f>VLOOKUP('Reported Performance Table'!C71,'Master List'!$B$22:$D$42,3,FALSE)</f>
        <v>#N/A</v>
      </c>
      <c r="G71" s="100" t="e">
        <f>VLOOKUP('Reported Performance Table'!B71,'Master List'!$B$11:$D$19,3,FALSE)</f>
        <v>#N/A</v>
      </c>
      <c r="H71" t="e">
        <f t="shared" si="0"/>
        <v>#N/A</v>
      </c>
      <c r="I71" t="e">
        <f>IF(VLOOKUP('Reported Performance Table'!D71,'Master List'!$B$45:$D$143,3,FALSE)="","No",VLOOKUP('Reported Performance Table'!D71,'Master List'!$B$45:$D$143,3,FALSE))</f>
        <v>#N/A</v>
      </c>
      <c r="J71" s="178" t="str">
        <f>IF('Reported Performance Table'!D71="","",
  IF('Reported Performance Table'!E71="Yes",
   IF('Reported Performance Table'!F71="Premium","Premium_LUNA_CCT","LUNA_CCT"),
   IF('Reported Performance Table'!B71="Outdoor Luminaires",
    IF(OR('Reported Performance Table'!D71="Fuel Pump Canopy Luminaires",'Reported Performance Table'!D71="Sports Lighting"),
     IF('Reported Performance Table'!F71="Premium","Premium_Sports_and_Fuel_Pump_CCT", "Sports_and_Fuel_Pump_CCT"),
     IF('Reported Performance Table'!F71="Premium","Premium_Outdoor_CCT","Outdoor_CCT")),
    IF('Reported Performance Table'!F71="Premium","Premium_CCT","Reported_CCT"))))</f>
        <v/>
      </c>
      <c r="K71" t="str">
        <f>IF('Reported Performance Table'!D71="","",IF(J71="LUNA_CCT",VLOOKUP('Reported Performance Table'!D71,'Master List'!$B$45:$E$143,4,FALSE),"Reported_BUG"))</f>
        <v/>
      </c>
      <c r="L71" t="str">
        <f>IF('Reported Performance Table'!D71="","",IF(AND('Reported Performance Table'!$E71="Yes",OR('Reported Performance Table'!$D71='Master List'!$B$45,'Reported Performance Table'!$D71='Master List'!$B$46,'Reported Performance Table'!$D71='Master List'!$B$47,'Reported Performance Table'!$D71='Master List'!$B$49,'Reported Performance Table'!$D71='Master List'!$B$51,'Reported Performance Table'!$D71='Master List'!$B$115,'Reported Performance Table'!$D71='Master List'!$B$118,'Reported Performance Table'!$D71='Master List'!$B$142)),"LUNA_Dimming","Dimming_Capability_and_Range"))</f>
        <v/>
      </c>
    </row>
    <row r="72" spans="1:12" x14ac:dyDescent="0.25">
      <c r="A72" s="54">
        <v>79</v>
      </c>
      <c r="B72" s="55"/>
      <c r="D72" s="21" t="e">
        <f>VLOOKUP('Reported Performance Table'!C72,'Master List'!$B$22:$C$41,2,FALSE)</f>
        <v>#N/A</v>
      </c>
      <c r="E72" t="e">
        <f>VLOOKUP('Reported Performance Table'!D72,'Master List'!$B$45:$C$143,2,FALSE)</f>
        <v>#N/A</v>
      </c>
      <c r="F72" t="e">
        <f>VLOOKUP('Reported Performance Table'!C72,'Master List'!$B$22:$D$42,3,FALSE)</f>
        <v>#N/A</v>
      </c>
      <c r="G72" s="100" t="e">
        <f>VLOOKUP('Reported Performance Table'!B72,'Master List'!$B$11:$D$19,3,FALSE)</f>
        <v>#N/A</v>
      </c>
      <c r="H72" t="e">
        <f t="shared" si="0"/>
        <v>#N/A</v>
      </c>
      <c r="I72" t="e">
        <f>IF(VLOOKUP('Reported Performance Table'!D72,'Master List'!$B$45:$D$143,3,FALSE)="","No",VLOOKUP('Reported Performance Table'!D72,'Master List'!$B$45:$D$143,3,FALSE))</f>
        <v>#N/A</v>
      </c>
      <c r="J72" s="178" t="str">
        <f>IF('Reported Performance Table'!D72="","",
  IF('Reported Performance Table'!E72="Yes",
   IF('Reported Performance Table'!F72="Premium","Premium_LUNA_CCT","LUNA_CCT"),
   IF('Reported Performance Table'!B72="Outdoor Luminaires",
    IF(OR('Reported Performance Table'!D72="Fuel Pump Canopy Luminaires",'Reported Performance Table'!D72="Sports Lighting"),
     IF('Reported Performance Table'!F72="Premium","Premium_Sports_and_Fuel_Pump_CCT", "Sports_and_Fuel_Pump_CCT"),
     IF('Reported Performance Table'!F72="Premium","Premium_Outdoor_CCT","Outdoor_CCT")),
    IF('Reported Performance Table'!F72="Premium","Premium_CCT","Reported_CCT"))))</f>
        <v/>
      </c>
      <c r="K72" t="str">
        <f>IF('Reported Performance Table'!D72="","",IF(J72="LUNA_CCT",VLOOKUP('Reported Performance Table'!D72,'Master List'!$B$45:$E$143,4,FALSE),"Reported_BUG"))</f>
        <v/>
      </c>
      <c r="L72" t="str">
        <f>IF('Reported Performance Table'!D72="","",IF(AND('Reported Performance Table'!$E72="Yes",OR('Reported Performance Table'!$D72='Master List'!$B$45,'Reported Performance Table'!$D72='Master List'!$B$46,'Reported Performance Table'!$D72='Master List'!$B$47,'Reported Performance Table'!$D72='Master List'!$B$49,'Reported Performance Table'!$D72='Master List'!$B$51,'Reported Performance Table'!$D72='Master List'!$B$115,'Reported Performance Table'!$D72='Master List'!$B$118,'Reported Performance Table'!$D72='Master List'!$B$142)),"LUNA_Dimming","Dimming_Capability_and_Range"))</f>
        <v/>
      </c>
    </row>
    <row r="73" spans="1:12" x14ac:dyDescent="0.25">
      <c r="A73" s="54">
        <v>80</v>
      </c>
      <c r="B73" s="55"/>
      <c r="D73" s="21" t="e">
        <f>VLOOKUP('Reported Performance Table'!C73,'Master List'!$B$22:$C$41,2,FALSE)</f>
        <v>#N/A</v>
      </c>
      <c r="E73" t="e">
        <f>VLOOKUP('Reported Performance Table'!D73,'Master List'!$B$45:$C$143,2,FALSE)</f>
        <v>#N/A</v>
      </c>
      <c r="F73" t="e">
        <f>VLOOKUP('Reported Performance Table'!C73,'Master List'!$B$22:$D$42,3,FALSE)</f>
        <v>#N/A</v>
      </c>
      <c r="G73" s="100" t="e">
        <f>VLOOKUP('Reported Performance Table'!B73,'Master List'!$B$11:$D$19,3,FALSE)</f>
        <v>#N/A</v>
      </c>
      <c r="H73" t="e">
        <f t="shared" si="0"/>
        <v>#N/A</v>
      </c>
      <c r="I73" t="e">
        <f>IF(VLOOKUP('Reported Performance Table'!D73,'Master List'!$B$45:$D$143,3,FALSE)="","No",VLOOKUP('Reported Performance Table'!D73,'Master List'!$B$45:$D$143,3,FALSE))</f>
        <v>#N/A</v>
      </c>
      <c r="J73" s="178" t="str">
        <f>IF('Reported Performance Table'!D73="","",
  IF('Reported Performance Table'!E73="Yes",
   IF('Reported Performance Table'!F73="Premium","Premium_LUNA_CCT","LUNA_CCT"),
   IF('Reported Performance Table'!B73="Outdoor Luminaires",
    IF(OR('Reported Performance Table'!D73="Fuel Pump Canopy Luminaires",'Reported Performance Table'!D73="Sports Lighting"),
     IF('Reported Performance Table'!F73="Premium","Premium_Sports_and_Fuel_Pump_CCT", "Sports_and_Fuel_Pump_CCT"),
     IF('Reported Performance Table'!F73="Premium","Premium_Outdoor_CCT","Outdoor_CCT")),
    IF('Reported Performance Table'!F73="Premium","Premium_CCT","Reported_CCT"))))</f>
        <v/>
      </c>
      <c r="K73" t="str">
        <f>IF('Reported Performance Table'!D73="","",IF(J73="LUNA_CCT",VLOOKUP('Reported Performance Table'!D73,'Master List'!$B$45:$E$143,4,FALSE),"Reported_BUG"))</f>
        <v/>
      </c>
      <c r="L73" t="str">
        <f>IF('Reported Performance Table'!D73="","",IF(AND('Reported Performance Table'!$E73="Yes",OR('Reported Performance Table'!$D73='Master List'!$B$45,'Reported Performance Table'!$D73='Master List'!$B$46,'Reported Performance Table'!$D73='Master List'!$B$47,'Reported Performance Table'!$D73='Master List'!$B$49,'Reported Performance Table'!$D73='Master List'!$B$51,'Reported Performance Table'!$D73='Master List'!$B$115,'Reported Performance Table'!$D73='Master List'!$B$118,'Reported Performance Table'!$D73='Master List'!$B$142)),"LUNA_Dimming","Dimming_Capability_and_Range"))</f>
        <v/>
      </c>
    </row>
    <row r="74" spans="1:12" x14ac:dyDescent="0.25">
      <c r="A74" s="54">
        <v>81</v>
      </c>
      <c r="B74" s="55"/>
      <c r="D74" s="21" t="e">
        <f>VLOOKUP('Reported Performance Table'!C74,'Master List'!$B$22:$C$41,2,FALSE)</f>
        <v>#N/A</v>
      </c>
      <c r="E74" t="e">
        <f>VLOOKUP('Reported Performance Table'!D74,'Master List'!$B$45:$C$143,2,FALSE)</f>
        <v>#N/A</v>
      </c>
      <c r="F74" t="e">
        <f>VLOOKUP('Reported Performance Table'!C74,'Master List'!$B$22:$D$42,3,FALSE)</f>
        <v>#N/A</v>
      </c>
      <c r="G74" s="100" t="e">
        <f>VLOOKUP('Reported Performance Table'!B74,'Master List'!$B$11:$D$19,3,FALSE)</f>
        <v>#N/A</v>
      </c>
      <c r="H74" t="e">
        <f t="shared" si="0"/>
        <v>#N/A</v>
      </c>
      <c r="I74" t="e">
        <f>IF(VLOOKUP('Reported Performance Table'!D74,'Master List'!$B$45:$D$143,3,FALSE)="","No",VLOOKUP('Reported Performance Table'!D74,'Master List'!$B$45:$D$143,3,FALSE))</f>
        <v>#N/A</v>
      </c>
      <c r="J74" s="178" t="str">
        <f>IF('Reported Performance Table'!D74="","",
  IF('Reported Performance Table'!E74="Yes",
   IF('Reported Performance Table'!F74="Premium","Premium_LUNA_CCT","LUNA_CCT"),
   IF('Reported Performance Table'!B74="Outdoor Luminaires",
    IF(OR('Reported Performance Table'!D74="Fuel Pump Canopy Luminaires",'Reported Performance Table'!D74="Sports Lighting"),
     IF('Reported Performance Table'!F74="Premium","Premium_Sports_and_Fuel_Pump_CCT", "Sports_and_Fuel_Pump_CCT"),
     IF('Reported Performance Table'!F74="Premium","Premium_Outdoor_CCT","Outdoor_CCT")),
    IF('Reported Performance Table'!F74="Premium","Premium_CCT","Reported_CCT"))))</f>
        <v/>
      </c>
      <c r="K74" t="str">
        <f>IF('Reported Performance Table'!D74="","",IF(J74="LUNA_CCT",VLOOKUP('Reported Performance Table'!D74,'Master List'!$B$45:$E$143,4,FALSE),"Reported_BUG"))</f>
        <v/>
      </c>
      <c r="L74" t="str">
        <f>IF('Reported Performance Table'!D74="","",IF(AND('Reported Performance Table'!$E74="Yes",OR('Reported Performance Table'!$D74='Master List'!$B$45,'Reported Performance Table'!$D74='Master List'!$B$46,'Reported Performance Table'!$D74='Master List'!$B$47,'Reported Performance Table'!$D74='Master List'!$B$49,'Reported Performance Table'!$D74='Master List'!$B$51,'Reported Performance Table'!$D74='Master List'!$B$115,'Reported Performance Table'!$D74='Master List'!$B$118,'Reported Performance Table'!$D74='Master List'!$B$142)),"LUNA_Dimming","Dimming_Capability_and_Range"))</f>
        <v/>
      </c>
    </row>
    <row r="75" spans="1:12" x14ac:dyDescent="0.25">
      <c r="A75" s="54">
        <v>82</v>
      </c>
      <c r="B75" s="55"/>
      <c r="D75" s="21" t="e">
        <f>VLOOKUP('Reported Performance Table'!C75,'Master List'!$B$22:$C$41,2,FALSE)</f>
        <v>#N/A</v>
      </c>
      <c r="E75" t="e">
        <f>VLOOKUP('Reported Performance Table'!D75,'Master List'!$B$45:$C$143,2,FALSE)</f>
        <v>#N/A</v>
      </c>
      <c r="F75" t="e">
        <f>VLOOKUP('Reported Performance Table'!C75,'Master List'!$B$22:$D$42,3,FALSE)</f>
        <v>#N/A</v>
      </c>
      <c r="G75" s="100" t="e">
        <f>VLOOKUP('Reported Performance Table'!B75,'Master List'!$B$11:$D$19,3,FALSE)</f>
        <v>#N/A</v>
      </c>
      <c r="H75" t="e">
        <f t="shared" ref="H75:H138" si="1">CONCATENATE(F75,G75)</f>
        <v>#N/A</v>
      </c>
      <c r="I75" t="e">
        <f>IF(VLOOKUP('Reported Performance Table'!D75,'Master List'!$B$45:$D$143,3,FALSE)="","No",VLOOKUP('Reported Performance Table'!D75,'Master List'!$B$45:$D$143,3,FALSE))</f>
        <v>#N/A</v>
      </c>
      <c r="J75" s="178" t="str">
        <f>IF('Reported Performance Table'!D75="","",
  IF('Reported Performance Table'!E75="Yes",
   IF('Reported Performance Table'!F75="Premium","Premium_LUNA_CCT","LUNA_CCT"),
   IF('Reported Performance Table'!B75="Outdoor Luminaires",
    IF(OR('Reported Performance Table'!D75="Fuel Pump Canopy Luminaires",'Reported Performance Table'!D75="Sports Lighting"),
     IF('Reported Performance Table'!F75="Premium","Premium_Sports_and_Fuel_Pump_CCT", "Sports_and_Fuel_Pump_CCT"),
     IF('Reported Performance Table'!F75="Premium","Premium_Outdoor_CCT","Outdoor_CCT")),
    IF('Reported Performance Table'!F75="Premium","Premium_CCT","Reported_CCT"))))</f>
        <v/>
      </c>
      <c r="K75" t="str">
        <f>IF('Reported Performance Table'!D75="","",IF(J75="LUNA_CCT",VLOOKUP('Reported Performance Table'!D75,'Master List'!$B$45:$E$143,4,FALSE),"Reported_BUG"))</f>
        <v/>
      </c>
      <c r="L75" t="str">
        <f>IF('Reported Performance Table'!D75="","",IF(AND('Reported Performance Table'!$E75="Yes",OR('Reported Performance Table'!$D75='Master List'!$B$45,'Reported Performance Table'!$D75='Master List'!$B$46,'Reported Performance Table'!$D75='Master List'!$B$47,'Reported Performance Table'!$D75='Master List'!$B$49,'Reported Performance Table'!$D75='Master List'!$B$51,'Reported Performance Table'!$D75='Master List'!$B$115,'Reported Performance Table'!$D75='Master List'!$B$118,'Reported Performance Table'!$D75='Master List'!$B$142)),"LUNA_Dimming","Dimming_Capability_and_Range"))</f>
        <v/>
      </c>
    </row>
    <row r="76" spans="1:12" x14ac:dyDescent="0.25">
      <c r="A76" s="54">
        <v>83</v>
      </c>
      <c r="B76" s="55"/>
      <c r="D76" s="21" t="e">
        <f>VLOOKUP('Reported Performance Table'!C76,'Master List'!$B$22:$C$41,2,FALSE)</f>
        <v>#N/A</v>
      </c>
      <c r="E76" t="e">
        <f>VLOOKUP('Reported Performance Table'!D76,'Master List'!$B$45:$C$143,2,FALSE)</f>
        <v>#N/A</v>
      </c>
      <c r="F76" t="e">
        <f>VLOOKUP('Reported Performance Table'!C76,'Master List'!$B$22:$D$42,3,FALSE)</f>
        <v>#N/A</v>
      </c>
      <c r="G76" s="100" t="e">
        <f>VLOOKUP('Reported Performance Table'!B76,'Master List'!$B$11:$D$19,3,FALSE)</f>
        <v>#N/A</v>
      </c>
      <c r="H76" t="e">
        <f t="shared" si="1"/>
        <v>#N/A</v>
      </c>
      <c r="I76" t="e">
        <f>IF(VLOOKUP('Reported Performance Table'!D76,'Master List'!$B$45:$D$143,3,FALSE)="","No",VLOOKUP('Reported Performance Table'!D76,'Master List'!$B$45:$D$143,3,FALSE))</f>
        <v>#N/A</v>
      </c>
      <c r="J76" s="178" t="str">
        <f>IF('Reported Performance Table'!D76="","",
  IF('Reported Performance Table'!E76="Yes",
   IF('Reported Performance Table'!F76="Premium","Premium_LUNA_CCT","LUNA_CCT"),
   IF('Reported Performance Table'!B76="Outdoor Luminaires",
    IF(OR('Reported Performance Table'!D76="Fuel Pump Canopy Luminaires",'Reported Performance Table'!D76="Sports Lighting"),
     IF('Reported Performance Table'!F76="Premium","Premium_Sports_and_Fuel_Pump_CCT", "Sports_and_Fuel_Pump_CCT"),
     IF('Reported Performance Table'!F76="Premium","Premium_Outdoor_CCT","Outdoor_CCT")),
    IF('Reported Performance Table'!F76="Premium","Premium_CCT","Reported_CCT"))))</f>
        <v/>
      </c>
      <c r="K76" t="str">
        <f>IF('Reported Performance Table'!D76="","",IF(J76="LUNA_CCT",VLOOKUP('Reported Performance Table'!D76,'Master List'!$B$45:$E$143,4,FALSE),"Reported_BUG"))</f>
        <v/>
      </c>
      <c r="L76" t="str">
        <f>IF('Reported Performance Table'!D76="","",IF(AND('Reported Performance Table'!$E76="Yes",OR('Reported Performance Table'!$D76='Master List'!$B$45,'Reported Performance Table'!$D76='Master List'!$B$46,'Reported Performance Table'!$D76='Master List'!$B$47,'Reported Performance Table'!$D76='Master List'!$B$49,'Reported Performance Table'!$D76='Master List'!$B$51,'Reported Performance Table'!$D76='Master List'!$B$115,'Reported Performance Table'!$D76='Master List'!$B$118,'Reported Performance Table'!$D76='Master List'!$B$142)),"LUNA_Dimming","Dimming_Capability_and_Range"))</f>
        <v/>
      </c>
    </row>
    <row r="77" spans="1:12" x14ac:dyDescent="0.25">
      <c r="A77" s="54">
        <v>84</v>
      </c>
      <c r="B77" s="55"/>
      <c r="D77" s="21" t="e">
        <f>VLOOKUP('Reported Performance Table'!C77,'Master List'!$B$22:$C$41,2,FALSE)</f>
        <v>#N/A</v>
      </c>
      <c r="E77" t="e">
        <f>VLOOKUP('Reported Performance Table'!D77,'Master List'!$B$45:$C$143,2,FALSE)</f>
        <v>#N/A</v>
      </c>
      <c r="F77" t="e">
        <f>VLOOKUP('Reported Performance Table'!C77,'Master List'!$B$22:$D$42,3,FALSE)</f>
        <v>#N/A</v>
      </c>
      <c r="G77" s="100" t="e">
        <f>VLOOKUP('Reported Performance Table'!B77,'Master List'!$B$11:$D$19,3,FALSE)</f>
        <v>#N/A</v>
      </c>
      <c r="H77" t="e">
        <f t="shared" si="1"/>
        <v>#N/A</v>
      </c>
      <c r="I77" t="e">
        <f>IF(VLOOKUP('Reported Performance Table'!D77,'Master List'!$B$45:$D$143,3,FALSE)="","No",VLOOKUP('Reported Performance Table'!D77,'Master List'!$B$45:$D$143,3,FALSE))</f>
        <v>#N/A</v>
      </c>
      <c r="J77" s="178" t="str">
        <f>IF('Reported Performance Table'!D77="","",
  IF('Reported Performance Table'!E77="Yes",
   IF('Reported Performance Table'!F77="Premium","Premium_LUNA_CCT","LUNA_CCT"),
   IF('Reported Performance Table'!B77="Outdoor Luminaires",
    IF(OR('Reported Performance Table'!D77="Fuel Pump Canopy Luminaires",'Reported Performance Table'!D77="Sports Lighting"),
     IF('Reported Performance Table'!F77="Premium","Premium_Sports_and_Fuel_Pump_CCT", "Sports_and_Fuel_Pump_CCT"),
     IF('Reported Performance Table'!F77="Premium","Premium_Outdoor_CCT","Outdoor_CCT")),
    IF('Reported Performance Table'!F77="Premium","Premium_CCT","Reported_CCT"))))</f>
        <v/>
      </c>
      <c r="K77" t="str">
        <f>IF('Reported Performance Table'!D77="","",IF(J77="LUNA_CCT",VLOOKUP('Reported Performance Table'!D77,'Master List'!$B$45:$E$143,4,FALSE),"Reported_BUG"))</f>
        <v/>
      </c>
      <c r="L77" t="str">
        <f>IF('Reported Performance Table'!D77="","",IF(AND('Reported Performance Table'!$E77="Yes",OR('Reported Performance Table'!$D77='Master List'!$B$45,'Reported Performance Table'!$D77='Master List'!$B$46,'Reported Performance Table'!$D77='Master List'!$B$47,'Reported Performance Table'!$D77='Master List'!$B$49,'Reported Performance Table'!$D77='Master List'!$B$51,'Reported Performance Table'!$D77='Master List'!$B$115,'Reported Performance Table'!$D77='Master List'!$B$118,'Reported Performance Table'!$D77='Master List'!$B$142)),"LUNA_Dimming","Dimming_Capability_and_Range"))</f>
        <v/>
      </c>
    </row>
    <row r="78" spans="1:12" x14ac:dyDescent="0.25">
      <c r="A78" s="54">
        <v>85</v>
      </c>
      <c r="B78" s="55"/>
      <c r="D78" s="21" t="e">
        <f>VLOOKUP('Reported Performance Table'!C78,'Master List'!$B$22:$C$41,2,FALSE)</f>
        <v>#N/A</v>
      </c>
      <c r="E78" t="e">
        <f>VLOOKUP('Reported Performance Table'!D78,'Master List'!$B$45:$C$143,2,FALSE)</f>
        <v>#N/A</v>
      </c>
      <c r="F78" t="e">
        <f>VLOOKUP('Reported Performance Table'!C78,'Master List'!$B$22:$D$42,3,FALSE)</f>
        <v>#N/A</v>
      </c>
      <c r="G78" s="100" t="e">
        <f>VLOOKUP('Reported Performance Table'!B78,'Master List'!$B$11:$D$19,3,FALSE)</f>
        <v>#N/A</v>
      </c>
      <c r="H78" t="e">
        <f t="shared" si="1"/>
        <v>#N/A</v>
      </c>
      <c r="I78" t="e">
        <f>IF(VLOOKUP('Reported Performance Table'!D78,'Master List'!$B$45:$D$143,3,FALSE)="","No",VLOOKUP('Reported Performance Table'!D78,'Master List'!$B$45:$D$143,3,FALSE))</f>
        <v>#N/A</v>
      </c>
      <c r="J78" s="178" t="str">
        <f>IF('Reported Performance Table'!D78="","",
  IF('Reported Performance Table'!E78="Yes",
   IF('Reported Performance Table'!F78="Premium","Premium_LUNA_CCT","LUNA_CCT"),
   IF('Reported Performance Table'!B78="Outdoor Luminaires",
    IF(OR('Reported Performance Table'!D78="Fuel Pump Canopy Luminaires",'Reported Performance Table'!D78="Sports Lighting"),
     IF('Reported Performance Table'!F78="Premium","Premium_Sports_and_Fuel_Pump_CCT", "Sports_and_Fuel_Pump_CCT"),
     IF('Reported Performance Table'!F78="Premium","Premium_Outdoor_CCT","Outdoor_CCT")),
    IF('Reported Performance Table'!F78="Premium","Premium_CCT","Reported_CCT"))))</f>
        <v/>
      </c>
      <c r="K78" t="str">
        <f>IF('Reported Performance Table'!D78="","",IF(J78="LUNA_CCT",VLOOKUP('Reported Performance Table'!D78,'Master List'!$B$45:$E$143,4,FALSE),"Reported_BUG"))</f>
        <v/>
      </c>
      <c r="L78" t="str">
        <f>IF('Reported Performance Table'!D78="","",IF(AND('Reported Performance Table'!$E78="Yes",OR('Reported Performance Table'!$D78='Master List'!$B$45,'Reported Performance Table'!$D78='Master List'!$B$46,'Reported Performance Table'!$D78='Master List'!$B$47,'Reported Performance Table'!$D78='Master List'!$B$49,'Reported Performance Table'!$D78='Master List'!$B$51,'Reported Performance Table'!$D78='Master List'!$B$115,'Reported Performance Table'!$D78='Master List'!$B$118,'Reported Performance Table'!$D78='Master List'!$B$142)),"LUNA_Dimming","Dimming_Capability_and_Range"))</f>
        <v/>
      </c>
    </row>
    <row r="79" spans="1:12" x14ac:dyDescent="0.25">
      <c r="A79" s="54">
        <v>86</v>
      </c>
      <c r="B79" s="55"/>
      <c r="D79" s="21" t="e">
        <f>VLOOKUP('Reported Performance Table'!C79,'Master List'!$B$22:$C$41,2,FALSE)</f>
        <v>#N/A</v>
      </c>
      <c r="E79" t="e">
        <f>VLOOKUP('Reported Performance Table'!D79,'Master List'!$B$45:$C$143,2,FALSE)</f>
        <v>#N/A</v>
      </c>
      <c r="F79" t="e">
        <f>VLOOKUP('Reported Performance Table'!C79,'Master List'!$B$22:$D$42,3,FALSE)</f>
        <v>#N/A</v>
      </c>
      <c r="G79" s="100" t="e">
        <f>VLOOKUP('Reported Performance Table'!B79,'Master List'!$B$11:$D$19,3,FALSE)</f>
        <v>#N/A</v>
      </c>
      <c r="H79" t="e">
        <f t="shared" si="1"/>
        <v>#N/A</v>
      </c>
      <c r="I79" t="e">
        <f>IF(VLOOKUP('Reported Performance Table'!D79,'Master List'!$B$45:$D$143,3,FALSE)="","No",VLOOKUP('Reported Performance Table'!D79,'Master List'!$B$45:$D$143,3,FALSE))</f>
        <v>#N/A</v>
      </c>
      <c r="J79" s="178" t="str">
        <f>IF('Reported Performance Table'!D79="","",
  IF('Reported Performance Table'!E79="Yes",
   IF('Reported Performance Table'!F79="Premium","Premium_LUNA_CCT","LUNA_CCT"),
   IF('Reported Performance Table'!B79="Outdoor Luminaires",
    IF(OR('Reported Performance Table'!D79="Fuel Pump Canopy Luminaires",'Reported Performance Table'!D79="Sports Lighting"),
     IF('Reported Performance Table'!F79="Premium","Premium_Sports_and_Fuel_Pump_CCT", "Sports_and_Fuel_Pump_CCT"),
     IF('Reported Performance Table'!F79="Premium","Premium_Outdoor_CCT","Outdoor_CCT")),
    IF('Reported Performance Table'!F79="Premium","Premium_CCT","Reported_CCT"))))</f>
        <v/>
      </c>
      <c r="K79" t="str">
        <f>IF('Reported Performance Table'!D79="","",IF(J79="LUNA_CCT",VLOOKUP('Reported Performance Table'!D79,'Master List'!$B$45:$E$143,4,FALSE),"Reported_BUG"))</f>
        <v/>
      </c>
      <c r="L79" t="str">
        <f>IF('Reported Performance Table'!D79="","",IF(AND('Reported Performance Table'!$E79="Yes",OR('Reported Performance Table'!$D79='Master List'!$B$45,'Reported Performance Table'!$D79='Master List'!$B$46,'Reported Performance Table'!$D79='Master List'!$B$47,'Reported Performance Table'!$D79='Master List'!$B$49,'Reported Performance Table'!$D79='Master List'!$B$51,'Reported Performance Table'!$D79='Master List'!$B$115,'Reported Performance Table'!$D79='Master List'!$B$118,'Reported Performance Table'!$D79='Master List'!$B$142)),"LUNA_Dimming","Dimming_Capability_and_Range"))</f>
        <v/>
      </c>
    </row>
    <row r="80" spans="1:12" x14ac:dyDescent="0.25">
      <c r="A80" s="54">
        <v>87</v>
      </c>
      <c r="B80" s="55"/>
      <c r="D80" s="21" t="e">
        <f>VLOOKUP('Reported Performance Table'!C80,'Master List'!$B$22:$C$41,2,FALSE)</f>
        <v>#N/A</v>
      </c>
      <c r="E80" t="e">
        <f>VLOOKUP('Reported Performance Table'!D80,'Master List'!$B$45:$C$143,2,FALSE)</f>
        <v>#N/A</v>
      </c>
      <c r="F80" t="e">
        <f>VLOOKUP('Reported Performance Table'!C80,'Master List'!$B$22:$D$42,3,FALSE)</f>
        <v>#N/A</v>
      </c>
      <c r="G80" s="100" t="e">
        <f>VLOOKUP('Reported Performance Table'!B80,'Master List'!$B$11:$D$19,3,FALSE)</f>
        <v>#N/A</v>
      </c>
      <c r="H80" t="e">
        <f t="shared" si="1"/>
        <v>#N/A</v>
      </c>
      <c r="I80" t="e">
        <f>IF(VLOOKUP('Reported Performance Table'!D80,'Master List'!$B$45:$D$143,3,FALSE)="","No",VLOOKUP('Reported Performance Table'!D80,'Master List'!$B$45:$D$143,3,FALSE))</f>
        <v>#N/A</v>
      </c>
      <c r="J80" s="178" t="str">
        <f>IF('Reported Performance Table'!D80="","",
  IF('Reported Performance Table'!E80="Yes",
   IF('Reported Performance Table'!F80="Premium","Premium_LUNA_CCT","LUNA_CCT"),
   IF('Reported Performance Table'!B80="Outdoor Luminaires",
    IF(OR('Reported Performance Table'!D80="Fuel Pump Canopy Luminaires",'Reported Performance Table'!D80="Sports Lighting"),
     IF('Reported Performance Table'!F80="Premium","Premium_Sports_and_Fuel_Pump_CCT", "Sports_and_Fuel_Pump_CCT"),
     IF('Reported Performance Table'!F80="Premium","Premium_Outdoor_CCT","Outdoor_CCT")),
    IF('Reported Performance Table'!F80="Premium","Premium_CCT","Reported_CCT"))))</f>
        <v/>
      </c>
      <c r="K80" t="str">
        <f>IF('Reported Performance Table'!D80="","",IF(J80="LUNA_CCT",VLOOKUP('Reported Performance Table'!D80,'Master List'!$B$45:$E$143,4,FALSE),"Reported_BUG"))</f>
        <v/>
      </c>
      <c r="L80" t="str">
        <f>IF('Reported Performance Table'!D80="","",IF(AND('Reported Performance Table'!$E80="Yes",OR('Reported Performance Table'!$D80='Master List'!$B$45,'Reported Performance Table'!$D80='Master List'!$B$46,'Reported Performance Table'!$D80='Master List'!$B$47,'Reported Performance Table'!$D80='Master List'!$B$49,'Reported Performance Table'!$D80='Master List'!$B$51,'Reported Performance Table'!$D80='Master List'!$B$115,'Reported Performance Table'!$D80='Master List'!$B$118,'Reported Performance Table'!$D80='Master List'!$B$142)),"LUNA_Dimming","Dimming_Capability_and_Range"))</f>
        <v/>
      </c>
    </row>
    <row r="81" spans="1:12" x14ac:dyDescent="0.25">
      <c r="A81" s="54">
        <v>88</v>
      </c>
      <c r="B81" s="55"/>
      <c r="D81" s="21" t="e">
        <f>VLOOKUP('Reported Performance Table'!C81,'Master List'!$B$22:$C$41,2,FALSE)</f>
        <v>#N/A</v>
      </c>
      <c r="E81" t="e">
        <f>VLOOKUP('Reported Performance Table'!D81,'Master List'!$B$45:$C$143,2,FALSE)</f>
        <v>#N/A</v>
      </c>
      <c r="F81" t="e">
        <f>VLOOKUP('Reported Performance Table'!C81,'Master List'!$B$22:$D$42,3,FALSE)</f>
        <v>#N/A</v>
      </c>
      <c r="G81" s="100" t="e">
        <f>VLOOKUP('Reported Performance Table'!B81,'Master List'!$B$11:$D$19,3,FALSE)</f>
        <v>#N/A</v>
      </c>
      <c r="H81" t="e">
        <f t="shared" si="1"/>
        <v>#N/A</v>
      </c>
      <c r="I81" t="e">
        <f>IF(VLOOKUP('Reported Performance Table'!D81,'Master List'!$B$45:$D$143,3,FALSE)="","No",VLOOKUP('Reported Performance Table'!D81,'Master List'!$B$45:$D$143,3,FALSE))</f>
        <v>#N/A</v>
      </c>
      <c r="J81" s="178" t="str">
        <f>IF('Reported Performance Table'!D81="","",
  IF('Reported Performance Table'!E81="Yes",
   IF('Reported Performance Table'!F81="Premium","Premium_LUNA_CCT","LUNA_CCT"),
   IF('Reported Performance Table'!B81="Outdoor Luminaires",
    IF(OR('Reported Performance Table'!D81="Fuel Pump Canopy Luminaires",'Reported Performance Table'!D81="Sports Lighting"),
     IF('Reported Performance Table'!F81="Premium","Premium_Sports_and_Fuel_Pump_CCT", "Sports_and_Fuel_Pump_CCT"),
     IF('Reported Performance Table'!F81="Premium","Premium_Outdoor_CCT","Outdoor_CCT")),
    IF('Reported Performance Table'!F81="Premium","Premium_CCT","Reported_CCT"))))</f>
        <v/>
      </c>
      <c r="K81" t="str">
        <f>IF('Reported Performance Table'!D81="","",IF(J81="LUNA_CCT",VLOOKUP('Reported Performance Table'!D81,'Master List'!$B$45:$E$143,4,FALSE),"Reported_BUG"))</f>
        <v/>
      </c>
      <c r="L81" t="str">
        <f>IF('Reported Performance Table'!D81="","",IF(AND('Reported Performance Table'!$E81="Yes",OR('Reported Performance Table'!$D81='Master List'!$B$45,'Reported Performance Table'!$D81='Master List'!$B$46,'Reported Performance Table'!$D81='Master List'!$B$47,'Reported Performance Table'!$D81='Master List'!$B$49,'Reported Performance Table'!$D81='Master List'!$B$51,'Reported Performance Table'!$D81='Master List'!$B$115,'Reported Performance Table'!$D81='Master List'!$B$118,'Reported Performance Table'!$D81='Master List'!$B$142)),"LUNA_Dimming","Dimming_Capability_and_Range"))</f>
        <v/>
      </c>
    </row>
    <row r="82" spans="1:12" x14ac:dyDescent="0.25">
      <c r="A82" s="54">
        <v>89</v>
      </c>
      <c r="B82" s="55"/>
      <c r="D82" s="21" t="e">
        <f>VLOOKUP('Reported Performance Table'!C82,'Master List'!$B$22:$C$41,2,FALSE)</f>
        <v>#N/A</v>
      </c>
      <c r="E82" t="e">
        <f>VLOOKUP('Reported Performance Table'!D82,'Master List'!$B$45:$C$143,2,FALSE)</f>
        <v>#N/A</v>
      </c>
      <c r="F82" t="e">
        <f>VLOOKUP('Reported Performance Table'!C82,'Master List'!$B$22:$D$42,3,FALSE)</f>
        <v>#N/A</v>
      </c>
      <c r="G82" s="100" t="e">
        <f>VLOOKUP('Reported Performance Table'!B82,'Master List'!$B$11:$D$19,3,FALSE)</f>
        <v>#N/A</v>
      </c>
      <c r="H82" t="e">
        <f t="shared" si="1"/>
        <v>#N/A</v>
      </c>
      <c r="I82" t="e">
        <f>IF(VLOOKUP('Reported Performance Table'!D82,'Master List'!$B$45:$D$143,3,FALSE)="","No",VLOOKUP('Reported Performance Table'!D82,'Master List'!$B$45:$D$143,3,FALSE))</f>
        <v>#N/A</v>
      </c>
      <c r="J82" s="178" t="str">
        <f>IF('Reported Performance Table'!D82="","",
  IF('Reported Performance Table'!E82="Yes",
   IF('Reported Performance Table'!F82="Premium","Premium_LUNA_CCT","LUNA_CCT"),
   IF('Reported Performance Table'!B82="Outdoor Luminaires",
    IF(OR('Reported Performance Table'!D82="Fuel Pump Canopy Luminaires",'Reported Performance Table'!D82="Sports Lighting"),
     IF('Reported Performance Table'!F82="Premium","Premium_Sports_and_Fuel_Pump_CCT", "Sports_and_Fuel_Pump_CCT"),
     IF('Reported Performance Table'!F82="Premium","Premium_Outdoor_CCT","Outdoor_CCT")),
    IF('Reported Performance Table'!F82="Premium","Premium_CCT","Reported_CCT"))))</f>
        <v/>
      </c>
      <c r="K82" t="str">
        <f>IF('Reported Performance Table'!D82="","",IF(J82="LUNA_CCT",VLOOKUP('Reported Performance Table'!D82,'Master List'!$B$45:$E$143,4,FALSE),"Reported_BUG"))</f>
        <v/>
      </c>
      <c r="L82" t="str">
        <f>IF('Reported Performance Table'!D82="","",IF(AND('Reported Performance Table'!$E82="Yes",OR('Reported Performance Table'!$D82='Master List'!$B$45,'Reported Performance Table'!$D82='Master List'!$B$46,'Reported Performance Table'!$D82='Master List'!$B$47,'Reported Performance Table'!$D82='Master List'!$B$49,'Reported Performance Table'!$D82='Master List'!$B$51,'Reported Performance Table'!$D82='Master List'!$B$115,'Reported Performance Table'!$D82='Master List'!$B$118,'Reported Performance Table'!$D82='Master List'!$B$142)),"LUNA_Dimming","Dimming_Capability_and_Range"))</f>
        <v/>
      </c>
    </row>
    <row r="83" spans="1:12" x14ac:dyDescent="0.25">
      <c r="A83" s="54">
        <v>90</v>
      </c>
      <c r="B83" s="55"/>
      <c r="D83" s="21" t="e">
        <f>VLOOKUP('Reported Performance Table'!C83,'Master List'!$B$22:$C$41,2,FALSE)</f>
        <v>#N/A</v>
      </c>
      <c r="E83" t="e">
        <f>VLOOKUP('Reported Performance Table'!D83,'Master List'!$B$45:$C$143,2,FALSE)</f>
        <v>#N/A</v>
      </c>
      <c r="F83" t="e">
        <f>VLOOKUP('Reported Performance Table'!C83,'Master List'!$B$22:$D$42,3,FALSE)</f>
        <v>#N/A</v>
      </c>
      <c r="G83" s="100" t="e">
        <f>VLOOKUP('Reported Performance Table'!B83,'Master List'!$B$11:$D$19,3,FALSE)</f>
        <v>#N/A</v>
      </c>
      <c r="H83" t="e">
        <f t="shared" si="1"/>
        <v>#N/A</v>
      </c>
      <c r="I83" t="e">
        <f>IF(VLOOKUP('Reported Performance Table'!D83,'Master List'!$B$45:$D$143,3,FALSE)="","No",VLOOKUP('Reported Performance Table'!D83,'Master List'!$B$45:$D$143,3,FALSE))</f>
        <v>#N/A</v>
      </c>
      <c r="J83" s="178" t="str">
        <f>IF('Reported Performance Table'!D83="","",
  IF('Reported Performance Table'!E83="Yes",
   IF('Reported Performance Table'!F83="Premium","Premium_LUNA_CCT","LUNA_CCT"),
   IF('Reported Performance Table'!B83="Outdoor Luminaires",
    IF(OR('Reported Performance Table'!D83="Fuel Pump Canopy Luminaires",'Reported Performance Table'!D83="Sports Lighting"),
     IF('Reported Performance Table'!F83="Premium","Premium_Sports_and_Fuel_Pump_CCT", "Sports_and_Fuel_Pump_CCT"),
     IF('Reported Performance Table'!F83="Premium","Premium_Outdoor_CCT","Outdoor_CCT")),
    IF('Reported Performance Table'!F83="Premium","Premium_CCT","Reported_CCT"))))</f>
        <v/>
      </c>
      <c r="K83" t="str">
        <f>IF('Reported Performance Table'!D83="","",IF(J83="LUNA_CCT",VLOOKUP('Reported Performance Table'!D83,'Master List'!$B$45:$E$143,4,FALSE),"Reported_BUG"))</f>
        <v/>
      </c>
      <c r="L83" t="str">
        <f>IF('Reported Performance Table'!D83="","",IF(AND('Reported Performance Table'!$E83="Yes",OR('Reported Performance Table'!$D83='Master List'!$B$45,'Reported Performance Table'!$D83='Master List'!$B$46,'Reported Performance Table'!$D83='Master List'!$B$47,'Reported Performance Table'!$D83='Master List'!$B$49,'Reported Performance Table'!$D83='Master List'!$B$51,'Reported Performance Table'!$D83='Master List'!$B$115,'Reported Performance Table'!$D83='Master List'!$B$118,'Reported Performance Table'!$D83='Master List'!$B$142)),"LUNA_Dimming","Dimming_Capability_and_Range"))</f>
        <v/>
      </c>
    </row>
    <row r="84" spans="1:12" x14ac:dyDescent="0.25">
      <c r="A84" s="54">
        <v>91</v>
      </c>
      <c r="B84" s="55"/>
      <c r="D84" s="21" t="e">
        <f>VLOOKUP('Reported Performance Table'!C84,'Master List'!$B$22:$C$41,2,FALSE)</f>
        <v>#N/A</v>
      </c>
      <c r="E84" t="e">
        <f>VLOOKUP('Reported Performance Table'!D84,'Master List'!$B$45:$C$143,2,FALSE)</f>
        <v>#N/A</v>
      </c>
      <c r="F84" t="e">
        <f>VLOOKUP('Reported Performance Table'!C84,'Master List'!$B$22:$D$42,3,FALSE)</f>
        <v>#N/A</v>
      </c>
      <c r="G84" s="100" t="e">
        <f>VLOOKUP('Reported Performance Table'!B84,'Master List'!$B$11:$D$19,3,FALSE)</f>
        <v>#N/A</v>
      </c>
      <c r="H84" t="e">
        <f t="shared" si="1"/>
        <v>#N/A</v>
      </c>
      <c r="I84" t="e">
        <f>IF(VLOOKUP('Reported Performance Table'!D84,'Master List'!$B$45:$D$143,3,FALSE)="","No",VLOOKUP('Reported Performance Table'!D84,'Master List'!$B$45:$D$143,3,FALSE))</f>
        <v>#N/A</v>
      </c>
      <c r="J84" s="178" t="str">
        <f>IF('Reported Performance Table'!D84="","",
  IF('Reported Performance Table'!E84="Yes",
   IF('Reported Performance Table'!F84="Premium","Premium_LUNA_CCT","LUNA_CCT"),
   IF('Reported Performance Table'!B84="Outdoor Luminaires",
    IF(OR('Reported Performance Table'!D84="Fuel Pump Canopy Luminaires",'Reported Performance Table'!D84="Sports Lighting"),
     IF('Reported Performance Table'!F84="Premium","Premium_Sports_and_Fuel_Pump_CCT", "Sports_and_Fuel_Pump_CCT"),
     IF('Reported Performance Table'!F84="Premium","Premium_Outdoor_CCT","Outdoor_CCT")),
    IF('Reported Performance Table'!F84="Premium","Premium_CCT","Reported_CCT"))))</f>
        <v/>
      </c>
      <c r="K84" t="str">
        <f>IF('Reported Performance Table'!D84="","",IF(J84="LUNA_CCT",VLOOKUP('Reported Performance Table'!D84,'Master List'!$B$45:$E$143,4,FALSE),"Reported_BUG"))</f>
        <v/>
      </c>
      <c r="L84" t="str">
        <f>IF('Reported Performance Table'!D84="","",IF(AND('Reported Performance Table'!$E84="Yes",OR('Reported Performance Table'!$D84='Master List'!$B$45,'Reported Performance Table'!$D84='Master List'!$B$46,'Reported Performance Table'!$D84='Master List'!$B$47,'Reported Performance Table'!$D84='Master List'!$B$49,'Reported Performance Table'!$D84='Master List'!$B$51,'Reported Performance Table'!$D84='Master List'!$B$115,'Reported Performance Table'!$D84='Master List'!$B$118,'Reported Performance Table'!$D84='Master List'!$B$142)),"LUNA_Dimming","Dimming_Capability_and_Range"))</f>
        <v/>
      </c>
    </row>
    <row r="85" spans="1:12" x14ac:dyDescent="0.25">
      <c r="A85" s="54">
        <v>92</v>
      </c>
      <c r="B85" s="55"/>
      <c r="D85" s="21" t="e">
        <f>VLOOKUP('Reported Performance Table'!C85,'Master List'!$B$22:$C$41,2,FALSE)</f>
        <v>#N/A</v>
      </c>
      <c r="E85" t="e">
        <f>VLOOKUP('Reported Performance Table'!D85,'Master List'!$B$45:$C$143,2,FALSE)</f>
        <v>#N/A</v>
      </c>
      <c r="F85" t="e">
        <f>VLOOKUP('Reported Performance Table'!C85,'Master List'!$B$22:$D$42,3,FALSE)</f>
        <v>#N/A</v>
      </c>
      <c r="G85" s="100" t="e">
        <f>VLOOKUP('Reported Performance Table'!B85,'Master List'!$B$11:$D$19,3,FALSE)</f>
        <v>#N/A</v>
      </c>
      <c r="H85" t="e">
        <f t="shared" si="1"/>
        <v>#N/A</v>
      </c>
      <c r="I85" t="e">
        <f>IF(VLOOKUP('Reported Performance Table'!D85,'Master List'!$B$45:$D$143,3,FALSE)="","No",VLOOKUP('Reported Performance Table'!D85,'Master List'!$B$45:$D$143,3,FALSE))</f>
        <v>#N/A</v>
      </c>
      <c r="J85" s="178" t="str">
        <f>IF('Reported Performance Table'!D85="","",
  IF('Reported Performance Table'!E85="Yes",
   IF('Reported Performance Table'!F85="Premium","Premium_LUNA_CCT","LUNA_CCT"),
   IF('Reported Performance Table'!B85="Outdoor Luminaires",
    IF(OR('Reported Performance Table'!D85="Fuel Pump Canopy Luminaires",'Reported Performance Table'!D85="Sports Lighting"),
     IF('Reported Performance Table'!F85="Premium","Premium_Sports_and_Fuel_Pump_CCT", "Sports_and_Fuel_Pump_CCT"),
     IF('Reported Performance Table'!F85="Premium","Premium_Outdoor_CCT","Outdoor_CCT")),
    IF('Reported Performance Table'!F85="Premium","Premium_CCT","Reported_CCT"))))</f>
        <v/>
      </c>
      <c r="K85" t="str">
        <f>IF('Reported Performance Table'!D85="","",IF(J85="LUNA_CCT",VLOOKUP('Reported Performance Table'!D85,'Master List'!$B$45:$E$143,4,FALSE),"Reported_BUG"))</f>
        <v/>
      </c>
      <c r="L85" t="str">
        <f>IF('Reported Performance Table'!D85="","",IF(AND('Reported Performance Table'!$E85="Yes",OR('Reported Performance Table'!$D85='Master List'!$B$45,'Reported Performance Table'!$D85='Master List'!$B$46,'Reported Performance Table'!$D85='Master List'!$B$47,'Reported Performance Table'!$D85='Master List'!$B$49,'Reported Performance Table'!$D85='Master List'!$B$51,'Reported Performance Table'!$D85='Master List'!$B$115,'Reported Performance Table'!$D85='Master List'!$B$118,'Reported Performance Table'!$D85='Master List'!$B$142)),"LUNA_Dimming","Dimming_Capability_and_Range"))</f>
        <v/>
      </c>
    </row>
    <row r="86" spans="1:12" x14ac:dyDescent="0.25">
      <c r="A86" s="54">
        <v>93</v>
      </c>
      <c r="B86" s="55"/>
      <c r="D86" s="21" t="e">
        <f>VLOOKUP('Reported Performance Table'!C86,'Master List'!$B$22:$C$41,2,FALSE)</f>
        <v>#N/A</v>
      </c>
      <c r="E86" t="e">
        <f>VLOOKUP('Reported Performance Table'!D86,'Master List'!$B$45:$C$143,2,FALSE)</f>
        <v>#N/A</v>
      </c>
      <c r="F86" t="e">
        <f>VLOOKUP('Reported Performance Table'!C86,'Master List'!$B$22:$D$42,3,FALSE)</f>
        <v>#N/A</v>
      </c>
      <c r="G86" s="100" t="e">
        <f>VLOOKUP('Reported Performance Table'!B86,'Master List'!$B$11:$D$19,3,FALSE)</f>
        <v>#N/A</v>
      </c>
      <c r="H86" t="e">
        <f t="shared" si="1"/>
        <v>#N/A</v>
      </c>
      <c r="I86" t="e">
        <f>IF(VLOOKUP('Reported Performance Table'!D86,'Master List'!$B$45:$D$143,3,FALSE)="","No",VLOOKUP('Reported Performance Table'!D86,'Master List'!$B$45:$D$143,3,FALSE))</f>
        <v>#N/A</v>
      </c>
      <c r="J86" s="178" t="str">
        <f>IF('Reported Performance Table'!D86="","",
  IF('Reported Performance Table'!E86="Yes",
   IF('Reported Performance Table'!F86="Premium","Premium_LUNA_CCT","LUNA_CCT"),
   IF('Reported Performance Table'!B86="Outdoor Luminaires",
    IF(OR('Reported Performance Table'!D86="Fuel Pump Canopy Luminaires",'Reported Performance Table'!D86="Sports Lighting"),
     IF('Reported Performance Table'!F86="Premium","Premium_Sports_and_Fuel_Pump_CCT", "Sports_and_Fuel_Pump_CCT"),
     IF('Reported Performance Table'!F86="Premium","Premium_Outdoor_CCT","Outdoor_CCT")),
    IF('Reported Performance Table'!F86="Premium","Premium_CCT","Reported_CCT"))))</f>
        <v/>
      </c>
      <c r="K86" t="str">
        <f>IF('Reported Performance Table'!D86="","",IF(J86="LUNA_CCT",VLOOKUP('Reported Performance Table'!D86,'Master List'!$B$45:$E$143,4,FALSE),"Reported_BUG"))</f>
        <v/>
      </c>
      <c r="L86" t="str">
        <f>IF('Reported Performance Table'!D86="","",IF(AND('Reported Performance Table'!$E86="Yes",OR('Reported Performance Table'!$D86='Master List'!$B$45,'Reported Performance Table'!$D86='Master List'!$B$46,'Reported Performance Table'!$D86='Master List'!$B$47,'Reported Performance Table'!$D86='Master List'!$B$49,'Reported Performance Table'!$D86='Master List'!$B$51,'Reported Performance Table'!$D86='Master List'!$B$115,'Reported Performance Table'!$D86='Master List'!$B$118,'Reported Performance Table'!$D86='Master List'!$B$142)),"LUNA_Dimming","Dimming_Capability_and_Range"))</f>
        <v/>
      </c>
    </row>
    <row r="87" spans="1:12" x14ac:dyDescent="0.25">
      <c r="A87" s="54">
        <v>94</v>
      </c>
      <c r="B87" s="55"/>
      <c r="D87" s="21" t="e">
        <f>VLOOKUP('Reported Performance Table'!C87,'Master List'!$B$22:$C$41,2,FALSE)</f>
        <v>#N/A</v>
      </c>
      <c r="E87" t="e">
        <f>VLOOKUP('Reported Performance Table'!D87,'Master List'!$B$45:$C$143,2,FALSE)</f>
        <v>#N/A</v>
      </c>
      <c r="F87" t="e">
        <f>VLOOKUP('Reported Performance Table'!C87,'Master List'!$B$22:$D$42,3,FALSE)</f>
        <v>#N/A</v>
      </c>
      <c r="G87" s="100" t="e">
        <f>VLOOKUP('Reported Performance Table'!B87,'Master List'!$B$11:$D$19,3,FALSE)</f>
        <v>#N/A</v>
      </c>
      <c r="H87" t="e">
        <f t="shared" si="1"/>
        <v>#N/A</v>
      </c>
      <c r="I87" t="e">
        <f>IF(VLOOKUP('Reported Performance Table'!D87,'Master List'!$B$45:$D$143,3,FALSE)="","No",VLOOKUP('Reported Performance Table'!D87,'Master List'!$B$45:$D$143,3,FALSE))</f>
        <v>#N/A</v>
      </c>
      <c r="J87" s="178" t="str">
        <f>IF('Reported Performance Table'!D87="","",
  IF('Reported Performance Table'!E87="Yes",
   IF('Reported Performance Table'!F87="Premium","Premium_LUNA_CCT","LUNA_CCT"),
   IF('Reported Performance Table'!B87="Outdoor Luminaires",
    IF(OR('Reported Performance Table'!D87="Fuel Pump Canopy Luminaires",'Reported Performance Table'!D87="Sports Lighting"),
     IF('Reported Performance Table'!F87="Premium","Premium_Sports_and_Fuel_Pump_CCT", "Sports_and_Fuel_Pump_CCT"),
     IF('Reported Performance Table'!F87="Premium","Premium_Outdoor_CCT","Outdoor_CCT")),
    IF('Reported Performance Table'!F87="Premium","Premium_CCT","Reported_CCT"))))</f>
        <v/>
      </c>
      <c r="K87" t="str">
        <f>IF('Reported Performance Table'!D87="","",IF(J87="LUNA_CCT",VLOOKUP('Reported Performance Table'!D87,'Master List'!$B$45:$E$143,4,FALSE),"Reported_BUG"))</f>
        <v/>
      </c>
      <c r="L87" t="str">
        <f>IF('Reported Performance Table'!D87="","",IF(AND('Reported Performance Table'!$E87="Yes",OR('Reported Performance Table'!$D87='Master List'!$B$45,'Reported Performance Table'!$D87='Master List'!$B$46,'Reported Performance Table'!$D87='Master List'!$B$47,'Reported Performance Table'!$D87='Master List'!$B$49,'Reported Performance Table'!$D87='Master List'!$B$51,'Reported Performance Table'!$D87='Master List'!$B$115,'Reported Performance Table'!$D87='Master List'!$B$118,'Reported Performance Table'!$D87='Master List'!$B$142)),"LUNA_Dimming","Dimming_Capability_and_Range"))</f>
        <v/>
      </c>
    </row>
    <row r="88" spans="1:12" x14ac:dyDescent="0.25">
      <c r="A88" s="54">
        <v>95</v>
      </c>
      <c r="B88" s="55"/>
      <c r="D88" s="21" t="e">
        <f>VLOOKUP('Reported Performance Table'!C88,'Master List'!$B$22:$C$41,2,FALSE)</f>
        <v>#N/A</v>
      </c>
      <c r="E88" t="e">
        <f>VLOOKUP('Reported Performance Table'!D88,'Master List'!$B$45:$C$143,2,FALSE)</f>
        <v>#N/A</v>
      </c>
      <c r="F88" t="e">
        <f>VLOOKUP('Reported Performance Table'!C88,'Master List'!$B$22:$D$42,3,FALSE)</f>
        <v>#N/A</v>
      </c>
      <c r="G88" s="100" t="e">
        <f>VLOOKUP('Reported Performance Table'!B88,'Master List'!$B$11:$D$19,3,FALSE)</f>
        <v>#N/A</v>
      </c>
      <c r="H88" t="e">
        <f t="shared" si="1"/>
        <v>#N/A</v>
      </c>
      <c r="I88" t="e">
        <f>IF(VLOOKUP('Reported Performance Table'!D88,'Master List'!$B$45:$D$143,3,FALSE)="","No",VLOOKUP('Reported Performance Table'!D88,'Master List'!$B$45:$D$143,3,FALSE))</f>
        <v>#N/A</v>
      </c>
      <c r="J88" s="178" t="str">
        <f>IF('Reported Performance Table'!D88="","",
  IF('Reported Performance Table'!E88="Yes",
   IF('Reported Performance Table'!F88="Premium","Premium_LUNA_CCT","LUNA_CCT"),
   IF('Reported Performance Table'!B88="Outdoor Luminaires",
    IF(OR('Reported Performance Table'!D88="Fuel Pump Canopy Luminaires",'Reported Performance Table'!D88="Sports Lighting"),
     IF('Reported Performance Table'!F88="Premium","Premium_Sports_and_Fuel_Pump_CCT", "Sports_and_Fuel_Pump_CCT"),
     IF('Reported Performance Table'!F88="Premium","Premium_Outdoor_CCT","Outdoor_CCT")),
    IF('Reported Performance Table'!F88="Premium","Premium_CCT","Reported_CCT"))))</f>
        <v/>
      </c>
      <c r="K88" t="str">
        <f>IF('Reported Performance Table'!D88="","",IF(J88="LUNA_CCT",VLOOKUP('Reported Performance Table'!D88,'Master List'!$B$45:$E$143,4,FALSE),"Reported_BUG"))</f>
        <v/>
      </c>
      <c r="L88" t="str">
        <f>IF('Reported Performance Table'!D88="","",IF(AND('Reported Performance Table'!$E88="Yes",OR('Reported Performance Table'!$D88='Master List'!$B$45,'Reported Performance Table'!$D88='Master List'!$B$46,'Reported Performance Table'!$D88='Master List'!$B$47,'Reported Performance Table'!$D88='Master List'!$B$49,'Reported Performance Table'!$D88='Master List'!$B$51,'Reported Performance Table'!$D88='Master List'!$B$115,'Reported Performance Table'!$D88='Master List'!$B$118,'Reported Performance Table'!$D88='Master List'!$B$142)),"LUNA_Dimming","Dimming_Capability_and_Range"))</f>
        <v/>
      </c>
    </row>
    <row r="89" spans="1:12" x14ac:dyDescent="0.25">
      <c r="A89" s="54">
        <v>96</v>
      </c>
      <c r="B89" s="55"/>
      <c r="D89" s="21" t="e">
        <f>VLOOKUP('Reported Performance Table'!C89,'Master List'!$B$22:$C$41,2,FALSE)</f>
        <v>#N/A</v>
      </c>
      <c r="E89" t="e">
        <f>VLOOKUP('Reported Performance Table'!D89,'Master List'!$B$45:$C$143,2,FALSE)</f>
        <v>#N/A</v>
      </c>
      <c r="F89" t="e">
        <f>VLOOKUP('Reported Performance Table'!C89,'Master List'!$B$22:$D$42,3,FALSE)</f>
        <v>#N/A</v>
      </c>
      <c r="G89" s="100" t="e">
        <f>VLOOKUP('Reported Performance Table'!B89,'Master List'!$B$11:$D$19,3,FALSE)</f>
        <v>#N/A</v>
      </c>
      <c r="H89" t="e">
        <f t="shared" si="1"/>
        <v>#N/A</v>
      </c>
      <c r="I89" t="e">
        <f>IF(VLOOKUP('Reported Performance Table'!D89,'Master List'!$B$45:$D$143,3,FALSE)="","No",VLOOKUP('Reported Performance Table'!D89,'Master List'!$B$45:$D$143,3,FALSE))</f>
        <v>#N/A</v>
      </c>
      <c r="J89" s="178" t="str">
        <f>IF('Reported Performance Table'!D89="","",
  IF('Reported Performance Table'!E89="Yes",
   IF('Reported Performance Table'!F89="Premium","Premium_LUNA_CCT","LUNA_CCT"),
   IF('Reported Performance Table'!B89="Outdoor Luminaires",
    IF(OR('Reported Performance Table'!D89="Fuel Pump Canopy Luminaires",'Reported Performance Table'!D89="Sports Lighting"),
     IF('Reported Performance Table'!F89="Premium","Premium_Sports_and_Fuel_Pump_CCT", "Sports_and_Fuel_Pump_CCT"),
     IF('Reported Performance Table'!F89="Premium","Premium_Outdoor_CCT","Outdoor_CCT")),
    IF('Reported Performance Table'!F89="Premium","Premium_CCT","Reported_CCT"))))</f>
        <v/>
      </c>
      <c r="K89" t="str">
        <f>IF('Reported Performance Table'!D89="","",IF(J89="LUNA_CCT",VLOOKUP('Reported Performance Table'!D89,'Master List'!$B$45:$E$143,4,FALSE),"Reported_BUG"))</f>
        <v/>
      </c>
      <c r="L89" t="str">
        <f>IF('Reported Performance Table'!D89="","",IF(AND('Reported Performance Table'!$E89="Yes",OR('Reported Performance Table'!$D89='Master List'!$B$45,'Reported Performance Table'!$D89='Master List'!$B$46,'Reported Performance Table'!$D89='Master List'!$B$47,'Reported Performance Table'!$D89='Master List'!$B$49,'Reported Performance Table'!$D89='Master List'!$B$51,'Reported Performance Table'!$D89='Master List'!$B$115,'Reported Performance Table'!$D89='Master List'!$B$118,'Reported Performance Table'!$D89='Master List'!$B$142)),"LUNA_Dimming","Dimming_Capability_and_Range"))</f>
        <v/>
      </c>
    </row>
    <row r="90" spans="1:12" x14ac:dyDescent="0.25">
      <c r="A90" s="54">
        <v>97</v>
      </c>
      <c r="B90" s="55"/>
      <c r="D90" s="21" t="e">
        <f>VLOOKUP('Reported Performance Table'!C90,'Master List'!$B$22:$C$41,2,FALSE)</f>
        <v>#N/A</v>
      </c>
      <c r="E90" t="e">
        <f>VLOOKUP('Reported Performance Table'!D90,'Master List'!$B$45:$C$143,2,FALSE)</f>
        <v>#N/A</v>
      </c>
      <c r="F90" t="e">
        <f>VLOOKUP('Reported Performance Table'!C90,'Master List'!$B$22:$D$42,3,FALSE)</f>
        <v>#N/A</v>
      </c>
      <c r="G90" s="100" t="e">
        <f>VLOOKUP('Reported Performance Table'!B90,'Master List'!$B$11:$D$19,3,FALSE)</f>
        <v>#N/A</v>
      </c>
      <c r="H90" t="e">
        <f t="shared" si="1"/>
        <v>#N/A</v>
      </c>
      <c r="I90" t="e">
        <f>IF(VLOOKUP('Reported Performance Table'!D90,'Master List'!$B$45:$D$143,3,FALSE)="","No",VLOOKUP('Reported Performance Table'!D90,'Master List'!$B$45:$D$143,3,FALSE))</f>
        <v>#N/A</v>
      </c>
      <c r="J90" s="178" t="str">
        <f>IF('Reported Performance Table'!D90="","",
  IF('Reported Performance Table'!E90="Yes",
   IF('Reported Performance Table'!F90="Premium","Premium_LUNA_CCT","LUNA_CCT"),
   IF('Reported Performance Table'!B90="Outdoor Luminaires",
    IF(OR('Reported Performance Table'!D90="Fuel Pump Canopy Luminaires",'Reported Performance Table'!D90="Sports Lighting"),
     IF('Reported Performance Table'!F90="Premium","Premium_Sports_and_Fuel_Pump_CCT", "Sports_and_Fuel_Pump_CCT"),
     IF('Reported Performance Table'!F90="Premium","Premium_Outdoor_CCT","Outdoor_CCT")),
    IF('Reported Performance Table'!F90="Premium","Premium_CCT","Reported_CCT"))))</f>
        <v/>
      </c>
      <c r="K90" t="str">
        <f>IF('Reported Performance Table'!D90="","",IF(J90="LUNA_CCT",VLOOKUP('Reported Performance Table'!D90,'Master List'!$B$45:$E$143,4,FALSE),"Reported_BUG"))</f>
        <v/>
      </c>
      <c r="L90" t="str">
        <f>IF('Reported Performance Table'!D90="","",IF(AND('Reported Performance Table'!$E90="Yes",OR('Reported Performance Table'!$D90='Master List'!$B$45,'Reported Performance Table'!$D90='Master List'!$B$46,'Reported Performance Table'!$D90='Master List'!$B$47,'Reported Performance Table'!$D90='Master List'!$B$49,'Reported Performance Table'!$D90='Master List'!$B$51,'Reported Performance Table'!$D90='Master List'!$B$115,'Reported Performance Table'!$D90='Master List'!$B$118,'Reported Performance Table'!$D90='Master List'!$B$142)),"LUNA_Dimming","Dimming_Capability_and_Range"))</f>
        <v/>
      </c>
    </row>
    <row r="91" spans="1:12" x14ac:dyDescent="0.25">
      <c r="A91" s="54">
        <v>98</v>
      </c>
      <c r="B91" s="55"/>
      <c r="D91" s="21" t="e">
        <f>VLOOKUP('Reported Performance Table'!C91,'Master List'!$B$22:$C$41,2,FALSE)</f>
        <v>#N/A</v>
      </c>
      <c r="E91" t="e">
        <f>VLOOKUP('Reported Performance Table'!D91,'Master List'!$B$45:$C$143,2,FALSE)</f>
        <v>#N/A</v>
      </c>
      <c r="F91" t="e">
        <f>VLOOKUP('Reported Performance Table'!C91,'Master List'!$B$22:$D$42,3,FALSE)</f>
        <v>#N/A</v>
      </c>
      <c r="G91" s="100" t="e">
        <f>VLOOKUP('Reported Performance Table'!B91,'Master List'!$B$11:$D$19,3,FALSE)</f>
        <v>#N/A</v>
      </c>
      <c r="H91" t="e">
        <f t="shared" si="1"/>
        <v>#N/A</v>
      </c>
      <c r="I91" t="e">
        <f>IF(VLOOKUP('Reported Performance Table'!D91,'Master List'!$B$45:$D$143,3,FALSE)="","No",VLOOKUP('Reported Performance Table'!D91,'Master List'!$B$45:$D$143,3,FALSE))</f>
        <v>#N/A</v>
      </c>
      <c r="J91" s="178" t="str">
        <f>IF('Reported Performance Table'!D91="","",
  IF('Reported Performance Table'!E91="Yes",
   IF('Reported Performance Table'!F91="Premium","Premium_LUNA_CCT","LUNA_CCT"),
   IF('Reported Performance Table'!B91="Outdoor Luminaires",
    IF(OR('Reported Performance Table'!D91="Fuel Pump Canopy Luminaires",'Reported Performance Table'!D91="Sports Lighting"),
     IF('Reported Performance Table'!F91="Premium","Premium_Sports_and_Fuel_Pump_CCT", "Sports_and_Fuel_Pump_CCT"),
     IF('Reported Performance Table'!F91="Premium","Premium_Outdoor_CCT","Outdoor_CCT")),
    IF('Reported Performance Table'!F91="Premium","Premium_CCT","Reported_CCT"))))</f>
        <v/>
      </c>
      <c r="K91" t="str">
        <f>IF('Reported Performance Table'!D91="","",IF(J91="LUNA_CCT",VLOOKUP('Reported Performance Table'!D91,'Master List'!$B$45:$E$143,4,FALSE),"Reported_BUG"))</f>
        <v/>
      </c>
      <c r="L91" t="str">
        <f>IF('Reported Performance Table'!D91="","",IF(AND('Reported Performance Table'!$E91="Yes",OR('Reported Performance Table'!$D91='Master List'!$B$45,'Reported Performance Table'!$D91='Master List'!$B$46,'Reported Performance Table'!$D91='Master List'!$B$47,'Reported Performance Table'!$D91='Master List'!$B$49,'Reported Performance Table'!$D91='Master List'!$B$51,'Reported Performance Table'!$D91='Master List'!$B$115,'Reported Performance Table'!$D91='Master List'!$B$118,'Reported Performance Table'!$D91='Master List'!$B$142)),"LUNA_Dimming","Dimming_Capability_and_Range"))</f>
        <v/>
      </c>
    </row>
    <row r="92" spans="1:12" x14ac:dyDescent="0.25">
      <c r="A92" s="54">
        <v>99</v>
      </c>
      <c r="B92" s="55"/>
      <c r="D92" s="21" t="e">
        <f>VLOOKUP('Reported Performance Table'!C92,'Master List'!$B$22:$C$41,2,FALSE)</f>
        <v>#N/A</v>
      </c>
      <c r="E92" t="e">
        <f>VLOOKUP('Reported Performance Table'!D92,'Master List'!$B$45:$C$143,2,FALSE)</f>
        <v>#N/A</v>
      </c>
      <c r="F92" t="e">
        <f>VLOOKUP('Reported Performance Table'!C92,'Master List'!$B$22:$D$42,3,FALSE)</f>
        <v>#N/A</v>
      </c>
      <c r="G92" s="100" t="e">
        <f>VLOOKUP('Reported Performance Table'!B92,'Master List'!$B$11:$D$19,3,FALSE)</f>
        <v>#N/A</v>
      </c>
      <c r="H92" t="e">
        <f t="shared" si="1"/>
        <v>#N/A</v>
      </c>
      <c r="I92" t="e">
        <f>IF(VLOOKUP('Reported Performance Table'!D92,'Master List'!$B$45:$D$143,3,FALSE)="","No",VLOOKUP('Reported Performance Table'!D92,'Master List'!$B$45:$D$143,3,FALSE))</f>
        <v>#N/A</v>
      </c>
      <c r="J92" s="178" t="str">
        <f>IF('Reported Performance Table'!D92="","",
  IF('Reported Performance Table'!E92="Yes",
   IF('Reported Performance Table'!F92="Premium","Premium_LUNA_CCT","LUNA_CCT"),
   IF('Reported Performance Table'!B92="Outdoor Luminaires",
    IF(OR('Reported Performance Table'!D92="Fuel Pump Canopy Luminaires",'Reported Performance Table'!D92="Sports Lighting"),
     IF('Reported Performance Table'!F92="Premium","Premium_Sports_and_Fuel_Pump_CCT", "Sports_and_Fuel_Pump_CCT"),
     IF('Reported Performance Table'!F92="Premium","Premium_Outdoor_CCT","Outdoor_CCT")),
    IF('Reported Performance Table'!F92="Premium","Premium_CCT","Reported_CCT"))))</f>
        <v/>
      </c>
      <c r="K92" t="str">
        <f>IF('Reported Performance Table'!D92="","",IF(J92="LUNA_CCT",VLOOKUP('Reported Performance Table'!D92,'Master List'!$B$45:$E$143,4,FALSE),"Reported_BUG"))</f>
        <v/>
      </c>
      <c r="L92" t="str">
        <f>IF('Reported Performance Table'!D92="","",IF(AND('Reported Performance Table'!$E92="Yes",OR('Reported Performance Table'!$D92='Master List'!$B$45,'Reported Performance Table'!$D92='Master List'!$B$46,'Reported Performance Table'!$D92='Master List'!$B$47,'Reported Performance Table'!$D92='Master List'!$B$49,'Reported Performance Table'!$D92='Master List'!$B$51,'Reported Performance Table'!$D92='Master List'!$B$115,'Reported Performance Table'!$D92='Master List'!$B$118,'Reported Performance Table'!$D92='Master List'!$B$142)),"LUNA_Dimming","Dimming_Capability_and_Range"))</f>
        <v/>
      </c>
    </row>
    <row r="93" spans="1:12" x14ac:dyDescent="0.25">
      <c r="A93" s="54">
        <v>100</v>
      </c>
      <c r="B93" s="55"/>
      <c r="D93" s="21" t="e">
        <f>VLOOKUP('Reported Performance Table'!C93,'Master List'!$B$22:$C$41,2,FALSE)</f>
        <v>#N/A</v>
      </c>
      <c r="E93" t="e">
        <f>VLOOKUP('Reported Performance Table'!D93,'Master List'!$B$45:$C$143,2,FALSE)</f>
        <v>#N/A</v>
      </c>
      <c r="F93" t="e">
        <f>VLOOKUP('Reported Performance Table'!C93,'Master List'!$B$22:$D$42,3,FALSE)</f>
        <v>#N/A</v>
      </c>
      <c r="G93" s="100" t="e">
        <f>VLOOKUP('Reported Performance Table'!B93,'Master List'!$B$11:$D$19,3,FALSE)</f>
        <v>#N/A</v>
      </c>
      <c r="H93" t="e">
        <f t="shared" si="1"/>
        <v>#N/A</v>
      </c>
      <c r="I93" t="e">
        <f>IF(VLOOKUP('Reported Performance Table'!D93,'Master List'!$B$45:$D$143,3,FALSE)="","No",VLOOKUP('Reported Performance Table'!D93,'Master List'!$B$45:$D$143,3,FALSE))</f>
        <v>#N/A</v>
      </c>
      <c r="J93" s="178" t="str">
        <f>IF('Reported Performance Table'!D93="","",
  IF('Reported Performance Table'!E93="Yes",
   IF('Reported Performance Table'!F93="Premium","Premium_LUNA_CCT","LUNA_CCT"),
   IF('Reported Performance Table'!B93="Outdoor Luminaires",
    IF(OR('Reported Performance Table'!D93="Fuel Pump Canopy Luminaires",'Reported Performance Table'!D93="Sports Lighting"),
     IF('Reported Performance Table'!F93="Premium","Premium_Sports_and_Fuel_Pump_CCT", "Sports_and_Fuel_Pump_CCT"),
     IF('Reported Performance Table'!F93="Premium","Premium_Outdoor_CCT","Outdoor_CCT")),
    IF('Reported Performance Table'!F93="Premium","Premium_CCT","Reported_CCT"))))</f>
        <v/>
      </c>
      <c r="K93" t="str">
        <f>IF('Reported Performance Table'!D93="","",IF(J93="LUNA_CCT",VLOOKUP('Reported Performance Table'!D93,'Master List'!$B$45:$E$143,4,FALSE),"Reported_BUG"))</f>
        <v/>
      </c>
      <c r="L93" t="str">
        <f>IF('Reported Performance Table'!D93="","",IF(AND('Reported Performance Table'!$E93="Yes",OR('Reported Performance Table'!$D93='Master List'!$B$45,'Reported Performance Table'!$D93='Master List'!$B$46,'Reported Performance Table'!$D93='Master List'!$B$47,'Reported Performance Table'!$D93='Master List'!$B$49,'Reported Performance Table'!$D93='Master List'!$B$51,'Reported Performance Table'!$D93='Master List'!$B$115,'Reported Performance Table'!$D93='Master List'!$B$118,'Reported Performance Table'!$D93='Master List'!$B$142)),"LUNA_Dimming","Dimming_Capability_and_Range"))</f>
        <v/>
      </c>
    </row>
    <row r="94" spans="1:12" x14ac:dyDescent="0.25">
      <c r="A94" s="54">
        <v>101</v>
      </c>
      <c r="B94" s="55"/>
      <c r="D94" s="21" t="e">
        <f>VLOOKUP('Reported Performance Table'!C94,'Master List'!$B$22:$C$41,2,FALSE)</f>
        <v>#N/A</v>
      </c>
      <c r="E94" t="e">
        <f>VLOOKUP('Reported Performance Table'!D94,'Master List'!$B$45:$C$143,2,FALSE)</f>
        <v>#N/A</v>
      </c>
      <c r="F94" t="e">
        <f>VLOOKUP('Reported Performance Table'!C94,'Master List'!$B$22:$D$42,3,FALSE)</f>
        <v>#N/A</v>
      </c>
      <c r="G94" s="100" t="e">
        <f>VLOOKUP('Reported Performance Table'!B94,'Master List'!$B$11:$D$19,3,FALSE)</f>
        <v>#N/A</v>
      </c>
      <c r="H94" t="e">
        <f t="shared" si="1"/>
        <v>#N/A</v>
      </c>
      <c r="I94" t="e">
        <f>IF(VLOOKUP('Reported Performance Table'!D94,'Master List'!$B$45:$D$143,3,FALSE)="","No",VLOOKUP('Reported Performance Table'!D94,'Master List'!$B$45:$D$143,3,FALSE))</f>
        <v>#N/A</v>
      </c>
      <c r="J94" s="178" t="str">
        <f>IF('Reported Performance Table'!D94="","",
  IF('Reported Performance Table'!E94="Yes",
   IF('Reported Performance Table'!F94="Premium","Premium_LUNA_CCT","LUNA_CCT"),
   IF('Reported Performance Table'!B94="Outdoor Luminaires",
    IF(OR('Reported Performance Table'!D94="Fuel Pump Canopy Luminaires",'Reported Performance Table'!D94="Sports Lighting"),
     IF('Reported Performance Table'!F94="Premium","Premium_Sports_and_Fuel_Pump_CCT", "Sports_and_Fuel_Pump_CCT"),
     IF('Reported Performance Table'!F94="Premium","Premium_Outdoor_CCT","Outdoor_CCT")),
    IF('Reported Performance Table'!F94="Premium","Premium_CCT","Reported_CCT"))))</f>
        <v/>
      </c>
      <c r="K94" t="str">
        <f>IF('Reported Performance Table'!D94="","",IF(J94="LUNA_CCT",VLOOKUP('Reported Performance Table'!D94,'Master List'!$B$45:$E$143,4,FALSE),"Reported_BUG"))</f>
        <v/>
      </c>
      <c r="L94" t="str">
        <f>IF('Reported Performance Table'!D94="","",IF(AND('Reported Performance Table'!$E94="Yes",OR('Reported Performance Table'!$D94='Master List'!$B$45,'Reported Performance Table'!$D94='Master List'!$B$46,'Reported Performance Table'!$D94='Master List'!$B$47,'Reported Performance Table'!$D94='Master List'!$B$49,'Reported Performance Table'!$D94='Master List'!$B$51,'Reported Performance Table'!$D94='Master List'!$B$115,'Reported Performance Table'!$D94='Master List'!$B$118,'Reported Performance Table'!$D94='Master List'!$B$142)),"LUNA_Dimming","Dimming_Capability_and_Range"))</f>
        <v/>
      </c>
    </row>
    <row r="95" spans="1:12" x14ac:dyDescent="0.25">
      <c r="A95" s="54">
        <v>102</v>
      </c>
      <c r="B95" s="55"/>
      <c r="D95" s="21" t="e">
        <f>VLOOKUP('Reported Performance Table'!C95,'Master List'!$B$22:$C$41,2,FALSE)</f>
        <v>#N/A</v>
      </c>
      <c r="E95" t="e">
        <f>VLOOKUP('Reported Performance Table'!D95,'Master List'!$B$45:$C$143,2,FALSE)</f>
        <v>#N/A</v>
      </c>
      <c r="F95" t="e">
        <f>VLOOKUP('Reported Performance Table'!C95,'Master List'!$B$22:$D$42,3,FALSE)</f>
        <v>#N/A</v>
      </c>
      <c r="G95" s="100" t="e">
        <f>VLOOKUP('Reported Performance Table'!B95,'Master List'!$B$11:$D$19,3,FALSE)</f>
        <v>#N/A</v>
      </c>
      <c r="H95" t="e">
        <f t="shared" si="1"/>
        <v>#N/A</v>
      </c>
      <c r="I95" t="e">
        <f>IF(VLOOKUP('Reported Performance Table'!D95,'Master List'!$B$45:$D$143,3,FALSE)="","No",VLOOKUP('Reported Performance Table'!D95,'Master List'!$B$45:$D$143,3,FALSE))</f>
        <v>#N/A</v>
      </c>
      <c r="J95" s="178" t="str">
        <f>IF('Reported Performance Table'!D95="","",
  IF('Reported Performance Table'!E95="Yes",
   IF('Reported Performance Table'!F95="Premium","Premium_LUNA_CCT","LUNA_CCT"),
   IF('Reported Performance Table'!B95="Outdoor Luminaires",
    IF(OR('Reported Performance Table'!D95="Fuel Pump Canopy Luminaires",'Reported Performance Table'!D95="Sports Lighting"),
     IF('Reported Performance Table'!F95="Premium","Premium_Sports_and_Fuel_Pump_CCT", "Sports_and_Fuel_Pump_CCT"),
     IF('Reported Performance Table'!F95="Premium","Premium_Outdoor_CCT","Outdoor_CCT")),
    IF('Reported Performance Table'!F95="Premium","Premium_CCT","Reported_CCT"))))</f>
        <v/>
      </c>
      <c r="K95" t="str">
        <f>IF('Reported Performance Table'!D95="","",IF(J95="LUNA_CCT",VLOOKUP('Reported Performance Table'!D95,'Master List'!$B$45:$E$143,4,FALSE),"Reported_BUG"))</f>
        <v/>
      </c>
      <c r="L95" t="str">
        <f>IF('Reported Performance Table'!D95="","",IF(AND('Reported Performance Table'!$E95="Yes",OR('Reported Performance Table'!$D95='Master List'!$B$45,'Reported Performance Table'!$D95='Master List'!$B$46,'Reported Performance Table'!$D95='Master List'!$B$47,'Reported Performance Table'!$D95='Master List'!$B$49,'Reported Performance Table'!$D95='Master List'!$B$51,'Reported Performance Table'!$D95='Master List'!$B$115,'Reported Performance Table'!$D95='Master List'!$B$118,'Reported Performance Table'!$D95='Master List'!$B$142)),"LUNA_Dimming","Dimming_Capability_and_Range"))</f>
        <v/>
      </c>
    </row>
    <row r="96" spans="1:12" x14ac:dyDescent="0.25">
      <c r="A96" s="54">
        <v>103</v>
      </c>
      <c r="B96" s="55"/>
      <c r="D96" s="21" t="e">
        <f>VLOOKUP('Reported Performance Table'!C96,'Master List'!$B$22:$C$41,2,FALSE)</f>
        <v>#N/A</v>
      </c>
      <c r="E96" t="e">
        <f>VLOOKUP('Reported Performance Table'!D96,'Master List'!$B$45:$C$143,2,FALSE)</f>
        <v>#N/A</v>
      </c>
      <c r="F96" t="e">
        <f>VLOOKUP('Reported Performance Table'!C96,'Master List'!$B$22:$D$42,3,FALSE)</f>
        <v>#N/A</v>
      </c>
      <c r="G96" s="100" t="e">
        <f>VLOOKUP('Reported Performance Table'!B96,'Master List'!$B$11:$D$19,3,FALSE)</f>
        <v>#N/A</v>
      </c>
      <c r="H96" t="e">
        <f t="shared" si="1"/>
        <v>#N/A</v>
      </c>
      <c r="I96" t="e">
        <f>IF(VLOOKUP('Reported Performance Table'!D96,'Master List'!$B$45:$D$143,3,FALSE)="","No",VLOOKUP('Reported Performance Table'!D96,'Master List'!$B$45:$D$143,3,FALSE))</f>
        <v>#N/A</v>
      </c>
      <c r="J96" s="178" t="str">
        <f>IF('Reported Performance Table'!D96="","",
  IF('Reported Performance Table'!E96="Yes",
   IF('Reported Performance Table'!F96="Premium","Premium_LUNA_CCT","LUNA_CCT"),
   IF('Reported Performance Table'!B96="Outdoor Luminaires",
    IF(OR('Reported Performance Table'!D96="Fuel Pump Canopy Luminaires",'Reported Performance Table'!D96="Sports Lighting"),
     IF('Reported Performance Table'!F96="Premium","Premium_Sports_and_Fuel_Pump_CCT", "Sports_and_Fuel_Pump_CCT"),
     IF('Reported Performance Table'!F96="Premium","Premium_Outdoor_CCT","Outdoor_CCT")),
    IF('Reported Performance Table'!F96="Premium","Premium_CCT","Reported_CCT"))))</f>
        <v/>
      </c>
      <c r="K96" t="str">
        <f>IF('Reported Performance Table'!D96="","",IF(J96="LUNA_CCT",VLOOKUP('Reported Performance Table'!D96,'Master List'!$B$45:$E$143,4,FALSE),"Reported_BUG"))</f>
        <v/>
      </c>
      <c r="L96" t="str">
        <f>IF('Reported Performance Table'!D96="","",IF(AND('Reported Performance Table'!$E96="Yes",OR('Reported Performance Table'!$D96='Master List'!$B$45,'Reported Performance Table'!$D96='Master List'!$B$46,'Reported Performance Table'!$D96='Master List'!$B$47,'Reported Performance Table'!$D96='Master List'!$B$49,'Reported Performance Table'!$D96='Master List'!$B$51,'Reported Performance Table'!$D96='Master List'!$B$115,'Reported Performance Table'!$D96='Master List'!$B$118,'Reported Performance Table'!$D96='Master List'!$B$142)),"LUNA_Dimming","Dimming_Capability_and_Range"))</f>
        <v/>
      </c>
    </row>
    <row r="97" spans="1:12" x14ac:dyDescent="0.25">
      <c r="A97" s="54">
        <v>104</v>
      </c>
      <c r="B97" s="55"/>
      <c r="D97" s="21" t="e">
        <f>VLOOKUP('Reported Performance Table'!C97,'Master List'!$B$22:$C$41,2,FALSE)</f>
        <v>#N/A</v>
      </c>
      <c r="E97" t="e">
        <f>VLOOKUP('Reported Performance Table'!D97,'Master List'!$B$45:$C$143,2,FALSE)</f>
        <v>#N/A</v>
      </c>
      <c r="F97" t="e">
        <f>VLOOKUP('Reported Performance Table'!C97,'Master List'!$B$22:$D$42,3,FALSE)</f>
        <v>#N/A</v>
      </c>
      <c r="G97" s="100" t="e">
        <f>VLOOKUP('Reported Performance Table'!B97,'Master List'!$B$11:$D$19,3,FALSE)</f>
        <v>#N/A</v>
      </c>
      <c r="H97" t="e">
        <f t="shared" si="1"/>
        <v>#N/A</v>
      </c>
      <c r="I97" t="e">
        <f>IF(VLOOKUP('Reported Performance Table'!D97,'Master List'!$B$45:$D$143,3,FALSE)="","No",VLOOKUP('Reported Performance Table'!D97,'Master List'!$B$45:$D$143,3,FALSE))</f>
        <v>#N/A</v>
      </c>
      <c r="J97" s="178" t="str">
        <f>IF('Reported Performance Table'!D97="","",
  IF('Reported Performance Table'!E97="Yes",
   IF('Reported Performance Table'!F97="Premium","Premium_LUNA_CCT","LUNA_CCT"),
   IF('Reported Performance Table'!B97="Outdoor Luminaires",
    IF(OR('Reported Performance Table'!D97="Fuel Pump Canopy Luminaires",'Reported Performance Table'!D97="Sports Lighting"),
     IF('Reported Performance Table'!F97="Premium","Premium_Sports_and_Fuel_Pump_CCT", "Sports_and_Fuel_Pump_CCT"),
     IF('Reported Performance Table'!F97="Premium","Premium_Outdoor_CCT","Outdoor_CCT")),
    IF('Reported Performance Table'!F97="Premium","Premium_CCT","Reported_CCT"))))</f>
        <v/>
      </c>
      <c r="K97" t="str">
        <f>IF('Reported Performance Table'!D97="","",IF(J97="LUNA_CCT",VLOOKUP('Reported Performance Table'!D97,'Master List'!$B$45:$E$143,4,FALSE),"Reported_BUG"))</f>
        <v/>
      </c>
      <c r="L97" t="str">
        <f>IF('Reported Performance Table'!D97="","",IF(AND('Reported Performance Table'!$E97="Yes",OR('Reported Performance Table'!$D97='Master List'!$B$45,'Reported Performance Table'!$D97='Master List'!$B$46,'Reported Performance Table'!$D97='Master List'!$B$47,'Reported Performance Table'!$D97='Master List'!$B$49,'Reported Performance Table'!$D97='Master List'!$B$51,'Reported Performance Table'!$D97='Master List'!$B$115,'Reported Performance Table'!$D97='Master List'!$B$118,'Reported Performance Table'!$D97='Master List'!$B$142)),"LUNA_Dimming","Dimming_Capability_and_Range"))</f>
        <v/>
      </c>
    </row>
    <row r="98" spans="1:12" x14ac:dyDescent="0.25">
      <c r="A98" s="54">
        <v>105</v>
      </c>
      <c r="B98" s="55"/>
      <c r="D98" s="21" t="e">
        <f>VLOOKUP('Reported Performance Table'!C98,'Master List'!$B$22:$C$41,2,FALSE)</f>
        <v>#N/A</v>
      </c>
      <c r="E98" t="e">
        <f>VLOOKUP('Reported Performance Table'!D98,'Master List'!$B$45:$C$143,2,FALSE)</f>
        <v>#N/A</v>
      </c>
      <c r="F98" t="e">
        <f>VLOOKUP('Reported Performance Table'!C98,'Master List'!$B$22:$D$42,3,FALSE)</f>
        <v>#N/A</v>
      </c>
      <c r="G98" s="100" t="e">
        <f>VLOOKUP('Reported Performance Table'!B98,'Master List'!$B$11:$D$19,3,FALSE)</f>
        <v>#N/A</v>
      </c>
      <c r="H98" t="e">
        <f t="shared" si="1"/>
        <v>#N/A</v>
      </c>
      <c r="I98" t="e">
        <f>IF(VLOOKUP('Reported Performance Table'!D98,'Master List'!$B$45:$D$143,3,FALSE)="","No",VLOOKUP('Reported Performance Table'!D98,'Master List'!$B$45:$D$143,3,FALSE))</f>
        <v>#N/A</v>
      </c>
      <c r="J98" s="178" t="str">
        <f>IF('Reported Performance Table'!D98="","",
  IF('Reported Performance Table'!E98="Yes",
   IF('Reported Performance Table'!F98="Premium","Premium_LUNA_CCT","LUNA_CCT"),
   IF('Reported Performance Table'!B98="Outdoor Luminaires",
    IF(OR('Reported Performance Table'!D98="Fuel Pump Canopy Luminaires",'Reported Performance Table'!D98="Sports Lighting"),
     IF('Reported Performance Table'!F98="Premium","Premium_Sports_and_Fuel_Pump_CCT", "Sports_and_Fuel_Pump_CCT"),
     IF('Reported Performance Table'!F98="Premium","Premium_Outdoor_CCT","Outdoor_CCT")),
    IF('Reported Performance Table'!F98="Premium","Premium_CCT","Reported_CCT"))))</f>
        <v/>
      </c>
      <c r="K98" t="str">
        <f>IF('Reported Performance Table'!D98="","",IF(J98="LUNA_CCT",VLOOKUP('Reported Performance Table'!D98,'Master List'!$B$45:$E$143,4,FALSE),"Reported_BUG"))</f>
        <v/>
      </c>
      <c r="L98" t="str">
        <f>IF('Reported Performance Table'!D98="","",IF(AND('Reported Performance Table'!$E98="Yes",OR('Reported Performance Table'!$D98='Master List'!$B$45,'Reported Performance Table'!$D98='Master List'!$B$46,'Reported Performance Table'!$D98='Master List'!$B$47,'Reported Performance Table'!$D98='Master List'!$B$49,'Reported Performance Table'!$D98='Master List'!$B$51,'Reported Performance Table'!$D98='Master List'!$B$115,'Reported Performance Table'!$D98='Master List'!$B$118,'Reported Performance Table'!$D98='Master List'!$B$142)),"LUNA_Dimming","Dimming_Capability_and_Range"))</f>
        <v/>
      </c>
    </row>
    <row r="99" spans="1:12" x14ac:dyDescent="0.25">
      <c r="A99" s="54">
        <v>106</v>
      </c>
      <c r="B99" s="55"/>
      <c r="D99" s="21" t="e">
        <f>VLOOKUP('Reported Performance Table'!C99,'Master List'!$B$22:$C$41,2,FALSE)</f>
        <v>#N/A</v>
      </c>
      <c r="E99" t="e">
        <f>VLOOKUP('Reported Performance Table'!D99,'Master List'!$B$45:$C$143,2,FALSE)</f>
        <v>#N/A</v>
      </c>
      <c r="F99" t="e">
        <f>VLOOKUP('Reported Performance Table'!C99,'Master List'!$B$22:$D$42,3,FALSE)</f>
        <v>#N/A</v>
      </c>
      <c r="G99" s="100" t="e">
        <f>VLOOKUP('Reported Performance Table'!B99,'Master List'!$B$11:$D$19,3,FALSE)</f>
        <v>#N/A</v>
      </c>
      <c r="H99" t="e">
        <f t="shared" si="1"/>
        <v>#N/A</v>
      </c>
      <c r="I99" t="e">
        <f>IF(VLOOKUP('Reported Performance Table'!D99,'Master List'!$B$45:$D$143,3,FALSE)="","No",VLOOKUP('Reported Performance Table'!D99,'Master List'!$B$45:$D$143,3,FALSE))</f>
        <v>#N/A</v>
      </c>
      <c r="J99" s="178" t="str">
        <f>IF('Reported Performance Table'!D99="","",
  IF('Reported Performance Table'!E99="Yes",
   IF('Reported Performance Table'!F99="Premium","Premium_LUNA_CCT","LUNA_CCT"),
   IF('Reported Performance Table'!B99="Outdoor Luminaires",
    IF(OR('Reported Performance Table'!D99="Fuel Pump Canopy Luminaires",'Reported Performance Table'!D99="Sports Lighting"),
     IF('Reported Performance Table'!F99="Premium","Premium_Sports_and_Fuel_Pump_CCT", "Sports_and_Fuel_Pump_CCT"),
     IF('Reported Performance Table'!F99="Premium","Premium_Outdoor_CCT","Outdoor_CCT")),
    IF('Reported Performance Table'!F99="Premium","Premium_CCT","Reported_CCT"))))</f>
        <v/>
      </c>
      <c r="K99" t="str">
        <f>IF('Reported Performance Table'!D99="","",IF(J99="LUNA_CCT",VLOOKUP('Reported Performance Table'!D99,'Master List'!$B$45:$E$143,4,FALSE),"Reported_BUG"))</f>
        <v/>
      </c>
      <c r="L99" t="str">
        <f>IF('Reported Performance Table'!D99="","",IF(AND('Reported Performance Table'!$E99="Yes",OR('Reported Performance Table'!$D99='Master List'!$B$45,'Reported Performance Table'!$D99='Master List'!$B$46,'Reported Performance Table'!$D99='Master List'!$B$47,'Reported Performance Table'!$D99='Master List'!$B$49,'Reported Performance Table'!$D99='Master List'!$B$51,'Reported Performance Table'!$D99='Master List'!$B$115,'Reported Performance Table'!$D99='Master List'!$B$118,'Reported Performance Table'!$D99='Master List'!$B$142)),"LUNA_Dimming","Dimming_Capability_and_Range"))</f>
        <v/>
      </c>
    </row>
    <row r="100" spans="1:12" x14ac:dyDescent="0.25">
      <c r="A100" s="54">
        <v>107</v>
      </c>
      <c r="B100" s="55"/>
      <c r="D100" s="21" t="e">
        <f>VLOOKUP('Reported Performance Table'!C100,'Master List'!$B$22:$C$41,2,FALSE)</f>
        <v>#N/A</v>
      </c>
      <c r="E100" t="e">
        <f>VLOOKUP('Reported Performance Table'!D100,'Master List'!$B$45:$C$143,2,FALSE)</f>
        <v>#N/A</v>
      </c>
      <c r="F100" t="e">
        <f>VLOOKUP('Reported Performance Table'!C100,'Master List'!$B$22:$D$42,3,FALSE)</f>
        <v>#N/A</v>
      </c>
      <c r="G100" s="100" t="e">
        <f>VLOOKUP('Reported Performance Table'!B100,'Master List'!$B$11:$D$19,3,FALSE)</f>
        <v>#N/A</v>
      </c>
      <c r="H100" t="e">
        <f t="shared" si="1"/>
        <v>#N/A</v>
      </c>
      <c r="I100" t="e">
        <f>IF(VLOOKUP('Reported Performance Table'!D100,'Master List'!$B$45:$D$143,3,FALSE)="","No",VLOOKUP('Reported Performance Table'!D100,'Master List'!$B$45:$D$143,3,FALSE))</f>
        <v>#N/A</v>
      </c>
      <c r="J100" s="178" t="str">
        <f>IF('Reported Performance Table'!D100="","",
  IF('Reported Performance Table'!E100="Yes",
   IF('Reported Performance Table'!F100="Premium","Premium_LUNA_CCT","LUNA_CCT"),
   IF('Reported Performance Table'!B100="Outdoor Luminaires",
    IF(OR('Reported Performance Table'!D100="Fuel Pump Canopy Luminaires",'Reported Performance Table'!D100="Sports Lighting"),
     IF('Reported Performance Table'!F100="Premium","Premium_Sports_and_Fuel_Pump_CCT", "Sports_and_Fuel_Pump_CCT"),
     IF('Reported Performance Table'!F100="Premium","Premium_Outdoor_CCT","Outdoor_CCT")),
    IF('Reported Performance Table'!F100="Premium","Premium_CCT","Reported_CCT"))))</f>
        <v/>
      </c>
      <c r="K100" t="str">
        <f>IF('Reported Performance Table'!D100="","",IF(J100="LUNA_CCT",VLOOKUP('Reported Performance Table'!D100,'Master List'!$B$45:$E$143,4,FALSE),"Reported_BUG"))</f>
        <v/>
      </c>
      <c r="L100" t="str">
        <f>IF('Reported Performance Table'!D100="","",IF(AND('Reported Performance Table'!$E100="Yes",OR('Reported Performance Table'!$D100='Master List'!$B$45,'Reported Performance Table'!$D100='Master List'!$B$46,'Reported Performance Table'!$D100='Master List'!$B$47,'Reported Performance Table'!$D100='Master List'!$B$49,'Reported Performance Table'!$D100='Master List'!$B$51,'Reported Performance Table'!$D100='Master List'!$B$115,'Reported Performance Table'!$D100='Master List'!$B$118,'Reported Performance Table'!$D100='Master List'!$B$142)),"LUNA_Dimming","Dimming_Capability_and_Range"))</f>
        <v/>
      </c>
    </row>
    <row r="101" spans="1:12" x14ac:dyDescent="0.25">
      <c r="A101" s="54">
        <v>108</v>
      </c>
      <c r="B101" s="55"/>
      <c r="D101" s="21" t="e">
        <f>VLOOKUP('Reported Performance Table'!C101,'Master List'!$B$22:$C$41,2,FALSE)</f>
        <v>#N/A</v>
      </c>
      <c r="E101" t="e">
        <f>VLOOKUP('Reported Performance Table'!D101,'Master List'!$B$45:$C$143,2,FALSE)</f>
        <v>#N/A</v>
      </c>
      <c r="F101" t="e">
        <f>VLOOKUP('Reported Performance Table'!C101,'Master List'!$B$22:$D$42,3,FALSE)</f>
        <v>#N/A</v>
      </c>
      <c r="G101" s="100" t="e">
        <f>VLOOKUP('Reported Performance Table'!B101,'Master List'!$B$11:$D$19,3,FALSE)</f>
        <v>#N/A</v>
      </c>
      <c r="H101" t="e">
        <f t="shared" si="1"/>
        <v>#N/A</v>
      </c>
      <c r="I101" t="e">
        <f>IF(VLOOKUP('Reported Performance Table'!D101,'Master List'!$B$45:$D$143,3,FALSE)="","No",VLOOKUP('Reported Performance Table'!D101,'Master List'!$B$45:$D$143,3,FALSE))</f>
        <v>#N/A</v>
      </c>
      <c r="J101" s="178" t="str">
        <f>IF('Reported Performance Table'!D101="","",
  IF('Reported Performance Table'!E101="Yes",
   IF('Reported Performance Table'!F101="Premium","Premium_LUNA_CCT","LUNA_CCT"),
   IF('Reported Performance Table'!B101="Outdoor Luminaires",
    IF(OR('Reported Performance Table'!D101="Fuel Pump Canopy Luminaires",'Reported Performance Table'!D101="Sports Lighting"),
     IF('Reported Performance Table'!F101="Premium","Premium_Sports_and_Fuel_Pump_CCT", "Sports_and_Fuel_Pump_CCT"),
     IF('Reported Performance Table'!F101="Premium","Premium_Outdoor_CCT","Outdoor_CCT")),
    IF('Reported Performance Table'!F101="Premium","Premium_CCT","Reported_CCT"))))</f>
        <v/>
      </c>
      <c r="K101" t="str">
        <f>IF('Reported Performance Table'!D101="","",IF(J101="LUNA_CCT",VLOOKUP('Reported Performance Table'!D101,'Master List'!$B$45:$E$143,4,FALSE),"Reported_BUG"))</f>
        <v/>
      </c>
      <c r="L101" t="str">
        <f>IF('Reported Performance Table'!D101="","",IF(AND('Reported Performance Table'!$E101="Yes",OR('Reported Performance Table'!$D101='Master List'!$B$45,'Reported Performance Table'!$D101='Master List'!$B$46,'Reported Performance Table'!$D101='Master List'!$B$47,'Reported Performance Table'!$D101='Master List'!$B$49,'Reported Performance Table'!$D101='Master List'!$B$51,'Reported Performance Table'!$D101='Master List'!$B$115,'Reported Performance Table'!$D101='Master List'!$B$118,'Reported Performance Table'!$D101='Master List'!$B$142)),"LUNA_Dimming","Dimming_Capability_and_Range"))</f>
        <v/>
      </c>
    </row>
    <row r="102" spans="1:12" x14ac:dyDescent="0.25">
      <c r="A102" s="54">
        <v>109</v>
      </c>
      <c r="B102" s="55"/>
      <c r="D102" s="21" t="e">
        <f>VLOOKUP('Reported Performance Table'!C102,'Master List'!$B$22:$C$41,2,FALSE)</f>
        <v>#N/A</v>
      </c>
      <c r="E102" t="e">
        <f>VLOOKUP('Reported Performance Table'!D102,'Master List'!$B$45:$C$143,2,FALSE)</f>
        <v>#N/A</v>
      </c>
      <c r="F102" t="e">
        <f>VLOOKUP('Reported Performance Table'!C102,'Master List'!$B$22:$D$42,3,FALSE)</f>
        <v>#N/A</v>
      </c>
      <c r="G102" s="100" t="e">
        <f>VLOOKUP('Reported Performance Table'!B102,'Master List'!$B$11:$D$19,3,FALSE)</f>
        <v>#N/A</v>
      </c>
      <c r="H102" t="e">
        <f t="shared" si="1"/>
        <v>#N/A</v>
      </c>
      <c r="I102" t="e">
        <f>IF(VLOOKUP('Reported Performance Table'!D102,'Master List'!$B$45:$D$143,3,FALSE)="","No",VLOOKUP('Reported Performance Table'!D102,'Master List'!$B$45:$D$143,3,FALSE))</f>
        <v>#N/A</v>
      </c>
      <c r="J102" s="178" t="str">
        <f>IF('Reported Performance Table'!D102="","",
  IF('Reported Performance Table'!E102="Yes",
   IF('Reported Performance Table'!F102="Premium","Premium_LUNA_CCT","LUNA_CCT"),
   IF('Reported Performance Table'!B102="Outdoor Luminaires",
    IF(OR('Reported Performance Table'!D102="Fuel Pump Canopy Luminaires",'Reported Performance Table'!D102="Sports Lighting"),
     IF('Reported Performance Table'!F102="Premium","Premium_Sports_and_Fuel_Pump_CCT", "Sports_and_Fuel_Pump_CCT"),
     IF('Reported Performance Table'!F102="Premium","Premium_Outdoor_CCT","Outdoor_CCT")),
    IF('Reported Performance Table'!F102="Premium","Premium_CCT","Reported_CCT"))))</f>
        <v/>
      </c>
      <c r="K102" t="str">
        <f>IF('Reported Performance Table'!D102="","",IF(J102="LUNA_CCT",VLOOKUP('Reported Performance Table'!D102,'Master List'!$B$45:$E$143,4,FALSE),"Reported_BUG"))</f>
        <v/>
      </c>
      <c r="L102" t="str">
        <f>IF('Reported Performance Table'!D102="","",IF(AND('Reported Performance Table'!$E102="Yes",OR('Reported Performance Table'!$D102='Master List'!$B$45,'Reported Performance Table'!$D102='Master List'!$B$46,'Reported Performance Table'!$D102='Master List'!$B$47,'Reported Performance Table'!$D102='Master List'!$B$49,'Reported Performance Table'!$D102='Master List'!$B$51,'Reported Performance Table'!$D102='Master List'!$B$115,'Reported Performance Table'!$D102='Master List'!$B$118,'Reported Performance Table'!$D102='Master List'!$B$142)),"LUNA_Dimming","Dimming_Capability_and_Range"))</f>
        <v/>
      </c>
    </row>
    <row r="103" spans="1:12" x14ac:dyDescent="0.25">
      <c r="A103" s="54">
        <v>110</v>
      </c>
      <c r="B103" s="55"/>
      <c r="D103" s="21" t="e">
        <f>VLOOKUP('Reported Performance Table'!C103,'Master List'!$B$22:$C$41,2,FALSE)</f>
        <v>#N/A</v>
      </c>
      <c r="E103" t="e">
        <f>VLOOKUP('Reported Performance Table'!D103,'Master List'!$B$45:$C$143,2,FALSE)</f>
        <v>#N/A</v>
      </c>
      <c r="F103" t="e">
        <f>VLOOKUP('Reported Performance Table'!C103,'Master List'!$B$22:$D$42,3,FALSE)</f>
        <v>#N/A</v>
      </c>
      <c r="G103" s="100" t="e">
        <f>VLOOKUP('Reported Performance Table'!B103,'Master List'!$B$11:$D$19,3,FALSE)</f>
        <v>#N/A</v>
      </c>
      <c r="H103" t="e">
        <f t="shared" si="1"/>
        <v>#N/A</v>
      </c>
      <c r="I103" t="e">
        <f>IF(VLOOKUP('Reported Performance Table'!D103,'Master List'!$B$45:$D$143,3,FALSE)="","No",VLOOKUP('Reported Performance Table'!D103,'Master List'!$B$45:$D$143,3,FALSE))</f>
        <v>#N/A</v>
      </c>
      <c r="J103" s="178" t="str">
        <f>IF('Reported Performance Table'!D103="","",
  IF('Reported Performance Table'!E103="Yes",
   IF('Reported Performance Table'!F103="Premium","Premium_LUNA_CCT","LUNA_CCT"),
   IF('Reported Performance Table'!B103="Outdoor Luminaires",
    IF(OR('Reported Performance Table'!D103="Fuel Pump Canopy Luminaires",'Reported Performance Table'!D103="Sports Lighting"),
     IF('Reported Performance Table'!F103="Premium","Premium_Sports_and_Fuel_Pump_CCT", "Sports_and_Fuel_Pump_CCT"),
     IF('Reported Performance Table'!F103="Premium","Premium_Outdoor_CCT","Outdoor_CCT")),
    IF('Reported Performance Table'!F103="Premium","Premium_CCT","Reported_CCT"))))</f>
        <v/>
      </c>
      <c r="K103" t="str">
        <f>IF('Reported Performance Table'!D103="","",IF(J103="LUNA_CCT",VLOOKUP('Reported Performance Table'!D103,'Master List'!$B$45:$E$143,4,FALSE),"Reported_BUG"))</f>
        <v/>
      </c>
      <c r="L103" t="str">
        <f>IF('Reported Performance Table'!D103="","",IF(AND('Reported Performance Table'!$E103="Yes",OR('Reported Performance Table'!$D103='Master List'!$B$45,'Reported Performance Table'!$D103='Master List'!$B$46,'Reported Performance Table'!$D103='Master List'!$B$47,'Reported Performance Table'!$D103='Master List'!$B$49,'Reported Performance Table'!$D103='Master List'!$B$51,'Reported Performance Table'!$D103='Master List'!$B$115,'Reported Performance Table'!$D103='Master List'!$B$118,'Reported Performance Table'!$D103='Master List'!$B$142)),"LUNA_Dimming","Dimming_Capability_and_Range"))</f>
        <v/>
      </c>
    </row>
    <row r="104" spans="1:12" x14ac:dyDescent="0.25">
      <c r="A104" s="54">
        <v>111</v>
      </c>
      <c r="B104" s="55"/>
      <c r="D104" s="21" t="e">
        <f>VLOOKUP('Reported Performance Table'!C104,'Master List'!$B$22:$C$41,2,FALSE)</f>
        <v>#N/A</v>
      </c>
      <c r="E104" t="e">
        <f>VLOOKUP('Reported Performance Table'!D104,'Master List'!$B$45:$C$143,2,FALSE)</f>
        <v>#N/A</v>
      </c>
      <c r="F104" t="e">
        <f>VLOOKUP('Reported Performance Table'!C104,'Master List'!$B$22:$D$42,3,FALSE)</f>
        <v>#N/A</v>
      </c>
      <c r="G104" s="100" t="e">
        <f>VLOOKUP('Reported Performance Table'!B104,'Master List'!$B$11:$D$19,3,FALSE)</f>
        <v>#N/A</v>
      </c>
      <c r="H104" t="e">
        <f t="shared" si="1"/>
        <v>#N/A</v>
      </c>
      <c r="I104" t="e">
        <f>IF(VLOOKUP('Reported Performance Table'!D104,'Master List'!$B$45:$D$143,3,FALSE)="","No",VLOOKUP('Reported Performance Table'!D104,'Master List'!$B$45:$D$143,3,FALSE))</f>
        <v>#N/A</v>
      </c>
      <c r="J104" s="178" t="str">
        <f>IF('Reported Performance Table'!D104="","",
  IF('Reported Performance Table'!E104="Yes",
   IF('Reported Performance Table'!F104="Premium","Premium_LUNA_CCT","LUNA_CCT"),
   IF('Reported Performance Table'!B104="Outdoor Luminaires",
    IF(OR('Reported Performance Table'!D104="Fuel Pump Canopy Luminaires",'Reported Performance Table'!D104="Sports Lighting"),
     IF('Reported Performance Table'!F104="Premium","Premium_Sports_and_Fuel_Pump_CCT", "Sports_and_Fuel_Pump_CCT"),
     IF('Reported Performance Table'!F104="Premium","Premium_Outdoor_CCT","Outdoor_CCT")),
    IF('Reported Performance Table'!F104="Premium","Premium_CCT","Reported_CCT"))))</f>
        <v/>
      </c>
      <c r="K104" t="str">
        <f>IF('Reported Performance Table'!D104="","",IF(J104="LUNA_CCT",VLOOKUP('Reported Performance Table'!D104,'Master List'!$B$45:$E$143,4,FALSE),"Reported_BUG"))</f>
        <v/>
      </c>
      <c r="L104" t="str">
        <f>IF('Reported Performance Table'!D104="","",IF(AND('Reported Performance Table'!$E104="Yes",OR('Reported Performance Table'!$D104='Master List'!$B$45,'Reported Performance Table'!$D104='Master List'!$B$46,'Reported Performance Table'!$D104='Master List'!$B$47,'Reported Performance Table'!$D104='Master List'!$B$49,'Reported Performance Table'!$D104='Master List'!$B$51,'Reported Performance Table'!$D104='Master List'!$B$115,'Reported Performance Table'!$D104='Master List'!$B$118,'Reported Performance Table'!$D104='Master List'!$B$142)),"LUNA_Dimming","Dimming_Capability_and_Range"))</f>
        <v/>
      </c>
    </row>
    <row r="105" spans="1:12" x14ac:dyDescent="0.25">
      <c r="A105" s="54">
        <v>112</v>
      </c>
      <c r="B105" s="55"/>
      <c r="D105" s="21" t="e">
        <f>VLOOKUP('Reported Performance Table'!C105,'Master List'!$B$22:$C$41,2,FALSE)</f>
        <v>#N/A</v>
      </c>
      <c r="E105" t="e">
        <f>VLOOKUP('Reported Performance Table'!D105,'Master List'!$B$45:$C$143,2,FALSE)</f>
        <v>#N/A</v>
      </c>
      <c r="F105" t="e">
        <f>VLOOKUP('Reported Performance Table'!C105,'Master List'!$B$22:$D$42,3,FALSE)</f>
        <v>#N/A</v>
      </c>
      <c r="G105" s="100" t="e">
        <f>VLOOKUP('Reported Performance Table'!B105,'Master List'!$B$11:$D$19,3,FALSE)</f>
        <v>#N/A</v>
      </c>
      <c r="H105" t="e">
        <f t="shared" si="1"/>
        <v>#N/A</v>
      </c>
      <c r="I105" t="e">
        <f>IF(VLOOKUP('Reported Performance Table'!D105,'Master List'!$B$45:$D$143,3,FALSE)="","No",VLOOKUP('Reported Performance Table'!D105,'Master List'!$B$45:$D$143,3,FALSE))</f>
        <v>#N/A</v>
      </c>
      <c r="J105" s="178" t="str">
        <f>IF('Reported Performance Table'!D105="","",
  IF('Reported Performance Table'!E105="Yes",
   IF('Reported Performance Table'!F105="Premium","Premium_LUNA_CCT","LUNA_CCT"),
   IF('Reported Performance Table'!B105="Outdoor Luminaires",
    IF(OR('Reported Performance Table'!D105="Fuel Pump Canopy Luminaires",'Reported Performance Table'!D105="Sports Lighting"),
     IF('Reported Performance Table'!F105="Premium","Premium_Sports_and_Fuel_Pump_CCT", "Sports_and_Fuel_Pump_CCT"),
     IF('Reported Performance Table'!F105="Premium","Premium_Outdoor_CCT","Outdoor_CCT")),
    IF('Reported Performance Table'!F105="Premium","Premium_CCT","Reported_CCT"))))</f>
        <v/>
      </c>
      <c r="K105" t="str">
        <f>IF('Reported Performance Table'!D105="","",IF(J105="LUNA_CCT",VLOOKUP('Reported Performance Table'!D105,'Master List'!$B$45:$E$143,4,FALSE),"Reported_BUG"))</f>
        <v/>
      </c>
      <c r="L105" t="str">
        <f>IF('Reported Performance Table'!D105="","",IF(AND('Reported Performance Table'!$E105="Yes",OR('Reported Performance Table'!$D105='Master List'!$B$45,'Reported Performance Table'!$D105='Master List'!$B$46,'Reported Performance Table'!$D105='Master List'!$B$47,'Reported Performance Table'!$D105='Master List'!$B$49,'Reported Performance Table'!$D105='Master List'!$B$51,'Reported Performance Table'!$D105='Master List'!$B$115,'Reported Performance Table'!$D105='Master List'!$B$118,'Reported Performance Table'!$D105='Master List'!$B$142)),"LUNA_Dimming","Dimming_Capability_and_Range"))</f>
        <v/>
      </c>
    </row>
    <row r="106" spans="1:12" x14ac:dyDescent="0.25">
      <c r="A106" s="54">
        <v>113</v>
      </c>
      <c r="B106" s="55"/>
      <c r="D106" s="21" t="e">
        <f>VLOOKUP('Reported Performance Table'!C106,'Master List'!$B$22:$C$41,2,FALSE)</f>
        <v>#N/A</v>
      </c>
      <c r="E106" t="e">
        <f>VLOOKUP('Reported Performance Table'!D106,'Master List'!$B$45:$C$143,2,FALSE)</f>
        <v>#N/A</v>
      </c>
      <c r="F106" t="e">
        <f>VLOOKUP('Reported Performance Table'!C106,'Master List'!$B$22:$D$42,3,FALSE)</f>
        <v>#N/A</v>
      </c>
      <c r="G106" s="100" t="e">
        <f>VLOOKUP('Reported Performance Table'!B106,'Master List'!$B$11:$D$19,3,FALSE)</f>
        <v>#N/A</v>
      </c>
      <c r="H106" t="e">
        <f t="shared" si="1"/>
        <v>#N/A</v>
      </c>
      <c r="I106" t="e">
        <f>IF(VLOOKUP('Reported Performance Table'!D106,'Master List'!$B$45:$D$143,3,FALSE)="","No",VLOOKUP('Reported Performance Table'!D106,'Master List'!$B$45:$D$143,3,FALSE))</f>
        <v>#N/A</v>
      </c>
      <c r="J106" s="178" t="str">
        <f>IF('Reported Performance Table'!D106="","",
  IF('Reported Performance Table'!E106="Yes",
   IF('Reported Performance Table'!F106="Premium","Premium_LUNA_CCT","LUNA_CCT"),
   IF('Reported Performance Table'!B106="Outdoor Luminaires",
    IF(OR('Reported Performance Table'!D106="Fuel Pump Canopy Luminaires",'Reported Performance Table'!D106="Sports Lighting"),
     IF('Reported Performance Table'!F106="Premium","Premium_Sports_and_Fuel_Pump_CCT", "Sports_and_Fuel_Pump_CCT"),
     IF('Reported Performance Table'!F106="Premium","Premium_Outdoor_CCT","Outdoor_CCT")),
    IF('Reported Performance Table'!F106="Premium","Premium_CCT","Reported_CCT"))))</f>
        <v/>
      </c>
      <c r="K106" t="str">
        <f>IF('Reported Performance Table'!D106="","",IF(J106="LUNA_CCT",VLOOKUP('Reported Performance Table'!D106,'Master List'!$B$45:$E$143,4,FALSE),"Reported_BUG"))</f>
        <v/>
      </c>
      <c r="L106" t="str">
        <f>IF('Reported Performance Table'!D106="","",IF(AND('Reported Performance Table'!$E106="Yes",OR('Reported Performance Table'!$D106='Master List'!$B$45,'Reported Performance Table'!$D106='Master List'!$B$46,'Reported Performance Table'!$D106='Master List'!$B$47,'Reported Performance Table'!$D106='Master List'!$B$49,'Reported Performance Table'!$D106='Master List'!$B$51,'Reported Performance Table'!$D106='Master List'!$B$115,'Reported Performance Table'!$D106='Master List'!$B$118,'Reported Performance Table'!$D106='Master List'!$B$142)),"LUNA_Dimming","Dimming_Capability_and_Range"))</f>
        <v/>
      </c>
    </row>
    <row r="107" spans="1:12" x14ac:dyDescent="0.25">
      <c r="A107" s="54">
        <v>114</v>
      </c>
      <c r="B107" s="55"/>
      <c r="D107" s="21" t="e">
        <f>VLOOKUP('Reported Performance Table'!C107,'Master List'!$B$22:$C$41,2,FALSE)</f>
        <v>#N/A</v>
      </c>
      <c r="E107" t="e">
        <f>VLOOKUP('Reported Performance Table'!D107,'Master List'!$B$45:$C$143,2,FALSE)</f>
        <v>#N/A</v>
      </c>
      <c r="F107" t="e">
        <f>VLOOKUP('Reported Performance Table'!C107,'Master List'!$B$22:$D$42,3,FALSE)</f>
        <v>#N/A</v>
      </c>
      <c r="G107" s="100" t="e">
        <f>VLOOKUP('Reported Performance Table'!B107,'Master List'!$B$11:$D$19,3,FALSE)</f>
        <v>#N/A</v>
      </c>
      <c r="H107" t="e">
        <f t="shared" si="1"/>
        <v>#N/A</v>
      </c>
      <c r="I107" t="e">
        <f>IF(VLOOKUP('Reported Performance Table'!D107,'Master List'!$B$45:$D$143,3,FALSE)="","No",VLOOKUP('Reported Performance Table'!D107,'Master List'!$B$45:$D$143,3,FALSE))</f>
        <v>#N/A</v>
      </c>
      <c r="J107" s="178" t="str">
        <f>IF('Reported Performance Table'!D107="","",
  IF('Reported Performance Table'!E107="Yes",
   IF('Reported Performance Table'!F107="Premium","Premium_LUNA_CCT","LUNA_CCT"),
   IF('Reported Performance Table'!B107="Outdoor Luminaires",
    IF(OR('Reported Performance Table'!D107="Fuel Pump Canopy Luminaires",'Reported Performance Table'!D107="Sports Lighting"),
     IF('Reported Performance Table'!F107="Premium","Premium_Sports_and_Fuel_Pump_CCT", "Sports_and_Fuel_Pump_CCT"),
     IF('Reported Performance Table'!F107="Premium","Premium_Outdoor_CCT","Outdoor_CCT")),
    IF('Reported Performance Table'!F107="Premium","Premium_CCT","Reported_CCT"))))</f>
        <v/>
      </c>
      <c r="K107" t="str">
        <f>IF('Reported Performance Table'!D107="","",IF(J107="LUNA_CCT",VLOOKUP('Reported Performance Table'!D107,'Master List'!$B$45:$E$143,4,FALSE),"Reported_BUG"))</f>
        <v/>
      </c>
      <c r="L107" t="str">
        <f>IF('Reported Performance Table'!D107="","",IF(AND('Reported Performance Table'!$E107="Yes",OR('Reported Performance Table'!$D107='Master List'!$B$45,'Reported Performance Table'!$D107='Master List'!$B$46,'Reported Performance Table'!$D107='Master List'!$B$47,'Reported Performance Table'!$D107='Master List'!$B$49,'Reported Performance Table'!$D107='Master List'!$B$51,'Reported Performance Table'!$D107='Master List'!$B$115,'Reported Performance Table'!$D107='Master List'!$B$118,'Reported Performance Table'!$D107='Master List'!$B$142)),"LUNA_Dimming","Dimming_Capability_and_Range"))</f>
        <v/>
      </c>
    </row>
    <row r="108" spans="1:12" x14ac:dyDescent="0.25">
      <c r="A108" s="54">
        <v>115</v>
      </c>
      <c r="B108" s="55"/>
      <c r="D108" s="21" t="e">
        <f>VLOOKUP('Reported Performance Table'!C108,'Master List'!$B$22:$C$41,2,FALSE)</f>
        <v>#N/A</v>
      </c>
      <c r="E108" t="e">
        <f>VLOOKUP('Reported Performance Table'!D108,'Master List'!$B$45:$C$143,2,FALSE)</f>
        <v>#N/A</v>
      </c>
      <c r="F108" t="e">
        <f>VLOOKUP('Reported Performance Table'!C108,'Master List'!$B$22:$D$42,3,FALSE)</f>
        <v>#N/A</v>
      </c>
      <c r="G108" s="100" t="e">
        <f>VLOOKUP('Reported Performance Table'!B108,'Master List'!$B$11:$D$19,3,FALSE)</f>
        <v>#N/A</v>
      </c>
      <c r="H108" t="e">
        <f t="shared" si="1"/>
        <v>#N/A</v>
      </c>
      <c r="I108" t="e">
        <f>IF(VLOOKUP('Reported Performance Table'!D108,'Master List'!$B$45:$D$143,3,FALSE)="","No",VLOOKUP('Reported Performance Table'!D108,'Master List'!$B$45:$D$143,3,FALSE))</f>
        <v>#N/A</v>
      </c>
      <c r="J108" s="178" t="str">
        <f>IF('Reported Performance Table'!D108="","",
  IF('Reported Performance Table'!E108="Yes",
   IF('Reported Performance Table'!F108="Premium","Premium_LUNA_CCT","LUNA_CCT"),
   IF('Reported Performance Table'!B108="Outdoor Luminaires",
    IF(OR('Reported Performance Table'!D108="Fuel Pump Canopy Luminaires",'Reported Performance Table'!D108="Sports Lighting"),
     IF('Reported Performance Table'!F108="Premium","Premium_Sports_and_Fuel_Pump_CCT", "Sports_and_Fuel_Pump_CCT"),
     IF('Reported Performance Table'!F108="Premium","Premium_Outdoor_CCT","Outdoor_CCT")),
    IF('Reported Performance Table'!F108="Premium","Premium_CCT","Reported_CCT"))))</f>
        <v/>
      </c>
      <c r="K108" t="str">
        <f>IF('Reported Performance Table'!D108="","",IF(J108="LUNA_CCT",VLOOKUP('Reported Performance Table'!D108,'Master List'!$B$45:$E$143,4,FALSE),"Reported_BUG"))</f>
        <v/>
      </c>
      <c r="L108" t="str">
        <f>IF('Reported Performance Table'!D108="","",IF(AND('Reported Performance Table'!$E108="Yes",OR('Reported Performance Table'!$D108='Master List'!$B$45,'Reported Performance Table'!$D108='Master List'!$B$46,'Reported Performance Table'!$D108='Master List'!$B$47,'Reported Performance Table'!$D108='Master List'!$B$49,'Reported Performance Table'!$D108='Master List'!$B$51,'Reported Performance Table'!$D108='Master List'!$B$115,'Reported Performance Table'!$D108='Master List'!$B$118,'Reported Performance Table'!$D108='Master List'!$B$142)),"LUNA_Dimming","Dimming_Capability_and_Range"))</f>
        <v/>
      </c>
    </row>
    <row r="109" spans="1:12" x14ac:dyDescent="0.25">
      <c r="A109" s="54">
        <v>116</v>
      </c>
      <c r="B109" s="55"/>
      <c r="D109" s="21" t="e">
        <f>VLOOKUP('Reported Performance Table'!C109,'Master List'!$B$22:$C$41,2,FALSE)</f>
        <v>#N/A</v>
      </c>
      <c r="E109" t="e">
        <f>VLOOKUP('Reported Performance Table'!D109,'Master List'!$B$45:$C$143,2,FALSE)</f>
        <v>#N/A</v>
      </c>
      <c r="F109" t="e">
        <f>VLOOKUP('Reported Performance Table'!C109,'Master List'!$B$22:$D$42,3,FALSE)</f>
        <v>#N/A</v>
      </c>
      <c r="G109" s="100" t="e">
        <f>VLOOKUP('Reported Performance Table'!B109,'Master List'!$B$11:$D$19,3,FALSE)</f>
        <v>#N/A</v>
      </c>
      <c r="H109" t="e">
        <f t="shared" si="1"/>
        <v>#N/A</v>
      </c>
      <c r="I109" t="e">
        <f>IF(VLOOKUP('Reported Performance Table'!D109,'Master List'!$B$45:$D$143,3,FALSE)="","No",VLOOKUP('Reported Performance Table'!D109,'Master List'!$B$45:$D$143,3,FALSE))</f>
        <v>#N/A</v>
      </c>
      <c r="J109" s="178" t="str">
        <f>IF('Reported Performance Table'!D109="","",
  IF('Reported Performance Table'!E109="Yes",
   IF('Reported Performance Table'!F109="Premium","Premium_LUNA_CCT","LUNA_CCT"),
   IF('Reported Performance Table'!B109="Outdoor Luminaires",
    IF(OR('Reported Performance Table'!D109="Fuel Pump Canopy Luminaires",'Reported Performance Table'!D109="Sports Lighting"),
     IF('Reported Performance Table'!F109="Premium","Premium_Sports_and_Fuel_Pump_CCT", "Sports_and_Fuel_Pump_CCT"),
     IF('Reported Performance Table'!F109="Premium","Premium_Outdoor_CCT","Outdoor_CCT")),
    IF('Reported Performance Table'!F109="Premium","Premium_CCT","Reported_CCT"))))</f>
        <v/>
      </c>
      <c r="K109" t="str">
        <f>IF('Reported Performance Table'!D109="","",IF(J109="LUNA_CCT",VLOOKUP('Reported Performance Table'!D109,'Master List'!$B$45:$E$143,4,FALSE),"Reported_BUG"))</f>
        <v/>
      </c>
      <c r="L109" t="str">
        <f>IF('Reported Performance Table'!D109="","",IF(AND('Reported Performance Table'!$E109="Yes",OR('Reported Performance Table'!$D109='Master List'!$B$45,'Reported Performance Table'!$D109='Master List'!$B$46,'Reported Performance Table'!$D109='Master List'!$B$47,'Reported Performance Table'!$D109='Master List'!$B$49,'Reported Performance Table'!$D109='Master List'!$B$51,'Reported Performance Table'!$D109='Master List'!$B$115,'Reported Performance Table'!$D109='Master List'!$B$118,'Reported Performance Table'!$D109='Master List'!$B$142)),"LUNA_Dimming","Dimming_Capability_and_Range"))</f>
        <v/>
      </c>
    </row>
    <row r="110" spans="1:12" x14ac:dyDescent="0.25">
      <c r="A110" s="54">
        <v>117</v>
      </c>
      <c r="B110" s="55"/>
      <c r="D110" s="21" t="e">
        <f>VLOOKUP('Reported Performance Table'!C110,'Master List'!$B$22:$C$41,2,FALSE)</f>
        <v>#N/A</v>
      </c>
      <c r="E110" t="e">
        <f>VLOOKUP('Reported Performance Table'!D110,'Master List'!$B$45:$C$143,2,FALSE)</f>
        <v>#N/A</v>
      </c>
      <c r="F110" t="e">
        <f>VLOOKUP('Reported Performance Table'!C110,'Master List'!$B$22:$D$42,3,FALSE)</f>
        <v>#N/A</v>
      </c>
      <c r="G110" s="100" t="e">
        <f>VLOOKUP('Reported Performance Table'!B110,'Master List'!$B$11:$D$19,3,FALSE)</f>
        <v>#N/A</v>
      </c>
      <c r="H110" t="e">
        <f t="shared" si="1"/>
        <v>#N/A</v>
      </c>
      <c r="I110" t="e">
        <f>IF(VLOOKUP('Reported Performance Table'!D110,'Master List'!$B$45:$D$143,3,FALSE)="","No",VLOOKUP('Reported Performance Table'!D110,'Master List'!$B$45:$D$143,3,FALSE))</f>
        <v>#N/A</v>
      </c>
      <c r="J110" s="178" t="str">
        <f>IF('Reported Performance Table'!D110="","",
  IF('Reported Performance Table'!E110="Yes",
   IF('Reported Performance Table'!F110="Premium","Premium_LUNA_CCT","LUNA_CCT"),
   IF('Reported Performance Table'!B110="Outdoor Luminaires",
    IF(OR('Reported Performance Table'!D110="Fuel Pump Canopy Luminaires",'Reported Performance Table'!D110="Sports Lighting"),
     IF('Reported Performance Table'!F110="Premium","Premium_Sports_and_Fuel_Pump_CCT", "Sports_and_Fuel_Pump_CCT"),
     IF('Reported Performance Table'!F110="Premium","Premium_Outdoor_CCT","Outdoor_CCT")),
    IF('Reported Performance Table'!F110="Premium","Premium_CCT","Reported_CCT"))))</f>
        <v/>
      </c>
      <c r="K110" t="str">
        <f>IF('Reported Performance Table'!D110="","",IF(J110="LUNA_CCT",VLOOKUP('Reported Performance Table'!D110,'Master List'!$B$45:$E$143,4,FALSE),"Reported_BUG"))</f>
        <v/>
      </c>
      <c r="L110" t="str">
        <f>IF('Reported Performance Table'!D110="","",IF(AND('Reported Performance Table'!$E110="Yes",OR('Reported Performance Table'!$D110='Master List'!$B$45,'Reported Performance Table'!$D110='Master List'!$B$46,'Reported Performance Table'!$D110='Master List'!$B$47,'Reported Performance Table'!$D110='Master List'!$B$49,'Reported Performance Table'!$D110='Master List'!$B$51,'Reported Performance Table'!$D110='Master List'!$B$115,'Reported Performance Table'!$D110='Master List'!$B$118,'Reported Performance Table'!$D110='Master List'!$B$142)),"LUNA_Dimming","Dimming_Capability_and_Range"))</f>
        <v/>
      </c>
    </row>
    <row r="111" spans="1:12" x14ac:dyDescent="0.25">
      <c r="A111" s="54">
        <v>118</v>
      </c>
      <c r="B111" s="55"/>
      <c r="D111" s="21" t="e">
        <f>VLOOKUP('Reported Performance Table'!C111,'Master List'!$B$22:$C$41,2,FALSE)</f>
        <v>#N/A</v>
      </c>
      <c r="E111" t="e">
        <f>VLOOKUP('Reported Performance Table'!D111,'Master List'!$B$45:$C$143,2,FALSE)</f>
        <v>#N/A</v>
      </c>
      <c r="F111" t="e">
        <f>VLOOKUP('Reported Performance Table'!C111,'Master List'!$B$22:$D$42,3,FALSE)</f>
        <v>#N/A</v>
      </c>
      <c r="G111" s="100" t="e">
        <f>VLOOKUP('Reported Performance Table'!B111,'Master List'!$B$11:$D$19,3,FALSE)</f>
        <v>#N/A</v>
      </c>
      <c r="H111" t="e">
        <f t="shared" si="1"/>
        <v>#N/A</v>
      </c>
      <c r="I111" t="e">
        <f>IF(VLOOKUP('Reported Performance Table'!D111,'Master List'!$B$45:$D$143,3,FALSE)="","No",VLOOKUP('Reported Performance Table'!D111,'Master List'!$B$45:$D$143,3,FALSE))</f>
        <v>#N/A</v>
      </c>
      <c r="J111" s="178" t="str">
        <f>IF('Reported Performance Table'!D111="","",
  IF('Reported Performance Table'!E111="Yes",
   IF('Reported Performance Table'!F111="Premium","Premium_LUNA_CCT","LUNA_CCT"),
   IF('Reported Performance Table'!B111="Outdoor Luminaires",
    IF(OR('Reported Performance Table'!D111="Fuel Pump Canopy Luminaires",'Reported Performance Table'!D111="Sports Lighting"),
     IF('Reported Performance Table'!F111="Premium","Premium_Sports_and_Fuel_Pump_CCT", "Sports_and_Fuel_Pump_CCT"),
     IF('Reported Performance Table'!F111="Premium","Premium_Outdoor_CCT","Outdoor_CCT")),
    IF('Reported Performance Table'!F111="Premium","Premium_CCT","Reported_CCT"))))</f>
        <v/>
      </c>
      <c r="K111" t="str">
        <f>IF('Reported Performance Table'!D111="","",IF(J111="LUNA_CCT",VLOOKUP('Reported Performance Table'!D111,'Master List'!$B$45:$E$143,4,FALSE),"Reported_BUG"))</f>
        <v/>
      </c>
      <c r="L111" t="str">
        <f>IF('Reported Performance Table'!D111="","",IF(AND('Reported Performance Table'!$E111="Yes",OR('Reported Performance Table'!$D111='Master List'!$B$45,'Reported Performance Table'!$D111='Master List'!$B$46,'Reported Performance Table'!$D111='Master List'!$B$47,'Reported Performance Table'!$D111='Master List'!$B$49,'Reported Performance Table'!$D111='Master List'!$B$51,'Reported Performance Table'!$D111='Master List'!$B$115,'Reported Performance Table'!$D111='Master List'!$B$118,'Reported Performance Table'!$D111='Master List'!$B$142)),"LUNA_Dimming","Dimming_Capability_and_Range"))</f>
        <v/>
      </c>
    </row>
    <row r="112" spans="1:12" x14ac:dyDescent="0.25">
      <c r="A112" s="54">
        <v>119</v>
      </c>
      <c r="B112" s="55"/>
      <c r="D112" s="21" t="e">
        <f>VLOOKUP('Reported Performance Table'!C112,'Master List'!$B$22:$C$41,2,FALSE)</f>
        <v>#N/A</v>
      </c>
      <c r="E112" t="e">
        <f>VLOOKUP('Reported Performance Table'!D112,'Master List'!$B$45:$C$143,2,FALSE)</f>
        <v>#N/A</v>
      </c>
      <c r="F112" t="e">
        <f>VLOOKUP('Reported Performance Table'!C112,'Master List'!$B$22:$D$42,3,FALSE)</f>
        <v>#N/A</v>
      </c>
      <c r="G112" s="100" t="e">
        <f>VLOOKUP('Reported Performance Table'!B112,'Master List'!$B$11:$D$19,3,FALSE)</f>
        <v>#N/A</v>
      </c>
      <c r="H112" t="e">
        <f t="shared" si="1"/>
        <v>#N/A</v>
      </c>
      <c r="I112" t="e">
        <f>IF(VLOOKUP('Reported Performance Table'!D112,'Master List'!$B$45:$D$143,3,FALSE)="","No",VLOOKUP('Reported Performance Table'!D112,'Master List'!$B$45:$D$143,3,FALSE))</f>
        <v>#N/A</v>
      </c>
      <c r="J112" s="178" t="str">
        <f>IF('Reported Performance Table'!D112="","",
  IF('Reported Performance Table'!E112="Yes",
   IF('Reported Performance Table'!F112="Premium","Premium_LUNA_CCT","LUNA_CCT"),
   IF('Reported Performance Table'!B112="Outdoor Luminaires",
    IF(OR('Reported Performance Table'!D112="Fuel Pump Canopy Luminaires",'Reported Performance Table'!D112="Sports Lighting"),
     IF('Reported Performance Table'!F112="Premium","Premium_Sports_and_Fuel_Pump_CCT", "Sports_and_Fuel_Pump_CCT"),
     IF('Reported Performance Table'!F112="Premium","Premium_Outdoor_CCT","Outdoor_CCT")),
    IF('Reported Performance Table'!F112="Premium","Premium_CCT","Reported_CCT"))))</f>
        <v/>
      </c>
      <c r="K112" t="str">
        <f>IF('Reported Performance Table'!D112="","",IF(J112="LUNA_CCT",VLOOKUP('Reported Performance Table'!D112,'Master List'!$B$45:$E$143,4,FALSE),"Reported_BUG"))</f>
        <v/>
      </c>
      <c r="L112" t="str">
        <f>IF('Reported Performance Table'!D112="","",IF(AND('Reported Performance Table'!$E112="Yes",OR('Reported Performance Table'!$D112='Master List'!$B$45,'Reported Performance Table'!$D112='Master List'!$B$46,'Reported Performance Table'!$D112='Master List'!$B$47,'Reported Performance Table'!$D112='Master List'!$B$49,'Reported Performance Table'!$D112='Master List'!$B$51,'Reported Performance Table'!$D112='Master List'!$B$115,'Reported Performance Table'!$D112='Master List'!$B$118,'Reported Performance Table'!$D112='Master List'!$B$142)),"LUNA_Dimming","Dimming_Capability_and_Range"))</f>
        <v/>
      </c>
    </row>
    <row r="113" spans="1:12" x14ac:dyDescent="0.25">
      <c r="A113" s="54">
        <v>120</v>
      </c>
      <c r="B113" s="55"/>
      <c r="D113" s="21" t="e">
        <f>VLOOKUP('Reported Performance Table'!C113,'Master List'!$B$22:$C$41,2,FALSE)</f>
        <v>#N/A</v>
      </c>
      <c r="E113" t="e">
        <f>VLOOKUP('Reported Performance Table'!D113,'Master List'!$B$45:$C$143,2,FALSE)</f>
        <v>#N/A</v>
      </c>
      <c r="F113" t="e">
        <f>VLOOKUP('Reported Performance Table'!C113,'Master List'!$B$22:$D$42,3,FALSE)</f>
        <v>#N/A</v>
      </c>
      <c r="G113" s="100" t="e">
        <f>VLOOKUP('Reported Performance Table'!B113,'Master List'!$B$11:$D$19,3,FALSE)</f>
        <v>#N/A</v>
      </c>
      <c r="H113" t="e">
        <f t="shared" si="1"/>
        <v>#N/A</v>
      </c>
      <c r="I113" t="e">
        <f>IF(VLOOKUP('Reported Performance Table'!D113,'Master List'!$B$45:$D$143,3,FALSE)="","No",VLOOKUP('Reported Performance Table'!D113,'Master List'!$B$45:$D$143,3,FALSE))</f>
        <v>#N/A</v>
      </c>
      <c r="J113" s="178" t="str">
        <f>IF('Reported Performance Table'!D113="","",
  IF('Reported Performance Table'!E113="Yes",
   IF('Reported Performance Table'!F113="Premium","Premium_LUNA_CCT","LUNA_CCT"),
   IF('Reported Performance Table'!B113="Outdoor Luminaires",
    IF(OR('Reported Performance Table'!D113="Fuel Pump Canopy Luminaires",'Reported Performance Table'!D113="Sports Lighting"),
     IF('Reported Performance Table'!F113="Premium","Premium_Sports_and_Fuel_Pump_CCT", "Sports_and_Fuel_Pump_CCT"),
     IF('Reported Performance Table'!F113="Premium","Premium_Outdoor_CCT","Outdoor_CCT")),
    IF('Reported Performance Table'!F113="Premium","Premium_CCT","Reported_CCT"))))</f>
        <v/>
      </c>
      <c r="K113" t="str">
        <f>IF('Reported Performance Table'!D113="","",IF(J113="LUNA_CCT",VLOOKUP('Reported Performance Table'!D113,'Master List'!$B$45:$E$143,4,FALSE),"Reported_BUG"))</f>
        <v/>
      </c>
      <c r="L113" t="str">
        <f>IF('Reported Performance Table'!D113="","",IF(AND('Reported Performance Table'!$E113="Yes",OR('Reported Performance Table'!$D113='Master List'!$B$45,'Reported Performance Table'!$D113='Master List'!$B$46,'Reported Performance Table'!$D113='Master List'!$B$47,'Reported Performance Table'!$D113='Master List'!$B$49,'Reported Performance Table'!$D113='Master List'!$B$51,'Reported Performance Table'!$D113='Master List'!$B$115,'Reported Performance Table'!$D113='Master List'!$B$118,'Reported Performance Table'!$D113='Master List'!$B$142)),"LUNA_Dimming","Dimming_Capability_and_Range"))</f>
        <v/>
      </c>
    </row>
    <row r="114" spans="1:12" x14ac:dyDescent="0.25">
      <c r="A114" s="54">
        <v>121</v>
      </c>
      <c r="B114" s="55"/>
      <c r="D114" s="21" t="e">
        <f>VLOOKUP('Reported Performance Table'!C114,'Master List'!$B$22:$C$41,2,FALSE)</f>
        <v>#N/A</v>
      </c>
      <c r="E114" t="e">
        <f>VLOOKUP('Reported Performance Table'!D114,'Master List'!$B$45:$C$143,2,FALSE)</f>
        <v>#N/A</v>
      </c>
      <c r="F114" t="e">
        <f>VLOOKUP('Reported Performance Table'!C114,'Master List'!$B$22:$D$42,3,FALSE)</f>
        <v>#N/A</v>
      </c>
      <c r="G114" s="100" t="e">
        <f>VLOOKUP('Reported Performance Table'!B114,'Master List'!$B$11:$D$19,3,FALSE)</f>
        <v>#N/A</v>
      </c>
      <c r="H114" t="e">
        <f t="shared" si="1"/>
        <v>#N/A</v>
      </c>
      <c r="I114" t="e">
        <f>IF(VLOOKUP('Reported Performance Table'!D114,'Master List'!$B$45:$D$143,3,FALSE)="","No",VLOOKUP('Reported Performance Table'!D114,'Master List'!$B$45:$D$143,3,FALSE))</f>
        <v>#N/A</v>
      </c>
      <c r="J114" s="178" t="str">
        <f>IF('Reported Performance Table'!D114="","",
  IF('Reported Performance Table'!E114="Yes",
   IF('Reported Performance Table'!F114="Premium","Premium_LUNA_CCT","LUNA_CCT"),
   IF('Reported Performance Table'!B114="Outdoor Luminaires",
    IF(OR('Reported Performance Table'!D114="Fuel Pump Canopy Luminaires",'Reported Performance Table'!D114="Sports Lighting"),
     IF('Reported Performance Table'!F114="Premium","Premium_Sports_and_Fuel_Pump_CCT", "Sports_and_Fuel_Pump_CCT"),
     IF('Reported Performance Table'!F114="Premium","Premium_Outdoor_CCT","Outdoor_CCT")),
    IF('Reported Performance Table'!F114="Premium","Premium_CCT","Reported_CCT"))))</f>
        <v/>
      </c>
      <c r="K114" t="str">
        <f>IF('Reported Performance Table'!D114="","",IF(J114="LUNA_CCT",VLOOKUP('Reported Performance Table'!D114,'Master List'!$B$45:$E$143,4,FALSE),"Reported_BUG"))</f>
        <v/>
      </c>
      <c r="L114" t="str">
        <f>IF('Reported Performance Table'!D114="","",IF(AND('Reported Performance Table'!$E114="Yes",OR('Reported Performance Table'!$D114='Master List'!$B$45,'Reported Performance Table'!$D114='Master List'!$B$46,'Reported Performance Table'!$D114='Master List'!$B$47,'Reported Performance Table'!$D114='Master List'!$B$49,'Reported Performance Table'!$D114='Master List'!$B$51,'Reported Performance Table'!$D114='Master List'!$B$115,'Reported Performance Table'!$D114='Master List'!$B$118,'Reported Performance Table'!$D114='Master List'!$B$142)),"LUNA_Dimming","Dimming_Capability_and_Range"))</f>
        <v/>
      </c>
    </row>
    <row r="115" spans="1:12" x14ac:dyDescent="0.25">
      <c r="A115" s="54">
        <v>122</v>
      </c>
      <c r="B115" s="55"/>
      <c r="D115" s="21" t="e">
        <f>VLOOKUP('Reported Performance Table'!C115,'Master List'!$B$22:$C$41,2,FALSE)</f>
        <v>#N/A</v>
      </c>
      <c r="E115" t="e">
        <f>VLOOKUP('Reported Performance Table'!D115,'Master List'!$B$45:$C$143,2,FALSE)</f>
        <v>#N/A</v>
      </c>
      <c r="F115" t="e">
        <f>VLOOKUP('Reported Performance Table'!C115,'Master List'!$B$22:$D$42,3,FALSE)</f>
        <v>#N/A</v>
      </c>
      <c r="G115" s="100" t="e">
        <f>VLOOKUP('Reported Performance Table'!B115,'Master List'!$B$11:$D$19,3,FALSE)</f>
        <v>#N/A</v>
      </c>
      <c r="H115" t="e">
        <f t="shared" si="1"/>
        <v>#N/A</v>
      </c>
      <c r="I115" t="e">
        <f>IF(VLOOKUP('Reported Performance Table'!D115,'Master List'!$B$45:$D$143,3,FALSE)="","No",VLOOKUP('Reported Performance Table'!D115,'Master List'!$B$45:$D$143,3,FALSE))</f>
        <v>#N/A</v>
      </c>
      <c r="J115" s="178" t="str">
        <f>IF('Reported Performance Table'!D115="","",
  IF('Reported Performance Table'!E115="Yes",
   IF('Reported Performance Table'!F115="Premium","Premium_LUNA_CCT","LUNA_CCT"),
   IF('Reported Performance Table'!B115="Outdoor Luminaires",
    IF(OR('Reported Performance Table'!D115="Fuel Pump Canopy Luminaires",'Reported Performance Table'!D115="Sports Lighting"),
     IF('Reported Performance Table'!F115="Premium","Premium_Sports_and_Fuel_Pump_CCT", "Sports_and_Fuel_Pump_CCT"),
     IF('Reported Performance Table'!F115="Premium","Premium_Outdoor_CCT","Outdoor_CCT")),
    IF('Reported Performance Table'!F115="Premium","Premium_CCT","Reported_CCT"))))</f>
        <v/>
      </c>
      <c r="K115" t="str">
        <f>IF('Reported Performance Table'!D115="","",IF(J115="LUNA_CCT",VLOOKUP('Reported Performance Table'!D115,'Master List'!$B$45:$E$143,4,FALSE),"Reported_BUG"))</f>
        <v/>
      </c>
      <c r="L115" t="str">
        <f>IF('Reported Performance Table'!D115="","",IF(AND('Reported Performance Table'!$E115="Yes",OR('Reported Performance Table'!$D115='Master List'!$B$45,'Reported Performance Table'!$D115='Master List'!$B$46,'Reported Performance Table'!$D115='Master List'!$B$47,'Reported Performance Table'!$D115='Master List'!$B$49,'Reported Performance Table'!$D115='Master List'!$B$51,'Reported Performance Table'!$D115='Master List'!$B$115,'Reported Performance Table'!$D115='Master List'!$B$118,'Reported Performance Table'!$D115='Master List'!$B$142)),"LUNA_Dimming","Dimming_Capability_and_Range"))</f>
        <v/>
      </c>
    </row>
    <row r="116" spans="1:12" x14ac:dyDescent="0.25">
      <c r="A116" s="54">
        <v>123</v>
      </c>
      <c r="B116" s="55"/>
      <c r="D116" s="21" t="e">
        <f>VLOOKUP('Reported Performance Table'!C116,'Master List'!$B$22:$C$41,2,FALSE)</f>
        <v>#N/A</v>
      </c>
      <c r="E116" t="e">
        <f>VLOOKUP('Reported Performance Table'!D116,'Master List'!$B$45:$C$143,2,FALSE)</f>
        <v>#N/A</v>
      </c>
      <c r="F116" t="e">
        <f>VLOOKUP('Reported Performance Table'!C116,'Master List'!$B$22:$D$42,3,FALSE)</f>
        <v>#N/A</v>
      </c>
      <c r="G116" s="100" t="e">
        <f>VLOOKUP('Reported Performance Table'!B116,'Master List'!$B$11:$D$19,3,FALSE)</f>
        <v>#N/A</v>
      </c>
      <c r="H116" t="e">
        <f t="shared" si="1"/>
        <v>#N/A</v>
      </c>
      <c r="I116" t="e">
        <f>IF(VLOOKUP('Reported Performance Table'!D116,'Master List'!$B$45:$D$143,3,FALSE)="","No",VLOOKUP('Reported Performance Table'!D116,'Master List'!$B$45:$D$143,3,FALSE))</f>
        <v>#N/A</v>
      </c>
      <c r="J116" s="178" t="str">
        <f>IF('Reported Performance Table'!D116="","",
  IF('Reported Performance Table'!E116="Yes",
   IF('Reported Performance Table'!F116="Premium","Premium_LUNA_CCT","LUNA_CCT"),
   IF('Reported Performance Table'!B116="Outdoor Luminaires",
    IF(OR('Reported Performance Table'!D116="Fuel Pump Canopy Luminaires",'Reported Performance Table'!D116="Sports Lighting"),
     IF('Reported Performance Table'!F116="Premium","Premium_Sports_and_Fuel_Pump_CCT", "Sports_and_Fuel_Pump_CCT"),
     IF('Reported Performance Table'!F116="Premium","Premium_Outdoor_CCT","Outdoor_CCT")),
    IF('Reported Performance Table'!F116="Premium","Premium_CCT","Reported_CCT"))))</f>
        <v/>
      </c>
      <c r="K116" t="str">
        <f>IF('Reported Performance Table'!D116="","",IF(J116="LUNA_CCT",VLOOKUP('Reported Performance Table'!D116,'Master List'!$B$45:$E$143,4,FALSE),"Reported_BUG"))</f>
        <v/>
      </c>
      <c r="L116" t="str">
        <f>IF('Reported Performance Table'!D116="","",IF(AND('Reported Performance Table'!$E116="Yes",OR('Reported Performance Table'!$D116='Master List'!$B$45,'Reported Performance Table'!$D116='Master List'!$B$46,'Reported Performance Table'!$D116='Master List'!$B$47,'Reported Performance Table'!$D116='Master List'!$B$49,'Reported Performance Table'!$D116='Master List'!$B$51,'Reported Performance Table'!$D116='Master List'!$B$115,'Reported Performance Table'!$D116='Master List'!$B$118,'Reported Performance Table'!$D116='Master List'!$B$142)),"LUNA_Dimming","Dimming_Capability_and_Range"))</f>
        <v/>
      </c>
    </row>
    <row r="117" spans="1:12" x14ac:dyDescent="0.25">
      <c r="A117" s="54">
        <v>124</v>
      </c>
      <c r="B117" s="55"/>
      <c r="D117" s="21" t="e">
        <f>VLOOKUP('Reported Performance Table'!C117,'Master List'!$B$22:$C$41,2,FALSE)</f>
        <v>#N/A</v>
      </c>
      <c r="E117" t="e">
        <f>VLOOKUP('Reported Performance Table'!D117,'Master List'!$B$45:$C$143,2,FALSE)</f>
        <v>#N/A</v>
      </c>
      <c r="F117" t="e">
        <f>VLOOKUP('Reported Performance Table'!C117,'Master List'!$B$22:$D$42,3,FALSE)</f>
        <v>#N/A</v>
      </c>
      <c r="G117" s="100" t="e">
        <f>VLOOKUP('Reported Performance Table'!B117,'Master List'!$B$11:$D$19,3,FALSE)</f>
        <v>#N/A</v>
      </c>
      <c r="H117" t="e">
        <f t="shared" si="1"/>
        <v>#N/A</v>
      </c>
      <c r="I117" t="e">
        <f>IF(VLOOKUP('Reported Performance Table'!D117,'Master List'!$B$45:$D$143,3,FALSE)="","No",VLOOKUP('Reported Performance Table'!D117,'Master List'!$B$45:$D$143,3,FALSE))</f>
        <v>#N/A</v>
      </c>
      <c r="J117" s="178" t="str">
        <f>IF('Reported Performance Table'!D117="","",
  IF('Reported Performance Table'!E117="Yes",
   IF('Reported Performance Table'!F117="Premium","Premium_LUNA_CCT","LUNA_CCT"),
   IF('Reported Performance Table'!B117="Outdoor Luminaires",
    IF(OR('Reported Performance Table'!D117="Fuel Pump Canopy Luminaires",'Reported Performance Table'!D117="Sports Lighting"),
     IF('Reported Performance Table'!F117="Premium","Premium_Sports_and_Fuel_Pump_CCT", "Sports_and_Fuel_Pump_CCT"),
     IF('Reported Performance Table'!F117="Premium","Premium_Outdoor_CCT","Outdoor_CCT")),
    IF('Reported Performance Table'!F117="Premium","Premium_CCT","Reported_CCT"))))</f>
        <v/>
      </c>
      <c r="K117" t="str">
        <f>IF('Reported Performance Table'!D117="","",IF(J117="LUNA_CCT",VLOOKUP('Reported Performance Table'!D117,'Master List'!$B$45:$E$143,4,FALSE),"Reported_BUG"))</f>
        <v/>
      </c>
      <c r="L117" t="str">
        <f>IF('Reported Performance Table'!D117="","",IF(AND('Reported Performance Table'!$E117="Yes",OR('Reported Performance Table'!$D117='Master List'!$B$45,'Reported Performance Table'!$D117='Master List'!$B$46,'Reported Performance Table'!$D117='Master List'!$B$47,'Reported Performance Table'!$D117='Master List'!$B$49,'Reported Performance Table'!$D117='Master List'!$B$51,'Reported Performance Table'!$D117='Master List'!$B$115,'Reported Performance Table'!$D117='Master List'!$B$118,'Reported Performance Table'!$D117='Master List'!$B$142)),"LUNA_Dimming","Dimming_Capability_and_Range"))</f>
        <v/>
      </c>
    </row>
    <row r="118" spans="1:12" x14ac:dyDescent="0.25">
      <c r="A118" s="54">
        <v>125</v>
      </c>
      <c r="B118" s="55"/>
      <c r="D118" s="21" t="e">
        <f>VLOOKUP('Reported Performance Table'!C118,'Master List'!$B$22:$C$41,2,FALSE)</f>
        <v>#N/A</v>
      </c>
      <c r="E118" t="e">
        <f>VLOOKUP('Reported Performance Table'!D118,'Master List'!$B$45:$C$143,2,FALSE)</f>
        <v>#N/A</v>
      </c>
      <c r="F118" t="e">
        <f>VLOOKUP('Reported Performance Table'!C118,'Master List'!$B$22:$D$42,3,FALSE)</f>
        <v>#N/A</v>
      </c>
      <c r="G118" s="100" t="e">
        <f>VLOOKUP('Reported Performance Table'!B118,'Master List'!$B$11:$D$19,3,FALSE)</f>
        <v>#N/A</v>
      </c>
      <c r="H118" t="e">
        <f t="shared" si="1"/>
        <v>#N/A</v>
      </c>
      <c r="I118" t="e">
        <f>IF(VLOOKUP('Reported Performance Table'!D118,'Master List'!$B$45:$D$143,3,FALSE)="","No",VLOOKUP('Reported Performance Table'!D118,'Master List'!$B$45:$D$143,3,FALSE))</f>
        <v>#N/A</v>
      </c>
      <c r="J118" s="178" t="str">
        <f>IF('Reported Performance Table'!D118="","",
  IF('Reported Performance Table'!E118="Yes",
   IF('Reported Performance Table'!F118="Premium","Premium_LUNA_CCT","LUNA_CCT"),
   IF('Reported Performance Table'!B118="Outdoor Luminaires",
    IF(OR('Reported Performance Table'!D118="Fuel Pump Canopy Luminaires",'Reported Performance Table'!D118="Sports Lighting"),
     IF('Reported Performance Table'!F118="Premium","Premium_Sports_and_Fuel_Pump_CCT", "Sports_and_Fuel_Pump_CCT"),
     IF('Reported Performance Table'!F118="Premium","Premium_Outdoor_CCT","Outdoor_CCT")),
    IF('Reported Performance Table'!F118="Premium","Premium_CCT","Reported_CCT"))))</f>
        <v/>
      </c>
      <c r="K118" t="str">
        <f>IF('Reported Performance Table'!D118="","",IF(J118="LUNA_CCT",VLOOKUP('Reported Performance Table'!D118,'Master List'!$B$45:$E$143,4,FALSE),"Reported_BUG"))</f>
        <v/>
      </c>
      <c r="L118" t="str">
        <f>IF('Reported Performance Table'!D118="","",IF(AND('Reported Performance Table'!$E118="Yes",OR('Reported Performance Table'!$D118='Master List'!$B$45,'Reported Performance Table'!$D118='Master List'!$B$46,'Reported Performance Table'!$D118='Master List'!$B$47,'Reported Performance Table'!$D118='Master List'!$B$49,'Reported Performance Table'!$D118='Master List'!$B$51,'Reported Performance Table'!$D118='Master List'!$B$115,'Reported Performance Table'!$D118='Master List'!$B$118,'Reported Performance Table'!$D118='Master List'!$B$142)),"LUNA_Dimming","Dimming_Capability_and_Range"))</f>
        <v/>
      </c>
    </row>
    <row r="119" spans="1:12" x14ac:dyDescent="0.25">
      <c r="A119" s="54">
        <v>126</v>
      </c>
      <c r="B119" s="55"/>
      <c r="D119" s="21" t="e">
        <f>VLOOKUP('Reported Performance Table'!C119,'Master List'!$B$22:$C$41,2,FALSE)</f>
        <v>#N/A</v>
      </c>
      <c r="E119" t="e">
        <f>VLOOKUP('Reported Performance Table'!D119,'Master List'!$B$45:$C$143,2,FALSE)</f>
        <v>#N/A</v>
      </c>
      <c r="F119" t="e">
        <f>VLOOKUP('Reported Performance Table'!C119,'Master List'!$B$22:$D$42,3,FALSE)</f>
        <v>#N/A</v>
      </c>
      <c r="G119" s="100" t="e">
        <f>VLOOKUP('Reported Performance Table'!B119,'Master List'!$B$11:$D$19,3,FALSE)</f>
        <v>#N/A</v>
      </c>
      <c r="H119" t="e">
        <f t="shared" si="1"/>
        <v>#N/A</v>
      </c>
      <c r="I119" t="e">
        <f>IF(VLOOKUP('Reported Performance Table'!D119,'Master List'!$B$45:$D$143,3,FALSE)="","No",VLOOKUP('Reported Performance Table'!D119,'Master List'!$B$45:$D$143,3,FALSE))</f>
        <v>#N/A</v>
      </c>
      <c r="J119" s="178" t="str">
        <f>IF('Reported Performance Table'!D119="","",
  IF('Reported Performance Table'!E119="Yes",
   IF('Reported Performance Table'!F119="Premium","Premium_LUNA_CCT","LUNA_CCT"),
   IF('Reported Performance Table'!B119="Outdoor Luminaires",
    IF(OR('Reported Performance Table'!D119="Fuel Pump Canopy Luminaires",'Reported Performance Table'!D119="Sports Lighting"),
     IF('Reported Performance Table'!F119="Premium","Premium_Sports_and_Fuel_Pump_CCT", "Sports_and_Fuel_Pump_CCT"),
     IF('Reported Performance Table'!F119="Premium","Premium_Outdoor_CCT","Outdoor_CCT")),
    IF('Reported Performance Table'!F119="Premium","Premium_CCT","Reported_CCT"))))</f>
        <v/>
      </c>
      <c r="K119" t="str">
        <f>IF('Reported Performance Table'!D119="","",IF(J119="LUNA_CCT",VLOOKUP('Reported Performance Table'!D119,'Master List'!$B$45:$E$143,4,FALSE),"Reported_BUG"))</f>
        <v/>
      </c>
      <c r="L119" t="str">
        <f>IF('Reported Performance Table'!D119="","",IF(AND('Reported Performance Table'!$E119="Yes",OR('Reported Performance Table'!$D119='Master List'!$B$45,'Reported Performance Table'!$D119='Master List'!$B$46,'Reported Performance Table'!$D119='Master List'!$B$47,'Reported Performance Table'!$D119='Master List'!$B$49,'Reported Performance Table'!$D119='Master List'!$B$51,'Reported Performance Table'!$D119='Master List'!$B$115,'Reported Performance Table'!$D119='Master List'!$B$118,'Reported Performance Table'!$D119='Master List'!$B$142)),"LUNA_Dimming","Dimming_Capability_and_Range"))</f>
        <v/>
      </c>
    </row>
    <row r="120" spans="1:12" x14ac:dyDescent="0.25">
      <c r="A120" s="54">
        <v>127</v>
      </c>
      <c r="B120" s="55"/>
      <c r="D120" s="21" t="e">
        <f>VLOOKUP('Reported Performance Table'!C120,'Master List'!$B$22:$C$41,2,FALSE)</f>
        <v>#N/A</v>
      </c>
      <c r="E120" t="e">
        <f>VLOOKUP('Reported Performance Table'!D120,'Master List'!$B$45:$C$143,2,FALSE)</f>
        <v>#N/A</v>
      </c>
      <c r="F120" t="e">
        <f>VLOOKUP('Reported Performance Table'!C120,'Master List'!$B$22:$D$42,3,FALSE)</f>
        <v>#N/A</v>
      </c>
      <c r="G120" s="100" t="e">
        <f>VLOOKUP('Reported Performance Table'!B120,'Master List'!$B$11:$D$19,3,FALSE)</f>
        <v>#N/A</v>
      </c>
      <c r="H120" t="e">
        <f t="shared" si="1"/>
        <v>#N/A</v>
      </c>
      <c r="I120" t="e">
        <f>IF(VLOOKUP('Reported Performance Table'!D120,'Master List'!$B$45:$D$143,3,FALSE)="","No",VLOOKUP('Reported Performance Table'!D120,'Master List'!$B$45:$D$143,3,FALSE))</f>
        <v>#N/A</v>
      </c>
      <c r="J120" s="178" t="str">
        <f>IF('Reported Performance Table'!D120="","",
  IF('Reported Performance Table'!E120="Yes",
   IF('Reported Performance Table'!F120="Premium","Premium_LUNA_CCT","LUNA_CCT"),
   IF('Reported Performance Table'!B120="Outdoor Luminaires",
    IF(OR('Reported Performance Table'!D120="Fuel Pump Canopy Luminaires",'Reported Performance Table'!D120="Sports Lighting"),
     IF('Reported Performance Table'!F120="Premium","Premium_Sports_and_Fuel_Pump_CCT", "Sports_and_Fuel_Pump_CCT"),
     IF('Reported Performance Table'!F120="Premium","Premium_Outdoor_CCT","Outdoor_CCT")),
    IF('Reported Performance Table'!F120="Premium","Premium_CCT","Reported_CCT"))))</f>
        <v/>
      </c>
      <c r="K120" t="str">
        <f>IF('Reported Performance Table'!D120="","",IF(J120="LUNA_CCT",VLOOKUP('Reported Performance Table'!D120,'Master List'!$B$45:$E$143,4,FALSE),"Reported_BUG"))</f>
        <v/>
      </c>
      <c r="L120" t="str">
        <f>IF('Reported Performance Table'!D120="","",IF(AND('Reported Performance Table'!$E120="Yes",OR('Reported Performance Table'!$D120='Master List'!$B$45,'Reported Performance Table'!$D120='Master List'!$B$46,'Reported Performance Table'!$D120='Master List'!$B$47,'Reported Performance Table'!$D120='Master List'!$B$49,'Reported Performance Table'!$D120='Master List'!$B$51,'Reported Performance Table'!$D120='Master List'!$B$115,'Reported Performance Table'!$D120='Master List'!$B$118,'Reported Performance Table'!$D120='Master List'!$B$142)),"LUNA_Dimming","Dimming_Capability_and_Range"))</f>
        <v/>
      </c>
    </row>
    <row r="121" spans="1:12" x14ac:dyDescent="0.25">
      <c r="A121" s="54">
        <v>128</v>
      </c>
      <c r="B121" s="55"/>
      <c r="D121" s="21" t="e">
        <f>VLOOKUP('Reported Performance Table'!C121,'Master List'!$B$22:$C$41,2,FALSE)</f>
        <v>#N/A</v>
      </c>
      <c r="E121" t="e">
        <f>VLOOKUP('Reported Performance Table'!D121,'Master List'!$B$45:$C$143,2,FALSE)</f>
        <v>#N/A</v>
      </c>
      <c r="F121" t="e">
        <f>VLOOKUP('Reported Performance Table'!C121,'Master List'!$B$22:$D$42,3,FALSE)</f>
        <v>#N/A</v>
      </c>
      <c r="G121" s="100" t="e">
        <f>VLOOKUP('Reported Performance Table'!B121,'Master List'!$B$11:$D$19,3,FALSE)</f>
        <v>#N/A</v>
      </c>
      <c r="H121" t="e">
        <f t="shared" si="1"/>
        <v>#N/A</v>
      </c>
      <c r="I121" t="e">
        <f>IF(VLOOKUP('Reported Performance Table'!D121,'Master List'!$B$45:$D$143,3,FALSE)="","No",VLOOKUP('Reported Performance Table'!D121,'Master List'!$B$45:$D$143,3,FALSE))</f>
        <v>#N/A</v>
      </c>
      <c r="J121" s="178" t="str">
        <f>IF('Reported Performance Table'!D121="","",
  IF('Reported Performance Table'!E121="Yes",
   IF('Reported Performance Table'!F121="Premium","Premium_LUNA_CCT","LUNA_CCT"),
   IF('Reported Performance Table'!B121="Outdoor Luminaires",
    IF(OR('Reported Performance Table'!D121="Fuel Pump Canopy Luminaires",'Reported Performance Table'!D121="Sports Lighting"),
     IF('Reported Performance Table'!F121="Premium","Premium_Sports_and_Fuel_Pump_CCT", "Sports_and_Fuel_Pump_CCT"),
     IF('Reported Performance Table'!F121="Premium","Premium_Outdoor_CCT","Outdoor_CCT")),
    IF('Reported Performance Table'!F121="Premium","Premium_CCT","Reported_CCT"))))</f>
        <v/>
      </c>
      <c r="K121" t="str">
        <f>IF('Reported Performance Table'!D121="","",IF(J121="LUNA_CCT",VLOOKUP('Reported Performance Table'!D121,'Master List'!$B$45:$E$143,4,FALSE),"Reported_BUG"))</f>
        <v/>
      </c>
      <c r="L121" t="str">
        <f>IF('Reported Performance Table'!D121="","",IF(AND('Reported Performance Table'!$E121="Yes",OR('Reported Performance Table'!$D121='Master List'!$B$45,'Reported Performance Table'!$D121='Master List'!$B$46,'Reported Performance Table'!$D121='Master List'!$B$47,'Reported Performance Table'!$D121='Master List'!$B$49,'Reported Performance Table'!$D121='Master List'!$B$51,'Reported Performance Table'!$D121='Master List'!$B$115,'Reported Performance Table'!$D121='Master List'!$B$118,'Reported Performance Table'!$D121='Master List'!$B$142)),"LUNA_Dimming","Dimming_Capability_and_Range"))</f>
        <v/>
      </c>
    </row>
    <row r="122" spans="1:12" x14ac:dyDescent="0.25">
      <c r="A122" s="54">
        <v>129</v>
      </c>
      <c r="B122" s="55"/>
      <c r="D122" s="21" t="e">
        <f>VLOOKUP('Reported Performance Table'!C122,'Master List'!$B$22:$C$41,2,FALSE)</f>
        <v>#N/A</v>
      </c>
      <c r="E122" t="e">
        <f>VLOOKUP('Reported Performance Table'!D122,'Master List'!$B$45:$C$143,2,FALSE)</f>
        <v>#N/A</v>
      </c>
      <c r="F122" t="e">
        <f>VLOOKUP('Reported Performance Table'!C122,'Master List'!$B$22:$D$42,3,FALSE)</f>
        <v>#N/A</v>
      </c>
      <c r="G122" s="100" t="e">
        <f>VLOOKUP('Reported Performance Table'!B122,'Master List'!$B$11:$D$19,3,FALSE)</f>
        <v>#N/A</v>
      </c>
      <c r="H122" t="e">
        <f t="shared" si="1"/>
        <v>#N/A</v>
      </c>
      <c r="I122" t="e">
        <f>IF(VLOOKUP('Reported Performance Table'!D122,'Master List'!$B$45:$D$143,3,FALSE)="","No",VLOOKUP('Reported Performance Table'!D122,'Master List'!$B$45:$D$143,3,FALSE))</f>
        <v>#N/A</v>
      </c>
      <c r="J122" s="178" t="str">
        <f>IF('Reported Performance Table'!D122="","",
  IF('Reported Performance Table'!E122="Yes",
   IF('Reported Performance Table'!F122="Premium","Premium_LUNA_CCT","LUNA_CCT"),
   IF('Reported Performance Table'!B122="Outdoor Luminaires",
    IF(OR('Reported Performance Table'!D122="Fuel Pump Canopy Luminaires",'Reported Performance Table'!D122="Sports Lighting"),
     IF('Reported Performance Table'!F122="Premium","Premium_Sports_and_Fuel_Pump_CCT", "Sports_and_Fuel_Pump_CCT"),
     IF('Reported Performance Table'!F122="Premium","Premium_Outdoor_CCT","Outdoor_CCT")),
    IF('Reported Performance Table'!F122="Premium","Premium_CCT","Reported_CCT"))))</f>
        <v/>
      </c>
      <c r="K122" t="str">
        <f>IF('Reported Performance Table'!D122="","",IF(J122="LUNA_CCT",VLOOKUP('Reported Performance Table'!D122,'Master List'!$B$45:$E$143,4,FALSE),"Reported_BUG"))</f>
        <v/>
      </c>
      <c r="L122" t="str">
        <f>IF('Reported Performance Table'!D122="","",IF(AND('Reported Performance Table'!$E122="Yes",OR('Reported Performance Table'!$D122='Master List'!$B$45,'Reported Performance Table'!$D122='Master List'!$B$46,'Reported Performance Table'!$D122='Master List'!$B$47,'Reported Performance Table'!$D122='Master List'!$B$49,'Reported Performance Table'!$D122='Master List'!$B$51,'Reported Performance Table'!$D122='Master List'!$B$115,'Reported Performance Table'!$D122='Master List'!$B$118,'Reported Performance Table'!$D122='Master List'!$B$142)),"LUNA_Dimming","Dimming_Capability_and_Range"))</f>
        <v/>
      </c>
    </row>
    <row r="123" spans="1:12" x14ac:dyDescent="0.25">
      <c r="A123" s="54">
        <v>130</v>
      </c>
      <c r="B123" s="55"/>
      <c r="D123" s="21" t="e">
        <f>VLOOKUP('Reported Performance Table'!C123,'Master List'!$B$22:$C$41,2,FALSE)</f>
        <v>#N/A</v>
      </c>
      <c r="E123" t="e">
        <f>VLOOKUP('Reported Performance Table'!D123,'Master List'!$B$45:$C$143,2,FALSE)</f>
        <v>#N/A</v>
      </c>
      <c r="F123" t="e">
        <f>VLOOKUP('Reported Performance Table'!C123,'Master List'!$B$22:$D$42,3,FALSE)</f>
        <v>#N/A</v>
      </c>
      <c r="G123" s="100" t="e">
        <f>VLOOKUP('Reported Performance Table'!B123,'Master List'!$B$11:$D$19,3,FALSE)</f>
        <v>#N/A</v>
      </c>
      <c r="H123" t="e">
        <f t="shared" si="1"/>
        <v>#N/A</v>
      </c>
      <c r="I123" t="e">
        <f>IF(VLOOKUP('Reported Performance Table'!D123,'Master List'!$B$45:$D$143,3,FALSE)="","No",VLOOKUP('Reported Performance Table'!D123,'Master List'!$B$45:$D$143,3,FALSE))</f>
        <v>#N/A</v>
      </c>
      <c r="J123" s="178" t="str">
        <f>IF('Reported Performance Table'!D123="","",
  IF('Reported Performance Table'!E123="Yes",
   IF('Reported Performance Table'!F123="Premium","Premium_LUNA_CCT","LUNA_CCT"),
   IF('Reported Performance Table'!B123="Outdoor Luminaires",
    IF(OR('Reported Performance Table'!D123="Fuel Pump Canopy Luminaires",'Reported Performance Table'!D123="Sports Lighting"),
     IF('Reported Performance Table'!F123="Premium","Premium_Sports_and_Fuel_Pump_CCT", "Sports_and_Fuel_Pump_CCT"),
     IF('Reported Performance Table'!F123="Premium","Premium_Outdoor_CCT","Outdoor_CCT")),
    IF('Reported Performance Table'!F123="Premium","Premium_CCT","Reported_CCT"))))</f>
        <v/>
      </c>
      <c r="K123" t="str">
        <f>IF('Reported Performance Table'!D123="","",IF(J123="LUNA_CCT",VLOOKUP('Reported Performance Table'!D123,'Master List'!$B$45:$E$143,4,FALSE),"Reported_BUG"))</f>
        <v/>
      </c>
      <c r="L123" t="str">
        <f>IF('Reported Performance Table'!D123="","",IF(AND('Reported Performance Table'!$E123="Yes",OR('Reported Performance Table'!$D123='Master List'!$B$45,'Reported Performance Table'!$D123='Master List'!$B$46,'Reported Performance Table'!$D123='Master List'!$B$47,'Reported Performance Table'!$D123='Master List'!$B$49,'Reported Performance Table'!$D123='Master List'!$B$51,'Reported Performance Table'!$D123='Master List'!$B$115,'Reported Performance Table'!$D123='Master List'!$B$118,'Reported Performance Table'!$D123='Master List'!$B$142)),"LUNA_Dimming","Dimming_Capability_and_Range"))</f>
        <v/>
      </c>
    </row>
    <row r="124" spans="1:12" x14ac:dyDescent="0.25">
      <c r="A124" s="54">
        <v>131</v>
      </c>
      <c r="B124" s="55"/>
      <c r="D124" s="21" t="e">
        <f>VLOOKUP('Reported Performance Table'!C124,'Master List'!$B$22:$C$41,2,FALSE)</f>
        <v>#N/A</v>
      </c>
      <c r="E124" t="e">
        <f>VLOOKUP('Reported Performance Table'!D124,'Master List'!$B$45:$C$143,2,FALSE)</f>
        <v>#N/A</v>
      </c>
      <c r="F124" t="e">
        <f>VLOOKUP('Reported Performance Table'!C124,'Master List'!$B$22:$D$42,3,FALSE)</f>
        <v>#N/A</v>
      </c>
      <c r="G124" s="100" t="e">
        <f>VLOOKUP('Reported Performance Table'!B124,'Master List'!$B$11:$D$19,3,FALSE)</f>
        <v>#N/A</v>
      </c>
      <c r="H124" t="e">
        <f t="shared" si="1"/>
        <v>#N/A</v>
      </c>
      <c r="I124" t="e">
        <f>IF(VLOOKUP('Reported Performance Table'!D124,'Master List'!$B$45:$D$143,3,FALSE)="","No",VLOOKUP('Reported Performance Table'!D124,'Master List'!$B$45:$D$143,3,FALSE))</f>
        <v>#N/A</v>
      </c>
      <c r="J124" s="178" t="str">
        <f>IF('Reported Performance Table'!D124="","",
  IF('Reported Performance Table'!E124="Yes",
   IF('Reported Performance Table'!F124="Premium","Premium_LUNA_CCT","LUNA_CCT"),
   IF('Reported Performance Table'!B124="Outdoor Luminaires",
    IF(OR('Reported Performance Table'!D124="Fuel Pump Canopy Luminaires",'Reported Performance Table'!D124="Sports Lighting"),
     IF('Reported Performance Table'!F124="Premium","Premium_Sports_and_Fuel_Pump_CCT", "Sports_and_Fuel_Pump_CCT"),
     IF('Reported Performance Table'!F124="Premium","Premium_Outdoor_CCT","Outdoor_CCT")),
    IF('Reported Performance Table'!F124="Premium","Premium_CCT","Reported_CCT"))))</f>
        <v/>
      </c>
      <c r="K124" t="str">
        <f>IF('Reported Performance Table'!D124="","",IF(J124="LUNA_CCT",VLOOKUP('Reported Performance Table'!D124,'Master List'!$B$45:$E$143,4,FALSE),"Reported_BUG"))</f>
        <v/>
      </c>
      <c r="L124" t="str">
        <f>IF('Reported Performance Table'!D124="","",IF(AND('Reported Performance Table'!$E124="Yes",OR('Reported Performance Table'!$D124='Master List'!$B$45,'Reported Performance Table'!$D124='Master List'!$B$46,'Reported Performance Table'!$D124='Master List'!$B$47,'Reported Performance Table'!$D124='Master List'!$B$49,'Reported Performance Table'!$D124='Master List'!$B$51,'Reported Performance Table'!$D124='Master List'!$B$115,'Reported Performance Table'!$D124='Master List'!$B$118,'Reported Performance Table'!$D124='Master List'!$B$142)),"LUNA_Dimming","Dimming_Capability_and_Range"))</f>
        <v/>
      </c>
    </row>
    <row r="125" spans="1:12" x14ac:dyDescent="0.25">
      <c r="A125" s="54">
        <v>132</v>
      </c>
      <c r="B125" s="55"/>
      <c r="D125" s="21" t="e">
        <f>VLOOKUP('Reported Performance Table'!C125,'Master List'!$B$22:$C$41,2,FALSE)</f>
        <v>#N/A</v>
      </c>
      <c r="E125" t="e">
        <f>VLOOKUP('Reported Performance Table'!D125,'Master List'!$B$45:$C$143,2,FALSE)</f>
        <v>#N/A</v>
      </c>
      <c r="F125" t="e">
        <f>VLOOKUP('Reported Performance Table'!C125,'Master List'!$B$22:$D$42,3,FALSE)</f>
        <v>#N/A</v>
      </c>
      <c r="G125" s="100" t="e">
        <f>VLOOKUP('Reported Performance Table'!B125,'Master List'!$B$11:$D$19,3,FALSE)</f>
        <v>#N/A</v>
      </c>
      <c r="H125" t="e">
        <f t="shared" si="1"/>
        <v>#N/A</v>
      </c>
      <c r="I125" t="e">
        <f>IF(VLOOKUP('Reported Performance Table'!D125,'Master List'!$B$45:$D$143,3,FALSE)="","No",VLOOKUP('Reported Performance Table'!D125,'Master List'!$B$45:$D$143,3,FALSE))</f>
        <v>#N/A</v>
      </c>
      <c r="J125" s="178" t="str">
        <f>IF('Reported Performance Table'!D125="","",
  IF('Reported Performance Table'!E125="Yes",
   IF('Reported Performance Table'!F125="Premium","Premium_LUNA_CCT","LUNA_CCT"),
   IF('Reported Performance Table'!B125="Outdoor Luminaires",
    IF(OR('Reported Performance Table'!D125="Fuel Pump Canopy Luminaires",'Reported Performance Table'!D125="Sports Lighting"),
     IF('Reported Performance Table'!F125="Premium","Premium_Sports_and_Fuel_Pump_CCT", "Sports_and_Fuel_Pump_CCT"),
     IF('Reported Performance Table'!F125="Premium","Premium_Outdoor_CCT","Outdoor_CCT")),
    IF('Reported Performance Table'!F125="Premium","Premium_CCT","Reported_CCT"))))</f>
        <v/>
      </c>
      <c r="K125" t="str">
        <f>IF('Reported Performance Table'!D125="","",IF(J125="LUNA_CCT",VLOOKUP('Reported Performance Table'!D125,'Master List'!$B$45:$E$143,4,FALSE),"Reported_BUG"))</f>
        <v/>
      </c>
      <c r="L125" t="str">
        <f>IF('Reported Performance Table'!D125="","",IF(AND('Reported Performance Table'!$E125="Yes",OR('Reported Performance Table'!$D125='Master List'!$B$45,'Reported Performance Table'!$D125='Master List'!$B$46,'Reported Performance Table'!$D125='Master List'!$B$47,'Reported Performance Table'!$D125='Master List'!$B$49,'Reported Performance Table'!$D125='Master List'!$B$51,'Reported Performance Table'!$D125='Master List'!$B$115,'Reported Performance Table'!$D125='Master List'!$B$118,'Reported Performance Table'!$D125='Master List'!$B$142)),"LUNA_Dimming","Dimming_Capability_and_Range"))</f>
        <v/>
      </c>
    </row>
    <row r="126" spans="1:12" x14ac:dyDescent="0.25">
      <c r="A126" s="54">
        <v>133</v>
      </c>
      <c r="B126" s="55"/>
      <c r="D126" s="21" t="e">
        <f>VLOOKUP('Reported Performance Table'!C126,'Master List'!$B$22:$C$41,2,FALSE)</f>
        <v>#N/A</v>
      </c>
      <c r="E126" t="e">
        <f>VLOOKUP('Reported Performance Table'!D126,'Master List'!$B$45:$C$143,2,FALSE)</f>
        <v>#N/A</v>
      </c>
      <c r="F126" t="e">
        <f>VLOOKUP('Reported Performance Table'!C126,'Master List'!$B$22:$D$42,3,FALSE)</f>
        <v>#N/A</v>
      </c>
      <c r="G126" s="100" t="e">
        <f>VLOOKUP('Reported Performance Table'!B126,'Master List'!$B$11:$D$19,3,FALSE)</f>
        <v>#N/A</v>
      </c>
      <c r="H126" t="e">
        <f t="shared" si="1"/>
        <v>#N/A</v>
      </c>
      <c r="I126" t="e">
        <f>IF(VLOOKUP('Reported Performance Table'!D126,'Master List'!$B$45:$D$143,3,FALSE)="","No",VLOOKUP('Reported Performance Table'!D126,'Master List'!$B$45:$D$143,3,FALSE))</f>
        <v>#N/A</v>
      </c>
      <c r="J126" s="178" t="str">
        <f>IF('Reported Performance Table'!D126="","",
  IF('Reported Performance Table'!E126="Yes",
   IF('Reported Performance Table'!F126="Premium","Premium_LUNA_CCT","LUNA_CCT"),
   IF('Reported Performance Table'!B126="Outdoor Luminaires",
    IF(OR('Reported Performance Table'!D126="Fuel Pump Canopy Luminaires",'Reported Performance Table'!D126="Sports Lighting"),
     IF('Reported Performance Table'!F126="Premium","Premium_Sports_and_Fuel_Pump_CCT", "Sports_and_Fuel_Pump_CCT"),
     IF('Reported Performance Table'!F126="Premium","Premium_Outdoor_CCT","Outdoor_CCT")),
    IF('Reported Performance Table'!F126="Premium","Premium_CCT","Reported_CCT"))))</f>
        <v/>
      </c>
      <c r="K126" t="str">
        <f>IF('Reported Performance Table'!D126="","",IF(J126="LUNA_CCT",VLOOKUP('Reported Performance Table'!D126,'Master List'!$B$45:$E$143,4,FALSE),"Reported_BUG"))</f>
        <v/>
      </c>
      <c r="L126" t="str">
        <f>IF('Reported Performance Table'!D126="","",IF(AND('Reported Performance Table'!$E126="Yes",OR('Reported Performance Table'!$D126='Master List'!$B$45,'Reported Performance Table'!$D126='Master List'!$B$46,'Reported Performance Table'!$D126='Master List'!$B$47,'Reported Performance Table'!$D126='Master List'!$B$49,'Reported Performance Table'!$D126='Master List'!$B$51,'Reported Performance Table'!$D126='Master List'!$B$115,'Reported Performance Table'!$D126='Master List'!$B$118,'Reported Performance Table'!$D126='Master List'!$B$142)),"LUNA_Dimming","Dimming_Capability_and_Range"))</f>
        <v/>
      </c>
    </row>
    <row r="127" spans="1:12" x14ac:dyDescent="0.25">
      <c r="A127" s="54">
        <v>134</v>
      </c>
      <c r="B127" s="55"/>
      <c r="D127" s="21" t="e">
        <f>VLOOKUP('Reported Performance Table'!C127,'Master List'!$B$22:$C$41,2,FALSE)</f>
        <v>#N/A</v>
      </c>
      <c r="E127" t="e">
        <f>VLOOKUP('Reported Performance Table'!D127,'Master List'!$B$45:$C$143,2,FALSE)</f>
        <v>#N/A</v>
      </c>
      <c r="F127" t="e">
        <f>VLOOKUP('Reported Performance Table'!C127,'Master List'!$B$22:$D$42,3,FALSE)</f>
        <v>#N/A</v>
      </c>
      <c r="G127" s="100" t="e">
        <f>VLOOKUP('Reported Performance Table'!B127,'Master List'!$B$11:$D$19,3,FALSE)</f>
        <v>#N/A</v>
      </c>
      <c r="H127" t="e">
        <f t="shared" si="1"/>
        <v>#N/A</v>
      </c>
      <c r="I127" t="e">
        <f>IF(VLOOKUP('Reported Performance Table'!D127,'Master List'!$B$45:$D$143,3,FALSE)="","No",VLOOKUP('Reported Performance Table'!D127,'Master List'!$B$45:$D$143,3,FALSE))</f>
        <v>#N/A</v>
      </c>
      <c r="J127" s="178" t="str">
        <f>IF('Reported Performance Table'!D127="","",
  IF('Reported Performance Table'!E127="Yes",
   IF('Reported Performance Table'!F127="Premium","Premium_LUNA_CCT","LUNA_CCT"),
   IF('Reported Performance Table'!B127="Outdoor Luminaires",
    IF(OR('Reported Performance Table'!D127="Fuel Pump Canopy Luminaires",'Reported Performance Table'!D127="Sports Lighting"),
     IF('Reported Performance Table'!F127="Premium","Premium_Sports_and_Fuel_Pump_CCT", "Sports_and_Fuel_Pump_CCT"),
     IF('Reported Performance Table'!F127="Premium","Premium_Outdoor_CCT","Outdoor_CCT")),
    IF('Reported Performance Table'!F127="Premium","Premium_CCT","Reported_CCT"))))</f>
        <v/>
      </c>
      <c r="K127" t="str">
        <f>IF('Reported Performance Table'!D127="","",IF(J127="LUNA_CCT",VLOOKUP('Reported Performance Table'!D127,'Master List'!$B$45:$E$143,4,FALSE),"Reported_BUG"))</f>
        <v/>
      </c>
      <c r="L127" t="str">
        <f>IF('Reported Performance Table'!D127="","",IF(AND('Reported Performance Table'!$E127="Yes",OR('Reported Performance Table'!$D127='Master List'!$B$45,'Reported Performance Table'!$D127='Master List'!$B$46,'Reported Performance Table'!$D127='Master List'!$B$47,'Reported Performance Table'!$D127='Master List'!$B$49,'Reported Performance Table'!$D127='Master List'!$B$51,'Reported Performance Table'!$D127='Master List'!$B$115,'Reported Performance Table'!$D127='Master List'!$B$118,'Reported Performance Table'!$D127='Master List'!$B$142)),"LUNA_Dimming","Dimming_Capability_and_Range"))</f>
        <v/>
      </c>
    </row>
    <row r="128" spans="1:12" x14ac:dyDescent="0.25">
      <c r="A128" s="54">
        <v>135</v>
      </c>
      <c r="B128" s="55"/>
      <c r="D128" s="21" t="e">
        <f>VLOOKUP('Reported Performance Table'!C128,'Master List'!$B$22:$C$41,2,FALSE)</f>
        <v>#N/A</v>
      </c>
      <c r="E128" t="e">
        <f>VLOOKUP('Reported Performance Table'!D128,'Master List'!$B$45:$C$143,2,FALSE)</f>
        <v>#N/A</v>
      </c>
      <c r="F128" t="e">
        <f>VLOOKUP('Reported Performance Table'!C128,'Master List'!$B$22:$D$42,3,FALSE)</f>
        <v>#N/A</v>
      </c>
      <c r="G128" s="100" t="e">
        <f>VLOOKUP('Reported Performance Table'!B128,'Master List'!$B$11:$D$19,3,FALSE)</f>
        <v>#N/A</v>
      </c>
      <c r="H128" t="e">
        <f t="shared" si="1"/>
        <v>#N/A</v>
      </c>
      <c r="I128" t="e">
        <f>IF(VLOOKUP('Reported Performance Table'!D128,'Master List'!$B$45:$D$143,3,FALSE)="","No",VLOOKUP('Reported Performance Table'!D128,'Master List'!$B$45:$D$143,3,FALSE))</f>
        <v>#N/A</v>
      </c>
      <c r="J128" s="178" t="str">
        <f>IF('Reported Performance Table'!D128="","",
  IF('Reported Performance Table'!E128="Yes",
   IF('Reported Performance Table'!F128="Premium","Premium_LUNA_CCT","LUNA_CCT"),
   IF('Reported Performance Table'!B128="Outdoor Luminaires",
    IF(OR('Reported Performance Table'!D128="Fuel Pump Canopy Luminaires",'Reported Performance Table'!D128="Sports Lighting"),
     IF('Reported Performance Table'!F128="Premium","Premium_Sports_and_Fuel_Pump_CCT", "Sports_and_Fuel_Pump_CCT"),
     IF('Reported Performance Table'!F128="Premium","Premium_Outdoor_CCT","Outdoor_CCT")),
    IF('Reported Performance Table'!F128="Premium","Premium_CCT","Reported_CCT"))))</f>
        <v/>
      </c>
      <c r="K128" t="str">
        <f>IF('Reported Performance Table'!D128="","",IF(J128="LUNA_CCT",VLOOKUP('Reported Performance Table'!D128,'Master List'!$B$45:$E$143,4,FALSE),"Reported_BUG"))</f>
        <v/>
      </c>
      <c r="L128" t="str">
        <f>IF('Reported Performance Table'!D128="","",IF(AND('Reported Performance Table'!$E128="Yes",OR('Reported Performance Table'!$D128='Master List'!$B$45,'Reported Performance Table'!$D128='Master List'!$B$46,'Reported Performance Table'!$D128='Master List'!$B$47,'Reported Performance Table'!$D128='Master List'!$B$49,'Reported Performance Table'!$D128='Master List'!$B$51,'Reported Performance Table'!$D128='Master List'!$B$115,'Reported Performance Table'!$D128='Master List'!$B$118,'Reported Performance Table'!$D128='Master List'!$B$142)),"LUNA_Dimming","Dimming_Capability_and_Range"))</f>
        <v/>
      </c>
    </row>
    <row r="129" spans="1:12" x14ac:dyDescent="0.25">
      <c r="A129" s="54">
        <v>136</v>
      </c>
      <c r="B129" s="55"/>
      <c r="D129" s="21" t="e">
        <f>VLOOKUP('Reported Performance Table'!C129,'Master List'!$B$22:$C$41,2,FALSE)</f>
        <v>#N/A</v>
      </c>
      <c r="E129" t="e">
        <f>VLOOKUP('Reported Performance Table'!D129,'Master List'!$B$45:$C$143,2,FALSE)</f>
        <v>#N/A</v>
      </c>
      <c r="F129" t="e">
        <f>VLOOKUP('Reported Performance Table'!C129,'Master List'!$B$22:$D$42,3,FALSE)</f>
        <v>#N/A</v>
      </c>
      <c r="G129" s="100" t="e">
        <f>VLOOKUP('Reported Performance Table'!B129,'Master List'!$B$11:$D$19,3,FALSE)</f>
        <v>#N/A</v>
      </c>
      <c r="H129" t="e">
        <f t="shared" si="1"/>
        <v>#N/A</v>
      </c>
      <c r="I129" t="e">
        <f>IF(VLOOKUP('Reported Performance Table'!D129,'Master List'!$B$45:$D$143,3,FALSE)="","No",VLOOKUP('Reported Performance Table'!D129,'Master List'!$B$45:$D$143,3,FALSE))</f>
        <v>#N/A</v>
      </c>
      <c r="J129" s="178" t="str">
        <f>IF('Reported Performance Table'!D129="","",
  IF('Reported Performance Table'!E129="Yes",
   IF('Reported Performance Table'!F129="Premium","Premium_LUNA_CCT","LUNA_CCT"),
   IF('Reported Performance Table'!B129="Outdoor Luminaires",
    IF(OR('Reported Performance Table'!D129="Fuel Pump Canopy Luminaires",'Reported Performance Table'!D129="Sports Lighting"),
     IF('Reported Performance Table'!F129="Premium","Premium_Sports_and_Fuel_Pump_CCT", "Sports_and_Fuel_Pump_CCT"),
     IF('Reported Performance Table'!F129="Premium","Premium_Outdoor_CCT","Outdoor_CCT")),
    IF('Reported Performance Table'!F129="Premium","Premium_CCT","Reported_CCT"))))</f>
        <v/>
      </c>
      <c r="K129" t="str">
        <f>IF('Reported Performance Table'!D129="","",IF(J129="LUNA_CCT",VLOOKUP('Reported Performance Table'!D129,'Master List'!$B$45:$E$143,4,FALSE),"Reported_BUG"))</f>
        <v/>
      </c>
      <c r="L129" t="str">
        <f>IF('Reported Performance Table'!D129="","",IF(AND('Reported Performance Table'!$E129="Yes",OR('Reported Performance Table'!$D129='Master List'!$B$45,'Reported Performance Table'!$D129='Master List'!$B$46,'Reported Performance Table'!$D129='Master List'!$B$47,'Reported Performance Table'!$D129='Master List'!$B$49,'Reported Performance Table'!$D129='Master List'!$B$51,'Reported Performance Table'!$D129='Master List'!$B$115,'Reported Performance Table'!$D129='Master List'!$B$118,'Reported Performance Table'!$D129='Master List'!$B$142)),"LUNA_Dimming","Dimming_Capability_and_Range"))</f>
        <v/>
      </c>
    </row>
    <row r="130" spans="1:12" x14ac:dyDescent="0.25">
      <c r="A130" s="54">
        <v>137</v>
      </c>
      <c r="B130" s="55"/>
      <c r="D130" s="21" t="e">
        <f>VLOOKUP('Reported Performance Table'!C130,'Master List'!$B$22:$C$41,2,FALSE)</f>
        <v>#N/A</v>
      </c>
      <c r="E130" t="e">
        <f>VLOOKUP('Reported Performance Table'!D130,'Master List'!$B$45:$C$143,2,FALSE)</f>
        <v>#N/A</v>
      </c>
      <c r="F130" t="e">
        <f>VLOOKUP('Reported Performance Table'!C130,'Master List'!$B$22:$D$42,3,FALSE)</f>
        <v>#N/A</v>
      </c>
      <c r="G130" s="100" t="e">
        <f>VLOOKUP('Reported Performance Table'!B130,'Master List'!$B$11:$D$19,3,FALSE)</f>
        <v>#N/A</v>
      </c>
      <c r="H130" t="e">
        <f t="shared" si="1"/>
        <v>#N/A</v>
      </c>
      <c r="I130" t="e">
        <f>IF(VLOOKUP('Reported Performance Table'!D130,'Master List'!$B$45:$D$143,3,FALSE)="","No",VLOOKUP('Reported Performance Table'!D130,'Master List'!$B$45:$D$143,3,FALSE))</f>
        <v>#N/A</v>
      </c>
      <c r="J130" s="178" t="str">
        <f>IF('Reported Performance Table'!D130="","",
  IF('Reported Performance Table'!E130="Yes",
   IF('Reported Performance Table'!F130="Premium","Premium_LUNA_CCT","LUNA_CCT"),
   IF('Reported Performance Table'!B130="Outdoor Luminaires",
    IF(OR('Reported Performance Table'!D130="Fuel Pump Canopy Luminaires",'Reported Performance Table'!D130="Sports Lighting"),
     IF('Reported Performance Table'!F130="Premium","Premium_Sports_and_Fuel_Pump_CCT", "Sports_and_Fuel_Pump_CCT"),
     IF('Reported Performance Table'!F130="Premium","Premium_Outdoor_CCT","Outdoor_CCT")),
    IF('Reported Performance Table'!F130="Premium","Premium_CCT","Reported_CCT"))))</f>
        <v/>
      </c>
      <c r="K130" t="str">
        <f>IF('Reported Performance Table'!D130="","",IF(J130="LUNA_CCT",VLOOKUP('Reported Performance Table'!D130,'Master List'!$B$45:$E$143,4,FALSE),"Reported_BUG"))</f>
        <v/>
      </c>
      <c r="L130" t="str">
        <f>IF('Reported Performance Table'!D130="","",IF(AND('Reported Performance Table'!$E130="Yes",OR('Reported Performance Table'!$D130='Master List'!$B$45,'Reported Performance Table'!$D130='Master List'!$B$46,'Reported Performance Table'!$D130='Master List'!$B$47,'Reported Performance Table'!$D130='Master List'!$B$49,'Reported Performance Table'!$D130='Master List'!$B$51,'Reported Performance Table'!$D130='Master List'!$B$115,'Reported Performance Table'!$D130='Master List'!$B$118,'Reported Performance Table'!$D130='Master List'!$B$142)),"LUNA_Dimming","Dimming_Capability_and_Range"))</f>
        <v/>
      </c>
    </row>
    <row r="131" spans="1:12" x14ac:dyDescent="0.25">
      <c r="A131" s="54">
        <v>138</v>
      </c>
      <c r="B131" s="55"/>
      <c r="D131" s="21" t="e">
        <f>VLOOKUP('Reported Performance Table'!C131,'Master List'!$B$22:$C$41,2,FALSE)</f>
        <v>#N/A</v>
      </c>
      <c r="E131" t="e">
        <f>VLOOKUP('Reported Performance Table'!D131,'Master List'!$B$45:$C$143,2,FALSE)</f>
        <v>#N/A</v>
      </c>
      <c r="F131" t="e">
        <f>VLOOKUP('Reported Performance Table'!C131,'Master List'!$B$22:$D$42,3,FALSE)</f>
        <v>#N/A</v>
      </c>
      <c r="G131" s="100" t="e">
        <f>VLOOKUP('Reported Performance Table'!B131,'Master List'!$B$11:$D$19,3,FALSE)</f>
        <v>#N/A</v>
      </c>
      <c r="H131" t="e">
        <f t="shared" si="1"/>
        <v>#N/A</v>
      </c>
      <c r="I131" t="e">
        <f>IF(VLOOKUP('Reported Performance Table'!D131,'Master List'!$B$45:$D$143,3,FALSE)="","No",VLOOKUP('Reported Performance Table'!D131,'Master List'!$B$45:$D$143,3,FALSE))</f>
        <v>#N/A</v>
      </c>
      <c r="J131" s="178" t="str">
        <f>IF('Reported Performance Table'!D131="","",
  IF('Reported Performance Table'!E131="Yes",
   IF('Reported Performance Table'!F131="Premium","Premium_LUNA_CCT","LUNA_CCT"),
   IF('Reported Performance Table'!B131="Outdoor Luminaires",
    IF(OR('Reported Performance Table'!D131="Fuel Pump Canopy Luminaires",'Reported Performance Table'!D131="Sports Lighting"),
     IF('Reported Performance Table'!F131="Premium","Premium_Sports_and_Fuel_Pump_CCT", "Sports_and_Fuel_Pump_CCT"),
     IF('Reported Performance Table'!F131="Premium","Premium_Outdoor_CCT","Outdoor_CCT")),
    IF('Reported Performance Table'!F131="Premium","Premium_CCT","Reported_CCT"))))</f>
        <v/>
      </c>
      <c r="K131" t="str">
        <f>IF('Reported Performance Table'!D131="","",IF(J131="LUNA_CCT",VLOOKUP('Reported Performance Table'!D131,'Master List'!$B$45:$E$143,4,FALSE),"Reported_BUG"))</f>
        <v/>
      </c>
      <c r="L131" t="str">
        <f>IF('Reported Performance Table'!D131="","",IF(AND('Reported Performance Table'!$E131="Yes",OR('Reported Performance Table'!$D131='Master List'!$B$45,'Reported Performance Table'!$D131='Master List'!$B$46,'Reported Performance Table'!$D131='Master List'!$B$47,'Reported Performance Table'!$D131='Master List'!$B$49,'Reported Performance Table'!$D131='Master List'!$B$51,'Reported Performance Table'!$D131='Master List'!$B$115,'Reported Performance Table'!$D131='Master List'!$B$118,'Reported Performance Table'!$D131='Master List'!$B$142)),"LUNA_Dimming","Dimming_Capability_and_Range"))</f>
        <v/>
      </c>
    </row>
    <row r="132" spans="1:12" x14ac:dyDescent="0.25">
      <c r="A132" s="54">
        <v>139</v>
      </c>
      <c r="B132" s="55"/>
      <c r="D132" s="21" t="e">
        <f>VLOOKUP('Reported Performance Table'!C132,'Master List'!$B$22:$C$41,2,FALSE)</f>
        <v>#N/A</v>
      </c>
      <c r="E132" t="e">
        <f>VLOOKUP('Reported Performance Table'!D132,'Master List'!$B$45:$C$143,2,FALSE)</f>
        <v>#N/A</v>
      </c>
      <c r="F132" t="e">
        <f>VLOOKUP('Reported Performance Table'!C132,'Master List'!$B$22:$D$42,3,FALSE)</f>
        <v>#N/A</v>
      </c>
      <c r="G132" s="100" t="e">
        <f>VLOOKUP('Reported Performance Table'!B132,'Master List'!$B$11:$D$19,3,FALSE)</f>
        <v>#N/A</v>
      </c>
      <c r="H132" t="e">
        <f t="shared" si="1"/>
        <v>#N/A</v>
      </c>
      <c r="I132" t="e">
        <f>IF(VLOOKUP('Reported Performance Table'!D132,'Master List'!$B$45:$D$143,3,FALSE)="","No",VLOOKUP('Reported Performance Table'!D132,'Master List'!$B$45:$D$143,3,FALSE))</f>
        <v>#N/A</v>
      </c>
      <c r="J132" s="178" t="str">
        <f>IF('Reported Performance Table'!D132="","",
  IF('Reported Performance Table'!E132="Yes",
   IF('Reported Performance Table'!F132="Premium","Premium_LUNA_CCT","LUNA_CCT"),
   IF('Reported Performance Table'!B132="Outdoor Luminaires",
    IF(OR('Reported Performance Table'!D132="Fuel Pump Canopy Luminaires",'Reported Performance Table'!D132="Sports Lighting"),
     IF('Reported Performance Table'!F132="Premium","Premium_Sports_and_Fuel_Pump_CCT", "Sports_and_Fuel_Pump_CCT"),
     IF('Reported Performance Table'!F132="Premium","Premium_Outdoor_CCT","Outdoor_CCT")),
    IF('Reported Performance Table'!F132="Premium","Premium_CCT","Reported_CCT"))))</f>
        <v/>
      </c>
      <c r="K132" t="str">
        <f>IF('Reported Performance Table'!D132="","",IF(J132="LUNA_CCT",VLOOKUP('Reported Performance Table'!D132,'Master List'!$B$45:$E$143,4,FALSE),"Reported_BUG"))</f>
        <v/>
      </c>
      <c r="L132" t="str">
        <f>IF('Reported Performance Table'!D132="","",IF(AND('Reported Performance Table'!$E132="Yes",OR('Reported Performance Table'!$D132='Master List'!$B$45,'Reported Performance Table'!$D132='Master List'!$B$46,'Reported Performance Table'!$D132='Master List'!$B$47,'Reported Performance Table'!$D132='Master List'!$B$49,'Reported Performance Table'!$D132='Master List'!$B$51,'Reported Performance Table'!$D132='Master List'!$B$115,'Reported Performance Table'!$D132='Master List'!$B$118,'Reported Performance Table'!$D132='Master List'!$B$142)),"LUNA_Dimming","Dimming_Capability_and_Range"))</f>
        <v/>
      </c>
    </row>
    <row r="133" spans="1:12" x14ac:dyDescent="0.25">
      <c r="A133" s="54">
        <v>140</v>
      </c>
      <c r="B133" s="55"/>
      <c r="D133" s="21" t="e">
        <f>VLOOKUP('Reported Performance Table'!C133,'Master List'!$B$22:$C$41,2,FALSE)</f>
        <v>#N/A</v>
      </c>
      <c r="E133" t="e">
        <f>VLOOKUP('Reported Performance Table'!D133,'Master List'!$B$45:$C$143,2,FALSE)</f>
        <v>#N/A</v>
      </c>
      <c r="F133" t="e">
        <f>VLOOKUP('Reported Performance Table'!C133,'Master List'!$B$22:$D$42,3,FALSE)</f>
        <v>#N/A</v>
      </c>
      <c r="G133" s="100" t="e">
        <f>VLOOKUP('Reported Performance Table'!B133,'Master List'!$B$11:$D$19,3,FALSE)</f>
        <v>#N/A</v>
      </c>
      <c r="H133" t="e">
        <f t="shared" si="1"/>
        <v>#N/A</v>
      </c>
      <c r="I133" t="e">
        <f>IF(VLOOKUP('Reported Performance Table'!D133,'Master List'!$B$45:$D$143,3,FALSE)="","No",VLOOKUP('Reported Performance Table'!D133,'Master List'!$B$45:$D$143,3,FALSE))</f>
        <v>#N/A</v>
      </c>
      <c r="J133" s="178" t="str">
        <f>IF('Reported Performance Table'!D133="","",
  IF('Reported Performance Table'!E133="Yes",
   IF('Reported Performance Table'!F133="Premium","Premium_LUNA_CCT","LUNA_CCT"),
   IF('Reported Performance Table'!B133="Outdoor Luminaires",
    IF(OR('Reported Performance Table'!D133="Fuel Pump Canopy Luminaires",'Reported Performance Table'!D133="Sports Lighting"),
     IF('Reported Performance Table'!F133="Premium","Premium_Sports_and_Fuel_Pump_CCT", "Sports_and_Fuel_Pump_CCT"),
     IF('Reported Performance Table'!F133="Premium","Premium_Outdoor_CCT","Outdoor_CCT")),
    IF('Reported Performance Table'!F133="Premium","Premium_CCT","Reported_CCT"))))</f>
        <v/>
      </c>
      <c r="K133" t="str">
        <f>IF('Reported Performance Table'!D133="","",IF(J133="LUNA_CCT",VLOOKUP('Reported Performance Table'!D133,'Master List'!$B$45:$E$143,4,FALSE),"Reported_BUG"))</f>
        <v/>
      </c>
      <c r="L133" t="str">
        <f>IF('Reported Performance Table'!D133="","",IF(AND('Reported Performance Table'!$E133="Yes",OR('Reported Performance Table'!$D133='Master List'!$B$45,'Reported Performance Table'!$D133='Master List'!$B$46,'Reported Performance Table'!$D133='Master List'!$B$47,'Reported Performance Table'!$D133='Master List'!$B$49,'Reported Performance Table'!$D133='Master List'!$B$51,'Reported Performance Table'!$D133='Master List'!$B$115,'Reported Performance Table'!$D133='Master List'!$B$118,'Reported Performance Table'!$D133='Master List'!$B$142)),"LUNA_Dimming","Dimming_Capability_and_Range"))</f>
        <v/>
      </c>
    </row>
    <row r="134" spans="1:12" x14ac:dyDescent="0.25">
      <c r="A134" s="54">
        <v>141</v>
      </c>
      <c r="B134" s="55"/>
      <c r="D134" s="21" t="e">
        <f>VLOOKUP('Reported Performance Table'!C134,'Master List'!$B$22:$C$41,2,FALSE)</f>
        <v>#N/A</v>
      </c>
      <c r="E134" t="e">
        <f>VLOOKUP('Reported Performance Table'!D134,'Master List'!$B$45:$C$143,2,FALSE)</f>
        <v>#N/A</v>
      </c>
      <c r="F134" t="e">
        <f>VLOOKUP('Reported Performance Table'!C134,'Master List'!$B$22:$D$42,3,FALSE)</f>
        <v>#N/A</v>
      </c>
      <c r="G134" s="100" t="e">
        <f>VLOOKUP('Reported Performance Table'!B134,'Master List'!$B$11:$D$19,3,FALSE)</f>
        <v>#N/A</v>
      </c>
      <c r="H134" t="e">
        <f t="shared" si="1"/>
        <v>#N/A</v>
      </c>
      <c r="I134" t="e">
        <f>IF(VLOOKUP('Reported Performance Table'!D134,'Master List'!$B$45:$D$143,3,FALSE)="","No",VLOOKUP('Reported Performance Table'!D134,'Master List'!$B$45:$D$143,3,FALSE))</f>
        <v>#N/A</v>
      </c>
      <c r="J134" s="178" t="str">
        <f>IF('Reported Performance Table'!D134="","",
  IF('Reported Performance Table'!E134="Yes",
   IF('Reported Performance Table'!F134="Premium","Premium_LUNA_CCT","LUNA_CCT"),
   IF('Reported Performance Table'!B134="Outdoor Luminaires",
    IF(OR('Reported Performance Table'!D134="Fuel Pump Canopy Luminaires",'Reported Performance Table'!D134="Sports Lighting"),
     IF('Reported Performance Table'!F134="Premium","Premium_Sports_and_Fuel_Pump_CCT", "Sports_and_Fuel_Pump_CCT"),
     IF('Reported Performance Table'!F134="Premium","Premium_Outdoor_CCT","Outdoor_CCT")),
    IF('Reported Performance Table'!F134="Premium","Premium_CCT","Reported_CCT"))))</f>
        <v/>
      </c>
      <c r="K134" t="str">
        <f>IF('Reported Performance Table'!D134="","",IF(J134="LUNA_CCT",VLOOKUP('Reported Performance Table'!D134,'Master List'!$B$45:$E$143,4,FALSE),"Reported_BUG"))</f>
        <v/>
      </c>
      <c r="L134" t="str">
        <f>IF('Reported Performance Table'!D134="","",IF(AND('Reported Performance Table'!$E134="Yes",OR('Reported Performance Table'!$D134='Master List'!$B$45,'Reported Performance Table'!$D134='Master List'!$B$46,'Reported Performance Table'!$D134='Master List'!$B$47,'Reported Performance Table'!$D134='Master List'!$B$49,'Reported Performance Table'!$D134='Master List'!$B$51,'Reported Performance Table'!$D134='Master List'!$B$115,'Reported Performance Table'!$D134='Master List'!$B$118,'Reported Performance Table'!$D134='Master List'!$B$142)),"LUNA_Dimming","Dimming_Capability_and_Range"))</f>
        <v/>
      </c>
    </row>
    <row r="135" spans="1:12" x14ac:dyDescent="0.25">
      <c r="A135" s="54">
        <v>142</v>
      </c>
      <c r="B135" s="55"/>
      <c r="D135" s="21" t="e">
        <f>VLOOKUP('Reported Performance Table'!C135,'Master List'!$B$22:$C$41,2,FALSE)</f>
        <v>#N/A</v>
      </c>
      <c r="E135" t="e">
        <f>VLOOKUP('Reported Performance Table'!D135,'Master List'!$B$45:$C$143,2,FALSE)</f>
        <v>#N/A</v>
      </c>
      <c r="F135" t="e">
        <f>VLOOKUP('Reported Performance Table'!C135,'Master List'!$B$22:$D$42,3,FALSE)</f>
        <v>#N/A</v>
      </c>
      <c r="G135" s="100" t="e">
        <f>VLOOKUP('Reported Performance Table'!B135,'Master List'!$B$11:$D$19,3,FALSE)</f>
        <v>#N/A</v>
      </c>
      <c r="H135" t="e">
        <f t="shared" si="1"/>
        <v>#N/A</v>
      </c>
      <c r="I135" t="e">
        <f>IF(VLOOKUP('Reported Performance Table'!D135,'Master List'!$B$45:$D$143,3,FALSE)="","No",VLOOKUP('Reported Performance Table'!D135,'Master List'!$B$45:$D$143,3,FALSE))</f>
        <v>#N/A</v>
      </c>
      <c r="J135" s="178" t="str">
        <f>IF('Reported Performance Table'!D135="","",
  IF('Reported Performance Table'!E135="Yes",
   IF('Reported Performance Table'!F135="Premium","Premium_LUNA_CCT","LUNA_CCT"),
   IF('Reported Performance Table'!B135="Outdoor Luminaires",
    IF(OR('Reported Performance Table'!D135="Fuel Pump Canopy Luminaires",'Reported Performance Table'!D135="Sports Lighting"),
     IF('Reported Performance Table'!F135="Premium","Premium_Sports_and_Fuel_Pump_CCT", "Sports_and_Fuel_Pump_CCT"),
     IF('Reported Performance Table'!F135="Premium","Premium_Outdoor_CCT","Outdoor_CCT")),
    IF('Reported Performance Table'!F135="Premium","Premium_CCT","Reported_CCT"))))</f>
        <v/>
      </c>
      <c r="K135" t="str">
        <f>IF('Reported Performance Table'!D135="","",IF(J135="LUNA_CCT",VLOOKUP('Reported Performance Table'!D135,'Master List'!$B$45:$E$143,4,FALSE),"Reported_BUG"))</f>
        <v/>
      </c>
      <c r="L135" t="str">
        <f>IF('Reported Performance Table'!D135="","",IF(AND('Reported Performance Table'!$E135="Yes",OR('Reported Performance Table'!$D135='Master List'!$B$45,'Reported Performance Table'!$D135='Master List'!$B$46,'Reported Performance Table'!$D135='Master List'!$B$47,'Reported Performance Table'!$D135='Master List'!$B$49,'Reported Performance Table'!$D135='Master List'!$B$51,'Reported Performance Table'!$D135='Master List'!$B$115,'Reported Performance Table'!$D135='Master List'!$B$118,'Reported Performance Table'!$D135='Master List'!$B$142)),"LUNA_Dimming","Dimming_Capability_and_Range"))</f>
        <v/>
      </c>
    </row>
    <row r="136" spans="1:12" x14ac:dyDescent="0.25">
      <c r="A136" s="54">
        <v>143</v>
      </c>
      <c r="B136" s="55"/>
      <c r="D136" s="21" t="e">
        <f>VLOOKUP('Reported Performance Table'!C136,'Master List'!$B$22:$C$41,2,FALSE)</f>
        <v>#N/A</v>
      </c>
      <c r="E136" t="e">
        <f>VLOOKUP('Reported Performance Table'!D136,'Master List'!$B$45:$C$143,2,FALSE)</f>
        <v>#N/A</v>
      </c>
      <c r="F136" t="e">
        <f>VLOOKUP('Reported Performance Table'!C136,'Master List'!$B$22:$D$42,3,FALSE)</f>
        <v>#N/A</v>
      </c>
      <c r="G136" s="100" t="e">
        <f>VLOOKUP('Reported Performance Table'!B136,'Master List'!$B$11:$D$19,3,FALSE)</f>
        <v>#N/A</v>
      </c>
      <c r="H136" t="e">
        <f t="shared" si="1"/>
        <v>#N/A</v>
      </c>
      <c r="I136" t="e">
        <f>IF(VLOOKUP('Reported Performance Table'!D136,'Master List'!$B$45:$D$143,3,FALSE)="","No",VLOOKUP('Reported Performance Table'!D136,'Master List'!$B$45:$D$143,3,FALSE))</f>
        <v>#N/A</v>
      </c>
      <c r="J136" s="178" t="str">
        <f>IF('Reported Performance Table'!D136="","",
  IF('Reported Performance Table'!E136="Yes",
   IF('Reported Performance Table'!F136="Premium","Premium_LUNA_CCT","LUNA_CCT"),
   IF('Reported Performance Table'!B136="Outdoor Luminaires",
    IF(OR('Reported Performance Table'!D136="Fuel Pump Canopy Luminaires",'Reported Performance Table'!D136="Sports Lighting"),
     IF('Reported Performance Table'!F136="Premium","Premium_Sports_and_Fuel_Pump_CCT", "Sports_and_Fuel_Pump_CCT"),
     IF('Reported Performance Table'!F136="Premium","Premium_Outdoor_CCT","Outdoor_CCT")),
    IF('Reported Performance Table'!F136="Premium","Premium_CCT","Reported_CCT"))))</f>
        <v/>
      </c>
      <c r="K136" t="str">
        <f>IF('Reported Performance Table'!D136="","",IF(J136="LUNA_CCT",VLOOKUP('Reported Performance Table'!D136,'Master List'!$B$45:$E$143,4,FALSE),"Reported_BUG"))</f>
        <v/>
      </c>
      <c r="L136" t="str">
        <f>IF('Reported Performance Table'!D136="","",IF(AND('Reported Performance Table'!$E136="Yes",OR('Reported Performance Table'!$D136='Master List'!$B$45,'Reported Performance Table'!$D136='Master List'!$B$46,'Reported Performance Table'!$D136='Master List'!$B$47,'Reported Performance Table'!$D136='Master List'!$B$49,'Reported Performance Table'!$D136='Master List'!$B$51,'Reported Performance Table'!$D136='Master List'!$B$115,'Reported Performance Table'!$D136='Master List'!$B$118,'Reported Performance Table'!$D136='Master List'!$B$142)),"LUNA_Dimming","Dimming_Capability_and_Range"))</f>
        <v/>
      </c>
    </row>
    <row r="137" spans="1:12" x14ac:dyDescent="0.25">
      <c r="A137" s="54">
        <v>144</v>
      </c>
      <c r="B137" s="55"/>
      <c r="D137" s="21" t="e">
        <f>VLOOKUP('Reported Performance Table'!C137,'Master List'!$B$22:$C$41,2,FALSE)</f>
        <v>#N/A</v>
      </c>
      <c r="E137" t="e">
        <f>VLOOKUP('Reported Performance Table'!D137,'Master List'!$B$45:$C$143,2,FALSE)</f>
        <v>#N/A</v>
      </c>
      <c r="F137" t="e">
        <f>VLOOKUP('Reported Performance Table'!C137,'Master List'!$B$22:$D$42,3,FALSE)</f>
        <v>#N/A</v>
      </c>
      <c r="G137" s="100" t="e">
        <f>VLOOKUP('Reported Performance Table'!B137,'Master List'!$B$11:$D$19,3,FALSE)</f>
        <v>#N/A</v>
      </c>
      <c r="H137" t="e">
        <f t="shared" si="1"/>
        <v>#N/A</v>
      </c>
      <c r="I137" t="e">
        <f>IF(VLOOKUP('Reported Performance Table'!D137,'Master List'!$B$45:$D$143,3,FALSE)="","No",VLOOKUP('Reported Performance Table'!D137,'Master List'!$B$45:$D$143,3,FALSE))</f>
        <v>#N/A</v>
      </c>
      <c r="J137" s="178" t="str">
        <f>IF('Reported Performance Table'!D137="","",
  IF('Reported Performance Table'!E137="Yes",
   IF('Reported Performance Table'!F137="Premium","Premium_LUNA_CCT","LUNA_CCT"),
   IF('Reported Performance Table'!B137="Outdoor Luminaires",
    IF(OR('Reported Performance Table'!D137="Fuel Pump Canopy Luminaires",'Reported Performance Table'!D137="Sports Lighting"),
     IF('Reported Performance Table'!F137="Premium","Premium_Sports_and_Fuel_Pump_CCT", "Sports_and_Fuel_Pump_CCT"),
     IF('Reported Performance Table'!F137="Premium","Premium_Outdoor_CCT","Outdoor_CCT")),
    IF('Reported Performance Table'!F137="Premium","Premium_CCT","Reported_CCT"))))</f>
        <v/>
      </c>
      <c r="K137" t="str">
        <f>IF('Reported Performance Table'!D137="","",IF(J137="LUNA_CCT",VLOOKUP('Reported Performance Table'!D137,'Master List'!$B$45:$E$143,4,FALSE),"Reported_BUG"))</f>
        <v/>
      </c>
      <c r="L137" t="str">
        <f>IF('Reported Performance Table'!D137="","",IF(AND('Reported Performance Table'!$E137="Yes",OR('Reported Performance Table'!$D137='Master List'!$B$45,'Reported Performance Table'!$D137='Master List'!$B$46,'Reported Performance Table'!$D137='Master List'!$B$47,'Reported Performance Table'!$D137='Master List'!$B$49,'Reported Performance Table'!$D137='Master List'!$B$51,'Reported Performance Table'!$D137='Master List'!$B$115,'Reported Performance Table'!$D137='Master List'!$B$118,'Reported Performance Table'!$D137='Master List'!$B$142)),"LUNA_Dimming","Dimming_Capability_and_Range"))</f>
        <v/>
      </c>
    </row>
    <row r="138" spans="1:12" x14ac:dyDescent="0.25">
      <c r="A138" s="54">
        <v>145</v>
      </c>
      <c r="B138" s="55"/>
      <c r="D138" s="21" t="e">
        <f>VLOOKUP('Reported Performance Table'!C138,'Master List'!$B$22:$C$41,2,FALSE)</f>
        <v>#N/A</v>
      </c>
      <c r="E138" t="e">
        <f>VLOOKUP('Reported Performance Table'!D138,'Master List'!$B$45:$C$143,2,FALSE)</f>
        <v>#N/A</v>
      </c>
      <c r="F138" t="e">
        <f>VLOOKUP('Reported Performance Table'!C138,'Master List'!$B$22:$D$42,3,FALSE)</f>
        <v>#N/A</v>
      </c>
      <c r="G138" s="100" t="e">
        <f>VLOOKUP('Reported Performance Table'!B138,'Master List'!$B$11:$D$19,3,FALSE)</f>
        <v>#N/A</v>
      </c>
      <c r="H138" t="e">
        <f t="shared" si="1"/>
        <v>#N/A</v>
      </c>
      <c r="I138" t="e">
        <f>IF(VLOOKUP('Reported Performance Table'!D138,'Master List'!$B$45:$D$143,3,FALSE)="","No",VLOOKUP('Reported Performance Table'!D138,'Master List'!$B$45:$D$143,3,FALSE))</f>
        <v>#N/A</v>
      </c>
      <c r="J138" s="178" t="str">
        <f>IF('Reported Performance Table'!D138="","",
  IF('Reported Performance Table'!E138="Yes",
   IF('Reported Performance Table'!F138="Premium","Premium_LUNA_CCT","LUNA_CCT"),
   IF('Reported Performance Table'!B138="Outdoor Luminaires",
    IF(OR('Reported Performance Table'!D138="Fuel Pump Canopy Luminaires",'Reported Performance Table'!D138="Sports Lighting"),
     IF('Reported Performance Table'!F138="Premium","Premium_Sports_and_Fuel_Pump_CCT", "Sports_and_Fuel_Pump_CCT"),
     IF('Reported Performance Table'!F138="Premium","Premium_Outdoor_CCT","Outdoor_CCT")),
    IF('Reported Performance Table'!F138="Premium","Premium_CCT","Reported_CCT"))))</f>
        <v/>
      </c>
      <c r="K138" t="str">
        <f>IF('Reported Performance Table'!D138="","",IF(J138="LUNA_CCT",VLOOKUP('Reported Performance Table'!D138,'Master List'!$B$45:$E$143,4,FALSE),"Reported_BUG"))</f>
        <v/>
      </c>
      <c r="L138" t="str">
        <f>IF('Reported Performance Table'!D138="","",IF(AND('Reported Performance Table'!$E138="Yes",OR('Reported Performance Table'!$D138='Master List'!$B$45,'Reported Performance Table'!$D138='Master List'!$B$46,'Reported Performance Table'!$D138='Master List'!$B$47,'Reported Performance Table'!$D138='Master List'!$B$49,'Reported Performance Table'!$D138='Master List'!$B$51,'Reported Performance Table'!$D138='Master List'!$B$115,'Reported Performance Table'!$D138='Master List'!$B$118,'Reported Performance Table'!$D138='Master List'!$B$142)),"LUNA_Dimming","Dimming_Capability_and_Range"))</f>
        <v/>
      </c>
    </row>
    <row r="139" spans="1:12" x14ac:dyDescent="0.25">
      <c r="A139" s="54">
        <v>146</v>
      </c>
      <c r="B139" s="55"/>
      <c r="D139" s="21" t="e">
        <f>VLOOKUP('Reported Performance Table'!C139,'Master List'!$B$22:$C$41,2,FALSE)</f>
        <v>#N/A</v>
      </c>
      <c r="E139" t="e">
        <f>VLOOKUP('Reported Performance Table'!D139,'Master List'!$B$45:$C$143,2,FALSE)</f>
        <v>#N/A</v>
      </c>
      <c r="F139" t="e">
        <f>VLOOKUP('Reported Performance Table'!C139,'Master List'!$B$22:$D$42,3,FALSE)</f>
        <v>#N/A</v>
      </c>
      <c r="G139" s="100" t="e">
        <f>VLOOKUP('Reported Performance Table'!B139,'Master List'!$B$11:$D$19,3,FALSE)</f>
        <v>#N/A</v>
      </c>
      <c r="H139" t="e">
        <f t="shared" ref="H139:H202" si="2">CONCATENATE(F139,G139)</f>
        <v>#N/A</v>
      </c>
      <c r="I139" t="e">
        <f>IF(VLOOKUP('Reported Performance Table'!D139,'Master List'!$B$45:$D$143,3,FALSE)="","No",VLOOKUP('Reported Performance Table'!D139,'Master List'!$B$45:$D$143,3,FALSE))</f>
        <v>#N/A</v>
      </c>
      <c r="J139" s="178" t="str">
        <f>IF('Reported Performance Table'!D139="","",
  IF('Reported Performance Table'!E139="Yes",
   IF('Reported Performance Table'!F139="Premium","Premium_LUNA_CCT","LUNA_CCT"),
   IF('Reported Performance Table'!B139="Outdoor Luminaires",
    IF(OR('Reported Performance Table'!D139="Fuel Pump Canopy Luminaires",'Reported Performance Table'!D139="Sports Lighting"),
     IF('Reported Performance Table'!F139="Premium","Premium_Sports_and_Fuel_Pump_CCT", "Sports_and_Fuel_Pump_CCT"),
     IF('Reported Performance Table'!F139="Premium","Premium_Outdoor_CCT","Outdoor_CCT")),
    IF('Reported Performance Table'!F139="Premium","Premium_CCT","Reported_CCT"))))</f>
        <v/>
      </c>
      <c r="K139" t="str">
        <f>IF('Reported Performance Table'!D139="","",IF(J139="LUNA_CCT",VLOOKUP('Reported Performance Table'!D139,'Master List'!$B$45:$E$143,4,FALSE),"Reported_BUG"))</f>
        <v/>
      </c>
      <c r="L139" t="str">
        <f>IF('Reported Performance Table'!D139="","",IF(AND('Reported Performance Table'!$E139="Yes",OR('Reported Performance Table'!$D139='Master List'!$B$45,'Reported Performance Table'!$D139='Master List'!$B$46,'Reported Performance Table'!$D139='Master List'!$B$47,'Reported Performance Table'!$D139='Master List'!$B$49,'Reported Performance Table'!$D139='Master List'!$B$51,'Reported Performance Table'!$D139='Master List'!$B$115,'Reported Performance Table'!$D139='Master List'!$B$118,'Reported Performance Table'!$D139='Master List'!$B$142)),"LUNA_Dimming","Dimming_Capability_and_Range"))</f>
        <v/>
      </c>
    </row>
    <row r="140" spans="1:12" x14ac:dyDescent="0.25">
      <c r="A140" s="54">
        <v>147</v>
      </c>
      <c r="B140" s="55"/>
      <c r="D140" s="21" t="e">
        <f>VLOOKUP('Reported Performance Table'!C140,'Master List'!$B$22:$C$41,2,FALSE)</f>
        <v>#N/A</v>
      </c>
      <c r="E140" t="e">
        <f>VLOOKUP('Reported Performance Table'!D140,'Master List'!$B$45:$C$143,2,FALSE)</f>
        <v>#N/A</v>
      </c>
      <c r="F140" t="e">
        <f>VLOOKUP('Reported Performance Table'!C140,'Master List'!$B$22:$D$42,3,FALSE)</f>
        <v>#N/A</v>
      </c>
      <c r="G140" s="100" t="e">
        <f>VLOOKUP('Reported Performance Table'!B140,'Master List'!$B$11:$D$19,3,FALSE)</f>
        <v>#N/A</v>
      </c>
      <c r="H140" t="e">
        <f t="shared" si="2"/>
        <v>#N/A</v>
      </c>
      <c r="I140" t="e">
        <f>IF(VLOOKUP('Reported Performance Table'!D140,'Master List'!$B$45:$D$143,3,FALSE)="","No",VLOOKUP('Reported Performance Table'!D140,'Master List'!$B$45:$D$143,3,FALSE))</f>
        <v>#N/A</v>
      </c>
      <c r="J140" s="178" t="str">
        <f>IF('Reported Performance Table'!D140="","",
  IF('Reported Performance Table'!E140="Yes",
   IF('Reported Performance Table'!F140="Premium","Premium_LUNA_CCT","LUNA_CCT"),
   IF('Reported Performance Table'!B140="Outdoor Luminaires",
    IF(OR('Reported Performance Table'!D140="Fuel Pump Canopy Luminaires",'Reported Performance Table'!D140="Sports Lighting"),
     IF('Reported Performance Table'!F140="Premium","Premium_Sports_and_Fuel_Pump_CCT", "Sports_and_Fuel_Pump_CCT"),
     IF('Reported Performance Table'!F140="Premium","Premium_Outdoor_CCT","Outdoor_CCT")),
    IF('Reported Performance Table'!F140="Premium","Premium_CCT","Reported_CCT"))))</f>
        <v/>
      </c>
      <c r="K140" t="str">
        <f>IF('Reported Performance Table'!D140="","",IF(J140="LUNA_CCT",VLOOKUP('Reported Performance Table'!D140,'Master List'!$B$45:$E$143,4,FALSE),"Reported_BUG"))</f>
        <v/>
      </c>
      <c r="L140" t="str">
        <f>IF('Reported Performance Table'!D140="","",IF(AND('Reported Performance Table'!$E140="Yes",OR('Reported Performance Table'!$D140='Master List'!$B$45,'Reported Performance Table'!$D140='Master List'!$B$46,'Reported Performance Table'!$D140='Master List'!$B$47,'Reported Performance Table'!$D140='Master List'!$B$49,'Reported Performance Table'!$D140='Master List'!$B$51,'Reported Performance Table'!$D140='Master List'!$B$115,'Reported Performance Table'!$D140='Master List'!$B$118,'Reported Performance Table'!$D140='Master List'!$B$142)),"LUNA_Dimming","Dimming_Capability_and_Range"))</f>
        <v/>
      </c>
    </row>
    <row r="141" spans="1:12" x14ac:dyDescent="0.25">
      <c r="A141" s="54">
        <v>148</v>
      </c>
      <c r="B141" s="55"/>
      <c r="D141" s="21" t="e">
        <f>VLOOKUP('Reported Performance Table'!C141,'Master List'!$B$22:$C$41,2,FALSE)</f>
        <v>#N/A</v>
      </c>
      <c r="E141" t="e">
        <f>VLOOKUP('Reported Performance Table'!D141,'Master List'!$B$45:$C$143,2,FALSE)</f>
        <v>#N/A</v>
      </c>
      <c r="F141" t="e">
        <f>VLOOKUP('Reported Performance Table'!C141,'Master List'!$B$22:$D$42,3,FALSE)</f>
        <v>#N/A</v>
      </c>
      <c r="G141" s="100" t="e">
        <f>VLOOKUP('Reported Performance Table'!B141,'Master List'!$B$11:$D$19,3,FALSE)</f>
        <v>#N/A</v>
      </c>
      <c r="H141" t="e">
        <f t="shared" si="2"/>
        <v>#N/A</v>
      </c>
      <c r="I141" t="e">
        <f>IF(VLOOKUP('Reported Performance Table'!D141,'Master List'!$B$45:$D$143,3,FALSE)="","No",VLOOKUP('Reported Performance Table'!D141,'Master List'!$B$45:$D$143,3,FALSE))</f>
        <v>#N/A</v>
      </c>
      <c r="J141" s="178" t="str">
        <f>IF('Reported Performance Table'!D141="","",
  IF('Reported Performance Table'!E141="Yes",
   IF('Reported Performance Table'!F141="Premium","Premium_LUNA_CCT","LUNA_CCT"),
   IF('Reported Performance Table'!B141="Outdoor Luminaires",
    IF(OR('Reported Performance Table'!D141="Fuel Pump Canopy Luminaires",'Reported Performance Table'!D141="Sports Lighting"),
     IF('Reported Performance Table'!F141="Premium","Premium_Sports_and_Fuel_Pump_CCT", "Sports_and_Fuel_Pump_CCT"),
     IF('Reported Performance Table'!F141="Premium","Premium_Outdoor_CCT","Outdoor_CCT")),
    IF('Reported Performance Table'!F141="Premium","Premium_CCT","Reported_CCT"))))</f>
        <v/>
      </c>
      <c r="K141" t="str">
        <f>IF('Reported Performance Table'!D141="","",IF(J141="LUNA_CCT",VLOOKUP('Reported Performance Table'!D141,'Master List'!$B$45:$E$143,4,FALSE),"Reported_BUG"))</f>
        <v/>
      </c>
      <c r="L141" t="str">
        <f>IF('Reported Performance Table'!D141="","",IF(AND('Reported Performance Table'!$E141="Yes",OR('Reported Performance Table'!$D141='Master List'!$B$45,'Reported Performance Table'!$D141='Master List'!$B$46,'Reported Performance Table'!$D141='Master List'!$B$47,'Reported Performance Table'!$D141='Master List'!$B$49,'Reported Performance Table'!$D141='Master List'!$B$51,'Reported Performance Table'!$D141='Master List'!$B$115,'Reported Performance Table'!$D141='Master List'!$B$118,'Reported Performance Table'!$D141='Master List'!$B$142)),"LUNA_Dimming","Dimming_Capability_and_Range"))</f>
        <v/>
      </c>
    </row>
    <row r="142" spans="1:12" x14ac:dyDescent="0.25">
      <c r="A142" s="54">
        <v>149</v>
      </c>
      <c r="B142" s="55"/>
      <c r="D142" s="21" t="e">
        <f>VLOOKUP('Reported Performance Table'!C142,'Master List'!$B$22:$C$41,2,FALSE)</f>
        <v>#N/A</v>
      </c>
      <c r="E142" t="e">
        <f>VLOOKUP('Reported Performance Table'!D142,'Master List'!$B$45:$C$143,2,FALSE)</f>
        <v>#N/A</v>
      </c>
      <c r="F142" t="e">
        <f>VLOOKUP('Reported Performance Table'!C142,'Master List'!$B$22:$D$42,3,FALSE)</f>
        <v>#N/A</v>
      </c>
      <c r="G142" s="100" t="e">
        <f>VLOOKUP('Reported Performance Table'!B142,'Master List'!$B$11:$D$19,3,FALSE)</f>
        <v>#N/A</v>
      </c>
      <c r="H142" t="e">
        <f t="shared" si="2"/>
        <v>#N/A</v>
      </c>
      <c r="I142" t="e">
        <f>IF(VLOOKUP('Reported Performance Table'!D142,'Master List'!$B$45:$D$143,3,FALSE)="","No",VLOOKUP('Reported Performance Table'!D142,'Master List'!$B$45:$D$143,3,FALSE))</f>
        <v>#N/A</v>
      </c>
      <c r="J142" s="178" t="str">
        <f>IF('Reported Performance Table'!D142="","",
  IF('Reported Performance Table'!E142="Yes",
   IF('Reported Performance Table'!F142="Premium","Premium_LUNA_CCT","LUNA_CCT"),
   IF('Reported Performance Table'!B142="Outdoor Luminaires",
    IF(OR('Reported Performance Table'!D142="Fuel Pump Canopy Luminaires",'Reported Performance Table'!D142="Sports Lighting"),
     IF('Reported Performance Table'!F142="Premium","Premium_Sports_and_Fuel_Pump_CCT", "Sports_and_Fuel_Pump_CCT"),
     IF('Reported Performance Table'!F142="Premium","Premium_Outdoor_CCT","Outdoor_CCT")),
    IF('Reported Performance Table'!F142="Premium","Premium_CCT","Reported_CCT"))))</f>
        <v/>
      </c>
      <c r="K142" t="str">
        <f>IF('Reported Performance Table'!D142="","",IF(J142="LUNA_CCT",VLOOKUP('Reported Performance Table'!D142,'Master List'!$B$45:$E$143,4,FALSE),"Reported_BUG"))</f>
        <v/>
      </c>
      <c r="L142" t="str">
        <f>IF('Reported Performance Table'!D142="","",IF(AND('Reported Performance Table'!$E142="Yes",OR('Reported Performance Table'!$D142='Master List'!$B$45,'Reported Performance Table'!$D142='Master List'!$B$46,'Reported Performance Table'!$D142='Master List'!$B$47,'Reported Performance Table'!$D142='Master List'!$B$49,'Reported Performance Table'!$D142='Master List'!$B$51,'Reported Performance Table'!$D142='Master List'!$B$115,'Reported Performance Table'!$D142='Master List'!$B$118,'Reported Performance Table'!$D142='Master List'!$B$142)),"LUNA_Dimming","Dimming_Capability_and_Range"))</f>
        <v/>
      </c>
    </row>
    <row r="143" spans="1:12" x14ac:dyDescent="0.25">
      <c r="A143" s="54">
        <v>150</v>
      </c>
      <c r="B143" s="55"/>
      <c r="D143" s="21" t="e">
        <f>VLOOKUP('Reported Performance Table'!C143,'Master List'!$B$22:$C$41,2,FALSE)</f>
        <v>#N/A</v>
      </c>
      <c r="E143" t="e">
        <f>VLOOKUP('Reported Performance Table'!D143,'Master List'!$B$45:$C$143,2,FALSE)</f>
        <v>#N/A</v>
      </c>
      <c r="F143" t="e">
        <f>VLOOKUP('Reported Performance Table'!C143,'Master List'!$B$22:$D$42,3,FALSE)</f>
        <v>#N/A</v>
      </c>
      <c r="G143" s="100" t="e">
        <f>VLOOKUP('Reported Performance Table'!B143,'Master List'!$B$11:$D$19,3,FALSE)</f>
        <v>#N/A</v>
      </c>
      <c r="H143" t="e">
        <f t="shared" si="2"/>
        <v>#N/A</v>
      </c>
      <c r="I143" t="e">
        <f>IF(VLOOKUP('Reported Performance Table'!D143,'Master List'!$B$45:$D$143,3,FALSE)="","No",VLOOKUP('Reported Performance Table'!D143,'Master List'!$B$45:$D$143,3,FALSE))</f>
        <v>#N/A</v>
      </c>
      <c r="J143" s="178" t="str">
        <f>IF('Reported Performance Table'!D143="","",
  IF('Reported Performance Table'!E143="Yes",
   IF('Reported Performance Table'!F143="Premium","Premium_LUNA_CCT","LUNA_CCT"),
   IF('Reported Performance Table'!B143="Outdoor Luminaires",
    IF(OR('Reported Performance Table'!D143="Fuel Pump Canopy Luminaires",'Reported Performance Table'!D143="Sports Lighting"),
     IF('Reported Performance Table'!F143="Premium","Premium_Sports_and_Fuel_Pump_CCT", "Sports_and_Fuel_Pump_CCT"),
     IF('Reported Performance Table'!F143="Premium","Premium_Outdoor_CCT","Outdoor_CCT")),
    IF('Reported Performance Table'!F143="Premium","Premium_CCT","Reported_CCT"))))</f>
        <v/>
      </c>
      <c r="K143" t="str">
        <f>IF('Reported Performance Table'!D143="","",IF(J143="LUNA_CCT",VLOOKUP('Reported Performance Table'!D143,'Master List'!$B$45:$E$143,4,FALSE),"Reported_BUG"))</f>
        <v/>
      </c>
      <c r="L143" t="str">
        <f>IF('Reported Performance Table'!D143="","",IF(AND('Reported Performance Table'!$E143="Yes",OR('Reported Performance Table'!$D143='Master List'!$B$45,'Reported Performance Table'!$D143='Master List'!$B$46,'Reported Performance Table'!$D143='Master List'!$B$47,'Reported Performance Table'!$D143='Master List'!$B$49,'Reported Performance Table'!$D143='Master List'!$B$51,'Reported Performance Table'!$D143='Master List'!$B$115,'Reported Performance Table'!$D143='Master List'!$B$118,'Reported Performance Table'!$D143='Master List'!$B$142)),"LUNA_Dimming","Dimming_Capability_and_Range"))</f>
        <v/>
      </c>
    </row>
    <row r="144" spans="1:12" x14ac:dyDescent="0.25">
      <c r="A144" s="54">
        <v>151</v>
      </c>
      <c r="B144" s="55"/>
      <c r="D144" s="21" t="e">
        <f>VLOOKUP('Reported Performance Table'!C144,'Master List'!$B$22:$C$41,2,FALSE)</f>
        <v>#N/A</v>
      </c>
      <c r="E144" t="e">
        <f>VLOOKUP('Reported Performance Table'!D144,'Master List'!$B$45:$C$143,2,FALSE)</f>
        <v>#N/A</v>
      </c>
      <c r="F144" t="e">
        <f>VLOOKUP('Reported Performance Table'!C144,'Master List'!$B$22:$D$42,3,FALSE)</f>
        <v>#N/A</v>
      </c>
      <c r="G144" s="100" t="e">
        <f>VLOOKUP('Reported Performance Table'!B144,'Master List'!$B$11:$D$19,3,FALSE)</f>
        <v>#N/A</v>
      </c>
      <c r="H144" t="e">
        <f t="shared" si="2"/>
        <v>#N/A</v>
      </c>
      <c r="I144" t="e">
        <f>IF(VLOOKUP('Reported Performance Table'!D144,'Master List'!$B$45:$D$143,3,FALSE)="","No",VLOOKUP('Reported Performance Table'!D144,'Master List'!$B$45:$D$143,3,FALSE))</f>
        <v>#N/A</v>
      </c>
      <c r="J144" s="178" t="str">
        <f>IF('Reported Performance Table'!D144="","",
  IF('Reported Performance Table'!E144="Yes",
   IF('Reported Performance Table'!F144="Premium","Premium_LUNA_CCT","LUNA_CCT"),
   IF('Reported Performance Table'!B144="Outdoor Luminaires",
    IF(OR('Reported Performance Table'!D144="Fuel Pump Canopy Luminaires",'Reported Performance Table'!D144="Sports Lighting"),
     IF('Reported Performance Table'!F144="Premium","Premium_Sports_and_Fuel_Pump_CCT", "Sports_and_Fuel_Pump_CCT"),
     IF('Reported Performance Table'!F144="Premium","Premium_Outdoor_CCT","Outdoor_CCT")),
    IF('Reported Performance Table'!F144="Premium","Premium_CCT","Reported_CCT"))))</f>
        <v/>
      </c>
      <c r="K144" t="str">
        <f>IF('Reported Performance Table'!D144="","",IF(J144="LUNA_CCT",VLOOKUP('Reported Performance Table'!D144,'Master List'!$B$45:$E$143,4,FALSE),"Reported_BUG"))</f>
        <v/>
      </c>
      <c r="L144" t="str">
        <f>IF('Reported Performance Table'!D144="","",IF(AND('Reported Performance Table'!$E144="Yes",OR('Reported Performance Table'!$D144='Master List'!$B$45,'Reported Performance Table'!$D144='Master List'!$B$46,'Reported Performance Table'!$D144='Master List'!$B$47,'Reported Performance Table'!$D144='Master List'!$B$49,'Reported Performance Table'!$D144='Master List'!$B$51,'Reported Performance Table'!$D144='Master List'!$B$115,'Reported Performance Table'!$D144='Master List'!$B$118,'Reported Performance Table'!$D144='Master List'!$B$142)),"LUNA_Dimming","Dimming_Capability_and_Range"))</f>
        <v/>
      </c>
    </row>
    <row r="145" spans="1:12" x14ac:dyDescent="0.25">
      <c r="A145" s="54">
        <v>152</v>
      </c>
      <c r="B145" s="55"/>
      <c r="D145" s="21" t="e">
        <f>VLOOKUP('Reported Performance Table'!C145,'Master List'!$B$22:$C$41,2,FALSE)</f>
        <v>#N/A</v>
      </c>
      <c r="E145" t="e">
        <f>VLOOKUP('Reported Performance Table'!D145,'Master List'!$B$45:$C$143,2,FALSE)</f>
        <v>#N/A</v>
      </c>
      <c r="F145" t="e">
        <f>VLOOKUP('Reported Performance Table'!C145,'Master List'!$B$22:$D$42,3,FALSE)</f>
        <v>#N/A</v>
      </c>
      <c r="G145" s="100" t="e">
        <f>VLOOKUP('Reported Performance Table'!B145,'Master List'!$B$11:$D$19,3,FALSE)</f>
        <v>#N/A</v>
      </c>
      <c r="H145" t="e">
        <f t="shared" si="2"/>
        <v>#N/A</v>
      </c>
      <c r="I145" t="e">
        <f>IF(VLOOKUP('Reported Performance Table'!D145,'Master List'!$B$45:$D$143,3,FALSE)="","No",VLOOKUP('Reported Performance Table'!D145,'Master List'!$B$45:$D$143,3,FALSE))</f>
        <v>#N/A</v>
      </c>
      <c r="J145" s="178" t="str">
        <f>IF('Reported Performance Table'!D145="","",
  IF('Reported Performance Table'!E145="Yes",
   IF('Reported Performance Table'!F145="Premium","Premium_LUNA_CCT","LUNA_CCT"),
   IF('Reported Performance Table'!B145="Outdoor Luminaires",
    IF(OR('Reported Performance Table'!D145="Fuel Pump Canopy Luminaires",'Reported Performance Table'!D145="Sports Lighting"),
     IF('Reported Performance Table'!F145="Premium","Premium_Sports_and_Fuel_Pump_CCT", "Sports_and_Fuel_Pump_CCT"),
     IF('Reported Performance Table'!F145="Premium","Premium_Outdoor_CCT","Outdoor_CCT")),
    IF('Reported Performance Table'!F145="Premium","Premium_CCT","Reported_CCT"))))</f>
        <v/>
      </c>
      <c r="K145" t="str">
        <f>IF('Reported Performance Table'!D145="","",IF(J145="LUNA_CCT",VLOOKUP('Reported Performance Table'!D145,'Master List'!$B$45:$E$143,4,FALSE),"Reported_BUG"))</f>
        <v/>
      </c>
      <c r="L145" t="str">
        <f>IF('Reported Performance Table'!D145="","",IF(AND('Reported Performance Table'!$E145="Yes",OR('Reported Performance Table'!$D145='Master List'!$B$45,'Reported Performance Table'!$D145='Master List'!$B$46,'Reported Performance Table'!$D145='Master List'!$B$47,'Reported Performance Table'!$D145='Master List'!$B$49,'Reported Performance Table'!$D145='Master List'!$B$51,'Reported Performance Table'!$D145='Master List'!$B$115,'Reported Performance Table'!$D145='Master List'!$B$118,'Reported Performance Table'!$D145='Master List'!$B$142)),"LUNA_Dimming","Dimming_Capability_and_Range"))</f>
        <v/>
      </c>
    </row>
    <row r="146" spans="1:12" x14ac:dyDescent="0.25">
      <c r="A146" s="54">
        <v>153</v>
      </c>
      <c r="B146" s="55"/>
      <c r="D146" s="21" t="e">
        <f>VLOOKUP('Reported Performance Table'!C146,'Master List'!$B$22:$C$41,2,FALSE)</f>
        <v>#N/A</v>
      </c>
      <c r="E146" t="e">
        <f>VLOOKUP('Reported Performance Table'!D146,'Master List'!$B$45:$C$143,2,FALSE)</f>
        <v>#N/A</v>
      </c>
      <c r="F146" t="e">
        <f>VLOOKUP('Reported Performance Table'!C146,'Master List'!$B$22:$D$42,3,FALSE)</f>
        <v>#N/A</v>
      </c>
      <c r="G146" s="100" t="e">
        <f>VLOOKUP('Reported Performance Table'!B146,'Master List'!$B$11:$D$19,3,FALSE)</f>
        <v>#N/A</v>
      </c>
      <c r="H146" t="e">
        <f t="shared" si="2"/>
        <v>#N/A</v>
      </c>
      <c r="I146" t="e">
        <f>IF(VLOOKUP('Reported Performance Table'!D146,'Master List'!$B$45:$D$143,3,FALSE)="","No",VLOOKUP('Reported Performance Table'!D146,'Master List'!$B$45:$D$143,3,FALSE))</f>
        <v>#N/A</v>
      </c>
      <c r="J146" s="178" t="str">
        <f>IF('Reported Performance Table'!D146="","",
  IF('Reported Performance Table'!E146="Yes",
   IF('Reported Performance Table'!F146="Premium","Premium_LUNA_CCT","LUNA_CCT"),
   IF('Reported Performance Table'!B146="Outdoor Luminaires",
    IF(OR('Reported Performance Table'!D146="Fuel Pump Canopy Luminaires",'Reported Performance Table'!D146="Sports Lighting"),
     IF('Reported Performance Table'!F146="Premium","Premium_Sports_and_Fuel_Pump_CCT", "Sports_and_Fuel_Pump_CCT"),
     IF('Reported Performance Table'!F146="Premium","Premium_Outdoor_CCT","Outdoor_CCT")),
    IF('Reported Performance Table'!F146="Premium","Premium_CCT","Reported_CCT"))))</f>
        <v/>
      </c>
      <c r="K146" t="str">
        <f>IF('Reported Performance Table'!D146="","",IF(J146="LUNA_CCT",VLOOKUP('Reported Performance Table'!D146,'Master List'!$B$45:$E$143,4,FALSE),"Reported_BUG"))</f>
        <v/>
      </c>
      <c r="L146" t="str">
        <f>IF('Reported Performance Table'!D146="","",IF(AND('Reported Performance Table'!$E146="Yes",OR('Reported Performance Table'!$D146='Master List'!$B$45,'Reported Performance Table'!$D146='Master List'!$B$46,'Reported Performance Table'!$D146='Master List'!$B$47,'Reported Performance Table'!$D146='Master List'!$B$49,'Reported Performance Table'!$D146='Master List'!$B$51,'Reported Performance Table'!$D146='Master List'!$B$115,'Reported Performance Table'!$D146='Master List'!$B$118,'Reported Performance Table'!$D146='Master List'!$B$142)),"LUNA_Dimming","Dimming_Capability_and_Range"))</f>
        <v/>
      </c>
    </row>
    <row r="147" spans="1:12" x14ac:dyDescent="0.25">
      <c r="A147" s="54">
        <v>154</v>
      </c>
      <c r="B147" s="55"/>
      <c r="D147" s="21" t="e">
        <f>VLOOKUP('Reported Performance Table'!C147,'Master List'!$B$22:$C$41,2,FALSE)</f>
        <v>#N/A</v>
      </c>
      <c r="E147" t="e">
        <f>VLOOKUP('Reported Performance Table'!D147,'Master List'!$B$45:$C$143,2,FALSE)</f>
        <v>#N/A</v>
      </c>
      <c r="F147" t="e">
        <f>VLOOKUP('Reported Performance Table'!C147,'Master List'!$B$22:$D$42,3,FALSE)</f>
        <v>#N/A</v>
      </c>
      <c r="G147" s="100" t="e">
        <f>VLOOKUP('Reported Performance Table'!B147,'Master List'!$B$11:$D$19,3,FALSE)</f>
        <v>#N/A</v>
      </c>
      <c r="H147" t="e">
        <f t="shared" si="2"/>
        <v>#N/A</v>
      </c>
      <c r="I147" t="e">
        <f>IF(VLOOKUP('Reported Performance Table'!D147,'Master List'!$B$45:$D$143,3,FALSE)="","No",VLOOKUP('Reported Performance Table'!D147,'Master List'!$B$45:$D$143,3,FALSE))</f>
        <v>#N/A</v>
      </c>
      <c r="J147" s="178" t="str">
        <f>IF('Reported Performance Table'!D147="","",
  IF('Reported Performance Table'!E147="Yes",
   IF('Reported Performance Table'!F147="Premium","Premium_LUNA_CCT","LUNA_CCT"),
   IF('Reported Performance Table'!B147="Outdoor Luminaires",
    IF(OR('Reported Performance Table'!D147="Fuel Pump Canopy Luminaires",'Reported Performance Table'!D147="Sports Lighting"),
     IF('Reported Performance Table'!F147="Premium","Premium_Sports_and_Fuel_Pump_CCT", "Sports_and_Fuel_Pump_CCT"),
     IF('Reported Performance Table'!F147="Premium","Premium_Outdoor_CCT","Outdoor_CCT")),
    IF('Reported Performance Table'!F147="Premium","Premium_CCT","Reported_CCT"))))</f>
        <v/>
      </c>
      <c r="K147" t="str">
        <f>IF('Reported Performance Table'!D147="","",IF(J147="LUNA_CCT",VLOOKUP('Reported Performance Table'!D147,'Master List'!$B$45:$E$143,4,FALSE),"Reported_BUG"))</f>
        <v/>
      </c>
      <c r="L147" t="str">
        <f>IF('Reported Performance Table'!D147="","",IF(AND('Reported Performance Table'!$E147="Yes",OR('Reported Performance Table'!$D147='Master List'!$B$45,'Reported Performance Table'!$D147='Master List'!$B$46,'Reported Performance Table'!$D147='Master List'!$B$47,'Reported Performance Table'!$D147='Master List'!$B$49,'Reported Performance Table'!$D147='Master List'!$B$51,'Reported Performance Table'!$D147='Master List'!$B$115,'Reported Performance Table'!$D147='Master List'!$B$118,'Reported Performance Table'!$D147='Master List'!$B$142)),"LUNA_Dimming","Dimming_Capability_and_Range"))</f>
        <v/>
      </c>
    </row>
    <row r="148" spans="1:12" x14ac:dyDescent="0.25">
      <c r="A148" s="54">
        <v>155</v>
      </c>
      <c r="B148" s="55"/>
      <c r="D148" s="21" t="e">
        <f>VLOOKUP('Reported Performance Table'!C148,'Master List'!$B$22:$C$41,2,FALSE)</f>
        <v>#N/A</v>
      </c>
      <c r="E148" t="e">
        <f>VLOOKUP('Reported Performance Table'!D148,'Master List'!$B$45:$C$143,2,FALSE)</f>
        <v>#N/A</v>
      </c>
      <c r="F148" t="e">
        <f>VLOOKUP('Reported Performance Table'!C148,'Master List'!$B$22:$D$42,3,FALSE)</f>
        <v>#N/A</v>
      </c>
      <c r="G148" s="100" t="e">
        <f>VLOOKUP('Reported Performance Table'!B148,'Master List'!$B$11:$D$19,3,FALSE)</f>
        <v>#N/A</v>
      </c>
      <c r="H148" t="e">
        <f t="shared" si="2"/>
        <v>#N/A</v>
      </c>
      <c r="I148" t="e">
        <f>IF(VLOOKUP('Reported Performance Table'!D148,'Master List'!$B$45:$D$143,3,FALSE)="","No",VLOOKUP('Reported Performance Table'!D148,'Master List'!$B$45:$D$143,3,FALSE))</f>
        <v>#N/A</v>
      </c>
      <c r="J148" s="178" t="str">
        <f>IF('Reported Performance Table'!D148="","",
  IF('Reported Performance Table'!E148="Yes",
   IF('Reported Performance Table'!F148="Premium","Premium_LUNA_CCT","LUNA_CCT"),
   IF('Reported Performance Table'!B148="Outdoor Luminaires",
    IF(OR('Reported Performance Table'!D148="Fuel Pump Canopy Luminaires",'Reported Performance Table'!D148="Sports Lighting"),
     IF('Reported Performance Table'!F148="Premium","Premium_Sports_and_Fuel_Pump_CCT", "Sports_and_Fuel_Pump_CCT"),
     IF('Reported Performance Table'!F148="Premium","Premium_Outdoor_CCT","Outdoor_CCT")),
    IF('Reported Performance Table'!F148="Premium","Premium_CCT","Reported_CCT"))))</f>
        <v/>
      </c>
      <c r="K148" t="str">
        <f>IF('Reported Performance Table'!D148="","",IF(J148="LUNA_CCT",VLOOKUP('Reported Performance Table'!D148,'Master List'!$B$45:$E$143,4,FALSE),"Reported_BUG"))</f>
        <v/>
      </c>
      <c r="L148" t="str">
        <f>IF('Reported Performance Table'!D148="","",IF(AND('Reported Performance Table'!$E148="Yes",OR('Reported Performance Table'!$D148='Master List'!$B$45,'Reported Performance Table'!$D148='Master List'!$B$46,'Reported Performance Table'!$D148='Master List'!$B$47,'Reported Performance Table'!$D148='Master List'!$B$49,'Reported Performance Table'!$D148='Master List'!$B$51,'Reported Performance Table'!$D148='Master List'!$B$115,'Reported Performance Table'!$D148='Master List'!$B$118,'Reported Performance Table'!$D148='Master List'!$B$142)),"LUNA_Dimming","Dimming_Capability_and_Range"))</f>
        <v/>
      </c>
    </row>
    <row r="149" spans="1:12" x14ac:dyDescent="0.25">
      <c r="A149" s="54">
        <v>156</v>
      </c>
      <c r="B149" s="55"/>
      <c r="D149" s="21" t="e">
        <f>VLOOKUP('Reported Performance Table'!C149,'Master List'!$B$22:$C$41,2,FALSE)</f>
        <v>#N/A</v>
      </c>
      <c r="E149" t="e">
        <f>VLOOKUP('Reported Performance Table'!D149,'Master List'!$B$45:$C$143,2,FALSE)</f>
        <v>#N/A</v>
      </c>
      <c r="F149" t="e">
        <f>VLOOKUP('Reported Performance Table'!C149,'Master List'!$B$22:$D$42,3,FALSE)</f>
        <v>#N/A</v>
      </c>
      <c r="G149" s="100" t="e">
        <f>VLOOKUP('Reported Performance Table'!B149,'Master List'!$B$11:$D$19,3,FALSE)</f>
        <v>#N/A</v>
      </c>
      <c r="H149" t="e">
        <f t="shared" si="2"/>
        <v>#N/A</v>
      </c>
      <c r="I149" t="e">
        <f>IF(VLOOKUP('Reported Performance Table'!D149,'Master List'!$B$45:$D$143,3,FALSE)="","No",VLOOKUP('Reported Performance Table'!D149,'Master List'!$B$45:$D$143,3,FALSE))</f>
        <v>#N/A</v>
      </c>
      <c r="J149" s="178" t="str">
        <f>IF('Reported Performance Table'!D149="","",
  IF('Reported Performance Table'!E149="Yes",
   IF('Reported Performance Table'!F149="Premium","Premium_LUNA_CCT","LUNA_CCT"),
   IF('Reported Performance Table'!B149="Outdoor Luminaires",
    IF(OR('Reported Performance Table'!D149="Fuel Pump Canopy Luminaires",'Reported Performance Table'!D149="Sports Lighting"),
     IF('Reported Performance Table'!F149="Premium","Premium_Sports_and_Fuel_Pump_CCT", "Sports_and_Fuel_Pump_CCT"),
     IF('Reported Performance Table'!F149="Premium","Premium_Outdoor_CCT","Outdoor_CCT")),
    IF('Reported Performance Table'!F149="Premium","Premium_CCT","Reported_CCT"))))</f>
        <v/>
      </c>
      <c r="K149" t="str">
        <f>IF('Reported Performance Table'!D149="","",IF(J149="LUNA_CCT",VLOOKUP('Reported Performance Table'!D149,'Master List'!$B$45:$E$143,4,FALSE),"Reported_BUG"))</f>
        <v/>
      </c>
      <c r="L149" t="str">
        <f>IF('Reported Performance Table'!D149="","",IF(AND('Reported Performance Table'!$E149="Yes",OR('Reported Performance Table'!$D149='Master List'!$B$45,'Reported Performance Table'!$D149='Master List'!$B$46,'Reported Performance Table'!$D149='Master List'!$B$47,'Reported Performance Table'!$D149='Master List'!$B$49,'Reported Performance Table'!$D149='Master List'!$B$51,'Reported Performance Table'!$D149='Master List'!$B$115,'Reported Performance Table'!$D149='Master List'!$B$118,'Reported Performance Table'!$D149='Master List'!$B$142)),"LUNA_Dimming","Dimming_Capability_and_Range"))</f>
        <v/>
      </c>
    </row>
    <row r="150" spans="1:12" x14ac:dyDescent="0.25">
      <c r="A150" s="54">
        <v>157</v>
      </c>
      <c r="B150" s="55"/>
      <c r="D150" s="21" t="e">
        <f>VLOOKUP('Reported Performance Table'!C150,'Master List'!$B$22:$C$41,2,FALSE)</f>
        <v>#N/A</v>
      </c>
      <c r="E150" t="e">
        <f>VLOOKUP('Reported Performance Table'!D150,'Master List'!$B$45:$C$143,2,FALSE)</f>
        <v>#N/A</v>
      </c>
      <c r="F150" t="e">
        <f>VLOOKUP('Reported Performance Table'!C150,'Master List'!$B$22:$D$42,3,FALSE)</f>
        <v>#N/A</v>
      </c>
      <c r="G150" s="100" t="e">
        <f>VLOOKUP('Reported Performance Table'!B150,'Master List'!$B$11:$D$19,3,FALSE)</f>
        <v>#N/A</v>
      </c>
      <c r="H150" t="e">
        <f t="shared" si="2"/>
        <v>#N/A</v>
      </c>
      <c r="I150" t="e">
        <f>IF(VLOOKUP('Reported Performance Table'!D150,'Master List'!$B$45:$D$143,3,FALSE)="","No",VLOOKUP('Reported Performance Table'!D150,'Master List'!$B$45:$D$143,3,FALSE))</f>
        <v>#N/A</v>
      </c>
      <c r="J150" s="178" t="str">
        <f>IF('Reported Performance Table'!D150="","",
  IF('Reported Performance Table'!E150="Yes",
   IF('Reported Performance Table'!F150="Premium","Premium_LUNA_CCT","LUNA_CCT"),
   IF('Reported Performance Table'!B150="Outdoor Luminaires",
    IF(OR('Reported Performance Table'!D150="Fuel Pump Canopy Luminaires",'Reported Performance Table'!D150="Sports Lighting"),
     IF('Reported Performance Table'!F150="Premium","Premium_Sports_and_Fuel_Pump_CCT", "Sports_and_Fuel_Pump_CCT"),
     IF('Reported Performance Table'!F150="Premium","Premium_Outdoor_CCT","Outdoor_CCT")),
    IF('Reported Performance Table'!F150="Premium","Premium_CCT","Reported_CCT"))))</f>
        <v/>
      </c>
      <c r="K150" t="str">
        <f>IF('Reported Performance Table'!D150="","",IF(J150="LUNA_CCT",VLOOKUP('Reported Performance Table'!D150,'Master List'!$B$45:$E$143,4,FALSE),"Reported_BUG"))</f>
        <v/>
      </c>
      <c r="L150" t="str">
        <f>IF('Reported Performance Table'!D150="","",IF(AND('Reported Performance Table'!$E150="Yes",OR('Reported Performance Table'!$D150='Master List'!$B$45,'Reported Performance Table'!$D150='Master List'!$B$46,'Reported Performance Table'!$D150='Master List'!$B$47,'Reported Performance Table'!$D150='Master List'!$B$49,'Reported Performance Table'!$D150='Master List'!$B$51,'Reported Performance Table'!$D150='Master List'!$B$115,'Reported Performance Table'!$D150='Master List'!$B$118,'Reported Performance Table'!$D150='Master List'!$B$142)),"LUNA_Dimming","Dimming_Capability_and_Range"))</f>
        <v/>
      </c>
    </row>
    <row r="151" spans="1:12" x14ac:dyDescent="0.25">
      <c r="A151" s="54">
        <v>158</v>
      </c>
      <c r="B151" s="55"/>
      <c r="D151" s="21" t="e">
        <f>VLOOKUP('Reported Performance Table'!C151,'Master List'!$B$22:$C$41,2,FALSE)</f>
        <v>#N/A</v>
      </c>
      <c r="E151" t="e">
        <f>VLOOKUP('Reported Performance Table'!D151,'Master List'!$B$45:$C$143,2,FALSE)</f>
        <v>#N/A</v>
      </c>
      <c r="F151" t="e">
        <f>VLOOKUP('Reported Performance Table'!C151,'Master List'!$B$22:$D$42,3,FALSE)</f>
        <v>#N/A</v>
      </c>
      <c r="G151" s="100" t="e">
        <f>VLOOKUP('Reported Performance Table'!B151,'Master List'!$B$11:$D$19,3,FALSE)</f>
        <v>#N/A</v>
      </c>
      <c r="H151" t="e">
        <f t="shared" si="2"/>
        <v>#N/A</v>
      </c>
      <c r="I151" t="e">
        <f>IF(VLOOKUP('Reported Performance Table'!D151,'Master List'!$B$45:$D$143,3,FALSE)="","No",VLOOKUP('Reported Performance Table'!D151,'Master List'!$B$45:$D$143,3,FALSE))</f>
        <v>#N/A</v>
      </c>
      <c r="J151" s="178" t="str">
        <f>IF('Reported Performance Table'!D151="","",
  IF('Reported Performance Table'!E151="Yes",
   IF('Reported Performance Table'!F151="Premium","Premium_LUNA_CCT","LUNA_CCT"),
   IF('Reported Performance Table'!B151="Outdoor Luminaires",
    IF(OR('Reported Performance Table'!D151="Fuel Pump Canopy Luminaires",'Reported Performance Table'!D151="Sports Lighting"),
     IF('Reported Performance Table'!F151="Premium","Premium_Sports_and_Fuel_Pump_CCT", "Sports_and_Fuel_Pump_CCT"),
     IF('Reported Performance Table'!F151="Premium","Premium_Outdoor_CCT","Outdoor_CCT")),
    IF('Reported Performance Table'!F151="Premium","Premium_CCT","Reported_CCT"))))</f>
        <v/>
      </c>
      <c r="K151" t="str">
        <f>IF('Reported Performance Table'!D151="","",IF(J151="LUNA_CCT",VLOOKUP('Reported Performance Table'!D151,'Master List'!$B$45:$E$143,4,FALSE),"Reported_BUG"))</f>
        <v/>
      </c>
      <c r="L151" t="str">
        <f>IF('Reported Performance Table'!D151="","",IF(AND('Reported Performance Table'!$E151="Yes",OR('Reported Performance Table'!$D151='Master List'!$B$45,'Reported Performance Table'!$D151='Master List'!$B$46,'Reported Performance Table'!$D151='Master List'!$B$47,'Reported Performance Table'!$D151='Master List'!$B$49,'Reported Performance Table'!$D151='Master List'!$B$51,'Reported Performance Table'!$D151='Master List'!$B$115,'Reported Performance Table'!$D151='Master List'!$B$118,'Reported Performance Table'!$D151='Master List'!$B$142)),"LUNA_Dimming","Dimming_Capability_and_Range"))</f>
        <v/>
      </c>
    </row>
    <row r="152" spans="1:12" x14ac:dyDescent="0.25">
      <c r="A152" s="54">
        <v>159</v>
      </c>
      <c r="B152" s="55"/>
      <c r="D152" s="21" t="e">
        <f>VLOOKUP('Reported Performance Table'!C152,'Master List'!$B$22:$C$41,2,FALSE)</f>
        <v>#N/A</v>
      </c>
      <c r="E152" t="e">
        <f>VLOOKUP('Reported Performance Table'!D152,'Master List'!$B$45:$C$143,2,FALSE)</f>
        <v>#N/A</v>
      </c>
      <c r="F152" t="e">
        <f>VLOOKUP('Reported Performance Table'!C152,'Master List'!$B$22:$D$42,3,FALSE)</f>
        <v>#N/A</v>
      </c>
      <c r="G152" s="100" t="e">
        <f>VLOOKUP('Reported Performance Table'!B152,'Master List'!$B$11:$D$19,3,FALSE)</f>
        <v>#N/A</v>
      </c>
      <c r="H152" t="e">
        <f t="shared" si="2"/>
        <v>#N/A</v>
      </c>
      <c r="I152" t="e">
        <f>IF(VLOOKUP('Reported Performance Table'!D152,'Master List'!$B$45:$D$143,3,FALSE)="","No",VLOOKUP('Reported Performance Table'!D152,'Master List'!$B$45:$D$143,3,FALSE))</f>
        <v>#N/A</v>
      </c>
      <c r="J152" s="178" t="str">
        <f>IF('Reported Performance Table'!D152="","",
  IF('Reported Performance Table'!E152="Yes",
   IF('Reported Performance Table'!F152="Premium","Premium_LUNA_CCT","LUNA_CCT"),
   IF('Reported Performance Table'!B152="Outdoor Luminaires",
    IF(OR('Reported Performance Table'!D152="Fuel Pump Canopy Luminaires",'Reported Performance Table'!D152="Sports Lighting"),
     IF('Reported Performance Table'!F152="Premium","Premium_Sports_and_Fuel_Pump_CCT", "Sports_and_Fuel_Pump_CCT"),
     IF('Reported Performance Table'!F152="Premium","Premium_Outdoor_CCT","Outdoor_CCT")),
    IF('Reported Performance Table'!F152="Premium","Premium_CCT","Reported_CCT"))))</f>
        <v/>
      </c>
      <c r="K152" t="str">
        <f>IF('Reported Performance Table'!D152="","",IF(J152="LUNA_CCT",VLOOKUP('Reported Performance Table'!D152,'Master List'!$B$45:$E$143,4,FALSE),"Reported_BUG"))</f>
        <v/>
      </c>
      <c r="L152" t="str">
        <f>IF('Reported Performance Table'!D152="","",IF(AND('Reported Performance Table'!$E152="Yes",OR('Reported Performance Table'!$D152='Master List'!$B$45,'Reported Performance Table'!$D152='Master List'!$B$46,'Reported Performance Table'!$D152='Master List'!$B$47,'Reported Performance Table'!$D152='Master List'!$B$49,'Reported Performance Table'!$D152='Master List'!$B$51,'Reported Performance Table'!$D152='Master List'!$B$115,'Reported Performance Table'!$D152='Master List'!$B$118,'Reported Performance Table'!$D152='Master List'!$B$142)),"LUNA_Dimming","Dimming_Capability_and_Range"))</f>
        <v/>
      </c>
    </row>
    <row r="153" spans="1:12" x14ac:dyDescent="0.25">
      <c r="A153" s="54">
        <v>160</v>
      </c>
      <c r="B153" s="55"/>
      <c r="D153" s="21" t="e">
        <f>VLOOKUP('Reported Performance Table'!C153,'Master List'!$B$22:$C$41,2,FALSE)</f>
        <v>#N/A</v>
      </c>
      <c r="E153" t="e">
        <f>VLOOKUP('Reported Performance Table'!D153,'Master List'!$B$45:$C$143,2,FALSE)</f>
        <v>#N/A</v>
      </c>
      <c r="F153" t="e">
        <f>VLOOKUP('Reported Performance Table'!C153,'Master List'!$B$22:$D$42,3,FALSE)</f>
        <v>#N/A</v>
      </c>
      <c r="G153" s="100" t="e">
        <f>VLOOKUP('Reported Performance Table'!B153,'Master List'!$B$11:$D$19,3,FALSE)</f>
        <v>#N/A</v>
      </c>
      <c r="H153" t="e">
        <f t="shared" si="2"/>
        <v>#N/A</v>
      </c>
      <c r="I153" t="e">
        <f>IF(VLOOKUP('Reported Performance Table'!D153,'Master List'!$B$45:$D$143,3,FALSE)="","No",VLOOKUP('Reported Performance Table'!D153,'Master List'!$B$45:$D$143,3,FALSE))</f>
        <v>#N/A</v>
      </c>
      <c r="J153" s="178" t="str">
        <f>IF('Reported Performance Table'!D153="","",
  IF('Reported Performance Table'!E153="Yes",
   IF('Reported Performance Table'!F153="Premium","Premium_LUNA_CCT","LUNA_CCT"),
   IF('Reported Performance Table'!B153="Outdoor Luminaires",
    IF(OR('Reported Performance Table'!D153="Fuel Pump Canopy Luminaires",'Reported Performance Table'!D153="Sports Lighting"),
     IF('Reported Performance Table'!F153="Premium","Premium_Sports_and_Fuel_Pump_CCT", "Sports_and_Fuel_Pump_CCT"),
     IF('Reported Performance Table'!F153="Premium","Premium_Outdoor_CCT","Outdoor_CCT")),
    IF('Reported Performance Table'!F153="Premium","Premium_CCT","Reported_CCT"))))</f>
        <v/>
      </c>
      <c r="K153" t="str">
        <f>IF('Reported Performance Table'!D153="","",IF(J153="LUNA_CCT",VLOOKUP('Reported Performance Table'!D153,'Master List'!$B$45:$E$143,4,FALSE),"Reported_BUG"))</f>
        <v/>
      </c>
      <c r="L153" t="str">
        <f>IF('Reported Performance Table'!D153="","",IF(AND('Reported Performance Table'!$E153="Yes",OR('Reported Performance Table'!$D153='Master List'!$B$45,'Reported Performance Table'!$D153='Master List'!$B$46,'Reported Performance Table'!$D153='Master List'!$B$47,'Reported Performance Table'!$D153='Master List'!$B$49,'Reported Performance Table'!$D153='Master List'!$B$51,'Reported Performance Table'!$D153='Master List'!$B$115,'Reported Performance Table'!$D153='Master List'!$B$118,'Reported Performance Table'!$D153='Master List'!$B$142)),"LUNA_Dimming","Dimming_Capability_and_Range"))</f>
        <v/>
      </c>
    </row>
    <row r="154" spans="1:12" x14ac:dyDescent="0.25">
      <c r="A154" s="54">
        <v>161</v>
      </c>
      <c r="B154" s="55"/>
      <c r="D154" s="21" t="e">
        <f>VLOOKUP('Reported Performance Table'!C154,'Master List'!$B$22:$C$41,2,FALSE)</f>
        <v>#N/A</v>
      </c>
      <c r="E154" t="e">
        <f>VLOOKUP('Reported Performance Table'!D154,'Master List'!$B$45:$C$143,2,FALSE)</f>
        <v>#N/A</v>
      </c>
      <c r="F154" t="e">
        <f>VLOOKUP('Reported Performance Table'!C154,'Master List'!$B$22:$D$42,3,FALSE)</f>
        <v>#N/A</v>
      </c>
      <c r="G154" s="100" t="e">
        <f>VLOOKUP('Reported Performance Table'!B154,'Master List'!$B$11:$D$19,3,FALSE)</f>
        <v>#N/A</v>
      </c>
      <c r="H154" t="e">
        <f t="shared" si="2"/>
        <v>#N/A</v>
      </c>
      <c r="I154" t="e">
        <f>IF(VLOOKUP('Reported Performance Table'!D154,'Master List'!$B$45:$D$143,3,FALSE)="","No",VLOOKUP('Reported Performance Table'!D154,'Master List'!$B$45:$D$143,3,FALSE))</f>
        <v>#N/A</v>
      </c>
      <c r="J154" s="178" t="str">
        <f>IF('Reported Performance Table'!D154="","",
  IF('Reported Performance Table'!E154="Yes",
   IF('Reported Performance Table'!F154="Premium","Premium_LUNA_CCT","LUNA_CCT"),
   IF('Reported Performance Table'!B154="Outdoor Luminaires",
    IF(OR('Reported Performance Table'!D154="Fuel Pump Canopy Luminaires",'Reported Performance Table'!D154="Sports Lighting"),
     IF('Reported Performance Table'!F154="Premium","Premium_Sports_and_Fuel_Pump_CCT", "Sports_and_Fuel_Pump_CCT"),
     IF('Reported Performance Table'!F154="Premium","Premium_Outdoor_CCT","Outdoor_CCT")),
    IF('Reported Performance Table'!F154="Premium","Premium_CCT","Reported_CCT"))))</f>
        <v/>
      </c>
      <c r="K154" t="str">
        <f>IF('Reported Performance Table'!D154="","",IF(J154="LUNA_CCT",VLOOKUP('Reported Performance Table'!D154,'Master List'!$B$45:$E$143,4,FALSE),"Reported_BUG"))</f>
        <v/>
      </c>
      <c r="L154" t="str">
        <f>IF('Reported Performance Table'!D154="","",IF(AND('Reported Performance Table'!$E154="Yes",OR('Reported Performance Table'!$D154='Master List'!$B$45,'Reported Performance Table'!$D154='Master List'!$B$46,'Reported Performance Table'!$D154='Master List'!$B$47,'Reported Performance Table'!$D154='Master List'!$B$49,'Reported Performance Table'!$D154='Master List'!$B$51,'Reported Performance Table'!$D154='Master List'!$B$115,'Reported Performance Table'!$D154='Master List'!$B$118,'Reported Performance Table'!$D154='Master List'!$B$142)),"LUNA_Dimming","Dimming_Capability_and_Range"))</f>
        <v/>
      </c>
    </row>
    <row r="155" spans="1:12" x14ac:dyDescent="0.25">
      <c r="A155" s="54">
        <v>162</v>
      </c>
      <c r="B155" s="55"/>
      <c r="D155" s="21" t="e">
        <f>VLOOKUP('Reported Performance Table'!C155,'Master List'!$B$22:$C$41,2,FALSE)</f>
        <v>#N/A</v>
      </c>
      <c r="E155" t="e">
        <f>VLOOKUP('Reported Performance Table'!D155,'Master List'!$B$45:$C$143,2,FALSE)</f>
        <v>#N/A</v>
      </c>
      <c r="F155" t="e">
        <f>VLOOKUP('Reported Performance Table'!C155,'Master List'!$B$22:$D$42,3,FALSE)</f>
        <v>#N/A</v>
      </c>
      <c r="G155" s="100" t="e">
        <f>VLOOKUP('Reported Performance Table'!B155,'Master List'!$B$11:$D$19,3,FALSE)</f>
        <v>#N/A</v>
      </c>
      <c r="H155" t="e">
        <f t="shared" si="2"/>
        <v>#N/A</v>
      </c>
      <c r="I155" t="e">
        <f>IF(VLOOKUP('Reported Performance Table'!D155,'Master List'!$B$45:$D$143,3,FALSE)="","No",VLOOKUP('Reported Performance Table'!D155,'Master List'!$B$45:$D$143,3,FALSE))</f>
        <v>#N/A</v>
      </c>
      <c r="J155" s="178" t="str">
        <f>IF('Reported Performance Table'!D155="","",
  IF('Reported Performance Table'!E155="Yes",
   IF('Reported Performance Table'!F155="Premium","Premium_LUNA_CCT","LUNA_CCT"),
   IF('Reported Performance Table'!B155="Outdoor Luminaires",
    IF(OR('Reported Performance Table'!D155="Fuel Pump Canopy Luminaires",'Reported Performance Table'!D155="Sports Lighting"),
     IF('Reported Performance Table'!F155="Premium","Premium_Sports_and_Fuel_Pump_CCT", "Sports_and_Fuel_Pump_CCT"),
     IF('Reported Performance Table'!F155="Premium","Premium_Outdoor_CCT","Outdoor_CCT")),
    IF('Reported Performance Table'!F155="Premium","Premium_CCT","Reported_CCT"))))</f>
        <v/>
      </c>
      <c r="K155" t="str">
        <f>IF('Reported Performance Table'!D155="","",IF(J155="LUNA_CCT",VLOOKUP('Reported Performance Table'!D155,'Master List'!$B$45:$E$143,4,FALSE),"Reported_BUG"))</f>
        <v/>
      </c>
      <c r="L155" t="str">
        <f>IF('Reported Performance Table'!D155="","",IF(AND('Reported Performance Table'!$E155="Yes",OR('Reported Performance Table'!$D155='Master List'!$B$45,'Reported Performance Table'!$D155='Master List'!$B$46,'Reported Performance Table'!$D155='Master List'!$B$47,'Reported Performance Table'!$D155='Master List'!$B$49,'Reported Performance Table'!$D155='Master List'!$B$51,'Reported Performance Table'!$D155='Master List'!$B$115,'Reported Performance Table'!$D155='Master List'!$B$118,'Reported Performance Table'!$D155='Master List'!$B$142)),"LUNA_Dimming","Dimming_Capability_and_Range"))</f>
        <v/>
      </c>
    </row>
    <row r="156" spans="1:12" x14ac:dyDescent="0.25">
      <c r="A156" s="54">
        <v>163</v>
      </c>
      <c r="B156" s="55"/>
      <c r="D156" s="21" t="e">
        <f>VLOOKUP('Reported Performance Table'!C156,'Master List'!$B$22:$C$41,2,FALSE)</f>
        <v>#N/A</v>
      </c>
      <c r="E156" t="e">
        <f>VLOOKUP('Reported Performance Table'!D156,'Master List'!$B$45:$C$143,2,FALSE)</f>
        <v>#N/A</v>
      </c>
      <c r="F156" t="e">
        <f>VLOOKUP('Reported Performance Table'!C156,'Master List'!$B$22:$D$42,3,FALSE)</f>
        <v>#N/A</v>
      </c>
      <c r="G156" s="100" t="e">
        <f>VLOOKUP('Reported Performance Table'!B156,'Master List'!$B$11:$D$19,3,FALSE)</f>
        <v>#N/A</v>
      </c>
      <c r="H156" t="e">
        <f t="shared" si="2"/>
        <v>#N/A</v>
      </c>
      <c r="I156" t="e">
        <f>IF(VLOOKUP('Reported Performance Table'!D156,'Master List'!$B$45:$D$143,3,FALSE)="","No",VLOOKUP('Reported Performance Table'!D156,'Master List'!$B$45:$D$143,3,FALSE))</f>
        <v>#N/A</v>
      </c>
      <c r="J156" s="178" t="str">
        <f>IF('Reported Performance Table'!D156="","",
  IF('Reported Performance Table'!E156="Yes",
   IF('Reported Performance Table'!F156="Premium","Premium_LUNA_CCT","LUNA_CCT"),
   IF('Reported Performance Table'!B156="Outdoor Luminaires",
    IF(OR('Reported Performance Table'!D156="Fuel Pump Canopy Luminaires",'Reported Performance Table'!D156="Sports Lighting"),
     IF('Reported Performance Table'!F156="Premium","Premium_Sports_and_Fuel_Pump_CCT", "Sports_and_Fuel_Pump_CCT"),
     IF('Reported Performance Table'!F156="Premium","Premium_Outdoor_CCT","Outdoor_CCT")),
    IF('Reported Performance Table'!F156="Premium","Premium_CCT","Reported_CCT"))))</f>
        <v/>
      </c>
      <c r="K156" t="str">
        <f>IF('Reported Performance Table'!D156="","",IF(J156="LUNA_CCT",VLOOKUP('Reported Performance Table'!D156,'Master List'!$B$45:$E$143,4,FALSE),"Reported_BUG"))</f>
        <v/>
      </c>
      <c r="L156" t="str">
        <f>IF('Reported Performance Table'!D156="","",IF(AND('Reported Performance Table'!$E156="Yes",OR('Reported Performance Table'!$D156='Master List'!$B$45,'Reported Performance Table'!$D156='Master List'!$B$46,'Reported Performance Table'!$D156='Master List'!$B$47,'Reported Performance Table'!$D156='Master List'!$B$49,'Reported Performance Table'!$D156='Master List'!$B$51,'Reported Performance Table'!$D156='Master List'!$B$115,'Reported Performance Table'!$D156='Master List'!$B$118,'Reported Performance Table'!$D156='Master List'!$B$142)),"LUNA_Dimming","Dimming_Capability_and_Range"))</f>
        <v/>
      </c>
    </row>
    <row r="157" spans="1:12" x14ac:dyDescent="0.25">
      <c r="A157" s="54">
        <v>164</v>
      </c>
      <c r="B157" s="55"/>
      <c r="D157" s="21" t="e">
        <f>VLOOKUP('Reported Performance Table'!C157,'Master List'!$B$22:$C$41,2,FALSE)</f>
        <v>#N/A</v>
      </c>
      <c r="E157" t="e">
        <f>VLOOKUP('Reported Performance Table'!D157,'Master List'!$B$45:$C$143,2,FALSE)</f>
        <v>#N/A</v>
      </c>
      <c r="F157" t="e">
        <f>VLOOKUP('Reported Performance Table'!C157,'Master List'!$B$22:$D$42,3,FALSE)</f>
        <v>#N/A</v>
      </c>
      <c r="G157" s="100" t="e">
        <f>VLOOKUP('Reported Performance Table'!B157,'Master List'!$B$11:$D$19,3,FALSE)</f>
        <v>#N/A</v>
      </c>
      <c r="H157" t="e">
        <f t="shared" si="2"/>
        <v>#N/A</v>
      </c>
      <c r="I157" t="e">
        <f>IF(VLOOKUP('Reported Performance Table'!D157,'Master List'!$B$45:$D$143,3,FALSE)="","No",VLOOKUP('Reported Performance Table'!D157,'Master List'!$B$45:$D$143,3,FALSE))</f>
        <v>#N/A</v>
      </c>
      <c r="J157" s="178" t="str">
        <f>IF('Reported Performance Table'!D157="","",
  IF('Reported Performance Table'!E157="Yes",
   IF('Reported Performance Table'!F157="Premium","Premium_LUNA_CCT","LUNA_CCT"),
   IF('Reported Performance Table'!B157="Outdoor Luminaires",
    IF(OR('Reported Performance Table'!D157="Fuel Pump Canopy Luminaires",'Reported Performance Table'!D157="Sports Lighting"),
     IF('Reported Performance Table'!F157="Premium","Premium_Sports_and_Fuel_Pump_CCT", "Sports_and_Fuel_Pump_CCT"),
     IF('Reported Performance Table'!F157="Premium","Premium_Outdoor_CCT","Outdoor_CCT")),
    IF('Reported Performance Table'!F157="Premium","Premium_CCT","Reported_CCT"))))</f>
        <v/>
      </c>
      <c r="K157" t="str">
        <f>IF('Reported Performance Table'!D157="","",IF(J157="LUNA_CCT",VLOOKUP('Reported Performance Table'!D157,'Master List'!$B$45:$E$143,4,FALSE),"Reported_BUG"))</f>
        <v/>
      </c>
      <c r="L157" t="str">
        <f>IF('Reported Performance Table'!D157="","",IF(AND('Reported Performance Table'!$E157="Yes",OR('Reported Performance Table'!$D157='Master List'!$B$45,'Reported Performance Table'!$D157='Master List'!$B$46,'Reported Performance Table'!$D157='Master List'!$B$47,'Reported Performance Table'!$D157='Master List'!$B$49,'Reported Performance Table'!$D157='Master List'!$B$51,'Reported Performance Table'!$D157='Master List'!$B$115,'Reported Performance Table'!$D157='Master List'!$B$118,'Reported Performance Table'!$D157='Master List'!$B$142)),"LUNA_Dimming","Dimming_Capability_and_Range"))</f>
        <v/>
      </c>
    </row>
    <row r="158" spans="1:12" x14ac:dyDescent="0.25">
      <c r="A158" s="54">
        <v>165</v>
      </c>
      <c r="B158" s="55"/>
      <c r="D158" s="21" t="e">
        <f>VLOOKUP('Reported Performance Table'!C158,'Master List'!$B$22:$C$41,2,FALSE)</f>
        <v>#N/A</v>
      </c>
      <c r="E158" t="e">
        <f>VLOOKUP('Reported Performance Table'!D158,'Master List'!$B$45:$C$143,2,FALSE)</f>
        <v>#N/A</v>
      </c>
      <c r="F158" t="e">
        <f>VLOOKUP('Reported Performance Table'!C158,'Master List'!$B$22:$D$42,3,FALSE)</f>
        <v>#N/A</v>
      </c>
      <c r="G158" s="100" t="e">
        <f>VLOOKUP('Reported Performance Table'!B158,'Master List'!$B$11:$D$19,3,FALSE)</f>
        <v>#N/A</v>
      </c>
      <c r="H158" t="e">
        <f t="shared" si="2"/>
        <v>#N/A</v>
      </c>
      <c r="I158" t="e">
        <f>IF(VLOOKUP('Reported Performance Table'!D158,'Master List'!$B$45:$D$143,3,FALSE)="","No",VLOOKUP('Reported Performance Table'!D158,'Master List'!$B$45:$D$143,3,FALSE))</f>
        <v>#N/A</v>
      </c>
      <c r="J158" s="178" t="str">
        <f>IF('Reported Performance Table'!D158="","",
  IF('Reported Performance Table'!E158="Yes",
   IF('Reported Performance Table'!F158="Premium","Premium_LUNA_CCT","LUNA_CCT"),
   IF('Reported Performance Table'!B158="Outdoor Luminaires",
    IF(OR('Reported Performance Table'!D158="Fuel Pump Canopy Luminaires",'Reported Performance Table'!D158="Sports Lighting"),
     IF('Reported Performance Table'!F158="Premium","Premium_Sports_and_Fuel_Pump_CCT", "Sports_and_Fuel_Pump_CCT"),
     IF('Reported Performance Table'!F158="Premium","Premium_Outdoor_CCT","Outdoor_CCT")),
    IF('Reported Performance Table'!F158="Premium","Premium_CCT","Reported_CCT"))))</f>
        <v/>
      </c>
      <c r="K158" t="str">
        <f>IF('Reported Performance Table'!D158="","",IF(J158="LUNA_CCT",VLOOKUP('Reported Performance Table'!D158,'Master List'!$B$45:$E$143,4,FALSE),"Reported_BUG"))</f>
        <v/>
      </c>
      <c r="L158" t="str">
        <f>IF('Reported Performance Table'!D158="","",IF(AND('Reported Performance Table'!$E158="Yes",OR('Reported Performance Table'!$D158='Master List'!$B$45,'Reported Performance Table'!$D158='Master List'!$B$46,'Reported Performance Table'!$D158='Master List'!$B$47,'Reported Performance Table'!$D158='Master List'!$B$49,'Reported Performance Table'!$D158='Master List'!$B$51,'Reported Performance Table'!$D158='Master List'!$B$115,'Reported Performance Table'!$D158='Master List'!$B$118,'Reported Performance Table'!$D158='Master List'!$B$142)),"LUNA_Dimming","Dimming_Capability_and_Range"))</f>
        <v/>
      </c>
    </row>
    <row r="159" spans="1:12" x14ac:dyDescent="0.25">
      <c r="A159" s="54">
        <v>166</v>
      </c>
      <c r="B159" s="55"/>
      <c r="D159" s="21" t="e">
        <f>VLOOKUP('Reported Performance Table'!C159,'Master List'!$B$22:$C$41,2,FALSE)</f>
        <v>#N/A</v>
      </c>
      <c r="E159" t="e">
        <f>VLOOKUP('Reported Performance Table'!D159,'Master List'!$B$45:$C$143,2,FALSE)</f>
        <v>#N/A</v>
      </c>
      <c r="F159" t="e">
        <f>VLOOKUP('Reported Performance Table'!C159,'Master List'!$B$22:$D$42,3,FALSE)</f>
        <v>#N/A</v>
      </c>
      <c r="G159" s="100" t="e">
        <f>VLOOKUP('Reported Performance Table'!B159,'Master List'!$B$11:$D$19,3,FALSE)</f>
        <v>#N/A</v>
      </c>
      <c r="H159" t="e">
        <f t="shared" si="2"/>
        <v>#N/A</v>
      </c>
      <c r="I159" t="e">
        <f>IF(VLOOKUP('Reported Performance Table'!D159,'Master List'!$B$45:$D$143,3,FALSE)="","No",VLOOKUP('Reported Performance Table'!D159,'Master List'!$B$45:$D$143,3,FALSE))</f>
        <v>#N/A</v>
      </c>
      <c r="J159" s="178" t="str">
        <f>IF('Reported Performance Table'!D159="","",
  IF('Reported Performance Table'!E159="Yes",
   IF('Reported Performance Table'!F159="Premium","Premium_LUNA_CCT","LUNA_CCT"),
   IF('Reported Performance Table'!B159="Outdoor Luminaires",
    IF(OR('Reported Performance Table'!D159="Fuel Pump Canopy Luminaires",'Reported Performance Table'!D159="Sports Lighting"),
     IF('Reported Performance Table'!F159="Premium","Premium_Sports_and_Fuel_Pump_CCT", "Sports_and_Fuel_Pump_CCT"),
     IF('Reported Performance Table'!F159="Premium","Premium_Outdoor_CCT","Outdoor_CCT")),
    IF('Reported Performance Table'!F159="Premium","Premium_CCT","Reported_CCT"))))</f>
        <v/>
      </c>
      <c r="K159" t="str">
        <f>IF('Reported Performance Table'!D159="","",IF(J159="LUNA_CCT",VLOOKUP('Reported Performance Table'!D159,'Master List'!$B$45:$E$143,4,FALSE),"Reported_BUG"))</f>
        <v/>
      </c>
      <c r="L159" t="str">
        <f>IF('Reported Performance Table'!D159="","",IF(AND('Reported Performance Table'!$E159="Yes",OR('Reported Performance Table'!$D159='Master List'!$B$45,'Reported Performance Table'!$D159='Master List'!$B$46,'Reported Performance Table'!$D159='Master List'!$B$47,'Reported Performance Table'!$D159='Master List'!$B$49,'Reported Performance Table'!$D159='Master List'!$B$51,'Reported Performance Table'!$D159='Master List'!$B$115,'Reported Performance Table'!$D159='Master List'!$B$118,'Reported Performance Table'!$D159='Master List'!$B$142)),"LUNA_Dimming","Dimming_Capability_and_Range"))</f>
        <v/>
      </c>
    </row>
    <row r="160" spans="1:12" x14ac:dyDescent="0.25">
      <c r="A160" s="54">
        <v>167</v>
      </c>
      <c r="B160" s="55"/>
      <c r="D160" s="21" t="e">
        <f>VLOOKUP('Reported Performance Table'!C160,'Master List'!$B$22:$C$41,2,FALSE)</f>
        <v>#N/A</v>
      </c>
      <c r="E160" t="e">
        <f>VLOOKUP('Reported Performance Table'!D160,'Master List'!$B$45:$C$143,2,FALSE)</f>
        <v>#N/A</v>
      </c>
      <c r="F160" t="e">
        <f>VLOOKUP('Reported Performance Table'!C160,'Master List'!$B$22:$D$42,3,FALSE)</f>
        <v>#N/A</v>
      </c>
      <c r="G160" s="100" t="e">
        <f>VLOOKUP('Reported Performance Table'!B160,'Master List'!$B$11:$D$19,3,FALSE)</f>
        <v>#N/A</v>
      </c>
      <c r="H160" t="e">
        <f t="shared" si="2"/>
        <v>#N/A</v>
      </c>
      <c r="I160" t="e">
        <f>IF(VLOOKUP('Reported Performance Table'!D160,'Master List'!$B$45:$D$143,3,FALSE)="","No",VLOOKUP('Reported Performance Table'!D160,'Master List'!$B$45:$D$143,3,FALSE))</f>
        <v>#N/A</v>
      </c>
      <c r="J160" s="178" t="str">
        <f>IF('Reported Performance Table'!D160="","",
  IF('Reported Performance Table'!E160="Yes",
   IF('Reported Performance Table'!F160="Premium","Premium_LUNA_CCT","LUNA_CCT"),
   IF('Reported Performance Table'!B160="Outdoor Luminaires",
    IF(OR('Reported Performance Table'!D160="Fuel Pump Canopy Luminaires",'Reported Performance Table'!D160="Sports Lighting"),
     IF('Reported Performance Table'!F160="Premium","Premium_Sports_and_Fuel_Pump_CCT", "Sports_and_Fuel_Pump_CCT"),
     IF('Reported Performance Table'!F160="Premium","Premium_Outdoor_CCT","Outdoor_CCT")),
    IF('Reported Performance Table'!F160="Premium","Premium_CCT","Reported_CCT"))))</f>
        <v/>
      </c>
      <c r="K160" t="str">
        <f>IF('Reported Performance Table'!D160="","",IF(J160="LUNA_CCT",VLOOKUP('Reported Performance Table'!D160,'Master List'!$B$45:$E$143,4,FALSE),"Reported_BUG"))</f>
        <v/>
      </c>
      <c r="L160" t="str">
        <f>IF('Reported Performance Table'!D160="","",IF(AND('Reported Performance Table'!$E160="Yes",OR('Reported Performance Table'!$D160='Master List'!$B$45,'Reported Performance Table'!$D160='Master List'!$B$46,'Reported Performance Table'!$D160='Master List'!$B$47,'Reported Performance Table'!$D160='Master List'!$B$49,'Reported Performance Table'!$D160='Master List'!$B$51,'Reported Performance Table'!$D160='Master List'!$B$115,'Reported Performance Table'!$D160='Master List'!$B$118,'Reported Performance Table'!$D160='Master List'!$B$142)),"LUNA_Dimming","Dimming_Capability_and_Range"))</f>
        <v/>
      </c>
    </row>
    <row r="161" spans="1:12" x14ac:dyDescent="0.25">
      <c r="A161" s="54">
        <v>168</v>
      </c>
      <c r="B161" s="55"/>
      <c r="D161" s="21" t="e">
        <f>VLOOKUP('Reported Performance Table'!C161,'Master List'!$B$22:$C$41,2,FALSE)</f>
        <v>#N/A</v>
      </c>
      <c r="E161" t="e">
        <f>VLOOKUP('Reported Performance Table'!D161,'Master List'!$B$45:$C$143,2,FALSE)</f>
        <v>#N/A</v>
      </c>
      <c r="F161" t="e">
        <f>VLOOKUP('Reported Performance Table'!C161,'Master List'!$B$22:$D$42,3,FALSE)</f>
        <v>#N/A</v>
      </c>
      <c r="G161" s="100" t="e">
        <f>VLOOKUP('Reported Performance Table'!B161,'Master List'!$B$11:$D$19,3,FALSE)</f>
        <v>#N/A</v>
      </c>
      <c r="H161" t="e">
        <f t="shared" si="2"/>
        <v>#N/A</v>
      </c>
      <c r="I161" t="e">
        <f>IF(VLOOKUP('Reported Performance Table'!D161,'Master List'!$B$45:$D$143,3,FALSE)="","No",VLOOKUP('Reported Performance Table'!D161,'Master List'!$B$45:$D$143,3,FALSE))</f>
        <v>#N/A</v>
      </c>
      <c r="J161" s="178" t="str">
        <f>IF('Reported Performance Table'!D161="","",
  IF('Reported Performance Table'!E161="Yes",
   IF('Reported Performance Table'!F161="Premium","Premium_LUNA_CCT","LUNA_CCT"),
   IF('Reported Performance Table'!B161="Outdoor Luminaires",
    IF(OR('Reported Performance Table'!D161="Fuel Pump Canopy Luminaires",'Reported Performance Table'!D161="Sports Lighting"),
     IF('Reported Performance Table'!F161="Premium","Premium_Sports_and_Fuel_Pump_CCT", "Sports_and_Fuel_Pump_CCT"),
     IF('Reported Performance Table'!F161="Premium","Premium_Outdoor_CCT","Outdoor_CCT")),
    IF('Reported Performance Table'!F161="Premium","Premium_CCT","Reported_CCT"))))</f>
        <v/>
      </c>
      <c r="K161" t="str">
        <f>IF('Reported Performance Table'!D161="","",IF(J161="LUNA_CCT",VLOOKUP('Reported Performance Table'!D161,'Master List'!$B$45:$E$143,4,FALSE),"Reported_BUG"))</f>
        <v/>
      </c>
      <c r="L161" t="str">
        <f>IF('Reported Performance Table'!D161="","",IF(AND('Reported Performance Table'!$E161="Yes",OR('Reported Performance Table'!$D161='Master List'!$B$45,'Reported Performance Table'!$D161='Master List'!$B$46,'Reported Performance Table'!$D161='Master List'!$B$47,'Reported Performance Table'!$D161='Master List'!$B$49,'Reported Performance Table'!$D161='Master List'!$B$51,'Reported Performance Table'!$D161='Master List'!$B$115,'Reported Performance Table'!$D161='Master List'!$B$118,'Reported Performance Table'!$D161='Master List'!$B$142)),"LUNA_Dimming","Dimming_Capability_and_Range"))</f>
        <v/>
      </c>
    </row>
    <row r="162" spans="1:12" x14ac:dyDescent="0.25">
      <c r="A162" s="54">
        <v>169</v>
      </c>
      <c r="B162" s="55"/>
      <c r="D162" s="21" t="e">
        <f>VLOOKUP('Reported Performance Table'!C162,'Master List'!$B$22:$C$41,2,FALSE)</f>
        <v>#N/A</v>
      </c>
      <c r="E162" t="e">
        <f>VLOOKUP('Reported Performance Table'!D162,'Master List'!$B$45:$C$143,2,FALSE)</f>
        <v>#N/A</v>
      </c>
      <c r="F162" t="e">
        <f>VLOOKUP('Reported Performance Table'!C162,'Master List'!$B$22:$D$42,3,FALSE)</f>
        <v>#N/A</v>
      </c>
      <c r="G162" s="100" t="e">
        <f>VLOOKUP('Reported Performance Table'!B162,'Master List'!$B$11:$D$19,3,FALSE)</f>
        <v>#N/A</v>
      </c>
      <c r="H162" t="e">
        <f t="shared" si="2"/>
        <v>#N/A</v>
      </c>
      <c r="I162" t="e">
        <f>IF(VLOOKUP('Reported Performance Table'!D162,'Master List'!$B$45:$D$143,3,FALSE)="","No",VLOOKUP('Reported Performance Table'!D162,'Master List'!$B$45:$D$143,3,FALSE))</f>
        <v>#N/A</v>
      </c>
      <c r="J162" s="178" t="str">
        <f>IF('Reported Performance Table'!D162="","",
  IF('Reported Performance Table'!E162="Yes",
   IF('Reported Performance Table'!F162="Premium","Premium_LUNA_CCT","LUNA_CCT"),
   IF('Reported Performance Table'!B162="Outdoor Luminaires",
    IF(OR('Reported Performance Table'!D162="Fuel Pump Canopy Luminaires",'Reported Performance Table'!D162="Sports Lighting"),
     IF('Reported Performance Table'!F162="Premium","Premium_Sports_and_Fuel_Pump_CCT", "Sports_and_Fuel_Pump_CCT"),
     IF('Reported Performance Table'!F162="Premium","Premium_Outdoor_CCT","Outdoor_CCT")),
    IF('Reported Performance Table'!F162="Premium","Premium_CCT","Reported_CCT"))))</f>
        <v/>
      </c>
      <c r="K162" t="str">
        <f>IF('Reported Performance Table'!D162="","",IF(J162="LUNA_CCT",VLOOKUP('Reported Performance Table'!D162,'Master List'!$B$45:$E$143,4,FALSE),"Reported_BUG"))</f>
        <v/>
      </c>
      <c r="L162" t="str">
        <f>IF('Reported Performance Table'!D162="","",IF(AND('Reported Performance Table'!$E162="Yes",OR('Reported Performance Table'!$D162='Master List'!$B$45,'Reported Performance Table'!$D162='Master List'!$B$46,'Reported Performance Table'!$D162='Master List'!$B$47,'Reported Performance Table'!$D162='Master List'!$B$49,'Reported Performance Table'!$D162='Master List'!$B$51,'Reported Performance Table'!$D162='Master List'!$B$115,'Reported Performance Table'!$D162='Master List'!$B$118,'Reported Performance Table'!$D162='Master List'!$B$142)),"LUNA_Dimming","Dimming_Capability_and_Range"))</f>
        <v/>
      </c>
    </row>
    <row r="163" spans="1:12" x14ac:dyDescent="0.25">
      <c r="A163" s="54">
        <v>170</v>
      </c>
      <c r="B163" s="55"/>
      <c r="D163" s="21" t="e">
        <f>VLOOKUP('Reported Performance Table'!C163,'Master List'!$B$22:$C$41,2,FALSE)</f>
        <v>#N/A</v>
      </c>
      <c r="E163" t="e">
        <f>VLOOKUP('Reported Performance Table'!D163,'Master List'!$B$45:$C$143,2,FALSE)</f>
        <v>#N/A</v>
      </c>
      <c r="F163" t="e">
        <f>VLOOKUP('Reported Performance Table'!C163,'Master List'!$B$22:$D$42,3,FALSE)</f>
        <v>#N/A</v>
      </c>
      <c r="G163" s="100" t="e">
        <f>VLOOKUP('Reported Performance Table'!B163,'Master List'!$B$11:$D$19,3,FALSE)</f>
        <v>#N/A</v>
      </c>
      <c r="H163" t="e">
        <f t="shared" si="2"/>
        <v>#N/A</v>
      </c>
      <c r="I163" t="e">
        <f>IF(VLOOKUP('Reported Performance Table'!D163,'Master List'!$B$45:$D$143,3,FALSE)="","No",VLOOKUP('Reported Performance Table'!D163,'Master List'!$B$45:$D$143,3,FALSE))</f>
        <v>#N/A</v>
      </c>
      <c r="J163" s="178" t="str">
        <f>IF('Reported Performance Table'!D163="","",
  IF('Reported Performance Table'!E163="Yes",
   IF('Reported Performance Table'!F163="Premium","Premium_LUNA_CCT","LUNA_CCT"),
   IF('Reported Performance Table'!B163="Outdoor Luminaires",
    IF(OR('Reported Performance Table'!D163="Fuel Pump Canopy Luminaires",'Reported Performance Table'!D163="Sports Lighting"),
     IF('Reported Performance Table'!F163="Premium","Premium_Sports_and_Fuel_Pump_CCT", "Sports_and_Fuel_Pump_CCT"),
     IF('Reported Performance Table'!F163="Premium","Premium_Outdoor_CCT","Outdoor_CCT")),
    IF('Reported Performance Table'!F163="Premium","Premium_CCT","Reported_CCT"))))</f>
        <v/>
      </c>
      <c r="K163" t="str">
        <f>IF('Reported Performance Table'!D163="","",IF(J163="LUNA_CCT",VLOOKUP('Reported Performance Table'!D163,'Master List'!$B$45:$E$143,4,FALSE),"Reported_BUG"))</f>
        <v/>
      </c>
      <c r="L163" t="str">
        <f>IF('Reported Performance Table'!D163="","",IF(AND('Reported Performance Table'!$E163="Yes",OR('Reported Performance Table'!$D163='Master List'!$B$45,'Reported Performance Table'!$D163='Master List'!$B$46,'Reported Performance Table'!$D163='Master List'!$B$47,'Reported Performance Table'!$D163='Master List'!$B$49,'Reported Performance Table'!$D163='Master List'!$B$51,'Reported Performance Table'!$D163='Master List'!$B$115,'Reported Performance Table'!$D163='Master List'!$B$118,'Reported Performance Table'!$D163='Master List'!$B$142)),"LUNA_Dimming","Dimming_Capability_and_Range"))</f>
        <v/>
      </c>
    </row>
    <row r="164" spans="1:12" x14ac:dyDescent="0.25">
      <c r="A164" s="54">
        <v>171</v>
      </c>
      <c r="B164" s="55"/>
      <c r="D164" s="21" t="e">
        <f>VLOOKUP('Reported Performance Table'!C164,'Master List'!$B$22:$C$41,2,FALSE)</f>
        <v>#N/A</v>
      </c>
      <c r="E164" t="e">
        <f>VLOOKUP('Reported Performance Table'!D164,'Master List'!$B$45:$C$143,2,FALSE)</f>
        <v>#N/A</v>
      </c>
      <c r="F164" t="e">
        <f>VLOOKUP('Reported Performance Table'!C164,'Master List'!$B$22:$D$42,3,FALSE)</f>
        <v>#N/A</v>
      </c>
      <c r="G164" s="100" t="e">
        <f>VLOOKUP('Reported Performance Table'!B164,'Master List'!$B$11:$D$19,3,FALSE)</f>
        <v>#N/A</v>
      </c>
      <c r="H164" t="e">
        <f t="shared" si="2"/>
        <v>#N/A</v>
      </c>
      <c r="I164" t="e">
        <f>IF(VLOOKUP('Reported Performance Table'!D164,'Master List'!$B$45:$D$143,3,FALSE)="","No",VLOOKUP('Reported Performance Table'!D164,'Master List'!$B$45:$D$143,3,FALSE))</f>
        <v>#N/A</v>
      </c>
      <c r="J164" s="178" t="str">
        <f>IF('Reported Performance Table'!D164="","",
  IF('Reported Performance Table'!E164="Yes",
   IF('Reported Performance Table'!F164="Premium","Premium_LUNA_CCT","LUNA_CCT"),
   IF('Reported Performance Table'!B164="Outdoor Luminaires",
    IF(OR('Reported Performance Table'!D164="Fuel Pump Canopy Luminaires",'Reported Performance Table'!D164="Sports Lighting"),
     IF('Reported Performance Table'!F164="Premium","Premium_Sports_and_Fuel_Pump_CCT", "Sports_and_Fuel_Pump_CCT"),
     IF('Reported Performance Table'!F164="Premium","Premium_Outdoor_CCT","Outdoor_CCT")),
    IF('Reported Performance Table'!F164="Premium","Premium_CCT","Reported_CCT"))))</f>
        <v/>
      </c>
      <c r="K164" t="str">
        <f>IF('Reported Performance Table'!D164="","",IF(J164="LUNA_CCT",VLOOKUP('Reported Performance Table'!D164,'Master List'!$B$45:$E$143,4,FALSE),"Reported_BUG"))</f>
        <v/>
      </c>
      <c r="L164" t="str">
        <f>IF('Reported Performance Table'!D164="","",IF(AND('Reported Performance Table'!$E164="Yes",OR('Reported Performance Table'!$D164='Master List'!$B$45,'Reported Performance Table'!$D164='Master List'!$B$46,'Reported Performance Table'!$D164='Master List'!$B$47,'Reported Performance Table'!$D164='Master List'!$B$49,'Reported Performance Table'!$D164='Master List'!$B$51,'Reported Performance Table'!$D164='Master List'!$B$115,'Reported Performance Table'!$D164='Master List'!$B$118,'Reported Performance Table'!$D164='Master List'!$B$142)),"LUNA_Dimming","Dimming_Capability_and_Range"))</f>
        <v/>
      </c>
    </row>
    <row r="165" spans="1:12" x14ac:dyDescent="0.25">
      <c r="A165" s="54">
        <v>172</v>
      </c>
      <c r="B165" s="55"/>
      <c r="D165" s="21" t="e">
        <f>VLOOKUP('Reported Performance Table'!C165,'Master List'!$B$22:$C$41,2,FALSE)</f>
        <v>#N/A</v>
      </c>
      <c r="E165" t="e">
        <f>VLOOKUP('Reported Performance Table'!D165,'Master List'!$B$45:$C$143,2,FALSE)</f>
        <v>#N/A</v>
      </c>
      <c r="F165" t="e">
        <f>VLOOKUP('Reported Performance Table'!C165,'Master List'!$B$22:$D$42,3,FALSE)</f>
        <v>#N/A</v>
      </c>
      <c r="G165" s="100" t="e">
        <f>VLOOKUP('Reported Performance Table'!B165,'Master List'!$B$11:$D$19,3,FALSE)</f>
        <v>#N/A</v>
      </c>
      <c r="H165" t="e">
        <f t="shared" si="2"/>
        <v>#N/A</v>
      </c>
      <c r="I165" t="e">
        <f>IF(VLOOKUP('Reported Performance Table'!D165,'Master List'!$B$45:$D$143,3,FALSE)="","No",VLOOKUP('Reported Performance Table'!D165,'Master List'!$B$45:$D$143,3,FALSE))</f>
        <v>#N/A</v>
      </c>
      <c r="J165" s="178" t="str">
        <f>IF('Reported Performance Table'!D165="","",
  IF('Reported Performance Table'!E165="Yes",
   IF('Reported Performance Table'!F165="Premium","Premium_LUNA_CCT","LUNA_CCT"),
   IF('Reported Performance Table'!B165="Outdoor Luminaires",
    IF(OR('Reported Performance Table'!D165="Fuel Pump Canopy Luminaires",'Reported Performance Table'!D165="Sports Lighting"),
     IF('Reported Performance Table'!F165="Premium","Premium_Sports_and_Fuel_Pump_CCT", "Sports_and_Fuel_Pump_CCT"),
     IF('Reported Performance Table'!F165="Premium","Premium_Outdoor_CCT","Outdoor_CCT")),
    IF('Reported Performance Table'!F165="Premium","Premium_CCT","Reported_CCT"))))</f>
        <v/>
      </c>
      <c r="K165" t="str">
        <f>IF('Reported Performance Table'!D165="","",IF(J165="LUNA_CCT",VLOOKUP('Reported Performance Table'!D165,'Master List'!$B$45:$E$143,4,FALSE),"Reported_BUG"))</f>
        <v/>
      </c>
      <c r="L165" t="str">
        <f>IF('Reported Performance Table'!D165="","",IF(AND('Reported Performance Table'!$E165="Yes",OR('Reported Performance Table'!$D165='Master List'!$B$45,'Reported Performance Table'!$D165='Master List'!$B$46,'Reported Performance Table'!$D165='Master List'!$B$47,'Reported Performance Table'!$D165='Master List'!$B$49,'Reported Performance Table'!$D165='Master List'!$B$51,'Reported Performance Table'!$D165='Master List'!$B$115,'Reported Performance Table'!$D165='Master List'!$B$118,'Reported Performance Table'!$D165='Master List'!$B$142)),"LUNA_Dimming","Dimming_Capability_and_Range"))</f>
        <v/>
      </c>
    </row>
    <row r="166" spans="1:12" x14ac:dyDescent="0.25">
      <c r="A166" s="54">
        <v>173</v>
      </c>
      <c r="B166" s="55"/>
      <c r="D166" s="21" t="e">
        <f>VLOOKUP('Reported Performance Table'!C166,'Master List'!$B$22:$C$41,2,FALSE)</f>
        <v>#N/A</v>
      </c>
      <c r="E166" t="e">
        <f>VLOOKUP('Reported Performance Table'!D166,'Master List'!$B$45:$C$143,2,FALSE)</f>
        <v>#N/A</v>
      </c>
      <c r="F166" t="e">
        <f>VLOOKUP('Reported Performance Table'!C166,'Master List'!$B$22:$D$42,3,FALSE)</f>
        <v>#N/A</v>
      </c>
      <c r="G166" s="100" t="e">
        <f>VLOOKUP('Reported Performance Table'!B166,'Master List'!$B$11:$D$19,3,FALSE)</f>
        <v>#N/A</v>
      </c>
      <c r="H166" t="e">
        <f t="shared" si="2"/>
        <v>#N/A</v>
      </c>
      <c r="I166" t="e">
        <f>IF(VLOOKUP('Reported Performance Table'!D166,'Master List'!$B$45:$D$143,3,FALSE)="","No",VLOOKUP('Reported Performance Table'!D166,'Master List'!$B$45:$D$143,3,FALSE))</f>
        <v>#N/A</v>
      </c>
      <c r="J166" s="178" t="str">
        <f>IF('Reported Performance Table'!D166="","",
  IF('Reported Performance Table'!E166="Yes",
   IF('Reported Performance Table'!F166="Premium","Premium_LUNA_CCT","LUNA_CCT"),
   IF('Reported Performance Table'!B166="Outdoor Luminaires",
    IF(OR('Reported Performance Table'!D166="Fuel Pump Canopy Luminaires",'Reported Performance Table'!D166="Sports Lighting"),
     IF('Reported Performance Table'!F166="Premium","Premium_Sports_and_Fuel_Pump_CCT", "Sports_and_Fuel_Pump_CCT"),
     IF('Reported Performance Table'!F166="Premium","Premium_Outdoor_CCT","Outdoor_CCT")),
    IF('Reported Performance Table'!F166="Premium","Premium_CCT","Reported_CCT"))))</f>
        <v/>
      </c>
      <c r="K166" t="str">
        <f>IF('Reported Performance Table'!D166="","",IF(J166="LUNA_CCT",VLOOKUP('Reported Performance Table'!D166,'Master List'!$B$45:$E$143,4,FALSE),"Reported_BUG"))</f>
        <v/>
      </c>
      <c r="L166" t="str">
        <f>IF('Reported Performance Table'!D166="","",IF(AND('Reported Performance Table'!$E166="Yes",OR('Reported Performance Table'!$D166='Master List'!$B$45,'Reported Performance Table'!$D166='Master List'!$B$46,'Reported Performance Table'!$D166='Master List'!$B$47,'Reported Performance Table'!$D166='Master List'!$B$49,'Reported Performance Table'!$D166='Master List'!$B$51,'Reported Performance Table'!$D166='Master List'!$B$115,'Reported Performance Table'!$D166='Master List'!$B$118,'Reported Performance Table'!$D166='Master List'!$B$142)),"LUNA_Dimming","Dimming_Capability_and_Range"))</f>
        <v/>
      </c>
    </row>
    <row r="167" spans="1:12" x14ac:dyDescent="0.25">
      <c r="A167" s="54">
        <v>174</v>
      </c>
      <c r="B167" s="55"/>
      <c r="D167" s="21" t="e">
        <f>VLOOKUP('Reported Performance Table'!C167,'Master List'!$B$22:$C$41,2,FALSE)</f>
        <v>#N/A</v>
      </c>
      <c r="E167" t="e">
        <f>VLOOKUP('Reported Performance Table'!D167,'Master List'!$B$45:$C$143,2,FALSE)</f>
        <v>#N/A</v>
      </c>
      <c r="F167" t="e">
        <f>VLOOKUP('Reported Performance Table'!C167,'Master List'!$B$22:$D$42,3,FALSE)</f>
        <v>#N/A</v>
      </c>
      <c r="G167" s="100" t="e">
        <f>VLOOKUP('Reported Performance Table'!B167,'Master List'!$B$11:$D$19,3,FALSE)</f>
        <v>#N/A</v>
      </c>
      <c r="H167" t="e">
        <f t="shared" si="2"/>
        <v>#N/A</v>
      </c>
      <c r="I167" t="e">
        <f>IF(VLOOKUP('Reported Performance Table'!D167,'Master List'!$B$45:$D$143,3,FALSE)="","No",VLOOKUP('Reported Performance Table'!D167,'Master List'!$B$45:$D$143,3,FALSE))</f>
        <v>#N/A</v>
      </c>
      <c r="J167" s="178" t="str">
        <f>IF('Reported Performance Table'!D167="","",
  IF('Reported Performance Table'!E167="Yes",
   IF('Reported Performance Table'!F167="Premium","Premium_LUNA_CCT","LUNA_CCT"),
   IF('Reported Performance Table'!B167="Outdoor Luminaires",
    IF(OR('Reported Performance Table'!D167="Fuel Pump Canopy Luminaires",'Reported Performance Table'!D167="Sports Lighting"),
     IF('Reported Performance Table'!F167="Premium","Premium_Sports_and_Fuel_Pump_CCT", "Sports_and_Fuel_Pump_CCT"),
     IF('Reported Performance Table'!F167="Premium","Premium_Outdoor_CCT","Outdoor_CCT")),
    IF('Reported Performance Table'!F167="Premium","Premium_CCT","Reported_CCT"))))</f>
        <v/>
      </c>
      <c r="K167" t="str">
        <f>IF('Reported Performance Table'!D167="","",IF(J167="LUNA_CCT",VLOOKUP('Reported Performance Table'!D167,'Master List'!$B$45:$E$143,4,FALSE),"Reported_BUG"))</f>
        <v/>
      </c>
      <c r="L167" t="str">
        <f>IF('Reported Performance Table'!D167="","",IF(AND('Reported Performance Table'!$E167="Yes",OR('Reported Performance Table'!$D167='Master List'!$B$45,'Reported Performance Table'!$D167='Master List'!$B$46,'Reported Performance Table'!$D167='Master List'!$B$47,'Reported Performance Table'!$D167='Master List'!$B$49,'Reported Performance Table'!$D167='Master List'!$B$51,'Reported Performance Table'!$D167='Master List'!$B$115,'Reported Performance Table'!$D167='Master List'!$B$118,'Reported Performance Table'!$D167='Master List'!$B$142)),"LUNA_Dimming","Dimming_Capability_and_Range"))</f>
        <v/>
      </c>
    </row>
    <row r="168" spans="1:12" x14ac:dyDescent="0.25">
      <c r="A168" s="54">
        <v>175</v>
      </c>
      <c r="B168" s="55"/>
      <c r="D168" s="21" t="e">
        <f>VLOOKUP('Reported Performance Table'!C168,'Master List'!$B$22:$C$41,2,FALSE)</f>
        <v>#N/A</v>
      </c>
      <c r="E168" t="e">
        <f>VLOOKUP('Reported Performance Table'!D168,'Master List'!$B$45:$C$143,2,FALSE)</f>
        <v>#N/A</v>
      </c>
      <c r="F168" t="e">
        <f>VLOOKUP('Reported Performance Table'!C168,'Master List'!$B$22:$D$42,3,FALSE)</f>
        <v>#N/A</v>
      </c>
      <c r="G168" s="100" t="e">
        <f>VLOOKUP('Reported Performance Table'!B168,'Master List'!$B$11:$D$19,3,FALSE)</f>
        <v>#N/A</v>
      </c>
      <c r="H168" t="e">
        <f t="shared" si="2"/>
        <v>#N/A</v>
      </c>
      <c r="I168" t="e">
        <f>IF(VLOOKUP('Reported Performance Table'!D168,'Master List'!$B$45:$D$143,3,FALSE)="","No",VLOOKUP('Reported Performance Table'!D168,'Master List'!$B$45:$D$143,3,FALSE))</f>
        <v>#N/A</v>
      </c>
      <c r="J168" s="178" t="str">
        <f>IF('Reported Performance Table'!D168="","",
  IF('Reported Performance Table'!E168="Yes",
   IF('Reported Performance Table'!F168="Premium","Premium_LUNA_CCT","LUNA_CCT"),
   IF('Reported Performance Table'!B168="Outdoor Luminaires",
    IF(OR('Reported Performance Table'!D168="Fuel Pump Canopy Luminaires",'Reported Performance Table'!D168="Sports Lighting"),
     IF('Reported Performance Table'!F168="Premium","Premium_Sports_and_Fuel_Pump_CCT", "Sports_and_Fuel_Pump_CCT"),
     IF('Reported Performance Table'!F168="Premium","Premium_Outdoor_CCT","Outdoor_CCT")),
    IF('Reported Performance Table'!F168="Premium","Premium_CCT","Reported_CCT"))))</f>
        <v/>
      </c>
      <c r="K168" t="str">
        <f>IF('Reported Performance Table'!D168="","",IF(J168="LUNA_CCT",VLOOKUP('Reported Performance Table'!D168,'Master List'!$B$45:$E$143,4,FALSE),"Reported_BUG"))</f>
        <v/>
      </c>
      <c r="L168" t="str">
        <f>IF('Reported Performance Table'!D168="","",IF(AND('Reported Performance Table'!$E168="Yes",OR('Reported Performance Table'!$D168='Master List'!$B$45,'Reported Performance Table'!$D168='Master List'!$B$46,'Reported Performance Table'!$D168='Master List'!$B$47,'Reported Performance Table'!$D168='Master List'!$B$49,'Reported Performance Table'!$D168='Master List'!$B$51,'Reported Performance Table'!$D168='Master List'!$B$115,'Reported Performance Table'!$D168='Master List'!$B$118,'Reported Performance Table'!$D168='Master List'!$B$142)),"LUNA_Dimming","Dimming_Capability_and_Range"))</f>
        <v/>
      </c>
    </row>
    <row r="169" spans="1:12" x14ac:dyDescent="0.25">
      <c r="A169" s="54">
        <v>176</v>
      </c>
      <c r="B169" s="55"/>
      <c r="D169" s="21" t="e">
        <f>VLOOKUP('Reported Performance Table'!C169,'Master List'!$B$22:$C$41,2,FALSE)</f>
        <v>#N/A</v>
      </c>
      <c r="E169" t="e">
        <f>VLOOKUP('Reported Performance Table'!D169,'Master List'!$B$45:$C$143,2,FALSE)</f>
        <v>#N/A</v>
      </c>
      <c r="F169" t="e">
        <f>VLOOKUP('Reported Performance Table'!C169,'Master List'!$B$22:$D$42,3,FALSE)</f>
        <v>#N/A</v>
      </c>
      <c r="G169" s="100" t="e">
        <f>VLOOKUP('Reported Performance Table'!B169,'Master List'!$B$11:$D$19,3,FALSE)</f>
        <v>#N/A</v>
      </c>
      <c r="H169" t="e">
        <f t="shared" si="2"/>
        <v>#N/A</v>
      </c>
      <c r="I169" t="e">
        <f>IF(VLOOKUP('Reported Performance Table'!D169,'Master List'!$B$45:$D$143,3,FALSE)="","No",VLOOKUP('Reported Performance Table'!D169,'Master List'!$B$45:$D$143,3,FALSE))</f>
        <v>#N/A</v>
      </c>
      <c r="J169" s="178" t="str">
        <f>IF('Reported Performance Table'!D169="","",
  IF('Reported Performance Table'!E169="Yes",
   IF('Reported Performance Table'!F169="Premium","Premium_LUNA_CCT","LUNA_CCT"),
   IF('Reported Performance Table'!B169="Outdoor Luminaires",
    IF(OR('Reported Performance Table'!D169="Fuel Pump Canopy Luminaires",'Reported Performance Table'!D169="Sports Lighting"),
     IF('Reported Performance Table'!F169="Premium","Premium_Sports_and_Fuel_Pump_CCT", "Sports_and_Fuel_Pump_CCT"),
     IF('Reported Performance Table'!F169="Premium","Premium_Outdoor_CCT","Outdoor_CCT")),
    IF('Reported Performance Table'!F169="Premium","Premium_CCT","Reported_CCT"))))</f>
        <v/>
      </c>
      <c r="K169" t="str">
        <f>IF('Reported Performance Table'!D169="","",IF(J169="LUNA_CCT",VLOOKUP('Reported Performance Table'!D169,'Master List'!$B$45:$E$143,4,FALSE),"Reported_BUG"))</f>
        <v/>
      </c>
      <c r="L169" t="str">
        <f>IF('Reported Performance Table'!D169="","",IF(AND('Reported Performance Table'!$E169="Yes",OR('Reported Performance Table'!$D169='Master List'!$B$45,'Reported Performance Table'!$D169='Master List'!$B$46,'Reported Performance Table'!$D169='Master List'!$B$47,'Reported Performance Table'!$D169='Master List'!$B$49,'Reported Performance Table'!$D169='Master List'!$B$51,'Reported Performance Table'!$D169='Master List'!$B$115,'Reported Performance Table'!$D169='Master List'!$B$118,'Reported Performance Table'!$D169='Master List'!$B$142)),"LUNA_Dimming","Dimming_Capability_and_Range"))</f>
        <v/>
      </c>
    </row>
    <row r="170" spans="1:12" x14ac:dyDescent="0.25">
      <c r="A170" s="54">
        <v>177</v>
      </c>
      <c r="B170" s="55"/>
      <c r="D170" s="21" t="e">
        <f>VLOOKUP('Reported Performance Table'!C170,'Master List'!$B$22:$C$41,2,FALSE)</f>
        <v>#N/A</v>
      </c>
      <c r="E170" t="e">
        <f>VLOOKUP('Reported Performance Table'!D170,'Master List'!$B$45:$C$143,2,FALSE)</f>
        <v>#N/A</v>
      </c>
      <c r="F170" t="e">
        <f>VLOOKUP('Reported Performance Table'!C170,'Master List'!$B$22:$D$42,3,FALSE)</f>
        <v>#N/A</v>
      </c>
      <c r="G170" s="100" t="e">
        <f>VLOOKUP('Reported Performance Table'!B170,'Master List'!$B$11:$D$19,3,FALSE)</f>
        <v>#N/A</v>
      </c>
      <c r="H170" t="e">
        <f t="shared" si="2"/>
        <v>#N/A</v>
      </c>
      <c r="I170" t="e">
        <f>IF(VLOOKUP('Reported Performance Table'!D170,'Master List'!$B$45:$D$143,3,FALSE)="","No",VLOOKUP('Reported Performance Table'!D170,'Master List'!$B$45:$D$143,3,FALSE))</f>
        <v>#N/A</v>
      </c>
      <c r="J170" s="178" t="str">
        <f>IF('Reported Performance Table'!D170="","",
  IF('Reported Performance Table'!E170="Yes",
   IF('Reported Performance Table'!F170="Premium","Premium_LUNA_CCT","LUNA_CCT"),
   IF('Reported Performance Table'!B170="Outdoor Luminaires",
    IF(OR('Reported Performance Table'!D170="Fuel Pump Canopy Luminaires",'Reported Performance Table'!D170="Sports Lighting"),
     IF('Reported Performance Table'!F170="Premium","Premium_Sports_and_Fuel_Pump_CCT", "Sports_and_Fuel_Pump_CCT"),
     IF('Reported Performance Table'!F170="Premium","Premium_Outdoor_CCT","Outdoor_CCT")),
    IF('Reported Performance Table'!F170="Premium","Premium_CCT","Reported_CCT"))))</f>
        <v/>
      </c>
      <c r="K170" t="str">
        <f>IF('Reported Performance Table'!D170="","",IF(J170="LUNA_CCT",VLOOKUP('Reported Performance Table'!D170,'Master List'!$B$45:$E$143,4,FALSE),"Reported_BUG"))</f>
        <v/>
      </c>
      <c r="L170" t="str">
        <f>IF('Reported Performance Table'!D170="","",IF(AND('Reported Performance Table'!$E170="Yes",OR('Reported Performance Table'!$D170='Master List'!$B$45,'Reported Performance Table'!$D170='Master List'!$B$46,'Reported Performance Table'!$D170='Master List'!$B$47,'Reported Performance Table'!$D170='Master List'!$B$49,'Reported Performance Table'!$D170='Master List'!$B$51,'Reported Performance Table'!$D170='Master List'!$B$115,'Reported Performance Table'!$D170='Master List'!$B$118,'Reported Performance Table'!$D170='Master List'!$B$142)),"LUNA_Dimming","Dimming_Capability_and_Range"))</f>
        <v/>
      </c>
    </row>
    <row r="171" spans="1:12" x14ac:dyDescent="0.25">
      <c r="A171" s="54">
        <v>178</v>
      </c>
      <c r="B171" s="55"/>
      <c r="D171" s="21" t="e">
        <f>VLOOKUP('Reported Performance Table'!C171,'Master List'!$B$22:$C$41,2,FALSE)</f>
        <v>#N/A</v>
      </c>
      <c r="E171" t="e">
        <f>VLOOKUP('Reported Performance Table'!D171,'Master List'!$B$45:$C$143,2,FALSE)</f>
        <v>#N/A</v>
      </c>
      <c r="F171" t="e">
        <f>VLOOKUP('Reported Performance Table'!C171,'Master List'!$B$22:$D$42,3,FALSE)</f>
        <v>#N/A</v>
      </c>
      <c r="G171" s="100" t="e">
        <f>VLOOKUP('Reported Performance Table'!B171,'Master List'!$B$11:$D$19,3,FALSE)</f>
        <v>#N/A</v>
      </c>
      <c r="H171" t="e">
        <f t="shared" si="2"/>
        <v>#N/A</v>
      </c>
      <c r="I171" t="e">
        <f>IF(VLOOKUP('Reported Performance Table'!D171,'Master List'!$B$45:$D$143,3,FALSE)="","No",VLOOKUP('Reported Performance Table'!D171,'Master List'!$B$45:$D$143,3,FALSE))</f>
        <v>#N/A</v>
      </c>
      <c r="J171" s="178" t="str">
        <f>IF('Reported Performance Table'!D171="","",
  IF('Reported Performance Table'!E171="Yes",
   IF('Reported Performance Table'!F171="Premium","Premium_LUNA_CCT","LUNA_CCT"),
   IF('Reported Performance Table'!B171="Outdoor Luminaires",
    IF(OR('Reported Performance Table'!D171="Fuel Pump Canopy Luminaires",'Reported Performance Table'!D171="Sports Lighting"),
     IF('Reported Performance Table'!F171="Premium","Premium_Sports_and_Fuel_Pump_CCT", "Sports_and_Fuel_Pump_CCT"),
     IF('Reported Performance Table'!F171="Premium","Premium_Outdoor_CCT","Outdoor_CCT")),
    IF('Reported Performance Table'!F171="Premium","Premium_CCT","Reported_CCT"))))</f>
        <v/>
      </c>
      <c r="K171" t="str">
        <f>IF('Reported Performance Table'!D171="","",IF(J171="LUNA_CCT",VLOOKUP('Reported Performance Table'!D171,'Master List'!$B$45:$E$143,4,FALSE),"Reported_BUG"))</f>
        <v/>
      </c>
      <c r="L171" t="str">
        <f>IF('Reported Performance Table'!D171="","",IF(AND('Reported Performance Table'!$E171="Yes",OR('Reported Performance Table'!$D171='Master List'!$B$45,'Reported Performance Table'!$D171='Master List'!$B$46,'Reported Performance Table'!$D171='Master List'!$B$47,'Reported Performance Table'!$D171='Master List'!$B$49,'Reported Performance Table'!$D171='Master List'!$B$51,'Reported Performance Table'!$D171='Master List'!$B$115,'Reported Performance Table'!$D171='Master List'!$B$118,'Reported Performance Table'!$D171='Master List'!$B$142)),"LUNA_Dimming","Dimming_Capability_and_Range"))</f>
        <v/>
      </c>
    </row>
    <row r="172" spans="1:12" x14ac:dyDescent="0.25">
      <c r="A172" s="54">
        <v>179</v>
      </c>
      <c r="B172" s="55"/>
      <c r="D172" s="21" t="e">
        <f>VLOOKUP('Reported Performance Table'!C172,'Master List'!$B$22:$C$41,2,FALSE)</f>
        <v>#N/A</v>
      </c>
      <c r="E172" t="e">
        <f>VLOOKUP('Reported Performance Table'!D172,'Master List'!$B$45:$C$143,2,FALSE)</f>
        <v>#N/A</v>
      </c>
      <c r="F172" t="e">
        <f>VLOOKUP('Reported Performance Table'!C172,'Master List'!$B$22:$D$42,3,FALSE)</f>
        <v>#N/A</v>
      </c>
      <c r="G172" s="100" t="e">
        <f>VLOOKUP('Reported Performance Table'!B172,'Master List'!$B$11:$D$19,3,FALSE)</f>
        <v>#N/A</v>
      </c>
      <c r="H172" t="e">
        <f t="shared" si="2"/>
        <v>#N/A</v>
      </c>
      <c r="I172" t="e">
        <f>IF(VLOOKUP('Reported Performance Table'!D172,'Master List'!$B$45:$D$143,3,FALSE)="","No",VLOOKUP('Reported Performance Table'!D172,'Master List'!$B$45:$D$143,3,FALSE))</f>
        <v>#N/A</v>
      </c>
      <c r="J172" s="178" t="str">
        <f>IF('Reported Performance Table'!D172="","",
  IF('Reported Performance Table'!E172="Yes",
   IF('Reported Performance Table'!F172="Premium","Premium_LUNA_CCT","LUNA_CCT"),
   IF('Reported Performance Table'!B172="Outdoor Luminaires",
    IF(OR('Reported Performance Table'!D172="Fuel Pump Canopy Luminaires",'Reported Performance Table'!D172="Sports Lighting"),
     IF('Reported Performance Table'!F172="Premium","Premium_Sports_and_Fuel_Pump_CCT", "Sports_and_Fuel_Pump_CCT"),
     IF('Reported Performance Table'!F172="Premium","Premium_Outdoor_CCT","Outdoor_CCT")),
    IF('Reported Performance Table'!F172="Premium","Premium_CCT","Reported_CCT"))))</f>
        <v/>
      </c>
      <c r="K172" t="str">
        <f>IF('Reported Performance Table'!D172="","",IF(J172="LUNA_CCT",VLOOKUP('Reported Performance Table'!D172,'Master List'!$B$45:$E$143,4,FALSE),"Reported_BUG"))</f>
        <v/>
      </c>
      <c r="L172" t="str">
        <f>IF('Reported Performance Table'!D172="","",IF(AND('Reported Performance Table'!$E172="Yes",OR('Reported Performance Table'!$D172='Master List'!$B$45,'Reported Performance Table'!$D172='Master List'!$B$46,'Reported Performance Table'!$D172='Master List'!$B$47,'Reported Performance Table'!$D172='Master List'!$B$49,'Reported Performance Table'!$D172='Master List'!$B$51,'Reported Performance Table'!$D172='Master List'!$B$115,'Reported Performance Table'!$D172='Master List'!$B$118,'Reported Performance Table'!$D172='Master List'!$B$142)),"LUNA_Dimming","Dimming_Capability_and_Range"))</f>
        <v/>
      </c>
    </row>
    <row r="173" spans="1:12" x14ac:dyDescent="0.25">
      <c r="A173" s="54">
        <v>180</v>
      </c>
      <c r="B173" s="55"/>
      <c r="D173" s="21" t="e">
        <f>VLOOKUP('Reported Performance Table'!C173,'Master List'!$B$22:$C$41,2,FALSE)</f>
        <v>#N/A</v>
      </c>
      <c r="E173" t="e">
        <f>VLOOKUP('Reported Performance Table'!D173,'Master List'!$B$45:$C$143,2,FALSE)</f>
        <v>#N/A</v>
      </c>
      <c r="F173" t="e">
        <f>VLOOKUP('Reported Performance Table'!C173,'Master List'!$B$22:$D$42,3,FALSE)</f>
        <v>#N/A</v>
      </c>
      <c r="G173" s="100" t="e">
        <f>VLOOKUP('Reported Performance Table'!B173,'Master List'!$B$11:$D$19,3,FALSE)</f>
        <v>#N/A</v>
      </c>
      <c r="H173" t="e">
        <f t="shared" si="2"/>
        <v>#N/A</v>
      </c>
      <c r="I173" t="e">
        <f>IF(VLOOKUP('Reported Performance Table'!D173,'Master List'!$B$45:$D$143,3,FALSE)="","No",VLOOKUP('Reported Performance Table'!D173,'Master List'!$B$45:$D$143,3,FALSE))</f>
        <v>#N/A</v>
      </c>
      <c r="J173" s="178" t="str">
        <f>IF('Reported Performance Table'!D173="","",
  IF('Reported Performance Table'!E173="Yes",
   IF('Reported Performance Table'!F173="Premium","Premium_LUNA_CCT","LUNA_CCT"),
   IF('Reported Performance Table'!B173="Outdoor Luminaires",
    IF(OR('Reported Performance Table'!D173="Fuel Pump Canopy Luminaires",'Reported Performance Table'!D173="Sports Lighting"),
     IF('Reported Performance Table'!F173="Premium","Premium_Sports_and_Fuel_Pump_CCT", "Sports_and_Fuel_Pump_CCT"),
     IF('Reported Performance Table'!F173="Premium","Premium_Outdoor_CCT","Outdoor_CCT")),
    IF('Reported Performance Table'!F173="Premium","Premium_CCT","Reported_CCT"))))</f>
        <v/>
      </c>
      <c r="K173" t="str">
        <f>IF('Reported Performance Table'!D173="","",IF(J173="LUNA_CCT",VLOOKUP('Reported Performance Table'!D173,'Master List'!$B$45:$E$143,4,FALSE),"Reported_BUG"))</f>
        <v/>
      </c>
      <c r="L173" t="str">
        <f>IF('Reported Performance Table'!D173="","",IF(AND('Reported Performance Table'!$E173="Yes",OR('Reported Performance Table'!$D173='Master List'!$B$45,'Reported Performance Table'!$D173='Master List'!$B$46,'Reported Performance Table'!$D173='Master List'!$B$47,'Reported Performance Table'!$D173='Master List'!$B$49,'Reported Performance Table'!$D173='Master List'!$B$51,'Reported Performance Table'!$D173='Master List'!$B$115,'Reported Performance Table'!$D173='Master List'!$B$118,'Reported Performance Table'!$D173='Master List'!$B$142)),"LUNA_Dimming","Dimming_Capability_and_Range"))</f>
        <v/>
      </c>
    </row>
    <row r="174" spans="1:12" x14ac:dyDescent="0.25">
      <c r="A174" s="54">
        <v>181</v>
      </c>
      <c r="B174" s="55"/>
      <c r="D174" s="21" t="e">
        <f>VLOOKUP('Reported Performance Table'!C174,'Master List'!$B$22:$C$41,2,FALSE)</f>
        <v>#N/A</v>
      </c>
      <c r="E174" t="e">
        <f>VLOOKUP('Reported Performance Table'!D174,'Master List'!$B$45:$C$143,2,FALSE)</f>
        <v>#N/A</v>
      </c>
      <c r="F174" t="e">
        <f>VLOOKUP('Reported Performance Table'!C174,'Master List'!$B$22:$D$42,3,FALSE)</f>
        <v>#N/A</v>
      </c>
      <c r="G174" s="100" t="e">
        <f>VLOOKUP('Reported Performance Table'!B174,'Master List'!$B$11:$D$19,3,FALSE)</f>
        <v>#N/A</v>
      </c>
      <c r="H174" t="e">
        <f t="shared" si="2"/>
        <v>#N/A</v>
      </c>
      <c r="I174" t="e">
        <f>IF(VLOOKUP('Reported Performance Table'!D174,'Master List'!$B$45:$D$143,3,FALSE)="","No",VLOOKUP('Reported Performance Table'!D174,'Master List'!$B$45:$D$143,3,FALSE))</f>
        <v>#N/A</v>
      </c>
      <c r="J174" s="178" t="str">
        <f>IF('Reported Performance Table'!D174="","",
  IF('Reported Performance Table'!E174="Yes",
   IF('Reported Performance Table'!F174="Premium","Premium_LUNA_CCT","LUNA_CCT"),
   IF('Reported Performance Table'!B174="Outdoor Luminaires",
    IF(OR('Reported Performance Table'!D174="Fuel Pump Canopy Luminaires",'Reported Performance Table'!D174="Sports Lighting"),
     IF('Reported Performance Table'!F174="Premium","Premium_Sports_and_Fuel_Pump_CCT", "Sports_and_Fuel_Pump_CCT"),
     IF('Reported Performance Table'!F174="Premium","Premium_Outdoor_CCT","Outdoor_CCT")),
    IF('Reported Performance Table'!F174="Premium","Premium_CCT","Reported_CCT"))))</f>
        <v/>
      </c>
      <c r="K174" t="str">
        <f>IF('Reported Performance Table'!D174="","",IF(J174="LUNA_CCT",VLOOKUP('Reported Performance Table'!D174,'Master List'!$B$45:$E$143,4,FALSE),"Reported_BUG"))</f>
        <v/>
      </c>
      <c r="L174" t="str">
        <f>IF('Reported Performance Table'!D174="","",IF(AND('Reported Performance Table'!$E174="Yes",OR('Reported Performance Table'!$D174='Master List'!$B$45,'Reported Performance Table'!$D174='Master List'!$B$46,'Reported Performance Table'!$D174='Master List'!$B$47,'Reported Performance Table'!$D174='Master List'!$B$49,'Reported Performance Table'!$D174='Master List'!$B$51,'Reported Performance Table'!$D174='Master List'!$B$115,'Reported Performance Table'!$D174='Master List'!$B$118,'Reported Performance Table'!$D174='Master List'!$B$142)),"LUNA_Dimming","Dimming_Capability_and_Range"))</f>
        <v/>
      </c>
    </row>
    <row r="175" spans="1:12" x14ac:dyDescent="0.25">
      <c r="A175" s="54">
        <v>182</v>
      </c>
      <c r="B175" s="55"/>
      <c r="D175" s="21" t="e">
        <f>VLOOKUP('Reported Performance Table'!C175,'Master List'!$B$22:$C$41,2,FALSE)</f>
        <v>#N/A</v>
      </c>
      <c r="E175" t="e">
        <f>VLOOKUP('Reported Performance Table'!D175,'Master List'!$B$45:$C$143,2,FALSE)</f>
        <v>#N/A</v>
      </c>
      <c r="F175" t="e">
        <f>VLOOKUP('Reported Performance Table'!C175,'Master List'!$B$22:$D$42,3,FALSE)</f>
        <v>#N/A</v>
      </c>
      <c r="G175" s="100" t="e">
        <f>VLOOKUP('Reported Performance Table'!B175,'Master List'!$B$11:$D$19,3,FALSE)</f>
        <v>#N/A</v>
      </c>
      <c r="H175" t="e">
        <f t="shared" si="2"/>
        <v>#N/A</v>
      </c>
      <c r="I175" t="e">
        <f>IF(VLOOKUP('Reported Performance Table'!D175,'Master List'!$B$45:$D$143,3,FALSE)="","No",VLOOKUP('Reported Performance Table'!D175,'Master List'!$B$45:$D$143,3,FALSE))</f>
        <v>#N/A</v>
      </c>
      <c r="J175" s="178" t="str">
        <f>IF('Reported Performance Table'!D175="","",
  IF('Reported Performance Table'!E175="Yes",
   IF('Reported Performance Table'!F175="Premium","Premium_LUNA_CCT","LUNA_CCT"),
   IF('Reported Performance Table'!B175="Outdoor Luminaires",
    IF(OR('Reported Performance Table'!D175="Fuel Pump Canopy Luminaires",'Reported Performance Table'!D175="Sports Lighting"),
     IF('Reported Performance Table'!F175="Premium","Premium_Sports_and_Fuel_Pump_CCT", "Sports_and_Fuel_Pump_CCT"),
     IF('Reported Performance Table'!F175="Premium","Premium_Outdoor_CCT","Outdoor_CCT")),
    IF('Reported Performance Table'!F175="Premium","Premium_CCT","Reported_CCT"))))</f>
        <v/>
      </c>
      <c r="K175" t="str">
        <f>IF('Reported Performance Table'!D175="","",IF(J175="LUNA_CCT",VLOOKUP('Reported Performance Table'!D175,'Master List'!$B$45:$E$143,4,FALSE),"Reported_BUG"))</f>
        <v/>
      </c>
      <c r="L175" t="str">
        <f>IF('Reported Performance Table'!D175="","",IF(AND('Reported Performance Table'!$E175="Yes",OR('Reported Performance Table'!$D175='Master List'!$B$45,'Reported Performance Table'!$D175='Master List'!$B$46,'Reported Performance Table'!$D175='Master List'!$B$47,'Reported Performance Table'!$D175='Master List'!$B$49,'Reported Performance Table'!$D175='Master List'!$B$51,'Reported Performance Table'!$D175='Master List'!$B$115,'Reported Performance Table'!$D175='Master List'!$B$118,'Reported Performance Table'!$D175='Master List'!$B$142)),"LUNA_Dimming","Dimming_Capability_and_Range"))</f>
        <v/>
      </c>
    </row>
    <row r="176" spans="1:12" x14ac:dyDescent="0.25">
      <c r="A176" s="54">
        <v>183</v>
      </c>
      <c r="B176" s="55"/>
      <c r="D176" s="21" t="e">
        <f>VLOOKUP('Reported Performance Table'!C176,'Master List'!$B$22:$C$41,2,FALSE)</f>
        <v>#N/A</v>
      </c>
      <c r="E176" t="e">
        <f>VLOOKUP('Reported Performance Table'!D176,'Master List'!$B$45:$C$143,2,FALSE)</f>
        <v>#N/A</v>
      </c>
      <c r="F176" t="e">
        <f>VLOOKUP('Reported Performance Table'!C176,'Master List'!$B$22:$D$42,3,FALSE)</f>
        <v>#N/A</v>
      </c>
      <c r="G176" s="100" t="e">
        <f>VLOOKUP('Reported Performance Table'!B176,'Master List'!$B$11:$D$19,3,FALSE)</f>
        <v>#N/A</v>
      </c>
      <c r="H176" t="e">
        <f t="shared" si="2"/>
        <v>#N/A</v>
      </c>
      <c r="I176" t="e">
        <f>IF(VLOOKUP('Reported Performance Table'!D176,'Master List'!$B$45:$D$143,3,FALSE)="","No",VLOOKUP('Reported Performance Table'!D176,'Master List'!$B$45:$D$143,3,FALSE))</f>
        <v>#N/A</v>
      </c>
      <c r="J176" s="178" t="str">
        <f>IF('Reported Performance Table'!D176="","",
  IF('Reported Performance Table'!E176="Yes",
   IF('Reported Performance Table'!F176="Premium","Premium_LUNA_CCT","LUNA_CCT"),
   IF('Reported Performance Table'!B176="Outdoor Luminaires",
    IF(OR('Reported Performance Table'!D176="Fuel Pump Canopy Luminaires",'Reported Performance Table'!D176="Sports Lighting"),
     IF('Reported Performance Table'!F176="Premium","Premium_Sports_and_Fuel_Pump_CCT", "Sports_and_Fuel_Pump_CCT"),
     IF('Reported Performance Table'!F176="Premium","Premium_Outdoor_CCT","Outdoor_CCT")),
    IF('Reported Performance Table'!F176="Premium","Premium_CCT","Reported_CCT"))))</f>
        <v/>
      </c>
      <c r="K176" t="str">
        <f>IF('Reported Performance Table'!D176="","",IF(J176="LUNA_CCT",VLOOKUP('Reported Performance Table'!D176,'Master List'!$B$45:$E$143,4,FALSE),"Reported_BUG"))</f>
        <v/>
      </c>
      <c r="L176" t="str">
        <f>IF('Reported Performance Table'!D176="","",IF(AND('Reported Performance Table'!$E176="Yes",OR('Reported Performance Table'!$D176='Master List'!$B$45,'Reported Performance Table'!$D176='Master List'!$B$46,'Reported Performance Table'!$D176='Master List'!$B$47,'Reported Performance Table'!$D176='Master List'!$B$49,'Reported Performance Table'!$D176='Master List'!$B$51,'Reported Performance Table'!$D176='Master List'!$B$115,'Reported Performance Table'!$D176='Master List'!$B$118,'Reported Performance Table'!$D176='Master List'!$B$142)),"LUNA_Dimming","Dimming_Capability_and_Range"))</f>
        <v/>
      </c>
    </row>
    <row r="177" spans="1:12" x14ac:dyDescent="0.25">
      <c r="A177" s="54">
        <v>184</v>
      </c>
      <c r="B177" s="55"/>
      <c r="D177" s="21" t="e">
        <f>VLOOKUP('Reported Performance Table'!C177,'Master List'!$B$22:$C$41,2,FALSE)</f>
        <v>#N/A</v>
      </c>
      <c r="E177" t="e">
        <f>VLOOKUP('Reported Performance Table'!D177,'Master List'!$B$45:$C$143,2,FALSE)</f>
        <v>#N/A</v>
      </c>
      <c r="F177" t="e">
        <f>VLOOKUP('Reported Performance Table'!C177,'Master List'!$B$22:$D$42,3,FALSE)</f>
        <v>#N/A</v>
      </c>
      <c r="G177" s="100" t="e">
        <f>VLOOKUP('Reported Performance Table'!B177,'Master List'!$B$11:$D$19,3,FALSE)</f>
        <v>#N/A</v>
      </c>
      <c r="H177" t="e">
        <f t="shared" si="2"/>
        <v>#N/A</v>
      </c>
      <c r="I177" t="e">
        <f>IF(VLOOKUP('Reported Performance Table'!D177,'Master List'!$B$45:$D$143,3,FALSE)="","No",VLOOKUP('Reported Performance Table'!D177,'Master List'!$B$45:$D$143,3,FALSE))</f>
        <v>#N/A</v>
      </c>
      <c r="J177" s="178" t="str">
        <f>IF('Reported Performance Table'!D177="","",
  IF('Reported Performance Table'!E177="Yes",
   IF('Reported Performance Table'!F177="Premium","Premium_LUNA_CCT","LUNA_CCT"),
   IF('Reported Performance Table'!B177="Outdoor Luminaires",
    IF(OR('Reported Performance Table'!D177="Fuel Pump Canopy Luminaires",'Reported Performance Table'!D177="Sports Lighting"),
     IF('Reported Performance Table'!F177="Premium","Premium_Sports_and_Fuel_Pump_CCT", "Sports_and_Fuel_Pump_CCT"),
     IF('Reported Performance Table'!F177="Premium","Premium_Outdoor_CCT","Outdoor_CCT")),
    IF('Reported Performance Table'!F177="Premium","Premium_CCT","Reported_CCT"))))</f>
        <v/>
      </c>
      <c r="K177" t="str">
        <f>IF('Reported Performance Table'!D177="","",IF(J177="LUNA_CCT",VLOOKUP('Reported Performance Table'!D177,'Master List'!$B$45:$E$143,4,FALSE),"Reported_BUG"))</f>
        <v/>
      </c>
      <c r="L177" t="str">
        <f>IF('Reported Performance Table'!D177="","",IF(AND('Reported Performance Table'!$E177="Yes",OR('Reported Performance Table'!$D177='Master List'!$B$45,'Reported Performance Table'!$D177='Master List'!$B$46,'Reported Performance Table'!$D177='Master List'!$B$47,'Reported Performance Table'!$D177='Master List'!$B$49,'Reported Performance Table'!$D177='Master List'!$B$51,'Reported Performance Table'!$D177='Master List'!$B$115,'Reported Performance Table'!$D177='Master List'!$B$118,'Reported Performance Table'!$D177='Master List'!$B$142)),"LUNA_Dimming","Dimming_Capability_and_Range"))</f>
        <v/>
      </c>
    </row>
    <row r="178" spans="1:12" x14ac:dyDescent="0.25">
      <c r="A178" s="54">
        <v>185</v>
      </c>
      <c r="B178" s="55"/>
      <c r="D178" s="21" t="e">
        <f>VLOOKUP('Reported Performance Table'!C178,'Master List'!$B$22:$C$41,2,FALSE)</f>
        <v>#N/A</v>
      </c>
      <c r="E178" t="e">
        <f>VLOOKUP('Reported Performance Table'!D178,'Master List'!$B$45:$C$143,2,FALSE)</f>
        <v>#N/A</v>
      </c>
      <c r="F178" t="e">
        <f>VLOOKUP('Reported Performance Table'!C178,'Master List'!$B$22:$D$42,3,FALSE)</f>
        <v>#N/A</v>
      </c>
      <c r="G178" s="100" t="e">
        <f>VLOOKUP('Reported Performance Table'!B178,'Master List'!$B$11:$D$19,3,FALSE)</f>
        <v>#N/A</v>
      </c>
      <c r="H178" t="e">
        <f t="shared" si="2"/>
        <v>#N/A</v>
      </c>
      <c r="I178" t="e">
        <f>IF(VLOOKUP('Reported Performance Table'!D178,'Master List'!$B$45:$D$143,3,FALSE)="","No",VLOOKUP('Reported Performance Table'!D178,'Master List'!$B$45:$D$143,3,FALSE))</f>
        <v>#N/A</v>
      </c>
      <c r="J178" s="178" t="str">
        <f>IF('Reported Performance Table'!D178="","",
  IF('Reported Performance Table'!E178="Yes",
   IF('Reported Performance Table'!F178="Premium","Premium_LUNA_CCT","LUNA_CCT"),
   IF('Reported Performance Table'!B178="Outdoor Luminaires",
    IF(OR('Reported Performance Table'!D178="Fuel Pump Canopy Luminaires",'Reported Performance Table'!D178="Sports Lighting"),
     IF('Reported Performance Table'!F178="Premium","Premium_Sports_and_Fuel_Pump_CCT", "Sports_and_Fuel_Pump_CCT"),
     IF('Reported Performance Table'!F178="Premium","Premium_Outdoor_CCT","Outdoor_CCT")),
    IF('Reported Performance Table'!F178="Premium","Premium_CCT","Reported_CCT"))))</f>
        <v/>
      </c>
      <c r="K178" t="str">
        <f>IF('Reported Performance Table'!D178="","",IF(J178="LUNA_CCT",VLOOKUP('Reported Performance Table'!D178,'Master List'!$B$45:$E$143,4,FALSE),"Reported_BUG"))</f>
        <v/>
      </c>
      <c r="L178" t="str">
        <f>IF('Reported Performance Table'!D178="","",IF(AND('Reported Performance Table'!$E178="Yes",OR('Reported Performance Table'!$D178='Master List'!$B$45,'Reported Performance Table'!$D178='Master List'!$B$46,'Reported Performance Table'!$D178='Master List'!$B$47,'Reported Performance Table'!$D178='Master List'!$B$49,'Reported Performance Table'!$D178='Master List'!$B$51,'Reported Performance Table'!$D178='Master List'!$B$115,'Reported Performance Table'!$D178='Master List'!$B$118,'Reported Performance Table'!$D178='Master List'!$B$142)),"LUNA_Dimming","Dimming_Capability_and_Range"))</f>
        <v/>
      </c>
    </row>
    <row r="179" spans="1:12" x14ac:dyDescent="0.25">
      <c r="A179" s="54">
        <v>186</v>
      </c>
      <c r="B179" s="55"/>
      <c r="D179" s="21" t="e">
        <f>VLOOKUP('Reported Performance Table'!C179,'Master List'!$B$22:$C$41,2,FALSE)</f>
        <v>#N/A</v>
      </c>
      <c r="E179" t="e">
        <f>VLOOKUP('Reported Performance Table'!D179,'Master List'!$B$45:$C$143,2,FALSE)</f>
        <v>#N/A</v>
      </c>
      <c r="F179" t="e">
        <f>VLOOKUP('Reported Performance Table'!C179,'Master List'!$B$22:$D$42,3,FALSE)</f>
        <v>#N/A</v>
      </c>
      <c r="G179" s="100" t="e">
        <f>VLOOKUP('Reported Performance Table'!B179,'Master List'!$B$11:$D$19,3,FALSE)</f>
        <v>#N/A</v>
      </c>
      <c r="H179" t="e">
        <f t="shared" si="2"/>
        <v>#N/A</v>
      </c>
      <c r="I179" t="e">
        <f>IF(VLOOKUP('Reported Performance Table'!D179,'Master List'!$B$45:$D$143,3,FALSE)="","No",VLOOKUP('Reported Performance Table'!D179,'Master List'!$B$45:$D$143,3,FALSE))</f>
        <v>#N/A</v>
      </c>
      <c r="J179" s="178" t="str">
        <f>IF('Reported Performance Table'!D179="","",
  IF('Reported Performance Table'!E179="Yes",
   IF('Reported Performance Table'!F179="Premium","Premium_LUNA_CCT","LUNA_CCT"),
   IF('Reported Performance Table'!B179="Outdoor Luminaires",
    IF(OR('Reported Performance Table'!D179="Fuel Pump Canopy Luminaires",'Reported Performance Table'!D179="Sports Lighting"),
     IF('Reported Performance Table'!F179="Premium","Premium_Sports_and_Fuel_Pump_CCT", "Sports_and_Fuel_Pump_CCT"),
     IF('Reported Performance Table'!F179="Premium","Premium_Outdoor_CCT","Outdoor_CCT")),
    IF('Reported Performance Table'!F179="Premium","Premium_CCT","Reported_CCT"))))</f>
        <v/>
      </c>
      <c r="K179" t="str">
        <f>IF('Reported Performance Table'!D179="","",IF(J179="LUNA_CCT",VLOOKUP('Reported Performance Table'!D179,'Master List'!$B$45:$E$143,4,FALSE),"Reported_BUG"))</f>
        <v/>
      </c>
      <c r="L179" t="str">
        <f>IF('Reported Performance Table'!D179="","",IF(AND('Reported Performance Table'!$E179="Yes",OR('Reported Performance Table'!$D179='Master List'!$B$45,'Reported Performance Table'!$D179='Master List'!$B$46,'Reported Performance Table'!$D179='Master List'!$B$47,'Reported Performance Table'!$D179='Master List'!$B$49,'Reported Performance Table'!$D179='Master List'!$B$51,'Reported Performance Table'!$D179='Master List'!$B$115,'Reported Performance Table'!$D179='Master List'!$B$118,'Reported Performance Table'!$D179='Master List'!$B$142)),"LUNA_Dimming","Dimming_Capability_and_Range"))</f>
        <v/>
      </c>
    </row>
    <row r="180" spans="1:12" x14ac:dyDescent="0.25">
      <c r="A180" s="54">
        <v>187</v>
      </c>
      <c r="B180" s="55"/>
      <c r="D180" s="21" t="e">
        <f>VLOOKUP('Reported Performance Table'!C180,'Master List'!$B$22:$C$41,2,FALSE)</f>
        <v>#N/A</v>
      </c>
      <c r="E180" t="e">
        <f>VLOOKUP('Reported Performance Table'!D180,'Master List'!$B$45:$C$143,2,FALSE)</f>
        <v>#N/A</v>
      </c>
      <c r="F180" t="e">
        <f>VLOOKUP('Reported Performance Table'!C180,'Master List'!$B$22:$D$42,3,FALSE)</f>
        <v>#N/A</v>
      </c>
      <c r="G180" s="100" t="e">
        <f>VLOOKUP('Reported Performance Table'!B180,'Master List'!$B$11:$D$19,3,FALSE)</f>
        <v>#N/A</v>
      </c>
      <c r="H180" t="e">
        <f t="shared" si="2"/>
        <v>#N/A</v>
      </c>
      <c r="I180" t="e">
        <f>IF(VLOOKUP('Reported Performance Table'!D180,'Master List'!$B$45:$D$143,3,FALSE)="","No",VLOOKUP('Reported Performance Table'!D180,'Master List'!$B$45:$D$143,3,FALSE))</f>
        <v>#N/A</v>
      </c>
      <c r="J180" s="178" t="str">
        <f>IF('Reported Performance Table'!D180="","",
  IF('Reported Performance Table'!E180="Yes",
   IF('Reported Performance Table'!F180="Premium","Premium_LUNA_CCT","LUNA_CCT"),
   IF('Reported Performance Table'!B180="Outdoor Luminaires",
    IF(OR('Reported Performance Table'!D180="Fuel Pump Canopy Luminaires",'Reported Performance Table'!D180="Sports Lighting"),
     IF('Reported Performance Table'!F180="Premium","Premium_Sports_and_Fuel_Pump_CCT", "Sports_and_Fuel_Pump_CCT"),
     IF('Reported Performance Table'!F180="Premium","Premium_Outdoor_CCT","Outdoor_CCT")),
    IF('Reported Performance Table'!F180="Premium","Premium_CCT","Reported_CCT"))))</f>
        <v/>
      </c>
      <c r="K180" t="str">
        <f>IF('Reported Performance Table'!D180="","",IF(J180="LUNA_CCT",VLOOKUP('Reported Performance Table'!D180,'Master List'!$B$45:$E$143,4,FALSE),"Reported_BUG"))</f>
        <v/>
      </c>
      <c r="L180" t="str">
        <f>IF('Reported Performance Table'!D180="","",IF(AND('Reported Performance Table'!$E180="Yes",OR('Reported Performance Table'!$D180='Master List'!$B$45,'Reported Performance Table'!$D180='Master List'!$B$46,'Reported Performance Table'!$D180='Master List'!$B$47,'Reported Performance Table'!$D180='Master List'!$B$49,'Reported Performance Table'!$D180='Master List'!$B$51,'Reported Performance Table'!$D180='Master List'!$B$115,'Reported Performance Table'!$D180='Master List'!$B$118,'Reported Performance Table'!$D180='Master List'!$B$142)),"LUNA_Dimming","Dimming_Capability_and_Range"))</f>
        <v/>
      </c>
    </row>
    <row r="181" spans="1:12" x14ac:dyDescent="0.25">
      <c r="A181" s="54">
        <v>188</v>
      </c>
      <c r="B181" s="55"/>
      <c r="D181" s="21" t="e">
        <f>VLOOKUP('Reported Performance Table'!C181,'Master List'!$B$22:$C$41,2,FALSE)</f>
        <v>#N/A</v>
      </c>
      <c r="E181" t="e">
        <f>VLOOKUP('Reported Performance Table'!D181,'Master List'!$B$45:$C$143,2,FALSE)</f>
        <v>#N/A</v>
      </c>
      <c r="F181" t="e">
        <f>VLOOKUP('Reported Performance Table'!C181,'Master List'!$B$22:$D$42,3,FALSE)</f>
        <v>#N/A</v>
      </c>
      <c r="G181" s="100" t="e">
        <f>VLOOKUP('Reported Performance Table'!B181,'Master List'!$B$11:$D$19,3,FALSE)</f>
        <v>#N/A</v>
      </c>
      <c r="H181" t="e">
        <f t="shared" si="2"/>
        <v>#N/A</v>
      </c>
      <c r="I181" t="e">
        <f>IF(VLOOKUP('Reported Performance Table'!D181,'Master List'!$B$45:$D$143,3,FALSE)="","No",VLOOKUP('Reported Performance Table'!D181,'Master List'!$B$45:$D$143,3,FALSE))</f>
        <v>#N/A</v>
      </c>
      <c r="J181" s="178" t="str">
        <f>IF('Reported Performance Table'!D181="","",
  IF('Reported Performance Table'!E181="Yes",
   IF('Reported Performance Table'!F181="Premium","Premium_LUNA_CCT","LUNA_CCT"),
   IF('Reported Performance Table'!B181="Outdoor Luminaires",
    IF(OR('Reported Performance Table'!D181="Fuel Pump Canopy Luminaires",'Reported Performance Table'!D181="Sports Lighting"),
     IF('Reported Performance Table'!F181="Premium","Premium_Sports_and_Fuel_Pump_CCT", "Sports_and_Fuel_Pump_CCT"),
     IF('Reported Performance Table'!F181="Premium","Premium_Outdoor_CCT","Outdoor_CCT")),
    IF('Reported Performance Table'!F181="Premium","Premium_CCT","Reported_CCT"))))</f>
        <v/>
      </c>
      <c r="K181" t="str">
        <f>IF('Reported Performance Table'!D181="","",IF(J181="LUNA_CCT",VLOOKUP('Reported Performance Table'!D181,'Master List'!$B$45:$E$143,4,FALSE),"Reported_BUG"))</f>
        <v/>
      </c>
      <c r="L181" t="str">
        <f>IF('Reported Performance Table'!D181="","",IF(AND('Reported Performance Table'!$E181="Yes",OR('Reported Performance Table'!$D181='Master List'!$B$45,'Reported Performance Table'!$D181='Master List'!$B$46,'Reported Performance Table'!$D181='Master List'!$B$47,'Reported Performance Table'!$D181='Master List'!$B$49,'Reported Performance Table'!$D181='Master List'!$B$51,'Reported Performance Table'!$D181='Master List'!$B$115,'Reported Performance Table'!$D181='Master List'!$B$118,'Reported Performance Table'!$D181='Master List'!$B$142)),"LUNA_Dimming","Dimming_Capability_and_Range"))</f>
        <v/>
      </c>
    </row>
    <row r="182" spans="1:12" x14ac:dyDescent="0.25">
      <c r="A182" s="54">
        <v>189</v>
      </c>
      <c r="B182" s="55"/>
      <c r="D182" s="21" t="e">
        <f>VLOOKUP('Reported Performance Table'!C182,'Master List'!$B$22:$C$41,2,FALSE)</f>
        <v>#N/A</v>
      </c>
      <c r="E182" t="e">
        <f>VLOOKUP('Reported Performance Table'!D182,'Master List'!$B$45:$C$143,2,FALSE)</f>
        <v>#N/A</v>
      </c>
      <c r="F182" t="e">
        <f>VLOOKUP('Reported Performance Table'!C182,'Master List'!$B$22:$D$42,3,FALSE)</f>
        <v>#N/A</v>
      </c>
      <c r="G182" s="100" t="e">
        <f>VLOOKUP('Reported Performance Table'!B182,'Master List'!$B$11:$D$19,3,FALSE)</f>
        <v>#N/A</v>
      </c>
      <c r="H182" t="e">
        <f t="shared" si="2"/>
        <v>#N/A</v>
      </c>
      <c r="I182" t="e">
        <f>IF(VLOOKUP('Reported Performance Table'!D182,'Master List'!$B$45:$D$143,3,FALSE)="","No",VLOOKUP('Reported Performance Table'!D182,'Master List'!$B$45:$D$143,3,FALSE))</f>
        <v>#N/A</v>
      </c>
      <c r="J182" s="178" t="str">
        <f>IF('Reported Performance Table'!D182="","",
  IF('Reported Performance Table'!E182="Yes",
   IF('Reported Performance Table'!F182="Premium","Premium_LUNA_CCT","LUNA_CCT"),
   IF('Reported Performance Table'!B182="Outdoor Luminaires",
    IF(OR('Reported Performance Table'!D182="Fuel Pump Canopy Luminaires",'Reported Performance Table'!D182="Sports Lighting"),
     IF('Reported Performance Table'!F182="Premium","Premium_Sports_and_Fuel_Pump_CCT", "Sports_and_Fuel_Pump_CCT"),
     IF('Reported Performance Table'!F182="Premium","Premium_Outdoor_CCT","Outdoor_CCT")),
    IF('Reported Performance Table'!F182="Premium","Premium_CCT","Reported_CCT"))))</f>
        <v/>
      </c>
      <c r="K182" t="str">
        <f>IF('Reported Performance Table'!D182="","",IF(J182="LUNA_CCT",VLOOKUP('Reported Performance Table'!D182,'Master List'!$B$45:$E$143,4,FALSE),"Reported_BUG"))</f>
        <v/>
      </c>
      <c r="L182" t="str">
        <f>IF('Reported Performance Table'!D182="","",IF(AND('Reported Performance Table'!$E182="Yes",OR('Reported Performance Table'!$D182='Master List'!$B$45,'Reported Performance Table'!$D182='Master List'!$B$46,'Reported Performance Table'!$D182='Master List'!$B$47,'Reported Performance Table'!$D182='Master List'!$B$49,'Reported Performance Table'!$D182='Master List'!$B$51,'Reported Performance Table'!$D182='Master List'!$B$115,'Reported Performance Table'!$D182='Master List'!$B$118,'Reported Performance Table'!$D182='Master List'!$B$142)),"LUNA_Dimming","Dimming_Capability_and_Range"))</f>
        <v/>
      </c>
    </row>
    <row r="183" spans="1:12" x14ac:dyDescent="0.25">
      <c r="A183" s="54">
        <v>190</v>
      </c>
      <c r="B183" s="55"/>
      <c r="D183" s="21" t="e">
        <f>VLOOKUP('Reported Performance Table'!C183,'Master List'!$B$22:$C$41,2,FALSE)</f>
        <v>#N/A</v>
      </c>
      <c r="E183" t="e">
        <f>VLOOKUP('Reported Performance Table'!D183,'Master List'!$B$45:$C$143,2,FALSE)</f>
        <v>#N/A</v>
      </c>
      <c r="F183" t="e">
        <f>VLOOKUP('Reported Performance Table'!C183,'Master List'!$B$22:$D$42,3,FALSE)</f>
        <v>#N/A</v>
      </c>
      <c r="G183" s="100" t="e">
        <f>VLOOKUP('Reported Performance Table'!B183,'Master List'!$B$11:$D$19,3,FALSE)</f>
        <v>#N/A</v>
      </c>
      <c r="H183" t="e">
        <f t="shared" si="2"/>
        <v>#N/A</v>
      </c>
      <c r="I183" t="e">
        <f>IF(VLOOKUP('Reported Performance Table'!D183,'Master List'!$B$45:$D$143,3,FALSE)="","No",VLOOKUP('Reported Performance Table'!D183,'Master List'!$B$45:$D$143,3,FALSE))</f>
        <v>#N/A</v>
      </c>
      <c r="J183" s="178" t="str">
        <f>IF('Reported Performance Table'!D183="","",
  IF('Reported Performance Table'!E183="Yes",
   IF('Reported Performance Table'!F183="Premium","Premium_LUNA_CCT","LUNA_CCT"),
   IF('Reported Performance Table'!B183="Outdoor Luminaires",
    IF(OR('Reported Performance Table'!D183="Fuel Pump Canopy Luminaires",'Reported Performance Table'!D183="Sports Lighting"),
     IF('Reported Performance Table'!F183="Premium","Premium_Sports_and_Fuel_Pump_CCT", "Sports_and_Fuel_Pump_CCT"),
     IF('Reported Performance Table'!F183="Premium","Premium_Outdoor_CCT","Outdoor_CCT")),
    IF('Reported Performance Table'!F183="Premium","Premium_CCT","Reported_CCT"))))</f>
        <v/>
      </c>
      <c r="K183" t="str">
        <f>IF('Reported Performance Table'!D183="","",IF(J183="LUNA_CCT",VLOOKUP('Reported Performance Table'!D183,'Master List'!$B$45:$E$143,4,FALSE),"Reported_BUG"))</f>
        <v/>
      </c>
      <c r="L183" t="str">
        <f>IF('Reported Performance Table'!D183="","",IF(AND('Reported Performance Table'!$E183="Yes",OR('Reported Performance Table'!$D183='Master List'!$B$45,'Reported Performance Table'!$D183='Master List'!$B$46,'Reported Performance Table'!$D183='Master List'!$B$47,'Reported Performance Table'!$D183='Master List'!$B$49,'Reported Performance Table'!$D183='Master List'!$B$51,'Reported Performance Table'!$D183='Master List'!$B$115,'Reported Performance Table'!$D183='Master List'!$B$118,'Reported Performance Table'!$D183='Master List'!$B$142)),"LUNA_Dimming","Dimming_Capability_and_Range"))</f>
        <v/>
      </c>
    </row>
    <row r="184" spans="1:12" x14ac:dyDescent="0.25">
      <c r="A184" s="54">
        <v>191</v>
      </c>
      <c r="B184" s="55"/>
      <c r="D184" s="21" t="e">
        <f>VLOOKUP('Reported Performance Table'!C184,'Master List'!$B$22:$C$41,2,FALSE)</f>
        <v>#N/A</v>
      </c>
      <c r="E184" t="e">
        <f>VLOOKUP('Reported Performance Table'!D184,'Master List'!$B$45:$C$143,2,FALSE)</f>
        <v>#N/A</v>
      </c>
      <c r="F184" t="e">
        <f>VLOOKUP('Reported Performance Table'!C184,'Master List'!$B$22:$D$42,3,FALSE)</f>
        <v>#N/A</v>
      </c>
      <c r="G184" s="100" t="e">
        <f>VLOOKUP('Reported Performance Table'!B184,'Master List'!$B$11:$D$19,3,FALSE)</f>
        <v>#N/A</v>
      </c>
      <c r="H184" t="e">
        <f t="shared" si="2"/>
        <v>#N/A</v>
      </c>
      <c r="I184" t="e">
        <f>IF(VLOOKUP('Reported Performance Table'!D184,'Master List'!$B$45:$D$143,3,FALSE)="","No",VLOOKUP('Reported Performance Table'!D184,'Master List'!$B$45:$D$143,3,FALSE))</f>
        <v>#N/A</v>
      </c>
      <c r="J184" s="178" t="str">
        <f>IF('Reported Performance Table'!D184="","",
  IF('Reported Performance Table'!E184="Yes",
   IF('Reported Performance Table'!F184="Premium","Premium_LUNA_CCT","LUNA_CCT"),
   IF('Reported Performance Table'!B184="Outdoor Luminaires",
    IF(OR('Reported Performance Table'!D184="Fuel Pump Canopy Luminaires",'Reported Performance Table'!D184="Sports Lighting"),
     IF('Reported Performance Table'!F184="Premium","Premium_Sports_and_Fuel_Pump_CCT", "Sports_and_Fuel_Pump_CCT"),
     IF('Reported Performance Table'!F184="Premium","Premium_Outdoor_CCT","Outdoor_CCT")),
    IF('Reported Performance Table'!F184="Premium","Premium_CCT","Reported_CCT"))))</f>
        <v/>
      </c>
      <c r="K184" t="str">
        <f>IF('Reported Performance Table'!D184="","",IF(J184="LUNA_CCT",VLOOKUP('Reported Performance Table'!D184,'Master List'!$B$45:$E$143,4,FALSE),"Reported_BUG"))</f>
        <v/>
      </c>
      <c r="L184" t="str">
        <f>IF('Reported Performance Table'!D184="","",IF(AND('Reported Performance Table'!$E184="Yes",OR('Reported Performance Table'!$D184='Master List'!$B$45,'Reported Performance Table'!$D184='Master List'!$B$46,'Reported Performance Table'!$D184='Master List'!$B$47,'Reported Performance Table'!$D184='Master List'!$B$49,'Reported Performance Table'!$D184='Master List'!$B$51,'Reported Performance Table'!$D184='Master List'!$B$115,'Reported Performance Table'!$D184='Master List'!$B$118,'Reported Performance Table'!$D184='Master List'!$B$142)),"LUNA_Dimming","Dimming_Capability_and_Range"))</f>
        <v/>
      </c>
    </row>
    <row r="185" spans="1:12" x14ac:dyDescent="0.25">
      <c r="A185" s="54">
        <v>192</v>
      </c>
      <c r="B185" s="55"/>
      <c r="D185" s="21" t="e">
        <f>VLOOKUP('Reported Performance Table'!C185,'Master List'!$B$22:$C$41,2,FALSE)</f>
        <v>#N/A</v>
      </c>
      <c r="E185" t="e">
        <f>VLOOKUP('Reported Performance Table'!D185,'Master List'!$B$45:$C$143,2,FALSE)</f>
        <v>#N/A</v>
      </c>
      <c r="F185" t="e">
        <f>VLOOKUP('Reported Performance Table'!C185,'Master List'!$B$22:$D$42,3,FALSE)</f>
        <v>#N/A</v>
      </c>
      <c r="G185" s="100" t="e">
        <f>VLOOKUP('Reported Performance Table'!B185,'Master List'!$B$11:$D$19,3,FALSE)</f>
        <v>#N/A</v>
      </c>
      <c r="H185" t="e">
        <f t="shared" si="2"/>
        <v>#N/A</v>
      </c>
      <c r="I185" t="e">
        <f>IF(VLOOKUP('Reported Performance Table'!D185,'Master List'!$B$45:$D$143,3,FALSE)="","No",VLOOKUP('Reported Performance Table'!D185,'Master List'!$B$45:$D$143,3,FALSE))</f>
        <v>#N/A</v>
      </c>
      <c r="J185" s="178" t="str">
        <f>IF('Reported Performance Table'!D185="","",
  IF('Reported Performance Table'!E185="Yes",
   IF('Reported Performance Table'!F185="Premium","Premium_LUNA_CCT","LUNA_CCT"),
   IF('Reported Performance Table'!B185="Outdoor Luminaires",
    IF(OR('Reported Performance Table'!D185="Fuel Pump Canopy Luminaires",'Reported Performance Table'!D185="Sports Lighting"),
     IF('Reported Performance Table'!F185="Premium","Premium_Sports_and_Fuel_Pump_CCT", "Sports_and_Fuel_Pump_CCT"),
     IF('Reported Performance Table'!F185="Premium","Premium_Outdoor_CCT","Outdoor_CCT")),
    IF('Reported Performance Table'!F185="Premium","Premium_CCT","Reported_CCT"))))</f>
        <v/>
      </c>
      <c r="K185" t="str">
        <f>IF('Reported Performance Table'!D185="","",IF(J185="LUNA_CCT",VLOOKUP('Reported Performance Table'!D185,'Master List'!$B$45:$E$143,4,FALSE),"Reported_BUG"))</f>
        <v/>
      </c>
      <c r="L185" t="str">
        <f>IF('Reported Performance Table'!D185="","",IF(AND('Reported Performance Table'!$E185="Yes",OR('Reported Performance Table'!$D185='Master List'!$B$45,'Reported Performance Table'!$D185='Master List'!$B$46,'Reported Performance Table'!$D185='Master List'!$B$47,'Reported Performance Table'!$D185='Master List'!$B$49,'Reported Performance Table'!$D185='Master List'!$B$51,'Reported Performance Table'!$D185='Master List'!$B$115,'Reported Performance Table'!$D185='Master List'!$B$118,'Reported Performance Table'!$D185='Master List'!$B$142)),"LUNA_Dimming","Dimming_Capability_and_Range"))</f>
        <v/>
      </c>
    </row>
    <row r="186" spans="1:12" x14ac:dyDescent="0.25">
      <c r="A186" s="54">
        <v>193</v>
      </c>
      <c r="B186" s="55"/>
      <c r="D186" s="21" t="e">
        <f>VLOOKUP('Reported Performance Table'!C186,'Master List'!$B$22:$C$41,2,FALSE)</f>
        <v>#N/A</v>
      </c>
      <c r="E186" t="e">
        <f>VLOOKUP('Reported Performance Table'!D186,'Master List'!$B$45:$C$143,2,FALSE)</f>
        <v>#N/A</v>
      </c>
      <c r="F186" t="e">
        <f>VLOOKUP('Reported Performance Table'!C186,'Master List'!$B$22:$D$42,3,FALSE)</f>
        <v>#N/A</v>
      </c>
      <c r="G186" s="100" t="e">
        <f>VLOOKUP('Reported Performance Table'!B186,'Master List'!$B$11:$D$19,3,FALSE)</f>
        <v>#N/A</v>
      </c>
      <c r="H186" t="e">
        <f t="shared" si="2"/>
        <v>#N/A</v>
      </c>
      <c r="I186" t="e">
        <f>IF(VLOOKUP('Reported Performance Table'!D186,'Master List'!$B$45:$D$143,3,FALSE)="","No",VLOOKUP('Reported Performance Table'!D186,'Master List'!$B$45:$D$143,3,FALSE))</f>
        <v>#N/A</v>
      </c>
      <c r="J186" s="178" t="str">
        <f>IF('Reported Performance Table'!D186="","",
  IF('Reported Performance Table'!E186="Yes",
   IF('Reported Performance Table'!F186="Premium","Premium_LUNA_CCT","LUNA_CCT"),
   IF('Reported Performance Table'!B186="Outdoor Luminaires",
    IF(OR('Reported Performance Table'!D186="Fuel Pump Canopy Luminaires",'Reported Performance Table'!D186="Sports Lighting"),
     IF('Reported Performance Table'!F186="Premium","Premium_Sports_and_Fuel_Pump_CCT", "Sports_and_Fuel_Pump_CCT"),
     IF('Reported Performance Table'!F186="Premium","Premium_Outdoor_CCT","Outdoor_CCT")),
    IF('Reported Performance Table'!F186="Premium","Premium_CCT","Reported_CCT"))))</f>
        <v/>
      </c>
      <c r="K186" t="str">
        <f>IF('Reported Performance Table'!D186="","",IF(J186="LUNA_CCT",VLOOKUP('Reported Performance Table'!D186,'Master List'!$B$45:$E$143,4,FALSE),"Reported_BUG"))</f>
        <v/>
      </c>
      <c r="L186" t="str">
        <f>IF('Reported Performance Table'!D186="","",IF(AND('Reported Performance Table'!$E186="Yes",OR('Reported Performance Table'!$D186='Master List'!$B$45,'Reported Performance Table'!$D186='Master List'!$B$46,'Reported Performance Table'!$D186='Master List'!$B$47,'Reported Performance Table'!$D186='Master List'!$B$49,'Reported Performance Table'!$D186='Master List'!$B$51,'Reported Performance Table'!$D186='Master List'!$B$115,'Reported Performance Table'!$D186='Master List'!$B$118,'Reported Performance Table'!$D186='Master List'!$B$142)),"LUNA_Dimming","Dimming_Capability_and_Range"))</f>
        <v/>
      </c>
    </row>
    <row r="187" spans="1:12" x14ac:dyDescent="0.25">
      <c r="A187" s="54">
        <v>194</v>
      </c>
      <c r="B187" s="55"/>
      <c r="D187" s="21" t="e">
        <f>VLOOKUP('Reported Performance Table'!C187,'Master List'!$B$22:$C$41,2,FALSE)</f>
        <v>#N/A</v>
      </c>
      <c r="E187" t="e">
        <f>VLOOKUP('Reported Performance Table'!D187,'Master List'!$B$45:$C$143,2,FALSE)</f>
        <v>#N/A</v>
      </c>
      <c r="F187" t="e">
        <f>VLOOKUP('Reported Performance Table'!C187,'Master List'!$B$22:$D$42,3,FALSE)</f>
        <v>#N/A</v>
      </c>
      <c r="G187" s="100" t="e">
        <f>VLOOKUP('Reported Performance Table'!B187,'Master List'!$B$11:$D$19,3,FALSE)</f>
        <v>#N/A</v>
      </c>
      <c r="H187" t="e">
        <f t="shared" si="2"/>
        <v>#N/A</v>
      </c>
      <c r="I187" t="e">
        <f>IF(VLOOKUP('Reported Performance Table'!D187,'Master List'!$B$45:$D$143,3,FALSE)="","No",VLOOKUP('Reported Performance Table'!D187,'Master List'!$B$45:$D$143,3,FALSE))</f>
        <v>#N/A</v>
      </c>
      <c r="J187" s="178" t="str">
        <f>IF('Reported Performance Table'!D187="","",
  IF('Reported Performance Table'!E187="Yes",
   IF('Reported Performance Table'!F187="Premium","Premium_LUNA_CCT","LUNA_CCT"),
   IF('Reported Performance Table'!B187="Outdoor Luminaires",
    IF(OR('Reported Performance Table'!D187="Fuel Pump Canopy Luminaires",'Reported Performance Table'!D187="Sports Lighting"),
     IF('Reported Performance Table'!F187="Premium","Premium_Sports_and_Fuel_Pump_CCT", "Sports_and_Fuel_Pump_CCT"),
     IF('Reported Performance Table'!F187="Premium","Premium_Outdoor_CCT","Outdoor_CCT")),
    IF('Reported Performance Table'!F187="Premium","Premium_CCT","Reported_CCT"))))</f>
        <v/>
      </c>
      <c r="K187" t="str">
        <f>IF('Reported Performance Table'!D187="","",IF(J187="LUNA_CCT",VLOOKUP('Reported Performance Table'!D187,'Master List'!$B$45:$E$143,4,FALSE),"Reported_BUG"))</f>
        <v/>
      </c>
      <c r="L187" t="str">
        <f>IF('Reported Performance Table'!D187="","",IF(AND('Reported Performance Table'!$E187="Yes",OR('Reported Performance Table'!$D187='Master List'!$B$45,'Reported Performance Table'!$D187='Master List'!$B$46,'Reported Performance Table'!$D187='Master List'!$B$47,'Reported Performance Table'!$D187='Master List'!$B$49,'Reported Performance Table'!$D187='Master List'!$B$51,'Reported Performance Table'!$D187='Master List'!$B$115,'Reported Performance Table'!$D187='Master List'!$B$118,'Reported Performance Table'!$D187='Master List'!$B$142)),"LUNA_Dimming","Dimming_Capability_and_Range"))</f>
        <v/>
      </c>
    </row>
    <row r="188" spans="1:12" x14ac:dyDescent="0.25">
      <c r="A188" s="54">
        <v>195</v>
      </c>
      <c r="B188" s="55"/>
      <c r="D188" s="21" t="e">
        <f>VLOOKUP('Reported Performance Table'!C188,'Master List'!$B$22:$C$41,2,FALSE)</f>
        <v>#N/A</v>
      </c>
      <c r="E188" t="e">
        <f>VLOOKUP('Reported Performance Table'!D188,'Master List'!$B$45:$C$143,2,FALSE)</f>
        <v>#N/A</v>
      </c>
      <c r="F188" t="e">
        <f>VLOOKUP('Reported Performance Table'!C188,'Master List'!$B$22:$D$42,3,FALSE)</f>
        <v>#N/A</v>
      </c>
      <c r="G188" s="100" t="e">
        <f>VLOOKUP('Reported Performance Table'!B188,'Master List'!$B$11:$D$19,3,FALSE)</f>
        <v>#N/A</v>
      </c>
      <c r="H188" t="e">
        <f t="shared" si="2"/>
        <v>#N/A</v>
      </c>
      <c r="I188" t="e">
        <f>IF(VLOOKUP('Reported Performance Table'!D188,'Master List'!$B$45:$D$143,3,FALSE)="","No",VLOOKUP('Reported Performance Table'!D188,'Master List'!$B$45:$D$143,3,FALSE))</f>
        <v>#N/A</v>
      </c>
      <c r="J188" s="178" t="str">
        <f>IF('Reported Performance Table'!D188="","",
  IF('Reported Performance Table'!E188="Yes",
   IF('Reported Performance Table'!F188="Premium","Premium_LUNA_CCT","LUNA_CCT"),
   IF('Reported Performance Table'!B188="Outdoor Luminaires",
    IF(OR('Reported Performance Table'!D188="Fuel Pump Canopy Luminaires",'Reported Performance Table'!D188="Sports Lighting"),
     IF('Reported Performance Table'!F188="Premium","Premium_Sports_and_Fuel_Pump_CCT", "Sports_and_Fuel_Pump_CCT"),
     IF('Reported Performance Table'!F188="Premium","Premium_Outdoor_CCT","Outdoor_CCT")),
    IF('Reported Performance Table'!F188="Premium","Premium_CCT","Reported_CCT"))))</f>
        <v/>
      </c>
      <c r="K188" t="str">
        <f>IF('Reported Performance Table'!D188="","",IF(J188="LUNA_CCT",VLOOKUP('Reported Performance Table'!D188,'Master List'!$B$45:$E$143,4,FALSE),"Reported_BUG"))</f>
        <v/>
      </c>
      <c r="L188" t="str">
        <f>IF('Reported Performance Table'!D188="","",IF(AND('Reported Performance Table'!$E188="Yes",OR('Reported Performance Table'!$D188='Master List'!$B$45,'Reported Performance Table'!$D188='Master List'!$B$46,'Reported Performance Table'!$D188='Master List'!$B$47,'Reported Performance Table'!$D188='Master List'!$B$49,'Reported Performance Table'!$D188='Master List'!$B$51,'Reported Performance Table'!$D188='Master List'!$B$115,'Reported Performance Table'!$D188='Master List'!$B$118,'Reported Performance Table'!$D188='Master List'!$B$142)),"LUNA_Dimming","Dimming_Capability_and_Range"))</f>
        <v/>
      </c>
    </row>
    <row r="189" spans="1:12" x14ac:dyDescent="0.25">
      <c r="A189" s="54">
        <v>196</v>
      </c>
      <c r="B189" s="55"/>
      <c r="D189" s="21" t="e">
        <f>VLOOKUP('Reported Performance Table'!C189,'Master List'!$B$22:$C$41,2,FALSE)</f>
        <v>#N/A</v>
      </c>
      <c r="E189" t="e">
        <f>VLOOKUP('Reported Performance Table'!D189,'Master List'!$B$45:$C$143,2,FALSE)</f>
        <v>#N/A</v>
      </c>
      <c r="F189" t="e">
        <f>VLOOKUP('Reported Performance Table'!C189,'Master List'!$B$22:$D$42,3,FALSE)</f>
        <v>#N/A</v>
      </c>
      <c r="G189" s="100" t="e">
        <f>VLOOKUP('Reported Performance Table'!B189,'Master List'!$B$11:$D$19,3,FALSE)</f>
        <v>#N/A</v>
      </c>
      <c r="H189" t="e">
        <f t="shared" si="2"/>
        <v>#N/A</v>
      </c>
      <c r="I189" t="e">
        <f>IF(VLOOKUP('Reported Performance Table'!D189,'Master List'!$B$45:$D$143,3,FALSE)="","No",VLOOKUP('Reported Performance Table'!D189,'Master List'!$B$45:$D$143,3,FALSE))</f>
        <v>#N/A</v>
      </c>
      <c r="J189" s="178" t="str">
        <f>IF('Reported Performance Table'!D189="","",
  IF('Reported Performance Table'!E189="Yes",
   IF('Reported Performance Table'!F189="Premium","Premium_LUNA_CCT","LUNA_CCT"),
   IF('Reported Performance Table'!B189="Outdoor Luminaires",
    IF(OR('Reported Performance Table'!D189="Fuel Pump Canopy Luminaires",'Reported Performance Table'!D189="Sports Lighting"),
     IF('Reported Performance Table'!F189="Premium","Premium_Sports_and_Fuel_Pump_CCT", "Sports_and_Fuel_Pump_CCT"),
     IF('Reported Performance Table'!F189="Premium","Premium_Outdoor_CCT","Outdoor_CCT")),
    IF('Reported Performance Table'!F189="Premium","Premium_CCT","Reported_CCT"))))</f>
        <v/>
      </c>
      <c r="K189" t="str">
        <f>IF('Reported Performance Table'!D189="","",IF(J189="LUNA_CCT",VLOOKUP('Reported Performance Table'!D189,'Master List'!$B$45:$E$143,4,FALSE),"Reported_BUG"))</f>
        <v/>
      </c>
      <c r="L189" t="str">
        <f>IF('Reported Performance Table'!D189="","",IF(AND('Reported Performance Table'!$E189="Yes",OR('Reported Performance Table'!$D189='Master List'!$B$45,'Reported Performance Table'!$D189='Master List'!$B$46,'Reported Performance Table'!$D189='Master List'!$B$47,'Reported Performance Table'!$D189='Master List'!$B$49,'Reported Performance Table'!$D189='Master List'!$B$51,'Reported Performance Table'!$D189='Master List'!$B$115,'Reported Performance Table'!$D189='Master List'!$B$118,'Reported Performance Table'!$D189='Master List'!$B$142)),"LUNA_Dimming","Dimming_Capability_and_Range"))</f>
        <v/>
      </c>
    </row>
    <row r="190" spans="1:12" x14ac:dyDescent="0.25">
      <c r="A190" s="54">
        <v>197</v>
      </c>
      <c r="B190" s="55"/>
      <c r="D190" s="21" t="e">
        <f>VLOOKUP('Reported Performance Table'!C190,'Master List'!$B$22:$C$41,2,FALSE)</f>
        <v>#N/A</v>
      </c>
      <c r="E190" t="e">
        <f>VLOOKUP('Reported Performance Table'!D190,'Master List'!$B$45:$C$143,2,FALSE)</f>
        <v>#N/A</v>
      </c>
      <c r="F190" t="e">
        <f>VLOOKUP('Reported Performance Table'!C190,'Master List'!$B$22:$D$42,3,FALSE)</f>
        <v>#N/A</v>
      </c>
      <c r="G190" s="100" t="e">
        <f>VLOOKUP('Reported Performance Table'!B190,'Master List'!$B$11:$D$19,3,FALSE)</f>
        <v>#N/A</v>
      </c>
      <c r="H190" t="e">
        <f t="shared" si="2"/>
        <v>#N/A</v>
      </c>
      <c r="I190" t="e">
        <f>IF(VLOOKUP('Reported Performance Table'!D190,'Master List'!$B$45:$D$143,3,FALSE)="","No",VLOOKUP('Reported Performance Table'!D190,'Master List'!$B$45:$D$143,3,FALSE))</f>
        <v>#N/A</v>
      </c>
      <c r="J190" s="178" t="str">
        <f>IF('Reported Performance Table'!D190="","",
  IF('Reported Performance Table'!E190="Yes",
   IF('Reported Performance Table'!F190="Premium","Premium_LUNA_CCT","LUNA_CCT"),
   IF('Reported Performance Table'!B190="Outdoor Luminaires",
    IF(OR('Reported Performance Table'!D190="Fuel Pump Canopy Luminaires",'Reported Performance Table'!D190="Sports Lighting"),
     IF('Reported Performance Table'!F190="Premium","Premium_Sports_and_Fuel_Pump_CCT", "Sports_and_Fuel_Pump_CCT"),
     IF('Reported Performance Table'!F190="Premium","Premium_Outdoor_CCT","Outdoor_CCT")),
    IF('Reported Performance Table'!F190="Premium","Premium_CCT","Reported_CCT"))))</f>
        <v/>
      </c>
      <c r="K190" t="str">
        <f>IF('Reported Performance Table'!D190="","",IF(J190="LUNA_CCT",VLOOKUP('Reported Performance Table'!D190,'Master List'!$B$45:$E$143,4,FALSE),"Reported_BUG"))</f>
        <v/>
      </c>
      <c r="L190" t="str">
        <f>IF('Reported Performance Table'!D190="","",IF(AND('Reported Performance Table'!$E190="Yes",OR('Reported Performance Table'!$D190='Master List'!$B$45,'Reported Performance Table'!$D190='Master List'!$B$46,'Reported Performance Table'!$D190='Master List'!$B$47,'Reported Performance Table'!$D190='Master List'!$B$49,'Reported Performance Table'!$D190='Master List'!$B$51,'Reported Performance Table'!$D190='Master List'!$B$115,'Reported Performance Table'!$D190='Master List'!$B$118,'Reported Performance Table'!$D190='Master List'!$B$142)),"LUNA_Dimming","Dimming_Capability_and_Range"))</f>
        <v/>
      </c>
    </row>
    <row r="191" spans="1:12" x14ac:dyDescent="0.25">
      <c r="A191" s="54">
        <v>198</v>
      </c>
      <c r="B191" s="55"/>
      <c r="D191" s="21" t="e">
        <f>VLOOKUP('Reported Performance Table'!C191,'Master List'!$B$22:$C$41,2,FALSE)</f>
        <v>#N/A</v>
      </c>
      <c r="E191" t="e">
        <f>VLOOKUP('Reported Performance Table'!D191,'Master List'!$B$45:$C$143,2,FALSE)</f>
        <v>#N/A</v>
      </c>
      <c r="F191" t="e">
        <f>VLOOKUP('Reported Performance Table'!C191,'Master List'!$B$22:$D$42,3,FALSE)</f>
        <v>#N/A</v>
      </c>
      <c r="G191" s="100" t="e">
        <f>VLOOKUP('Reported Performance Table'!B191,'Master List'!$B$11:$D$19,3,FALSE)</f>
        <v>#N/A</v>
      </c>
      <c r="H191" t="e">
        <f t="shared" si="2"/>
        <v>#N/A</v>
      </c>
      <c r="I191" t="e">
        <f>IF(VLOOKUP('Reported Performance Table'!D191,'Master List'!$B$45:$D$143,3,FALSE)="","No",VLOOKUP('Reported Performance Table'!D191,'Master List'!$B$45:$D$143,3,FALSE))</f>
        <v>#N/A</v>
      </c>
      <c r="J191" s="178" t="str">
        <f>IF('Reported Performance Table'!D191="","",
  IF('Reported Performance Table'!E191="Yes",
   IF('Reported Performance Table'!F191="Premium","Premium_LUNA_CCT","LUNA_CCT"),
   IF('Reported Performance Table'!B191="Outdoor Luminaires",
    IF(OR('Reported Performance Table'!D191="Fuel Pump Canopy Luminaires",'Reported Performance Table'!D191="Sports Lighting"),
     IF('Reported Performance Table'!F191="Premium","Premium_Sports_and_Fuel_Pump_CCT", "Sports_and_Fuel_Pump_CCT"),
     IF('Reported Performance Table'!F191="Premium","Premium_Outdoor_CCT","Outdoor_CCT")),
    IF('Reported Performance Table'!F191="Premium","Premium_CCT","Reported_CCT"))))</f>
        <v/>
      </c>
      <c r="K191" t="str">
        <f>IF('Reported Performance Table'!D191="","",IF(J191="LUNA_CCT",VLOOKUP('Reported Performance Table'!D191,'Master List'!$B$45:$E$143,4,FALSE),"Reported_BUG"))</f>
        <v/>
      </c>
      <c r="L191" t="str">
        <f>IF('Reported Performance Table'!D191="","",IF(AND('Reported Performance Table'!$E191="Yes",OR('Reported Performance Table'!$D191='Master List'!$B$45,'Reported Performance Table'!$D191='Master List'!$B$46,'Reported Performance Table'!$D191='Master List'!$B$47,'Reported Performance Table'!$D191='Master List'!$B$49,'Reported Performance Table'!$D191='Master List'!$B$51,'Reported Performance Table'!$D191='Master List'!$B$115,'Reported Performance Table'!$D191='Master List'!$B$118,'Reported Performance Table'!$D191='Master List'!$B$142)),"LUNA_Dimming","Dimming_Capability_and_Range"))</f>
        <v/>
      </c>
    </row>
    <row r="192" spans="1:12" x14ac:dyDescent="0.25">
      <c r="A192" s="54">
        <v>199</v>
      </c>
      <c r="B192" s="55"/>
      <c r="D192" s="21" t="e">
        <f>VLOOKUP('Reported Performance Table'!C192,'Master List'!$B$22:$C$41,2,FALSE)</f>
        <v>#N/A</v>
      </c>
      <c r="E192" t="e">
        <f>VLOOKUP('Reported Performance Table'!D192,'Master List'!$B$45:$C$143,2,FALSE)</f>
        <v>#N/A</v>
      </c>
      <c r="F192" t="e">
        <f>VLOOKUP('Reported Performance Table'!C192,'Master List'!$B$22:$D$42,3,FALSE)</f>
        <v>#N/A</v>
      </c>
      <c r="G192" s="100" t="e">
        <f>VLOOKUP('Reported Performance Table'!B192,'Master List'!$B$11:$D$19,3,FALSE)</f>
        <v>#N/A</v>
      </c>
      <c r="H192" t="e">
        <f t="shared" si="2"/>
        <v>#N/A</v>
      </c>
      <c r="I192" t="e">
        <f>IF(VLOOKUP('Reported Performance Table'!D192,'Master List'!$B$45:$D$143,3,FALSE)="","No",VLOOKUP('Reported Performance Table'!D192,'Master List'!$B$45:$D$143,3,FALSE))</f>
        <v>#N/A</v>
      </c>
      <c r="J192" s="178" t="str">
        <f>IF('Reported Performance Table'!D192="","",
  IF('Reported Performance Table'!E192="Yes",
   IF('Reported Performance Table'!F192="Premium","Premium_LUNA_CCT","LUNA_CCT"),
   IF('Reported Performance Table'!B192="Outdoor Luminaires",
    IF(OR('Reported Performance Table'!D192="Fuel Pump Canopy Luminaires",'Reported Performance Table'!D192="Sports Lighting"),
     IF('Reported Performance Table'!F192="Premium","Premium_Sports_and_Fuel_Pump_CCT", "Sports_and_Fuel_Pump_CCT"),
     IF('Reported Performance Table'!F192="Premium","Premium_Outdoor_CCT","Outdoor_CCT")),
    IF('Reported Performance Table'!F192="Premium","Premium_CCT","Reported_CCT"))))</f>
        <v/>
      </c>
      <c r="K192" t="str">
        <f>IF('Reported Performance Table'!D192="","",IF(J192="LUNA_CCT",VLOOKUP('Reported Performance Table'!D192,'Master List'!$B$45:$E$143,4,FALSE),"Reported_BUG"))</f>
        <v/>
      </c>
      <c r="L192" t="str">
        <f>IF('Reported Performance Table'!D192="","",IF(AND('Reported Performance Table'!$E192="Yes",OR('Reported Performance Table'!$D192='Master List'!$B$45,'Reported Performance Table'!$D192='Master List'!$B$46,'Reported Performance Table'!$D192='Master List'!$B$47,'Reported Performance Table'!$D192='Master List'!$B$49,'Reported Performance Table'!$D192='Master List'!$B$51,'Reported Performance Table'!$D192='Master List'!$B$115,'Reported Performance Table'!$D192='Master List'!$B$118,'Reported Performance Table'!$D192='Master List'!$B$142)),"LUNA_Dimming","Dimming_Capability_and_Range"))</f>
        <v/>
      </c>
    </row>
    <row r="193" spans="1:12" x14ac:dyDescent="0.25">
      <c r="A193" s="54">
        <v>200</v>
      </c>
      <c r="B193" s="55"/>
      <c r="D193" s="21" t="e">
        <f>VLOOKUP('Reported Performance Table'!C193,'Master List'!$B$22:$C$41,2,FALSE)</f>
        <v>#N/A</v>
      </c>
      <c r="E193" t="e">
        <f>VLOOKUP('Reported Performance Table'!D193,'Master List'!$B$45:$C$143,2,FALSE)</f>
        <v>#N/A</v>
      </c>
      <c r="F193" t="e">
        <f>VLOOKUP('Reported Performance Table'!C193,'Master List'!$B$22:$D$42,3,FALSE)</f>
        <v>#N/A</v>
      </c>
      <c r="G193" s="100" t="e">
        <f>VLOOKUP('Reported Performance Table'!B193,'Master List'!$B$11:$D$19,3,FALSE)</f>
        <v>#N/A</v>
      </c>
      <c r="H193" t="e">
        <f t="shared" si="2"/>
        <v>#N/A</v>
      </c>
      <c r="I193" t="e">
        <f>IF(VLOOKUP('Reported Performance Table'!D193,'Master List'!$B$45:$D$143,3,FALSE)="","No",VLOOKUP('Reported Performance Table'!D193,'Master List'!$B$45:$D$143,3,FALSE))</f>
        <v>#N/A</v>
      </c>
      <c r="J193" s="178" t="str">
        <f>IF('Reported Performance Table'!D193="","",
  IF('Reported Performance Table'!E193="Yes",
   IF('Reported Performance Table'!F193="Premium","Premium_LUNA_CCT","LUNA_CCT"),
   IF('Reported Performance Table'!B193="Outdoor Luminaires",
    IF(OR('Reported Performance Table'!D193="Fuel Pump Canopy Luminaires",'Reported Performance Table'!D193="Sports Lighting"),
     IF('Reported Performance Table'!F193="Premium","Premium_Sports_and_Fuel_Pump_CCT", "Sports_and_Fuel_Pump_CCT"),
     IF('Reported Performance Table'!F193="Premium","Premium_Outdoor_CCT","Outdoor_CCT")),
    IF('Reported Performance Table'!F193="Premium","Premium_CCT","Reported_CCT"))))</f>
        <v/>
      </c>
      <c r="K193" t="str">
        <f>IF('Reported Performance Table'!D193="","",IF(J193="LUNA_CCT",VLOOKUP('Reported Performance Table'!D193,'Master List'!$B$45:$E$143,4,FALSE),"Reported_BUG"))</f>
        <v/>
      </c>
      <c r="L193" t="str">
        <f>IF('Reported Performance Table'!D193="","",IF(AND('Reported Performance Table'!$E193="Yes",OR('Reported Performance Table'!$D193='Master List'!$B$45,'Reported Performance Table'!$D193='Master List'!$B$46,'Reported Performance Table'!$D193='Master List'!$B$47,'Reported Performance Table'!$D193='Master List'!$B$49,'Reported Performance Table'!$D193='Master List'!$B$51,'Reported Performance Table'!$D193='Master List'!$B$115,'Reported Performance Table'!$D193='Master List'!$B$118,'Reported Performance Table'!$D193='Master List'!$B$142)),"LUNA_Dimming","Dimming_Capability_and_Range"))</f>
        <v/>
      </c>
    </row>
    <row r="194" spans="1:12" x14ac:dyDescent="0.25">
      <c r="A194" s="54">
        <v>201</v>
      </c>
      <c r="B194" s="55"/>
      <c r="D194" s="21" t="e">
        <f>VLOOKUP('Reported Performance Table'!C194,'Master List'!$B$22:$C$41,2,FALSE)</f>
        <v>#N/A</v>
      </c>
      <c r="E194" t="e">
        <f>VLOOKUP('Reported Performance Table'!D194,'Master List'!$B$45:$C$143,2,FALSE)</f>
        <v>#N/A</v>
      </c>
      <c r="F194" t="e">
        <f>VLOOKUP('Reported Performance Table'!C194,'Master List'!$B$22:$D$42,3,FALSE)</f>
        <v>#N/A</v>
      </c>
      <c r="G194" s="100" t="e">
        <f>VLOOKUP('Reported Performance Table'!B194,'Master List'!$B$11:$D$19,3,FALSE)</f>
        <v>#N/A</v>
      </c>
      <c r="H194" t="e">
        <f t="shared" si="2"/>
        <v>#N/A</v>
      </c>
      <c r="I194" t="e">
        <f>IF(VLOOKUP('Reported Performance Table'!D194,'Master List'!$B$45:$D$143,3,FALSE)="","No",VLOOKUP('Reported Performance Table'!D194,'Master List'!$B$45:$D$143,3,FALSE))</f>
        <v>#N/A</v>
      </c>
      <c r="J194" s="178" t="str">
        <f>IF('Reported Performance Table'!D194="","",
  IF('Reported Performance Table'!E194="Yes",
   IF('Reported Performance Table'!F194="Premium","Premium_LUNA_CCT","LUNA_CCT"),
   IF('Reported Performance Table'!B194="Outdoor Luminaires",
    IF(OR('Reported Performance Table'!D194="Fuel Pump Canopy Luminaires",'Reported Performance Table'!D194="Sports Lighting"),
     IF('Reported Performance Table'!F194="Premium","Premium_Sports_and_Fuel_Pump_CCT", "Sports_and_Fuel_Pump_CCT"),
     IF('Reported Performance Table'!F194="Premium","Premium_Outdoor_CCT","Outdoor_CCT")),
    IF('Reported Performance Table'!F194="Premium","Premium_CCT","Reported_CCT"))))</f>
        <v/>
      </c>
      <c r="K194" t="str">
        <f>IF('Reported Performance Table'!D194="","",IF(J194="LUNA_CCT",VLOOKUP('Reported Performance Table'!D194,'Master List'!$B$45:$E$143,4,FALSE),"Reported_BUG"))</f>
        <v/>
      </c>
      <c r="L194" t="str">
        <f>IF('Reported Performance Table'!D194="","",IF(AND('Reported Performance Table'!$E194="Yes",OR('Reported Performance Table'!$D194='Master List'!$B$45,'Reported Performance Table'!$D194='Master List'!$B$46,'Reported Performance Table'!$D194='Master List'!$B$47,'Reported Performance Table'!$D194='Master List'!$B$49,'Reported Performance Table'!$D194='Master List'!$B$51,'Reported Performance Table'!$D194='Master List'!$B$115,'Reported Performance Table'!$D194='Master List'!$B$118,'Reported Performance Table'!$D194='Master List'!$B$142)),"LUNA_Dimming","Dimming_Capability_and_Range"))</f>
        <v/>
      </c>
    </row>
    <row r="195" spans="1:12" x14ac:dyDescent="0.25">
      <c r="A195" s="54">
        <v>202</v>
      </c>
      <c r="B195" s="55"/>
      <c r="D195" s="21" t="e">
        <f>VLOOKUP('Reported Performance Table'!C195,'Master List'!$B$22:$C$41,2,FALSE)</f>
        <v>#N/A</v>
      </c>
      <c r="E195" t="e">
        <f>VLOOKUP('Reported Performance Table'!D195,'Master List'!$B$45:$C$143,2,FALSE)</f>
        <v>#N/A</v>
      </c>
      <c r="F195" t="e">
        <f>VLOOKUP('Reported Performance Table'!C195,'Master List'!$B$22:$D$42,3,FALSE)</f>
        <v>#N/A</v>
      </c>
      <c r="G195" s="100" t="e">
        <f>VLOOKUP('Reported Performance Table'!B195,'Master List'!$B$11:$D$19,3,FALSE)</f>
        <v>#N/A</v>
      </c>
      <c r="H195" t="e">
        <f t="shared" si="2"/>
        <v>#N/A</v>
      </c>
      <c r="I195" t="e">
        <f>IF(VLOOKUP('Reported Performance Table'!D195,'Master List'!$B$45:$D$143,3,FALSE)="","No",VLOOKUP('Reported Performance Table'!D195,'Master List'!$B$45:$D$143,3,FALSE))</f>
        <v>#N/A</v>
      </c>
      <c r="J195" s="178" t="str">
        <f>IF('Reported Performance Table'!D195="","",
  IF('Reported Performance Table'!E195="Yes",
   IF('Reported Performance Table'!F195="Premium","Premium_LUNA_CCT","LUNA_CCT"),
   IF('Reported Performance Table'!B195="Outdoor Luminaires",
    IF(OR('Reported Performance Table'!D195="Fuel Pump Canopy Luminaires",'Reported Performance Table'!D195="Sports Lighting"),
     IF('Reported Performance Table'!F195="Premium","Premium_Sports_and_Fuel_Pump_CCT", "Sports_and_Fuel_Pump_CCT"),
     IF('Reported Performance Table'!F195="Premium","Premium_Outdoor_CCT","Outdoor_CCT")),
    IF('Reported Performance Table'!F195="Premium","Premium_CCT","Reported_CCT"))))</f>
        <v/>
      </c>
      <c r="K195" t="str">
        <f>IF('Reported Performance Table'!D195="","",IF(J195="LUNA_CCT",VLOOKUP('Reported Performance Table'!D195,'Master List'!$B$45:$E$143,4,FALSE),"Reported_BUG"))</f>
        <v/>
      </c>
      <c r="L195" t="str">
        <f>IF('Reported Performance Table'!D195="","",IF(AND('Reported Performance Table'!$E195="Yes",OR('Reported Performance Table'!$D195='Master List'!$B$45,'Reported Performance Table'!$D195='Master List'!$B$46,'Reported Performance Table'!$D195='Master List'!$B$47,'Reported Performance Table'!$D195='Master List'!$B$49,'Reported Performance Table'!$D195='Master List'!$B$51,'Reported Performance Table'!$D195='Master List'!$B$115,'Reported Performance Table'!$D195='Master List'!$B$118,'Reported Performance Table'!$D195='Master List'!$B$142)),"LUNA_Dimming","Dimming_Capability_and_Range"))</f>
        <v/>
      </c>
    </row>
    <row r="196" spans="1:12" x14ac:dyDescent="0.25">
      <c r="A196" s="54">
        <v>203</v>
      </c>
      <c r="B196" s="55"/>
      <c r="D196" s="21" t="e">
        <f>VLOOKUP('Reported Performance Table'!C196,'Master List'!$B$22:$C$41,2,FALSE)</f>
        <v>#N/A</v>
      </c>
      <c r="E196" t="e">
        <f>VLOOKUP('Reported Performance Table'!D196,'Master List'!$B$45:$C$143,2,FALSE)</f>
        <v>#N/A</v>
      </c>
      <c r="F196" t="e">
        <f>VLOOKUP('Reported Performance Table'!C196,'Master List'!$B$22:$D$42,3,FALSE)</f>
        <v>#N/A</v>
      </c>
      <c r="G196" s="100" t="e">
        <f>VLOOKUP('Reported Performance Table'!B196,'Master List'!$B$11:$D$19,3,FALSE)</f>
        <v>#N/A</v>
      </c>
      <c r="H196" t="e">
        <f t="shared" si="2"/>
        <v>#N/A</v>
      </c>
      <c r="I196" t="e">
        <f>IF(VLOOKUP('Reported Performance Table'!D196,'Master List'!$B$45:$D$143,3,FALSE)="","No",VLOOKUP('Reported Performance Table'!D196,'Master List'!$B$45:$D$143,3,FALSE))</f>
        <v>#N/A</v>
      </c>
      <c r="J196" s="178" t="str">
        <f>IF('Reported Performance Table'!D196="","",
  IF('Reported Performance Table'!E196="Yes",
   IF('Reported Performance Table'!F196="Premium","Premium_LUNA_CCT","LUNA_CCT"),
   IF('Reported Performance Table'!B196="Outdoor Luminaires",
    IF(OR('Reported Performance Table'!D196="Fuel Pump Canopy Luminaires",'Reported Performance Table'!D196="Sports Lighting"),
     IF('Reported Performance Table'!F196="Premium","Premium_Sports_and_Fuel_Pump_CCT", "Sports_and_Fuel_Pump_CCT"),
     IF('Reported Performance Table'!F196="Premium","Premium_Outdoor_CCT","Outdoor_CCT")),
    IF('Reported Performance Table'!F196="Premium","Premium_CCT","Reported_CCT"))))</f>
        <v/>
      </c>
      <c r="K196" t="str">
        <f>IF('Reported Performance Table'!D196="","",IF(J196="LUNA_CCT",VLOOKUP('Reported Performance Table'!D196,'Master List'!$B$45:$E$143,4,FALSE),"Reported_BUG"))</f>
        <v/>
      </c>
      <c r="L196" t="str">
        <f>IF('Reported Performance Table'!D196="","",IF(AND('Reported Performance Table'!$E196="Yes",OR('Reported Performance Table'!$D196='Master List'!$B$45,'Reported Performance Table'!$D196='Master List'!$B$46,'Reported Performance Table'!$D196='Master List'!$B$47,'Reported Performance Table'!$D196='Master List'!$B$49,'Reported Performance Table'!$D196='Master List'!$B$51,'Reported Performance Table'!$D196='Master List'!$B$115,'Reported Performance Table'!$D196='Master List'!$B$118,'Reported Performance Table'!$D196='Master List'!$B$142)),"LUNA_Dimming","Dimming_Capability_and_Range"))</f>
        <v/>
      </c>
    </row>
    <row r="197" spans="1:12" x14ac:dyDescent="0.25">
      <c r="A197" s="54">
        <v>204</v>
      </c>
      <c r="B197" s="55"/>
      <c r="D197" s="21" t="e">
        <f>VLOOKUP('Reported Performance Table'!C197,'Master List'!$B$22:$C$41,2,FALSE)</f>
        <v>#N/A</v>
      </c>
      <c r="E197" t="e">
        <f>VLOOKUP('Reported Performance Table'!D197,'Master List'!$B$45:$C$143,2,FALSE)</f>
        <v>#N/A</v>
      </c>
      <c r="F197" t="e">
        <f>VLOOKUP('Reported Performance Table'!C197,'Master List'!$B$22:$D$42,3,FALSE)</f>
        <v>#N/A</v>
      </c>
      <c r="G197" s="100" t="e">
        <f>VLOOKUP('Reported Performance Table'!B197,'Master List'!$B$11:$D$19,3,FALSE)</f>
        <v>#N/A</v>
      </c>
      <c r="H197" t="e">
        <f t="shared" si="2"/>
        <v>#N/A</v>
      </c>
      <c r="I197" t="e">
        <f>IF(VLOOKUP('Reported Performance Table'!D197,'Master List'!$B$45:$D$143,3,FALSE)="","No",VLOOKUP('Reported Performance Table'!D197,'Master List'!$B$45:$D$143,3,FALSE))</f>
        <v>#N/A</v>
      </c>
      <c r="J197" s="178" t="str">
        <f>IF('Reported Performance Table'!D197="","",
  IF('Reported Performance Table'!E197="Yes",
   IF('Reported Performance Table'!F197="Premium","Premium_LUNA_CCT","LUNA_CCT"),
   IF('Reported Performance Table'!B197="Outdoor Luminaires",
    IF(OR('Reported Performance Table'!D197="Fuel Pump Canopy Luminaires",'Reported Performance Table'!D197="Sports Lighting"),
     IF('Reported Performance Table'!F197="Premium","Premium_Sports_and_Fuel_Pump_CCT", "Sports_and_Fuel_Pump_CCT"),
     IF('Reported Performance Table'!F197="Premium","Premium_Outdoor_CCT","Outdoor_CCT")),
    IF('Reported Performance Table'!F197="Premium","Premium_CCT","Reported_CCT"))))</f>
        <v/>
      </c>
      <c r="K197" t="str">
        <f>IF('Reported Performance Table'!D197="","",IF(J197="LUNA_CCT",VLOOKUP('Reported Performance Table'!D197,'Master List'!$B$45:$E$143,4,FALSE),"Reported_BUG"))</f>
        <v/>
      </c>
      <c r="L197" t="str">
        <f>IF('Reported Performance Table'!D197="","",IF(AND('Reported Performance Table'!$E197="Yes",OR('Reported Performance Table'!$D197='Master List'!$B$45,'Reported Performance Table'!$D197='Master List'!$B$46,'Reported Performance Table'!$D197='Master List'!$B$47,'Reported Performance Table'!$D197='Master List'!$B$49,'Reported Performance Table'!$D197='Master List'!$B$51,'Reported Performance Table'!$D197='Master List'!$B$115,'Reported Performance Table'!$D197='Master List'!$B$118,'Reported Performance Table'!$D197='Master List'!$B$142)),"LUNA_Dimming","Dimming_Capability_and_Range"))</f>
        <v/>
      </c>
    </row>
    <row r="198" spans="1:12" x14ac:dyDescent="0.25">
      <c r="A198" s="54">
        <v>205</v>
      </c>
      <c r="B198" s="55"/>
      <c r="D198" s="21" t="e">
        <f>VLOOKUP('Reported Performance Table'!C198,'Master List'!$B$22:$C$41,2,FALSE)</f>
        <v>#N/A</v>
      </c>
      <c r="E198" t="e">
        <f>VLOOKUP('Reported Performance Table'!D198,'Master List'!$B$45:$C$143,2,FALSE)</f>
        <v>#N/A</v>
      </c>
      <c r="F198" t="e">
        <f>VLOOKUP('Reported Performance Table'!C198,'Master List'!$B$22:$D$42,3,FALSE)</f>
        <v>#N/A</v>
      </c>
      <c r="G198" s="100" t="e">
        <f>VLOOKUP('Reported Performance Table'!B198,'Master List'!$B$11:$D$19,3,FALSE)</f>
        <v>#N/A</v>
      </c>
      <c r="H198" t="e">
        <f t="shared" si="2"/>
        <v>#N/A</v>
      </c>
      <c r="I198" t="e">
        <f>IF(VLOOKUP('Reported Performance Table'!D198,'Master List'!$B$45:$D$143,3,FALSE)="","No",VLOOKUP('Reported Performance Table'!D198,'Master List'!$B$45:$D$143,3,FALSE))</f>
        <v>#N/A</v>
      </c>
      <c r="J198" s="178" t="str">
        <f>IF('Reported Performance Table'!D198="","",
  IF('Reported Performance Table'!E198="Yes",
   IF('Reported Performance Table'!F198="Premium","Premium_LUNA_CCT","LUNA_CCT"),
   IF('Reported Performance Table'!B198="Outdoor Luminaires",
    IF(OR('Reported Performance Table'!D198="Fuel Pump Canopy Luminaires",'Reported Performance Table'!D198="Sports Lighting"),
     IF('Reported Performance Table'!F198="Premium","Premium_Sports_and_Fuel_Pump_CCT", "Sports_and_Fuel_Pump_CCT"),
     IF('Reported Performance Table'!F198="Premium","Premium_Outdoor_CCT","Outdoor_CCT")),
    IF('Reported Performance Table'!F198="Premium","Premium_CCT","Reported_CCT"))))</f>
        <v/>
      </c>
      <c r="K198" t="str">
        <f>IF('Reported Performance Table'!D198="","",IF(J198="LUNA_CCT",VLOOKUP('Reported Performance Table'!D198,'Master List'!$B$45:$E$143,4,FALSE),"Reported_BUG"))</f>
        <v/>
      </c>
      <c r="L198" t="str">
        <f>IF('Reported Performance Table'!D198="","",IF(AND('Reported Performance Table'!$E198="Yes",OR('Reported Performance Table'!$D198='Master List'!$B$45,'Reported Performance Table'!$D198='Master List'!$B$46,'Reported Performance Table'!$D198='Master List'!$B$47,'Reported Performance Table'!$D198='Master List'!$B$49,'Reported Performance Table'!$D198='Master List'!$B$51,'Reported Performance Table'!$D198='Master List'!$B$115,'Reported Performance Table'!$D198='Master List'!$B$118,'Reported Performance Table'!$D198='Master List'!$B$142)),"LUNA_Dimming","Dimming_Capability_and_Range"))</f>
        <v/>
      </c>
    </row>
    <row r="199" spans="1:12" x14ac:dyDescent="0.25">
      <c r="A199" s="54">
        <v>206</v>
      </c>
      <c r="B199" s="55"/>
      <c r="D199" s="21" t="e">
        <f>VLOOKUP('Reported Performance Table'!C199,'Master List'!$B$22:$C$41,2,FALSE)</f>
        <v>#N/A</v>
      </c>
      <c r="E199" t="e">
        <f>VLOOKUP('Reported Performance Table'!D199,'Master List'!$B$45:$C$143,2,FALSE)</f>
        <v>#N/A</v>
      </c>
      <c r="F199" t="e">
        <f>VLOOKUP('Reported Performance Table'!C199,'Master List'!$B$22:$D$42,3,FALSE)</f>
        <v>#N/A</v>
      </c>
      <c r="G199" s="100" t="e">
        <f>VLOOKUP('Reported Performance Table'!B199,'Master List'!$B$11:$D$19,3,FALSE)</f>
        <v>#N/A</v>
      </c>
      <c r="H199" t="e">
        <f t="shared" si="2"/>
        <v>#N/A</v>
      </c>
      <c r="I199" t="e">
        <f>IF(VLOOKUP('Reported Performance Table'!D199,'Master List'!$B$45:$D$143,3,FALSE)="","No",VLOOKUP('Reported Performance Table'!D199,'Master List'!$B$45:$D$143,3,FALSE))</f>
        <v>#N/A</v>
      </c>
      <c r="J199" s="178" t="str">
        <f>IF('Reported Performance Table'!D199="","",
  IF('Reported Performance Table'!E199="Yes",
   IF('Reported Performance Table'!F199="Premium","Premium_LUNA_CCT","LUNA_CCT"),
   IF('Reported Performance Table'!B199="Outdoor Luminaires",
    IF(OR('Reported Performance Table'!D199="Fuel Pump Canopy Luminaires",'Reported Performance Table'!D199="Sports Lighting"),
     IF('Reported Performance Table'!F199="Premium","Premium_Sports_and_Fuel_Pump_CCT", "Sports_and_Fuel_Pump_CCT"),
     IF('Reported Performance Table'!F199="Premium","Premium_Outdoor_CCT","Outdoor_CCT")),
    IF('Reported Performance Table'!F199="Premium","Premium_CCT","Reported_CCT"))))</f>
        <v/>
      </c>
      <c r="K199" t="str">
        <f>IF('Reported Performance Table'!D199="","",IF(J199="LUNA_CCT",VLOOKUP('Reported Performance Table'!D199,'Master List'!$B$45:$E$143,4,FALSE),"Reported_BUG"))</f>
        <v/>
      </c>
      <c r="L199" t="str">
        <f>IF('Reported Performance Table'!D199="","",IF(AND('Reported Performance Table'!$E199="Yes",OR('Reported Performance Table'!$D199='Master List'!$B$45,'Reported Performance Table'!$D199='Master List'!$B$46,'Reported Performance Table'!$D199='Master List'!$B$47,'Reported Performance Table'!$D199='Master List'!$B$49,'Reported Performance Table'!$D199='Master List'!$B$51,'Reported Performance Table'!$D199='Master List'!$B$115,'Reported Performance Table'!$D199='Master List'!$B$118,'Reported Performance Table'!$D199='Master List'!$B$142)),"LUNA_Dimming","Dimming_Capability_and_Range"))</f>
        <v/>
      </c>
    </row>
    <row r="200" spans="1:12" x14ac:dyDescent="0.25">
      <c r="A200" s="54">
        <v>207</v>
      </c>
      <c r="B200" s="55"/>
      <c r="D200" s="21" t="e">
        <f>VLOOKUP('Reported Performance Table'!C200,'Master List'!$B$22:$C$41,2,FALSE)</f>
        <v>#N/A</v>
      </c>
      <c r="E200" t="e">
        <f>VLOOKUP('Reported Performance Table'!D200,'Master List'!$B$45:$C$143,2,FALSE)</f>
        <v>#N/A</v>
      </c>
      <c r="F200" t="e">
        <f>VLOOKUP('Reported Performance Table'!C200,'Master List'!$B$22:$D$42,3,FALSE)</f>
        <v>#N/A</v>
      </c>
      <c r="G200" s="100" t="e">
        <f>VLOOKUP('Reported Performance Table'!B200,'Master List'!$B$11:$D$19,3,FALSE)</f>
        <v>#N/A</v>
      </c>
      <c r="H200" t="e">
        <f t="shared" si="2"/>
        <v>#N/A</v>
      </c>
      <c r="I200" t="e">
        <f>IF(VLOOKUP('Reported Performance Table'!D200,'Master List'!$B$45:$D$143,3,FALSE)="","No",VLOOKUP('Reported Performance Table'!D200,'Master List'!$B$45:$D$143,3,FALSE))</f>
        <v>#N/A</v>
      </c>
      <c r="J200" s="178" t="str">
        <f>IF('Reported Performance Table'!D200="","",
  IF('Reported Performance Table'!E200="Yes",
   IF('Reported Performance Table'!F200="Premium","Premium_LUNA_CCT","LUNA_CCT"),
   IF('Reported Performance Table'!B200="Outdoor Luminaires",
    IF(OR('Reported Performance Table'!D200="Fuel Pump Canopy Luminaires",'Reported Performance Table'!D200="Sports Lighting"),
     IF('Reported Performance Table'!F200="Premium","Premium_Sports_and_Fuel_Pump_CCT", "Sports_and_Fuel_Pump_CCT"),
     IF('Reported Performance Table'!F200="Premium","Premium_Outdoor_CCT","Outdoor_CCT")),
    IF('Reported Performance Table'!F200="Premium","Premium_CCT","Reported_CCT"))))</f>
        <v/>
      </c>
      <c r="K200" t="str">
        <f>IF('Reported Performance Table'!D200="","",IF(J200="LUNA_CCT",VLOOKUP('Reported Performance Table'!D200,'Master List'!$B$45:$E$143,4,FALSE),"Reported_BUG"))</f>
        <v/>
      </c>
      <c r="L200" t="str">
        <f>IF('Reported Performance Table'!D200="","",IF(AND('Reported Performance Table'!$E200="Yes",OR('Reported Performance Table'!$D200='Master List'!$B$45,'Reported Performance Table'!$D200='Master List'!$B$46,'Reported Performance Table'!$D200='Master List'!$B$47,'Reported Performance Table'!$D200='Master List'!$B$49,'Reported Performance Table'!$D200='Master List'!$B$51,'Reported Performance Table'!$D200='Master List'!$B$115,'Reported Performance Table'!$D200='Master List'!$B$118,'Reported Performance Table'!$D200='Master List'!$B$142)),"LUNA_Dimming","Dimming_Capability_and_Range"))</f>
        <v/>
      </c>
    </row>
    <row r="201" spans="1:12" x14ac:dyDescent="0.25">
      <c r="A201" s="54">
        <v>208</v>
      </c>
      <c r="B201" s="55"/>
      <c r="D201" s="21" t="e">
        <f>VLOOKUP('Reported Performance Table'!C201,'Master List'!$B$22:$C$41,2,FALSE)</f>
        <v>#N/A</v>
      </c>
      <c r="E201" t="e">
        <f>VLOOKUP('Reported Performance Table'!D201,'Master List'!$B$45:$C$143,2,FALSE)</f>
        <v>#N/A</v>
      </c>
      <c r="F201" t="e">
        <f>VLOOKUP('Reported Performance Table'!C201,'Master List'!$B$22:$D$42,3,FALSE)</f>
        <v>#N/A</v>
      </c>
      <c r="G201" s="100" t="e">
        <f>VLOOKUP('Reported Performance Table'!B201,'Master List'!$B$11:$D$19,3,FALSE)</f>
        <v>#N/A</v>
      </c>
      <c r="H201" t="e">
        <f t="shared" si="2"/>
        <v>#N/A</v>
      </c>
      <c r="I201" t="e">
        <f>IF(VLOOKUP('Reported Performance Table'!D201,'Master List'!$B$45:$D$143,3,FALSE)="","No",VLOOKUP('Reported Performance Table'!D201,'Master List'!$B$45:$D$143,3,FALSE))</f>
        <v>#N/A</v>
      </c>
      <c r="J201" s="178" t="str">
        <f>IF('Reported Performance Table'!D201="","",
  IF('Reported Performance Table'!E201="Yes",
   IF('Reported Performance Table'!F201="Premium","Premium_LUNA_CCT","LUNA_CCT"),
   IF('Reported Performance Table'!B201="Outdoor Luminaires",
    IF(OR('Reported Performance Table'!D201="Fuel Pump Canopy Luminaires",'Reported Performance Table'!D201="Sports Lighting"),
     IF('Reported Performance Table'!F201="Premium","Premium_Sports_and_Fuel_Pump_CCT", "Sports_and_Fuel_Pump_CCT"),
     IF('Reported Performance Table'!F201="Premium","Premium_Outdoor_CCT","Outdoor_CCT")),
    IF('Reported Performance Table'!F201="Premium","Premium_CCT","Reported_CCT"))))</f>
        <v/>
      </c>
      <c r="K201" t="str">
        <f>IF('Reported Performance Table'!D201="","",IF(J201="LUNA_CCT",VLOOKUP('Reported Performance Table'!D201,'Master List'!$B$45:$E$143,4,FALSE),"Reported_BUG"))</f>
        <v/>
      </c>
      <c r="L201" t="str">
        <f>IF('Reported Performance Table'!D201="","",IF(AND('Reported Performance Table'!$E201="Yes",OR('Reported Performance Table'!$D201='Master List'!$B$45,'Reported Performance Table'!$D201='Master List'!$B$46,'Reported Performance Table'!$D201='Master List'!$B$47,'Reported Performance Table'!$D201='Master List'!$B$49,'Reported Performance Table'!$D201='Master List'!$B$51,'Reported Performance Table'!$D201='Master List'!$B$115,'Reported Performance Table'!$D201='Master List'!$B$118,'Reported Performance Table'!$D201='Master List'!$B$142)),"LUNA_Dimming","Dimming_Capability_and_Range"))</f>
        <v/>
      </c>
    </row>
    <row r="202" spans="1:12" x14ac:dyDescent="0.25">
      <c r="A202" s="54">
        <v>209</v>
      </c>
      <c r="B202" s="55"/>
      <c r="D202" s="21" t="e">
        <f>VLOOKUP('Reported Performance Table'!C202,'Master List'!$B$22:$C$41,2,FALSE)</f>
        <v>#N/A</v>
      </c>
      <c r="E202" t="e">
        <f>VLOOKUP('Reported Performance Table'!D202,'Master List'!$B$45:$C$143,2,FALSE)</f>
        <v>#N/A</v>
      </c>
      <c r="F202" t="e">
        <f>VLOOKUP('Reported Performance Table'!C202,'Master List'!$B$22:$D$42,3,FALSE)</f>
        <v>#N/A</v>
      </c>
      <c r="G202" s="100" t="e">
        <f>VLOOKUP('Reported Performance Table'!B202,'Master List'!$B$11:$D$19,3,FALSE)</f>
        <v>#N/A</v>
      </c>
      <c r="H202" t="e">
        <f t="shared" si="2"/>
        <v>#N/A</v>
      </c>
      <c r="I202" t="e">
        <f>IF(VLOOKUP('Reported Performance Table'!D202,'Master List'!$B$45:$D$143,3,FALSE)="","No",VLOOKUP('Reported Performance Table'!D202,'Master List'!$B$45:$D$143,3,FALSE))</f>
        <v>#N/A</v>
      </c>
      <c r="J202" s="178" t="str">
        <f>IF('Reported Performance Table'!D202="","",
  IF('Reported Performance Table'!E202="Yes",
   IF('Reported Performance Table'!F202="Premium","Premium_LUNA_CCT","LUNA_CCT"),
   IF('Reported Performance Table'!B202="Outdoor Luminaires",
    IF(OR('Reported Performance Table'!D202="Fuel Pump Canopy Luminaires",'Reported Performance Table'!D202="Sports Lighting"),
     IF('Reported Performance Table'!F202="Premium","Premium_Sports_and_Fuel_Pump_CCT", "Sports_and_Fuel_Pump_CCT"),
     IF('Reported Performance Table'!F202="Premium","Premium_Outdoor_CCT","Outdoor_CCT")),
    IF('Reported Performance Table'!F202="Premium","Premium_CCT","Reported_CCT"))))</f>
        <v/>
      </c>
      <c r="K202" t="str">
        <f>IF('Reported Performance Table'!D202="","",IF(J202="LUNA_CCT",VLOOKUP('Reported Performance Table'!D202,'Master List'!$B$45:$E$143,4,FALSE),"Reported_BUG"))</f>
        <v/>
      </c>
      <c r="L202" t="str">
        <f>IF('Reported Performance Table'!D202="","",IF(AND('Reported Performance Table'!$E202="Yes",OR('Reported Performance Table'!$D202='Master List'!$B$45,'Reported Performance Table'!$D202='Master List'!$B$46,'Reported Performance Table'!$D202='Master List'!$B$47,'Reported Performance Table'!$D202='Master List'!$B$49,'Reported Performance Table'!$D202='Master List'!$B$51,'Reported Performance Table'!$D202='Master List'!$B$115,'Reported Performance Table'!$D202='Master List'!$B$118,'Reported Performance Table'!$D202='Master List'!$B$142)),"LUNA_Dimming","Dimming_Capability_and_Range"))</f>
        <v/>
      </c>
    </row>
    <row r="203" spans="1:12" x14ac:dyDescent="0.25">
      <c r="A203" s="54">
        <v>210</v>
      </c>
      <c r="B203" s="55"/>
      <c r="D203" s="21" t="e">
        <f>VLOOKUP('Reported Performance Table'!C203,'Master List'!$B$22:$C$41,2,FALSE)</f>
        <v>#N/A</v>
      </c>
      <c r="E203" t="e">
        <f>VLOOKUP('Reported Performance Table'!D203,'Master List'!$B$45:$C$143,2,FALSE)</f>
        <v>#N/A</v>
      </c>
      <c r="F203" t="e">
        <f>VLOOKUP('Reported Performance Table'!C203,'Master List'!$B$22:$D$42,3,FALSE)</f>
        <v>#N/A</v>
      </c>
      <c r="G203" s="100" t="e">
        <f>VLOOKUP('Reported Performance Table'!B203,'Master List'!$B$11:$D$19,3,FALSE)</f>
        <v>#N/A</v>
      </c>
      <c r="H203" t="e">
        <f t="shared" ref="H203:H266" si="3">CONCATENATE(F203,G203)</f>
        <v>#N/A</v>
      </c>
      <c r="I203" t="e">
        <f>IF(VLOOKUP('Reported Performance Table'!D203,'Master List'!$B$45:$D$143,3,FALSE)="","No",VLOOKUP('Reported Performance Table'!D203,'Master List'!$B$45:$D$143,3,FALSE))</f>
        <v>#N/A</v>
      </c>
      <c r="J203" s="178" t="str">
        <f>IF('Reported Performance Table'!D203="","",
  IF('Reported Performance Table'!E203="Yes",
   IF('Reported Performance Table'!F203="Premium","Premium_LUNA_CCT","LUNA_CCT"),
   IF('Reported Performance Table'!B203="Outdoor Luminaires",
    IF(OR('Reported Performance Table'!D203="Fuel Pump Canopy Luminaires",'Reported Performance Table'!D203="Sports Lighting"),
     IF('Reported Performance Table'!F203="Premium","Premium_Sports_and_Fuel_Pump_CCT", "Sports_and_Fuel_Pump_CCT"),
     IF('Reported Performance Table'!F203="Premium","Premium_Outdoor_CCT","Outdoor_CCT")),
    IF('Reported Performance Table'!F203="Premium","Premium_CCT","Reported_CCT"))))</f>
        <v/>
      </c>
      <c r="K203" t="str">
        <f>IF('Reported Performance Table'!D203="","",IF(J203="LUNA_CCT",VLOOKUP('Reported Performance Table'!D203,'Master List'!$B$45:$E$143,4,FALSE),"Reported_BUG"))</f>
        <v/>
      </c>
      <c r="L203" t="str">
        <f>IF('Reported Performance Table'!D203="","",IF(AND('Reported Performance Table'!$E203="Yes",OR('Reported Performance Table'!$D203='Master List'!$B$45,'Reported Performance Table'!$D203='Master List'!$B$46,'Reported Performance Table'!$D203='Master List'!$B$47,'Reported Performance Table'!$D203='Master List'!$B$49,'Reported Performance Table'!$D203='Master List'!$B$51,'Reported Performance Table'!$D203='Master List'!$B$115,'Reported Performance Table'!$D203='Master List'!$B$118,'Reported Performance Table'!$D203='Master List'!$B$142)),"LUNA_Dimming","Dimming_Capability_and_Range"))</f>
        <v/>
      </c>
    </row>
    <row r="204" spans="1:12" x14ac:dyDescent="0.25">
      <c r="A204" s="54">
        <v>211</v>
      </c>
      <c r="B204" s="55"/>
      <c r="D204" s="21" t="e">
        <f>VLOOKUP('Reported Performance Table'!C204,'Master List'!$B$22:$C$41,2,FALSE)</f>
        <v>#N/A</v>
      </c>
      <c r="E204" t="e">
        <f>VLOOKUP('Reported Performance Table'!D204,'Master List'!$B$45:$C$143,2,FALSE)</f>
        <v>#N/A</v>
      </c>
      <c r="F204" t="e">
        <f>VLOOKUP('Reported Performance Table'!C204,'Master List'!$B$22:$D$42,3,FALSE)</f>
        <v>#N/A</v>
      </c>
      <c r="G204" s="100" t="e">
        <f>VLOOKUP('Reported Performance Table'!B204,'Master List'!$B$11:$D$19,3,FALSE)</f>
        <v>#N/A</v>
      </c>
      <c r="H204" t="e">
        <f t="shared" si="3"/>
        <v>#N/A</v>
      </c>
      <c r="I204" t="e">
        <f>IF(VLOOKUP('Reported Performance Table'!D204,'Master List'!$B$45:$D$143,3,FALSE)="","No",VLOOKUP('Reported Performance Table'!D204,'Master List'!$B$45:$D$143,3,FALSE))</f>
        <v>#N/A</v>
      </c>
      <c r="J204" s="178" t="str">
        <f>IF('Reported Performance Table'!D204="","",
  IF('Reported Performance Table'!E204="Yes",
   IF('Reported Performance Table'!F204="Premium","Premium_LUNA_CCT","LUNA_CCT"),
   IF('Reported Performance Table'!B204="Outdoor Luminaires",
    IF(OR('Reported Performance Table'!D204="Fuel Pump Canopy Luminaires",'Reported Performance Table'!D204="Sports Lighting"),
     IF('Reported Performance Table'!F204="Premium","Premium_Sports_and_Fuel_Pump_CCT", "Sports_and_Fuel_Pump_CCT"),
     IF('Reported Performance Table'!F204="Premium","Premium_Outdoor_CCT","Outdoor_CCT")),
    IF('Reported Performance Table'!F204="Premium","Premium_CCT","Reported_CCT"))))</f>
        <v/>
      </c>
      <c r="K204" t="str">
        <f>IF('Reported Performance Table'!D204="","",IF(J204="LUNA_CCT",VLOOKUP('Reported Performance Table'!D204,'Master List'!$B$45:$E$143,4,FALSE),"Reported_BUG"))</f>
        <v/>
      </c>
      <c r="L204" t="str">
        <f>IF('Reported Performance Table'!D204="","",IF(AND('Reported Performance Table'!$E204="Yes",OR('Reported Performance Table'!$D204='Master List'!$B$45,'Reported Performance Table'!$D204='Master List'!$B$46,'Reported Performance Table'!$D204='Master List'!$B$47,'Reported Performance Table'!$D204='Master List'!$B$49,'Reported Performance Table'!$D204='Master List'!$B$51,'Reported Performance Table'!$D204='Master List'!$B$115,'Reported Performance Table'!$D204='Master List'!$B$118,'Reported Performance Table'!$D204='Master List'!$B$142)),"LUNA_Dimming","Dimming_Capability_and_Range"))</f>
        <v/>
      </c>
    </row>
    <row r="205" spans="1:12" x14ac:dyDescent="0.25">
      <c r="A205" s="54">
        <v>212</v>
      </c>
      <c r="B205" s="55"/>
      <c r="D205" s="21" t="e">
        <f>VLOOKUP('Reported Performance Table'!C205,'Master List'!$B$22:$C$41,2,FALSE)</f>
        <v>#N/A</v>
      </c>
      <c r="E205" t="e">
        <f>VLOOKUP('Reported Performance Table'!D205,'Master List'!$B$45:$C$143,2,FALSE)</f>
        <v>#N/A</v>
      </c>
      <c r="F205" t="e">
        <f>VLOOKUP('Reported Performance Table'!C205,'Master List'!$B$22:$D$42,3,FALSE)</f>
        <v>#N/A</v>
      </c>
      <c r="G205" s="100" t="e">
        <f>VLOOKUP('Reported Performance Table'!B205,'Master List'!$B$11:$D$19,3,FALSE)</f>
        <v>#N/A</v>
      </c>
      <c r="H205" t="e">
        <f t="shared" si="3"/>
        <v>#N/A</v>
      </c>
      <c r="I205" t="e">
        <f>IF(VLOOKUP('Reported Performance Table'!D205,'Master List'!$B$45:$D$143,3,FALSE)="","No",VLOOKUP('Reported Performance Table'!D205,'Master List'!$B$45:$D$143,3,FALSE))</f>
        <v>#N/A</v>
      </c>
      <c r="J205" s="178" t="str">
        <f>IF('Reported Performance Table'!D205="","",
  IF('Reported Performance Table'!E205="Yes",
   IF('Reported Performance Table'!F205="Premium","Premium_LUNA_CCT","LUNA_CCT"),
   IF('Reported Performance Table'!B205="Outdoor Luminaires",
    IF(OR('Reported Performance Table'!D205="Fuel Pump Canopy Luminaires",'Reported Performance Table'!D205="Sports Lighting"),
     IF('Reported Performance Table'!F205="Premium","Premium_Sports_and_Fuel_Pump_CCT", "Sports_and_Fuel_Pump_CCT"),
     IF('Reported Performance Table'!F205="Premium","Premium_Outdoor_CCT","Outdoor_CCT")),
    IF('Reported Performance Table'!F205="Premium","Premium_CCT","Reported_CCT"))))</f>
        <v/>
      </c>
      <c r="K205" t="str">
        <f>IF('Reported Performance Table'!D205="","",IF(J205="LUNA_CCT",VLOOKUP('Reported Performance Table'!D205,'Master List'!$B$45:$E$143,4,FALSE),"Reported_BUG"))</f>
        <v/>
      </c>
      <c r="L205" t="str">
        <f>IF('Reported Performance Table'!D205="","",IF(AND('Reported Performance Table'!$E205="Yes",OR('Reported Performance Table'!$D205='Master List'!$B$45,'Reported Performance Table'!$D205='Master List'!$B$46,'Reported Performance Table'!$D205='Master List'!$B$47,'Reported Performance Table'!$D205='Master List'!$B$49,'Reported Performance Table'!$D205='Master List'!$B$51,'Reported Performance Table'!$D205='Master List'!$B$115,'Reported Performance Table'!$D205='Master List'!$B$118,'Reported Performance Table'!$D205='Master List'!$B$142)),"LUNA_Dimming","Dimming_Capability_and_Range"))</f>
        <v/>
      </c>
    </row>
    <row r="206" spans="1:12" x14ac:dyDescent="0.25">
      <c r="A206" s="54">
        <v>213</v>
      </c>
      <c r="B206" s="55"/>
      <c r="D206" s="21" t="e">
        <f>VLOOKUP('Reported Performance Table'!C206,'Master List'!$B$22:$C$41,2,FALSE)</f>
        <v>#N/A</v>
      </c>
      <c r="E206" t="e">
        <f>VLOOKUP('Reported Performance Table'!D206,'Master List'!$B$45:$C$143,2,FALSE)</f>
        <v>#N/A</v>
      </c>
      <c r="F206" t="e">
        <f>VLOOKUP('Reported Performance Table'!C206,'Master List'!$B$22:$D$42,3,FALSE)</f>
        <v>#N/A</v>
      </c>
      <c r="G206" s="100" t="e">
        <f>VLOOKUP('Reported Performance Table'!B206,'Master List'!$B$11:$D$19,3,FALSE)</f>
        <v>#N/A</v>
      </c>
      <c r="H206" t="e">
        <f t="shared" si="3"/>
        <v>#N/A</v>
      </c>
      <c r="I206" t="e">
        <f>IF(VLOOKUP('Reported Performance Table'!D206,'Master List'!$B$45:$D$143,3,FALSE)="","No",VLOOKUP('Reported Performance Table'!D206,'Master List'!$B$45:$D$143,3,FALSE))</f>
        <v>#N/A</v>
      </c>
      <c r="J206" s="178" t="str">
        <f>IF('Reported Performance Table'!D206="","",
  IF('Reported Performance Table'!E206="Yes",
   IF('Reported Performance Table'!F206="Premium","Premium_LUNA_CCT","LUNA_CCT"),
   IF('Reported Performance Table'!B206="Outdoor Luminaires",
    IF(OR('Reported Performance Table'!D206="Fuel Pump Canopy Luminaires",'Reported Performance Table'!D206="Sports Lighting"),
     IF('Reported Performance Table'!F206="Premium","Premium_Sports_and_Fuel_Pump_CCT", "Sports_and_Fuel_Pump_CCT"),
     IF('Reported Performance Table'!F206="Premium","Premium_Outdoor_CCT","Outdoor_CCT")),
    IF('Reported Performance Table'!F206="Premium","Premium_CCT","Reported_CCT"))))</f>
        <v/>
      </c>
      <c r="K206" t="str">
        <f>IF('Reported Performance Table'!D206="","",IF(J206="LUNA_CCT",VLOOKUP('Reported Performance Table'!D206,'Master List'!$B$45:$E$143,4,FALSE),"Reported_BUG"))</f>
        <v/>
      </c>
      <c r="L206" t="str">
        <f>IF('Reported Performance Table'!D206="","",IF(AND('Reported Performance Table'!$E206="Yes",OR('Reported Performance Table'!$D206='Master List'!$B$45,'Reported Performance Table'!$D206='Master List'!$B$46,'Reported Performance Table'!$D206='Master List'!$B$47,'Reported Performance Table'!$D206='Master List'!$B$49,'Reported Performance Table'!$D206='Master List'!$B$51,'Reported Performance Table'!$D206='Master List'!$B$115,'Reported Performance Table'!$D206='Master List'!$B$118,'Reported Performance Table'!$D206='Master List'!$B$142)),"LUNA_Dimming","Dimming_Capability_and_Range"))</f>
        <v/>
      </c>
    </row>
    <row r="207" spans="1:12" x14ac:dyDescent="0.25">
      <c r="A207" s="54">
        <v>214</v>
      </c>
      <c r="B207" s="55"/>
      <c r="D207" s="21" t="e">
        <f>VLOOKUP('Reported Performance Table'!C207,'Master List'!$B$22:$C$41,2,FALSE)</f>
        <v>#N/A</v>
      </c>
      <c r="E207" t="e">
        <f>VLOOKUP('Reported Performance Table'!D207,'Master List'!$B$45:$C$143,2,FALSE)</f>
        <v>#N/A</v>
      </c>
      <c r="F207" t="e">
        <f>VLOOKUP('Reported Performance Table'!C207,'Master List'!$B$22:$D$42,3,FALSE)</f>
        <v>#N/A</v>
      </c>
      <c r="G207" s="100" t="e">
        <f>VLOOKUP('Reported Performance Table'!B207,'Master List'!$B$11:$D$19,3,FALSE)</f>
        <v>#N/A</v>
      </c>
      <c r="H207" t="e">
        <f t="shared" si="3"/>
        <v>#N/A</v>
      </c>
      <c r="I207" t="e">
        <f>IF(VLOOKUP('Reported Performance Table'!D207,'Master List'!$B$45:$D$143,3,FALSE)="","No",VLOOKUP('Reported Performance Table'!D207,'Master List'!$B$45:$D$143,3,FALSE))</f>
        <v>#N/A</v>
      </c>
      <c r="J207" s="178" t="str">
        <f>IF('Reported Performance Table'!D207="","",
  IF('Reported Performance Table'!E207="Yes",
   IF('Reported Performance Table'!F207="Premium","Premium_LUNA_CCT","LUNA_CCT"),
   IF('Reported Performance Table'!B207="Outdoor Luminaires",
    IF(OR('Reported Performance Table'!D207="Fuel Pump Canopy Luminaires",'Reported Performance Table'!D207="Sports Lighting"),
     IF('Reported Performance Table'!F207="Premium","Premium_Sports_and_Fuel_Pump_CCT", "Sports_and_Fuel_Pump_CCT"),
     IF('Reported Performance Table'!F207="Premium","Premium_Outdoor_CCT","Outdoor_CCT")),
    IF('Reported Performance Table'!F207="Premium","Premium_CCT","Reported_CCT"))))</f>
        <v/>
      </c>
      <c r="K207" t="str">
        <f>IF('Reported Performance Table'!D207="","",IF(J207="LUNA_CCT",VLOOKUP('Reported Performance Table'!D207,'Master List'!$B$45:$E$143,4,FALSE),"Reported_BUG"))</f>
        <v/>
      </c>
      <c r="L207" t="str">
        <f>IF('Reported Performance Table'!D207="","",IF(AND('Reported Performance Table'!$E207="Yes",OR('Reported Performance Table'!$D207='Master List'!$B$45,'Reported Performance Table'!$D207='Master List'!$B$46,'Reported Performance Table'!$D207='Master List'!$B$47,'Reported Performance Table'!$D207='Master List'!$B$49,'Reported Performance Table'!$D207='Master List'!$B$51,'Reported Performance Table'!$D207='Master List'!$B$115,'Reported Performance Table'!$D207='Master List'!$B$118,'Reported Performance Table'!$D207='Master List'!$B$142)),"LUNA_Dimming","Dimming_Capability_and_Range"))</f>
        <v/>
      </c>
    </row>
    <row r="208" spans="1:12" x14ac:dyDescent="0.25">
      <c r="A208" s="54">
        <v>215</v>
      </c>
      <c r="B208" s="55"/>
      <c r="D208" s="21" t="e">
        <f>VLOOKUP('Reported Performance Table'!C208,'Master List'!$B$22:$C$41,2,FALSE)</f>
        <v>#N/A</v>
      </c>
      <c r="E208" t="e">
        <f>VLOOKUP('Reported Performance Table'!D208,'Master List'!$B$45:$C$143,2,FALSE)</f>
        <v>#N/A</v>
      </c>
      <c r="F208" t="e">
        <f>VLOOKUP('Reported Performance Table'!C208,'Master List'!$B$22:$D$42,3,FALSE)</f>
        <v>#N/A</v>
      </c>
      <c r="G208" s="100" t="e">
        <f>VLOOKUP('Reported Performance Table'!B208,'Master List'!$B$11:$D$19,3,FALSE)</f>
        <v>#N/A</v>
      </c>
      <c r="H208" t="e">
        <f t="shared" si="3"/>
        <v>#N/A</v>
      </c>
      <c r="I208" t="e">
        <f>IF(VLOOKUP('Reported Performance Table'!D208,'Master List'!$B$45:$D$143,3,FALSE)="","No",VLOOKUP('Reported Performance Table'!D208,'Master List'!$B$45:$D$143,3,FALSE))</f>
        <v>#N/A</v>
      </c>
      <c r="J208" s="178" t="str">
        <f>IF('Reported Performance Table'!D208="","",
  IF('Reported Performance Table'!E208="Yes",
   IF('Reported Performance Table'!F208="Premium","Premium_LUNA_CCT","LUNA_CCT"),
   IF('Reported Performance Table'!B208="Outdoor Luminaires",
    IF(OR('Reported Performance Table'!D208="Fuel Pump Canopy Luminaires",'Reported Performance Table'!D208="Sports Lighting"),
     IF('Reported Performance Table'!F208="Premium","Premium_Sports_and_Fuel_Pump_CCT", "Sports_and_Fuel_Pump_CCT"),
     IF('Reported Performance Table'!F208="Premium","Premium_Outdoor_CCT","Outdoor_CCT")),
    IF('Reported Performance Table'!F208="Premium","Premium_CCT","Reported_CCT"))))</f>
        <v/>
      </c>
      <c r="K208" t="str">
        <f>IF('Reported Performance Table'!D208="","",IF(J208="LUNA_CCT",VLOOKUP('Reported Performance Table'!D208,'Master List'!$B$45:$E$143,4,FALSE),"Reported_BUG"))</f>
        <v/>
      </c>
      <c r="L208" t="str">
        <f>IF('Reported Performance Table'!D208="","",IF(AND('Reported Performance Table'!$E208="Yes",OR('Reported Performance Table'!$D208='Master List'!$B$45,'Reported Performance Table'!$D208='Master List'!$B$46,'Reported Performance Table'!$D208='Master List'!$B$47,'Reported Performance Table'!$D208='Master List'!$B$49,'Reported Performance Table'!$D208='Master List'!$B$51,'Reported Performance Table'!$D208='Master List'!$B$115,'Reported Performance Table'!$D208='Master List'!$B$118,'Reported Performance Table'!$D208='Master List'!$B$142)),"LUNA_Dimming","Dimming_Capability_and_Range"))</f>
        <v/>
      </c>
    </row>
    <row r="209" spans="1:12" x14ac:dyDescent="0.25">
      <c r="A209" s="54">
        <v>216</v>
      </c>
      <c r="B209" s="55"/>
      <c r="D209" s="21" t="e">
        <f>VLOOKUP('Reported Performance Table'!C209,'Master List'!$B$22:$C$41,2,FALSE)</f>
        <v>#N/A</v>
      </c>
      <c r="E209" t="e">
        <f>VLOOKUP('Reported Performance Table'!D209,'Master List'!$B$45:$C$143,2,FALSE)</f>
        <v>#N/A</v>
      </c>
      <c r="F209" t="e">
        <f>VLOOKUP('Reported Performance Table'!C209,'Master List'!$B$22:$D$42,3,FALSE)</f>
        <v>#N/A</v>
      </c>
      <c r="G209" s="100" t="e">
        <f>VLOOKUP('Reported Performance Table'!B209,'Master List'!$B$11:$D$19,3,FALSE)</f>
        <v>#N/A</v>
      </c>
      <c r="H209" t="e">
        <f t="shared" si="3"/>
        <v>#N/A</v>
      </c>
      <c r="I209" t="e">
        <f>IF(VLOOKUP('Reported Performance Table'!D209,'Master List'!$B$45:$D$143,3,FALSE)="","No",VLOOKUP('Reported Performance Table'!D209,'Master List'!$B$45:$D$143,3,FALSE))</f>
        <v>#N/A</v>
      </c>
      <c r="J209" s="178" t="str">
        <f>IF('Reported Performance Table'!D209="","",
  IF('Reported Performance Table'!E209="Yes",
   IF('Reported Performance Table'!F209="Premium","Premium_LUNA_CCT","LUNA_CCT"),
   IF('Reported Performance Table'!B209="Outdoor Luminaires",
    IF(OR('Reported Performance Table'!D209="Fuel Pump Canopy Luminaires",'Reported Performance Table'!D209="Sports Lighting"),
     IF('Reported Performance Table'!F209="Premium","Premium_Sports_and_Fuel_Pump_CCT", "Sports_and_Fuel_Pump_CCT"),
     IF('Reported Performance Table'!F209="Premium","Premium_Outdoor_CCT","Outdoor_CCT")),
    IF('Reported Performance Table'!F209="Premium","Premium_CCT","Reported_CCT"))))</f>
        <v/>
      </c>
      <c r="K209" t="str">
        <f>IF('Reported Performance Table'!D209="","",IF(J209="LUNA_CCT",VLOOKUP('Reported Performance Table'!D209,'Master List'!$B$45:$E$143,4,FALSE),"Reported_BUG"))</f>
        <v/>
      </c>
      <c r="L209" t="str">
        <f>IF('Reported Performance Table'!D209="","",IF(AND('Reported Performance Table'!$E209="Yes",OR('Reported Performance Table'!$D209='Master List'!$B$45,'Reported Performance Table'!$D209='Master List'!$B$46,'Reported Performance Table'!$D209='Master List'!$B$47,'Reported Performance Table'!$D209='Master List'!$B$49,'Reported Performance Table'!$D209='Master List'!$B$51,'Reported Performance Table'!$D209='Master List'!$B$115,'Reported Performance Table'!$D209='Master List'!$B$118,'Reported Performance Table'!$D209='Master List'!$B$142)),"LUNA_Dimming","Dimming_Capability_and_Range"))</f>
        <v/>
      </c>
    </row>
    <row r="210" spans="1:12" x14ac:dyDescent="0.25">
      <c r="A210" s="54">
        <v>217</v>
      </c>
      <c r="B210" s="55"/>
      <c r="D210" s="21" t="e">
        <f>VLOOKUP('Reported Performance Table'!C210,'Master List'!$B$22:$C$41,2,FALSE)</f>
        <v>#N/A</v>
      </c>
      <c r="E210" t="e">
        <f>VLOOKUP('Reported Performance Table'!D210,'Master List'!$B$45:$C$143,2,FALSE)</f>
        <v>#N/A</v>
      </c>
      <c r="F210" t="e">
        <f>VLOOKUP('Reported Performance Table'!C210,'Master List'!$B$22:$D$42,3,FALSE)</f>
        <v>#N/A</v>
      </c>
      <c r="G210" s="100" t="e">
        <f>VLOOKUP('Reported Performance Table'!B210,'Master List'!$B$11:$D$19,3,FALSE)</f>
        <v>#N/A</v>
      </c>
      <c r="H210" t="e">
        <f t="shared" si="3"/>
        <v>#N/A</v>
      </c>
      <c r="I210" t="e">
        <f>IF(VLOOKUP('Reported Performance Table'!D210,'Master List'!$B$45:$D$143,3,FALSE)="","No",VLOOKUP('Reported Performance Table'!D210,'Master List'!$B$45:$D$143,3,FALSE))</f>
        <v>#N/A</v>
      </c>
      <c r="J210" s="178" t="str">
        <f>IF('Reported Performance Table'!D210="","",
  IF('Reported Performance Table'!E210="Yes",
   IF('Reported Performance Table'!F210="Premium","Premium_LUNA_CCT","LUNA_CCT"),
   IF('Reported Performance Table'!B210="Outdoor Luminaires",
    IF(OR('Reported Performance Table'!D210="Fuel Pump Canopy Luminaires",'Reported Performance Table'!D210="Sports Lighting"),
     IF('Reported Performance Table'!F210="Premium","Premium_Sports_and_Fuel_Pump_CCT", "Sports_and_Fuel_Pump_CCT"),
     IF('Reported Performance Table'!F210="Premium","Premium_Outdoor_CCT","Outdoor_CCT")),
    IF('Reported Performance Table'!F210="Premium","Premium_CCT","Reported_CCT"))))</f>
        <v/>
      </c>
      <c r="K210" t="str">
        <f>IF('Reported Performance Table'!D210="","",IF(J210="LUNA_CCT",VLOOKUP('Reported Performance Table'!D210,'Master List'!$B$45:$E$143,4,FALSE),"Reported_BUG"))</f>
        <v/>
      </c>
      <c r="L210" t="str">
        <f>IF('Reported Performance Table'!D210="","",IF(AND('Reported Performance Table'!$E210="Yes",OR('Reported Performance Table'!$D210='Master List'!$B$45,'Reported Performance Table'!$D210='Master List'!$B$46,'Reported Performance Table'!$D210='Master List'!$B$47,'Reported Performance Table'!$D210='Master List'!$B$49,'Reported Performance Table'!$D210='Master List'!$B$51,'Reported Performance Table'!$D210='Master List'!$B$115,'Reported Performance Table'!$D210='Master List'!$B$118,'Reported Performance Table'!$D210='Master List'!$B$142)),"LUNA_Dimming","Dimming_Capability_and_Range"))</f>
        <v/>
      </c>
    </row>
    <row r="211" spans="1:12" x14ac:dyDescent="0.25">
      <c r="A211" s="54">
        <v>218</v>
      </c>
      <c r="B211" s="55"/>
      <c r="D211" s="21" t="e">
        <f>VLOOKUP('Reported Performance Table'!C211,'Master List'!$B$22:$C$41,2,FALSE)</f>
        <v>#N/A</v>
      </c>
      <c r="E211" t="e">
        <f>VLOOKUP('Reported Performance Table'!D211,'Master List'!$B$45:$C$143,2,FALSE)</f>
        <v>#N/A</v>
      </c>
      <c r="F211" t="e">
        <f>VLOOKUP('Reported Performance Table'!C211,'Master List'!$B$22:$D$42,3,FALSE)</f>
        <v>#N/A</v>
      </c>
      <c r="G211" s="100" t="e">
        <f>VLOOKUP('Reported Performance Table'!B211,'Master List'!$B$11:$D$19,3,FALSE)</f>
        <v>#N/A</v>
      </c>
      <c r="H211" t="e">
        <f t="shared" si="3"/>
        <v>#N/A</v>
      </c>
      <c r="I211" t="e">
        <f>IF(VLOOKUP('Reported Performance Table'!D211,'Master List'!$B$45:$D$143,3,FALSE)="","No",VLOOKUP('Reported Performance Table'!D211,'Master List'!$B$45:$D$143,3,FALSE))</f>
        <v>#N/A</v>
      </c>
      <c r="J211" s="178" t="str">
        <f>IF('Reported Performance Table'!D211="","",
  IF('Reported Performance Table'!E211="Yes",
   IF('Reported Performance Table'!F211="Premium","Premium_LUNA_CCT","LUNA_CCT"),
   IF('Reported Performance Table'!B211="Outdoor Luminaires",
    IF(OR('Reported Performance Table'!D211="Fuel Pump Canopy Luminaires",'Reported Performance Table'!D211="Sports Lighting"),
     IF('Reported Performance Table'!F211="Premium","Premium_Sports_and_Fuel_Pump_CCT", "Sports_and_Fuel_Pump_CCT"),
     IF('Reported Performance Table'!F211="Premium","Premium_Outdoor_CCT","Outdoor_CCT")),
    IF('Reported Performance Table'!F211="Premium","Premium_CCT","Reported_CCT"))))</f>
        <v/>
      </c>
      <c r="K211" t="str">
        <f>IF('Reported Performance Table'!D211="","",IF(J211="LUNA_CCT",VLOOKUP('Reported Performance Table'!D211,'Master List'!$B$45:$E$143,4,FALSE),"Reported_BUG"))</f>
        <v/>
      </c>
      <c r="L211" t="str">
        <f>IF('Reported Performance Table'!D211="","",IF(AND('Reported Performance Table'!$E211="Yes",OR('Reported Performance Table'!$D211='Master List'!$B$45,'Reported Performance Table'!$D211='Master List'!$B$46,'Reported Performance Table'!$D211='Master List'!$B$47,'Reported Performance Table'!$D211='Master List'!$B$49,'Reported Performance Table'!$D211='Master List'!$B$51,'Reported Performance Table'!$D211='Master List'!$B$115,'Reported Performance Table'!$D211='Master List'!$B$118,'Reported Performance Table'!$D211='Master List'!$B$142)),"LUNA_Dimming","Dimming_Capability_and_Range"))</f>
        <v/>
      </c>
    </row>
    <row r="212" spans="1:12" x14ac:dyDescent="0.25">
      <c r="A212" s="54">
        <v>219</v>
      </c>
      <c r="B212" s="55"/>
      <c r="D212" s="21" t="e">
        <f>VLOOKUP('Reported Performance Table'!C212,'Master List'!$B$22:$C$41,2,FALSE)</f>
        <v>#N/A</v>
      </c>
      <c r="E212" t="e">
        <f>VLOOKUP('Reported Performance Table'!D212,'Master List'!$B$45:$C$143,2,FALSE)</f>
        <v>#N/A</v>
      </c>
      <c r="F212" t="e">
        <f>VLOOKUP('Reported Performance Table'!C212,'Master List'!$B$22:$D$42,3,FALSE)</f>
        <v>#N/A</v>
      </c>
      <c r="G212" s="100" t="e">
        <f>VLOOKUP('Reported Performance Table'!B212,'Master List'!$B$11:$D$19,3,FALSE)</f>
        <v>#N/A</v>
      </c>
      <c r="H212" t="e">
        <f t="shared" si="3"/>
        <v>#N/A</v>
      </c>
      <c r="I212" t="e">
        <f>IF(VLOOKUP('Reported Performance Table'!D212,'Master List'!$B$45:$D$143,3,FALSE)="","No",VLOOKUP('Reported Performance Table'!D212,'Master List'!$B$45:$D$143,3,FALSE))</f>
        <v>#N/A</v>
      </c>
      <c r="J212" s="178" t="str">
        <f>IF('Reported Performance Table'!D212="","",
  IF('Reported Performance Table'!E212="Yes",
   IF('Reported Performance Table'!F212="Premium","Premium_LUNA_CCT","LUNA_CCT"),
   IF('Reported Performance Table'!B212="Outdoor Luminaires",
    IF(OR('Reported Performance Table'!D212="Fuel Pump Canopy Luminaires",'Reported Performance Table'!D212="Sports Lighting"),
     IF('Reported Performance Table'!F212="Premium","Premium_Sports_and_Fuel_Pump_CCT", "Sports_and_Fuel_Pump_CCT"),
     IF('Reported Performance Table'!F212="Premium","Premium_Outdoor_CCT","Outdoor_CCT")),
    IF('Reported Performance Table'!F212="Premium","Premium_CCT","Reported_CCT"))))</f>
        <v/>
      </c>
      <c r="K212" t="str">
        <f>IF('Reported Performance Table'!D212="","",IF(J212="LUNA_CCT",VLOOKUP('Reported Performance Table'!D212,'Master List'!$B$45:$E$143,4,FALSE),"Reported_BUG"))</f>
        <v/>
      </c>
      <c r="L212" t="str">
        <f>IF('Reported Performance Table'!D212="","",IF(AND('Reported Performance Table'!$E212="Yes",OR('Reported Performance Table'!$D212='Master List'!$B$45,'Reported Performance Table'!$D212='Master List'!$B$46,'Reported Performance Table'!$D212='Master List'!$B$47,'Reported Performance Table'!$D212='Master List'!$B$49,'Reported Performance Table'!$D212='Master List'!$B$51,'Reported Performance Table'!$D212='Master List'!$B$115,'Reported Performance Table'!$D212='Master List'!$B$118,'Reported Performance Table'!$D212='Master List'!$B$142)),"LUNA_Dimming","Dimming_Capability_and_Range"))</f>
        <v/>
      </c>
    </row>
    <row r="213" spans="1:12" x14ac:dyDescent="0.25">
      <c r="A213" s="54">
        <v>220</v>
      </c>
      <c r="B213" s="55"/>
      <c r="D213" s="21" t="e">
        <f>VLOOKUP('Reported Performance Table'!C213,'Master List'!$B$22:$C$41,2,FALSE)</f>
        <v>#N/A</v>
      </c>
      <c r="E213" t="e">
        <f>VLOOKUP('Reported Performance Table'!D213,'Master List'!$B$45:$C$143,2,FALSE)</f>
        <v>#N/A</v>
      </c>
      <c r="F213" t="e">
        <f>VLOOKUP('Reported Performance Table'!C213,'Master List'!$B$22:$D$42,3,FALSE)</f>
        <v>#N/A</v>
      </c>
      <c r="G213" s="100" t="e">
        <f>VLOOKUP('Reported Performance Table'!B213,'Master List'!$B$11:$D$19,3,FALSE)</f>
        <v>#N/A</v>
      </c>
      <c r="H213" t="e">
        <f t="shared" si="3"/>
        <v>#N/A</v>
      </c>
      <c r="I213" t="e">
        <f>IF(VLOOKUP('Reported Performance Table'!D213,'Master List'!$B$45:$D$143,3,FALSE)="","No",VLOOKUP('Reported Performance Table'!D213,'Master List'!$B$45:$D$143,3,FALSE))</f>
        <v>#N/A</v>
      </c>
      <c r="J213" s="178" t="str">
        <f>IF('Reported Performance Table'!D213="","",
  IF('Reported Performance Table'!E213="Yes",
   IF('Reported Performance Table'!F213="Premium","Premium_LUNA_CCT","LUNA_CCT"),
   IF('Reported Performance Table'!B213="Outdoor Luminaires",
    IF(OR('Reported Performance Table'!D213="Fuel Pump Canopy Luminaires",'Reported Performance Table'!D213="Sports Lighting"),
     IF('Reported Performance Table'!F213="Premium","Premium_Sports_and_Fuel_Pump_CCT", "Sports_and_Fuel_Pump_CCT"),
     IF('Reported Performance Table'!F213="Premium","Premium_Outdoor_CCT","Outdoor_CCT")),
    IF('Reported Performance Table'!F213="Premium","Premium_CCT","Reported_CCT"))))</f>
        <v/>
      </c>
      <c r="K213" t="str">
        <f>IF('Reported Performance Table'!D213="","",IF(J213="LUNA_CCT",VLOOKUP('Reported Performance Table'!D213,'Master List'!$B$45:$E$143,4,FALSE),"Reported_BUG"))</f>
        <v/>
      </c>
      <c r="L213" t="str">
        <f>IF('Reported Performance Table'!D213="","",IF(AND('Reported Performance Table'!$E213="Yes",OR('Reported Performance Table'!$D213='Master List'!$B$45,'Reported Performance Table'!$D213='Master List'!$B$46,'Reported Performance Table'!$D213='Master List'!$B$47,'Reported Performance Table'!$D213='Master List'!$B$49,'Reported Performance Table'!$D213='Master List'!$B$51,'Reported Performance Table'!$D213='Master List'!$B$115,'Reported Performance Table'!$D213='Master List'!$B$118,'Reported Performance Table'!$D213='Master List'!$B$142)),"LUNA_Dimming","Dimming_Capability_and_Range"))</f>
        <v/>
      </c>
    </row>
    <row r="214" spans="1:12" x14ac:dyDescent="0.25">
      <c r="A214" s="54">
        <v>221</v>
      </c>
      <c r="B214" s="55"/>
      <c r="D214" s="21" t="e">
        <f>VLOOKUP('Reported Performance Table'!C214,'Master List'!$B$22:$C$41,2,FALSE)</f>
        <v>#N/A</v>
      </c>
      <c r="E214" t="e">
        <f>VLOOKUP('Reported Performance Table'!D214,'Master List'!$B$45:$C$143,2,FALSE)</f>
        <v>#N/A</v>
      </c>
      <c r="F214" t="e">
        <f>VLOOKUP('Reported Performance Table'!C214,'Master List'!$B$22:$D$42,3,FALSE)</f>
        <v>#N/A</v>
      </c>
      <c r="G214" s="100" t="e">
        <f>VLOOKUP('Reported Performance Table'!B214,'Master List'!$B$11:$D$19,3,FALSE)</f>
        <v>#N/A</v>
      </c>
      <c r="H214" t="e">
        <f t="shared" si="3"/>
        <v>#N/A</v>
      </c>
      <c r="I214" t="e">
        <f>IF(VLOOKUP('Reported Performance Table'!D214,'Master List'!$B$45:$D$143,3,FALSE)="","No",VLOOKUP('Reported Performance Table'!D214,'Master List'!$B$45:$D$143,3,FALSE))</f>
        <v>#N/A</v>
      </c>
      <c r="J214" s="178" t="str">
        <f>IF('Reported Performance Table'!D214="","",
  IF('Reported Performance Table'!E214="Yes",
   IF('Reported Performance Table'!F214="Premium","Premium_LUNA_CCT","LUNA_CCT"),
   IF('Reported Performance Table'!B214="Outdoor Luminaires",
    IF(OR('Reported Performance Table'!D214="Fuel Pump Canopy Luminaires",'Reported Performance Table'!D214="Sports Lighting"),
     IF('Reported Performance Table'!F214="Premium","Premium_Sports_and_Fuel_Pump_CCT", "Sports_and_Fuel_Pump_CCT"),
     IF('Reported Performance Table'!F214="Premium","Premium_Outdoor_CCT","Outdoor_CCT")),
    IF('Reported Performance Table'!F214="Premium","Premium_CCT","Reported_CCT"))))</f>
        <v/>
      </c>
      <c r="K214" t="str">
        <f>IF('Reported Performance Table'!D214="","",IF(J214="LUNA_CCT",VLOOKUP('Reported Performance Table'!D214,'Master List'!$B$45:$E$143,4,FALSE),"Reported_BUG"))</f>
        <v/>
      </c>
      <c r="L214" t="str">
        <f>IF('Reported Performance Table'!D214="","",IF(AND('Reported Performance Table'!$E214="Yes",OR('Reported Performance Table'!$D214='Master List'!$B$45,'Reported Performance Table'!$D214='Master List'!$B$46,'Reported Performance Table'!$D214='Master List'!$B$47,'Reported Performance Table'!$D214='Master List'!$B$49,'Reported Performance Table'!$D214='Master List'!$B$51,'Reported Performance Table'!$D214='Master List'!$B$115,'Reported Performance Table'!$D214='Master List'!$B$118,'Reported Performance Table'!$D214='Master List'!$B$142)),"LUNA_Dimming","Dimming_Capability_and_Range"))</f>
        <v/>
      </c>
    </row>
    <row r="215" spans="1:12" x14ac:dyDescent="0.25">
      <c r="A215" s="54">
        <v>222</v>
      </c>
      <c r="B215" s="55"/>
      <c r="D215" s="21" t="e">
        <f>VLOOKUP('Reported Performance Table'!C215,'Master List'!$B$22:$C$41,2,FALSE)</f>
        <v>#N/A</v>
      </c>
      <c r="E215" t="e">
        <f>VLOOKUP('Reported Performance Table'!D215,'Master List'!$B$45:$C$143,2,FALSE)</f>
        <v>#N/A</v>
      </c>
      <c r="F215" t="e">
        <f>VLOOKUP('Reported Performance Table'!C215,'Master List'!$B$22:$D$42,3,FALSE)</f>
        <v>#N/A</v>
      </c>
      <c r="G215" s="100" t="e">
        <f>VLOOKUP('Reported Performance Table'!B215,'Master List'!$B$11:$D$19,3,FALSE)</f>
        <v>#N/A</v>
      </c>
      <c r="H215" t="e">
        <f t="shared" si="3"/>
        <v>#N/A</v>
      </c>
      <c r="I215" t="e">
        <f>IF(VLOOKUP('Reported Performance Table'!D215,'Master List'!$B$45:$D$143,3,FALSE)="","No",VLOOKUP('Reported Performance Table'!D215,'Master List'!$B$45:$D$143,3,FALSE))</f>
        <v>#N/A</v>
      </c>
      <c r="J215" s="178" t="str">
        <f>IF('Reported Performance Table'!D215="","",
  IF('Reported Performance Table'!E215="Yes",
   IF('Reported Performance Table'!F215="Premium","Premium_LUNA_CCT","LUNA_CCT"),
   IF('Reported Performance Table'!B215="Outdoor Luminaires",
    IF(OR('Reported Performance Table'!D215="Fuel Pump Canopy Luminaires",'Reported Performance Table'!D215="Sports Lighting"),
     IF('Reported Performance Table'!F215="Premium","Premium_Sports_and_Fuel_Pump_CCT", "Sports_and_Fuel_Pump_CCT"),
     IF('Reported Performance Table'!F215="Premium","Premium_Outdoor_CCT","Outdoor_CCT")),
    IF('Reported Performance Table'!F215="Premium","Premium_CCT","Reported_CCT"))))</f>
        <v/>
      </c>
      <c r="K215" t="str">
        <f>IF('Reported Performance Table'!D215="","",IF(J215="LUNA_CCT",VLOOKUP('Reported Performance Table'!D215,'Master List'!$B$45:$E$143,4,FALSE),"Reported_BUG"))</f>
        <v/>
      </c>
      <c r="L215" t="str">
        <f>IF('Reported Performance Table'!D215="","",IF(AND('Reported Performance Table'!$E215="Yes",OR('Reported Performance Table'!$D215='Master List'!$B$45,'Reported Performance Table'!$D215='Master List'!$B$46,'Reported Performance Table'!$D215='Master List'!$B$47,'Reported Performance Table'!$D215='Master List'!$B$49,'Reported Performance Table'!$D215='Master List'!$B$51,'Reported Performance Table'!$D215='Master List'!$B$115,'Reported Performance Table'!$D215='Master List'!$B$118,'Reported Performance Table'!$D215='Master List'!$B$142)),"LUNA_Dimming","Dimming_Capability_and_Range"))</f>
        <v/>
      </c>
    </row>
    <row r="216" spans="1:12" x14ac:dyDescent="0.25">
      <c r="A216" s="54">
        <v>223</v>
      </c>
      <c r="B216" s="55"/>
      <c r="D216" s="21" t="e">
        <f>VLOOKUP('Reported Performance Table'!C216,'Master List'!$B$22:$C$41,2,FALSE)</f>
        <v>#N/A</v>
      </c>
      <c r="E216" t="e">
        <f>VLOOKUP('Reported Performance Table'!D216,'Master List'!$B$45:$C$143,2,FALSE)</f>
        <v>#N/A</v>
      </c>
      <c r="F216" t="e">
        <f>VLOOKUP('Reported Performance Table'!C216,'Master List'!$B$22:$D$42,3,FALSE)</f>
        <v>#N/A</v>
      </c>
      <c r="G216" s="100" t="e">
        <f>VLOOKUP('Reported Performance Table'!B216,'Master List'!$B$11:$D$19,3,FALSE)</f>
        <v>#N/A</v>
      </c>
      <c r="H216" t="e">
        <f t="shared" si="3"/>
        <v>#N/A</v>
      </c>
      <c r="I216" t="e">
        <f>IF(VLOOKUP('Reported Performance Table'!D216,'Master List'!$B$45:$D$143,3,FALSE)="","No",VLOOKUP('Reported Performance Table'!D216,'Master List'!$B$45:$D$143,3,FALSE))</f>
        <v>#N/A</v>
      </c>
      <c r="J216" s="178" t="str">
        <f>IF('Reported Performance Table'!D216="","",
  IF('Reported Performance Table'!E216="Yes",
   IF('Reported Performance Table'!F216="Premium","Premium_LUNA_CCT","LUNA_CCT"),
   IF('Reported Performance Table'!B216="Outdoor Luminaires",
    IF(OR('Reported Performance Table'!D216="Fuel Pump Canopy Luminaires",'Reported Performance Table'!D216="Sports Lighting"),
     IF('Reported Performance Table'!F216="Premium","Premium_Sports_and_Fuel_Pump_CCT", "Sports_and_Fuel_Pump_CCT"),
     IF('Reported Performance Table'!F216="Premium","Premium_Outdoor_CCT","Outdoor_CCT")),
    IF('Reported Performance Table'!F216="Premium","Premium_CCT","Reported_CCT"))))</f>
        <v/>
      </c>
      <c r="K216" t="str">
        <f>IF('Reported Performance Table'!D216="","",IF(J216="LUNA_CCT",VLOOKUP('Reported Performance Table'!D216,'Master List'!$B$45:$E$143,4,FALSE),"Reported_BUG"))</f>
        <v/>
      </c>
      <c r="L216" t="str">
        <f>IF('Reported Performance Table'!D216="","",IF(AND('Reported Performance Table'!$E216="Yes",OR('Reported Performance Table'!$D216='Master List'!$B$45,'Reported Performance Table'!$D216='Master List'!$B$46,'Reported Performance Table'!$D216='Master List'!$B$47,'Reported Performance Table'!$D216='Master List'!$B$49,'Reported Performance Table'!$D216='Master List'!$B$51,'Reported Performance Table'!$D216='Master List'!$B$115,'Reported Performance Table'!$D216='Master List'!$B$118,'Reported Performance Table'!$D216='Master List'!$B$142)),"LUNA_Dimming","Dimming_Capability_and_Range"))</f>
        <v/>
      </c>
    </row>
    <row r="217" spans="1:12" x14ac:dyDescent="0.25">
      <c r="A217" s="54">
        <v>224</v>
      </c>
      <c r="B217" s="55"/>
      <c r="D217" s="21" t="e">
        <f>VLOOKUP('Reported Performance Table'!C217,'Master List'!$B$22:$C$41,2,FALSE)</f>
        <v>#N/A</v>
      </c>
      <c r="E217" t="e">
        <f>VLOOKUP('Reported Performance Table'!D217,'Master List'!$B$45:$C$143,2,FALSE)</f>
        <v>#N/A</v>
      </c>
      <c r="F217" t="e">
        <f>VLOOKUP('Reported Performance Table'!C217,'Master List'!$B$22:$D$42,3,FALSE)</f>
        <v>#N/A</v>
      </c>
      <c r="G217" s="100" t="e">
        <f>VLOOKUP('Reported Performance Table'!B217,'Master List'!$B$11:$D$19,3,FALSE)</f>
        <v>#N/A</v>
      </c>
      <c r="H217" t="e">
        <f t="shared" si="3"/>
        <v>#N/A</v>
      </c>
      <c r="I217" t="e">
        <f>IF(VLOOKUP('Reported Performance Table'!D217,'Master List'!$B$45:$D$143,3,FALSE)="","No",VLOOKUP('Reported Performance Table'!D217,'Master List'!$B$45:$D$143,3,FALSE))</f>
        <v>#N/A</v>
      </c>
      <c r="J217" s="178" t="str">
        <f>IF('Reported Performance Table'!D217="","",
  IF('Reported Performance Table'!E217="Yes",
   IF('Reported Performance Table'!F217="Premium","Premium_LUNA_CCT","LUNA_CCT"),
   IF('Reported Performance Table'!B217="Outdoor Luminaires",
    IF(OR('Reported Performance Table'!D217="Fuel Pump Canopy Luminaires",'Reported Performance Table'!D217="Sports Lighting"),
     IF('Reported Performance Table'!F217="Premium","Premium_Sports_and_Fuel_Pump_CCT", "Sports_and_Fuel_Pump_CCT"),
     IF('Reported Performance Table'!F217="Premium","Premium_Outdoor_CCT","Outdoor_CCT")),
    IF('Reported Performance Table'!F217="Premium","Premium_CCT","Reported_CCT"))))</f>
        <v/>
      </c>
      <c r="K217" t="str">
        <f>IF('Reported Performance Table'!D217="","",IF(J217="LUNA_CCT",VLOOKUP('Reported Performance Table'!D217,'Master List'!$B$45:$E$143,4,FALSE),"Reported_BUG"))</f>
        <v/>
      </c>
      <c r="L217" t="str">
        <f>IF('Reported Performance Table'!D217="","",IF(AND('Reported Performance Table'!$E217="Yes",OR('Reported Performance Table'!$D217='Master List'!$B$45,'Reported Performance Table'!$D217='Master List'!$B$46,'Reported Performance Table'!$D217='Master List'!$B$47,'Reported Performance Table'!$D217='Master List'!$B$49,'Reported Performance Table'!$D217='Master List'!$B$51,'Reported Performance Table'!$D217='Master List'!$B$115,'Reported Performance Table'!$D217='Master List'!$B$118,'Reported Performance Table'!$D217='Master List'!$B$142)),"LUNA_Dimming","Dimming_Capability_and_Range"))</f>
        <v/>
      </c>
    </row>
    <row r="218" spans="1:12" x14ac:dyDescent="0.25">
      <c r="A218" s="54">
        <v>225</v>
      </c>
      <c r="B218" s="55"/>
      <c r="D218" s="21" t="e">
        <f>VLOOKUP('Reported Performance Table'!C218,'Master List'!$B$22:$C$41,2,FALSE)</f>
        <v>#N/A</v>
      </c>
      <c r="E218" t="e">
        <f>VLOOKUP('Reported Performance Table'!D218,'Master List'!$B$45:$C$143,2,FALSE)</f>
        <v>#N/A</v>
      </c>
      <c r="F218" t="e">
        <f>VLOOKUP('Reported Performance Table'!C218,'Master List'!$B$22:$D$42,3,FALSE)</f>
        <v>#N/A</v>
      </c>
      <c r="G218" s="100" t="e">
        <f>VLOOKUP('Reported Performance Table'!B218,'Master List'!$B$11:$D$19,3,FALSE)</f>
        <v>#N/A</v>
      </c>
      <c r="H218" t="e">
        <f t="shared" si="3"/>
        <v>#N/A</v>
      </c>
      <c r="I218" t="e">
        <f>IF(VLOOKUP('Reported Performance Table'!D218,'Master List'!$B$45:$D$143,3,FALSE)="","No",VLOOKUP('Reported Performance Table'!D218,'Master List'!$B$45:$D$143,3,FALSE))</f>
        <v>#N/A</v>
      </c>
      <c r="J218" s="178" t="str">
        <f>IF('Reported Performance Table'!D218="","",
  IF('Reported Performance Table'!E218="Yes",
   IF('Reported Performance Table'!F218="Premium","Premium_LUNA_CCT","LUNA_CCT"),
   IF('Reported Performance Table'!B218="Outdoor Luminaires",
    IF(OR('Reported Performance Table'!D218="Fuel Pump Canopy Luminaires",'Reported Performance Table'!D218="Sports Lighting"),
     IF('Reported Performance Table'!F218="Premium","Premium_Sports_and_Fuel_Pump_CCT", "Sports_and_Fuel_Pump_CCT"),
     IF('Reported Performance Table'!F218="Premium","Premium_Outdoor_CCT","Outdoor_CCT")),
    IF('Reported Performance Table'!F218="Premium","Premium_CCT","Reported_CCT"))))</f>
        <v/>
      </c>
      <c r="K218" t="str">
        <f>IF('Reported Performance Table'!D218="","",IF(J218="LUNA_CCT",VLOOKUP('Reported Performance Table'!D218,'Master List'!$B$45:$E$143,4,FALSE),"Reported_BUG"))</f>
        <v/>
      </c>
      <c r="L218" t="str">
        <f>IF('Reported Performance Table'!D218="","",IF(AND('Reported Performance Table'!$E218="Yes",OR('Reported Performance Table'!$D218='Master List'!$B$45,'Reported Performance Table'!$D218='Master List'!$B$46,'Reported Performance Table'!$D218='Master List'!$B$47,'Reported Performance Table'!$D218='Master List'!$B$49,'Reported Performance Table'!$D218='Master List'!$B$51,'Reported Performance Table'!$D218='Master List'!$B$115,'Reported Performance Table'!$D218='Master List'!$B$118,'Reported Performance Table'!$D218='Master List'!$B$142)),"LUNA_Dimming","Dimming_Capability_and_Range"))</f>
        <v/>
      </c>
    </row>
    <row r="219" spans="1:12" x14ac:dyDescent="0.25">
      <c r="A219" s="54">
        <v>226</v>
      </c>
      <c r="B219" s="55"/>
      <c r="D219" s="21" t="e">
        <f>VLOOKUP('Reported Performance Table'!C219,'Master List'!$B$22:$C$41,2,FALSE)</f>
        <v>#N/A</v>
      </c>
      <c r="E219" t="e">
        <f>VLOOKUP('Reported Performance Table'!D219,'Master List'!$B$45:$C$143,2,FALSE)</f>
        <v>#N/A</v>
      </c>
      <c r="F219" t="e">
        <f>VLOOKUP('Reported Performance Table'!C219,'Master List'!$B$22:$D$42,3,FALSE)</f>
        <v>#N/A</v>
      </c>
      <c r="G219" s="100" t="e">
        <f>VLOOKUP('Reported Performance Table'!B219,'Master List'!$B$11:$D$19,3,FALSE)</f>
        <v>#N/A</v>
      </c>
      <c r="H219" t="e">
        <f t="shared" si="3"/>
        <v>#N/A</v>
      </c>
      <c r="I219" t="e">
        <f>IF(VLOOKUP('Reported Performance Table'!D219,'Master List'!$B$45:$D$143,3,FALSE)="","No",VLOOKUP('Reported Performance Table'!D219,'Master List'!$B$45:$D$143,3,FALSE))</f>
        <v>#N/A</v>
      </c>
      <c r="J219" s="178" t="str">
        <f>IF('Reported Performance Table'!D219="","",
  IF('Reported Performance Table'!E219="Yes",
   IF('Reported Performance Table'!F219="Premium","Premium_LUNA_CCT","LUNA_CCT"),
   IF('Reported Performance Table'!B219="Outdoor Luminaires",
    IF(OR('Reported Performance Table'!D219="Fuel Pump Canopy Luminaires",'Reported Performance Table'!D219="Sports Lighting"),
     IF('Reported Performance Table'!F219="Premium","Premium_Sports_and_Fuel_Pump_CCT", "Sports_and_Fuel_Pump_CCT"),
     IF('Reported Performance Table'!F219="Premium","Premium_Outdoor_CCT","Outdoor_CCT")),
    IF('Reported Performance Table'!F219="Premium","Premium_CCT","Reported_CCT"))))</f>
        <v/>
      </c>
      <c r="K219" t="str">
        <f>IF('Reported Performance Table'!D219="","",IF(J219="LUNA_CCT",VLOOKUP('Reported Performance Table'!D219,'Master List'!$B$45:$E$143,4,FALSE),"Reported_BUG"))</f>
        <v/>
      </c>
      <c r="L219" t="str">
        <f>IF('Reported Performance Table'!D219="","",IF(AND('Reported Performance Table'!$E219="Yes",OR('Reported Performance Table'!$D219='Master List'!$B$45,'Reported Performance Table'!$D219='Master List'!$B$46,'Reported Performance Table'!$D219='Master List'!$B$47,'Reported Performance Table'!$D219='Master List'!$B$49,'Reported Performance Table'!$D219='Master List'!$B$51,'Reported Performance Table'!$D219='Master List'!$B$115,'Reported Performance Table'!$D219='Master List'!$B$118,'Reported Performance Table'!$D219='Master List'!$B$142)),"LUNA_Dimming","Dimming_Capability_and_Range"))</f>
        <v/>
      </c>
    </row>
    <row r="220" spans="1:12" x14ac:dyDescent="0.25">
      <c r="A220" s="54">
        <v>227</v>
      </c>
      <c r="B220" s="55"/>
      <c r="D220" s="21" t="e">
        <f>VLOOKUP('Reported Performance Table'!C220,'Master List'!$B$22:$C$41,2,FALSE)</f>
        <v>#N/A</v>
      </c>
      <c r="E220" t="e">
        <f>VLOOKUP('Reported Performance Table'!D220,'Master List'!$B$45:$C$143,2,FALSE)</f>
        <v>#N/A</v>
      </c>
      <c r="F220" t="e">
        <f>VLOOKUP('Reported Performance Table'!C220,'Master List'!$B$22:$D$42,3,FALSE)</f>
        <v>#N/A</v>
      </c>
      <c r="G220" s="100" t="e">
        <f>VLOOKUP('Reported Performance Table'!B220,'Master List'!$B$11:$D$19,3,FALSE)</f>
        <v>#N/A</v>
      </c>
      <c r="H220" t="e">
        <f t="shared" si="3"/>
        <v>#N/A</v>
      </c>
      <c r="I220" t="e">
        <f>IF(VLOOKUP('Reported Performance Table'!D220,'Master List'!$B$45:$D$143,3,FALSE)="","No",VLOOKUP('Reported Performance Table'!D220,'Master List'!$B$45:$D$143,3,FALSE))</f>
        <v>#N/A</v>
      </c>
      <c r="J220" s="178" t="str">
        <f>IF('Reported Performance Table'!D220="","",
  IF('Reported Performance Table'!E220="Yes",
   IF('Reported Performance Table'!F220="Premium","Premium_LUNA_CCT","LUNA_CCT"),
   IF('Reported Performance Table'!B220="Outdoor Luminaires",
    IF(OR('Reported Performance Table'!D220="Fuel Pump Canopy Luminaires",'Reported Performance Table'!D220="Sports Lighting"),
     IF('Reported Performance Table'!F220="Premium","Premium_Sports_and_Fuel_Pump_CCT", "Sports_and_Fuel_Pump_CCT"),
     IF('Reported Performance Table'!F220="Premium","Premium_Outdoor_CCT","Outdoor_CCT")),
    IF('Reported Performance Table'!F220="Premium","Premium_CCT","Reported_CCT"))))</f>
        <v/>
      </c>
      <c r="K220" t="str">
        <f>IF('Reported Performance Table'!D220="","",IF(J220="LUNA_CCT",VLOOKUP('Reported Performance Table'!D220,'Master List'!$B$45:$E$143,4,FALSE),"Reported_BUG"))</f>
        <v/>
      </c>
      <c r="L220" t="str">
        <f>IF('Reported Performance Table'!D220="","",IF(AND('Reported Performance Table'!$E220="Yes",OR('Reported Performance Table'!$D220='Master List'!$B$45,'Reported Performance Table'!$D220='Master List'!$B$46,'Reported Performance Table'!$D220='Master List'!$B$47,'Reported Performance Table'!$D220='Master List'!$B$49,'Reported Performance Table'!$D220='Master List'!$B$51,'Reported Performance Table'!$D220='Master List'!$B$115,'Reported Performance Table'!$D220='Master List'!$B$118,'Reported Performance Table'!$D220='Master List'!$B$142)),"LUNA_Dimming","Dimming_Capability_and_Range"))</f>
        <v/>
      </c>
    </row>
    <row r="221" spans="1:12" x14ac:dyDescent="0.25">
      <c r="A221" s="54">
        <v>228</v>
      </c>
      <c r="B221" s="55"/>
      <c r="D221" s="21" t="e">
        <f>VLOOKUP('Reported Performance Table'!C221,'Master List'!$B$22:$C$41,2,FALSE)</f>
        <v>#N/A</v>
      </c>
      <c r="E221" t="e">
        <f>VLOOKUP('Reported Performance Table'!D221,'Master List'!$B$45:$C$143,2,FALSE)</f>
        <v>#N/A</v>
      </c>
      <c r="F221" t="e">
        <f>VLOOKUP('Reported Performance Table'!C221,'Master List'!$B$22:$D$42,3,FALSE)</f>
        <v>#N/A</v>
      </c>
      <c r="G221" s="100" t="e">
        <f>VLOOKUP('Reported Performance Table'!B221,'Master List'!$B$11:$D$19,3,FALSE)</f>
        <v>#N/A</v>
      </c>
      <c r="H221" t="e">
        <f t="shared" si="3"/>
        <v>#N/A</v>
      </c>
      <c r="I221" t="e">
        <f>IF(VLOOKUP('Reported Performance Table'!D221,'Master List'!$B$45:$D$143,3,FALSE)="","No",VLOOKUP('Reported Performance Table'!D221,'Master List'!$B$45:$D$143,3,FALSE))</f>
        <v>#N/A</v>
      </c>
      <c r="J221" s="178" t="str">
        <f>IF('Reported Performance Table'!D221="","",
  IF('Reported Performance Table'!E221="Yes",
   IF('Reported Performance Table'!F221="Premium","Premium_LUNA_CCT","LUNA_CCT"),
   IF('Reported Performance Table'!B221="Outdoor Luminaires",
    IF(OR('Reported Performance Table'!D221="Fuel Pump Canopy Luminaires",'Reported Performance Table'!D221="Sports Lighting"),
     IF('Reported Performance Table'!F221="Premium","Premium_Sports_and_Fuel_Pump_CCT", "Sports_and_Fuel_Pump_CCT"),
     IF('Reported Performance Table'!F221="Premium","Premium_Outdoor_CCT","Outdoor_CCT")),
    IF('Reported Performance Table'!F221="Premium","Premium_CCT","Reported_CCT"))))</f>
        <v/>
      </c>
      <c r="K221" t="str">
        <f>IF('Reported Performance Table'!D221="","",IF(J221="LUNA_CCT",VLOOKUP('Reported Performance Table'!D221,'Master List'!$B$45:$E$143,4,FALSE),"Reported_BUG"))</f>
        <v/>
      </c>
      <c r="L221" t="str">
        <f>IF('Reported Performance Table'!D221="","",IF(AND('Reported Performance Table'!$E221="Yes",OR('Reported Performance Table'!$D221='Master List'!$B$45,'Reported Performance Table'!$D221='Master List'!$B$46,'Reported Performance Table'!$D221='Master List'!$B$47,'Reported Performance Table'!$D221='Master List'!$B$49,'Reported Performance Table'!$D221='Master List'!$B$51,'Reported Performance Table'!$D221='Master List'!$B$115,'Reported Performance Table'!$D221='Master List'!$B$118,'Reported Performance Table'!$D221='Master List'!$B$142)),"LUNA_Dimming","Dimming_Capability_and_Range"))</f>
        <v/>
      </c>
    </row>
    <row r="222" spans="1:12" x14ac:dyDescent="0.25">
      <c r="A222" s="54">
        <v>229</v>
      </c>
      <c r="B222" s="55"/>
      <c r="D222" s="21" t="e">
        <f>VLOOKUP('Reported Performance Table'!C222,'Master List'!$B$22:$C$41,2,FALSE)</f>
        <v>#N/A</v>
      </c>
      <c r="E222" t="e">
        <f>VLOOKUP('Reported Performance Table'!D222,'Master List'!$B$45:$C$143,2,FALSE)</f>
        <v>#N/A</v>
      </c>
      <c r="F222" t="e">
        <f>VLOOKUP('Reported Performance Table'!C222,'Master List'!$B$22:$D$42,3,FALSE)</f>
        <v>#N/A</v>
      </c>
      <c r="G222" s="100" t="e">
        <f>VLOOKUP('Reported Performance Table'!B222,'Master List'!$B$11:$D$19,3,FALSE)</f>
        <v>#N/A</v>
      </c>
      <c r="H222" t="e">
        <f t="shared" si="3"/>
        <v>#N/A</v>
      </c>
      <c r="I222" t="e">
        <f>IF(VLOOKUP('Reported Performance Table'!D222,'Master List'!$B$45:$D$143,3,FALSE)="","No",VLOOKUP('Reported Performance Table'!D222,'Master List'!$B$45:$D$143,3,FALSE))</f>
        <v>#N/A</v>
      </c>
      <c r="J222" s="178" t="str">
        <f>IF('Reported Performance Table'!D222="","",
  IF('Reported Performance Table'!E222="Yes",
   IF('Reported Performance Table'!F222="Premium","Premium_LUNA_CCT","LUNA_CCT"),
   IF('Reported Performance Table'!B222="Outdoor Luminaires",
    IF(OR('Reported Performance Table'!D222="Fuel Pump Canopy Luminaires",'Reported Performance Table'!D222="Sports Lighting"),
     IF('Reported Performance Table'!F222="Premium","Premium_Sports_and_Fuel_Pump_CCT", "Sports_and_Fuel_Pump_CCT"),
     IF('Reported Performance Table'!F222="Premium","Premium_Outdoor_CCT","Outdoor_CCT")),
    IF('Reported Performance Table'!F222="Premium","Premium_CCT","Reported_CCT"))))</f>
        <v/>
      </c>
      <c r="K222" t="str">
        <f>IF('Reported Performance Table'!D222="","",IF(J222="LUNA_CCT",VLOOKUP('Reported Performance Table'!D222,'Master List'!$B$45:$E$143,4,FALSE),"Reported_BUG"))</f>
        <v/>
      </c>
      <c r="L222" t="str">
        <f>IF('Reported Performance Table'!D222="","",IF(AND('Reported Performance Table'!$E222="Yes",OR('Reported Performance Table'!$D222='Master List'!$B$45,'Reported Performance Table'!$D222='Master List'!$B$46,'Reported Performance Table'!$D222='Master List'!$B$47,'Reported Performance Table'!$D222='Master List'!$B$49,'Reported Performance Table'!$D222='Master List'!$B$51,'Reported Performance Table'!$D222='Master List'!$B$115,'Reported Performance Table'!$D222='Master List'!$B$118,'Reported Performance Table'!$D222='Master List'!$B$142)),"LUNA_Dimming","Dimming_Capability_and_Range"))</f>
        <v/>
      </c>
    </row>
    <row r="223" spans="1:12" x14ac:dyDescent="0.25">
      <c r="A223" s="54">
        <v>230</v>
      </c>
      <c r="B223" s="55"/>
      <c r="D223" s="21" t="e">
        <f>VLOOKUP('Reported Performance Table'!C223,'Master List'!$B$22:$C$41,2,FALSE)</f>
        <v>#N/A</v>
      </c>
      <c r="E223" t="e">
        <f>VLOOKUP('Reported Performance Table'!D223,'Master List'!$B$45:$C$143,2,FALSE)</f>
        <v>#N/A</v>
      </c>
      <c r="F223" t="e">
        <f>VLOOKUP('Reported Performance Table'!C223,'Master List'!$B$22:$D$42,3,FALSE)</f>
        <v>#N/A</v>
      </c>
      <c r="G223" s="100" t="e">
        <f>VLOOKUP('Reported Performance Table'!B223,'Master List'!$B$11:$D$19,3,FALSE)</f>
        <v>#N/A</v>
      </c>
      <c r="H223" t="e">
        <f t="shared" si="3"/>
        <v>#N/A</v>
      </c>
      <c r="I223" t="e">
        <f>IF(VLOOKUP('Reported Performance Table'!D223,'Master List'!$B$45:$D$143,3,FALSE)="","No",VLOOKUP('Reported Performance Table'!D223,'Master List'!$B$45:$D$143,3,FALSE))</f>
        <v>#N/A</v>
      </c>
      <c r="J223" s="178" t="str">
        <f>IF('Reported Performance Table'!D223="","",
  IF('Reported Performance Table'!E223="Yes",
   IF('Reported Performance Table'!F223="Premium","Premium_LUNA_CCT","LUNA_CCT"),
   IF('Reported Performance Table'!B223="Outdoor Luminaires",
    IF(OR('Reported Performance Table'!D223="Fuel Pump Canopy Luminaires",'Reported Performance Table'!D223="Sports Lighting"),
     IF('Reported Performance Table'!F223="Premium","Premium_Sports_and_Fuel_Pump_CCT", "Sports_and_Fuel_Pump_CCT"),
     IF('Reported Performance Table'!F223="Premium","Premium_Outdoor_CCT","Outdoor_CCT")),
    IF('Reported Performance Table'!F223="Premium","Premium_CCT","Reported_CCT"))))</f>
        <v/>
      </c>
      <c r="K223" t="str">
        <f>IF('Reported Performance Table'!D223="","",IF(J223="LUNA_CCT",VLOOKUP('Reported Performance Table'!D223,'Master List'!$B$45:$E$143,4,FALSE),"Reported_BUG"))</f>
        <v/>
      </c>
      <c r="L223" t="str">
        <f>IF('Reported Performance Table'!D223="","",IF(AND('Reported Performance Table'!$E223="Yes",OR('Reported Performance Table'!$D223='Master List'!$B$45,'Reported Performance Table'!$D223='Master List'!$B$46,'Reported Performance Table'!$D223='Master List'!$B$47,'Reported Performance Table'!$D223='Master List'!$B$49,'Reported Performance Table'!$D223='Master List'!$B$51,'Reported Performance Table'!$D223='Master List'!$B$115,'Reported Performance Table'!$D223='Master List'!$B$118,'Reported Performance Table'!$D223='Master List'!$B$142)),"LUNA_Dimming","Dimming_Capability_and_Range"))</f>
        <v/>
      </c>
    </row>
    <row r="224" spans="1:12" x14ac:dyDescent="0.25">
      <c r="A224" s="54">
        <v>231</v>
      </c>
      <c r="B224" s="55"/>
      <c r="D224" s="21" t="e">
        <f>VLOOKUP('Reported Performance Table'!C224,'Master List'!$B$22:$C$41,2,FALSE)</f>
        <v>#N/A</v>
      </c>
      <c r="E224" t="e">
        <f>VLOOKUP('Reported Performance Table'!D224,'Master List'!$B$45:$C$143,2,FALSE)</f>
        <v>#N/A</v>
      </c>
      <c r="F224" t="e">
        <f>VLOOKUP('Reported Performance Table'!C224,'Master List'!$B$22:$D$42,3,FALSE)</f>
        <v>#N/A</v>
      </c>
      <c r="G224" s="100" t="e">
        <f>VLOOKUP('Reported Performance Table'!B224,'Master List'!$B$11:$D$19,3,FALSE)</f>
        <v>#N/A</v>
      </c>
      <c r="H224" t="e">
        <f t="shared" si="3"/>
        <v>#N/A</v>
      </c>
      <c r="I224" t="e">
        <f>IF(VLOOKUP('Reported Performance Table'!D224,'Master List'!$B$45:$D$143,3,FALSE)="","No",VLOOKUP('Reported Performance Table'!D224,'Master List'!$B$45:$D$143,3,FALSE))</f>
        <v>#N/A</v>
      </c>
      <c r="J224" s="178" t="str">
        <f>IF('Reported Performance Table'!D224="","",
  IF('Reported Performance Table'!E224="Yes",
   IF('Reported Performance Table'!F224="Premium","Premium_LUNA_CCT","LUNA_CCT"),
   IF('Reported Performance Table'!B224="Outdoor Luminaires",
    IF(OR('Reported Performance Table'!D224="Fuel Pump Canopy Luminaires",'Reported Performance Table'!D224="Sports Lighting"),
     IF('Reported Performance Table'!F224="Premium","Premium_Sports_and_Fuel_Pump_CCT", "Sports_and_Fuel_Pump_CCT"),
     IF('Reported Performance Table'!F224="Premium","Premium_Outdoor_CCT","Outdoor_CCT")),
    IF('Reported Performance Table'!F224="Premium","Premium_CCT","Reported_CCT"))))</f>
        <v/>
      </c>
      <c r="K224" t="str">
        <f>IF('Reported Performance Table'!D224="","",IF(J224="LUNA_CCT",VLOOKUP('Reported Performance Table'!D224,'Master List'!$B$45:$E$143,4,FALSE),"Reported_BUG"))</f>
        <v/>
      </c>
      <c r="L224" t="str">
        <f>IF('Reported Performance Table'!D224="","",IF(AND('Reported Performance Table'!$E224="Yes",OR('Reported Performance Table'!$D224='Master List'!$B$45,'Reported Performance Table'!$D224='Master List'!$B$46,'Reported Performance Table'!$D224='Master List'!$B$47,'Reported Performance Table'!$D224='Master List'!$B$49,'Reported Performance Table'!$D224='Master List'!$B$51,'Reported Performance Table'!$D224='Master List'!$B$115,'Reported Performance Table'!$D224='Master List'!$B$118,'Reported Performance Table'!$D224='Master List'!$B$142)),"LUNA_Dimming","Dimming_Capability_and_Range"))</f>
        <v/>
      </c>
    </row>
    <row r="225" spans="1:12" x14ac:dyDescent="0.25">
      <c r="A225" s="54">
        <v>232</v>
      </c>
      <c r="B225" s="55"/>
      <c r="D225" s="21" t="e">
        <f>VLOOKUP('Reported Performance Table'!C225,'Master List'!$B$22:$C$41,2,FALSE)</f>
        <v>#N/A</v>
      </c>
      <c r="E225" t="e">
        <f>VLOOKUP('Reported Performance Table'!D225,'Master List'!$B$45:$C$143,2,FALSE)</f>
        <v>#N/A</v>
      </c>
      <c r="F225" t="e">
        <f>VLOOKUP('Reported Performance Table'!C225,'Master List'!$B$22:$D$42,3,FALSE)</f>
        <v>#N/A</v>
      </c>
      <c r="G225" s="100" t="e">
        <f>VLOOKUP('Reported Performance Table'!B225,'Master List'!$B$11:$D$19,3,FALSE)</f>
        <v>#N/A</v>
      </c>
      <c r="H225" t="e">
        <f t="shared" si="3"/>
        <v>#N/A</v>
      </c>
      <c r="I225" t="e">
        <f>IF(VLOOKUP('Reported Performance Table'!D225,'Master List'!$B$45:$D$143,3,FALSE)="","No",VLOOKUP('Reported Performance Table'!D225,'Master List'!$B$45:$D$143,3,FALSE))</f>
        <v>#N/A</v>
      </c>
      <c r="J225" s="178" t="str">
        <f>IF('Reported Performance Table'!D225="","",
  IF('Reported Performance Table'!E225="Yes",
   IF('Reported Performance Table'!F225="Premium","Premium_LUNA_CCT","LUNA_CCT"),
   IF('Reported Performance Table'!B225="Outdoor Luminaires",
    IF(OR('Reported Performance Table'!D225="Fuel Pump Canopy Luminaires",'Reported Performance Table'!D225="Sports Lighting"),
     IF('Reported Performance Table'!F225="Premium","Premium_Sports_and_Fuel_Pump_CCT", "Sports_and_Fuel_Pump_CCT"),
     IF('Reported Performance Table'!F225="Premium","Premium_Outdoor_CCT","Outdoor_CCT")),
    IF('Reported Performance Table'!F225="Premium","Premium_CCT","Reported_CCT"))))</f>
        <v/>
      </c>
      <c r="K225" t="str">
        <f>IF('Reported Performance Table'!D225="","",IF(J225="LUNA_CCT",VLOOKUP('Reported Performance Table'!D225,'Master List'!$B$45:$E$143,4,FALSE),"Reported_BUG"))</f>
        <v/>
      </c>
      <c r="L225" t="str">
        <f>IF('Reported Performance Table'!D225="","",IF(AND('Reported Performance Table'!$E225="Yes",OR('Reported Performance Table'!$D225='Master List'!$B$45,'Reported Performance Table'!$D225='Master List'!$B$46,'Reported Performance Table'!$D225='Master List'!$B$47,'Reported Performance Table'!$D225='Master List'!$B$49,'Reported Performance Table'!$D225='Master List'!$B$51,'Reported Performance Table'!$D225='Master List'!$B$115,'Reported Performance Table'!$D225='Master List'!$B$118,'Reported Performance Table'!$D225='Master List'!$B$142)),"LUNA_Dimming","Dimming_Capability_and_Range"))</f>
        <v/>
      </c>
    </row>
    <row r="226" spans="1:12" x14ac:dyDescent="0.25">
      <c r="A226" s="54">
        <v>233</v>
      </c>
      <c r="B226" s="55"/>
      <c r="D226" s="21" t="e">
        <f>VLOOKUP('Reported Performance Table'!C226,'Master List'!$B$22:$C$41,2,FALSE)</f>
        <v>#N/A</v>
      </c>
      <c r="E226" t="e">
        <f>VLOOKUP('Reported Performance Table'!D226,'Master List'!$B$45:$C$143,2,FALSE)</f>
        <v>#N/A</v>
      </c>
      <c r="F226" t="e">
        <f>VLOOKUP('Reported Performance Table'!C226,'Master List'!$B$22:$D$42,3,FALSE)</f>
        <v>#N/A</v>
      </c>
      <c r="G226" s="100" t="e">
        <f>VLOOKUP('Reported Performance Table'!B226,'Master List'!$B$11:$D$19,3,FALSE)</f>
        <v>#N/A</v>
      </c>
      <c r="H226" t="e">
        <f t="shared" si="3"/>
        <v>#N/A</v>
      </c>
      <c r="I226" t="e">
        <f>IF(VLOOKUP('Reported Performance Table'!D226,'Master List'!$B$45:$D$143,3,FALSE)="","No",VLOOKUP('Reported Performance Table'!D226,'Master List'!$B$45:$D$143,3,FALSE))</f>
        <v>#N/A</v>
      </c>
      <c r="J226" s="178" t="str">
        <f>IF('Reported Performance Table'!D226="","",
  IF('Reported Performance Table'!E226="Yes",
   IF('Reported Performance Table'!F226="Premium","Premium_LUNA_CCT","LUNA_CCT"),
   IF('Reported Performance Table'!B226="Outdoor Luminaires",
    IF(OR('Reported Performance Table'!D226="Fuel Pump Canopy Luminaires",'Reported Performance Table'!D226="Sports Lighting"),
     IF('Reported Performance Table'!F226="Premium","Premium_Sports_and_Fuel_Pump_CCT", "Sports_and_Fuel_Pump_CCT"),
     IF('Reported Performance Table'!F226="Premium","Premium_Outdoor_CCT","Outdoor_CCT")),
    IF('Reported Performance Table'!F226="Premium","Premium_CCT","Reported_CCT"))))</f>
        <v/>
      </c>
      <c r="K226" t="str">
        <f>IF('Reported Performance Table'!D226="","",IF(J226="LUNA_CCT",VLOOKUP('Reported Performance Table'!D226,'Master List'!$B$45:$E$143,4,FALSE),"Reported_BUG"))</f>
        <v/>
      </c>
      <c r="L226" t="str">
        <f>IF('Reported Performance Table'!D226="","",IF(AND('Reported Performance Table'!$E226="Yes",OR('Reported Performance Table'!$D226='Master List'!$B$45,'Reported Performance Table'!$D226='Master List'!$B$46,'Reported Performance Table'!$D226='Master List'!$B$47,'Reported Performance Table'!$D226='Master List'!$B$49,'Reported Performance Table'!$D226='Master List'!$B$51,'Reported Performance Table'!$D226='Master List'!$B$115,'Reported Performance Table'!$D226='Master List'!$B$118,'Reported Performance Table'!$D226='Master List'!$B$142)),"LUNA_Dimming","Dimming_Capability_and_Range"))</f>
        <v/>
      </c>
    </row>
    <row r="227" spans="1:12" x14ac:dyDescent="0.25">
      <c r="A227" s="54">
        <v>234</v>
      </c>
      <c r="B227" s="55"/>
      <c r="D227" s="21" t="e">
        <f>VLOOKUP('Reported Performance Table'!C227,'Master List'!$B$22:$C$41,2,FALSE)</f>
        <v>#N/A</v>
      </c>
      <c r="E227" t="e">
        <f>VLOOKUP('Reported Performance Table'!D227,'Master List'!$B$45:$C$143,2,FALSE)</f>
        <v>#N/A</v>
      </c>
      <c r="F227" t="e">
        <f>VLOOKUP('Reported Performance Table'!C227,'Master List'!$B$22:$D$42,3,FALSE)</f>
        <v>#N/A</v>
      </c>
      <c r="G227" s="100" t="e">
        <f>VLOOKUP('Reported Performance Table'!B227,'Master List'!$B$11:$D$19,3,FALSE)</f>
        <v>#N/A</v>
      </c>
      <c r="H227" t="e">
        <f t="shared" si="3"/>
        <v>#N/A</v>
      </c>
      <c r="I227" t="e">
        <f>IF(VLOOKUP('Reported Performance Table'!D227,'Master List'!$B$45:$D$143,3,FALSE)="","No",VLOOKUP('Reported Performance Table'!D227,'Master List'!$B$45:$D$143,3,FALSE))</f>
        <v>#N/A</v>
      </c>
      <c r="J227" s="178" t="str">
        <f>IF('Reported Performance Table'!D227="","",
  IF('Reported Performance Table'!E227="Yes",
   IF('Reported Performance Table'!F227="Premium","Premium_LUNA_CCT","LUNA_CCT"),
   IF('Reported Performance Table'!B227="Outdoor Luminaires",
    IF(OR('Reported Performance Table'!D227="Fuel Pump Canopy Luminaires",'Reported Performance Table'!D227="Sports Lighting"),
     IF('Reported Performance Table'!F227="Premium","Premium_Sports_and_Fuel_Pump_CCT", "Sports_and_Fuel_Pump_CCT"),
     IF('Reported Performance Table'!F227="Premium","Premium_Outdoor_CCT","Outdoor_CCT")),
    IF('Reported Performance Table'!F227="Premium","Premium_CCT","Reported_CCT"))))</f>
        <v/>
      </c>
      <c r="K227" t="str">
        <f>IF('Reported Performance Table'!D227="","",IF(J227="LUNA_CCT",VLOOKUP('Reported Performance Table'!D227,'Master List'!$B$45:$E$143,4,FALSE),"Reported_BUG"))</f>
        <v/>
      </c>
      <c r="L227" t="str">
        <f>IF('Reported Performance Table'!D227="","",IF(AND('Reported Performance Table'!$E227="Yes",OR('Reported Performance Table'!$D227='Master List'!$B$45,'Reported Performance Table'!$D227='Master List'!$B$46,'Reported Performance Table'!$D227='Master List'!$B$47,'Reported Performance Table'!$D227='Master List'!$B$49,'Reported Performance Table'!$D227='Master List'!$B$51,'Reported Performance Table'!$D227='Master List'!$B$115,'Reported Performance Table'!$D227='Master List'!$B$118,'Reported Performance Table'!$D227='Master List'!$B$142)),"LUNA_Dimming","Dimming_Capability_and_Range"))</f>
        <v/>
      </c>
    </row>
    <row r="228" spans="1:12" x14ac:dyDescent="0.25">
      <c r="A228" s="54">
        <v>235</v>
      </c>
      <c r="B228" s="55"/>
      <c r="D228" s="21" t="e">
        <f>VLOOKUP('Reported Performance Table'!C228,'Master List'!$B$22:$C$41,2,FALSE)</f>
        <v>#N/A</v>
      </c>
      <c r="E228" t="e">
        <f>VLOOKUP('Reported Performance Table'!D228,'Master List'!$B$45:$C$143,2,FALSE)</f>
        <v>#N/A</v>
      </c>
      <c r="F228" t="e">
        <f>VLOOKUP('Reported Performance Table'!C228,'Master List'!$B$22:$D$42,3,FALSE)</f>
        <v>#N/A</v>
      </c>
      <c r="G228" s="100" t="e">
        <f>VLOOKUP('Reported Performance Table'!B228,'Master List'!$B$11:$D$19,3,FALSE)</f>
        <v>#N/A</v>
      </c>
      <c r="H228" t="e">
        <f t="shared" si="3"/>
        <v>#N/A</v>
      </c>
      <c r="I228" t="e">
        <f>IF(VLOOKUP('Reported Performance Table'!D228,'Master List'!$B$45:$D$143,3,FALSE)="","No",VLOOKUP('Reported Performance Table'!D228,'Master List'!$B$45:$D$143,3,FALSE))</f>
        <v>#N/A</v>
      </c>
      <c r="J228" s="178" t="str">
        <f>IF('Reported Performance Table'!D228="","",
  IF('Reported Performance Table'!E228="Yes",
   IF('Reported Performance Table'!F228="Premium","Premium_LUNA_CCT","LUNA_CCT"),
   IF('Reported Performance Table'!B228="Outdoor Luminaires",
    IF(OR('Reported Performance Table'!D228="Fuel Pump Canopy Luminaires",'Reported Performance Table'!D228="Sports Lighting"),
     IF('Reported Performance Table'!F228="Premium","Premium_Sports_and_Fuel_Pump_CCT", "Sports_and_Fuel_Pump_CCT"),
     IF('Reported Performance Table'!F228="Premium","Premium_Outdoor_CCT","Outdoor_CCT")),
    IF('Reported Performance Table'!F228="Premium","Premium_CCT","Reported_CCT"))))</f>
        <v/>
      </c>
      <c r="K228" t="str">
        <f>IF('Reported Performance Table'!D228="","",IF(J228="LUNA_CCT",VLOOKUP('Reported Performance Table'!D228,'Master List'!$B$45:$E$143,4,FALSE),"Reported_BUG"))</f>
        <v/>
      </c>
      <c r="L228" t="str">
        <f>IF('Reported Performance Table'!D228="","",IF(AND('Reported Performance Table'!$E228="Yes",OR('Reported Performance Table'!$D228='Master List'!$B$45,'Reported Performance Table'!$D228='Master List'!$B$46,'Reported Performance Table'!$D228='Master List'!$B$47,'Reported Performance Table'!$D228='Master List'!$B$49,'Reported Performance Table'!$D228='Master List'!$B$51,'Reported Performance Table'!$D228='Master List'!$B$115,'Reported Performance Table'!$D228='Master List'!$B$118,'Reported Performance Table'!$D228='Master List'!$B$142)),"LUNA_Dimming","Dimming_Capability_and_Range"))</f>
        <v/>
      </c>
    </row>
    <row r="229" spans="1:12" x14ac:dyDescent="0.25">
      <c r="A229" s="54">
        <v>236</v>
      </c>
      <c r="B229" s="55"/>
      <c r="D229" s="21" t="e">
        <f>VLOOKUP('Reported Performance Table'!C229,'Master List'!$B$22:$C$41,2,FALSE)</f>
        <v>#N/A</v>
      </c>
      <c r="E229" t="e">
        <f>VLOOKUP('Reported Performance Table'!D229,'Master List'!$B$45:$C$143,2,FALSE)</f>
        <v>#N/A</v>
      </c>
      <c r="F229" t="e">
        <f>VLOOKUP('Reported Performance Table'!C229,'Master List'!$B$22:$D$42,3,FALSE)</f>
        <v>#N/A</v>
      </c>
      <c r="G229" s="100" t="e">
        <f>VLOOKUP('Reported Performance Table'!B229,'Master List'!$B$11:$D$19,3,FALSE)</f>
        <v>#N/A</v>
      </c>
      <c r="H229" t="e">
        <f t="shared" si="3"/>
        <v>#N/A</v>
      </c>
      <c r="I229" t="e">
        <f>IF(VLOOKUP('Reported Performance Table'!D229,'Master List'!$B$45:$D$143,3,FALSE)="","No",VLOOKUP('Reported Performance Table'!D229,'Master List'!$B$45:$D$143,3,FALSE))</f>
        <v>#N/A</v>
      </c>
      <c r="J229" s="178" t="str">
        <f>IF('Reported Performance Table'!D229="","",
  IF('Reported Performance Table'!E229="Yes",
   IF('Reported Performance Table'!F229="Premium","Premium_LUNA_CCT","LUNA_CCT"),
   IF('Reported Performance Table'!B229="Outdoor Luminaires",
    IF(OR('Reported Performance Table'!D229="Fuel Pump Canopy Luminaires",'Reported Performance Table'!D229="Sports Lighting"),
     IF('Reported Performance Table'!F229="Premium","Premium_Sports_and_Fuel_Pump_CCT", "Sports_and_Fuel_Pump_CCT"),
     IF('Reported Performance Table'!F229="Premium","Premium_Outdoor_CCT","Outdoor_CCT")),
    IF('Reported Performance Table'!F229="Premium","Premium_CCT","Reported_CCT"))))</f>
        <v/>
      </c>
      <c r="K229" t="str">
        <f>IF('Reported Performance Table'!D229="","",IF(J229="LUNA_CCT",VLOOKUP('Reported Performance Table'!D229,'Master List'!$B$45:$E$143,4,FALSE),"Reported_BUG"))</f>
        <v/>
      </c>
      <c r="L229" t="str">
        <f>IF('Reported Performance Table'!D229="","",IF(AND('Reported Performance Table'!$E229="Yes",OR('Reported Performance Table'!$D229='Master List'!$B$45,'Reported Performance Table'!$D229='Master List'!$B$46,'Reported Performance Table'!$D229='Master List'!$B$47,'Reported Performance Table'!$D229='Master List'!$B$49,'Reported Performance Table'!$D229='Master List'!$B$51,'Reported Performance Table'!$D229='Master List'!$B$115,'Reported Performance Table'!$D229='Master List'!$B$118,'Reported Performance Table'!$D229='Master List'!$B$142)),"LUNA_Dimming","Dimming_Capability_and_Range"))</f>
        <v/>
      </c>
    </row>
    <row r="230" spans="1:12" x14ac:dyDescent="0.25">
      <c r="A230" s="54">
        <v>237</v>
      </c>
      <c r="B230" s="55"/>
      <c r="D230" s="21" t="e">
        <f>VLOOKUP('Reported Performance Table'!C230,'Master List'!$B$22:$C$41,2,FALSE)</f>
        <v>#N/A</v>
      </c>
      <c r="E230" t="e">
        <f>VLOOKUP('Reported Performance Table'!D230,'Master List'!$B$45:$C$143,2,FALSE)</f>
        <v>#N/A</v>
      </c>
      <c r="F230" t="e">
        <f>VLOOKUP('Reported Performance Table'!C230,'Master List'!$B$22:$D$42,3,FALSE)</f>
        <v>#N/A</v>
      </c>
      <c r="G230" s="100" t="e">
        <f>VLOOKUP('Reported Performance Table'!B230,'Master List'!$B$11:$D$19,3,FALSE)</f>
        <v>#N/A</v>
      </c>
      <c r="H230" t="e">
        <f t="shared" si="3"/>
        <v>#N/A</v>
      </c>
      <c r="I230" t="e">
        <f>IF(VLOOKUP('Reported Performance Table'!D230,'Master List'!$B$45:$D$143,3,FALSE)="","No",VLOOKUP('Reported Performance Table'!D230,'Master List'!$B$45:$D$143,3,FALSE))</f>
        <v>#N/A</v>
      </c>
      <c r="J230" s="178" t="str">
        <f>IF('Reported Performance Table'!D230="","",
  IF('Reported Performance Table'!E230="Yes",
   IF('Reported Performance Table'!F230="Premium","Premium_LUNA_CCT","LUNA_CCT"),
   IF('Reported Performance Table'!B230="Outdoor Luminaires",
    IF(OR('Reported Performance Table'!D230="Fuel Pump Canopy Luminaires",'Reported Performance Table'!D230="Sports Lighting"),
     IF('Reported Performance Table'!F230="Premium","Premium_Sports_and_Fuel_Pump_CCT", "Sports_and_Fuel_Pump_CCT"),
     IF('Reported Performance Table'!F230="Premium","Premium_Outdoor_CCT","Outdoor_CCT")),
    IF('Reported Performance Table'!F230="Premium","Premium_CCT","Reported_CCT"))))</f>
        <v/>
      </c>
      <c r="K230" t="str">
        <f>IF('Reported Performance Table'!D230="","",IF(J230="LUNA_CCT",VLOOKUP('Reported Performance Table'!D230,'Master List'!$B$45:$E$143,4,FALSE),"Reported_BUG"))</f>
        <v/>
      </c>
      <c r="L230" t="str">
        <f>IF('Reported Performance Table'!D230="","",IF(AND('Reported Performance Table'!$E230="Yes",OR('Reported Performance Table'!$D230='Master List'!$B$45,'Reported Performance Table'!$D230='Master List'!$B$46,'Reported Performance Table'!$D230='Master List'!$B$47,'Reported Performance Table'!$D230='Master List'!$B$49,'Reported Performance Table'!$D230='Master List'!$B$51,'Reported Performance Table'!$D230='Master List'!$B$115,'Reported Performance Table'!$D230='Master List'!$B$118,'Reported Performance Table'!$D230='Master List'!$B$142)),"LUNA_Dimming","Dimming_Capability_and_Range"))</f>
        <v/>
      </c>
    </row>
    <row r="231" spans="1:12" x14ac:dyDescent="0.25">
      <c r="A231" s="54">
        <v>238</v>
      </c>
      <c r="B231" s="55"/>
      <c r="D231" s="21" t="e">
        <f>VLOOKUP('Reported Performance Table'!C231,'Master List'!$B$22:$C$41,2,FALSE)</f>
        <v>#N/A</v>
      </c>
      <c r="E231" t="e">
        <f>VLOOKUP('Reported Performance Table'!D231,'Master List'!$B$45:$C$143,2,FALSE)</f>
        <v>#N/A</v>
      </c>
      <c r="F231" t="e">
        <f>VLOOKUP('Reported Performance Table'!C231,'Master List'!$B$22:$D$42,3,FALSE)</f>
        <v>#N/A</v>
      </c>
      <c r="G231" s="100" t="e">
        <f>VLOOKUP('Reported Performance Table'!B231,'Master List'!$B$11:$D$19,3,FALSE)</f>
        <v>#N/A</v>
      </c>
      <c r="H231" t="e">
        <f t="shared" si="3"/>
        <v>#N/A</v>
      </c>
      <c r="I231" t="e">
        <f>IF(VLOOKUP('Reported Performance Table'!D231,'Master List'!$B$45:$D$143,3,FALSE)="","No",VLOOKUP('Reported Performance Table'!D231,'Master List'!$B$45:$D$143,3,FALSE))</f>
        <v>#N/A</v>
      </c>
      <c r="J231" s="178" t="str">
        <f>IF('Reported Performance Table'!D231="","",
  IF('Reported Performance Table'!E231="Yes",
   IF('Reported Performance Table'!F231="Premium","Premium_LUNA_CCT","LUNA_CCT"),
   IF('Reported Performance Table'!B231="Outdoor Luminaires",
    IF(OR('Reported Performance Table'!D231="Fuel Pump Canopy Luminaires",'Reported Performance Table'!D231="Sports Lighting"),
     IF('Reported Performance Table'!F231="Premium","Premium_Sports_and_Fuel_Pump_CCT", "Sports_and_Fuel_Pump_CCT"),
     IF('Reported Performance Table'!F231="Premium","Premium_Outdoor_CCT","Outdoor_CCT")),
    IF('Reported Performance Table'!F231="Premium","Premium_CCT","Reported_CCT"))))</f>
        <v/>
      </c>
      <c r="K231" t="str">
        <f>IF('Reported Performance Table'!D231="","",IF(J231="LUNA_CCT",VLOOKUP('Reported Performance Table'!D231,'Master List'!$B$45:$E$143,4,FALSE),"Reported_BUG"))</f>
        <v/>
      </c>
      <c r="L231" t="str">
        <f>IF('Reported Performance Table'!D231="","",IF(AND('Reported Performance Table'!$E231="Yes",OR('Reported Performance Table'!$D231='Master List'!$B$45,'Reported Performance Table'!$D231='Master List'!$B$46,'Reported Performance Table'!$D231='Master List'!$B$47,'Reported Performance Table'!$D231='Master List'!$B$49,'Reported Performance Table'!$D231='Master List'!$B$51,'Reported Performance Table'!$D231='Master List'!$B$115,'Reported Performance Table'!$D231='Master List'!$B$118,'Reported Performance Table'!$D231='Master List'!$B$142)),"LUNA_Dimming","Dimming_Capability_and_Range"))</f>
        <v/>
      </c>
    </row>
    <row r="232" spans="1:12" x14ac:dyDescent="0.25">
      <c r="A232" s="54">
        <v>239</v>
      </c>
      <c r="B232" s="55"/>
      <c r="D232" s="21" t="e">
        <f>VLOOKUP('Reported Performance Table'!C232,'Master List'!$B$22:$C$41,2,FALSE)</f>
        <v>#N/A</v>
      </c>
      <c r="E232" t="e">
        <f>VLOOKUP('Reported Performance Table'!D232,'Master List'!$B$45:$C$143,2,FALSE)</f>
        <v>#N/A</v>
      </c>
      <c r="F232" t="e">
        <f>VLOOKUP('Reported Performance Table'!C232,'Master List'!$B$22:$D$42,3,FALSE)</f>
        <v>#N/A</v>
      </c>
      <c r="G232" s="100" t="e">
        <f>VLOOKUP('Reported Performance Table'!B232,'Master List'!$B$11:$D$19,3,FALSE)</f>
        <v>#N/A</v>
      </c>
      <c r="H232" t="e">
        <f t="shared" si="3"/>
        <v>#N/A</v>
      </c>
      <c r="I232" t="e">
        <f>IF(VLOOKUP('Reported Performance Table'!D232,'Master List'!$B$45:$D$143,3,FALSE)="","No",VLOOKUP('Reported Performance Table'!D232,'Master List'!$B$45:$D$143,3,FALSE))</f>
        <v>#N/A</v>
      </c>
      <c r="J232" s="178" t="str">
        <f>IF('Reported Performance Table'!D232="","",
  IF('Reported Performance Table'!E232="Yes",
   IF('Reported Performance Table'!F232="Premium","Premium_LUNA_CCT","LUNA_CCT"),
   IF('Reported Performance Table'!B232="Outdoor Luminaires",
    IF(OR('Reported Performance Table'!D232="Fuel Pump Canopy Luminaires",'Reported Performance Table'!D232="Sports Lighting"),
     IF('Reported Performance Table'!F232="Premium","Premium_Sports_and_Fuel_Pump_CCT", "Sports_and_Fuel_Pump_CCT"),
     IF('Reported Performance Table'!F232="Premium","Premium_Outdoor_CCT","Outdoor_CCT")),
    IF('Reported Performance Table'!F232="Premium","Premium_CCT","Reported_CCT"))))</f>
        <v/>
      </c>
      <c r="K232" t="str">
        <f>IF('Reported Performance Table'!D232="","",IF(J232="LUNA_CCT",VLOOKUP('Reported Performance Table'!D232,'Master List'!$B$45:$E$143,4,FALSE),"Reported_BUG"))</f>
        <v/>
      </c>
      <c r="L232" t="str">
        <f>IF('Reported Performance Table'!D232="","",IF(AND('Reported Performance Table'!$E232="Yes",OR('Reported Performance Table'!$D232='Master List'!$B$45,'Reported Performance Table'!$D232='Master List'!$B$46,'Reported Performance Table'!$D232='Master List'!$B$47,'Reported Performance Table'!$D232='Master List'!$B$49,'Reported Performance Table'!$D232='Master List'!$B$51,'Reported Performance Table'!$D232='Master List'!$B$115,'Reported Performance Table'!$D232='Master List'!$B$118,'Reported Performance Table'!$D232='Master List'!$B$142)),"LUNA_Dimming","Dimming_Capability_and_Range"))</f>
        <v/>
      </c>
    </row>
    <row r="233" spans="1:12" x14ac:dyDescent="0.25">
      <c r="A233" s="54">
        <v>240</v>
      </c>
      <c r="B233" s="55"/>
      <c r="D233" s="21" t="e">
        <f>VLOOKUP('Reported Performance Table'!C233,'Master List'!$B$22:$C$41,2,FALSE)</f>
        <v>#N/A</v>
      </c>
      <c r="E233" t="e">
        <f>VLOOKUP('Reported Performance Table'!D233,'Master List'!$B$45:$C$143,2,FALSE)</f>
        <v>#N/A</v>
      </c>
      <c r="F233" t="e">
        <f>VLOOKUP('Reported Performance Table'!C233,'Master List'!$B$22:$D$42,3,FALSE)</f>
        <v>#N/A</v>
      </c>
      <c r="G233" s="100" t="e">
        <f>VLOOKUP('Reported Performance Table'!B233,'Master List'!$B$11:$D$19,3,FALSE)</f>
        <v>#N/A</v>
      </c>
      <c r="H233" t="e">
        <f t="shared" si="3"/>
        <v>#N/A</v>
      </c>
      <c r="I233" t="e">
        <f>IF(VLOOKUP('Reported Performance Table'!D233,'Master List'!$B$45:$D$143,3,FALSE)="","No",VLOOKUP('Reported Performance Table'!D233,'Master List'!$B$45:$D$143,3,FALSE))</f>
        <v>#N/A</v>
      </c>
      <c r="J233" s="178" t="str">
        <f>IF('Reported Performance Table'!D233="","",
  IF('Reported Performance Table'!E233="Yes",
   IF('Reported Performance Table'!F233="Premium","Premium_LUNA_CCT","LUNA_CCT"),
   IF('Reported Performance Table'!B233="Outdoor Luminaires",
    IF(OR('Reported Performance Table'!D233="Fuel Pump Canopy Luminaires",'Reported Performance Table'!D233="Sports Lighting"),
     IF('Reported Performance Table'!F233="Premium","Premium_Sports_and_Fuel_Pump_CCT", "Sports_and_Fuel_Pump_CCT"),
     IF('Reported Performance Table'!F233="Premium","Premium_Outdoor_CCT","Outdoor_CCT")),
    IF('Reported Performance Table'!F233="Premium","Premium_CCT","Reported_CCT"))))</f>
        <v/>
      </c>
      <c r="K233" t="str">
        <f>IF('Reported Performance Table'!D233="","",IF(J233="LUNA_CCT",VLOOKUP('Reported Performance Table'!D233,'Master List'!$B$45:$E$143,4,FALSE),"Reported_BUG"))</f>
        <v/>
      </c>
      <c r="L233" t="str">
        <f>IF('Reported Performance Table'!D233="","",IF(AND('Reported Performance Table'!$E233="Yes",OR('Reported Performance Table'!$D233='Master List'!$B$45,'Reported Performance Table'!$D233='Master List'!$B$46,'Reported Performance Table'!$D233='Master List'!$B$47,'Reported Performance Table'!$D233='Master List'!$B$49,'Reported Performance Table'!$D233='Master List'!$B$51,'Reported Performance Table'!$D233='Master List'!$B$115,'Reported Performance Table'!$D233='Master List'!$B$118,'Reported Performance Table'!$D233='Master List'!$B$142)),"LUNA_Dimming","Dimming_Capability_and_Range"))</f>
        <v/>
      </c>
    </row>
    <row r="234" spans="1:12" x14ac:dyDescent="0.25">
      <c r="A234" s="54">
        <v>241</v>
      </c>
      <c r="B234" s="55"/>
      <c r="D234" s="21" t="e">
        <f>VLOOKUP('Reported Performance Table'!C234,'Master List'!$B$22:$C$41,2,FALSE)</f>
        <v>#N/A</v>
      </c>
      <c r="E234" t="e">
        <f>VLOOKUP('Reported Performance Table'!D234,'Master List'!$B$45:$C$143,2,FALSE)</f>
        <v>#N/A</v>
      </c>
      <c r="F234" t="e">
        <f>VLOOKUP('Reported Performance Table'!C234,'Master List'!$B$22:$D$42,3,FALSE)</f>
        <v>#N/A</v>
      </c>
      <c r="G234" s="100" t="e">
        <f>VLOOKUP('Reported Performance Table'!B234,'Master List'!$B$11:$D$19,3,FALSE)</f>
        <v>#N/A</v>
      </c>
      <c r="H234" t="e">
        <f t="shared" si="3"/>
        <v>#N/A</v>
      </c>
      <c r="I234" t="e">
        <f>IF(VLOOKUP('Reported Performance Table'!D234,'Master List'!$B$45:$D$143,3,FALSE)="","No",VLOOKUP('Reported Performance Table'!D234,'Master List'!$B$45:$D$143,3,FALSE))</f>
        <v>#N/A</v>
      </c>
      <c r="J234" s="178" t="str">
        <f>IF('Reported Performance Table'!D234="","",
  IF('Reported Performance Table'!E234="Yes",
   IF('Reported Performance Table'!F234="Premium","Premium_LUNA_CCT","LUNA_CCT"),
   IF('Reported Performance Table'!B234="Outdoor Luminaires",
    IF(OR('Reported Performance Table'!D234="Fuel Pump Canopy Luminaires",'Reported Performance Table'!D234="Sports Lighting"),
     IF('Reported Performance Table'!F234="Premium","Premium_Sports_and_Fuel_Pump_CCT", "Sports_and_Fuel_Pump_CCT"),
     IF('Reported Performance Table'!F234="Premium","Premium_Outdoor_CCT","Outdoor_CCT")),
    IF('Reported Performance Table'!F234="Premium","Premium_CCT","Reported_CCT"))))</f>
        <v/>
      </c>
      <c r="K234" t="str">
        <f>IF('Reported Performance Table'!D234="","",IF(J234="LUNA_CCT",VLOOKUP('Reported Performance Table'!D234,'Master List'!$B$45:$E$143,4,FALSE),"Reported_BUG"))</f>
        <v/>
      </c>
      <c r="L234" t="str">
        <f>IF('Reported Performance Table'!D234="","",IF(AND('Reported Performance Table'!$E234="Yes",OR('Reported Performance Table'!$D234='Master List'!$B$45,'Reported Performance Table'!$D234='Master List'!$B$46,'Reported Performance Table'!$D234='Master List'!$B$47,'Reported Performance Table'!$D234='Master List'!$B$49,'Reported Performance Table'!$D234='Master List'!$B$51,'Reported Performance Table'!$D234='Master List'!$B$115,'Reported Performance Table'!$D234='Master List'!$B$118,'Reported Performance Table'!$D234='Master List'!$B$142)),"LUNA_Dimming","Dimming_Capability_and_Range"))</f>
        <v/>
      </c>
    </row>
    <row r="235" spans="1:12" x14ac:dyDescent="0.25">
      <c r="A235" s="54">
        <v>242</v>
      </c>
      <c r="B235" s="55"/>
      <c r="D235" s="21" t="e">
        <f>VLOOKUP('Reported Performance Table'!C235,'Master List'!$B$22:$C$41,2,FALSE)</f>
        <v>#N/A</v>
      </c>
      <c r="E235" t="e">
        <f>VLOOKUP('Reported Performance Table'!D235,'Master List'!$B$45:$C$143,2,FALSE)</f>
        <v>#N/A</v>
      </c>
      <c r="F235" t="e">
        <f>VLOOKUP('Reported Performance Table'!C235,'Master List'!$B$22:$D$42,3,FALSE)</f>
        <v>#N/A</v>
      </c>
      <c r="G235" s="100" t="e">
        <f>VLOOKUP('Reported Performance Table'!B235,'Master List'!$B$11:$D$19,3,FALSE)</f>
        <v>#N/A</v>
      </c>
      <c r="H235" t="e">
        <f t="shared" si="3"/>
        <v>#N/A</v>
      </c>
      <c r="I235" t="e">
        <f>IF(VLOOKUP('Reported Performance Table'!D235,'Master List'!$B$45:$D$143,3,FALSE)="","No",VLOOKUP('Reported Performance Table'!D235,'Master List'!$B$45:$D$143,3,FALSE))</f>
        <v>#N/A</v>
      </c>
      <c r="J235" s="178" t="str">
        <f>IF('Reported Performance Table'!D235="","",
  IF('Reported Performance Table'!E235="Yes",
   IF('Reported Performance Table'!F235="Premium","Premium_LUNA_CCT","LUNA_CCT"),
   IF('Reported Performance Table'!B235="Outdoor Luminaires",
    IF(OR('Reported Performance Table'!D235="Fuel Pump Canopy Luminaires",'Reported Performance Table'!D235="Sports Lighting"),
     IF('Reported Performance Table'!F235="Premium","Premium_Sports_and_Fuel_Pump_CCT", "Sports_and_Fuel_Pump_CCT"),
     IF('Reported Performance Table'!F235="Premium","Premium_Outdoor_CCT","Outdoor_CCT")),
    IF('Reported Performance Table'!F235="Premium","Premium_CCT","Reported_CCT"))))</f>
        <v/>
      </c>
      <c r="K235" t="str">
        <f>IF('Reported Performance Table'!D235="","",IF(J235="LUNA_CCT",VLOOKUP('Reported Performance Table'!D235,'Master List'!$B$45:$E$143,4,FALSE),"Reported_BUG"))</f>
        <v/>
      </c>
      <c r="L235" t="str">
        <f>IF('Reported Performance Table'!D235="","",IF(AND('Reported Performance Table'!$E235="Yes",OR('Reported Performance Table'!$D235='Master List'!$B$45,'Reported Performance Table'!$D235='Master List'!$B$46,'Reported Performance Table'!$D235='Master List'!$B$47,'Reported Performance Table'!$D235='Master List'!$B$49,'Reported Performance Table'!$D235='Master List'!$B$51,'Reported Performance Table'!$D235='Master List'!$B$115,'Reported Performance Table'!$D235='Master List'!$B$118,'Reported Performance Table'!$D235='Master List'!$B$142)),"LUNA_Dimming","Dimming_Capability_and_Range"))</f>
        <v/>
      </c>
    </row>
    <row r="236" spans="1:12" x14ac:dyDescent="0.25">
      <c r="A236" s="54">
        <v>243</v>
      </c>
      <c r="B236" s="55"/>
      <c r="D236" s="21" t="e">
        <f>VLOOKUP('Reported Performance Table'!C236,'Master List'!$B$22:$C$41,2,FALSE)</f>
        <v>#N/A</v>
      </c>
      <c r="E236" t="e">
        <f>VLOOKUP('Reported Performance Table'!D236,'Master List'!$B$45:$C$143,2,FALSE)</f>
        <v>#N/A</v>
      </c>
      <c r="F236" t="e">
        <f>VLOOKUP('Reported Performance Table'!C236,'Master List'!$B$22:$D$42,3,FALSE)</f>
        <v>#N/A</v>
      </c>
      <c r="G236" s="100" t="e">
        <f>VLOOKUP('Reported Performance Table'!B236,'Master List'!$B$11:$D$19,3,FALSE)</f>
        <v>#N/A</v>
      </c>
      <c r="H236" t="e">
        <f t="shared" si="3"/>
        <v>#N/A</v>
      </c>
      <c r="I236" t="e">
        <f>IF(VLOOKUP('Reported Performance Table'!D236,'Master List'!$B$45:$D$143,3,FALSE)="","No",VLOOKUP('Reported Performance Table'!D236,'Master List'!$B$45:$D$143,3,FALSE))</f>
        <v>#N/A</v>
      </c>
      <c r="J236" s="178" t="str">
        <f>IF('Reported Performance Table'!D236="","",
  IF('Reported Performance Table'!E236="Yes",
   IF('Reported Performance Table'!F236="Premium","Premium_LUNA_CCT","LUNA_CCT"),
   IF('Reported Performance Table'!B236="Outdoor Luminaires",
    IF(OR('Reported Performance Table'!D236="Fuel Pump Canopy Luminaires",'Reported Performance Table'!D236="Sports Lighting"),
     IF('Reported Performance Table'!F236="Premium","Premium_Sports_and_Fuel_Pump_CCT", "Sports_and_Fuel_Pump_CCT"),
     IF('Reported Performance Table'!F236="Premium","Premium_Outdoor_CCT","Outdoor_CCT")),
    IF('Reported Performance Table'!F236="Premium","Premium_CCT","Reported_CCT"))))</f>
        <v/>
      </c>
      <c r="K236" t="str">
        <f>IF('Reported Performance Table'!D236="","",IF(J236="LUNA_CCT",VLOOKUP('Reported Performance Table'!D236,'Master List'!$B$45:$E$143,4,FALSE),"Reported_BUG"))</f>
        <v/>
      </c>
      <c r="L236" t="str">
        <f>IF('Reported Performance Table'!D236="","",IF(AND('Reported Performance Table'!$E236="Yes",OR('Reported Performance Table'!$D236='Master List'!$B$45,'Reported Performance Table'!$D236='Master List'!$B$46,'Reported Performance Table'!$D236='Master List'!$B$47,'Reported Performance Table'!$D236='Master List'!$B$49,'Reported Performance Table'!$D236='Master List'!$B$51,'Reported Performance Table'!$D236='Master List'!$B$115,'Reported Performance Table'!$D236='Master List'!$B$118,'Reported Performance Table'!$D236='Master List'!$B$142)),"LUNA_Dimming","Dimming_Capability_and_Range"))</f>
        <v/>
      </c>
    </row>
    <row r="237" spans="1:12" x14ac:dyDescent="0.25">
      <c r="A237" s="54">
        <v>244</v>
      </c>
      <c r="B237" s="55"/>
      <c r="D237" s="21" t="e">
        <f>VLOOKUP('Reported Performance Table'!C237,'Master List'!$B$22:$C$41,2,FALSE)</f>
        <v>#N/A</v>
      </c>
      <c r="E237" t="e">
        <f>VLOOKUP('Reported Performance Table'!D237,'Master List'!$B$45:$C$143,2,FALSE)</f>
        <v>#N/A</v>
      </c>
      <c r="F237" t="e">
        <f>VLOOKUP('Reported Performance Table'!C237,'Master List'!$B$22:$D$42,3,FALSE)</f>
        <v>#N/A</v>
      </c>
      <c r="G237" s="100" t="e">
        <f>VLOOKUP('Reported Performance Table'!B237,'Master List'!$B$11:$D$19,3,FALSE)</f>
        <v>#N/A</v>
      </c>
      <c r="H237" t="e">
        <f t="shared" si="3"/>
        <v>#N/A</v>
      </c>
      <c r="I237" t="e">
        <f>IF(VLOOKUP('Reported Performance Table'!D237,'Master List'!$B$45:$D$143,3,FALSE)="","No",VLOOKUP('Reported Performance Table'!D237,'Master List'!$B$45:$D$143,3,FALSE))</f>
        <v>#N/A</v>
      </c>
      <c r="J237" s="178" t="str">
        <f>IF('Reported Performance Table'!D237="","",
  IF('Reported Performance Table'!E237="Yes",
   IF('Reported Performance Table'!F237="Premium","Premium_LUNA_CCT","LUNA_CCT"),
   IF('Reported Performance Table'!B237="Outdoor Luminaires",
    IF(OR('Reported Performance Table'!D237="Fuel Pump Canopy Luminaires",'Reported Performance Table'!D237="Sports Lighting"),
     IF('Reported Performance Table'!F237="Premium","Premium_Sports_and_Fuel_Pump_CCT", "Sports_and_Fuel_Pump_CCT"),
     IF('Reported Performance Table'!F237="Premium","Premium_Outdoor_CCT","Outdoor_CCT")),
    IF('Reported Performance Table'!F237="Premium","Premium_CCT","Reported_CCT"))))</f>
        <v/>
      </c>
      <c r="K237" t="str">
        <f>IF('Reported Performance Table'!D237="","",IF(J237="LUNA_CCT",VLOOKUP('Reported Performance Table'!D237,'Master List'!$B$45:$E$143,4,FALSE),"Reported_BUG"))</f>
        <v/>
      </c>
      <c r="L237" t="str">
        <f>IF('Reported Performance Table'!D237="","",IF(AND('Reported Performance Table'!$E237="Yes",OR('Reported Performance Table'!$D237='Master List'!$B$45,'Reported Performance Table'!$D237='Master List'!$B$46,'Reported Performance Table'!$D237='Master List'!$B$47,'Reported Performance Table'!$D237='Master List'!$B$49,'Reported Performance Table'!$D237='Master List'!$B$51,'Reported Performance Table'!$D237='Master List'!$B$115,'Reported Performance Table'!$D237='Master List'!$B$118,'Reported Performance Table'!$D237='Master List'!$B$142)),"LUNA_Dimming","Dimming_Capability_and_Range"))</f>
        <v/>
      </c>
    </row>
    <row r="238" spans="1:12" x14ac:dyDescent="0.25">
      <c r="A238" s="54">
        <v>245</v>
      </c>
      <c r="B238" s="55"/>
      <c r="D238" s="21" t="e">
        <f>VLOOKUP('Reported Performance Table'!C238,'Master List'!$B$22:$C$41,2,FALSE)</f>
        <v>#N/A</v>
      </c>
      <c r="E238" t="e">
        <f>VLOOKUP('Reported Performance Table'!D238,'Master List'!$B$45:$C$143,2,FALSE)</f>
        <v>#N/A</v>
      </c>
      <c r="F238" t="e">
        <f>VLOOKUP('Reported Performance Table'!C238,'Master List'!$B$22:$D$42,3,FALSE)</f>
        <v>#N/A</v>
      </c>
      <c r="G238" s="100" t="e">
        <f>VLOOKUP('Reported Performance Table'!B238,'Master List'!$B$11:$D$19,3,FALSE)</f>
        <v>#N/A</v>
      </c>
      <c r="H238" t="e">
        <f t="shared" si="3"/>
        <v>#N/A</v>
      </c>
      <c r="I238" t="e">
        <f>IF(VLOOKUP('Reported Performance Table'!D238,'Master List'!$B$45:$D$143,3,FALSE)="","No",VLOOKUP('Reported Performance Table'!D238,'Master List'!$B$45:$D$143,3,FALSE))</f>
        <v>#N/A</v>
      </c>
      <c r="J238" s="178" t="str">
        <f>IF('Reported Performance Table'!D238="","",
  IF('Reported Performance Table'!E238="Yes",
   IF('Reported Performance Table'!F238="Premium","Premium_LUNA_CCT","LUNA_CCT"),
   IF('Reported Performance Table'!B238="Outdoor Luminaires",
    IF(OR('Reported Performance Table'!D238="Fuel Pump Canopy Luminaires",'Reported Performance Table'!D238="Sports Lighting"),
     IF('Reported Performance Table'!F238="Premium","Premium_Sports_and_Fuel_Pump_CCT", "Sports_and_Fuel_Pump_CCT"),
     IF('Reported Performance Table'!F238="Premium","Premium_Outdoor_CCT","Outdoor_CCT")),
    IF('Reported Performance Table'!F238="Premium","Premium_CCT","Reported_CCT"))))</f>
        <v/>
      </c>
      <c r="K238" t="str">
        <f>IF('Reported Performance Table'!D238="","",IF(J238="LUNA_CCT",VLOOKUP('Reported Performance Table'!D238,'Master List'!$B$45:$E$143,4,FALSE),"Reported_BUG"))</f>
        <v/>
      </c>
      <c r="L238" t="str">
        <f>IF('Reported Performance Table'!D238="","",IF(AND('Reported Performance Table'!$E238="Yes",OR('Reported Performance Table'!$D238='Master List'!$B$45,'Reported Performance Table'!$D238='Master List'!$B$46,'Reported Performance Table'!$D238='Master List'!$B$47,'Reported Performance Table'!$D238='Master List'!$B$49,'Reported Performance Table'!$D238='Master List'!$B$51,'Reported Performance Table'!$D238='Master List'!$B$115,'Reported Performance Table'!$D238='Master List'!$B$118,'Reported Performance Table'!$D238='Master List'!$B$142)),"LUNA_Dimming","Dimming_Capability_and_Range"))</f>
        <v/>
      </c>
    </row>
    <row r="239" spans="1:12" x14ac:dyDescent="0.25">
      <c r="A239" s="54">
        <v>246</v>
      </c>
      <c r="B239" s="55"/>
      <c r="D239" s="21" t="e">
        <f>VLOOKUP('Reported Performance Table'!C239,'Master List'!$B$22:$C$41,2,FALSE)</f>
        <v>#N/A</v>
      </c>
      <c r="E239" t="e">
        <f>VLOOKUP('Reported Performance Table'!D239,'Master List'!$B$45:$C$143,2,FALSE)</f>
        <v>#N/A</v>
      </c>
      <c r="F239" t="e">
        <f>VLOOKUP('Reported Performance Table'!C239,'Master List'!$B$22:$D$42,3,FALSE)</f>
        <v>#N/A</v>
      </c>
      <c r="G239" s="100" t="e">
        <f>VLOOKUP('Reported Performance Table'!B239,'Master List'!$B$11:$D$19,3,FALSE)</f>
        <v>#N/A</v>
      </c>
      <c r="H239" t="e">
        <f t="shared" si="3"/>
        <v>#N/A</v>
      </c>
      <c r="I239" t="e">
        <f>IF(VLOOKUP('Reported Performance Table'!D239,'Master List'!$B$45:$D$143,3,FALSE)="","No",VLOOKUP('Reported Performance Table'!D239,'Master List'!$B$45:$D$143,3,FALSE))</f>
        <v>#N/A</v>
      </c>
      <c r="J239" s="178" t="str">
        <f>IF('Reported Performance Table'!D239="","",
  IF('Reported Performance Table'!E239="Yes",
   IF('Reported Performance Table'!F239="Premium","Premium_LUNA_CCT","LUNA_CCT"),
   IF('Reported Performance Table'!B239="Outdoor Luminaires",
    IF(OR('Reported Performance Table'!D239="Fuel Pump Canopy Luminaires",'Reported Performance Table'!D239="Sports Lighting"),
     IF('Reported Performance Table'!F239="Premium","Premium_Sports_and_Fuel_Pump_CCT", "Sports_and_Fuel_Pump_CCT"),
     IF('Reported Performance Table'!F239="Premium","Premium_Outdoor_CCT","Outdoor_CCT")),
    IF('Reported Performance Table'!F239="Premium","Premium_CCT","Reported_CCT"))))</f>
        <v/>
      </c>
      <c r="K239" t="str">
        <f>IF('Reported Performance Table'!D239="","",IF(J239="LUNA_CCT",VLOOKUP('Reported Performance Table'!D239,'Master List'!$B$45:$E$143,4,FALSE),"Reported_BUG"))</f>
        <v/>
      </c>
      <c r="L239" t="str">
        <f>IF('Reported Performance Table'!D239="","",IF(AND('Reported Performance Table'!$E239="Yes",OR('Reported Performance Table'!$D239='Master List'!$B$45,'Reported Performance Table'!$D239='Master List'!$B$46,'Reported Performance Table'!$D239='Master List'!$B$47,'Reported Performance Table'!$D239='Master List'!$B$49,'Reported Performance Table'!$D239='Master List'!$B$51,'Reported Performance Table'!$D239='Master List'!$B$115,'Reported Performance Table'!$D239='Master List'!$B$118,'Reported Performance Table'!$D239='Master List'!$B$142)),"LUNA_Dimming","Dimming_Capability_and_Range"))</f>
        <v/>
      </c>
    </row>
    <row r="240" spans="1:12" x14ac:dyDescent="0.25">
      <c r="A240" s="54">
        <v>247</v>
      </c>
      <c r="B240" s="55"/>
      <c r="D240" s="21" t="e">
        <f>VLOOKUP('Reported Performance Table'!C240,'Master List'!$B$22:$C$41,2,FALSE)</f>
        <v>#N/A</v>
      </c>
      <c r="E240" t="e">
        <f>VLOOKUP('Reported Performance Table'!D240,'Master List'!$B$45:$C$143,2,FALSE)</f>
        <v>#N/A</v>
      </c>
      <c r="F240" t="e">
        <f>VLOOKUP('Reported Performance Table'!C240,'Master List'!$B$22:$D$42,3,FALSE)</f>
        <v>#N/A</v>
      </c>
      <c r="G240" s="100" t="e">
        <f>VLOOKUP('Reported Performance Table'!B240,'Master List'!$B$11:$D$19,3,FALSE)</f>
        <v>#N/A</v>
      </c>
      <c r="H240" t="e">
        <f t="shared" si="3"/>
        <v>#N/A</v>
      </c>
      <c r="I240" t="e">
        <f>IF(VLOOKUP('Reported Performance Table'!D240,'Master List'!$B$45:$D$143,3,FALSE)="","No",VLOOKUP('Reported Performance Table'!D240,'Master List'!$B$45:$D$143,3,FALSE))</f>
        <v>#N/A</v>
      </c>
      <c r="J240" s="178" t="str">
        <f>IF('Reported Performance Table'!D240="","",
  IF('Reported Performance Table'!E240="Yes",
   IF('Reported Performance Table'!F240="Premium","Premium_LUNA_CCT","LUNA_CCT"),
   IF('Reported Performance Table'!B240="Outdoor Luminaires",
    IF(OR('Reported Performance Table'!D240="Fuel Pump Canopy Luminaires",'Reported Performance Table'!D240="Sports Lighting"),
     IF('Reported Performance Table'!F240="Premium","Premium_Sports_and_Fuel_Pump_CCT", "Sports_and_Fuel_Pump_CCT"),
     IF('Reported Performance Table'!F240="Premium","Premium_Outdoor_CCT","Outdoor_CCT")),
    IF('Reported Performance Table'!F240="Premium","Premium_CCT","Reported_CCT"))))</f>
        <v/>
      </c>
      <c r="K240" t="str">
        <f>IF('Reported Performance Table'!D240="","",IF(J240="LUNA_CCT",VLOOKUP('Reported Performance Table'!D240,'Master List'!$B$45:$E$143,4,FALSE),"Reported_BUG"))</f>
        <v/>
      </c>
      <c r="L240" t="str">
        <f>IF('Reported Performance Table'!D240="","",IF(AND('Reported Performance Table'!$E240="Yes",OR('Reported Performance Table'!$D240='Master List'!$B$45,'Reported Performance Table'!$D240='Master List'!$B$46,'Reported Performance Table'!$D240='Master List'!$B$47,'Reported Performance Table'!$D240='Master List'!$B$49,'Reported Performance Table'!$D240='Master List'!$B$51,'Reported Performance Table'!$D240='Master List'!$B$115,'Reported Performance Table'!$D240='Master List'!$B$118,'Reported Performance Table'!$D240='Master List'!$B$142)),"LUNA_Dimming","Dimming_Capability_and_Range"))</f>
        <v/>
      </c>
    </row>
    <row r="241" spans="1:12" x14ac:dyDescent="0.25">
      <c r="A241" s="54">
        <v>248</v>
      </c>
      <c r="B241" s="55"/>
      <c r="D241" s="21" t="e">
        <f>VLOOKUP('Reported Performance Table'!C241,'Master List'!$B$22:$C$41,2,FALSE)</f>
        <v>#N/A</v>
      </c>
      <c r="E241" t="e">
        <f>VLOOKUP('Reported Performance Table'!D241,'Master List'!$B$45:$C$143,2,FALSE)</f>
        <v>#N/A</v>
      </c>
      <c r="F241" t="e">
        <f>VLOOKUP('Reported Performance Table'!C241,'Master List'!$B$22:$D$42,3,FALSE)</f>
        <v>#N/A</v>
      </c>
      <c r="G241" s="100" t="e">
        <f>VLOOKUP('Reported Performance Table'!B241,'Master List'!$B$11:$D$19,3,FALSE)</f>
        <v>#N/A</v>
      </c>
      <c r="H241" t="e">
        <f t="shared" si="3"/>
        <v>#N/A</v>
      </c>
      <c r="I241" t="e">
        <f>IF(VLOOKUP('Reported Performance Table'!D241,'Master List'!$B$45:$D$143,3,FALSE)="","No",VLOOKUP('Reported Performance Table'!D241,'Master List'!$B$45:$D$143,3,FALSE))</f>
        <v>#N/A</v>
      </c>
      <c r="J241" s="178" t="str">
        <f>IF('Reported Performance Table'!D241="","",
  IF('Reported Performance Table'!E241="Yes",
   IF('Reported Performance Table'!F241="Premium","Premium_LUNA_CCT","LUNA_CCT"),
   IF('Reported Performance Table'!B241="Outdoor Luminaires",
    IF(OR('Reported Performance Table'!D241="Fuel Pump Canopy Luminaires",'Reported Performance Table'!D241="Sports Lighting"),
     IF('Reported Performance Table'!F241="Premium","Premium_Sports_and_Fuel_Pump_CCT", "Sports_and_Fuel_Pump_CCT"),
     IF('Reported Performance Table'!F241="Premium","Premium_Outdoor_CCT","Outdoor_CCT")),
    IF('Reported Performance Table'!F241="Premium","Premium_CCT","Reported_CCT"))))</f>
        <v/>
      </c>
      <c r="K241" t="str">
        <f>IF('Reported Performance Table'!D241="","",IF(J241="LUNA_CCT",VLOOKUP('Reported Performance Table'!D241,'Master List'!$B$45:$E$143,4,FALSE),"Reported_BUG"))</f>
        <v/>
      </c>
      <c r="L241" t="str">
        <f>IF('Reported Performance Table'!D241="","",IF(AND('Reported Performance Table'!$E241="Yes",OR('Reported Performance Table'!$D241='Master List'!$B$45,'Reported Performance Table'!$D241='Master List'!$B$46,'Reported Performance Table'!$D241='Master List'!$B$47,'Reported Performance Table'!$D241='Master List'!$B$49,'Reported Performance Table'!$D241='Master List'!$B$51,'Reported Performance Table'!$D241='Master List'!$B$115,'Reported Performance Table'!$D241='Master List'!$B$118,'Reported Performance Table'!$D241='Master List'!$B$142)),"LUNA_Dimming","Dimming_Capability_and_Range"))</f>
        <v/>
      </c>
    </row>
    <row r="242" spans="1:12" x14ac:dyDescent="0.25">
      <c r="A242" s="54">
        <v>249</v>
      </c>
      <c r="B242" s="55"/>
      <c r="D242" s="21" t="e">
        <f>VLOOKUP('Reported Performance Table'!C242,'Master List'!$B$22:$C$41,2,FALSE)</f>
        <v>#N/A</v>
      </c>
      <c r="E242" t="e">
        <f>VLOOKUP('Reported Performance Table'!D242,'Master List'!$B$45:$C$143,2,FALSE)</f>
        <v>#N/A</v>
      </c>
      <c r="F242" t="e">
        <f>VLOOKUP('Reported Performance Table'!C242,'Master List'!$B$22:$D$42,3,FALSE)</f>
        <v>#N/A</v>
      </c>
      <c r="G242" s="100" t="e">
        <f>VLOOKUP('Reported Performance Table'!B242,'Master List'!$B$11:$D$19,3,FALSE)</f>
        <v>#N/A</v>
      </c>
      <c r="H242" t="e">
        <f t="shared" si="3"/>
        <v>#N/A</v>
      </c>
      <c r="I242" t="e">
        <f>IF(VLOOKUP('Reported Performance Table'!D242,'Master List'!$B$45:$D$143,3,FALSE)="","No",VLOOKUP('Reported Performance Table'!D242,'Master List'!$B$45:$D$143,3,FALSE))</f>
        <v>#N/A</v>
      </c>
      <c r="J242" s="178" t="str">
        <f>IF('Reported Performance Table'!D242="","",
  IF('Reported Performance Table'!E242="Yes",
   IF('Reported Performance Table'!F242="Premium","Premium_LUNA_CCT","LUNA_CCT"),
   IF('Reported Performance Table'!B242="Outdoor Luminaires",
    IF(OR('Reported Performance Table'!D242="Fuel Pump Canopy Luminaires",'Reported Performance Table'!D242="Sports Lighting"),
     IF('Reported Performance Table'!F242="Premium","Premium_Sports_and_Fuel_Pump_CCT", "Sports_and_Fuel_Pump_CCT"),
     IF('Reported Performance Table'!F242="Premium","Premium_Outdoor_CCT","Outdoor_CCT")),
    IF('Reported Performance Table'!F242="Premium","Premium_CCT","Reported_CCT"))))</f>
        <v/>
      </c>
      <c r="K242" t="str">
        <f>IF('Reported Performance Table'!D242="","",IF(J242="LUNA_CCT",VLOOKUP('Reported Performance Table'!D242,'Master List'!$B$45:$E$143,4,FALSE),"Reported_BUG"))</f>
        <v/>
      </c>
      <c r="L242" t="str">
        <f>IF('Reported Performance Table'!D242="","",IF(AND('Reported Performance Table'!$E242="Yes",OR('Reported Performance Table'!$D242='Master List'!$B$45,'Reported Performance Table'!$D242='Master List'!$B$46,'Reported Performance Table'!$D242='Master List'!$B$47,'Reported Performance Table'!$D242='Master List'!$B$49,'Reported Performance Table'!$D242='Master List'!$B$51,'Reported Performance Table'!$D242='Master List'!$B$115,'Reported Performance Table'!$D242='Master List'!$B$118,'Reported Performance Table'!$D242='Master List'!$B$142)),"LUNA_Dimming","Dimming_Capability_and_Range"))</f>
        <v/>
      </c>
    </row>
    <row r="243" spans="1:12" x14ac:dyDescent="0.25">
      <c r="A243" s="54">
        <v>250</v>
      </c>
      <c r="B243" s="55"/>
      <c r="D243" s="21" t="e">
        <f>VLOOKUP('Reported Performance Table'!C243,'Master List'!$B$22:$C$41,2,FALSE)</f>
        <v>#N/A</v>
      </c>
      <c r="E243" t="e">
        <f>VLOOKUP('Reported Performance Table'!D243,'Master List'!$B$45:$C$143,2,FALSE)</f>
        <v>#N/A</v>
      </c>
      <c r="F243" t="e">
        <f>VLOOKUP('Reported Performance Table'!C243,'Master List'!$B$22:$D$42,3,FALSE)</f>
        <v>#N/A</v>
      </c>
      <c r="G243" s="100" t="e">
        <f>VLOOKUP('Reported Performance Table'!B243,'Master List'!$B$11:$D$19,3,FALSE)</f>
        <v>#N/A</v>
      </c>
      <c r="H243" t="e">
        <f t="shared" si="3"/>
        <v>#N/A</v>
      </c>
      <c r="I243" t="e">
        <f>IF(VLOOKUP('Reported Performance Table'!D243,'Master List'!$B$45:$D$143,3,FALSE)="","No",VLOOKUP('Reported Performance Table'!D243,'Master List'!$B$45:$D$143,3,FALSE))</f>
        <v>#N/A</v>
      </c>
      <c r="J243" s="178" t="str">
        <f>IF('Reported Performance Table'!D243="","",
  IF('Reported Performance Table'!E243="Yes",
   IF('Reported Performance Table'!F243="Premium","Premium_LUNA_CCT","LUNA_CCT"),
   IF('Reported Performance Table'!B243="Outdoor Luminaires",
    IF(OR('Reported Performance Table'!D243="Fuel Pump Canopy Luminaires",'Reported Performance Table'!D243="Sports Lighting"),
     IF('Reported Performance Table'!F243="Premium","Premium_Sports_and_Fuel_Pump_CCT", "Sports_and_Fuel_Pump_CCT"),
     IF('Reported Performance Table'!F243="Premium","Premium_Outdoor_CCT","Outdoor_CCT")),
    IF('Reported Performance Table'!F243="Premium","Premium_CCT","Reported_CCT"))))</f>
        <v/>
      </c>
      <c r="K243" t="str">
        <f>IF('Reported Performance Table'!D243="","",IF(J243="LUNA_CCT",VLOOKUP('Reported Performance Table'!D243,'Master List'!$B$45:$E$143,4,FALSE),"Reported_BUG"))</f>
        <v/>
      </c>
      <c r="L243" t="str">
        <f>IF('Reported Performance Table'!D243="","",IF(AND('Reported Performance Table'!$E243="Yes",OR('Reported Performance Table'!$D243='Master List'!$B$45,'Reported Performance Table'!$D243='Master List'!$B$46,'Reported Performance Table'!$D243='Master List'!$B$47,'Reported Performance Table'!$D243='Master List'!$B$49,'Reported Performance Table'!$D243='Master List'!$B$51,'Reported Performance Table'!$D243='Master List'!$B$115,'Reported Performance Table'!$D243='Master List'!$B$118,'Reported Performance Table'!$D243='Master List'!$B$142)),"LUNA_Dimming","Dimming_Capability_and_Range"))</f>
        <v/>
      </c>
    </row>
    <row r="244" spans="1:12" x14ac:dyDescent="0.25">
      <c r="A244" s="54">
        <v>251</v>
      </c>
      <c r="B244" s="55"/>
      <c r="D244" s="21" t="e">
        <f>VLOOKUP('Reported Performance Table'!C244,'Master List'!$B$22:$C$41,2,FALSE)</f>
        <v>#N/A</v>
      </c>
      <c r="E244" t="e">
        <f>VLOOKUP('Reported Performance Table'!D244,'Master List'!$B$45:$C$143,2,FALSE)</f>
        <v>#N/A</v>
      </c>
      <c r="F244" t="e">
        <f>VLOOKUP('Reported Performance Table'!C244,'Master List'!$B$22:$D$42,3,FALSE)</f>
        <v>#N/A</v>
      </c>
      <c r="G244" s="100" t="e">
        <f>VLOOKUP('Reported Performance Table'!B244,'Master List'!$B$11:$D$19,3,FALSE)</f>
        <v>#N/A</v>
      </c>
      <c r="H244" t="e">
        <f t="shared" si="3"/>
        <v>#N/A</v>
      </c>
      <c r="I244" t="e">
        <f>IF(VLOOKUP('Reported Performance Table'!D244,'Master List'!$B$45:$D$143,3,FALSE)="","No",VLOOKUP('Reported Performance Table'!D244,'Master List'!$B$45:$D$143,3,FALSE))</f>
        <v>#N/A</v>
      </c>
      <c r="J244" s="178" t="str">
        <f>IF('Reported Performance Table'!D244="","",
  IF('Reported Performance Table'!E244="Yes",
   IF('Reported Performance Table'!F244="Premium","Premium_LUNA_CCT","LUNA_CCT"),
   IF('Reported Performance Table'!B244="Outdoor Luminaires",
    IF(OR('Reported Performance Table'!D244="Fuel Pump Canopy Luminaires",'Reported Performance Table'!D244="Sports Lighting"),
     IF('Reported Performance Table'!F244="Premium","Premium_Sports_and_Fuel_Pump_CCT", "Sports_and_Fuel_Pump_CCT"),
     IF('Reported Performance Table'!F244="Premium","Premium_Outdoor_CCT","Outdoor_CCT")),
    IF('Reported Performance Table'!F244="Premium","Premium_CCT","Reported_CCT"))))</f>
        <v/>
      </c>
      <c r="K244" t="str">
        <f>IF('Reported Performance Table'!D244="","",IF(J244="LUNA_CCT",VLOOKUP('Reported Performance Table'!D244,'Master List'!$B$45:$E$143,4,FALSE),"Reported_BUG"))</f>
        <v/>
      </c>
      <c r="L244" t="str">
        <f>IF('Reported Performance Table'!D244="","",IF(AND('Reported Performance Table'!$E244="Yes",OR('Reported Performance Table'!$D244='Master List'!$B$45,'Reported Performance Table'!$D244='Master List'!$B$46,'Reported Performance Table'!$D244='Master List'!$B$47,'Reported Performance Table'!$D244='Master List'!$B$49,'Reported Performance Table'!$D244='Master List'!$B$51,'Reported Performance Table'!$D244='Master List'!$B$115,'Reported Performance Table'!$D244='Master List'!$B$118,'Reported Performance Table'!$D244='Master List'!$B$142)),"LUNA_Dimming","Dimming_Capability_and_Range"))</f>
        <v/>
      </c>
    </row>
    <row r="245" spans="1:12" x14ac:dyDescent="0.25">
      <c r="A245" s="54">
        <v>252</v>
      </c>
      <c r="B245" s="55"/>
      <c r="D245" s="21" t="e">
        <f>VLOOKUP('Reported Performance Table'!C245,'Master List'!$B$22:$C$41,2,FALSE)</f>
        <v>#N/A</v>
      </c>
      <c r="E245" t="e">
        <f>VLOOKUP('Reported Performance Table'!D245,'Master List'!$B$45:$C$143,2,FALSE)</f>
        <v>#N/A</v>
      </c>
      <c r="F245" t="e">
        <f>VLOOKUP('Reported Performance Table'!C245,'Master List'!$B$22:$D$42,3,FALSE)</f>
        <v>#N/A</v>
      </c>
      <c r="G245" s="100" t="e">
        <f>VLOOKUP('Reported Performance Table'!B245,'Master List'!$B$11:$D$19,3,FALSE)</f>
        <v>#N/A</v>
      </c>
      <c r="H245" t="e">
        <f t="shared" si="3"/>
        <v>#N/A</v>
      </c>
      <c r="I245" t="e">
        <f>IF(VLOOKUP('Reported Performance Table'!D245,'Master List'!$B$45:$D$143,3,FALSE)="","No",VLOOKUP('Reported Performance Table'!D245,'Master List'!$B$45:$D$143,3,FALSE))</f>
        <v>#N/A</v>
      </c>
      <c r="J245" s="178" t="str">
        <f>IF('Reported Performance Table'!D245="","",
  IF('Reported Performance Table'!E245="Yes",
   IF('Reported Performance Table'!F245="Premium","Premium_LUNA_CCT","LUNA_CCT"),
   IF('Reported Performance Table'!B245="Outdoor Luminaires",
    IF(OR('Reported Performance Table'!D245="Fuel Pump Canopy Luminaires",'Reported Performance Table'!D245="Sports Lighting"),
     IF('Reported Performance Table'!F245="Premium","Premium_Sports_and_Fuel_Pump_CCT", "Sports_and_Fuel_Pump_CCT"),
     IF('Reported Performance Table'!F245="Premium","Premium_Outdoor_CCT","Outdoor_CCT")),
    IF('Reported Performance Table'!F245="Premium","Premium_CCT","Reported_CCT"))))</f>
        <v/>
      </c>
      <c r="K245" t="str">
        <f>IF('Reported Performance Table'!D245="","",IF(J245="LUNA_CCT",VLOOKUP('Reported Performance Table'!D245,'Master List'!$B$45:$E$143,4,FALSE),"Reported_BUG"))</f>
        <v/>
      </c>
      <c r="L245" t="str">
        <f>IF('Reported Performance Table'!D245="","",IF(AND('Reported Performance Table'!$E245="Yes",OR('Reported Performance Table'!$D245='Master List'!$B$45,'Reported Performance Table'!$D245='Master List'!$B$46,'Reported Performance Table'!$D245='Master List'!$B$47,'Reported Performance Table'!$D245='Master List'!$B$49,'Reported Performance Table'!$D245='Master List'!$B$51,'Reported Performance Table'!$D245='Master List'!$B$115,'Reported Performance Table'!$D245='Master List'!$B$118,'Reported Performance Table'!$D245='Master List'!$B$142)),"LUNA_Dimming","Dimming_Capability_and_Range"))</f>
        <v/>
      </c>
    </row>
    <row r="246" spans="1:12" x14ac:dyDescent="0.25">
      <c r="A246" s="54">
        <v>253</v>
      </c>
      <c r="B246" s="55"/>
      <c r="D246" s="21" t="e">
        <f>VLOOKUP('Reported Performance Table'!C246,'Master List'!$B$22:$C$41,2,FALSE)</f>
        <v>#N/A</v>
      </c>
      <c r="E246" t="e">
        <f>VLOOKUP('Reported Performance Table'!D246,'Master List'!$B$45:$C$143,2,FALSE)</f>
        <v>#N/A</v>
      </c>
      <c r="F246" t="e">
        <f>VLOOKUP('Reported Performance Table'!C246,'Master List'!$B$22:$D$42,3,FALSE)</f>
        <v>#N/A</v>
      </c>
      <c r="G246" s="100" t="e">
        <f>VLOOKUP('Reported Performance Table'!B246,'Master List'!$B$11:$D$19,3,FALSE)</f>
        <v>#N/A</v>
      </c>
      <c r="H246" t="e">
        <f t="shared" si="3"/>
        <v>#N/A</v>
      </c>
      <c r="I246" t="e">
        <f>IF(VLOOKUP('Reported Performance Table'!D246,'Master List'!$B$45:$D$143,3,FALSE)="","No",VLOOKUP('Reported Performance Table'!D246,'Master List'!$B$45:$D$143,3,FALSE))</f>
        <v>#N/A</v>
      </c>
      <c r="J246" s="178" t="str">
        <f>IF('Reported Performance Table'!D246="","",
  IF('Reported Performance Table'!E246="Yes",
   IF('Reported Performance Table'!F246="Premium","Premium_LUNA_CCT","LUNA_CCT"),
   IF('Reported Performance Table'!B246="Outdoor Luminaires",
    IF(OR('Reported Performance Table'!D246="Fuel Pump Canopy Luminaires",'Reported Performance Table'!D246="Sports Lighting"),
     IF('Reported Performance Table'!F246="Premium","Premium_Sports_and_Fuel_Pump_CCT", "Sports_and_Fuel_Pump_CCT"),
     IF('Reported Performance Table'!F246="Premium","Premium_Outdoor_CCT","Outdoor_CCT")),
    IF('Reported Performance Table'!F246="Premium","Premium_CCT","Reported_CCT"))))</f>
        <v/>
      </c>
      <c r="K246" t="str">
        <f>IF('Reported Performance Table'!D246="","",IF(J246="LUNA_CCT",VLOOKUP('Reported Performance Table'!D246,'Master List'!$B$45:$E$143,4,FALSE),"Reported_BUG"))</f>
        <v/>
      </c>
      <c r="L246" t="str">
        <f>IF('Reported Performance Table'!D246="","",IF(AND('Reported Performance Table'!$E246="Yes",OR('Reported Performance Table'!$D246='Master List'!$B$45,'Reported Performance Table'!$D246='Master List'!$B$46,'Reported Performance Table'!$D246='Master List'!$B$47,'Reported Performance Table'!$D246='Master List'!$B$49,'Reported Performance Table'!$D246='Master List'!$B$51,'Reported Performance Table'!$D246='Master List'!$B$115,'Reported Performance Table'!$D246='Master List'!$B$118,'Reported Performance Table'!$D246='Master List'!$B$142)),"LUNA_Dimming","Dimming_Capability_and_Range"))</f>
        <v/>
      </c>
    </row>
    <row r="247" spans="1:12" x14ac:dyDescent="0.25">
      <c r="A247" s="54">
        <v>254</v>
      </c>
      <c r="B247" s="55"/>
      <c r="D247" s="21" t="e">
        <f>VLOOKUP('Reported Performance Table'!C247,'Master List'!$B$22:$C$41,2,FALSE)</f>
        <v>#N/A</v>
      </c>
      <c r="E247" t="e">
        <f>VLOOKUP('Reported Performance Table'!D247,'Master List'!$B$45:$C$143,2,FALSE)</f>
        <v>#N/A</v>
      </c>
      <c r="F247" t="e">
        <f>VLOOKUP('Reported Performance Table'!C247,'Master List'!$B$22:$D$42,3,FALSE)</f>
        <v>#N/A</v>
      </c>
      <c r="G247" s="100" t="e">
        <f>VLOOKUP('Reported Performance Table'!B247,'Master List'!$B$11:$D$19,3,FALSE)</f>
        <v>#N/A</v>
      </c>
      <c r="H247" t="e">
        <f t="shared" si="3"/>
        <v>#N/A</v>
      </c>
      <c r="I247" t="e">
        <f>IF(VLOOKUP('Reported Performance Table'!D247,'Master List'!$B$45:$D$143,3,FALSE)="","No",VLOOKUP('Reported Performance Table'!D247,'Master List'!$B$45:$D$143,3,FALSE))</f>
        <v>#N/A</v>
      </c>
      <c r="J247" s="178" t="str">
        <f>IF('Reported Performance Table'!D247="","",
  IF('Reported Performance Table'!E247="Yes",
   IF('Reported Performance Table'!F247="Premium","Premium_LUNA_CCT","LUNA_CCT"),
   IF('Reported Performance Table'!B247="Outdoor Luminaires",
    IF(OR('Reported Performance Table'!D247="Fuel Pump Canopy Luminaires",'Reported Performance Table'!D247="Sports Lighting"),
     IF('Reported Performance Table'!F247="Premium","Premium_Sports_and_Fuel_Pump_CCT", "Sports_and_Fuel_Pump_CCT"),
     IF('Reported Performance Table'!F247="Premium","Premium_Outdoor_CCT","Outdoor_CCT")),
    IF('Reported Performance Table'!F247="Premium","Premium_CCT","Reported_CCT"))))</f>
        <v/>
      </c>
      <c r="K247" t="str">
        <f>IF('Reported Performance Table'!D247="","",IF(J247="LUNA_CCT",VLOOKUP('Reported Performance Table'!D247,'Master List'!$B$45:$E$143,4,FALSE),"Reported_BUG"))</f>
        <v/>
      </c>
      <c r="L247" t="str">
        <f>IF('Reported Performance Table'!D247="","",IF(AND('Reported Performance Table'!$E247="Yes",OR('Reported Performance Table'!$D247='Master List'!$B$45,'Reported Performance Table'!$D247='Master List'!$B$46,'Reported Performance Table'!$D247='Master List'!$B$47,'Reported Performance Table'!$D247='Master List'!$B$49,'Reported Performance Table'!$D247='Master List'!$B$51,'Reported Performance Table'!$D247='Master List'!$B$115,'Reported Performance Table'!$D247='Master List'!$B$118,'Reported Performance Table'!$D247='Master List'!$B$142)),"LUNA_Dimming","Dimming_Capability_and_Range"))</f>
        <v/>
      </c>
    </row>
    <row r="248" spans="1:12" x14ac:dyDescent="0.25">
      <c r="A248" s="54">
        <v>255</v>
      </c>
      <c r="B248" s="55"/>
      <c r="D248" s="21" t="e">
        <f>VLOOKUP('Reported Performance Table'!C248,'Master List'!$B$22:$C$41,2,FALSE)</f>
        <v>#N/A</v>
      </c>
      <c r="E248" t="e">
        <f>VLOOKUP('Reported Performance Table'!D248,'Master List'!$B$45:$C$143,2,FALSE)</f>
        <v>#N/A</v>
      </c>
      <c r="F248" t="e">
        <f>VLOOKUP('Reported Performance Table'!C248,'Master List'!$B$22:$D$42,3,FALSE)</f>
        <v>#N/A</v>
      </c>
      <c r="G248" s="100" t="e">
        <f>VLOOKUP('Reported Performance Table'!B248,'Master List'!$B$11:$D$19,3,FALSE)</f>
        <v>#N/A</v>
      </c>
      <c r="H248" t="e">
        <f t="shared" si="3"/>
        <v>#N/A</v>
      </c>
      <c r="I248" t="e">
        <f>IF(VLOOKUP('Reported Performance Table'!D248,'Master List'!$B$45:$D$143,3,FALSE)="","No",VLOOKUP('Reported Performance Table'!D248,'Master List'!$B$45:$D$143,3,FALSE))</f>
        <v>#N/A</v>
      </c>
      <c r="J248" s="178" t="str">
        <f>IF('Reported Performance Table'!D248="","",
  IF('Reported Performance Table'!E248="Yes",
   IF('Reported Performance Table'!F248="Premium","Premium_LUNA_CCT","LUNA_CCT"),
   IF('Reported Performance Table'!B248="Outdoor Luminaires",
    IF(OR('Reported Performance Table'!D248="Fuel Pump Canopy Luminaires",'Reported Performance Table'!D248="Sports Lighting"),
     IF('Reported Performance Table'!F248="Premium","Premium_Sports_and_Fuel_Pump_CCT", "Sports_and_Fuel_Pump_CCT"),
     IF('Reported Performance Table'!F248="Premium","Premium_Outdoor_CCT","Outdoor_CCT")),
    IF('Reported Performance Table'!F248="Premium","Premium_CCT","Reported_CCT"))))</f>
        <v/>
      </c>
      <c r="K248" t="str">
        <f>IF('Reported Performance Table'!D248="","",IF(J248="LUNA_CCT",VLOOKUP('Reported Performance Table'!D248,'Master List'!$B$45:$E$143,4,FALSE),"Reported_BUG"))</f>
        <v/>
      </c>
      <c r="L248" t="str">
        <f>IF('Reported Performance Table'!D248="","",IF(AND('Reported Performance Table'!$E248="Yes",OR('Reported Performance Table'!$D248='Master List'!$B$45,'Reported Performance Table'!$D248='Master List'!$B$46,'Reported Performance Table'!$D248='Master List'!$B$47,'Reported Performance Table'!$D248='Master List'!$B$49,'Reported Performance Table'!$D248='Master List'!$B$51,'Reported Performance Table'!$D248='Master List'!$B$115,'Reported Performance Table'!$D248='Master List'!$B$118,'Reported Performance Table'!$D248='Master List'!$B$142)),"LUNA_Dimming","Dimming_Capability_and_Range"))</f>
        <v/>
      </c>
    </row>
    <row r="249" spans="1:12" x14ac:dyDescent="0.25">
      <c r="A249" s="54">
        <v>256</v>
      </c>
      <c r="B249" s="55"/>
      <c r="D249" s="21" t="e">
        <f>VLOOKUP('Reported Performance Table'!C249,'Master List'!$B$22:$C$41,2,FALSE)</f>
        <v>#N/A</v>
      </c>
      <c r="E249" t="e">
        <f>VLOOKUP('Reported Performance Table'!D249,'Master List'!$B$45:$C$143,2,FALSE)</f>
        <v>#N/A</v>
      </c>
      <c r="F249" t="e">
        <f>VLOOKUP('Reported Performance Table'!C249,'Master List'!$B$22:$D$42,3,FALSE)</f>
        <v>#N/A</v>
      </c>
      <c r="G249" s="100" t="e">
        <f>VLOOKUP('Reported Performance Table'!B249,'Master List'!$B$11:$D$19,3,FALSE)</f>
        <v>#N/A</v>
      </c>
      <c r="H249" t="e">
        <f t="shared" si="3"/>
        <v>#N/A</v>
      </c>
      <c r="I249" t="e">
        <f>IF(VLOOKUP('Reported Performance Table'!D249,'Master List'!$B$45:$D$143,3,FALSE)="","No",VLOOKUP('Reported Performance Table'!D249,'Master List'!$B$45:$D$143,3,FALSE))</f>
        <v>#N/A</v>
      </c>
      <c r="J249" s="178" t="str">
        <f>IF('Reported Performance Table'!D249="","",
  IF('Reported Performance Table'!E249="Yes",
   IF('Reported Performance Table'!F249="Premium","Premium_LUNA_CCT","LUNA_CCT"),
   IF('Reported Performance Table'!B249="Outdoor Luminaires",
    IF(OR('Reported Performance Table'!D249="Fuel Pump Canopy Luminaires",'Reported Performance Table'!D249="Sports Lighting"),
     IF('Reported Performance Table'!F249="Premium","Premium_Sports_and_Fuel_Pump_CCT", "Sports_and_Fuel_Pump_CCT"),
     IF('Reported Performance Table'!F249="Premium","Premium_Outdoor_CCT","Outdoor_CCT")),
    IF('Reported Performance Table'!F249="Premium","Premium_CCT","Reported_CCT"))))</f>
        <v/>
      </c>
      <c r="K249" t="str">
        <f>IF('Reported Performance Table'!D249="","",IF(J249="LUNA_CCT",VLOOKUP('Reported Performance Table'!D249,'Master List'!$B$45:$E$143,4,FALSE),"Reported_BUG"))</f>
        <v/>
      </c>
      <c r="L249" t="str">
        <f>IF('Reported Performance Table'!D249="","",IF(AND('Reported Performance Table'!$E249="Yes",OR('Reported Performance Table'!$D249='Master List'!$B$45,'Reported Performance Table'!$D249='Master List'!$B$46,'Reported Performance Table'!$D249='Master List'!$B$47,'Reported Performance Table'!$D249='Master List'!$B$49,'Reported Performance Table'!$D249='Master List'!$B$51,'Reported Performance Table'!$D249='Master List'!$B$115,'Reported Performance Table'!$D249='Master List'!$B$118,'Reported Performance Table'!$D249='Master List'!$B$142)),"LUNA_Dimming","Dimming_Capability_and_Range"))</f>
        <v/>
      </c>
    </row>
    <row r="250" spans="1:12" x14ac:dyDescent="0.25">
      <c r="A250" s="54">
        <v>257</v>
      </c>
      <c r="B250" s="55"/>
      <c r="D250" s="21" t="e">
        <f>VLOOKUP('Reported Performance Table'!C250,'Master List'!$B$22:$C$41,2,FALSE)</f>
        <v>#N/A</v>
      </c>
      <c r="E250" t="e">
        <f>VLOOKUP('Reported Performance Table'!D250,'Master List'!$B$45:$C$143,2,FALSE)</f>
        <v>#N/A</v>
      </c>
      <c r="F250" t="e">
        <f>VLOOKUP('Reported Performance Table'!C250,'Master List'!$B$22:$D$42,3,FALSE)</f>
        <v>#N/A</v>
      </c>
      <c r="G250" s="100" t="e">
        <f>VLOOKUP('Reported Performance Table'!B250,'Master List'!$B$11:$D$19,3,FALSE)</f>
        <v>#N/A</v>
      </c>
      <c r="H250" t="e">
        <f t="shared" si="3"/>
        <v>#N/A</v>
      </c>
      <c r="I250" t="e">
        <f>IF(VLOOKUP('Reported Performance Table'!D250,'Master List'!$B$45:$D$143,3,FALSE)="","No",VLOOKUP('Reported Performance Table'!D250,'Master List'!$B$45:$D$143,3,FALSE))</f>
        <v>#N/A</v>
      </c>
      <c r="J250" s="178" t="str">
        <f>IF('Reported Performance Table'!D250="","",
  IF('Reported Performance Table'!E250="Yes",
   IF('Reported Performance Table'!F250="Premium","Premium_LUNA_CCT","LUNA_CCT"),
   IF('Reported Performance Table'!B250="Outdoor Luminaires",
    IF(OR('Reported Performance Table'!D250="Fuel Pump Canopy Luminaires",'Reported Performance Table'!D250="Sports Lighting"),
     IF('Reported Performance Table'!F250="Premium","Premium_Sports_and_Fuel_Pump_CCT", "Sports_and_Fuel_Pump_CCT"),
     IF('Reported Performance Table'!F250="Premium","Premium_Outdoor_CCT","Outdoor_CCT")),
    IF('Reported Performance Table'!F250="Premium","Premium_CCT","Reported_CCT"))))</f>
        <v/>
      </c>
      <c r="K250" t="str">
        <f>IF('Reported Performance Table'!D250="","",IF(J250="LUNA_CCT",VLOOKUP('Reported Performance Table'!D250,'Master List'!$B$45:$E$143,4,FALSE),"Reported_BUG"))</f>
        <v/>
      </c>
      <c r="L250" t="str">
        <f>IF('Reported Performance Table'!D250="","",IF(AND('Reported Performance Table'!$E250="Yes",OR('Reported Performance Table'!$D250='Master List'!$B$45,'Reported Performance Table'!$D250='Master List'!$B$46,'Reported Performance Table'!$D250='Master List'!$B$47,'Reported Performance Table'!$D250='Master List'!$B$49,'Reported Performance Table'!$D250='Master List'!$B$51,'Reported Performance Table'!$D250='Master List'!$B$115,'Reported Performance Table'!$D250='Master List'!$B$118,'Reported Performance Table'!$D250='Master List'!$B$142)),"LUNA_Dimming","Dimming_Capability_and_Range"))</f>
        <v/>
      </c>
    </row>
    <row r="251" spans="1:12" x14ac:dyDescent="0.25">
      <c r="A251" s="54">
        <v>258</v>
      </c>
      <c r="B251" s="55"/>
      <c r="D251" s="21" t="e">
        <f>VLOOKUP('Reported Performance Table'!C251,'Master List'!$B$22:$C$41,2,FALSE)</f>
        <v>#N/A</v>
      </c>
      <c r="E251" t="e">
        <f>VLOOKUP('Reported Performance Table'!D251,'Master List'!$B$45:$C$143,2,FALSE)</f>
        <v>#N/A</v>
      </c>
      <c r="F251" t="e">
        <f>VLOOKUP('Reported Performance Table'!C251,'Master List'!$B$22:$D$42,3,FALSE)</f>
        <v>#N/A</v>
      </c>
      <c r="G251" s="100" t="e">
        <f>VLOOKUP('Reported Performance Table'!B251,'Master List'!$B$11:$D$19,3,FALSE)</f>
        <v>#N/A</v>
      </c>
      <c r="H251" t="e">
        <f t="shared" si="3"/>
        <v>#N/A</v>
      </c>
      <c r="I251" t="e">
        <f>IF(VLOOKUP('Reported Performance Table'!D251,'Master List'!$B$45:$D$143,3,FALSE)="","No",VLOOKUP('Reported Performance Table'!D251,'Master List'!$B$45:$D$143,3,FALSE))</f>
        <v>#N/A</v>
      </c>
      <c r="J251" s="178" t="str">
        <f>IF('Reported Performance Table'!D251="","",
  IF('Reported Performance Table'!E251="Yes",
   IF('Reported Performance Table'!F251="Premium","Premium_LUNA_CCT","LUNA_CCT"),
   IF('Reported Performance Table'!B251="Outdoor Luminaires",
    IF(OR('Reported Performance Table'!D251="Fuel Pump Canopy Luminaires",'Reported Performance Table'!D251="Sports Lighting"),
     IF('Reported Performance Table'!F251="Premium","Premium_Sports_and_Fuel_Pump_CCT", "Sports_and_Fuel_Pump_CCT"),
     IF('Reported Performance Table'!F251="Premium","Premium_Outdoor_CCT","Outdoor_CCT")),
    IF('Reported Performance Table'!F251="Premium","Premium_CCT","Reported_CCT"))))</f>
        <v/>
      </c>
      <c r="K251" t="str">
        <f>IF('Reported Performance Table'!D251="","",IF(J251="LUNA_CCT",VLOOKUP('Reported Performance Table'!D251,'Master List'!$B$45:$E$143,4,FALSE),"Reported_BUG"))</f>
        <v/>
      </c>
      <c r="L251" t="str">
        <f>IF('Reported Performance Table'!D251="","",IF(AND('Reported Performance Table'!$E251="Yes",OR('Reported Performance Table'!$D251='Master List'!$B$45,'Reported Performance Table'!$D251='Master List'!$B$46,'Reported Performance Table'!$D251='Master List'!$B$47,'Reported Performance Table'!$D251='Master List'!$B$49,'Reported Performance Table'!$D251='Master List'!$B$51,'Reported Performance Table'!$D251='Master List'!$B$115,'Reported Performance Table'!$D251='Master List'!$B$118,'Reported Performance Table'!$D251='Master List'!$B$142)),"LUNA_Dimming","Dimming_Capability_and_Range"))</f>
        <v/>
      </c>
    </row>
    <row r="252" spans="1:12" x14ac:dyDescent="0.25">
      <c r="A252" s="54">
        <v>259</v>
      </c>
      <c r="B252" s="55"/>
      <c r="D252" s="21" t="e">
        <f>VLOOKUP('Reported Performance Table'!C252,'Master List'!$B$22:$C$41,2,FALSE)</f>
        <v>#N/A</v>
      </c>
      <c r="E252" t="e">
        <f>VLOOKUP('Reported Performance Table'!D252,'Master List'!$B$45:$C$143,2,FALSE)</f>
        <v>#N/A</v>
      </c>
      <c r="F252" t="e">
        <f>VLOOKUP('Reported Performance Table'!C252,'Master List'!$B$22:$D$42,3,FALSE)</f>
        <v>#N/A</v>
      </c>
      <c r="G252" s="100" t="e">
        <f>VLOOKUP('Reported Performance Table'!B252,'Master List'!$B$11:$D$19,3,FALSE)</f>
        <v>#N/A</v>
      </c>
      <c r="H252" t="e">
        <f t="shared" si="3"/>
        <v>#N/A</v>
      </c>
      <c r="I252" t="e">
        <f>IF(VLOOKUP('Reported Performance Table'!D252,'Master List'!$B$45:$D$143,3,FALSE)="","No",VLOOKUP('Reported Performance Table'!D252,'Master List'!$B$45:$D$143,3,FALSE))</f>
        <v>#N/A</v>
      </c>
      <c r="J252" s="178" t="str">
        <f>IF('Reported Performance Table'!D252="","",
  IF('Reported Performance Table'!E252="Yes",
   IF('Reported Performance Table'!F252="Premium","Premium_LUNA_CCT","LUNA_CCT"),
   IF('Reported Performance Table'!B252="Outdoor Luminaires",
    IF(OR('Reported Performance Table'!D252="Fuel Pump Canopy Luminaires",'Reported Performance Table'!D252="Sports Lighting"),
     IF('Reported Performance Table'!F252="Premium","Premium_Sports_and_Fuel_Pump_CCT", "Sports_and_Fuel_Pump_CCT"),
     IF('Reported Performance Table'!F252="Premium","Premium_Outdoor_CCT","Outdoor_CCT")),
    IF('Reported Performance Table'!F252="Premium","Premium_CCT","Reported_CCT"))))</f>
        <v/>
      </c>
      <c r="K252" t="str">
        <f>IF('Reported Performance Table'!D252="","",IF(J252="LUNA_CCT",VLOOKUP('Reported Performance Table'!D252,'Master List'!$B$45:$E$143,4,FALSE),"Reported_BUG"))</f>
        <v/>
      </c>
      <c r="L252" t="str">
        <f>IF('Reported Performance Table'!D252="","",IF(AND('Reported Performance Table'!$E252="Yes",OR('Reported Performance Table'!$D252='Master List'!$B$45,'Reported Performance Table'!$D252='Master List'!$B$46,'Reported Performance Table'!$D252='Master List'!$B$47,'Reported Performance Table'!$D252='Master List'!$B$49,'Reported Performance Table'!$D252='Master List'!$B$51,'Reported Performance Table'!$D252='Master List'!$B$115,'Reported Performance Table'!$D252='Master List'!$B$118,'Reported Performance Table'!$D252='Master List'!$B$142)),"LUNA_Dimming","Dimming_Capability_and_Range"))</f>
        <v/>
      </c>
    </row>
    <row r="253" spans="1:12" x14ac:dyDescent="0.25">
      <c r="A253" s="54">
        <v>260</v>
      </c>
      <c r="B253" s="55"/>
      <c r="D253" s="21" t="e">
        <f>VLOOKUP('Reported Performance Table'!C253,'Master List'!$B$22:$C$41,2,FALSE)</f>
        <v>#N/A</v>
      </c>
      <c r="E253" t="e">
        <f>VLOOKUP('Reported Performance Table'!D253,'Master List'!$B$45:$C$143,2,FALSE)</f>
        <v>#N/A</v>
      </c>
      <c r="F253" t="e">
        <f>VLOOKUP('Reported Performance Table'!C253,'Master List'!$B$22:$D$42,3,FALSE)</f>
        <v>#N/A</v>
      </c>
      <c r="G253" s="100" t="e">
        <f>VLOOKUP('Reported Performance Table'!B253,'Master List'!$B$11:$D$19,3,FALSE)</f>
        <v>#N/A</v>
      </c>
      <c r="H253" t="e">
        <f t="shared" si="3"/>
        <v>#N/A</v>
      </c>
      <c r="I253" t="e">
        <f>IF(VLOOKUP('Reported Performance Table'!D253,'Master List'!$B$45:$D$143,3,FALSE)="","No",VLOOKUP('Reported Performance Table'!D253,'Master List'!$B$45:$D$143,3,FALSE))</f>
        <v>#N/A</v>
      </c>
      <c r="J253" s="178" t="str">
        <f>IF('Reported Performance Table'!D253="","",
  IF('Reported Performance Table'!E253="Yes",
   IF('Reported Performance Table'!F253="Premium","Premium_LUNA_CCT","LUNA_CCT"),
   IF('Reported Performance Table'!B253="Outdoor Luminaires",
    IF(OR('Reported Performance Table'!D253="Fuel Pump Canopy Luminaires",'Reported Performance Table'!D253="Sports Lighting"),
     IF('Reported Performance Table'!F253="Premium","Premium_Sports_and_Fuel_Pump_CCT", "Sports_and_Fuel_Pump_CCT"),
     IF('Reported Performance Table'!F253="Premium","Premium_Outdoor_CCT","Outdoor_CCT")),
    IF('Reported Performance Table'!F253="Premium","Premium_CCT","Reported_CCT"))))</f>
        <v/>
      </c>
      <c r="K253" t="str">
        <f>IF('Reported Performance Table'!D253="","",IF(J253="LUNA_CCT",VLOOKUP('Reported Performance Table'!D253,'Master List'!$B$45:$E$143,4,FALSE),"Reported_BUG"))</f>
        <v/>
      </c>
      <c r="L253" t="str">
        <f>IF('Reported Performance Table'!D253="","",IF(AND('Reported Performance Table'!$E253="Yes",OR('Reported Performance Table'!$D253='Master List'!$B$45,'Reported Performance Table'!$D253='Master List'!$B$46,'Reported Performance Table'!$D253='Master List'!$B$47,'Reported Performance Table'!$D253='Master List'!$B$49,'Reported Performance Table'!$D253='Master List'!$B$51,'Reported Performance Table'!$D253='Master List'!$B$115,'Reported Performance Table'!$D253='Master List'!$B$118,'Reported Performance Table'!$D253='Master List'!$B$142)),"LUNA_Dimming","Dimming_Capability_and_Range"))</f>
        <v/>
      </c>
    </row>
    <row r="254" spans="1:12" x14ac:dyDescent="0.25">
      <c r="A254" s="54">
        <v>261</v>
      </c>
      <c r="B254" s="55"/>
      <c r="D254" s="21" t="e">
        <f>VLOOKUP('Reported Performance Table'!C254,'Master List'!$B$22:$C$41,2,FALSE)</f>
        <v>#N/A</v>
      </c>
      <c r="E254" t="e">
        <f>VLOOKUP('Reported Performance Table'!D254,'Master List'!$B$45:$C$143,2,FALSE)</f>
        <v>#N/A</v>
      </c>
      <c r="F254" t="e">
        <f>VLOOKUP('Reported Performance Table'!C254,'Master List'!$B$22:$D$42,3,FALSE)</f>
        <v>#N/A</v>
      </c>
      <c r="G254" s="100" t="e">
        <f>VLOOKUP('Reported Performance Table'!B254,'Master List'!$B$11:$D$19,3,FALSE)</f>
        <v>#N/A</v>
      </c>
      <c r="H254" t="e">
        <f t="shared" si="3"/>
        <v>#N/A</v>
      </c>
      <c r="I254" t="e">
        <f>IF(VLOOKUP('Reported Performance Table'!D254,'Master List'!$B$45:$D$143,3,FALSE)="","No",VLOOKUP('Reported Performance Table'!D254,'Master List'!$B$45:$D$143,3,FALSE))</f>
        <v>#N/A</v>
      </c>
      <c r="J254" s="178" t="str">
        <f>IF('Reported Performance Table'!D254="","",
  IF('Reported Performance Table'!E254="Yes",
   IF('Reported Performance Table'!F254="Premium","Premium_LUNA_CCT","LUNA_CCT"),
   IF('Reported Performance Table'!B254="Outdoor Luminaires",
    IF(OR('Reported Performance Table'!D254="Fuel Pump Canopy Luminaires",'Reported Performance Table'!D254="Sports Lighting"),
     IF('Reported Performance Table'!F254="Premium","Premium_Sports_and_Fuel_Pump_CCT", "Sports_and_Fuel_Pump_CCT"),
     IF('Reported Performance Table'!F254="Premium","Premium_Outdoor_CCT","Outdoor_CCT")),
    IF('Reported Performance Table'!F254="Premium","Premium_CCT","Reported_CCT"))))</f>
        <v/>
      </c>
      <c r="K254" t="str">
        <f>IF('Reported Performance Table'!D254="","",IF(J254="LUNA_CCT",VLOOKUP('Reported Performance Table'!D254,'Master List'!$B$45:$E$143,4,FALSE),"Reported_BUG"))</f>
        <v/>
      </c>
      <c r="L254" t="str">
        <f>IF('Reported Performance Table'!D254="","",IF(AND('Reported Performance Table'!$E254="Yes",OR('Reported Performance Table'!$D254='Master List'!$B$45,'Reported Performance Table'!$D254='Master List'!$B$46,'Reported Performance Table'!$D254='Master List'!$B$47,'Reported Performance Table'!$D254='Master List'!$B$49,'Reported Performance Table'!$D254='Master List'!$B$51,'Reported Performance Table'!$D254='Master List'!$B$115,'Reported Performance Table'!$D254='Master List'!$B$118,'Reported Performance Table'!$D254='Master List'!$B$142)),"LUNA_Dimming","Dimming_Capability_and_Range"))</f>
        <v/>
      </c>
    </row>
    <row r="255" spans="1:12" x14ac:dyDescent="0.25">
      <c r="A255" s="54">
        <v>262</v>
      </c>
      <c r="B255" s="55"/>
      <c r="D255" s="21" t="e">
        <f>VLOOKUP('Reported Performance Table'!C255,'Master List'!$B$22:$C$41,2,FALSE)</f>
        <v>#N/A</v>
      </c>
      <c r="E255" t="e">
        <f>VLOOKUP('Reported Performance Table'!D255,'Master List'!$B$45:$C$143,2,FALSE)</f>
        <v>#N/A</v>
      </c>
      <c r="F255" t="e">
        <f>VLOOKUP('Reported Performance Table'!C255,'Master List'!$B$22:$D$42,3,FALSE)</f>
        <v>#N/A</v>
      </c>
      <c r="G255" s="100" t="e">
        <f>VLOOKUP('Reported Performance Table'!B255,'Master List'!$B$11:$D$19,3,FALSE)</f>
        <v>#N/A</v>
      </c>
      <c r="H255" t="e">
        <f t="shared" si="3"/>
        <v>#N/A</v>
      </c>
      <c r="I255" t="e">
        <f>IF(VLOOKUP('Reported Performance Table'!D255,'Master List'!$B$45:$D$143,3,FALSE)="","No",VLOOKUP('Reported Performance Table'!D255,'Master List'!$B$45:$D$143,3,FALSE))</f>
        <v>#N/A</v>
      </c>
      <c r="J255" s="178" t="str">
        <f>IF('Reported Performance Table'!D255="","",
  IF('Reported Performance Table'!E255="Yes",
   IF('Reported Performance Table'!F255="Premium","Premium_LUNA_CCT","LUNA_CCT"),
   IF('Reported Performance Table'!B255="Outdoor Luminaires",
    IF(OR('Reported Performance Table'!D255="Fuel Pump Canopy Luminaires",'Reported Performance Table'!D255="Sports Lighting"),
     IF('Reported Performance Table'!F255="Premium","Premium_Sports_and_Fuel_Pump_CCT", "Sports_and_Fuel_Pump_CCT"),
     IF('Reported Performance Table'!F255="Premium","Premium_Outdoor_CCT","Outdoor_CCT")),
    IF('Reported Performance Table'!F255="Premium","Premium_CCT","Reported_CCT"))))</f>
        <v/>
      </c>
      <c r="K255" t="str">
        <f>IF('Reported Performance Table'!D255="","",IF(J255="LUNA_CCT",VLOOKUP('Reported Performance Table'!D255,'Master List'!$B$45:$E$143,4,FALSE),"Reported_BUG"))</f>
        <v/>
      </c>
      <c r="L255" t="str">
        <f>IF('Reported Performance Table'!D255="","",IF(AND('Reported Performance Table'!$E255="Yes",OR('Reported Performance Table'!$D255='Master List'!$B$45,'Reported Performance Table'!$D255='Master List'!$B$46,'Reported Performance Table'!$D255='Master List'!$B$47,'Reported Performance Table'!$D255='Master List'!$B$49,'Reported Performance Table'!$D255='Master List'!$B$51,'Reported Performance Table'!$D255='Master List'!$B$115,'Reported Performance Table'!$D255='Master List'!$B$118,'Reported Performance Table'!$D255='Master List'!$B$142)),"LUNA_Dimming","Dimming_Capability_and_Range"))</f>
        <v/>
      </c>
    </row>
    <row r="256" spans="1:12" x14ac:dyDescent="0.25">
      <c r="A256" s="54">
        <v>263</v>
      </c>
      <c r="B256" s="55"/>
      <c r="D256" s="21" t="e">
        <f>VLOOKUP('Reported Performance Table'!C256,'Master List'!$B$22:$C$41,2,FALSE)</f>
        <v>#N/A</v>
      </c>
      <c r="E256" t="e">
        <f>VLOOKUP('Reported Performance Table'!D256,'Master List'!$B$45:$C$143,2,FALSE)</f>
        <v>#N/A</v>
      </c>
      <c r="F256" t="e">
        <f>VLOOKUP('Reported Performance Table'!C256,'Master List'!$B$22:$D$42,3,FALSE)</f>
        <v>#N/A</v>
      </c>
      <c r="G256" s="100" t="e">
        <f>VLOOKUP('Reported Performance Table'!B256,'Master List'!$B$11:$D$19,3,FALSE)</f>
        <v>#N/A</v>
      </c>
      <c r="H256" t="e">
        <f t="shared" si="3"/>
        <v>#N/A</v>
      </c>
      <c r="I256" t="e">
        <f>IF(VLOOKUP('Reported Performance Table'!D256,'Master List'!$B$45:$D$143,3,FALSE)="","No",VLOOKUP('Reported Performance Table'!D256,'Master List'!$B$45:$D$143,3,FALSE))</f>
        <v>#N/A</v>
      </c>
      <c r="J256" s="178" t="str">
        <f>IF('Reported Performance Table'!D256="","",
  IF('Reported Performance Table'!E256="Yes",
   IF('Reported Performance Table'!F256="Premium","Premium_LUNA_CCT","LUNA_CCT"),
   IF('Reported Performance Table'!B256="Outdoor Luminaires",
    IF(OR('Reported Performance Table'!D256="Fuel Pump Canopy Luminaires",'Reported Performance Table'!D256="Sports Lighting"),
     IF('Reported Performance Table'!F256="Premium","Premium_Sports_and_Fuel_Pump_CCT", "Sports_and_Fuel_Pump_CCT"),
     IF('Reported Performance Table'!F256="Premium","Premium_Outdoor_CCT","Outdoor_CCT")),
    IF('Reported Performance Table'!F256="Premium","Premium_CCT","Reported_CCT"))))</f>
        <v/>
      </c>
      <c r="K256" t="str">
        <f>IF('Reported Performance Table'!D256="","",IF(J256="LUNA_CCT",VLOOKUP('Reported Performance Table'!D256,'Master List'!$B$45:$E$143,4,FALSE),"Reported_BUG"))</f>
        <v/>
      </c>
      <c r="L256" t="str">
        <f>IF('Reported Performance Table'!D256="","",IF(AND('Reported Performance Table'!$E256="Yes",OR('Reported Performance Table'!$D256='Master List'!$B$45,'Reported Performance Table'!$D256='Master List'!$B$46,'Reported Performance Table'!$D256='Master List'!$B$47,'Reported Performance Table'!$D256='Master List'!$B$49,'Reported Performance Table'!$D256='Master List'!$B$51,'Reported Performance Table'!$D256='Master List'!$B$115,'Reported Performance Table'!$D256='Master List'!$B$118,'Reported Performance Table'!$D256='Master List'!$B$142)),"LUNA_Dimming","Dimming_Capability_and_Range"))</f>
        <v/>
      </c>
    </row>
    <row r="257" spans="1:12" x14ac:dyDescent="0.25">
      <c r="A257" s="54">
        <v>264</v>
      </c>
      <c r="B257" s="55"/>
      <c r="D257" s="21" t="e">
        <f>VLOOKUP('Reported Performance Table'!C257,'Master List'!$B$22:$C$41,2,FALSE)</f>
        <v>#N/A</v>
      </c>
      <c r="E257" t="e">
        <f>VLOOKUP('Reported Performance Table'!D257,'Master List'!$B$45:$C$143,2,FALSE)</f>
        <v>#N/A</v>
      </c>
      <c r="F257" t="e">
        <f>VLOOKUP('Reported Performance Table'!C257,'Master List'!$B$22:$D$42,3,FALSE)</f>
        <v>#N/A</v>
      </c>
      <c r="G257" s="100" t="e">
        <f>VLOOKUP('Reported Performance Table'!B257,'Master List'!$B$11:$D$19,3,FALSE)</f>
        <v>#N/A</v>
      </c>
      <c r="H257" t="e">
        <f t="shared" si="3"/>
        <v>#N/A</v>
      </c>
      <c r="I257" t="e">
        <f>IF(VLOOKUP('Reported Performance Table'!D257,'Master List'!$B$45:$D$143,3,FALSE)="","No",VLOOKUP('Reported Performance Table'!D257,'Master List'!$B$45:$D$143,3,FALSE))</f>
        <v>#N/A</v>
      </c>
      <c r="J257" s="178" t="str">
        <f>IF('Reported Performance Table'!D257="","",
  IF('Reported Performance Table'!E257="Yes",
   IF('Reported Performance Table'!F257="Premium","Premium_LUNA_CCT","LUNA_CCT"),
   IF('Reported Performance Table'!B257="Outdoor Luminaires",
    IF(OR('Reported Performance Table'!D257="Fuel Pump Canopy Luminaires",'Reported Performance Table'!D257="Sports Lighting"),
     IF('Reported Performance Table'!F257="Premium","Premium_Sports_and_Fuel_Pump_CCT", "Sports_and_Fuel_Pump_CCT"),
     IF('Reported Performance Table'!F257="Premium","Premium_Outdoor_CCT","Outdoor_CCT")),
    IF('Reported Performance Table'!F257="Premium","Premium_CCT","Reported_CCT"))))</f>
        <v/>
      </c>
      <c r="K257" t="str">
        <f>IF('Reported Performance Table'!D257="","",IF(J257="LUNA_CCT",VLOOKUP('Reported Performance Table'!D257,'Master List'!$B$45:$E$143,4,FALSE),"Reported_BUG"))</f>
        <v/>
      </c>
      <c r="L257" t="str">
        <f>IF('Reported Performance Table'!D257="","",IF(AND('Reported Performance Table'!$E257="Yes",OR('Reported Performance Table'!$D257='Master List'!$B$45,'Reported Performance Table'!$D257='Master List'!$B$46,'Reported Performance Table'!$D257='Master List'!$B$47,'Reported Performance Table'!$D257='Master List'!$B$49,'Reported Performance Table'!$D257='Master List'!$B$51,'Reported Performance Table'!$D257='Master List'!$B$115,'Reported Performance Table'!$D257='Master List'!$B$118,'Reported Performance Table'!$D257='Master List'!$B$142)),"LUNA_Dimming","Dimming_Capability_and_Range"))</f>
        <v/>
      </c>
    </row>
    <row r="258" spans="1:12" x14ac:dyDescent="0.25">
      <c r="A258" s="54">
        <v>265</v>
      </c>
      <c r="B258" s="55"/>
      <c r="D258" s="21" t="e">
        <f>VLOOKUP('Reported Performance Table'!C258,'Master List'!$B$22:$C$41,2,FALSE)</f>
        <v>#N/A</v>
      </c>
      <c r="E258" t="e">
        <f>VLOOKUP('Reported Performance Table'!D258,'Master List'!$B$45:$C$143,2,FALSE)</f>
        <v>#N/A</v>
      </c>
      <c r="F258" t="e">
        <f>VLOOKUP('Reported Performance Table'!C258,'Master List'!$B$22:$D$42,3,FALSE)</f>
        <v>#N/A</v>
      </c>
      <c r="G258" s="100" t="e">
        <f>VLOOKUP('Reported Performance Table'!B258,'Master List'!$B$11:$D$19,3,FALSE)</f>
        <v>#N/A</v>
      </c>
      <c r="H258" t="e">
        <f t="shared" si="3"/>
        <v>#N/A</v>
      </c>
      <c r="I258" t="e">
        <f>IF(VLOOKUP('Reported Performance Table'!D258,'Master List'!$B$45:$D$143,3,FALSE)="","No",VLOOKUP('Reported Performance Table'!D258,'Master List'!$B$45:$D$143,3,FALSE))</f>
        <v>#N/A</v>
      </c>
      <c r="J258" s="178" t="str">
        <f>IF('Reported Performance Table'!D258="","",
  IF('Reported Performance Table'!E258="Yes",
   IF('Reported Performance Table'!F258="Premium","Premium_LUNA_CCT","LUNA_CCT"),
   IF('Reported Performance Table'!B258="Outdoor Luminaires",
    IF(OR('Reported Performance Table'!D258="Fuel Pump Canopy Luminaires",'Reported Performance Table'!D258="Sports Lighting"),
     IF('Reported Performance Table'!F258="Premium","Premium_Sports_and_Fuel_Pump_CCT", "Sports_and_Fuel_Pump_CCT"),
     IF('Reported Performance Table'!F258="Premium","Premium_Outdoor_CCT","Outdoor_CCT")),
    IF('Reported Performance Table'!F258="Premium","Premium_CCT","Reported_CCT"))))</f>
        <v/>
      </c>
      <c r="K258" t="str">
        <f>IF('Reported Performance Table'!D258="","",IF(J258="LUNA_CCT",VLOOKUP('Reported Performance Table'!D258,'Master List'!$B$45:$E$143,4,FALSE),"Reported_BUG"))</f>
        <v/>
      </c>
      <c r="L258" t="str">
        <f>IF('Reported Performance Table'!D258="","",IF(AND('Reported Performance Table'!$E258="Yes",OR('Reported Performance Table'!$D258='Master List'!$B$45,'Reported Performance Table'!$D258='Master List'!$B$46,'Reported Performance Table'!$D258='Master List'!$B$47,'Reported Performance Table'!$D258='Master List'!$B$49,'Reported Performance Table'!$D258='Master List'!$B$51,'Reported Performance Table'!$D258='Master List'!$B$115,'Reported Performance Table'!$D258='Master List'!$B$118,'Reported Performance Table'!$D258='Master List'!$B$142)),"LUNA_Dimming","Dimming_Capability_and_Range"))</f>
        <v/>
      </c>
    </row>
    <row r="259" spans="1:12" x14ac:dyDescent="0.25">
      <c r="A259" s="54">
        <v>266</v>
      </c>
      <c r="B259" s="55"/>
      <c r="D259" s="21" t="e">
        <f>VLOOKUP('Reported Performance Table'!C259,'Master List'!$B$22:$C$41,2,FALSE)</f>
        <v>#N/A</v>
      </c>
      <c r="E259" t="e">
        <f>VLOOKUP('Reported Performance Table'!D259,'Master List'!$B$45:$C$143,2,FALSE)</f>
        <v>#N/A</v>
      </c>
      <c r="F259" t="e">
        <f>VLOOKUP('Reported Performance Table'!C259,'Master List'!$B$22:$D$42,3,FALSE)</f>
        <v>#N/A</v>
      </c>
      <c r="G259" s="100" t="e">
        <f>VLOOKUP('Reported Performance Table'!B259,'Master List'!$B$11:$D$19,3,FALSE)</f>
        <v>#N/A</v>
      </c>
      <c r="H259" t="e">
        <f t="shared" si="3"/>
        <v>#N/A</v>
      </c>
      <c r="I259" t="e">
        <f>IF(VLOOKUP('Reported Performance Table'!D259,'Master List'!$B$45:$D$143,3,FALSE)="","No",VLOOKUP('Reported Performance Table'!D259,'Master List'!$B$45:$D$143,3,FALSE))</f>
        <v>#N/A</v>
      </c>
      <c r="J259" s="178" t="str">
        <f>IF('Reported Performance Table'!D259="","",
  IF('Reported Performance Table'!E259="Yes",
   IF('Reported Performance Table'!F259="Premium","Premium_LUNA_CCT","LUNA_CCT"),
   IF('Reported Performance Table'!B259="Outdoor Luminaires",
    IF(OR('Reported Performance Table'!D259="Fuel Pump Canopy Luminaires",'Reported Performance Table'!D259="Sports Lighting"),
     IF('Reported Performance Table'!F259="Premium","Premium_Sports_and_Fuel_Pump_CCT", "Sports_and_Fuel_Pump_CCT"),
     IF('Reported Performance Table'!F259="Premium","Premium_Outdoor_CCT","Outdoor_CCT")),
    IF('Reported Performance Table'!F259="Premium","Premium_CCT","Reported_CCT"))))</f>
        <v/>
      </c>
      <c r="K259" t="str">
        <f>IF('Reported Performance Table'!D259="","",IF(J259="LUNA_CCT",VLOOKUP('Reported Performance Table'!D259,'Master List'!$B$45:$E$143,4,FALSE),"Reported_BUG"))</f>
        <v/>
      </c>
      <c r="L259" t="str">
        <f>IF('Reported Performance Table'!D259="","",IF(AND('Reported Performance Table'!$E259="Yes",OR('Reported Performance Table'!$D259='Master List'!$B$45,'Reported Performance Table'!$D259='Master List'!$B$46,'Reported Performance Table'!$D259='Master List'!$B$47,'Reported Performance Table'!$D259='Master List'!$B$49,'Reported Performance Table'!$D259='Master List'!$B$51,'Reported Performance Table'!$D259='Master List'!$B$115,'Reported Performance Table'!$D259='Master List'!$B$118,'Reported Performance Table'!$D259='Master List'!$B$142)),"LUNA_Dimming","Dimming_Capability_and_Range"))</f>
        <v/>
      </c>
    </row>
    <row r="260" spans="1:12" x14ac:dyDescent="0.25">
      <c r="A260" s="54">
        <v>267</v>
      </c>
      <c r="B260" s="55"/>
      <c r="D260" s="21" t="e">
        <f>VLOOKUP('Reported Performance Table'!C260,'Master List'!$B$22:$C$41,2,FALSE)</f>
        <v>#N/A</v>
      </c>
      <c r="E260" t="e">
        <f>VLOOKUP('Reported Performance Table'!D260,'Master List'!$B$45:$C$143,2,FALSE)</f>
        <v>#N/A</v>
      </c>
      <c r="F260" t="e">
        <f>VLOOKUP('Reported Performance Table'!C260,'Master List'!$B$22:$D$42,3,FALSE)</f>
        <v>#N/A</v>
      </c>
      <c r="G260" s="100" t="e">
        <f>VLOOKUP('Reported Performance Table'!B260,'Master List'!$B$11:$D$19,3,FALSE)</f>
        <v>#N/A</v>
      </c>
      <c r="H260" t="e">
        <f t="shared" si="3"/>
        <v>#N/A</v>
      </c>
      <c r="I260" t="e">
        <f>IF(VLOOKUP('Reported Performance Table'!D260,'Master List'!$B$45:$D$143,3,FALSE)="","No",VLOOKUP('Reported Performance Table'!D260,'Master List'!$B$45:$D$143,3,FALSE))</f>
        <v>#N/A</v>
      </c>
      <c r="J260" s="178" t="str">
        <f>IF('Reported Performance Table'!D260="","",
  IF('Reported Performance Table'!E260="Yes",
   IF('Reported Performance Table'!F260="Premium","Premium_LUNA_CCT","LUNA_CCT"),
   IF('Reported Performance Table'!B260="Outdoor Luminaires",
    IF(OR('Reported Performance Table'!D260="Fuel Pump Canopy Luminaires",'Reported Performance Table'!D260="Sports Lighting"),
     IF('Reported Performance Table'!F260="Premium","Premium_Sports_and_Fuel_Pump_CCT", "Sports_and_Fuel_Pump_CCT"),
     IF('Reported Performance Table'!F260="Premium","Premium_Outdoor_CCT","Outdoor_CCT")),
    IF('Reported Performance Table'!F260="Premium","Premium_CCT","Reported_CCT"))))</f>
        <v/>
      </c>
      <c r="K260" t="str">
        <f>IF('Reported Performance Table'!D260="","",IF(J260="LUNA_CCT",VLOOKUP('Reported Performance Table'!D260,'Master List'!$B$45:$E$143,4,FALSE),"Reported_BUG"))</f>
        <v/>
      </c>
      <c r="L260" t="str">
        <f>IF('Reported Performance Table'!D260="","",IF(AND('Reported Performance Table'!$E260="Yes",OR('Reported Performance Table'!$D260='Master List'!$B$45,'Reported Performance Table'!$D260='Master List'!$B$46,'Reported Performance Table'!$D260='Master List'!$B$47,'Reported Performance Table'!$D260='Master List'!$B$49,'Reported Performance Table'!$D260='Master List'!$B$51,'Reported Performance Table'!$D260='Master List'!$B$115,'Reported Performance Table'!$D260='Master List'!$B$118,'Reported Performance Table'!$D260='Master List'!$B$142)),"LUNA_Dimming","Dimming_Capability_and_Range"))</f>
        <v/>
      </c>
    </row>
    <row r="261" spans="1:12" x14ac:dyDescent="0.25">
      <c r="A261" s="54">
        <v>268</v>
      </c>
      <c r="B261" s="55"/>
      <c r="D261" s="21" t="e">
        <f>VLOOKUP('Reported Performance Table'!C261,'Master List'!$B$22:$C$41,2,FALSE)</f>
        <v>#N/A</v>
      </c>
      <c r="E261" t="e">
        <f>VLOOKUP('Reported Performance Table'!D261,'Master List'!$B$45:$C$143,2,FALSE)</f>
        <v>#N/A</v>
      </c>
      <c r="F261" t="e">
        <f>VLOOKUP('Reported Performance Table'!C261,'Master List'!$B$22:$D$42,3,FALSE)</f>
        <v>#N/A</v>
      </c>
      <c r="G261" s="100" t="e">
        <f>VLOOKUP('Reported Performance Table'!B261,'Master List'!$B$11:$D$19,3,FALSE)</f>
        <v>#N/A</v>
      </c>
      <c r="H261" t="e">
        <f t="shared" si="3"/>
        <v>#N/A</v>
      </c>
      <c r="I261" t="e">
        <f>IF(VLOOKUP('Reported Performance Table'!D261,'Master List'!$B$45:$D$143,3,FALSE)="","No",VLOOKUP('Reported Performance Table'!D261,'Master List'!$B$45:$D$143,3,FALSE))</f>
        <v>#N/A</v>
      </c>
      <c r="J261" s="178" t="str">
        <f>IF('Reported Performance Table'!D261="","",
  IF('Reported Performance Table'!E261="Yes",
   IF('Reported Performance Table'!F261="Premium","Premium_LUNA_CCT","LUNA_CCT"),
   IF('Reported Performance Table'!B261="Outdoor Luminaires",
    IF(OR('Reported Performance Table'!D261="Fuel Pump Canopy Luminaires",'Reported Performance Table'!D261="Sports Lighting"),
     IF('Reported Performance Table'!F261="Premium","Premium_Sports_and_Fuel_Pump_CCT", "Sports_and_Fuel_Pump_CCT"),
     IF('Reported Performance Table'!F261="Premium","Premium_Outdoor_CCT","Outdoor_CCT")),
    IF('Reported Performance Table'!F261="Premium","Premium_CCT","Reported_CCT"))))</f>
        <v/>
      </c>
      <c r="K261" t="str">
        <f>IF('Reported Performance Table'!D261="","",IF(J261="LUNA_CCT",VLOOKUP('Reported Performance Table'!D261,'Master List'!$B$45:$E$143,4,FALSE),"Reported_BUG"))</f>
        <v/>
      </c>
      <c r="L261" t="str">
        <f>IF('Reported Performance Table'!D261="","",IF(AND('Reported Performance Table'!$E261="Yes",OR('Reported Performance Table'!$D261='Master List'!$B$45,'Reported Performance Table'!$D261='Master List'!$B$46,'Reported Performance Table'!$D261='Master List'!$B$47,'Reported Performance Table'!$D261='Master List'!$B$49,'Reported Performance Table'!$D261='Master List'!$B$51,'Reported Performance Table'!$D261='Master List'!$B$115,'Reported Performance Table'!$D261='Master List'!$B$118,'Reported Performance Table'!$D261='Master List'!$B$142)),"LUNA_Dimming","Dimming_Capability_and_Range"))</f>
        <v/>
      </c>
    </row>
    <row r="262" spans="1:12" x14ac:dyDescent="0.25">
      <c r="A262" s="54">
        <v>269</v>
      </c>
      <c r="B262" s="55"/>
      <c r="D262" s="21" t="e">
        <f>VLOOKUP('Reported Performance Table'!C262,'Master List'!$B$22:$C$41,2,FALSE)</f>
        <v>#N/A</v>
      </c>
      <c r="E262" t="e">
        <f>VLOOKUP('Reported Performance Table'!D262,'Master List'!$B$45:$C$143,2,FALSE)</f>
        <v>#N/A</v>
      </c>
      <c r="F262" t="e">
        <f>VLOOKUP('Reported Performance Table'!C262,'Master List'!$B$22:$D$42,3,FALSE)</f>
        <v>#N/A</v>
      </c>
      <c r="G262" s="100" t="e">
        <f>VLOOKUP('Reported Performance Table'!B262,'Master List'!$B$11:$D$19,3,FALSE)</f>
        <v>#N/A</v>
      </c>
      <c r="H262" t="e">
        <f t="shared" si="3"/>
        <v>#N/A</v>
      </c>
      <c r="I262" t="e">
        <f>IF(VLOOKUP('Reported Performance Table'!D262,'Master List'!$B$45:$D$143,3,FALSE)="","No",VLOOKUP('Reported Performance Table'!D262,'Master List'!$B$45:$D$143,3,FALSE))</f>
        <v>#N/A</v>
      </c>
      <c r="J262" s="178" t="str">
        <f>IF('Reported Performance Table'!D262="","",
  IF('Reported Performance Table'!E262="Yes",
   IF('Reported Performance Table'!F262="Premium","Premium_LUNA_CCT","LUNA_CCT"),
   IF('Reported Performance Table'!B262="Outdoor Luminaires",
    IF(OR('Reported Performance Table'!D262="Fuel Pump Canopy Luminaires",'Reported Performance Table'!D262="Sports Lighting"),
     IF('Reported Performance Table'!F262="Premium","Premium_Sports_and_Fuel_Pump_CCT", "Sports_and_Fuel_Pump_CCT"),
     IF('Reported Performance Table'!F262="Premium","Premium_Outdoor_CCT","Outdoor_CCT")),
    IF('Reported Performance Table'!F262="Premium","Premium_CCT","Reported_CCT"))))</f>
        <v/>
      </c>
      <c r="K262" t="str">
        <f>IF('Reported Performance Table'!D262="","",IF(J262="LUNA_CCT",VLOOKUP('Reported Performance Table'!D262,'Master List'!$B$45:$E$143,4,FALSE),"Reported_BUG"))</f>
        <v/>
      </c>
      <c r="L262" t="str">
        <f>IF('Reported Performance Table'!D262="","",IF(AND('Reported Performance Table'!$E262="Yes",OR('Reported Performance Table'!$D262='Master List'!$B$45,'Reported Performance Table'!$D262='Master List'!$B$46,'Reported Performance Table'!$D262='Master List'!$B$47,'Reported Performance Table'!$D262='Master List'!$B$49,'Reported Performance Table'!$D262='Master List'!$B$51,'Reported Performance Table'!$D262='Master List'!$B$115,'Reported Performance Table'!$D262='Master List'!$B$118,'Reported Performance Table'!$D262='Master List'!$B$142)),"LUNA_Dimming","Dimming_Capability_and_Range"))</f>
        <v/>
      </c>
    </row>
    <row r="263" spans="1:12" x14ac:dyDescent="0.25">
      <c r="A263" s="54">
        <v>270</v>
      </c>
      <c r="B263" s="55"/>
      <c r="D263" s="21" t="e">
        <f>VLOOKUP('Reported Performance Table'!C263,'Master List'!$B$22:$C$41,2,FALSE)</f>
        <v>#N/A</v>
      </c>
      <c r="E263" t="e">
        <f>VLOOKUP('Reported Performance Table'!D263,'Master List'!$B$45:$C$143,2,FALSE)</f>
        <v>#N/A</v>
      </c>
      <c r="F263" t="e">
        <f>VLOOKUP('Reported Performance Table'!C263,'Master List'!$B$22:$D$42,3,FALSE)</f>
        <v>#N/A</v>
      </c>
      <c r="G263" s="100" t="e">
        <f>VLOOKUP('Reported Performance Table'!B263,'Master List'!$B$11:$D$19,3,FALSE)</f>
        <v>#N/A</v>
      </c>
      <c r="H263" t="e">
        <f t="shared" si="3"/>
        <v>#N/A</v>
      </c>
      <c r="I263" t="e">
        <f>IF(VLOOKUP('Reported Performance Table'!D263,'Master List'!$B$45:$D$143,3,FALSE)="","No",VLOOKUP('Reported Performance Table'!D263,'Master List'!$B$45:$D$143,3,FALSE))</f>
        <v>#N/A</v>
      </c>
      <c r="J263" s="178" t="str">
        <f>IF('Reported Performance Table'!D263="","",
  IF('Reported Performance Table'!E263="Yes",
   IF('Reported Performance Table'!F263="Premium","Premium_LUNA_CCT","LUNA_CCT"),
   IF('Reported Performance Table'!B263="Outdoor Luminaires",
    IF(OR('Reported Performance Table'!D263="Fuel Pump Canopy Luminaires",'Reported Performance Table'!D263="Sports Lighting"),
     IF('Reported Performance Table'!F263="Premium","Premium_Sports_and_Fuel_Pump_CCT", "Sports_and_Fuel_Pump_CCT"),
     IF('Reported Performance Table'!F263="Premium","Premium_Outdoor_CCT","Outdoor_CCT")),
    IF('Reported Performance Table'!F263="Premium","Premium_CCT","Reported_CCT"))))</f>
        <v/>
      </c>
      <c r="K263" t="str">
        <f>IF('Reported Performance Table'!D263="","",IF(J263="LUNA_CCT",VLOOKUP('Reported Performance Table'!D263,'Master List'!$B$45:$E$143,4,FALSE),"Reported_BUG"))</f>
        <v/>
      </c>
      <c r="L263" t="str">
        <f>IF('Reported Performance Table'!D263="","",IF(AND('Reported Performance Table'!$E263="Yes",OR('Reported Performance Table'!$D263='Master List'!$B$45,'Reported Performance Table'!$D263='Master List'!$B$46,'Reported Performance Table'!$D263='Master List'!$B$47,'Reported Performance Table'!$D263='Master List'!$B$49,'Reported Performance Table'!$D263='Master List'!$B$51,'Reported Performance Table'!$D263='Master List'!$B$115,'Reported Performance Table'!$D263='Master List'!$B$118,'Reported Performance Table'!$D263='Master List'!$B$142)),"LUNA_Dimming","Dimming_Capability_and_Range"))</f>
        <v/>
      </c>
    </row>
    <row r="264" spans="1:12" x14ac:dyDescent="0.25">
      <c r="A264" s="54">
        <v>271</v>
      </c>
      <c r="B264" s="55"/>
      <c r="D264" s="21" t="e">
        <f>VLOOKUP('Reported Performance Table'!C264,'Master List'!$B$22:$C$41,2,FALSE)</f>
        <v>#N/A</v>
      </c>
      <c r="E264" t="e">
        <f>VLOOKUP('Reported Performance Table'!D264,'Master List'!$B$45:$C$143,2,FALSE)</f>
        <v>#N/A</v>
      </c>
      <c r="F264" t="e">
        <f>VLOOKUP('Reported Performance Table'!C264,'Master List'!$B$22:$D$42,3,FALSE)</f>
        <v>#N/A</v>
      </c>
      <c r="G264" s="100" t="e">
        <f>VLOOKUP('Reported Performance Table'!B264,'Master List'!$B$11:$D$19,3,FALSE)</f>
        <v>#N/A</v>
      </c>
      <c r="H264" t="e">
        <f t="shared" si="3"/>
        <v>#N/A</v>
      </c>
      <c r="I264" t="e">
        <f>IF(VLOOKUP('Reported Performance Table'!D264,'Master List'!$B$45:$D$143,3,FALSE)="","No",VLOOKUP('Reported Performance Table'!D264,'Master List'!$B$45:$D$143,3,FALSE))</f>
        <v>#N/A</v>
      </c>
      <c r="J264" s="178" t="str">
        <f>IF('Reported Performance Table'!D264="","",
  IF('Reported Performance Table'!E264="Yes",
   IF('Reported Performance Table'!F264="Premium","Premium_LUNA_CCT","LUNA_CCT"),
   IF('Reported Performance Table'!B264="Outdoor Luminaires",
    IF(OR('Reported Performance Table'!D264="Fuel Pump Canopy Luminaires",'Reported Performance Table'!D264="Sports Lighting"),
     IF('Reported Performance Table'!F264="Premium","Premium_Sports_and_Fuel_Pump_CCT", "Sports_and_Fuel_Pump_CCT"),
     IF('Reported Performance Table'!F264="Premium","Premium_Outdoor_CCT","Outdoor_CCT")),
    IF('Reported Performance Table'!F264="Premium","Premium_CCT","Reported_CCT"))))</f>
        <v/>
      </c>
      <c r="K264" t="str">
        <f>IF('Reported Performance Table'!D264="","",IF(J264="LUNA_CCT",VLOOKUP('Reported Performance Table'!D264,'Master List'!$B$45:$E$143,4,FALSE),"Reported_BUG"))</f>
        <v/>
      </c>
      <c r="L264" t="str">
        <f>IF('Reported Performance Table'!D264="","",IF(AND('Reported Performance Table'!$E264="Yes",OR('Reported Performance Table'!$D264='Master List'!$B$45,'Reported Performance Table'!$D264='Master List'!$B$46,'Reported Performance Table'!$D264='Master List'!$B$47,'Reported Performance Table'!$D264='Master List'!$B$49,'Reported Performance Table'!$D264='Master List'!$B$51,'Reported Performance Table'!$D264='Master List'!$B$115,'Reported Performance Table'!$D264='Master List'!$B$118,'Reported Performance Table'!$D264='Master List'!$B$142)),"LUNA_Dimming","Dimming_Capability_and_Range"))</f>
        <v/>
      </c>
    </row>
    <row r="265" spans="1:12" x14ac:dyDescent="0.25">
      <c r="A265" s="54">
        <v>272</v>
      </c>
      <c r="B265" s="55"/>
      <c r="D265" s="21" t="e">
        <f>VLOOKUP('Reported Performance Table'!C265,'Master List'!$B$22:$C$41,2,FALSE)</f>
        <v>#N/A</v>
      </c>
      <c r="E265" t="e">
        <f>VLOOKUP('Reported Performance Table'!D265,'Master List'!$B$45:$C$143,2,FALSE)</f>
        <v>#N/A</v>
      </c>
      <c r="F265" t="e">
        <f>VLOOKUP('Reported Performance Table'!C265,'Master List'!$B$22:$D$42,3,FALSE)</f>
        <v>#N/A</v>
      </c>
      <c r="G265" s="100" t="e">
        <f>VLOOKUP('Reported Performance Table'!B265,'Master List'!$B$11:$D$19,3,FALSE)</f>
        <v>#N/A</v>
      </c>
      <c r="H265" t="e">
        <f t="shared" si="3"/>
        <v>#N/A</v>
      </c>
      <c r="I265" t="e">
        <f>IF(VLOOKUP('Reported Performance Table'!D265,'Master List'!$B$45:$D$143,3,FALSE)="","No",VLOOKUP('Reported Performance Table'!D265,'Master List'!$B$45:$D$143,3,FALSE))</f>
        <v>#N/A</v>
      </c>
      <c r="J265" s="178" t="str">
        <f>IF('Reported Performance Table'!D265="","",
  IF('Reported Performance Table'!E265="Yes",
   IF('Reported Performance Table'!F265="Premium","Premium_LUNA_CCT","LUNA_CCT"),
   IF('Reported Performance Table'!B265="Outdoor Luminaires",
    IF(OR('Reported Performance Table'!D265="Fuel Pump Canopy Luminaires",'Reported Performance Table'!D265="Sports Lighting"),
     IF('Reported Performance Table'!F265="Premium","Premium_Sports_and_Fuel_Pump_CCT", "Sports_and_Fuel_Pump_CCT"),
     IF('Reported Performance Table'!F265="Premium","Premium_Outdoor_CCT","Outdoor_CCT")),
    IF('Reported Performance Table'!F265="Premium","Premium_CCT","Reported_CCT"))))</f>
        <v/>
      </c>
      <c r="K265" t="str">
        <f>IF('Reported Performance Table'!D265="","",IF(J265="LUNA_CCT",VLOOKUP('Reported Performance Table'!D265,'Master List'!$B$45:$E$143,4,FALSE),"Reported_BUG"))</f>
        <v/>
      </c>
      <c r="L265" t="str">
        <f>IF('Reported Performance Table'!D265="","",IF(AND('Reported Performance Table'!$E265="Yes",OR('Reported Performance Table'!$D265='Master List'!$B$45,'Reported Performance Table'!$D265='Master List'!$B$46,'Reported Performance Table'!$D265='Master List'!$B$47,'Reported Performance Table'!$D265='Master List'!$B$49,'Reported Performance Table'!$D265='Master List'!$B$51,'Reported Performance Table'!$D265='Master List'!$B$115,'Reported Performance Table'!$D265='Master List'!$B$118,'Reported Performance Table'!$D265='Master List'!$B$142)),"LUNA_Dimming","Dimming_Capability_and_Range"))</f>
        <v/>
      </c>
    </row>
    <row r="266" spans="1:12" x14ac:dyDescent="0.25">
      <c r="A266" s="54">
        <v>273</v>
      </c>
      <c r="B266" s="55"/>
      <c r="D266" s="21" t="e">
        <f>VLOOKUP('Reported Performance Table'!C266,'Master List'!$B$22:$C$41,2,FALSE)</f>
        <v>#N/A</v>
      </c>
      <c r="E266" t="e">
        <f>VLOOKUP('Reported Performance Table'!D266,'Master List'!$B$45:$C$143,2,FALSE)</f>
        <v>#N/A</v>
      </c>
      <c r="F266" t="e">
        <f>VLOOKUP('Reported Performance Table'!C266,'Master List'!$B$22:$D$42,3,FALSE)</f>
        <v>#N/A</v>
      </c>
      <c r="G266" s="100" t="e">
        <f>VLOOKUP('Reported Performance Table'!B266,'Master List'!$B$11:$D$19,3,FALSE)</f>
        <v>#N/A</v>
      </c>
      <c r="H266" t="e">
        <f t="shared" si="3"/>
        <v>#N/A</v>
      </c>
      <c r="I266" t="e">
        <f>IF(VLOOKUP('Reported Performance Table'!D266,'Master List'!$B$45:$D$143,3,FALSE)="","No",VLOOKUP('Reported Performance Table'!D266,'Master List'!$B$45:$D$143,3,FALSE))</f>
        <v>#N/A</v>
      </c>
      <c r="J266" s="178" t="str">
        <f>IF('Reported Performance Table'!D266="","",
  IF('Reported Performance Table'!E266="Yes",
   IF('Reported Performance Table'!F266="Premium","Premium_LUNA_CCT","LUNA_CCT"),
   IF('Reported Performance Table'!B266="Outdoor Luminaires",
    IF(OR('Reported Performance Table'!D266="Fuel Pump Canopy Luminaires",'Reported Performance Table'!D266="Sports Lighting"),
     IF('Reported Performance Table'!F266="Premium","Premium_Sports_and_Fuel_Pump_CCT", "Sports_and_Fuel_Pump_CCT"),
     IF('Reported Performance Table'!F266="Premium","Premium_Outdoor_CCT","Outdoor_CCT")),
    IF('Reported Performance Table'!F266="Premium","Premium_CCT","Reported_CCT"))))</f>
        <v/>
      </c>
      <c r="K266" t="str">
        <f>IF('Reported Performance Table'!D266="","",IF(J266="LUNA_CCT",VLOOKUP('Reported Performance Table'!D266,'Master List'!$B$45:$E$143,4,FALSE),"Reported_BUG"))</f>
        <v/>
      </c>
      <c r="L266" t="str">
        <f>IF('Reported Performance Table'!D266="","",IF(AND('Reported Performance Table'!$E266="Yes",OR('Reported Performance Table'!$D266='Master List'!$B$45,'Reported Performance Table'!$D266='Master List'!$B$46,'Reported Performance Table'!$D266='Master List'!$B$47,'Reported Performance Table'!$D266='Master List'!$B$49,'Reported Performance Table'!$D266='Master List'!$B$51,'Reported Performance Table'!$D266='Master List'!$B$115,'Reported Performance Table'!$D266='Master List'!$B$118,'Reported Performance Table'!$D266='Master List'!$B$142)),"LUNA_Dimming","Dimming_Capability_and_Range"))</f>
        <v/>
      </c>
    </row>
    <row r="267" spans="1:12" x14ac:dyDescent="0.25">
      <c r="A267" s="54">
        <v>274</v>
      </c>
      <c r="B267" s="55"/>
      <c r="D267" s="21" t="e">
        <f>VLOOKUP('Reported Performance Table'!C267,'Master List'!$B$22:$C$41,2,FALSE)</f>
        <v>#N/A</v>
      </c>
      <c r="E267" t="e">
        <f>VLOOKUP('Reported Performance Table'!D267,'Master List'!$B$45:$C$143,2,FALSE)</f>
        <v>#N/A</v>
      </c>
      <c r="F267" t="e">
        <f>VLOOKUP('Reported Performance Table'!C267,'Master List'!$B$22:$D$42,3,FALSE)</f>
        <v>#N/A</v>
      </c>
      <c r="G267" s="100" t="e">
        <f>VLOOKUP('Reported Performance Table'!B267,'Master List'!$B$11:$D$19,3,FALSE)</f>
        <v>#N/A</v>
      </c>
      <c r="H267" t="e">
        <f t="shared" ref="H267:H330" si="4">CONCATENATE(F267,G267)</f>
        <v>#N/A</v>
      </c>
      <c r="I267" t="e">
        <f>IF(VLOOKUP('Reported Performance Table'!D267,'Master List'!$B$45:$D$143,3,FALSE)="","No",VLOOKUP('Reported Performance Table'!D267,'Master List'!$B$45:$D$143,3,FALSE))</f>
        <v>#N/A</v>
      </c>
      <c r="J267" s="178" t="str">
        <f>IF('Reported Performance Table'!D267="","",
  IF('Reported Performance Table'!E267="Yes",
   IF('Reported Performance Table'!F267="Premium","Premium_LUNA_CCT","LUNA_CCT"),
   IF('Reported Performance Table'!B267="Outdoor Luminaires",
    IF(OR('Reported Performance Table'!D267="Fuel Pump Canopy Luminaires",'Reported Performance Table'!D267="Sports Lighting"),
     IF('Reported Performance Table'!F267="Premium","Premium_Sports_and_Fuel_Pump_CCT", "Sports_and_Fuel_Pump_CCT"),
     IF('Reported Performance Table'!F267="Premium","Premium_Outdoor_CCT","Outdoor_CCT")),
    IF('Reported Performance Table'!F267="Premium","Premium_CCT","Reported_CCT"))))</f>
        <v/>
      </c>
      <c r="K267" t="str">
        <f>IF('Reported Performance Table'!D267="","",IF(J267="LUNA_CCT",VLOOKUP('Reported Performance Table'!D267,'Master List'!$B$45:$E$143,4,FALSE),"Reported_BUG"))</f>
        <v/>
      </c>
      <c r="L267" t="str">
        <f>IF('Reported Performance Table'!D267="","",IF(AND('Reported Performance Table'!$E267="Yes",OR('Reported Performance Table'!$D267='Master List'!$B$45,'Reported Performance Table'!$D267='Master List'!$B$46,'Reported Performance Table'!$D267='Master List'!$B$47,'Reported Performance Table'!$D267='Master List'!$B$49,'Reported Performance Table'!$D267='Master List'!$B$51,'Reported Performance Table'!$D267='Master List'!$B$115,'Reported Performance Table'!$D267='Master List'!$B$118,'Reported Performance Table'!$D267='Master List'!$B$142)),"LUNA_Dimming","Dimming_Capability_and_Range"))</f>
        <v/>
      </c>
    </row>
    <row r="268" spans="1:12" x14ac:dyDescent="0.25">
      <c r="A268" s="54">
        <v>275</v>
      </c>
      <c r="B268" s="55"/>
      <c r="D268" s="21" t="e">
        <f>VLOOKUP('Reported Performance Table'!C268,'Master List'!$B$22:$C$41,2,FALSE)</f>
        <v>#N/A</v>
      </c>
      <c r="E268" t="e">
        <f>VLOOKUP('Reported Performance Table'!D268,'Master List'!$B$45:$C$143,2,FALSE)</f>
        <v>#N/A</v>
      </c>
      <c r="F268" t="e">
        <f>VLOOKUP('Reported Performance Table'!C268,'Master List'!$B$22:$D$42,3,FALSE)</f>
        <v>#N/A</v>
      </c>
      <c r="G268" s="100" t="e">
        <f>VLOOKUP('Reported Performance Table'!B268,'Master List'!$B$11:$D$19,3,FALSE)</f>
        <v>#N/A</v>
      </c>
      <c r="H268" t="e">
        <f t="shared" si="4"/>
        <v>#N/A</v>
      </c>
      <c r="I268" t="e">
        <f>IF(VLOOKUP('Reported Performance Table'!D268,'Master List'!$B$45:$D$143,3,FALSE)="","No",VLOOKUP('Reported Performance Table'!D268,'Master List'!$B$45:$D$143,3,FALSE))</f>
        <v>#N/A</v>
      </c>
      <c r="J268" s="178" t="str">
        <f>IF('Reported Performance Table'!D268="","",
  IF('Reported Performance Table'!E268="Yes",
   IF('Reported Performance Table'!F268="Premium","Premium_LUNA_CCT","LUNA_CCT"),
   IF('Reported Performance Table'!B268="Outdoor Luminaires",
    IF(OR('Reported Performance Table'!D268="Fuel Pump Canopy Luminaires",'Reported Performance Table'!D268="Sports Lighting"),
     IF('Reported Performance Table'!F268="Premium","Premium_Sports_and_Fuel_Pump_CCT", "Sports_and_Fuel_Pump_CCT"),
     IF('Reported Performance Table'!F268="Premium","Premium_Outdoor_CCT","Outdoor_CCT")),
    IF('Reported Performance Table'!F268="Premium","Premium_CCT","Reported_CCT"))))</f>
        <v/>
      </c>
      <c r="K268" t="str">
        <f>IF('Reported Performance Table'!D268="","",IF(J268="LUNA_CCT",VLOOKUP('Reported Performance Table'!D268,'Master List'!$B$45:$E$143,4,FALSE),"Reported_BUG"))</f>
        <v/>
      </c>
      <c r="L268" t="str">
        <f>IF('Reported Performance Table'!D268="","",IF(AND('Reported Performance Table'!$E268="Yes",OR('Reported Performance Table'!$D268='Master List'!$B$45,'Reported Performance Table'!$D268='Master List'!$B$46,'Reported Performance Table'!$D268='Master List'!$B$47,'Reported Performance Table'!$D268='Master List'!$B$49,'Reported Performance Table'!$D268='Master List'!$B$51,'Reported Performance Table'!$D268='Master List'!$B$115,'Reported Performance Table'!$D268='Master List'!$B$118,'Reported Performance Table'!$D268='Master List'!$B$142)),"LUNA_Dimming","Dimming_Capability_and_Range"))</f>
        <v/>
      </c>
    </row>
    <row r="269" spans="1:12" x14ac:dyDescent="0.25">
      <c r="A269" s="54">
        <v>276</v>
      </c>
      <c r="B269" s="55"/>
      <c r="D269" s="21" t="e">
        <f>VLOOKUP('Reported Performance Table'!C269,'Master List'!$B$22:$C$41,2,FALSE)</f>
        <v>#N/A</v>
      </c>
      <c r="E269" t="e">
        <f>VLOOKUP('Reported Performance Table'!D269,'Master List'!$B$45:$C$143,2,FALSE)</f>
        <v>#N/A</v>
      </c>
      <c r="F269" t="e">
        <f>VLOOKUP('Reported Performance Table'!C269,'Master List'!$B$22:$D$42,3,FALSE)</f>
        <v>#N/A</v>
      </c>
      <c r="G269" s="100" t="e">
        <f>VLOOKUP('Reported Performance Table'!B269,'Master List'!$B$11:$D$19,3,FALSE)</f>
        <v>#N/A</v>
      </c>
      <c r="H269" t="e">
        <f t="shared" si="4"/>
        <v>#N/A</v>
      </c>
      <c r="I269" t="e">
        <f>IF(VLOOKUP('Reported Performance Table'!D269,'Master List'!$B$45:$D$143,3,FALSE)="","No",VLOOKUP('Reported Performance Table'!D269,'Master List'!$B$45:$D$143,3,FALSE))</f>
        <v>#N/A</v>
      </c>
      <c r="J269" s="178" t="str">
        <f>IF('Reported Performance Table'!D269="","",
  IF('Reported Performance Table'!E269="Yes",
   IF('Reported Performance Table'!F269="Premium","Premium_LUNA_CCT","LUNA_CCT"),
   IF('Reported Performance Table'!B269="Outdoor Luminaires",
    IF(OR('Reported Performance Table'!D269="Fuel Pump Canopy Luminaires",'Reported Performance Table'!D269="Sports Lighting"),
     IF('Reported Performance Table'!F269="Premium","Premium_Sports_and_Fuel_Pump_CCT", "Sports_and_Fuel_Pump_CCT"),
     IF('Reported Performance Table'!F269="Premium","Premium_Outdoor_CCT","Outdoor_CCT")),
    IF('Reported Performance Table'!F269="Premium","Premium_CCT","Reported_CCT"))))</f>
        <v/>
      </c>
      <c r="K269" t="str">
        <f>IF('Reported Performance Table'!D269="","",IF(J269="LUNA_CCT",VLOOKUP('Reported Performance Table'!D269,'Master List'!$B$45:$E$143,4,FALSE),"Reported_BUG"))</f>
        <v/>
      </c>
      <c r="L269" t="str">
        <f>IF('Reported Performance Table'!D269="","",IF(AND('Reported Performance Table'!$E269="Yes",OR('Reported Performance Table'!$D269='Master List'!$B$45,'Reported Performance Table'!$D269='Master List'!$B$46,'Reported Performance Table'!$D269='Master List'!$B$47,'Reported Performance Table'!$D269='Master List'!$B$49,'Reported Performance Table'!$D269='Master List'!$B$51,'Reported Performance Table'!$D269='Master List'!$B$115,'Reported Performance Table'!$D269='Master List'!$B$118,'Reported Performance Table'!$D269='Master List'!$B$142)),"LUNA_Dimming","Dimming_Capability_and_Range"))</f>
        <v/>
      </c>
    </row>
    <row r="270" spans="1:12" x14ac:dyDescent="0.25">
      <c r="A270" s="54">
        <v>277</v>
      </c>
      <c r="B270" s="55"/>
      <c r="D270" s="21" t="e">
        <f>VLOOKUP('Reported Performance Table'!C270,'Master List'!$B$22:$C$41,2,FALSE)</f>
        <v>#N/A</v>
      </c>
      <c r="E270" t="e">
        <f>VLOOKUP('Reported Performance Table'!D270,'Master List'!$B$45:$C$143,2,FALSE)</f>
        <v>#N/A</v>
      </c>
      <c r="F270" t="e">
        <f>VLOOKUP('Reported Performance Table'!C270,'Master List'!$B$22:$D$42,3,FALSE)</f>
        <v>#N/A</v>
      </c>
      <c r="G270" s="100" t="e">
        <f>VLOOKUP('Reported Performance Table'!B270,'Master List'!$B$11:$D$19,3,FALSE)</f>
        <v>#N/A</v>
      </c>
      <c r="H270" t="e">
        <f t="shared" si="4"/>
        <v>#N/A</v>
      </c>
      <c r="I270" t="e">
        <f>IF(VLOOKUP('Reported Performance Table'!D270,'Master List'!$B$45:$D$143,3,FALSE)="","No",VLOOKUP('Reported Performance Table'!D270,'Master List'!$B$45:$D$143,3,FALSE))</f>
        <v>#N/A</v>
      </c>
      <c r="J270" s="178" t="str">
        <f>IF('Reported Performance Table'!D270="","",
  IF('Reported Performance Table'!E270="Yes",
   IF('Reported Performance Table'!F270="Premium","Premium_LUNA_CCT","LUNA_CCT"),
   IF('Reported Performance Table'!B270="Outdoor Luminaires",
    IF(OR('Reported Performance Table'!D270="Fuel Pump Canopy Luminaires",'Reported Performance Table'!D270="Sports Lighting"),
     IF('Reported Performance Table'!F270="Premium","Premium_Sports_and_Fuel_Pump_CCT", "Sports_and_Fuel_Pump_CCT"),
     IF('Reported Performance Table'!F270="Premium","Premium_Outdoor_CCT","Outdoor_CCT")),
    IF('Reported Performance Table'!F270="Premium","Premium_CCT","Reported_CCT"))))</f>
        <v/>
      </c>
      <c r="K270" t="str">
        <f>IF('Reported Performance Table'!D270="","",IF(J270="LUNA_CCT",VLOOKUP('Reported Performance Table'!D270,'Master List'!$B$45:$E$143,4,FALSE),"Reported_BUG"))</f>
        <v/>
      </c>
      <c r="L270" t="str">
        <f>IF('Reported Performance Table'!D270="","",IF(AND('Reported Performance Table'!$E270="Yes",OR('Reported Performance Table'!$D270='Master List'!$B$45,'Reported Performance Table'!$D270='Master List'!$B$46,'Reported Performance Table'!$D270='Master List'!$B$47,'Reported Performance Table'!$D270='Master List'!$B$49,'Reported Performance Table'!$D270='Master List'!$B$51,'Reported Performance Table'!$D270='Master List'!$B$115,'Reported Performance Table'!$D270='Master List'!$B$118,'Reported Performance Table'!$D270='Master List'!$B$142)),"LUNA_Dimming","Dimming_Capability_and_Range"))</f>
        <v/>
      </c>
    </row>
    <row r="271" spans="1:12" x14ac:dyDescent="0.25">
      <c r="A271" s="54">
        <v>278</v>
      </c>
      <c r="B271" s="55"/>
      <c r="D271" s="21" t="e">
        <f>VLOOKUP('Reported Performance Table'!C271,'Master List'!$B$22:$C$41,2,FALSE)</f>
        <v>#N/A</v>
      </c>
      <c r="E271" t="e">
        <f>VLOOKUP('Reported Performance Table'!D271,'Master List'!$B$45:$C$143,2,FALSE)</f>
        <v>#N/A</v>
      </c>
      <c r="F271" t="e">
        <f>VLOOKUP('Reported Performance Table'!C271,'Master List'!$B$22:$D$42,3,FALSE)</f>
        <v>#N/A</v>
      </c>
      <c r="G271" s="100" t="e">
        <f>VLOOKUP('Reported Performance Table'!B271,'Master List'!$B$11:$D$19,3,FALSE)</f>
        <v>#N/A</v>
      </c>
      <c r="H271" t="e">
        <f t="shared" si="4"/>
        <v>#N/A</v>
      </c>
      <c r="I271" t="e">
        <f>IF(VLOOKUP('Reported Performance Table'!D271,'Master List'!$B$45:$D$143,3,FALSE)="","No",VLOOKUP('Reported Performance Table'!D271,'Master List'!$B$45:$D$143,3,FALSE))</f>
        <v>#N/A</v>
      </c>
      <c r="J271" s="178" t="str">
        <f>IF('Reported Performance Table'!D271="","",
  IF('Reported Performance Table'!E271="Yes",
   IF('Reported Performance Table'!F271="Premium","Premium_LUNA_CCT","LUNA_CCT"),
   IF('Reported Performance Table'!B271="Outdoor Luminaires",
    IF(OR('Reported Performance Table'!D271="Fuel Pump Canopy Luminaires",'Reported Performance Table'!D271="Sports Lighting"),
     IF('Reported Performance Table'!F271="Premium","Premium_Sports_and_Fuel_Pump_CCT", "Sports_and_Fuel_Pump_CCT"),
     IF('Reported Performance Table'!F271="Premium","Premium_Outdoor_CCT","Outdoor_CCT")),
    IF('Reported Performance Table'!F271="Premium","Premium_CCT","Reported_CCT"))))</f>
        <v/>
      </c>
      <c r="K271" t="str">
        <f>IF('Reported Performance Table'!D271="","",IF(J271="LUNA_CCT",VLOOKUP('Reported Performance Table'!D271,'Master List'!$B$45:$E$143,4,FALSE),"Reported_BUG"))</f>
        <v/>
      </c>
      <c r="L271" t="str">
        <f>IF('Reported Performance Table'!D271="","",IF(AND('Reported Performance Table'!$E271="Yes",OR('Reported Performance Table'!$D271='Master List'!$B$45,'Reported Performance Table'!$D271='Master List'!$B$46,'Reported Performance Table'!$D271='Master List'!$B$47,'Reported Performance Table'!$D271='Master List'!$B$49,'Reported Performance Table'!$D271='Master List'!$B$51,'Reported Performance Table'!$D271='Master List'!$B$115,'Reported Performance Table'!$D271='Master List'!$B$118,'Reported Performance Table'!$D271='Master List'!$B$142)),"LUNA_Dimming","Dimming_Capability_and_Range"))</f>
        <v/>
      </c>
    </row>
    <row r="272" spans="1:12" x14ac:dyDescent="0.25">
      <c r="A272" s="54">
        <v>279</v>
      </c>
      <c r="B272" s="55"/>
      <c r="D272" s="21" t="e">
        <f>VLOOKUP('Reported Performance Table'!C272,'Master List'!$B$22:$C$41,2,FALSE)</f>
        <v>#N/A</v>
      </c>
      <c r="E272" t="e">
        <f>VLOOKUP('Reported Performance Table'!D272,'Master List'!$B$45:$C$143,2,FALSE)</f>
        <v>#N/A</v>
      </c>
      <c r="F272" t="e">
        <f>VLOOKUP('Reported Performance Table'!C272,'Master List'!$B$22:$D$42,3,FALSE)</f>
        <v>#N/A</v>
      </c>
      <c r="G272" s="100" t="e">
        <f>VLOOKUP('Reported Performance Table'!B272,'Master List'!$B$11:$D$19,3,FALSE)</f>
        <v>#N/A</v>
      </c>
      <c r="H272" t="e">
        <f t="shared" si="4"/>
        <v>#N/A</v>
      </c>
      <c r="I272" t="e">
        <f>IF(VLOOKUP('Reported Performance Table'!D272,'Master List'!$B$45:$D$143,3,FALSE)="","No",VLOOKUP('Reported Performance Table'!D272,'Master List'!$B$45:$D$143,3,FALSE))</f>
        <v>#N/A</v>
      </c>
      <c r="J272" s="178" t="str">
        <f>IF('Reported Performance Table'!D272="","",
  IF('Reported Performance Table'!E272="Yes",
   IF('Reported Performance Table'!F272="Premium","Premium_LUNA_CCT","LUNA_CCT"),
   IF('Reported Performance Table'!B272="Outdoor Luminaires",
    IF(OR('Reported Performance Table'!D272="Fuel Pump Canopy Luminaires",'Reported Performance Table'!D272="Sports Lighting"),
     IF('Reported Performance Table'!F272="Premium","Premium_Sports_and_Fuel_Pump_CCT", "Sports_and_Fuel_Pump_CCT"),
     IF('Reported Performance Table'!F272="Premium","Premium_Outdoor_CCT","Outdoor_CCT")),
    IF('Reported Performance Table'!F272="Premium","Premium_CCT","Reported_CCT"))))</f>
        <v/>
      </c>
      <c r="K272" t="str">
        <f>IF('Reported Performance Table'!D272="","",IF(J272="LUNA_CCT",VLOOKUP('Reported Performance Table'!D272,'Master List'!$B$45:$E$143,4,FALSE),"Reported_BUG"))</f>
        <v/>
      </c>
      <c r="L272" t="str">
        <f>IF('Reported Performance Table'!D272="","",IF(AND('Reported Performance Table'!$E272="Yes",OR('Reported Performance Table'!$D272='Master List'!$B$45,'Reported Performance Table'!$D272='Master List'!$B$46,'Reported Performance Table'!$D272='Master List'!$B$47,'Reported Performance Table'!$D272='Master List'!$B$49,'Reported Performance Table'!$D272='Master List'!$B$51,'Reported Performance Table'!$D272='Master List'!$B$115,'Reported Performance Table'!$D272='Master List'!$B$118,'Reported Performance Table'!$D272='Master List'!$B$142)),"LUNA_Dimming","Dimming_Capability_and_Range"))</f>
        <v/>
      </c>
    </row>
    <row r="273" spans="1:12" x14ac:dyDescent="0.25">
      <c r="A273" s="54">
        <v>280</v>
      </c>
      <c r="B273" s="55"/>
      <c r="D273" s="21" t="e">
        <f>VLOOKUP('Reported Performance Table'!C273,'Master List'!$B$22:$C$41,2,FALSE)</f>
        <v>#N/A</v>
      </c>
      <c r="E273" t="e">
        <f>VLOOKUP('Reported Performance Table'!D273,'Master List'!$B$45:$C$143,2,FALSE)</f>
        <v>#N/A</v>
      </c>
      <c r="F273" t="e">
        <f>VLOOKUP('Reported Performance Table'!C273,'Master List'!$B$22:$D$42,3,FALSE)</f>
        <v>#N/A</v>
      </c>
      <c r="G273" s="100" t="e">
        <f>VLOOKUP('Reported Performance Table'!B273,'Master List'!$B$11:$D$19,3,FALSE)</f>
        <v>#N/A</v>
      </c>
      <c r="H273" t="e">
        <f t="shared" si="4"/>
        <v>#N/A</v>
      </c>
      <c r="I273" t="e">
        <f>IF(VLOOKUP('Reported Performance Table'!D273,'Master List'!$B$45:$D$143,3,FALSE)="","No",VLOOKUP('Reported Performance Table'!D273,'Master List'!$B$45:$D$143,3,FALSE))</f>
        <v>#N/A</v>
      </c>
      <c r="J273" s="178" t="str">
        <f>IF('Reported Performance Table'!D273="","",
  IF('Reported Performance Table'!E273="Yes",
   IF('Reported Performance Table'!F273="Premium","Premium_LUNA_CCT","LUNA_CCT"),
   IF('Reported Performance Table'!B273="Outdoor Luminaires",
    IF(OR('Reported Performance Table'!D273="Fuel Pump Canopy Luminaires",'Reported Performance Table'!D273="Sports Lighting"),
     IF('Reported Performance Table'!F273="Premium","Premium_Sports_and_Fuel_Pump_CCT", "Sports_and_Fuel_Pump_CCT"),
     IF('Reported Performance Table'!F273="Premium","Premium_Outdoor_CCT","Outdoor_CCT")),
    IF('Reported Performance Table'!F273="Premium","Premium_CCT","Reported_CCT"))))</f>
        <v/>
      </c>
      <c r="K273" t="str">
        <f>IF('Reported Performance Table'!D273="","",IF(J273="LUNA_CCT",VLOOKUP('Reported Performance Table'!D273,'Master List'!$B$45:$E$143,4,FALSE),"Reported_BUG"))</f>
        <v/>
      </c>
      <c r="L273" t="str">
        <f>IF('Reported Performance Table'!D273="","",IF(AND('Reported Performance Table'!$E273="Yes",OR('Reported Performance Table'!$D273='Master List'!$B$45,'Reported Performance Table'!$D273='Master List'!$B$46,'Reported Performance Table'!$D273='Master List'!$B$47,'Reported Performance Table'!$D273='Master List'!$B$49,'Reported Performance Table'!$D273='Master List'!$B$51,'Reported Performance Table'!$D273='Master List'!$B$115,'Reported Performance Table'!$D273='Master List'!$B$118,'Reported Performance Table'!$D273='Master List'!$B$142)),"LUNA_Dimming","Dimming_Capability_and_Range"))</f>
        <v/>
      </c>
    </row>
    <row r="274" spans="1:12" x14ac:dyDescent="0.25">
      <c r="A274" s="54">
        <v>281</v>
      </c>
      <c r="B274" s="55"/>
      <c r="D274" s="21" t="e">
        <f>VLOOKUP('Reported Performance Table'!C274,'Master List'!$B$22:$C$41,2,FALSE)</f>
        <v>#N/A</v>
      </c>
      <c r="E274" t="e">
        <f>VLOOKUP('Reported Performance Table'!D274,'Master List'!$B$45:$C$143,2,FALSE)</f>
        <v>#N/A</v>
      </c>
      <c r="F274" t="e">
        <f>VLOOKUP('Reported Performance Table'!C274,'Master List'!$B$22:$D$42,3,FALSE)</f>
        <v>#N/A</v>
      </c>
      <c r="G274" s="100" t="e">
        <f>VLOOKUP('Reported Performance Table'!B274,'Master List'!$B$11:$D$19,3,FALSE)</f>
        <v>#N/A</v>
      </c>
      <c r="H274" t="e">
        <f t="shared" si="4"/>
        <v>#N/A</v>
      </c>
      <c r="I274" t="e">
        <f>IF(VLOOKUP('Reported Performance Table'!D274,'Master List'!$B$45:$D$143,3,FALSE)="","No",VLOOKUP('Reported Performance Table'!D274,'Master List'!$B$45:$D$143,3,FALSE))</f>
        <v>#N/A</v>
      </c>
      <c r="J274" s="178" t="str">
        <f>IF('Reported Performance Table'!D274="","",
  IF('Reported Performance Table'!E274="Yes",
   IF('Reported Performance Table'!F274="Premium","Premium_LUNA_CCT","LUNA_CCT"),
   IF('Reported Performance Table'!B274="Outdoor Luminaires",
    IF(OR('Reported Performance Table'!D274="Fuel Pump Canopy Luminaires",'Reported Performance Table'!D274="Sports Lighting"),
     IF('Reported Performance Table'!F274="Premium","Premium_Sports_and_Fuel_Pump_CCT", "Sports_and_Fuel_Pump_CCT"),
     IF('Reported Performance Table'!F274="Premium","Premium_Outdoor_CCT","Outdoor_CCT")),
    IF('Reported Performance Table'!F274="Premium","Premium_CCT","Reported_CCT"))))</f>
        <v/>
      </c>
      <c r="K274" t="str">
        <f>IF('Reported Performance Table'!D274="","",IF(J274="LUNA_CCT",VLOOKUP('Reported Performance Table'!D274,'Master List'!$B$45:$E$143,4,FALSE),"Reported_BUG"))</f>
        <v/>
      </c>
      <c r="L274" t="str">
        <f>IF('Reported Performance Table'!D274="","",IF(AND('Reported Performance Table'!$E274="Yes",OR('Reported Performance Table'!$D274='Master List'!$B$45,'Reported Performance Table'!$D274='Master List'!$B$46,'Reported Performance Table'!$D274='Master List'!$B$47,'Reported Performance Table'!$D274='Master List'!$B$49,'Reported Performance Table'!$D274='Master List'!$B$51,'Reported Performance Table'!$D274='Master List'!$B$115,'Reported Performance Table'!$D274='Master List'!$B$118,'Reported Performance Table'!$D274='Master List'!$B$142)),"LUNA_Dimming","Dimming_Capability_and_Range"))</f>
        <v/>
      </c>
    </row>
    <row r="275" spans="1:12" x14ac:dyDescent="0.25">
      <c r="A275" s="54">
        <v>282</v>
      </c>
      <c r="B275" s="55"/>
      <c r="D275" s="21" t="e">
        <f>VLOOKUP('Reported Performance Table'!C275,'Master List'!$B$22:$C$41,2,FALSE)</f>
        <v>#N/A</v>
      </c>
      <c r="E275" t="e">
        <f>VLOOKUP('Reported Performance Table'!D275,'Master List'!$B$45:$C$143,2,FALSE)</f>
        <v>#N/A</v>
      </c>
      <c r="F275" t="e">
        <f>VLOOKUP('Reported Performance Table'!C275,'Master List'!$B$22:$D$42,3,FALSE)</f>
        <v>#N/A</v>
      </c>
      <c r="G275" s="100" t="e">
        <f>VLOOKUP('Reported Performance Table'!B275,'Master List'!$B$11:$D$19,3,FALSE)</f>
        <v>#N/A</v>
      </c>
      <c r="H275" t="e">
        <f t="shared" si="4"/>
        <v>#N/A</v>
      </c>
      <c r="I275" t="e">
        <f>IF(VLOOKUP('Reported Performance Table'!D275,'Master List'!$B$45:$D$143,3,FALSE)="","No",VLOOKUP('Reported Performance Table'!D275,'Master List'!$B$45:$D$143,3,FALSE))</f>
        <v>#N/A</v>
      </c>
      <c r="J275" s="178" t="str">
        <f>IF('Reported Performance Table'!D275="","",
  IF('Reported Performance Table'!E275="Yes",
   IF('Reported Performance Table'!F275="Premium","Premium_LUNA_CCT","LUNA_CCT"),
   IF('Reported Performance Table'!B275="Outdoor Luminaires",
    IF(OR('Reported Performance Table'!D275="Fuel Pump Canopy Luminaires",'Reported Performance Table'!D275="Sports Lighting"),
     IF('Reported Performance Table'!F275="Premium","Premium_Sports_and_Fuel_Pump_CCT", "Sports_and_Fuel_Pump_CCT"),
     IF('Reported Performance Table'!F275="Premium","Premium_Outdoor_CCT","Outdoor_CCT")),
    IF('Reported Performance Table'!F275="Premium","Premium_CCT","Reported_CCT"))))</f>
        <v/>
      </c>
      <c r="K275" t="str">
        <f>IF('Reported Performance Table'!D275="","",IF(J275="LUNA_CCT",VLOOKUP('Reported Performance Table'!D275,'Master List'!$B$45:$E$143,4,FALSE),"Reported_BUG"))</f>
        <v/>
      </c>
      <c r="L275" t="str">
        <f>IF('Reported Performance Table'!D275="","",IF(AND('Reported Performance Table'!$E275="Yes",OR('Reported Performance Table'!$D275='Master List'!$B$45,'Reported Performance Table'!$D275='Master List'!$B$46,'Reported Performance Table'!$D275='Master List'!$B$47,'Reported Performance Table'!$D275='Master List'!$B$49,'Reported Performance Table'!$D275='Master List'!$B$51,'Reported Performance Table'!$D275='Master List'!$B$115,'Reported Performance Table'!$D275='Master List'!$B$118,'Reported Performance Table'!$D275='Master List'!$B$142)),"LUNA_Dimming","Dimming_Capability_and_Range"))</f>
        <v/>
      </c>
    </row>
    <row r="276" spans="1:12" x14ac:dyDescent="0.25">
      <c r="A276" s="54">
        <v>283</v>
      </c>
      <c r="B276" s="55"/>
      <c r="D276" s="21" t="e">
        <f>VLOOKUP('Reported Performance Table'!C276,'Master List'!$B$22:$C$41,2,FALSE)</f>
        <v>#N/A</v>
      </c>
      <c r="E276" t="e">
        <f>VLOOKUP('Reported Performance Table'!D276,'Master List'!$B$45:$C$143,2,FALSE)</f>
        <v>#N/A</v>
      </c>
      <c r="F276" t="e">
        <f>VLOOKUP('Reported Performance Table'!C276,'Master List'!$B$22:$D$42,3,FALSE)</f>
        <v>#N/A</v>
      </c>
      <c r="G276" s="100" t="e">
        <f>VLOOKUP('Reported Performance Table'!B276,'Master List'!$B$11:$D$19,3,FALSE)</f>
        <v>#N/A</v>
      </c>
      <c r="H276" t="e">
        <f t="shared" si="4"/>
        <v>#N/A</v>
      </c>
      <c r="I276" t="e">
        <f>IF(VLOOKUP('Reported Performance Table'!D276,'Master List'!$B$45:$D$143,3,FALSE)="","No",VLOOKUP('Reported Performance Table'!D276,'Master List'!$B$45:$D$143,3,FALSE))</f>
        <v>#N/A</v>
      </c>
      <c r="J276" s="178" t="str">
        <f>IF('Reported Performance Table'!D276="","",
  IF('Reported Performance Table'!E276="Yes",
   IF('Reported Performance Table'!F276="Premium","Premium_LUNA_CCT","LUNA_CCT"),
   IF('Reported Performance Table'!B276="Outdoor Luminaires",
    IF(OR('Reported Performance Table'!D276="Fuel Pump Canopy Luminaires",'Reported Performance Table'!D276="Sports Lighting"),
     IF('Reported Performance Table'!F276="Premium","Premium_Sports_and_Fuel_Pump_CCT", "Sports_and_Fuel_Pump_CCT"),
     IF('Reported Performance Table'!F276="Premium","Premium_Outdoor_CCT","Outdoor_CCT")),
    IF('Reported Performance Table'!F276="Premium","Premium_CCT","Reported_CCT"))))</f>
        <v/>
      </c>
      <c r="K276" t="str">
        <f>IF('Reported Performance Table'!D276="","",IF(J276="LUNA_CCT",VLOOKUP('Reported Performance Table'!D276,'Master List'!$B$45:$E$143,4,FALSE),"Reported_BUG"))</f>
        <v/>
      </c>
      <c r="L276" t="str">
        <f>IF('Reported Performance Table'!D276="","",IF(AND('Reported Performance Table'!$E276="Yes",OR('Reported Performance Table'!$D276='Master List'!$B$45,'Reported Performance Table'!$D276='Master List'!$B$46,'Reported Performance Table'!$D276='Master List'!$B$47,'Reported Performance Table'!$D276='Master List'!$B$49,'Reported Performance Table'!$D276='Master List'!$B$51,'Reported Performance Table'!$D276='Master List'!$B$115,'Reported Performance Table'!$D276='Master List'!$B$118,'Reported Performance Table'!$D276='Master List'!$B$142)),"LUNA_Dimming","Dimming_Capability_and_Range"))</f>
        <v/>
      </c>
    </row>
    <row r="277" spans="1:12" x14ac:dyDescent="0.25">
      <c r="A277" s="54">
        <v>284</v>
      </c>
      <c r="B277" s="55"/>
      <c r="D277" s="21" t="e">
        <f>VLOOKUP('Reported Performance Table'!C277,'Master List'!$B$22:$C$41,2,FALSE)</f>
        <v>#N/A</v>
      </c>
      <c r="E277" t="e">
        <f>VLOOKUP('Reported Performance Table'!D277,'Master List'!$B$45:$C$143,2,FALSE)</f>
        <v>#N/A</v>
      </c>
      <c r="F277" t="e">
        <f>VLOOKUP('Reported Performance Table'!C277,'Master List'!$B$22:$D$42,3,FALSE)</f>
        <v>#N/A</v>
      </c>
      <c r="G277" s="100" t="e">
        <f>VLOOKUP('Reported Performance Table'!B277,'Master List'!$B$11:$D$19,3,FALSE)</f>
        <v>#N/A</v>
      </c>
      <c r="H277" t="e">
        <f t="shared" si="4"/>
        <v>#N/A</v>
      </c>
      <c r="I277" t="e">
        <f>IF(VLOOKUP('Reported Performance Table'!D277,'Master List'!$B$45:$D$143,3,FALSE)="","No",VLOOKUP('Reported Performance Table'!D277,'Master List'!$B$45:$D$143,3,FALSE))</f>
        <v>#N/A</v>
      </c>
      <c r="J277" s="178" t="str">
        <f>IF('Reported Performance Table'!D277="","",
  IF('Reported Performance Table'!E277="Yes",
   IF('Reported Performance Table'!F277="Premium","Premium_LUNA_CCT","LUNA_CCT"),
   IF('Reported Performance Table'!B277="Outdoor Luminaires",
    IF(OR('Reported Performance Table'!D277="Fuel Pump Canopy Luminaires",'Reported Performance Table'!D277="Sports Lighting"),
     IF('Reported Performance Table'!F277="Premium","Premium_Sports_and_Fuel_Pump_CCT", "Sports_and_Fuel_Pump_CCT"),
     IF('Reported Performance Table'!F277="Premium","Premium_Outdoor_CCT","Outdoor_CCT")),
    IF('Reported Performance Table'!F277="Premium","Premium_CCT","Reported_CCT"))))</f>
        <v/>
      </c>
      <c r="K277" t="str">
        <f>IF('Reported Performance Table'!D277="","",IF(J277="LUNA_CCT",VLOOKUP('Reported Performance Table'!D277,'Master List'!$B$45:$E$143,4,FALSE),"Reported_BUG"))</f>
        <v/>
      </c>
      <c r="L277" t="str">
        <f>IF('Reported Performance Table'!D277="","",IF(AND('Reported Performance Table'!$E277="Yes",OR('Reported Performance Table'!$D277='Master List'!$B$45,'Reported Performance Table'!$D277='Master List'!$B$46,'Reported Performance Table'!$D277='Master List'!$B$47,'Reported Performance Table'!$D277='Master List'!$B$49,'Reported Performance Table'!$D277='Master List'!$B$51,'Reported Performance Table'!$D277='Master List'!$B$115,'Reported Performance Table'!$D277='Master List'!$B$118,'Reported Performance Table'!$D277='Master List'!$B$142)),"LUNA_Dimming","Dimming_Capability_and_Range"))</f>
        <v/>
      </c>
    </row>
    <row r="278" spans="1:12" x14ac:dyDescent="0.25">
      <c r="A278" s="54">
        <v>285</v>
      </c>
      <c r="B278" s="55"/>
      <c r="D278" s="21" t="e">
        <f>VLOOKUP('Reported Performance Table'!C278,'Master List'!$B$22:$C$41,2,FALSE)</f>
        <v>#N/A</v>
      </c>
      <c r="E278" t="e">
        <f>VLOOKUP('Reported Performance Table'!D278,'Master List'!$B$45:$C$143,2,FALSE)</f>
        <v>#N/A</v>
      </c>
      <c r="F278" t="e">
        <f>VLOOKUP('Reported Performance Table'!C278,'Master List'!$B$22:$D$42,3,FALSE)</f>
        <v>#N/A</v>
      </c>
      <c r="G278" s="100" t="e">
        <f>VLOOKUP('Reported Performance Table'!B278,'Master List'!$B$11:$D$19,3,FALSE)</f>
        <v>#N/A</v>
      </c>
      <c r="H278" t="e">
        <f t="shared" si="4"/>
        <v>#N/A</v>
      </c>
      <c r="I278" t="e">
        <f>IF(VLOOKUP('Reported Performance Table'!D278,'Master List'!$B$45:$D$143,3,FALSE)="","No",VLOOKUP('Reported Performance Table'!D278,'Master List'!$B$45:$D$143,3,FALSE))</f>
        <v>#N/A</v>
      </c>
      <c r="J278" s="178" t="str">
        <f>IF('Reported Performance Table'!D278="","",
  IF('Reported Performance Table'!E278="Yes",
   IF('Reported Performance Table'!F278="Premium","Premium_LUNA_CCT","LUNA_CCT"),
   IF('Reported Performance Table'!B278="Outdoor Luminaires",
    IF(OR('Reported Performance Table'!D278="Fuel Pump Canopy Luminaires",'Reported Performance Table'!D278="Sports Lighting"),
     IF('Reported Performance Table'!F278="Premium","Premium_Sports_and_Fuel_Pump_CCT", "Sports_and_Fuel_Pump_CCT"),
     IF('Reported Performance Table'!F278="Premium","Premium_Outdoor_CCT","Outdoor_CCT")),
    IF('Reported Performance Table'!F278="Premium","Premium_CCT","Reported_CCT"))))</f>
        <v/>
      </c>
      <c r="K278" t="str">
        <f>IF('Reported Performance Table'!D278="","",IF(J278="LUNA_CCT",VLOOKUP('Reported Performance Table'!D278,'Master List'!$B$45:$E$143,4,FALSE),"Reported_BUG"))</f>
        <v/>
      </c>
      <c r="L278" t="str">
        <f>IF('Reported Performance Table'!D278="","",IF(AND('Reported Performance Table'!$E278="Yes",OR('Reported Performance Table'!$D278='Master List'!$B$45,'Reported Performance Table'!$D278='Master List'!$B$46,'Reported Performance Table'!$D278='Master List'!$B$47,'Reported Performance Table'!$D278='Master List'!$B$49,'Reported Performance Table'!$D278='Master List'!$B$51,'Reported Performance Table'!$D278='Master List'!$B$115,'Reported Performance Table'!$D278='Master List'!$B$118,'Reported Performance Table'!$D278='Master List'!$B$142)),"LUNA_Dimming","Dimming_Capability_and_Range"))</f>
        <v/>
      </c>
    </row>
    <row r="279" spans="1:12" x14ac:dyDescent="0.25">
      <c r="A279" s="54">
        <v>286</v>
      </c>
      <c r="B279" s="55"/>
      <c r="D279" s="21" t="e">
        <f>VLOOKUP('Reported Performance Table'!C279,'Master List'!$B$22:$C$41,2,FALSE)</f>
        <v>#N/A</v>
      </c>
      <c r="E279" t="e">
        <f>VLOOKUP('Reported Performance Table'!D279,'Master List'!$B$45:$C$143,2,FALSE)</f>
        <v>#N/A</v>
      </c>
      <c r="F279" t="e">
        <f>VLOOKUP('Reported Performance Table'!C279,'Master List'!$B$22:$D$42,3,FALSE)</f>
        <v>#N/A</v>
      </c>
      <c r="G279" s="100" t="e">
        <f>VLOOKUP('Reported Performance Table'!B279,'Master List'!$B$11:$D$19,3,FALSE)</f>
        <v>#N/A</v>
      </c>
      <c r="H279" t="e">
        <f t="shared" si="4"/>
        <v>#N/A</v>
      </c>
      <c r="I279" t="e">
        <f>IF(VLOOKUP('Reported Performance Table'!D279,'Master List'!$B$45:$D$143,3,FALSE)="","No",VLOOKUP('Reported Performance Table'!D279,'Master List'!$B$45:$D$143,3,FALSE))</f>
        <v>#N/A</v>
      </c>
      <c r="J279" s="178" t="str">
        <f>IF('Reported Performance Table'!D279="","",
  IF('Reported Performance Table'!E279="Yes",
   IF('Reported Performance Table'!F279="Premium","Premium_LUNA_CCT","LUNA_CCT"),
   IF('Reported Performance Table'!B279="Outdoor Luminaires",
    IF(OR('Reported Performance Table'!D279="Fuel Pump Canopy Luminaires",'Reported Performance Table'!D279="Sports Lighting"),
     IF('Reported Performance Table'!F279="Premium","Premium_Sports_and_Fuel_Pump_CCT", "Sports_and_Fuel_Pump_CCT"),
     IF('Reported Performance Table'!F279="Premium","Premium_Outdoor_CCT","Outdoor_CCT")),
    IF('Reported Performance Table'!F279="Premium","Premium_CCT","Reported_CCT"))))</f>
        <v/>
      </c>
      <c r="K279" t="str">
        <f>IF('Reported Performance Table'!D279="","",IF(J279="LUNA_CCT",VLOOKUP('Reported Performance Table'!D279,'Master List'!$B$45:$E$143,4,FALSE),"Reported_BUG"))</f>
        <v/>
      </c>
      <c r="L279" t="str">
        <f>IF('Reported Performance Table'!D279="","",IF(AND('Reported Performance Table'!$E279="Yes",OR('Reported Performance Table'!$D279='Master List'!$B$45,'Reported Performance Table'!$D279='Master List'!$B$46,'Reported Performance Table'!$D279='Master List'!$B$47,'Reported Performance Table'!$D279='Master List'!$B$49,'Reported Performance Table'!$D279='Master List'!$B$51,'Reported Performance Table'!$D279='Master List'!$B$115,'Reported Performance Table'!$D279='Master List'!$B$118,'Reported Performance Table'!$D279='Master List'!$B$142)),"LUNA_Dimming","Dimming_Capability_and_Range"))</f>
        <v/>
      </c>
    </row>
    <row r="280" spans="1:12" x14ac:dyDescent="0.25">
      <c r="A280" s="54">
        <v>287</v>
      </c>
      <c r="B280" s="55"/>
      <c r="D280" s="21" t="e">
        <f>VLOOKUP('Reported Performance Table'!C280,'Master List'!$B$22:$C$41,2,FALSE)</f>
        <v>#N/A</v>
      </c>
      <c r="E280" t="e">
        <f>VLOOKUP('Reported Performance Table'!D280,'Master List'!$B$45:$C$143,2,FALSE)</f>
        <v>#N/A</v>
      </c>
      <c r="F280" t="e">
        <f>VLOOKUP('Reported Performance Table'!C280,'Master List'!$B$22:$D$42,3,FALSE)</f>
        <v>#N/A</v>
      </c>
      <c r="G280" s="100" t="e">
        <f>VLOOKUP('Reported Performance Table'!B280,'Master List'!$B$11:$D$19,3,FALSE)</f>
        <v>#N/A</v>
      </c>
      <c r="H280" t="e">
        <f t="shared" si="4"/>
        <v>#N/A</v>
      </c>
      <c r="I280" t="e">
        <f>IF(VLOOKUP('Reported Performance Table'!D280,'Master List'!$B$45:$D$143,3,FALSE)="","No",VLOOKUP('Reported Performance Table'!D280,'Master List'!$B$45:$D$143,3,FALSE))</f>
        <v>#N/A</v>
      </c>
      <c r="J280" s="178" t="str">
        <f>IF('Reported Performance Table'!D280="","",
  IF('Reported Performance Table'!E280="Yes",
   IF('Reported Performance Table'!F280="Premium","Premium_LUNA_CCT","LUNA_CCT"),
   IF('Reported Performance Table'!B280="Outdoor Luminaires",
    IF(OR('Reported Performance Table'!D280="Fuel Pump Canopy Luminaires",'Reported Performance Table'!D280="Sports Lighting"),
     IF('Reported Performance Table'!F280="Premium","Premium_Sports_and_Fuel_Pump_CCT", "Sports_and_Fuel_Pump_CCT"),
     IF('Reported Performance Table'!F280="Premium","Premium_Outdoor_CCT","Outdoor_CCT")),
    IF('Reported Performance Table'!F280="Premium","Premium_CCT","Reported_CCT"))))</f>
        <v/>
      </c>
      <c r="K280" t="str">
        <f>IF('Reported Performance Table'!D280="","",IF(J280="LUNA_CCT",VLOOKUP('Reported Performance Table'!D280,'Master List'!$B$45:$E$143,4,FALSE),"Reported_BUG"))</f>
        <v/>
      </c>
      <c r="L280" t="str">
        <f>IF('Reported Performance Table'!D280="","",IF(AND('Reported Performance Table'!$E280="Yes",OR('Reported Performance Table'!$D280='Master List'!$B$45,'Reported Performance Table'!$D280='Master List'!$B$46,'Reported Performance Table'!$D280='Master List'!$B$47,'Reported Performance Table'!$D280='Master List'!$B$49,'Reported Performance Table'!$D280='Master List'!$B$51,'Reported Performance Table'!$D280='Master List'!$B$115,'Reported Performance Table'!$D280='Master List'!$B$118,'Reported Performance Table'!$D280='Master List'!$B$142)),"LUNA_Dimming","Dimming_Capability_and_Range"))</f>
        <v/>
      </c>
    </row>
    <row r="281" spans="1:12" x14ac:dyDescent="0.25">
      <c r="A281" s="54">
        <v>288</v>
      </c>
      <c r="B281" s="55"/>
      <c r="D281" s="21" t="e">
        <f>VLOOKUP('Reported Performance Table'!C281,'Master List'!$B$22:$C$41,2,FALSE)</f>
        <v>#N/A</v>
      </c>
      <c r="E281" t="e">
        <f>VLOOKUP('Reported Performance Table'!D281,'Master List'!$B$45:$C$143,2,FALSE)</f>
        <v>#N/A</v>
      </c>
      <c r="F281" t="e">
        <f>VLOOKUP('Reported Performance Table'!C281,'Master List'!$B$22:$D$42,3,FALSE)</f>
        <v>#N/A</v>
      </c>
      <c r="G281" s="100" t="e">
        <f>VLOOKUP('Reported Performance Table'!B281,'Master List'!$B$11:$D$19,3,FALSE)</f>
        <v>#N/A</v>
      </c>
      <c r="H281" t="e">
        <f t="shared" si="4"/>
        <v>#N/A</v>
      </c>
      <c r="I281" t="e">
        <f>IF(VLOOKUP('Reported Performance Table'!D281,'Master List'!$B$45:$D$143,3,FALSE)="","No",VLOOKUP('Reported Performance Table'!D281,'Master List'!$B$45:$D$143,3,FALSE))</f>
        <v>#N/A</v>
      </c>
      <c r="J281" s="178" t="str">
        <f>IF('Reported Performance Table'!D281="","",
  IF('Reported Performance Table'!E281="Yes",
   IF('Reported Performance Table'!F281="Premium","Premium_LUNA_CCT","LUNA_CCT"),
   IF('Reported Performance Table'!B281="Outdoor Luminaires",
    IF(OR('Reported Performance Table'!D281="Fuel Pump Canopy Luminaires",'Reported Performance Table'!D281="Sports Lighting"),
     IF('Reported Performance Table'!F281="Premium","Premium_Sports_and_Fuel_Pump_CCT", "Sports_and_Fuel_Pump_CCT"),
     IF('Reported Performance Table'!F281="Premium","Premium_Outdoor_CCT","Outdoor_CCT")),
    IF('Reported Performance Table'!F281="Premium","Premium_CCT","Reported_CCT"))))</f>
        <v/>
      </c>
      <c r="K281" t="str">
        <f>IF('Reported Performance Table'!D281="","",IF(J281="LUNA_CCT",VLOOKUP('Reported Performance Table'!D281,'Master List'!$B$45:$E$143,4,FALSE),"Reported_BUG"))</f>
        <v/>
      </c>
      <c r="L281" t="str">
        <f>IF('Reported Performance Table'!D281="","",IF(AND('Reported Performance Table'!$E281="Yes",OR('Reported Performance Table'!$D281='Master List'!$B$45,'Reported Performance Table'!$D281='Master List'!$B$46,'Reported Performance Table'!$D281='Master List'!$B$47,'Reported Performance Table'!$D281='Master List'!$B$49,'Reported Performance Table'!$D281='Master List'!$B$51,'Reported Performance Table'!$D281='Master List'!$B$115,'Reported Performance Table'!$D281='Master List'!$B$118,'Reported Performance Table'!$D281='Master List'!$B$142)),"LUNA_Dimming","Dimming_Capability_and_Range"))</f>
        <v/>
      </c>
    </row>
    <row r="282" spans="1:12" x14ac:dyDescent="0.25">
      <c r="A282" s="54">
        <v>289</v>
      </c>
      <c r="B282" s="55"/>
      <c r="D282" s="21" t="e">
        <f>VLOOKUP('Reported Performance Table'!C282,'Master List'!$B$22:$C$41,2,FALSE)</f>
        <v>#N/A</v>
      </c>
      <c r="E282" t="e">
        <f>VLOOKUP('Reported Performance Table'!D282,'Master List'!$B$45:$C$143,2,FALSE)</f>
        <v>#N/A</v>
      </c>
      <c r="F282" t="e">
        <f>VLOOKUP('Reported Performance Table'!C282,'Master List'!$B$22:$D$42,3,FALSE)</f>
        <v>#N/A</v>
      </c>
      <c r="G282" s="100" t="e">
        <f>VLOOKUP('Reported Performance Table'!B282,'Master List'!$B$11:$D$19,3,FALSE)</f>
        <v>#N/A</v>
      </c>
      <c r="H282" t="e">
        <f t="shared" si="4"/>
        <v>#N/A</v>
      </c>
      <c r="I282" t="e">
        <f>IF(VLOOKUP('Reported Performance Table'!D282,'Master List'!$B$45:$D$143,3,FALSE)="","No",VLOOKUP('Reported Performance Table'!D282,'Master List'!$B$45:$D$143,3,FALSE))</f>
        <v>#N/A</v>
      </c>
      <c r="J282" s="178" t="str">
        <f>IF('Reported Performance Table'!D282="","",
  IF('Reported Performance Table'!E282="Yes",
   IF('Reported Performance Table'!F282="Premium","Premium_LUNA_CCT","LUNA_CCT"),
   IF('Reported Performance Table'!B282="Outdoor Luminaires",
    IF(OR('Reported Performance Table'!D282="Fuel Pump Canopy Luminaires",'Reported Performance Table'!D282="Sports Lighting"),
     IF('Reported Performance Table'!F282="Premium","Premium_Sports_and_Fuel_Pump_CCT", "Sports_and_Fuel_Pump_CCT"),
     IF('Reported Performance Table'!F282="Premium","Premium_Outdoor_CCT","Outdoor_CCT")),
    IF('Reported Performance Table'!F282="Premium","Premium_CCT","Reported_CCT"))))</f>
        <v/>
      </c>
      <c r="K282" t="str">
        <f>IF('Reported Performance Table'!D282="","",IF(J282="LUNA_CCT",VLOOKUP('Reported Performance Table'!D282,'Master List'!$B$45:$E$143,4,FALSE),"Reported_BUG"))</f>
        <v/>
      </c>
      <c r="L282" t="str">
        <f>IF('Reported Performance Table'!D282="","",IF(AND('Reported Performance Table'!$E282="Yes",OR('Reported Performance Table'!$D282='Master List'!$B$45,'Reported Performance Table'!$D282='Master List'!$B$46,'Reported Performance Table'!$D282='Master List'!$B$47,'Reported Performance Table'!$D282='Master List'!$B$49,'Reported Performance Table'!$D282='Master List'!$B$51,'Reported Performance Table'!$D282='Master List'!$B$115,'Reported Performance Table'!$D282='Master List'!$B$118,'Reported Performance Table'!$D282='Master List'!$B$142)),"LUNA_Dimming","Dimming_Capability_and_Range"))</f>
        <v/>
      </c>
    </row>
    <row r="283" spans="1:12" x14ac:dyDescent="0.25">
      <c r="A283" s="54">
        <v>290</v>
      </c>
      <c r="B283" s="55"/>
      <c r="D283" s="21" t="e">
        <f>VLOOKUP('Reported Performance Table'!C283,'Master List'!$B$22:$C$41,2,FALSE)</f>
        <v>#N/A</v>
      </c>
      <c r="E283" t="e">
        <f>VLOOKUP('Reported Performance Table'!D283,'Master List'!$B$45:$C$143,2,FALSE)</f>
        <v>#N/A</v>
      </c>
      <c r="F283" t="e">
        <f>VLOOKUP('Reported Performance Table'!C283,'Master List'!$B$22:$D$42,3,FALSE)</f>
        <v>#N/A</v>
      </c>
      <c r="G283" s="100" t="e">
        <f>VLOOKUP('Reported Performance Table'!B283,'Master List'!$B$11:$D$19,3,FALSE)</f>
        <v>#N/A</v>
      </c>
      <c r="H283" t="e">
        <f t="shared" si="4"/>
        <v>#N/A</v>
      </c>
      <c r="I283" t="e">
        <f>IF(VLOOKUP('Reported Performance Table'!D283,'Master List'!$B$45:$D$143,3,FALSE)="","No",VLOOKUP('Reported Performance Table'!D283,'Master List'!$B$45:$D$143,3,FALSE))</f>
        <v>#N/A</v>
      </c>
      <c r="J283" s="178" t="str">
        <f>IF('Reported Performance Table'!D283="","",
  IF('Reported Performance Table'!E283="Yes",
   IF('Reported Performance Table'!F283="Premium","Premium_LUNA_CCT","LUNA_CCT"),
   IF('Reported Performance Table'!B283="Outdoor Luminaires",
    IF(OR('Reported Performance Table'!D283="Fuel Pump Canopy Luminaires",'Reported Performance Table'!D283="Sports Lighting"),
     IF('Reported Performance Table'!F283="Premium","Premium_Sports_and_Fuel_Pump_CCT", "Sports_and_Fuel_Pump_CCT"),
     IF('Reported Performance Table'!F283="Premium","Premium_Outdoor_CCT","Outdoor_CCT")),
    IF('Reported Performance Table'!F283="Premium","Premium_CCT","Reported_CCT"))))</f>
        <v/>
      </c>
      <c r="K283" t="str">
        <f>IF('Reported Performance Table'!D283="","",IF(J283="LUNA_CCT",VLOOKUP('Reported Performance Table'!D283,'Master List'!$B$45:$E$143,4,FALSE),"Reported_BUG"))</f>
        <v/>
      </c>
      <c r="L283" t="str">
        <f>IF('Reported Performance Table'!D283="","",IF(AND('Reported Performance Table'!$E283="Yes",OR('Reported Performance Table'!$D283='Master List'!$B$45,'Reported Performance Table'!$D283='Master List'!$B$46,'Reported Performance Table'!$D283='Master List'!$B$47,'Reported Performance Table'!$D283='Master List'!$B$49,'Reported Performance Table'!$D283='Master List'!$B$51,'Reported Performance Table'!$D283='Master List'!$B$115,'Reported Performance Table'!$D283='Master List'!$B$118,'Reported Performance Table'!$D283='Master List'!$B$142)),"LUNA_Dimming","Dimming_Capability_and_Range"))</f>
        <v/>
      </c>
    </row>
    <row r="284" spans="1:12" x14ac:dyDescent="0.25">
      <c r="A284" s="54">
        <v>291</v>
      </c>
      <c r="B284" s="55"/>
      <c r="D284" s="21" t="e">
        <f>VLOOKUP('Reported Performance Table'!C284,'Master List'!$B$22:$C$41,2,FALSE)</f>
        <v>#N/A</v>
      </c>
      <c r="E284" t="e">
        <f>VLOOKUP('Reported Performance Table'!D284,'Master List'!$B$45:$C$143,2,FALSE)</f>
        <v>#N/A</v>
      </c>
      <c r="F284" t="e">
        <f>VLOOKUP('Reported Performance Table'!C284,'Master List'!$B$22:$D$42,3,FALSE)</f>
        <v>#N/A</v>
      </c>
      <c r="G284" s="100" t="e">
        <f>VLOOKUP('Reported Performance Table'!B284,'Master List'!$B$11:$D$19,3,FALSE)</f>
        <v>#N/A</v>
      </c>
      <c r="H284" t="e">
        <f t="shared" si="4"/>
        <v>#N/A</v>
      </c>
      <c r="I284" t="e">
        <f>IF(VLOOKUP('Reported Performance Table'!D284,'Master List'!$B$45:$D$143,3,FALSE)="","No",VLOOKUP('Reported Performance Table'!D284,'Master List'!$B$45:$D$143,3,FALSE))</f>
        <v>#N/A</v>
      </c>
      <c r="J284" s="178" t="str">
        <f>IF('Reported Performance Table'!D284="","",
  IF('Reported Performance Table'!E284="Yes",
   IF('Reported Performance Table'!F284="Premium","Premium_LUNA_CCT","LUNA_CCT"),
   IF('Reported Performance Table'!B284="Outdoor Luminaires",
    IF(OR('Reported Performance Table'!D284="Fuel Pump Canopy Luminaires",'Reported Performance Table'!D284="Sports Lighting"),
     IF('Reported Performance Table'!F284="Premium","Premium_Sports_and_Fuel_Pump_CCT", "Sports_and_Fuel_Pump_CCT"),
     IF('Reported Performance Table'!F284="Premium","Premium_Outdoor_CCT","Outdoor_CCT")),
    IF('Reported Performance Table'!F284="Premium","Premium_CCT","Reported_CCT"))))</f>
        <v/>
      </c>
      <c r="K284" t="str">
        <f>IF('Reported Performance Table'!D284="","",IF(J284="LUNA_CCT",VLOOKUP('Reported Performance Table'!D284,'Master List'!$B$45:$E$143,4,FALSE),"Reported_BUG"))</f>
        <v/>
      </c>
      <c r="L284" t="str">
        <f>IF('Reported Performance Table'!D284="","",IF(AND('Reported Performance Table'!$E284="Yes",OR('Reported Performance Table'!$D284='Master List'!$B$45,'Reported Performance Table'!$D284='Master List'!$B$46,'Reported Performance Table'!$D284='Master List'!$B$47,'Reported Performance Table'!$D284='Master List'!$B$49,'Reported Performance Table'!$D284='Master List'!$B$51,'Reported Performance Table'!$D284='Master List'!$B$115,'Reported Performance Table'!$D284='Master List'!$B$118,'Reported Performance Table'!$D284='Master List'!$B$142)),"LUNA_Dimming","Dimming_Capability_and_Range"))</f>
        <v/>
      </c>
    </row>
    <row r="285" spans="1:12" x14ac:dyDescent="0.25">
      <c r="A285" s="54">
        <v>292</v>
      </c>
      <c r="B285" s="55"/>
      <c r="D285" s="21" t="e">
        <f>VLOOKUP('Reported Performance Table'!C285,'Master List'!$B$22:$C$41,2,FALSE)</f>
        <v>#N/A</v>
      </c>
      <c r="E285" t="e">
        <f>VLOOKUP('Reported Performance Table'!D285,'Master List'!$B$45:$C$143,2,FALSE)</f>
        <v>#N/A</v>
      </c>
      <c r="F285" t="e">
        <f>VLOOKUP('Reported Performance Table'!C285,'Master List'!$B$22:$D$42,3,FALSE)</f>
        <v>#N/A</v>
      </c>
      <c r="G285" s="100" t="e">
        <f>VLOOKUP('Reported Performance Table'!B285,'Master List'!$B$11:$D$19,3,FALSE)</f>
        <v>#N/A</v>
      </c>
      <c r="H285" t="e">
        <f t="shared" si="4"/>
        <v>#N/A</v>
      </c>
      <c r="I285" t="e">
        <f>IF(VLOOKUP('Reported Performance Table'!D285,'Master List'!$B$45:$D$143,3,FALSE)="","No",VLOOKUP('Reported Performance Table'!D285,'Master List'!$B$45:$D$143,3,FALSE))</f>
        <v>#N/A</v>
      </c>
      <c r="J285" s="178" t="str">
        <f>IF('Reported Performance Table'!D285="","",
  IF('Reported Performance Table'!E285="Yes",
   IF('Reported Performance Table'!F285="Premium","Premium_LUNA_CCT","LUNA_CCT"),
   IF('Reported Performance Table'!B285="Outdoor Luminaires",
    IF(OR('Reported Performance Table'!D285="Fuel Pump Canopy Luminaires",'Reported Performance Table'!D285="Sports Lighting"),
     IF('Reported Performance Table'!F285="Premium","Premium_Sports_and_Fuel_Pump_CCT", "Sports_and_Fuel_Pump_CCT"),
     IF('Reported Performance Table'!F285="Premium","Premium_Outdoor_CCT","Outdoor_CCT")),
    IF('Reported Performance Table'!F285="Premium","Premium_CCT","Reported_CCT"))))</f>
        <v/>
      </c>
      <c r="K285" t="str">
        <f>IF('Reported Performance Table'!D285="","",IF(J285="LUNA_CCT",VLOOKUP('Reported Performance Table'!D285,'Master List'!$B$45:$E$143,4,FALSE),"Reported_BUG"))</f>
        <v/>
      </c>
      <c r="L285" t="str">
        <f>IF('Reported Performance Table'!D285="","",IF(AND('Reported Performance Table'!$E285="Yes",OR('Reported Performance Table'!$D285='Master List'!$B$45,'Reported Performance Table'!$D285='Master List'!$B$46,'Reported Performance Table'!$D285='Master List'!$B$47,'Reported Performance Table'!$D285='Master List'!$B$49,'Reported Performance Table'!$D285='Master List'!$B$51,'Reported Performance Table'!$D285='Master List'!$B$115,'Reported Performance Table'!$D285='Master List'!$B$118,'Reported Performance Table'!$D285='Master List'!$B$142)),"LUNA_Dimming","Dimming_Capability_and_Range"))</f>
        <v/>
      </c>
    </row>
    <row r="286" spans="1:12" x14ac:dyDescent="0.25">
      <c r="A286" s="54">
        <v>293</v>
      </c>
      <c r="B286" s="55"/>
      <c r="D286" s="21" t="e">
        <f>VLOOKUP('Reported Performance Table'!C286,'Master List'!$B$22:$C$41,2,FALSE)</f>
        <v>#N/A</v>
      </c>
      <c r="E286" t="e">
        <f>VLOOKUP('Reported Performance Table'!D286,'Master List'!$B$45:$C$143,2,FALSE)</f>
        <v>#N/A</v>
      </c>
      <c r="F286" t="e">
        <f>VLOOKUP('Reported Performance Table'!C286,'Master List'!$B$22:$D$42,3,FALSE)</f>
        <v>#N/A</v>
      </c>
      <c r="G286" s="100" t="e">
        <f>VLOOKUP('Reported Performance Table'!B286,'Master List'!$B$11:$D$19,3,FALSE)</f>
        <v>#N/A</v>
      </c>
      <c r="H286" t="e">
        <f t="shared" si="4"/>
        <v>#N/A</v>
      </c>
      <c r="I286" t="e">
        <f>IF(VLOOKUP('Reported Performance Table'!D286,'Master List'!$B$45:$D$143,3,FALSE)="","No",VLOOKUP('Reported Performance Table'!D286,'Master List'!$B$45:$D$143,3,FALSE))</f>
        <v>#N/A</v>
      </c>
      <c r="J286" s="178" t="str">
        <f>IF('Reported Performance Table'!D286="","",
  IF('Reported Performance Table'!E286="Yes",
   IF('Reported Performance Table'!F286="Premium","Premium_LUNA_CCT","LUNA_CCT"),
   IF('Reported Performance Table'!B286="Outdoor Luminaires",
    IF(OR('Reported Performance Table'!D286="Fuel Pump Canopy Luminaires",'Reported Performance Table'!D286="Sports Lighting"),
     IF('Reported Performance Table'!F286="Premium","Premium_Sports_and_Fuel_Pump_CCT", "Sports_and_Fuel_Pump_CCT"),
     IF('Reported Performance Table'!F286="Premium","Premium_Outdoor_CCT","Outdoor_CCT")),
    IF('Reported Performance Table'!F286="Premium","Premium_CCT","Reported_CCT"))))</f>
        <v/>
      </c>
      <c r="K286" t="str">
        <f>IF('Reported Performance Table'!D286="","",IF(J286="LUNA_CCT",VLOOKUP('Reported Performance Table'!D286,'Master List'!$B$45:$E$143,4,FALSE),"Reported_BUG"))</f>
        <v/>
      </c>
      <c r="L286" t="str">
        <f>IF('Reported Performance Table'!D286="","",IF(AND('Reported Performance Table'!$E286="Yes",OR('Reported Performance Table'!$D286='Master List'!$B$45,'Reported Performance Table'!$D286='Master List'!$B$46,'Reported Performance Table'!$D286='Master List'!$B$47,'Reported Performance Table'!$D286='Master List'!$B$49,'Reported Performance Table'!$D286='Master List'!$B$51,'Reported Performance Table'!$D286='Master List'!$B$115,'Reported Performance Table'!$D286='Master List'!$B$118,'Reported Performance Table'!$D286='Master List'!$B$142)),"LUNA_Dimming","Dimming_Capability_and_Range"))</f>
        <v/>
      </c>
    </row>
    <row r="287" spans="1:12" x14ac:dyDescent="0.25">
      <c r="A287" s="54">
        <v>294</v>
      </c>
      <c r="B287" s="55"/>
      <c r="D287" s="21" t="e">
        <f>VLOOKUP('Reported Performance Table'!C287,'Master List'!$B$22:$C$41,2,FALSE)</f>
        <v>#N/A</v>
      </c>
      <c r="E287" t="e">
        <f>VLOOKUP('Reported Performance Table'!D287,'Master List'!$B$45:$C$143,2,FALSE)</f>
        <v>#N/A</v>
      </c>
      <c r="F287" t="e">
        <f>VLOOKUP('Reported Performance Table'!C287,'Master List'!$B$22:$D$42,3,FALSE)</f>
        <v>#N/A</v>
      </c>
      <c r="G287" s="100" t="e">
        <f>VLOOKUP('Reported Performance Table'!B287,'Master List'!$B$11:$D$19,3,FALSE)</f>
        <v>#N/A</v>
      </c>
      <c r="H287" t="e">
        <f t="shared" si="4"/>
        <v>#N/A</v>
      </c>
      <c r="I287" t="e">
        <f>IF(VLOOKUP('Reported Performance Table'!D287,'Master List'!$B$45:$D$143,3,FALSE)="","No",VLOOKUP('Reported Performance Table'!D287,'Master List'!$B$45:$D$143,3,FALSE))</f>
        <v>#N/A</v>
      </c>
      <c r="J287" s="178" t="str">
        <f>IF('Reported Performance Table'!D287="","",
  IF('Reported Performance Table'!E287="Yes",
   IF('Reported Performance Table'!F287="Premium","Premium_LUNA_CCT","LUNA_CCT"),
   IF('Reported Performance Table'!B287="Outdoor Luminaires",
    IF(OR('Reported Performance Table'!D287="Fuel Pump Canopy Luminaires",'Reported Performance Table'!D287="Sports Lighting"),
     IF('Reported Performance Table'!F287="Premium","Premium_Sports_and_Fuel_Pump_CCT", "Sports_and_Fuel_Pump_CCT"),
     IF('Reported Performance Table'!F287="Premium","Premium_Outdoor_CCT","Outdoor_CCT")),
    IF('Reported Performance Table'!F287="Premium","Premium_CCT","Reported_CCT"))))</f>
        <v/>
      </c>
      <c r="K287" t="str">
        <f>IF('Reported Performance Table'!D287="","",IF(J287="LUNA_CCT",VLOOKUP('Reported Performance Table'!D287,'Master List'!$B$45:$E$143,4,FALSE),"Reported_BUG"))</f>
        <v/>
      </c>
      <c r="L287" t="str">
        <f>IF('Reported Performance Table'!D287="","",IF(AND('Reported Performance Table'!$E287="Yes",OR('Reported Performance Table'!$D287='Master List'!$B$45,'Reported Performance Table'!$D287='Master List'!$B$46,'Reported Performance Table'!$D287='Master List'!$B$47,'Reported Performance Table'!$D287='Master List'!$B$49,'Reported Performance Table'!$D287='Master List'!$B$51,'Reported Performance Table'!$D287='Master List'!$B$115,'Reported Performance Table'!$D287='Master List'!$B$118,'Reported Performance Table'!$D287='Master List'!$B$142)),"LUNA_Dimming","Dimming_Capability_and_Range"))</f>
        <v/>
      </c>
    </row>
    <row r="288" spans="1:12" x14ac:dyDescent="0.25">
      <c r="A288" s="54">
        <v>295</v>
      </c>
      <c r="B288" s="55"/>
      <c r="D288" s="21" t="e">
        <f>VLOOKUP('Reported Performance Table'!C288,'Master List'!$B$22:$C$41,2,FALSE)</f>
        <v>#N/A</v>
      </c>
      <c r="E288" t="e">
        <f>VLOOKUP('Reported Performance Table'!D288,'Master List'!$B$45:$C$143,2,FALSE)</f>
        <v>#N/A</v>
      </c>
      <c r="F288" t="e">
        <f>VLOOKUP('Reported Performance Table'!C288,'Master List'!$B$22:$D$42,3,FALSE)</f>
        <v>#N/A</v>
      </c>
      <c r="G288" s="100" t="e">
        <f>VLOOKUP('Reported Performance Table'!B288,'Master List'!$B$11:$D$19,3,FALSE)</f>
        <v>#N/A</v>
      </c>
      <c r="H288" t="e">
        <f t="shared" si="4"/>
        <v>#N/A</v>
      </c>
      <c r="I288" t="e">
        <f>IF(VLOOKUP('Reported Performance Table'!D288,'Master List'!$B$45:$D$143,3,FALSE)="","No",VLOOKUP('Reported Performance Table'!D288,'Master List'!$B$45:$D$143,3,FALSE))</f>
        <v>#N/A</v>
      </c>
      <c r="J288" s="178" t="str">
        <f>IF('Reported Performance Table'!D288="","",
  IF('Reported Performance Table'!E288="Yes",
   IF('Reported Performance Table'!F288="Premium","Premium_LUNA_CCT","LUNA_CCT"),
   IF('Reported Performance Table'!B288="Outdoor Luminaires",
    IF(OR('Reported Performance Table'!D288="Fuel Pump Canopy Luminaires",'Reported Performance Table'!D288="Sports Lighting"),
     IF('Reported Performance Table'!F288="Premium","Premium_Sports_and_Fuel_Pump_CCT", "Sports_and_Fuel_Pump_CCT"),
     IF('Reported Performance Table'!F288="Premium","Premium_Outdoor_CCT","Outdoor_CCT")),
    IF('Reported Performance Table'!F288="Premium","Premium_CCT","Reported_CCT"))))</f>
        <v/>
      </c>
      <c r="K288" t="str">
        <f>IF('Reported Performance Table'!D288="","",IF(J288="LUNA_CCT",VLOOKUP('Reported Performance Table'!D288,'Master List'!$B$45:$E$143,4,FALSE),"Reported_BUG"))</f>
        <v/>
      </c>
      <c r="L288" t="str">
        <f>IF('Reported Performance Table'!D288="","",IF(AND('Reported Performance Table'!$E288="Yes",OR('Reported Performance Table'!$D288='Master List'!$B$45,'Reported Performance Table'!$D288='Master List'!$B$46,'Reported Performance Table'!$D288='Master List'!$B$47,'Reported Performance Table'!$D288='Master List'!$B$49,'Reported Performance Table'!$D288='Master List'!$B$51,'Reported Performance Table'!$D288='Master List'!$B$115,'Reported Performance Table'!$D288='Master List'!$B$118,'Reported Performance Table'!$D288='Master List'!$B$142)),"LUNA_Dimming","Dimming_Capability_and_Range"))</f>
        <v/>
      </c>
    </row>
    <row r="289" spans="1:12" x14ac:dyDescent="0.25">
      <c r="A289" s="54">
        <v>296</v>
      </c>
      <c r="B289" s="55"/>
      <c r="D289" s="21" t="e">
        <f>VLOOKUP('Reported Performance Table'!C289,'Master List'!$B$22:$C$41,2,FALSE)</f>
        <v>#N/A</v>
      </c>
      <c r="E289" t="e">
        <f>VLOOKUP('Reported Performance Table'!D289,'Master List'!$B$45:$C$143,2,FALSE)</f>
        <v>#N/A</v>
      </c>
      <c r="F289" t="e">
        <f>VLOOKUP('Reported Performance Table'!C289,'Master List'!$B$22:$D$42,3,FALSE)</f>
        <v>#N/A</v>
      </c>
      <c r="G289" s="100" t="e">
        <f>VLOOKUP('Reported Performance Table'!B289,'Master List'!$B$11:$D$19,3,FALSE)</f>
        <v>#N/A</v>
      </c>
      <c r="H289" t="e">
        <f t="shared" si="4"/>
        <v>#N/A</v>
      </c>
      <c r="I289" t="e">
        <f>IF(VLOOKUP('Reported Performance Table'!D289,'Master List'!$B$45:$D$143,3,FALSE)="","No",VLOOKUP('Reported Performance Table'!D289,'Master List'!$B$45:$D$143,3,FALSE))</f>
        <v>#N/A</v>
      </c>
      <c r="J289" s="178" t="str">
        <f>IF('Reported Performance Table'!D289="","",
  IF('Reported Performance Table'!E289="Yes",
   IF('Reported Performance Table'!F289="Premium","Premium_LUNA_CCT","LUNA_CCT"),
   IF('Reported Performance Table'!B289="Outdoor Luminaires",
    IF(OR('Reported Performance Table'!D289="Fuel Pump Canopy Luminaires",'Reported Performance Table'!D289="Sports Lighting"),
     IF('Reported Performance Table'!F289="Premium","Premium_Sports_and_Fuel_Pump_CCT", "Sports_and_Fuel_Pump_CCT"),
     IF('Reported Performance Table'!F289="Premium","Premium_Outdoor_CCT","Outdoor_CCT")),
    IF('Reported Performance Table'!F289="Premium","Premium_CCT","Reported_CCT"))))</f>
        <v/>
      </c>
      <c r="K289" t="str">
        <f>IF('Reported Performance Table'!D289="","",IF(J289="LUNA_CCT",VLOOKUP('Reported Performance Table'!D289,'Master List'!$B$45:$E$143,4,FALSE),"Reported_BUG"))</f>
        <v/>
      </c>
      <c r="L289" t="str">
        <f>IF('Reported Performance Table'!D289="","",IF(AND('Reported Performance Table'!$E289="Yes",OR('Reported Performance Table'!$D289='Master List'!$B$45,'Reported Performance Table'!$D289='Master List'!$B$46,'Reported Performance Table'!$D289='Master List'!$B$47,'Reported Performance Table'!$D289='Master List'!$B$49,'Reported Performance Table'!$D289='Master List'!$B$51,'Reported Performance Table'!$D289='Master List'!$B$115,'Reported Performance Table'!$D289='Master List'!$B$118,'Reported Performance Table'!$D289='Master List'!$B$142)),"LUNA_Dimming","Dimming_Capability_and_Range"))</f>
        <v/>
      </c>
    </row>
    <row r="290" spans="1:12" x14ac:dyDescent="0.25">
      <c r="A290" s="54">
        <v>297</v>
      </c>
      <c r="B290" s="55"/>
      <c r="D290" s="21" t="e">
        <f>VLOOKUP('Reported Performance Table'!C290,'Master List'!$B$22:$C$41,2,FALSE)</f>
        <v>#N/A</v>
      </c>
      <c r="E290" t="e">
        <f>VLOOKUP('Reported Performance Table'!D290,'Master List'!$B$45:$C$143,2,FALSE)</f>
        <v>#N/A</v>
      </c>
      <c r="F290" t="e">
        <f>VLOOKUP('Reported Performance Table'!C290,'Master List'!$B$22:$D$42,3,FALSE)</f>
        <v>#N/A</v>
      </c>
      <c r="G290" s="100" t="e">
        <f>VLOOKUP('Reported Performance Table'!B290,'Master List'!$B$11:$D$19,3,FALSE)</f>
        <v>#N/A</v>
      </c>
      <c r="H290" t="e">
        <f t="shared" si="4"/>
        <v>#N/A</v>
      </c>
      <c r="I290" t="e">
        <f>IF(VLOOKUP('Reported Performance Table'!D290,'Master List'!$B$45:$D$143,3,FALSE)="","No",VLOOKUP('Reported Performance Table'!D290,'Master List'!$B$45:$D$143,3,FALSE))</f>
        <v>#N/A</v>
      </c>
      <c r="J290" s="178" t="str">
        <f>IF('Reported Performance Table'!D290="","",
  IF('Reported Performance Table'!E290="Yes",
   IF('Reported Performance Table'!F290="Premium","Premium_LUNA_CCT","LUNA_CCT"),
   IF('Reported Performance Table'!B290="Outdoor Luminaires",
    IF(OR('Reported Performance Table'!D290="Fuel Pump Canopy Luminaires",'Reported Performance Table'!D290="Sports Lighting"),
     IF('Reported Performance Table'!F290="Premium","Premium_Sports_and_Fuel_Pump_CCT", "Sports_and_Fuel_Pump_CCT"),
     IF('Reported Performance Table'!F290="Premium","Premium_Outdoor_CCT","Outdoor_CCT")),
    IF('Reported Performance Table'!F290="Premium","Premium_CCT","Reported_CCT"))))</f>
        <v/>
      </c>
      <c r="K290" t="str">
        <f>IF('Reported Performance Table'!D290="","",IF(J290="LUNA_CCT",VLOOKUP('Reported Performance Table'!D290,'Master List'!$B$45:$E$143,4,FALSE),"Reported_BUG"))</f>
        <v/>
      </c>
      <c r="L290" t="str">
        <f>IF('Reported Performance Table'!D290="","",IF(AND('Reported Performance Table'!$E290="Yes",OR('Reported Performance Table'!$D290='Master List'!$B$45,'Reported Performance Table'!$D290='Master List'!$B$46,'Reported Performance Table'!$D290='Master List'!$B$47,'Reported Performance Table'!$D290='Master List'!$B$49,'Reported Performance Table'!$D290='Master List'!$B$51,'Reported Performance Table'!$D290='Master List'!$B$115,'Reported Performance Table'!$D290='Master List'!$B$118,'Reported Performance Table'!$D290='Master List'!$B$142)),"LUNA_Dimming","Dimming_Capability_and_Range"))</f>
        <v/>
      </c>
    </row>
    <row r="291" spans="1:12" x14ac:dyDescent="0.25">
      <c r="A291" s="54">
        <v>298</v>
      </c>
      <c r="B291" s="55"/>
      <c r="D291" s="21" t="e">
        <f>VLOOKUP('Reported Performance Table'!C291,'Master List'!$B$22:$C$41,2,FALSE)</f>
        <v>#N/A</v>
      </c>
      <c r="E291" t="e">
        <f>VLOOKUP('Reported Performance Table'!D291,'Master List'!$B$45:$C$143,2,FALSE)</f>
        <v>#N/A</v>
      </c>
      <c r="F291" t="e">
        <f>VLOOKUP('Reported Performance Table'!C291,'Master List'!$B$22:$D$42,3,FALSE)</f>
        <v>#N/A</v>
      </c>
      <c r="G291" s="100" t="e">
        <f>VLOOKUP('Reported Performance Table'!B291,'Master List'!$B$11:$D$19,3,FALSE)</f>
        <v>#N/A</v>
      </c>
      <c r="H291" t="e">
        <f t="shared" si="4"/>
        <v>#N/A</v>
      </c>
      <c r="I291" t="e">
        <f>IF(VLOOKUP('Reported Performance Table'!D291,'Master List'!$B$45:$D$143,3,FALSE)="","No",VLOOKUP('Reported Performance Table'!D291,'Master List'!$B$45:$D$143,3,FALSE))</f>
        <v>#N/A</v>
      </c>
      <c r="J291" s="178" t="str">
        <f>IF('Reported Performance Table'!D291="","",
  IF('Reported Performance Table'!E291="Yes",
   IF('Reported Performance Table'!F291="Premium","Premium_LUNA_CCT","LUNA_CCT"),
   IF('Reported Performance Table'!B291="Outdoor Luminaires",
    IF(OR('Reported Performance Table'!D291="Fuel Pump Canopy Luminaires",'Reported Performance Table'!D291="Sports Lighting"),
     IF('Reported Performance Table'!F291="Premium","Premium_Sports_and_Fuel_Pump_CCT", "Sports_and_Fuel_Pump_CCT"),
     IF('Reported Performance Table'!F291="Premium","Premium_Outdoor_CCT","Outdoor_CCT")),
    IF('Reported Performance Table'!F291="Premium","Premium_CCT","Reported_CCT"))))</f>
        <v/>
      </c>
      <c r="K291" t="str">
        <f>IF('Reported Performance Table'!D291="","",IF(J291="LUNA_CCT",VLOOKUP('Reported Performance Table'!D291,'Master List'!$B$45:$E$143,4,FALSE),"Reported_BUG"))</f>
        <v/>
      </c>
      <c r="L291" t="str">
        <f>IF('Reported Performance Table'!D291="","",IF(AND('Reported Performance Table'!$E291="Yes",OR('Reported Performance Table'!$D291='Master List'!$B$45,'Reported Performance Table'!$D291='Master List'!$B$46,'Reported Performance Table'!$D291='Master List'!$B$47,'Reported Performance Table'!$D291='Master List'!$B$49,'Reported Performance Table'!$D291='Master List'!$B$51,'Reported Performance Table'!$D291='Master List'!$B$115,'Reported Performance Table'!$D291='Master List'!$B$118,'Reported Performance Table'!$D291='Master List'!$B$142)),"LUNA_Dimming","Dimming_Capability_and_Range"))</f>
        <v/>
      </c>
    </row>
    <row r="292" spans="1:12" x14ac:dyDescent="0.25">
      <c r="A292" s="54">
        <v>299</v>
      </c>
      <c r="B292" s="55"/>
      <c r="D292" s="21" t="e">
        <f>VLOOKUP('Reported Performance Table'!C292,'Master List'!$B$22:$C$41,2,FALSE)</f>
        <v>#N/A</v>
      </c>
      <c r="E292" t="e">
        <f>VLOOKUP('Reported Performance Table'!D292,'Master List'!$B$45:$C$143,2,FALSE)</f>
        <v>#N/A</v>
      </c>
      <c r="F292" t="e">
        <f>VLOOKUP('Reported Performance Table'!C292,'Master List'!$B$22:$D$42,3,FALSE)</f>
        <v>#N/A</v>
      </c>
      <c r="G292" s="100" t="e">
        <f>VLOOKUP('Reported Performance Table'!B292,'Master List'!$B$11:$D$19,3,FALSE)</f>
        <v>#N/A</v>
      </c>
      <c r="H292" t="e">
        <f t="shared" si="4"/>
        <v>#N/A</v>
      </c>
      <c r="I292" t="e">
        <f>IF(VLOOKUP('Reported Performance Table'!D292,'Master List'!$B$45:$D$143,3,FALSE)="","No",VLOOKUP('Reported Performance Table'!D292,'Master List'!$B$45:$D$143,3,FALSE))</f>
        <v>#N/A</v>
      </c>
      <c r="J292" s="178" t="str">
        <f>IF('Reported Performance Table'!D292="","",
  IF('Reported Performance Table'!E292="Yes",
   IF('Reported Performance Table'!F292="Premium","Premium_LUNA_CCT","LUNA_CCT"),
   IF('Reported Performance Table'!B292="Outdoor Luminaires",
    IF(OR('Reported Performance Table'!D292="Fuel Pump Canopy Luminaires",'Reported Performance Table'!D292="Sports Lighting"),
     IF('Reported Performance Table'!F292="Premium","Premium_Sports_and_Fuel_Pump_CCT", "Sports_and_Fuel_Pump_CCT"),
     IF('Reported Performance Table'!F292="Premium","Premium_Outdoor_CCT","Outdoor_CCT")),
    IF('Reported Performance Table'!F292="Premium","Premium_CCT","Reported_CCT"))))</f>
        <v/>
      </c>
      <c r="K292" t="str">
        <f>IF('Reported Performance Table'!D292="","",IF(J292="LUNA_CCT",VLOOKUP('Reported Performance Table'!D292,'Master List'!$B$45:$E$143,4,FALSE),"Reported_BUG"))</f>
        <v/>
      </c>
      <c r="L292" t="str">
        <f>IF('Reported Performance Table'!D292="","",IF(AND('Reported Performance Table'!$E292="Yes",OR('Reported Performance Table'!$D292='Master List'!$B$45,'Reported Performance Table'!$D292='Master List'!$B$46,'Reported Performance Table'!$D292='Master List'!$B$47,'Reported Performance Table'!$D292='Master List'!$B$49,'Reported Performance Table'!$D292='Master List'!$B$51,'Reported Performance Table'!$D292='Master List'!$B$115,'Reported Performance Table'!$D292='Master List'!$B$118,'Reported Performance Table'!$D292='Master List'!$B$142)),"LUNA_Dimming","Dimming_Capability_and_Range"))</f>
        <v/>
      </c>
    </row>
    <row r="293" spans="1:12" x14ac:dyDescent="0.25">
      <c r="A293" s="54">
        <v>300</v>
      </c>
      <c r="B293" s="55"/>
      <c r="D293" s="21" t="e">
        <f>VLOOKUP('Reported Performance Table'!C293,'Master List'!$B$22:$C$41,2,FALSE)</f>
        <v>#N/A</v>
      </c>
      <c r="E293" t="e">
        <f>VLOOKUP('Reported Performance Table'!D293,'Master List'!$B$45:$C$143,2,FALSE)</f>
        <v>#N/A</v>
      </c>
      <c r="F293" t="e">
        <f>VLOOKUP('Reported Performance Table'!C293,'Master List'!$B$22:$D$42,3,FALSE)</f>
        <v>#N/A</v>
      </c>
      <c r="G293" s="100" t="e">
        <f>VLOOKUP('Reported Performance Table'!B293,'Master List'!$B$11:$D$19,3,FALSE)</f>
        <v>#N/A</v>
      </c>
      <c r="H293" t="e">
        <f t="shared" si="4"/>
        <v>#N/A</v>
      </c>
      <c r="I293" t="e">
        <f>IF(VLOOKUP('Reported Performance Table'!D293,'Master List'!$B$45:$D$143,3,FALSE)="","No",VLOOKUP('Reported Performance Table'!D293,'Master List'!$B$45:$D$143,3,FALSE))</f>
        <v>#N/A</v>
      </c>
      <c r="J293" s="178" t="str">
        <f>IF('Reported Performance Table'!D293="","",
  IF('Reported Performance Table'!E293="Yes",
   IF('Reported Performance Table'!F293="Premium","Premium_LUNA_CCT","LUNA_CCT"),
   IF('Reported Performance Table'!B293="Outdoor Luminaires",
    IF(OR('Reported Performance Table'!D293="Fuel Pump Canopy Luminaires",'Reported Performance Table'!D293="Sports Lighting"),
     IF('Reported Performance Table'!F293="Premium","Premium_Sports_and_Fuel_Pump_CCT", "Sports_and_Fuel_Pump_CCT"),
     IF('Reported Performance Table'!F293="Premium","Premium_Outdoor_CCT","Outdoor_CCT")),
    IF('Reported Performance Table'!F293="Premium","Premium_CCT","Reported_CCT"))))</f>
        <v/>
      </c>
      <c r="K293" t="str">
        <f>IF('Reported Performance Table'!D293="","",IF(J293="LUNA_CCT",VLOOKUP('Reported Performance Table'!D293,'Master List'!$B$45:$E$143,4,FALSE),"Reported_BUG"))</f>
        <v/>
      </c>
      <c r="L293" t="str">
        <f>IF('Reported Performance Table'!D293="","",IF(AND('Reported Performance Table'!$E293="Yes",OR('Reported Performance Table'!$D293='Master List'!$B$45,'Reported Performance Table'!$D293='Master List'!$B$46,'Reported Performance Table'!$D293='Master List'!$B$47,'Reported Performance Table'!$D293='Master List'!$B$49,'Reported Performance Table'!$D293='Master List'!$B$51,'Reported Performance Table'!$D293='Master List'!$B$115,'Reported Performance Table'!$D293='Master List'!$B$118,'Reported Performance Table'!$D293='Master List'!$B$142)),"LUNA_Dimming","Dimming_Capability_and_Range"))</f>
        <v/>
      </c>
    </row>
    <row r="294" spans="1:12" x14ac:dyDescent="0.25">
      <c r="A294" s="54">
        <v>301</v>
      </c>
      <c r="B294" s="55"/>
      <c r="D294" s="21" t="e">
        <f>VLOOKUP('Reported Performance Table'!C294,'Master List'!$B$22:$C$41,2,FALSE)</f>
        <v>#N/A</v>
      </c>
      <c r="E294" t="e">
        <f>VLOOKUP('Reported Performance Table'!D294,'Master List'!$B$45:$C$143,2,FALSE)</f>
        <v>#N/A</v>
      </c>
      <c r="F294" t="e">
        <f>VLOOKUP('Reported Performance Table'!C294,'Master List'!$B$22:$D$42,3,FALSE)</f>
        <v>#N/A</v>
      </c>
      <c r="G294" s="100" t="e">
        <f>VLOOKUP('Reported Performance Table'!B294,'Master List'!$B$11:$D$19,3,FALSE)</f>
        <v>#N/A</v>
      </c>
      <c r="H294" t="e">
        <f t="shared" si="4"/>
        <v>#N/A</v>
      </c>
      <c r="I294" t="e">
        <f>IF(VLOOKUP('Reported Performance Table'!D294,'Master List'!$B$45:$D$143,3,FALSE)="","No",VLOOKUP('Reported Performance Table'!D294,'Master List'!$B$45:$D$143,3,FALSE))</f>
        <v>#N/A</v>
      </c>
      <c r="J294" s="178" t="str">
        <f>IF('Reported Performance Table'!D294="","",
  IF('Reported Performance Table'!E294="Yes",
   IF('Reported Performance Table'!F294="Premium","Premium_LUNA_CCT","LUNA_CCT"),
   IF('Reported Performance Table'!B294="Outdoor Luminaires",
    IF(OR('Reported Performance Table'!D294="Fuel Pump Canopy Luminaires",'Reported Performance Table'!D294="Sports Lighting"),
     IF('Reported Performance Table'!F294="Premium","Premium_Sports_and_Fuel_Pump_CCT", "Sports_and_Fuel_Pump_CCT"),
     IF('Reported Performance Table'!F294="Premium","Premium_Outdoor_CCT","Outdoor_CCT")),
    IF('Reported Performance Table'!F294="Premium","Premium_CCT","Reported_CCT"))))</f>
        <v/>
      </c>
      <c r="K294" t="str">
        <f>IF('Reported Performance Table'!D294="","",IF(J294="LUNA_CCT",VLOOKUP('Reported Performance Table'!D294,'Master List'!$B$45:$E$143,4,FALSE),"Reported_BUG"))</f>
        <v/>
      </c>
      <c r="L294" t="str">
        <f>IF('Reported Performance Table'!D294="","",IF(AND('Reported Performance Table'!$E294="Yes",OR('Reported Performance Table'!$D294='Master List'!$B$45,'Reported Performance Table'!$D294='Master List'!$B$46,'Reported Performance Table'!$D294='Master List'!$B$47,'Reported Performance Table'!$D294='Master List'!$B$49,'Reported Performance Table'!$D294='Master List'!$B$51,'Reported Performance Table'!$D294='Master List'!$B$115,'Reported Performance Table'!$D294='Master List'!$B$118,'Reported Performance Table'!$D294='Master List'!$B$142)),"LUNA_Dimming","Dimming_Capability_and_Range"))</f>
        <v/>
      </c>
    </row>
    <row r="295" spans="1:12" x14ac:dyDescent="0.25">
      <c r="A295" s="54">
        <v>302</v>
      </c>
      <c r="B295" s="55"/>
      <c r="D295" s="21" t="e">
        <f>VLOOKUP('Reported Performance Table'!C295,'Master List'!$B$22:$C$41,2,FALSE)</f>
        <v>#N/A</v>
      </c>
      <c r="E295" t="e">
        <f>VLOOKUP('Reported Performance Table'!D295,'Master List'!$B$45:$C$143,2,FALSE)</f>
        <v>#N/A</v>
      </c>
      <c r="F295" t="e">
        <f>VLOOKUP('Reported Performance Table'!C295,'Master List'!$B$22:$D$42,3,FALSE)</f>
        <v>#N/A</v>
      </c>
      <c r="G295" s="100" t="e">
        <f>VLOOKUP('Reported Performance Table'!B295,'Master List'!$B$11:$D$19,3,FALSE)</f>
        <v>#N/A</v>
      </c>
      <c r="H295" t="e">
        <f t="shared" si="4"/>
        <v>#N/A</v>
      </c>
      <c r="I295" t="e">
        <f>IF(VLOOKUP('Reported Performance Table'!D295,'Master List'!$B$45:$D$143,3,FALSE)="","No",VLOOKUP('Reported Performance Table'!D295,'Master List'!$B$45:$D$143,3,FALSE))</f>
        <v>#N/A</v>
      </c>
      <c r="J295" s="178" t="str">
        <f>IF('Reported Performance Table'!D295="","",
  IF('Reported Performance Table'!E295="Yes",
   IF('Reported Performance Table'!F295="Premium","Premium_LUNA_CCT","LUNA_CCT"),
   IF('Reported Performance Table'!B295="Outdoor Luminaires",
    IF(OR('Reported Performance Table'!D295="Fuel Pump Canopy Luminaires",'Reported Performance Table'!D295="Sports Lighting"),
     IF('Reported Performance Table'!F295="Premium","Premium_Sports_and_Fuel_Pump_CCT", "Sports_and_Fuel_Pump_CCT"),
     IF('Reported Performance Table'!F295="Premium","Premium_Outdoor_CCT","Outdoor_CCT")),
    IF('Reported Performance Table'!F295="Premium","Premium_CCT","Reported_CCT"))))</f>
        <v/>
      </c>
      <c r="K295" t="str">
        <f>IF('Reported Performance Table'!D295="","",IF(J295="LUNA_CCT",VLOOKUP('Reported Performance Table'!D295,'Master List'!$B$45:$E$143,4,FALSE),"Reported_BUG"))</f>
        <v/>
      </c>
      <c r="L295" t="str">
        <f>IF('Reported Performance Table'!D295="","",IF(AND('Reported Performance Table'!$E295="Yes",OR('Reported Performance Table'!$D295='Master List'!$B$45,'Reported Performance Table'!$D295='Master List'!$B$46,'Reported Performance Table'!$D295='Master List'!$B$47,'Reported Performance Table'!$D295='Master List'!$B$49,'Reported Performance Table'!$D295='Master List'!$B$51,'Reported Performance Table'!$D295='Master List'!$B$115,'Reported Performance Table'!$D295='Master List'!$B$118,'Reported Performance Table'!$D295='Master List'!$B$142)),"LUNA_Dimming","Dimming_Capability_and_Range"))</f>
        <v/>
      </c>
    </row>
    <row r="296" spans="1:12" x14ac:dyDescent="0.25">
      <c r="A296" s="54">
        <v>303</v>
      </c>
      <c r="B296" s="55"/>
      <c r="D296" s="21" t="e">
        <f>VLOOKUP('Reported Performance Table'!C296,'Master List'!$B$22:$C$41,2,FALSE)</f>
        <v>#N/A</v>
      </c>
      <c r="E296" t="e">
        <f>VLOOKUP('Reported Performance Table'!D296,'Master List'!$B$45:$C$143,2,FALSE)</f>
        <v>#N/A</v>
      </c>
      <c r="F296" t="e">
        <f>VLOOKUP('Reported Performance Table'!C296,'Master List'!$B$22:$D$42,3,FALSE)</f>
        <v>#N/A</v>
      </c>
      <c r="G296" s="100" t="e">
        <f>VLOOKUP('Reported Performance Table'!B296,'Master List'!$B$11:$D$19,3,FALSE)</f>
        <v>#N/A</v>
      </c>
      <c r="H296" t="e">
        <f t="shared" si="4"/>
        <v>#N/A</v>
      </c>
      <c r="I296" t="e">
        <f>IF(VLOOKUP('Reported Performance Table'!D296,'Master List'!$B$45:$D$143,3,FALSE)="","No",VLOOKUP('Reported Performance Table'!D296,'Master List'!$B$45:$D$143,3,FALSE))</f>
        <v>#N/A</v>
      </c>
      <c r="J296" s="178" t="str">
        <f>IF('Reported Performance Table'!D296="","",
  IF('Reported Performance Table'!E296="Yes",
   IF('Reported Performance Table'!F296="Premium","Premium_LUNA_CCT","LUNA_CCT"),
   IF('Reported Performance Table'!B296="Outdoor Luminaires",
    IF(OR('Reported Performance Table'!D296="Fuel Pump Canopy Luminaires",'Reported Performance Table'!D296="Sports Lighting"),
     IF('Reported Performance Table'!F296="Premium","Premium_Sports_and_Fuel_Pump_CCT", "Sports_and_Fuel_Pump_CCT"),
     IF('Reported Performance Table'!F296="Premium","Premium_Outdoor_CCT","Outdoor_CCT")),
    IF('Reported Performance Table'!F296="Premium","Premium_CCT","Reported_CCT"))))</f>
        <v/>
      </c>
      <c r="K296" t="str">
        <f>IF('Reported Performance Table'!D296="","",IF(J296="LUNA_CCT",VLOOKUP('Reported Performance Table'!D296,'Master List'!$B$45:$E$143,4,FALSE),"Reported_BUG"))</f>
        <v/>
      </c>
      <c r="L296" t="str">
        <f>IF('Reported Performance Table'!D296="","",IF(AND('Reported Performance Table'!$E296="Yes",OR('Reported Performance Table'!$D296='Master List'!$B$45,'Reported Performance Table'!$D296='Master List'!$B$46,'Reported Performance Table'!$D296='Master List'!$B$47,'Reported Performance Table'!$D296='Master List'!$B$49,'Reported Performance Table'!$D296='Master List'!$B$51,'Reported Performance Table'!$D296='Master List'!$B$115,'Reported Performance Table'!$D296='Master List'!$B$118,'Reported Performance Table'!$D296='Master List'!$B$142)),"LUNA_Dimming","Dimming_Capability_and_Range"))</f>
        <v/>
      </c>
    </row>
    <row r="297" spans="1:12" x14ac:dyDescent="0.25">
      <c r="A297" s="54">
        <v>304</v>
      </c>
      <c r="B297" s="55"/>
      <c r="D297" s="21" t="e">
        <f>VLOOKUP('Reported Performance Table'!C297,'Master List'!$B$22:$C$41,2,FALSE)</f>
        <v>#N/A</v>
      </c>
      <c r="E297" t="e">
        <f>VLOOKUP('Reported Performance Table'!D297,'Master List'!$B$45:$C$143,2,FALSE)</f>
        <v>#N/A</v>
      </c>
      <c r="F297" t="e">
        <f>VLOOKUP('Reported Performance Table'!C297,'Master List'!$B$22:$D$42,3,FALSE)</f>
        <v>#N/A</v>
      </c>
      <c r="G297" s="100" t="e">
        <f>VLOOKUP('Reported Performance Table'!B297,'Master List'!$B$11:$D$19,3,FALSE)</f>
        <v>#N/A</v>
      </c>
      <c r="H297" t="e">
        <f t="shared" si="4"/>
        <v>#N/A</v>
      </c>
      <c r="I297" t="e">
        <f>IF(VLOOKUP('Reported Performance Table'!D297,'Master List'!$B$45:$D$143,3,FALSE)="","No",VLOOKUP('Reported Performance Table'!D297,'Master List'!$B$45:$D$143,3,FALSE))</f>
        <v>#N/A</v>
      </c>
      <c r="J297" s="178" t="str">
        <f>IF('Reported Performance Table'!D297="","",
  IF('Reported Performance Table'!E297="Yes",
   IF('Reported Performance Table'!F297="Premium","Premium_LUNA_CCT","LUNA_CCT"),
   IF('Reported Performance Table'!B297="Outdoor Luminaires",
    IF(OR('Reported Performance Table'!D297="Fuel Pump Canopy Luminaires",'Reported Performance Table'!D297="Sports Lighting"),
     IF('Reported Performance Table'!F297="Premium","Premium_Sports_and_Fuel_Pump_CCT", "Sports_and_Fuel_Pump_CCT"),
     IF('Reported Performance Table'!F297="Premium","Premium_Outdoor_CCT","Outdoor_CCT")),
    IF('Reported Performance Table'!F297="Premium","Premium_CCT","Reported_CCT"))))</f>
        <v/>
      </c>
      <c r="K297" t="str">
        <f>IF('Reported Performance Table'!D297="","",IF(J297="LUNA_CCT",VLOOKUP('Reported Performance Table'!D297,'Master List'!$B$45:$E$143,4,FALSE),"Reported_BUG"))</f>
        <v/>
      </c>
      <c r="L297" t="str">
        <f>IF('Reported Performance Table'!D297="","",IF(AND('Reported Performance Table'!$E297="Yes",OR('Reported Performance Table'!$D297='Master List'!$B$45,'Reported Performance Table'!$D297='Master List'!$B$46,'Reported Performance Table'!$D297='Master List'!$B$47,'Reported Performance Table'!$D297='Master List'!$B$49,'Reported Performance Table'!$D297='Master List'!$B$51,'Reported Performance Table'!$D297='Master List'!$B$115,'Reported Performance Table'!$D297='Master List'!$B$118,'Reported Performance Table'!$D297='Master List'!$B$142)),"LUNA_Dimming","Dimming_Capability_and_Range"))</f>
        <v/>
      </c>
    </row>
    <row r="298" spans="1:12" x14ac:dyDescent="0.25">
      <c r="A298" s="54">
        <v>305</v>
      </c>
      <c r="B298" s="55"/>
      <c r="D298" s="21" t="e">
        <f>VLOOKUP('Reported Performance Table'!C298,'Master List'!$B$22:$C$41,2,FALSE)</f>
        <v>#N/A</v>
      </c>
      <c r="E298" t="e">
        <f>VLOOKUP('Reported Performance Table'!D298,'Master List'!$B$45:$C$143,2,FALSE)</f>
        <v>#N/A</v>
      </c>
      <c r="F298" t="e">
        <f>VLOOKUP('Reported Performance Table'!C298,'Master List'!$B$22:$D$42,3,FALSE)</f>
        <v>#N/A</v>
      </c>
      <c r="G298" s="100" t="e">
        <f>VLOOKUP('Reported Performance Table'!B298,'Master List'!$B$11:$D$19,3,FALSE)</f>
        <v>#N/A</v>
      </c>
      <c r="H298" t="e">
        <f t="shared" si="4"/>
        <v>#N/A</v>
      </c>
      <c r="I298" t="e">
        <f>IF(VLOOKUP('Reported Performance Table'!D298,'Master List'!$B$45:$D$143,3,FALSE)="","No",VLOOKUP('Reported Performance Table'!D298,'Master List'!$B$45:$D$143,3,FALSE))</f>
        <v>#N/A</v>
      </c>
      <c r="J298" s="178" t="str">
        <f>IF('Reported Performance Table'!D298="","",
  IF('Reported Performance Table'!E298="Yes",
   IF('Reported Performance Table'!F298="Premium","Premium_LUNA_CCT","LUNA_CCT"),
   IF('Reported Performance Table'!B298="Outdoor Luminaires",
    IF(OR('Reported Performance Table'!D298="Fuel Pump Canopy Luminaires",'Reported Performance Table'!D298="Sports Lighting"),
     IF('Reported Performance Table'!F298="Premium","Premium_Sports_and_Fuel_Pump_CCT", "Sports_and_Fuel_Pump_CCT"),
     IF('Reported Performance Table'!F298="Premium","Premium_Outdoor_CCT","Outdoor_CCT")),
    IF('Reported Performance Table'!F298="Premium","Premium_CCT","Reported_CCT"))))</f>
        <v/>
      </c>
      <c r="K298" t="str">
        <f>IF('Reported Performance Table'!D298="","",IF(J298="LUNA_CCT",VLOOKUP('Reported Performance Table'!D298,'Master List'!$B$45:$E$143,4,FALSE),"Reported_BUG"))</f>
        <v/>
      </c>
      <c r="L298" t="str">
        <f>IF('Reported Performance Table'!D298="","",IF(AND('Reported Performance Table'!$E298="Yes",OR('Reported Performance Table'!$D298='Master List'!$B$45,'Reported Performance Table'!$D298='Master List'!$B$46,'Reported Performance Table'!$D298='Master List'!$B$47,'Reported Performance Table'!$D298='Master List'!$B$49,'Reported Performance Table'!$D298='Master List'!$B$51,'Reported Performance Table'!$D298='Master List'!$B$115,'Reported Performance Table'!$D298='Master List'!$B$118,'Reported Performance Table'!$D298='Master List'!$B$142)),"LUNA_Dimming","Dimming_Capability_and_Range"))</f>
        <v/>
      </c>
    </row>
    <row r="299" spans="1:12" x14ac:dyDescent="0.25">
      <c r="A299" s="54">
        <v>306</v>
      </c>
      <c r="B299" s="55"/>
      <c r="D299" s="21" t="e">
        <f>VLOOKUP('Reported Performance Table'!C299,'Master List'!$B$22:$C$41,2,FALSE)</f>
        <v>#N/A</v>
      </c>
      <c r="E299" t="e">
        <f>VLOOKUP('Reported Performance Table'!D299,'Master List'!$B$45:$C$143,2,FALSE)</f>
        <v>#N/A</v>
      </c>
      <c r="F299" t="e">
        <f>VLOOKUP('Reported Performance Table'!C299,'Master List'!$B$22:$D$42,3,FALSE)</f>
        <v>#N/A</v>
      </c>
      <c r="G299" s="100" t="e">
        <f>VLOOKUP('Reported Performance Table'!B299,'Master List'!$B$11:$D$19,3,FALSE)</f>
        <v>#N/A</v>
      </c>
      <c r="H299" t="e">
        <f t="shared" si="4"/>
        <v>#N/A</v>
      </c>
      <c r="I299" t="e">
        <f>IF(VLOOKUP('Reported Performance Table'!D299,'Master List'!$B$45:$D$143,3,FALSE)="","No",VLOOKUP('Reported Performance Table'!D299,'Master List'!$B$45:$D$143,3,FALSE))</f>
        <v>#N/A</v>
      </c>
      <c r="J299" s="178" t="str">
        <f>IF('Reported Performance Table'!D299="","",
  IF('Reported Performance Table'!E299="Yes",
   IF('Reported Performance Table'!F299="Premium","Premium_LUNA_CCT","LUNA_CCT"),
   IF('Reported Performance Table'!B299="Outdoor Luminaires",
    IF(OR('Reported Performance Table'!D299="Fuel Pump Canopy Luminaires",'Reported Performance Table'!D299="Sports Lighting"),
     IF('Reported Performance Table'!F299="Premium","Premium_Sports_and_Fuel_Pump_CCT", "Sports_and_Fuel_Pump_CCT"),
     IF('Reported Performance Table'!F299="Premium","Premium_Outdoor_CCT","Outdoor_CCT")),
    IF('Reported Performance Table'!F299="Premium","Premium_CCT","Reported_CCT"))))</f>
        <v/>
      </c>
      <c r="K299" t="str">
        <f>IF('Reported Performance Table'!D299="","",IF(J299="LUNA_CCT",VLOOKUP('Reported Performance Table'!D299,'Master List'!$B$45:$E$143,4,FALSE),"Reported_BUG"))</f>
        <v/>
      </c>
      <c r="L299" t="str">
        <f>IF('Reported Performance Table'!D299="","",IF(AND('Reported Performance Table'!$E299="Yes",OR('Reported Performance Table'!$D299='Master List'!$B$45,'Reported Performance Table'!$D299='Master List'!$B$46,'Reported Performance Table'!$D299='Master List'!$B$47,'Reported Performance Table'!$D299='Master List'!$B$49,'Reported Performance Table'!$D299='Master List'!$B$51,'Reported Performance Table'!$D299='Master List'!$B$115,'Reported Performance Table'!$D299='Master List'!$B$118,'Reported Performance Table'!$D299='Master List'!$B$142)),"LUNA_Dimming","Dimming_Capability_and_Range"))</f>
        <v/>
      </c>
    </row>
    <row r="300" spans="1:12" x14ac:dyDescent="0.25">
      <c r="A300" s="54">
        <v>307</v>
      </c>
      <c r="B300" s="55"/>
      <c r="D300" s="21" t="e">
        <f>VLOOKUP('Reported Performance Table'!C300,'Master List'!$B$22:$C$41,2,FALSE)</f>
        <v>#N/A</v>
      </c>
      <c r="E300" t="e">
        <f>VLOOKUP('Reported Performance Table'!D300,'Master List'!$B$45:$C$143,2,FALSE)</f>
        <v>#N/A</v>
      </c>
      <c r="F300" t="e">
        <f>VLOOKUP('Reported Performance Table'!C300,'Master List'!$B$22:$D$42,3,FALSE)</f>
        <v>#N/A</v>
      </c>
      <c r="G300" s="100" t="e">
        <f>VLOOKUP('Reported Performance Table'!B300,'Master List'!$B$11:$D$19,3,FALSE)</f>
        <v>#N/A</v>
      </c>
      <c r="H300" t="e">
        <f t="shared" si="4"/>
        <v>#N/A</v>
      </c>
      <c r="I300" t="e">
        <f>IF(VLOOKUP('Reported Performance Table'!D300,'Master List'!$B$45:$D$143,3,FALSE)="","No",VLOOKUP('Reported Performance Table'!D300,'Master List'!$B$45:$D$143,3,FALSE))</f>
        <v>#N/A</v>
      </c>
      <c r="J300" s="178" t="str">
        <f>IF('Reported Performance Table'!D300="","",
  IF('Reported Performance Table'!E300="Yes",
   IF('Reported Performance Table'!F300="Premium","Premium_LUNA_CCT","LUNA_CCT"),
   IF('Reported Performance Table'!B300="Outdoor Luminaires",
    IF(OR('Reported Performance Table'!D300="Fuel Pump Canopy Luminaires",'Reported Performance Table'!D300="Sports Lighting"),
     IF('Reported Performance Table'!F300="Premium","Premium_Sports_and_Fuel_Pump_CCT", "Sports_and_Fuel_Pump_CCT"),
     IF('Reported Performance Table'!F300="Premium","Premium_Outdoor_CCT","Outdoor_CCT")),
    IF('Reported Performance Table'!F300="Premium","Premium_CCT","Reported_CCT"))))</f>
        <v/>
      </c>
      <c r="K300" t="str">
        <f>IF('Reported Performance Table'!D300="","",IF(J300="LUNA_CCT",VLOOKUP('Reported Performance Table'!D300,'Master List'!$B$45:$E$143,4,FALSE),"Reported_BUG"))</f>
        <v/>
      </c>
      <c r="L300" t="str">
        <f>IF('Reported Performance Table'!D300="","",IF(AND('Reported Performance Table'!$E300="Yes",OR('Reported Performance Table'!$D300='Master List'!$B$45,'Reported Performance Table'!$D300='Master List'!$B$46,'Reported Performance Table'!$D300='Master List'!$B$47,'Reported Performance Table'!$D300='Master List'!$B$49,'Reported Performance Table'!$D300='Master List'!$B$51,'Reported Performance Table'!$D300='Master List'!$B$115,'Reported Performance Table'!$D300='Master List'!$B$118,'Reported Performance Table'!$D300='Master List'!$B$142)),"LUNA_Dimming","Dimming_Capability_and_Range"))</f>
        <v/>
      </c>
    </row>
    <row r="301" spans="1:12" x14ac:dyDescent="0.25">
      <c r="A301" s="54">
        <v>308</v>
      </c>
      <c r="B301" s="55"/>
      <c r="D301" s="21" t="e">
        <f>VLOOKUP('Reported Performance Table'!C301,'Master List'!$B$22:$C$41,2,FALSE)</f>
        <v>#N/A</v>
      </c>
      <c r="E301" t="e">
        <f>VLOOKUP('Reported Performance Table'!D301,'Master List'!$B$45:$C$143,2,FALSE)</f>
        <v>#N/A</v>
      </c>
      <c r="F301" t="e">
        <f>VLOOKUP('Reported Performance Table'!C301,'Master List'!$B$22:$D$42,3,FALSE)</f>
        <v>#N/A</v>
      </c>
      <c r="G301" s="100" t="e">
        <f>VLOOKUP('Reported Performance Table'!B301,'Master List'!$B$11:$D$19,3,FALSE)</f>
        <v>#N/A</v>
      </c>
      <c r="H301" t="e">
        <f t="shared" si="4"/>
        <v>#N/A</v>
      </c>
      <c r="I301" t="e">
        <f>IF(VLOOKUP('Reported Performance Table'!D301,'Master List'!$B$45:$D$143,3,FALSE)="","No",VLOOKUP('Reported Performance Table'!D301,'Master List'!$B$45:$D$143,3,FALSE))</f>
        <v>#N/A</v>
      </c>
      <c r="J301" s="178" t="str">
        <f>IF('Reported Performance Table'!D301="","",
  IF('Reported Performance Table'!E301="Yes",
   IF('Reported Performance Table'!F301="Premium","Premium_LUNA_CCT","LUNA_CCT"),
   IF('Reported Performance Table'!B301="Outdoor Luminaires",
    IF(OR('Reported Performance Table'!D301="Fuel Pump Canopy Luminaires",'Reported Performance Table'!D301="Sports Lighting"),
     IF('Reported Performance Table'!F301="Premium","Premium_Sports_and_Fuel_Pump_CCT", "Sports_and_Fuel_Pump_CCT"),
     IF('Reported Performance Table'!F301="Premium","Premium_Outdoor_CCT","Outdoor_CCT")),
    IF('Reported Performance Table'!F301="Premium","Premium_CCT","Reported_CCT"))))</f>
        <v/>
      </c>
      <c r="K301" t="str">
        <f>IF('Reported Performance Table'!D301="","",IF(J301="LUNA_CCT",VLOOKUP('Reported Performance Table'!D301,'Master List'!$B$45:$E$143,4,FALSE),"Reported_BUG"))</f>
        <v/>
      </c>
      <c r="L301" t="str">
        <f>IF('Reported Performance Table'!D301="","",IF(AND('Reported Performance Table'!$E301="Yes",OR('Reported Performance Table'!$D301='Master List'!$B$45,'Reported Performance Table'!$D301='Master List'!$B$46,'Reported Performance Table'!$D301='Master List'!$B$47,'Reported Performance Table'!$D301='Master List'!$B$49,'Reported Performance Table'!$D301='Master List'!$B$51,'Reported Performance Table'!$D301='Master List'!$B$115,'Reported Performance Table'!$D301='Master List'!$B$118,'Reported Performance Table'!$D301='Master List'!$B$142)),"LUNA_Dimming","Dimming_Capability_and_Range"))</f>
        <v/>
      </c>
    </row>
    <row r="302" spans="1:12" x14ac:dyDescent="0.25">
      <c r="A302" s="54">
        <v>309</v>
      </c>
      <c r="B302" s="55"/>
      <c r="D302" s="21" t="e">
        <f>VLOOKUP('Reported Performance Table'!C302,'Master List'!$B$22:$C$41,2,FALSE)</f>
        <v>#N/A</v>
      </c>
      <c r="E302" t="e">
        <f>VLOOKUP('Reported Performance Table'!D302,'Master List'!$B$45:$C$143,2,FALSE)</f>
        <v>#N/A</v>
      </c>
      <c r="F302" t="e">
        <f>VLOOKUP('Reported Performance Table'!C302,'Master List'!$B$22:$D$42,3,FALSE)</f>
        <v>#N/A</v>
      </c>
      <c r="G302" s="100" t="e">
        <f>VLOOKUP('Reported Performance Table'!B302,'Master List'!$B$11:$D$19,3,FALSE)</f>
        <v>#N/A</v>
      </c>
      <c r="H302" t="e">
        <f t="shared" si="4"/>
        <v>#N/A</v>
      </c>
      <c r="I302" t="e">
        <f>IF(VLOOKUP('Reported Performance Table'!D302,'Master List'!$B$45:$D$143,3,FALSE)="","No",VLOOKUP('Reported Performance Table'!D302,'Master List'!$B$45:$D$143,3,FALSE))</f>
        <v>#N/A</v>
      </c>
      <c r="J302" s="178" t="str">
        <f>IF('Reported Performance Table'!D302="","",
  IF('Reported Performance Table'!E302="Yes",
   IF('Reported Performance Table'!F302="Premium","Premium_LUNA_CCT","LUNA_CCT"),
   IF('Reported Performance Table'!B302="Outdoor Luminaires",
    IF(OR('Reported Performance Table'!D302="Fuel Pump Canopy Luminaires",'Reported Performance Table'!D302="Sports Lighting"),
     IF('Reported Performance Table'!F302="Premium","Premium_Sports_and_Fuel_Pump_CCT", "Sports_and_Fuel_Pump_CCT"),
     IF('Reported Performance Table'!F302="Premium","Premium_Outdoor_CCT","Outdoor_CCT")),
    IF('Reported Performance Table'!F302="Premium","Premium_CCT","Reported_CCT"))))</f>
        <v/>
      </c>
      <c r="K302" t="str">
        <f>IF('Reported Performance Table'!D302="","",IF(J302="LUNA_CCT",VLOOKUP('Reported Performance Table'!D302,'Master List'!$B$45:$E$143,4,FALSE),"Reported_BUG"))</f>
        <v/>
      </c>
      <c r="L302" t="str">
        <f>IF('Reported Performance Table'!D302="","",IF(AND('Reported Performance Table'!$E302="Yes",OR('Reported Performance Table'!$D302='Master List'!$B$45,'Reported Performance Table'!$D302='Master List'!$B$46,'Reported Performance Table'!$D302='Master List'!$B$47,'Reported Performance Table'!$D302='Master List'!$B$49,'Reported Performance Table'!$D302='Master List'!$B$51,'Reported Performance Table'!$D302='Master List'!$B$115,'Reported Performance Table'!$D302='Master List'!$B$118,'Reported Performance Table'!$D302='Master List'!$B$142)),"LUNA_Dimming","Dimming_Capability_and_Range"))</f>
        <v/>
      </c>
    </row>
    <row r="303" spans="1:12" x14ac:dyDescent="0.25">
      <c r="A303" s="54">
        <v>310</v>
      </c>
      <c r="B303" s="55"/>
      <c r="D303" s="21" t="e">
        <f>VLOOKUP('Reported Performance Table'!C303,'Master List'!$B$22:$C$41,2,FALSE)</f>
        <v>#N/A</v>
      </c>
      <c r="E303" t="e">
        <f>VLOOKUP('Reported Performance Table'!D303,'Master List'!$B$45:$C$143,2,FALSE)</f>
        <v>#N/A</v>
      </c>
      <c r="F303" t="e">
        <f>VLOOKUP('Reported Performance Table'!C303,'Master List'!$B$22:$D$42,3,FALSE)</f>
        <v>#N/A</v>
      </c>
      <c r="G303" s="100" t="e">
        <f>VLOOKUP('Reported Performance Table'!B303,'Master List'!$B$11:$D$19,3,FALSE)</f>
        <v>#N/A</v>
      </c>
      <c r="H303" t="e">
        <f t="shared" si="4"/>
        <v>#N/A</v>
      </c>
      <c r="I303" t="e">
        <f>IF(VLOOKUP('Reported Performance Table'!D303,'Master List'!$B$45:$D$143,3,FALSE)="","No",VLOOKUP('Reported Performance Table'!D303,'Master List'!$B$45:$D$143,3,FALSE))</f>
        <v>#N/A</v>
      </c>
      <c r="J303" s="178" t="str">
        <f>IF('Reported Performance Table'!D303="","",
  IF('Reported Performance Table'!E303="Yes",
   IF('Reported Performance Table'!F303="Premium","Premium_LUNA_CCT","LUNA_CCT"),
   IF('Reported Performance Table'!B303="Outdoor Luminaires",
    IF(OR('Reported Performance Table'!D303="Fuel Pump Canopy Luminaires",'Reported Performance Table'!D303="Sports Lighting"),
     IF('Reported Performance Table'!F303="Premium","Premium_Sports_and_Fuel_Pump_CCT", "Sports_and_Fuel_Pump_CCT"),
     IF('Reported Performance Table'!F303="Premium","Premium_Outdoor_CCT","Outdoor_CCT")),
    IF('Reported Performance Table'!F303="Premium","Premium_CCT","Reported_CCT"))))</f>
        <v/>
      </c>
      <c r="K303" t="str">
        <f>IF('Reported Performance Table'!D303="","",IF(J303="LUNA_CCT",VLOOKUP('Reported Performance Table'!D303,'Master List'!$B$45:$E$143,4,FALSE),"Reported_BUG"))</f>
        <v/>
      </c>
      <c r="L303" t="str">
        <f>IF('Reported Performance Table'!D303="","",IF(AND('Reported Performance Table'!$E303="Yes",OR('Reported Performance Table'!$D303='Master List'!$B$45,'Reported Performance Table'!$D303='Master List'!$B$46,'Reported Performance Table'!$D303='Master List'!$B$47,'Reported Performance Table'!$D303='Master List'!$B$49,'Reported Performance Table'!$D303='Master List'!$B$51,'Reported Performance Table'!$D303='Master List'!$B$115,'Reported Performance Table'!$D303='Master List'!$B$118,'Reported Performance Table'!$D303='Master List'!$B$142)),"LUNA_Dimming","Dimming_Capability_and_Range"))</f>
        <v/>
      </c>
    </row>
    <row r="304" spans="1:12" x14ac:dyDescent="0.25">
      <c r="A304" s="54">
        <v>311</v>
      </c>
      <c r="B304" s="55"/>
      <c r="D304" s="21" t="e">
        <f>VLOOKUP('Reported Performance Table'!C304,'Master List'!$B$22:$C$41,2,FALSE)</f>
        <v>#N/A</v>
      </c>
      <c r="E304" t="e">
        <f>VLOOKUP('Reported Performance Table'!D304,'Master List'!$B$45:$C$143,2,FALSE)</f>
        <v>#N/A</v>
      </c>
      <c r="F304" t="e">
        <f>VLOOKUP('Reported Performance Table'!C304,'Master List'!$B$22:$D$42,3,FALSE)</f>
        <v>#N/A</v>
      </c>
      <c r="G304" s="100" t="e">
        <f>VLOOKUP('Reported Performance Table'!B304,'Master List'!$B$11:$D$19,3,FALSE)</f>
        <v>#N/A</v>
      </c>
      <c r="H304" t="e">
        <f t="shared" si="4"/>
        <v>#N/A</v>
      </c>
      <c r="I304" t="e">
        <f>IF(VLOOKUP('Reported Performance Table'!D304,'Master List'!$B$45:$D$143,3,FALSE)="","No",VLOOKUP('Reported Performance Table'!D304,'Master List'!$B$45:$D$143,3,FALSE))</f>
        <v>#N/A</v>
      </c>
      <c r="J304" s="178" t="str">
        <f>IF('Reported Performance Table'!D304="","",
  IF('Reported Performance Table'!E304="Yes",
   IF('Reported Performance Table'!F304="Premium","Premium_LUNA_CCT","LUNA_CCT"),
   IF('Reported Performance Table'!B304="Outdoor Luminaires",
    IF(OR('Reported Performance Table'!D304="Fuel Pump Canopy Luminaires",'Reported Performance Table'!D304="Sports Lighting"),
     IF('Reported Performance Table'!F304="Premium","Premium_Sports_and_Fuel_Pump_CCT", "Sports_and_Fuel_Pump_CCT"),
     IF('Reported Performance Table'!F304="Premium","Premium_Outdoor_CCT","Outdoor_CCT")),
    IF('Reported Performance Table'!F304="Premium","Premium_CCT","Reported_CCT"))))</f>
        <v/>
      </c>
      <c r="K304" t="str">
        <f>IF('Reported Performance Table'!D304="","",IF(J304="LUNA_CCT",VLOOKUP('Reported Performance Table'!D304,'Master List'!$B$45:$E$143,4,FALSE),"Reported_BUG"))</f>
        <v/>
      </c>
      <c r="L304" t="str">
        <f>IF('Reported Performance Table'!D304="","",IF(AND('Reported Performance Table'!$E304="Yes",OR('Reported Performance Table'!$D304='Master List'!$B$45,'Reported Performance Table'!$D304='Master List'!$B$46,'Reported Performance Table'!$D304='Master List'!$B$47,'Reported Performance Table'!$D304='Master List'!$B$49,'Reported Performance Table'!$D304='Master List'!$B$51,'Reported Performance Table'!$D304='Master List'!$B$115,'Reported Performance Table'!$D304='Master List'!$B$118,'Reported Performance Table'!$D304='Master List'!$B$142)),"LUNA_Dimming","Dimming_Capability_and_Range"))</f>
        <v/>
      </c>
    </row>
    <row r="305" spans="1:12" x14ac:dyDescent="0.25">
      <c r="A305" s="54">
        <v>312</v>
      </c>
      <c r="B305" s="55"/>
      <c r="D305" s="21" t="e">
        <f>VLOOKUP('Reported Performance Table'!C305,'Master List'!$B$22:$C$41,2,FALSE)</f>
        <v>#N/A</v>
      </c>
      <c r="E305" t="e">
        <f>VLOOKUP('Reported Performance Table'!D305,'Master List'!$B$45:$C$143,2,FALSE)</f>
        <v>#N/A</v>
      </c>
      <c r="F305" t="e">
        <f>VLOOKUP('Reported Performance Table'!C305,'Master List'!$B$22:$D$42,3,FALSE)</f>
        <v>#N/A</v>
      </c>
      <c r="G305" s="100" t="e">
        <f>VLOOKUP('Reported Performance Table'!B305,'Master List'!$B$11:$D$19,3,FALSE)</f>
        <v>#N/A</v>
      </c>
      <c r="H305" t="e">
        <f t="shared" si="4"/>
        <v>#N/A</v>
      </c>
      <c r="I305" t="e">
        <f>IF(VLOOKUP('Reported Performance Table'!D305,'Master List'!$B$45:$D$143,3,FALSE)="","No",VLOOKUP('Reported Performance Table'!D305,'Master List'!$B$45:$D$143,3,FALSE))</f>
        <v>#N/A</v>
      </c>
      <c r="J305" s="178" t="str">
        <f>IF('Reported Performance Table'!D305="","",
  IF('Reported Performance Table'!E305="Yes",
   IF('Reported Performance Table'!F305="Premium","Premium_LUNA_CCT","LUNA_CCT"),
   IF('Reported Performance Table'!B305="Outdoor Luminaires",
    IF(OR('Reported Performance Table'!D305="Fuel Pump Canopy Luminaires",'Reported Performance Table'!D305="Sports Lighting"),
     IF('Reported Performance Table'!F305="Premium","Premium_Sports_and_Fuel_Pump_CCT", "Sports_and_Fuel_Pump_CCT"),
     IF('Reported Performance Table'!F305="Premium","Premium_Outdoor_CCT","Outdoor_CCT")),
    IF('Reported Performance Table'!F305="Premium","Premium_CCT","Reported_CCT"))))</f>
        <v/>
      </c>
      <c r="K305" t="str">
        <f>IF('Reported Performance Table'!D305="","",IF(J305="LUNA_CCT",VLOOKUP('Reported Performance Table'!D305,'Master List'!$B$45:$E$143,4,FALSE),"Reported_BUG"))</f>
        <v/>
      </c>
      <c r="L305" t="str">
        <f>IF('Reported Performance Table'!D305="","",IF(AND('Reported Performance Table'!$E305="Yes",OR('Reported Performance Table'!$D305='Master List'!$B$45,'Reported Performance Table'!$D305='Master List'!$B$46,'Reported Performance Table'!$D305='Master List'!$B$47,'Reported Performance Table'!$D305='Master List'!$B$49,'Reported Performance Table'!$D305='Master List'!$B$51,'Reported Performance Table'!$D305='Master List'!$B$115,'Reported Performance Table'!$D305='Master List'!$B$118,'Reported Performance Table'!$D305='Master List'!$B$142)),"LUNA_Dimming","Dimming_Capability_and_Range"))</f>
        <v/>
      </c>
    </row>
    <row r="306" spans="1:12" x14ac:dyDescent="0.25">
      <c r="A306" s="54">
        <v>313</v>
      </c>
      <c r="B306" s="55"/>
      <c r="D306" s="21" t="e">
        <f>VLOOKUP('Reported Performance Table'!C306,'Master List'!$B$22:$C$41,2,FALSE)</f>
        <v>#N/A</v>
      </c>
      <c r="E306" t="e">
        <f>VLOOKUP('Reported Performance Table'!D306,'Master List'!$B$45:$C$143,2,FALSE)</f>
        <v>#N/A</v>
      </c>
      <c r="F306" t="e">
        <f>VLOOKUP('Reported Performance Table'!C306,'Master List'!$B$22:$D$42,3,FALSE)</f>
        <v>#N/A</v>
      </c>
      <c r="G306" s="100" t="e">
        <f>VLOOKUP('Reported Performance Table'!B306,'Master List'!$B$11:$D$19,3,FALSE)</f>
        <v>#N/A</v>
      </c>
      <c r="H306" t="e">
        <f t="shared" si="4"/>
        <v>#N/A</v>
      </c>
      <c r="I306" t="e">
        <f>IF(VLOOKUP('Reported Performance Table'!D306,'Master List'!$B$45:$D$143,3,FALSE)="","No",VLOOKUP('Reported Performance Table'!D306,'Master List'!$B$45:$D$143,3,FALSE))</f>
        <v>#N/A</v>
      </c>
      <c r="J306" s="178" t="str">
        <f>IF('Reported Performance Table'!D306="","",
  IF('Reported Performance Table'!E306="Yes",
   IF('Reported Performance Table'!F306="Premium","Premium_LUNA_CCT","LUNA_CCT"),
   IF('Reported Performance Table'!B306="Outdoor Luminaires",
    IF(OR('Reported Performance Table'!D306="Fuel Pump Canopy Luminaires",'Reported Performance Table'!D306="Sports Lighting"),
     IF('Reported Performance Table'!F306="Premium","Premium_Sports_and_Fuel_Pump_CCT", "Sports_and_Fuel_Pump_CCT"),
     IF('Reported Performance Table'!F306="Premium","Premium_Outdoor_CCT","Outdoor_CCT")),
    IF('Reported Performance Table'!F306="Premium","Premium_CCT","Reported_CCT"))))</f>
        <v/>
      </c>
      <c r="K306" t="str">
        <f>IF('Reported Performance Table'!D306="","",IF(J306="LUNA_CCT",VLOOKUP('Reported Performance Table'!D306,'Master List'!$B$45:$E$143,4,FALSE),"Reported_BUG"))</f>
        <v/>
      </c>
      <c r="L306" t="str">
        <f>IF('Reported Performance Table'!D306="","",IF(AND('Reported Performance Table'!$E306="Yes",OR('Reported Performance Table'!$D306='Master List'!$B$45,'Reported Performance Table'!$D306='Master List'!$B$46,'Reported Performance Table'!$D306='Master List'!$B$47,'Reported Performance Table'!$D306='Master List'!$B$49,'Reported Performance Table'!$D306='Master List'!$B$51,'Reported Performance Table'!$D306='Master List'!$B$115,'Reported Performance Table'!$D306='Master List'!$B$118,'Reported Performance Table'!$D306='Master List'!$B$142)),"LUNA_Dimming","Dimming_Capability_and_Range"))</f>
        <v/>
      </c>
    </row>
    <row r="307" spans="1:12" x14ac:dyDescent="0.25">
      <c r="A307" s="54">
        <v>314</v>
      </c>
      <c r="B307" s="55"/>
      <c r="D307" s="21" t="e">
        <f>VLOOKUP('Reported Performance Table'!C307,'Master List'!$B$22:$C$41,2,FALSE)</f>
        <v>#N/A</v>
      </c>
      <c r="E307" t="e">
        <f>VLOOKUP('Reported Performance Table'!D307,'Master List'!$B$45:$C$143,2,FALSE)</f>
        <v>#N/A</v>
      </c>
      <c r="F307" t="e">
        <f>VLOOKUP('Reported Performance Table'!C307,'Master List'!$B$22:$D$42,3,FALSE)</f>
        <v>#N/A</v>
      </c>
      <c r="G307" s="100" t="e">
        <f>VLOOKUP('Reported Performance Table'!B307,'Master List'!$B$11:$D$19,3,FALSE)</f>
        <v>#N/A</v>
      </c>
      <c r="H307" t="e">
        <f t="shared" si="4"/>
        <v>#N/A</v>
      </c>
      <c r="I307" t="e">
        <f>IF(VLOOKUP('Reported Performance Table'!D307,'Master List'!$B$45:$D$143,3,FALSE)="","No",VLOOKUP('Reported Performance Table'!D307,'Master List'!$B$45:$D$143,3,FALSE))</f>
        <v>#N/A</v>
      </c>
      <c r="J307" s="178" t="str">
        <f>IF('Reported Performance Table'!D307="","",
  IF('Reported Performance Table'!E307="Yes",
   IF('Reported Performance Table'!F307="Premium","Premium_LUNA_CCT","LUNA_CCT"),
   IF('Reported Performance Table'!B307="Outdoor Luminaires",
    IF(OR('Reported Performance Table'!D307="Fuel Pump Canopy Luminaires",'Reported Performance Table'!D307="Sports Lighting"),
     IF('Reported Performance Table'!F307="Premium","Premium_Sports_and_Fuel_Pump_CCT", "Sports_and_Fuel_Pump_CCT"),
     IF('Reported Performance Table'!F307="Premium","Premium_Outdoor_CCT","Outdoor_CCT")),
    IF('Reported Performance Table'!F307="Premium","Premium_CCT","Reported_CCT"))))</f>
        <v/>
      </c>
      <c r="K307" t="str">
        <f>IF('Reported Performance Table'!D307="","",IF(J307="LUNA_CCT",VLOOKUP('Reported Performance Table'!D307,'Master List'!$B$45:$E$143,4,FALSE),"Reported_BUG"))</f>
        <v/>
      </c>
      <c r="L307" t="str">
        <f>IF('Reported Performance Table'!D307="","",IF(AND('Reported Performance Table'!$E307="Yes",OR('Reported Performance Table'!$D307='Master List'!$B$45,'Reported Performance Table'!$D307='Master List'!$B$46,'Reported Performance Table'!$D307='Master List'!$B$47,'Reported Performance Table'!$D307='Master List'!$B$49,'Reported Performance Table'!$D307='Master List'!$B$51,'Reported Performance Table'!$D307='Master List'!$B$115,'Reported Performance Table'!$D307='Master List'!$B$118,'Reported Performance Table'!$D307='Master List'!$B$142)),"LUNA_Dimming","Dimming_Capability_and_Range"))</f>
        <v/>
      </c>
    </row>
    <row r="308" spans="1:12" x14ac:dyDescent="0.25">
      <c r="A308" s="54">
        <v>315</v>
      </c>
      <c r="B308" s="55"/>
      <c r="D308" s="21" t="e">
        <f>VLOOKUP('Reported Performance Table'!C308,'Master List'!$B$22:$C$41,2,FALSE)</f>
        <v>#N/A</v>
      </c>
      <c r="E308" t="e">
        <f>VLOOKUP('Reported Performance Table'!D308,'Master List'!$B$45:$C$143,2,FALSE)</f>
        <v>#N/A</v>
      </c>
      <c r="F308" t="e">
        <f>VLOOKUP('Reported Performance Table'!C308,'Master List'!$B$22:$D$42,3,FALSE)</f>
        <v>#N/A</v>
      </c>
      <c r="G308" s="100" t="e">
        <f>VLOOKUP('Reported Performance Table'!B308,'Master List'!$B$11:$D$19,3,FALSE)</f>
        <v>#N/A</v>
      </c>
      <c r="H308" t="e">
        <f t="shared" si="4"/>
        <v>#N/A</v>
      </c>
      <c r="I308" t="e">
        <f>IF(VLOOKUP('Reported Performance Table'!D308,'Master List'!$B$45:$D$143,3,FALSE)="","No",VLOOKUP('Reported Performance Table'!D308,'Master List'!$B$45:$D$143,3,FALSE))</f>
        <v>#N/A</v>
      </c>
      <c r="J308" s="178" t="str">
        <f>IF('Reported Performance Table'!D308="","",
  IF('Reported Performance Table'!E308="Yes",
   IF('Reported Performance Table'!F308="Premium","Premium_LUNA_CCT","LUNA_CCT"),
   IF('Reported Performance Table'!B308="Outdoor Luminaires",
    IF(OR('Reported Performance Table'!D308="Fuel Pump Canopy Luminaires",'Reported Performance Table'!D308="Sports Lighting"),
     IF('Reported Performance Table'!F308="Premium","Premium_Sports_and_Fuel_Pump_CCT", "Sports_and_Fuel_Pump_CCT"),
     IF('Reported Performance Table'!F308="Premium","Premium_Outdoor_CCT","Outdoor_CCT")),
    IF('Reported Performance Table'!F308="Premium","Premium_CCT","Reported_CCT"))))</f>
        <v/>
      </c>
      <c r="K308" t="str">
        <f>IF('Reported Performance Table'!D308="","",IF(J308="LUNA_CCT",VLOOKUP('Reported Performance Table'!D308,'Master List'!$B$45:$E$143,4,FALSE),"Reported_BUG"))</f>
        <v/>
      </c>
      <c r="L308" t="str">
        <f>IF('Reported Performance Table'!D308="","",IF(AND('Reported Performance Table'!$E308="Yes",OR('Reported Performance Table'!$D308='Master List'!$B$45,'Reported Performance Table'!$D308='Master List'!$B$46,'Reported Performance Table'!$D308='Master List'!$B$47,'Reported Performance Table'!$D308='Master List'!$B$49,'Reported Performance Table'!$D308='Master List'!$B$51,'Reported Performance Table'!$D308='Master List'!$B$115,'Reported Performance Table'!$D308='Master List'!$B$118,'Reported Performance Table'!$D308='Master List'!$B$142)),"LUNA_Dimming","Dimming_Capability_and_Range"))</f>
        <v/>
      </c>
    </row>
    <row r="309" spans="1:12" x14ac:dyDescent="0.25">
      <c r="A309" s="54">
        <v>316</v>
      </c>
      <c r="B309" s="55"/>
      <c r="D309" s="21" t="e">
        <f>VLOOKUP('Reported Performance Table'!C309,'Master List'!$B$22:$C$41,2,FALSE)</f>
        <v>#N/A</v>
      </c>
      <c r="E309" t="e">
        <f>VLOOKUP('Reported Performance Table'!D309,'Master List'!$B$45:$C$143,2,FALSE)</f>
        <v>#N/A</v>
      </c>
      <c r="F309" t="e">
        <f>VLOOKUP('Reported Performance Table'!C309,'Master List'!$B$22:$D$42,3,FALSE)</f>
        <v>#N/A</v>
      </c>
      <c r="G309" s="100" t="e">
        <f>VLOOKUP('Reported Performance Table'!B309,'Master List'!$B$11:$D$19,3,FALSE)</f>
        <v>#N/A</v>
      </c>
      <c r="H309" t="e">
        <f t="shared" si="4"/>
        <v>#N/A</v>
      </c>
      <c r="I309" t="e">
        <f>IF(VLOOKUP('Reported Performance Table'!D309,'Master List'!$B$45:$D$143,3,FALSE)="","No",VLOOKUP('Reported Performance Table'!D309,'Master List'!$B$45:$D$143,3,FALSE))</f>
        <v>#N/A</v>
      </c>
      <c r="J309" s="178" t="str">
        <f>IF('Reported Performance Table'!D309="","",
  IF('Reported Performance Table'!E309="Yes",
   IF('Reported Performance Table'!F309="Premium","Premium_LUNA_CCT","LUNA_CCT"),
   IF('Reported Performance Table'!B309="Outdoor Luminaires",
    IF(OR('Reported Performance Table'!D309="Fuel Pump Canopy Luminaires",'Reported Performance Table'!D309="Sports Lighting"),
     IF('Reported Performance Table'!F309="Premium","Premium_Sports_and_Fuel_Pump_CCT", "Sports_and_Fuel_Pump_CCT"),
     IF('Reported Performance Table'!F309="Premium","Premium_Outdoor_CCT","Outdoor_CCT")),
    IF('Reported Performance Table'!F309="Premium","Premium_CCT","Reported_CCT"))))</f>
        <v/>
      </c>
      <c r="K309" t="str">
        <f>IF('Reported Performance Table'!D309="","",IF(J309="LUNA_CCT",VLOOKUP('Reported Performance Table'!D309,'Master List'!$B$45:$E$143,4,FALSE),"Reported_BUG"))</f>
        <v/>
      </c>
      <c r="L309" t="str">
        <f>IF('Reported Performance Table'!D309="","",IF(AND('Reported Performance Table'!$E309="Yes",OR('Reported Performance Table'!$D309='Master List'!$B$45,'Reported Performance Table'!$D309='Master List'!$B$46,'Reported Performance Table'!$D309='Master List'!$B$47,'Reported Performance Table'!$D309='Master List'!$B$49,'Reported Performance Table'!$D309='Master List'!$B$51,'Reported Performance Table'!$D309='Master List'!$B$115,'Reported Performance Table'!$D309='Master List'!$B$118,'Reported Performance Table'!$D309='Master List'!$B$142)),"LUNA_Dimming","Dimming_Capability_and_Range"))</f>
        <v/>
      </c>
    </row>
    <row r="310" spans="1:12" x14ac:dyDescent="0.25">
      <c r="A310" s="54">
        <v>317</v>
      </c>
      <c r="B310" s="55"/>
      <c r="D310" s="21" t="e">
        <f>VLOOKUP('Reported Performance Table'!C310,'Master List'!$B$22:$C$41,2,FALSE)</f>
        <v>#N/A</v>
      </c>
      <c r="E310" t="e">
        <f>VLOOKUP('Reported Performance Table'!D310,'Master List'!$B$45:$C$143,2,FALSE)</f>
        <v>#N/A</v>
      </c>
      <c r="F310" t="e">
        <f>VLOOKUP('Reported Performance Table'!C310,'Master List'!$B$22:$D$42,3,FALSE)</f>
        <v>#N/A</v>
      </c>
      <c r="G310" s="100" t="e">
        <f>VLOOKUP('Reported Performance Table'!B310,'Master List'!$B$11:$D$19,3,FALSE)</f>
        <v>#N/A</v>
      </c>
      <c r="H310" t="e">
        <f t="shared" si="4"/>
        <v>#N/A</v>
      </c>
      <c r="I310" t="e">
        <f>IF(VLOOKUP('Reported Performance Table'!D310,'Master List'!$B$45:$D$143,3,FALSE)="","No",VLOOKUP('Reported Performance Table'!D310,'Master List'!$B$45:$D$143,3,FALSE))</f>
        <v>#N/A</v>
      </c>
      <c r="J310" s="178" t="str">
        <f>IF('Reported Performance Table'!D310="","",
  IF('Reported Performance Table'!E310="Yes",
   IF('Reported Performance Table'!F310="Premium","Premium_LUNA_CCT","LUNA_CCT"),
   IF('Reported Performance Table'!B310="Outdoor Luminaires",
    IF(OR('Reported Performance Table'!D310="Fuel Pump Canopy Luminaires",'Reported Performance Table'!D310="Sports Lighting"),
     IF('Reported Performance Table'!F310="Premium","Premium_Sports_and_Fuel_Pump_CCT", "Sports_and_Fuel_Pump_CCT"),
     IF('Reported Performance Table'!F310="Premium","Premium_Outdoor_CCT","Outdoor_CCT")),
    IF('Reported Performance Table'!F310="Premium","Premium_CCT","Reported_CCT"))))</f>
        <v/>
      </c>
      <c r="K310" t="str">
        <f>IF('Reported Performance Table'!D310="","",IF(J310="LUNA_CCT",VLOOKUP('Reported Performance Table'!D310,'Master List'!$B$45:$E$143,4,FALSE),"Reported_BUG"))</f>
        <v/>
      </c>
      <c r="L310" t="str">
        <f>IF('Reported Performance Table'!D310="","",IF(AND('Reported Performance Table'!$E310="Yes",OR('Reported Performance Table'!$D310='Master List'!$B$45,'Reported Performance Table'!$D310='Master List'!$B$46,'Reported Performance Table'!$D310='Master List'!$B$47,'Reported Performance Table'!$D310='Master List'!$B$49,'Reported Performance Table'!$D310='Master List'!$B$51,'Reported Performance Table'!$D310='Master List'!$B$115,'Reported Performance Table'!$D310='Master List'!$B$118,'Reported Performance Table'!$D310='Master List'!$B$142)),"LUNA_Dimming","Dimming_Capability_and_Range"))</f>
        <v/>
      </c>
    </row>
    <row r="311" spans="1:12" x14ac:dyDescent="0.25">
      <c r="A311" s="54">
        <v>318</v>
      </c>
      <c r="B311" s="55"/>
      <c r="D311" s="21" t="e">
        <f>VLOOKUP('Reported Performance Table'!C311,'Master List'!$B$22:$C$41,2,FALSE)</f>
        <v>#N/A</v>
      </c>
      <c r="E311" t="e">
        <f>VLOOKUP('Reported Performance Table'!D311,'Master List'!$B$45:$C$143,2,FALSE)</f>
        <v>#N/A</v>
      </c>
      <c r="F311" t="e">
        <f>VLOOKUP('Reported Performance Table'!C311,'Master List'!$B$22:$D$42,3,FALSE)</f>
        <v>#N/A</v>
      </c>
      <c r="G311" s="100" t="e">
        <f>VLOOKUP('Reported Performance Table'!B311,'Master List'!$B$11:$D$19,3,FALSE)</f>
        <v>#N/A</v>
      </c>
      <c r="H311" t="e">
        <f t="shared" si="4"/>
        <v>#N/A</v>
      </c>
      <c r="I311" t="e">
        <f>IF(VLOOKUP('Reported Performance Table'!D311,'Master List'!$B$45:$D$143,3,FALSE)="","No",VLOOKUP('Reported Performance Table'!D311,'Master List'!$B$45:$D$143,3,FALSE))</f>
        <v>#N/A</v>
      </c>
      <c r="J311" s="178" t="str">
        <f>IF('Reported Performance Table'!D311="","",
  IF('Reported Performance Table'!E311="Yes",
   IF('Reported Performance Table'!F311="Premium","Premium_LUNA_CCT","LUNA_CCT"),
   IF('Reported Performance Table'!B311="Outdoor Luminaires",
    IF(OR('Reported Performance Table'!D311="Fuel Pump Canopy Luminaires",'Reported Performance Table'!D311="Sports Lighting"),
     IF('Reported Performance Table'!F311="Premium","Premium_Sports_and_Fuel_Pump_CCT", "Sports_and_Fuel_Pump_CCT"),
     IF('Reported Performance Table'!F311="Premium","Premium_Outdoor_CCT","Outdoor_CCT")),
    IF('Reported Performance Table'!F311="Premium","Premium_CCT","Reported_CCT"))))</f>
        <v/>
      </c>
      <c r="K311" t="str">
        <f>IF('Reported Performance Table'!D311="","",IF(J311="LUNA_CCT",VLOOKUP('Reported Performance Table'!D311,'Master List'!$B$45:$E$143,4,FALSE),"Reported_BUG"))</f>
        <v/>
      </c>
      <c r="L311" t="str">
        <f>IF('Reported Performance Table'!D311="","",IF(AND('Reported Performance Table'!$E311="Yes",OR('Reported Performance Table'!$D311='Master List'!$B$45,'Reported Performance Table'!$D311='Master List'!$B$46,'Reported Performance Table'!$D311='Master List'!$B$47,'Reported Performance Table'!$D311='Master List'!$B$49,'Reported Performance Table'!$D311='Master List'!$B$51,'Reported Performance Table'!$D311='Master List'!$B$115,'Reported Performance Table'!$D311='Master List'!$B$118,'Reported Performance Table'!$D311='Master List'!$B$142)),"LUNA_Dimming","Dimming_Capability_and_Range"))</f>
        <v/>
      </c>
    </row>
    <row r="312" spans="1:12" x14ac:dyDescent="0.25">
      <c r="A312" s="54">
        <v>319</v>
      </c>
      <c r="B312" s="55"/>
      <c r="D312" s="21" t="e">
        <f>VLOOKUP('Reported Performance Table'!C312,'Master List'!$B$22:$C$41,2,FALSE)</f>
        <v>#N/A</v>
      </c>
      <c r="E312" t="e">
        <f>VLOOKUP('Reported Performance Table'!D312,'Master List'!$B$45:$C$143,2,FALSE)</f>
        <v>#N/A</v>
      </c>
      <c r="F312" t="e">
        <f>VLOOKUP('Reported Performance Table'!C312,'Master List'!$B$22:$D$42,3,FALSE)</f>
        <v>#N/A</v>
      </c>
      <c r="G312" s="100" t="e">
        <f>VLOOKUP('Reported Performance Table'!B312,'Master List'!$B$11:$D$19,3,FALSE)</f>
        <v>#N/A</v>
      </c>
      <c r="H312" t="e">
        <f t="shared" si="4"/>
        <v>#N/A</v>
      </c>
      <c r="I312" t="e">
        <f>IF(VLOOKUP('Reported Performance Table'!D312,'Master List'!$B$45:$D$143,3,FALSE)="","No",VLOOKUP('Reported Performance Table'!D312,'Master List'!$B$45:$D$143,3,FALSE))</f>
        <v>#N/A</v>
      </c>
      <c r="J312" s="178" t="str">
        <f>IF('Reported Performance Table'!D312="","",
  IF('Reported Performance Table'!E312="Yes",
   IF('Reported Performance Table'!F312="Premium","Premium_LUNA_CCT","LUNA_CCT"),
   IF('Reported Performance Table'!B312="Outdoor Luminaires",
    IF(OR('Reported Performance Table'!D312="Fuel Pump Canopy Luminaires",'Reported Performance Table'!D312="Sports Lighting"),
     IF('Reported Performance Table'!F312="Premium","Premium_Sports_and_Fuel_Pump_CCT", "Sports_and_Fuel_Pump_CCT"),
     IF('Reported Performance Table'!F312="Premium","Premium_Outdoor_CCT","Outdoor_CCT")),
    IF('Reported Performance Table'!F312="Premium","Premium_CCT","Reported_CCT"))))</f>
        <v/>
      </c>
      <c r="K312" t="str">
        <f>IF('Reported Performance Table'!D312="","",IF(J312="LUNA_CCT",VLOOKUP('Reported Performance Table'!D312,'Master List'!$B$45:$E$143,4,FALSE),"Reported_BUG"))</f>
        <v/>
      </c>
      <c r="L312" t="str">
        <f>IF('Reported Performance Table'!D312="","",IF(AND('Reported Performance Table'!$E312="Yes",OR('Reported Performance Table'!$D312='Master List'!$B$45,'Reported Performance Table'!$D312='Master List'!$B$46,'Reported Performance Table'!$D312='Master List'!$B$47,'Reported Performance Table'!$D312='Master List'!$B$49,'Reported Performance Table'!$D312='Master List'!$B$51,'Reported Performance Table'!$D312='Master List'!$B$115,'Reported Performance Table'!$D312='Master List'!$B$118,'Reported Performance Table'!$D312='Master List'!$B$142)),"LUNA_Dimming","Dimming_Capability_and_Range"))</f>
        <v/>
      </c>
    </row>
    <row r="313" spans="1:12" x14ac:dyDescent="0.25">
      <c r="A313" s="54">
        <v>320</v>
      </c>
      <c r="B313" s="55"/>
      <c r="D313" s="21" t="e">
        <f>VLOOKUP('Reported Performance Table'!C313,'Master List'!$B$22:$C$41,2,FALSE)</f>
        <v>#N/A</v>
      </c>
      <c r="E313" t="e">
        <f>VLOOKUP('Reported Performance Table'!D313,'Master List'!$B$45:$C$143,2,FALSE)</f>
        <v>#N/A</v>
      </c>
      <c r="F313" t="e">
        <f>VLOOKUP('Reported Performance Table'!C313,'Master List'!$B$22:$D$42,3,FALSE)</f>
        <v>#N/A</v>
      </c>
      <c r="G313" s="100" t="e">
        <f>VLOOKUP('Reported Performance Table'!B313,'Master List'!$B$11:$D$19,3,FALSE)</f>
        <v>#N/A</v>
      </c>
      <c r="H313" t="e">
        <f t="shared" si="4"/>
        <v>#N/A</v>
      </c>
      <c r="I313" t="e">
        <f>IF(VLOOKUP('Reported Performance Table'!D313,'Master List'!$B$45:$D$143,3,FALSE)="","No",VLOOKUP('Reported Performance Table'!D313,'Master List'!$B$45:$D$143,3,FALSE))</f>
        <v>#N/A</v>
      </c>
      <c r="J313" s="178" t="str">
        <f>IF('Reported Performance Table'!D313="","",
  IF('Reported Performance Table'!E313="Yes",
   IF('Reported Performance Table'!F313="Premium","Premium_LUNA_CCT","LUNA_CCT"),
   IF('Reported Performance Table'!B313="Outdoor Luminaires",
    IF(OR('Reported Performance Table'!D313="Fuel Pump Canopy Luminaires",'Reported Performance Table'!D313="Sports Lighting"),
     IF('Reported Performance Table'!F313="Premium","Premium_Sports_and_Fuel_Pump_CCT", "Sports_and_Fuel_Pump_CCT"),
     IF('Reported Performance Table'!F313="Premium","Premium_Outdoor_CCT","Outdoor_CCT")),
    IF('Reported Performance Table'!F313="Premium","Premium_CCT","Reported_CCT"))))</f>
        <v/>
      </c>
      <c r="K313" t="str">
        <f>IF('Reported Performance Table'!D313="","",IF(J313="LUNA_CCT",VLOOKUP('Reported Performance Table'!D313,'Master List'!$B$45:$E$143,4,FALSE),"Reported_BUG"))</f>
        <v/>
      </c>
      <c r="L313" t="str">
        <f>IF('Reported Performance Table'!D313="","",IF(AND('Reported Performance Table'!$E313="Yes",OR('Reported Performance Table'!$D313='Master List'!$B$45,'Reported Performance Table'!$D313='Master List'!$B$46,'Reported Performance Table'!$D313='Master List'!$B$47,'Reported Performance Table'!$D313='Master List'!$B$49,'Reported Performance Table'!$D313='Master List'!$B$51,'Reported Performance Table'!$D313='Master List'!$B$115,'Reported Performance Table'!$D313='Master List'!$B$118,'Reported Performance Table'!$D313='Master List'!$B$142)),"LUNA_Dimming","Dimming_Capability_and_Range"))</f>
        <v/>
      </c>
    </row>
    <row r="314" spans="1:12" x14ac:dyDescent="0.25">
      <c r="A314" s="54">
        <v>321</v>
      </c>
      <c r="B314" s="55"/>
      <c r="D314" s="21" t="e">
        <f>VLOOKUP('Reported Performance Table'!C314,'Master List'!$B$22:$C$41,2,FALSE)</f>
        <v>#N/A</v>
      </c>
      <c r="E314" t="e">
        <f>VLOOKUP('Reported Performance Table'!D314,'Master List'!$B$45:$C$143,2,FALSE)</f>
        <v>#N/A</v>
      </c>
      <c r="F314" t="e">
        <f>VLOOKUP('Reported Performance Table'!C314,'Master List'!$B$22:$D$42,3,FALSE)</f>
        <v>#N/A</v>
      </c>
      <c r="G314" s="100" t="e">
        <f>VLOOKUP('Reported Performance Table'!B314,'Master List'!$B$11:$D$19,3,FALSE)</f>
        <v>#N/A</v>
      </c>
      <c r="H314" t="e">
        <f t="shared" si="4"/>
        <v>#N/A</v>
      </c>
      <c r="I314" t="e">
        <f>IF(VLOOKUP('Reported Performance Table'!D314,'Master List'!$B$45:$D$143,3,FALSE)="","No",VLOOKUP('Reported Performance Table'!D314,'Master List'!$B$45:$D$143,3,FALSE))</f>
        <v>#N/A</v>
      </c>
      <c r="J314" s="178" t="str">
        <f>IF('Reported Performance Table'!D314="","",
  IF('Reported Performance Table'!E314="Yes",
   IF('Reported Performance Table'!F314="Premium","Premium_LUNA_CCT","LUNA_CCT"),
   IF('Reported Performance Table'!B314="Outdoor Luminaires",
    IF(OR('Reported Performance Table'!D314="Fuel Pump Canopy Luminaires",'Reported Performance Table'!D314="Sports Lighting"),
     IF('Reported Performance Table'!F314="Premium","Premium_Sports_and_Fuel_Pump_CCT", "Sports_and_Fuel_Pump_CCT"),
     IF('Reported Performance Table'!F314="Premium","Premium_Outdoor_CCT","Outdoor_CCT")),
    IF('Reported Performance Table'!F314="Premium","Premium_CCT","Reported_CCT"))))</f>
        <v/>
      </c>
      <c r="K314" t="str">
        <f>IF('Reported Performance Table'!D314="","",IF(J314="LUNA_CCT",VLOOKUP('Reported Performance Table'!D314,'Master List'!$B$45:$E$143,4,FALSE),"Reported_BUG"))</f>
        <v/>
      </c>
      <c r="L314" t="str">
        <f>IF('Reported Performance Table'!D314="","",IF(AND('Reported Performance Table'!$E314="Yes",OR('Reported Performance Table'!$D314='Master List'!$B$45,'Reported Performance Table'!$D314='Master List'!$B$46,'Reported Performance Table'!$D314='Master List'!$B$47,'Reported Performance Table'!$D314='Master List'!$B$49,'Reported Performance Table'!$D314='Master List'!$B$51,'Reported Performance Table'!$D314='Master List'!$B$115,'Reported Performance Table'!$D314='Master List'!$B$118,'Reported Performance Table'!$D314='Master List'!$B$142)),"LUNA_Dimming","Dimming_Capability_and_Range"))</f>
        <v/>
      </c>
    </row>
    <row r="315" spans="1:12" x14ac:dyDescent="0.25">
      <c r="A315" s="54">
        <v>322</v>
      </c>
      <c r="B315" s="55"/>
      <c r="D315" s="21" t="e">
        <f>VLOOKUP('Reported Performance Table'!C315,'Master List'!$B$22:$C$41,2,FALSE)</f>
        <v>#N/A</v>
      </c>
      <c r="E315" t="e">
        <f>VLOOKUP('Reported Performance Table'!D315,'Master List'!$B$45:$C$143,2,FALSE)</f>
        <v>#N/A</v>
      </c>
      <c r="F315" t="e">
        <f>VLOOKUP('Reported Performance Table'!C315,'Master List'!$B$22:$D$42,3,FALSE)</f>
        <v>#N/A</v>
      </c>
      <c r="G315" s="100" t="e">
        <f>VLOOKUP('Reported Performance Table'!B315,'Master List'!$B$11:$D$19,3,FALSE)</f>
        <v>#N/A</v>
      </c>
      <c r="H315" t="e">
        <f t="shared" si="4"/>
        <v>#N/A</v>
      </c>
      <c r="I315" t="e">
        <f>IF(VLOOKUP('Reported Performance Table'!D315,'Master List'!$B$45:$D$143,3,FALSE)="","No",VLOOKUP('Reported Performance Table'!D315,'Master List'!$B$45:$D$143,3,FALSE))</f>
        <v>#N/A</v>
      </c>
      <c r="J315" s="178" t="str">
        <f>IF('Reported Performance Table'!D315="","",
  IF('Reported Performance Table'!E315="Yes",
   IF('Reported Performance Table'!F315="Premium","Premium_LUNA_CCT","LUNA_CCT"),
   IF('Reported Performance Table'!B315="Outdoor Luminaires",
    IF(OR('Reported Performance Table'!D315="Fuel Pump Canopy Luminaires",'Reported Performance Table'!D315="Sports Lighting"),
     IF('Reported Performance Table'!F315="Premium","Premium_Sports_and_Fuel_Pump_CCT", "Sports_and_Fuel_Pump_CCT"),
     IF('Reported Performance Table'!F315="Premium","Premium_Outdoor_CCT","Outdoor_CCT")),
    IF('Reported Performance Table'!F315="Premium","Premium_CCT","Reported_CCT"))))</f>
        <v/>
      </c>
      <c r="K315" t="str">
        <f>IF('Reported Performance Table'!D315="","",IF(J315="LUNA_CCT",VLOOKUP('Reported Performance Table'!D315,'Master List'!$B$45:$E$143,4,FALSE),"Reported_BUG"))</f>
        <v/>
      </c>
      <c r="L315" t="str">
        <f>IF('Reported Performance Table'!D315="","",IF(AND('Reported Performance Table'!$E315="Yes",OR('Reported Performance Table'!$D315='Master List'!$B$45,'Reported Performance Table'!$D315='Master List'!$B$46,'Reported Performance Table'!$D315='Master List'!$B$47,'Reported Performance Table'!$D315='Master List'!$B$49,'Reported Performance Table'!$D315='Master List'!$B$51,'Reported Performance Table'!$D315='Master List'!$B$115,'Reported Performance Table'!$D315='Master List'!$B$118,'Reported Performance Table'!$D315='Master List'!$B$142)),"LUNA_Dimming","Dimming_Capability_and_Range"))</f>
        <v/>
      </c>
    </row>
    <row r="316" spans="1:12" x14ac:dyDescent="0.25">
      <c r="A316" s="54">
        <v>323</v>
      </c>
      <c r="B316" s="55"/>
      <c r="D316" s="21" t="e">
        <f>VLOOKUP('Reported Performance Table'!C316,'Master List'!$B$22:$C$41,2,FALSE)</f>
        <v>#N/A</v>
      </c>
      <c r="E316" t="e">
        <f>VLOOKUP('Reported Performance Table'!D316,'Master List'!$B$45:$C$143,2,FALSE)</f>
        <v>#N/A</v>
      </c>
      <c r="F316" t="e">
        <f>VLOOKUP('Reported Performance Table'!C316,'Master List'!$B$22:$D$42,3,FALSE)</f>
        <v>#N/A</v>
      </c>
      <c r="G316" s="100" t="e">
        <f>VLOOKUP('Reported Performance Table'!B316,'Master List'!$B$11:$D$19,3,FALSE)</f>
        <v>#N/A</v>
      </c>
      <c r="H316" t="e">
        <f t="shared" si="4"/>
        <v>#N/A</v>
      </c>
      <c r="I316" t="e">
        <f>IF(VLOOKUP('Reported Performance Table'!D316,'Master List'!$B$45:$D$143,3,FALSE)="","No",VLOOKUP('Reported Performance Table'!D316,'Master List'!$B$45:$D$143,3,FALSE))</f>
        <v>#N/A</v>
      </c>
      <c r="J316" s="178" t="str">
        <f>IF('Reported Performance Table'!D316="","",
  IF('Reported Performance Table'!E316="Yes",
   IF('Reported Performance Table'!F316="Premium","Premium_LUNA_CCT","LUNA_CCT"),
   IF('Reported Performance Table'!B316="Outdoor Luminaires",
    IF(OR('Reported Performance Table'!D316="Fuel Pump Canopy Luminaires",'Reported Performance Table'!D316="Sports Lighting"),
     IF('Reported Performance Table'!F316="Premium","Premium_Sports_and_Fuel_Pump_CCT", "Sports_and_Fuel_Pump_CCT"),
     IF('Reported Performance Table'!F316="Premium","Premium_Outdoor_CCT","Outdoor_CCT")),
    IF('Reported Performance Table'!F316="Premium","Premium_CCT","Reported_CCT"))))</f>
        <v/>
      </c>
      <c r="K316" t="str">
        <f>IF('Reported Performance Table'!D316="","",IF(J316="LUNA_CCT",VLOOKUP('Reported Performance Table'!D316,'Master List'!$B$45:$E$143,4,FALSE),"Reported_BUG"))</f>
        <v/>
      </c>
      <c r="L316" t="str">
        <f>IF('Reported Performance Table'!D316="","",IF(AND('Reported Performance Table'!$E316="Yes",OR('Reported Performance Table'!$D316='Master List'!$B$45,'Reported Performance Table'!$D316='Master List'!$B$46,'Reported Performance Table'!$D316='Master List'!$B$47,'Reported Performance Table'!$D316='Master List'!$B$49,'Reported Performance Table'!$D316='Master List'!$B$51,'Reported Performance Table'!$D316='Master List'!$B$115,'Reported Performance Table'!$D316='Master List'!$B$118,'Reported Performance Table'!$D316='Master List'!$B$142)),"LUNA_Dimming","Dimming_Capability_and_Range"))</f>
        <v/>
      </c>
    </row>
    <row r="317" spans="1:12" x14ac:dyDescent="0.25">
      <c r="A317" s="54">
        <v>324</v>
      </c>
      <c r="B317" s="55"/>
      <c r="D317" s="21" t="e">
        <f>VLOOKUP('Reported Performance Table'!C317,'Master List'!$B$22:$C$41,2,FALSE)</f>
        <v>#N/A</v>
      </c>
      <c r="E317" t="e">
        <f>VLOOKUP('Reported Performance Table'!D317,'Master List'!$B$45:$C$143,2,FALSE)</f>
        <v>#N/A</v>
      </c>
      <c r="F317" t="e">
        <f>VLOOKUP('Reported Performance Table'!C317,'Master List'!$B$22:$D$42,3,FALSE)</f>
        <v>#N/A</v>
      </c>
      <c r="G317" s="100" t="e">
        <f>VLOOKUP('Reported Performance Table'!B317,'Master List'!$B$11:$D$19,3,FALSE)</f>
        <v>#N/A</v>
      </c>
      <c r="H317" t="e">
        <f t="shared" si="4"/>
        <v>#N/A</v>
      </c>
      <c r="I317" t="e">
        <f>IF(VLOOKUP('Reported Performance Table'!D317,'Master List'!$B$45:$D$143,3,FALSE)="","No",VLOOKUP('Reported Performance Table'!D317,'Master List'!$B$45:$D$143,3,FALSE))</f>
        <v>#N/A</v>
      </c>
      <c r="J317" s="178" t="str">
        <f>IF('Reported Performance Table'!D317="","",
  IF('Reported Performance Table'!E317="Yes",
   IF('Reported Performance Table'!F317="Premium","Premium_LUNA_CCT","LUNA_CCT"),
   IF('Reported Performance Table'!B317="Outdoor Luminaires",
    IF(OR('Reported Performance Table'!D317="Fuel Pump Canopy Luminaires",'Reported Performance Table'!D317="Sports Lighting"),
     IF('Reported Performance Table'!F317="Premium","Premium_Sports_and_Fuel_Pump_CCT", "Sports_and_Fuel_Pump_CCT"),
     IF('Reported Performance Table'!F317="Premium","Premium_Outdoor_CCT","Outdoor_CCT")),
    IF('Reported Performance Table'!F317="Premium","Premium_CCT","Reported_CCT"))))</f>
        <v/>
      </c>
      <c r="K317" t="str">
        <f>IF('Reported Performance Table'!D317="","",IF(J317="LUNA_CCT",VLOOKUP('Reported Performance Table'!D317,'Master List'!$B$45:$E$143,4,FALSE),"Reported_BUG"))</f>
        <v/>
      </c>
      <c r="L317" t="str">
        <f>IF('Reported Performance Table'!D317="","",IF(AND('Reported Performance Table'!$E317="Yes",OR('Reported Performance Table'!$D317='Master List'!$B$45,'Reported Performance Table'!$D317='Master List'!$B$46,'Reported Performance Table'!$D317='Master List'!$B$47,'Reported Performance Table'!$D317='Master List'!$B$49,'Reported Performance Table'!$D317='Master List'!$B$51,'Reported Performance Table'!$D317='Master List'!$B$115,'Reported Performance Table'!$D317='Master List'!$B$118,'Reported Performance Table'!$D317='Master List'!$B$142)),"LUNA_Dimming","Dimming_Capability_and_Range"))</f>
        <v/>
      </c>
    </row>
    <row r="318" spans="1:12" x14ac:dyDescent="0.25">
      <c r="A318" s="54">
        <v>325</v>
      </c>
      <c r="B318" s="55"/>
      <c r="D318" s="21" t="e">
        <f>VLOOKUP('Reported Performance Table'!C318,'Master List'!$B$22:$C$41,2,FALSE)</f>
        <v>#N/A</v>
      </c>
      <c r="E318" t="e">
        <f>VLOOKUP('Reported Performance Table'!D318,'Master List'!$B$45:$C$143,2,FALSE)</f>
        <v>#N/A</v>
      </c>
      <c r="F318" t="e">
        <f>VLOOKUP('Reported Performance Table'!C318,'Master List'!$B$22:$D$42,3,FALSE)</f>
        <v>#N/A</v>
      </c>
      <c r="G318" s="100" t="e">
        <f>VLOOKUP('Reported Performance Table'!B318,'Master List'!$B$11:$D$19,3,FALSE)</f>
        <v>#N/A</v>
      </c>
      <c r="H318" t="e">
        <f t="shared" si="4"/>
        <v>#N/A</v>
      </c>
      <c r="I318" t="e">
        <f>IF(VLOOKUP('Reported Performance Table'!D318,'Master List'!$B$45:$D$143,3,FALSE)="","No",VLOOKUP('Reported Performance Table'!D318,'Master List'!$B$45:$D$143,3,FALSE))</f>
        <v>#N/A</v>
      </c>
      <c r="J318" s="178" t="str">
        <f>IF('Reported Performance Table'!D318="","",
  IF('Reported Performance Table'!E318="Yes",
   IF('Reported Performance Table'!F318="Premium","Premium_LUNA_CCT","LUNA_CCT"),
   IF('Reported Performance Table'!B318="Outdoor Luminaires",
    IF(OR('Reported Performance Table'!D318="Fuel Pump Canopy Luminaires",'Reported Performance Table'!D318="Sports Lighting"),
     IF('Reported Performance Table'!F318="Premium","Premium_Sports_and_Fuel_Pump_CCT", "Sports_and_Fuel_Pump_CCT"),
     IF('Reported Performance Table'!F318="Premium","Premium_Outdoor_CCT","Outdoor_CCT")),
    IF('Reported Performance Table'!F318="Premium","Premium_CCT","Reported_CCT"))))</f>
        <v/>
      </c>
      <c r="K318" t="str">
        <f>IF('Reported Performance Table'!D318="","",IF(J318="LUNA_CCT",VLOOKUP('Reported Performance Table'!D318,'Master List'!$B$45:$E$143,4,FALSE),"Reported_BUG"))</f>
        <v/>
      </c>
      <c r="L318" t="str">
        <f>IF('Reported Performance Table'!D318="","",IF(AND('Reported Performance Table'!$E318="Yes",OR('Reported Performance Table'!$D318='Master List'!$B$45,'Reported Performance Table'!$D318='Master List'!$B$46,'Reported Performance Table'!$D318='Master List'!$B$47,'Reported Performance Table'!$D318='Master List'!$B$49,'Reported Performance Table'!$D318='Master List'!$B$51,'Reported Performance Table'!$D318='Master List'!$B$115,'Reported Performance Table'!$D318='Master List'!$B$118,'Reported Performance Table'!$D318='Master List'!$B$142)),"LUNA_Dimming","Dimming_Capability_and_Range"))</f>
        <v/>
      </c>
    </row>
    <row r="319" spans="1:12" x14ac:dyDescent="0.25">
      <c r="A319" s="54">
        <v>326</v>
      </c>
      <c r="B319" s="55"/>
      <c r="D319" s="21" t="e">
        <f>VLOOKUP('Reported Performance Table'!C319,'Master List'!$B$22:$C$41,2,FALSE)</f>
        <v>#N/A</v>
      </c>
      <c r="E319" t="e">
        <f>VLOOKUP('Reported Performance Table'!D319,'Master List'!$B$45:$C$143,2,FALSE)</f>
        <v>#N/A</v>
      </c>
      <c r="F319" t="e">
        <f>VLOOKUP('Reported Performance Table'!C319,'Master List'!$B$22:$D$42,3,FALSE)</f>
        <v>#N/A</v>
      </c>
      <c r="G319" s="100" t="e">
        <f>VLOOKUP('Reported Performance Table'!B319,'Master List'!$B$11:$D$19,3,FALSE)</f>
        <v>#N/A</v>
      </c>
      <c r="H319" t="e">
        <f t="shared" si="4"/>
        <v>#N/A</v>
      </c>
      <c r="I319" t="e">
        <f>IF(VLOOKUP('Reported Performance Table'!D319,'Master List'!$B$45:$D$143,3,FALSE)="","No",VLOOKUP('Reported Performance Table'!D319,'Master List'!$B$45:$D$143,3,FALSE))</f>
        <v>#N/A</v>
      </c>
      <c r="J319" s="178" t="str">
        <f>IF('Reported Performance Table'!D319="","",
  IF('Reported Performance Table'!E319="Yes",
   IF('Reported Performance Table'!F319="Premium","Premium_LUNA_CCT","LUNA_CCT"),
   IF('Reported Performance Table'!B319="Outdoor Luminaires",
    IF(OR('Reported Performance Table'!D319="Fuel Pump Canopy Luminaires",'Reported Performance Table'!D319="Sports Lighting"),
     IF('Reported Performance Table'!F319="Premium","Premium_Sports_and_Fuel_Pump_CCT", "Sports_and_Fuel_Pump_CCT"),
     IF('Reported Performance Table'!F319="Premium","Premium_Outdoor_CCT","Outdoor_CCT")),
    IF('Reported Performance Table'!F319="Premium","Premium_CCT","Reported_CCT"))))</f>
        <v/>
      </c>
      <c r="K319" t="str">
        <f>IF('Reported Performance Table'!D319="","",IF(J319="LUNA_CCT",VLOOKUP('Reported Performance Table'!D319,'Master List'!$B$45:$E$143,4,FALSE),"Reported_BUG"))</f>
        <v/>
      </c>
      <c r="L319" t="str">
        <f>IF('Reported Performance Table'!D319="","",IF(AND('Reported Performance Table'!$E319="Yes",OR('Reported Performance Table'!$D319='Master List'!$B$45,'Reported Performance Table'!$D319='Master List'!$B$46,'Reported Performance Table'!$D319='Master List'!$B$47,'Reported Performance Table'!$D319='Master List'!$B$49,'Reported Performance Table'!$D319='Master List'!$B$51,'Reported Performance Table'!$D319='Master List'!$B$115,'Reported Performance Table'!$D319='Master List'!$B$118,'Reported Performance Table'!$D319='Master List'!$B$142)),"LUNA_Dimming","Dimming_Capability_and_Range"))</f>
        <v/>
      </c>
    </row>
    <row r="320" spans="1:12" x14ac:dyDescent="0.25">
      <c r="A320" s="54">
        <v>327</v>
      </c>
      <c r="B320" s="55"/>
      <c r="D320" s="21" t="e">
        <f>VLOOKUP('Reported Performance Table'!C320,'Master List'!$B$22:$C$41,2,FALSE)</f>
        <v>#N/A</v>
      </c>
      <c r="E320" t="e">
        <f>VLOOKUP('Reported Performance Table'!D320,'Master List'!$B$45:$C$143,2,FALSE)</f>
        <v>#N/A</v>
      </c>
      <c r="F320" t="e">
        <f>VLOOKUP('Reported Performance Table'!C320,'Master List'!$B$22:$D$42,3,FALSE)</f>
        <v>#N/A</v>
      </c>
      <c r="G320" s="100" t="e">
        <f>VLOOKUP('Reported Performance Table'!B320,'Master List'!$B$11:$D$19,3,FALSE)</f>
        <v>#N/A</v>
      </c>
      <c r="H320" t="e">
        <f t="shared" si="4"/>
        <v>#N/A</v>
      </c>
      <c r="I320" t="e">
        <f>IF(VLOOKUP('Reported Performance Table'!D320,'Master List'!$B$45:$D$143,3,FALSE)="","No",VLOOKUP('Reported Performance Table'!D320,'Master List'!$B$45:$D$143,3,FALSE))</f>
        <v>#N/A</v>
      </c>
      <c r="J320" s="178" t="str">
        <f>IF('Reported Performance Table'!D320="","",
  IF('Reported Performance Table'!E320="Yes",
   IF('Reported Performance Table'!F320="Premium","Premium_LUNA_CCT","LUNA_CCT"),
   IF('Reported Performance Table'!B320="Outdoor Luminaires",
    IF(OR('Reported Performance Table'!D320="Fuel Pump Canopy Luminaires",'Reported Performance Table'!D320="Sports Lighting"),
     IF('Reported Performance Table'!F320="Premium","Premium_Sports_and_Fuel_Pump_CCT", "Sports_and_Fuel_Pump_CCT"),
     IF('Reported Performance Table'!F320="Premium","Premium_Outdoor_CCT","Outdoor_CCT")),
    IF('Reported Performance Table'!F320="Premium","Premium_CCT","Reported_CCT"))))</f>
        <v/>
      </c>
      <c r="K320" t="str">
        <f>IF('Reported Performance Table'!D320="","",IF(J320="LUNA_CCT",VLOOKUP('Reported Performance Table'!D320,'Master List'!$B$45:$E$143,4,FALSE),"Reported_BUG"))</f>
        <v/>
      </c>
      <c r="L320" t="str">
        <f>IF('Reported Performance Table'!D320="","",IF(AND('Reported Performance Table'!$E320="Yes",OR('Reported Performance Table'!$D320='Master List'!$B$45,'Reported Performance Table'!$D320='Master List'!$B$46,'Reported Performance Table'!$D320='Master List'!$B$47,'Reported Performance Table'!$D320='Master List'!$B$49,'Reported Performance Table'!$D320='Master List'!$B$51,'Reported Performance Table'!$D320='Master List'!$B$115,'Reported Performance Table'!$D320='Master List'!$B$118,'Reported Performance Table'!$D320='Master List'!$B$142)),"LUNA_Dimming","Dimming_Capability_and_Range"))</f>
        <v/>
      </c>
    </row>
    <row r="321" spans="1:12" x14ac:dyDescent="0.25">
      <c r="A321" s="54">
        <v>328</v>
      </c>
      <c r="B321" s="55"/>
      <c r="D321" s="21" t="e">
        <f>VLOOKUP('Reported Performance Table'!C321,'Master List'!$B$22:$C$41,2,FALSE)</f>
        <v>#N/A</v>
      </c>
      <c r="E321" t="e">
        <f>VLOOKUP('Reported Performance Table'!D321,'Master List'!$B$45:$C$143,2,FALSE)</f>
        <v>#N/A</v>
      </c>
      <c r="F321" t="e">
        <f>VLOOKUP('Reported Performance Table'!C321,'Master List'!$B$22:$D$42,3,FALSE)</f>
        <v>#N/A</v>
      </c>
      <c r="G321" s="100" t="e">
        <f>VLOOKUP('Reported Performance Table'!B321,'Master List'!$B$11:$D$19,3,FALSE)</f>
        <v>#N/A</v>
      </c>
      <c r="H321" t="e">
        <f t="shared" si="4"/>
        <v>#N/A</v>
      </c>
      <c r="I321" t="e">
        <f>IF(VLOOKUP('Reported Performance Table'!D321,'Master List'!$B$45:$D$143,3,FALSE)="","No",VLOOKUP('Reported Performance Table'!D321,'Master List'!$B$45:$D$143,3,FALSE))</f>
        <v>#N/A</v>
      </c>
      <c r="J321" s="178" t="str">
        <f>IF('Reported Performance Table'!D321="","",
  IF('Reported Performance Table'!E321="Yes",
   IF('Reported Performance Table'!F321="Premium","Premium_LUNA_CCT","LUNA_CCT"),
   IF('Reported Performance Table'!B321="Outdoor Luminaires",
    IF(OR('Reported Performance Table'!D321="Fuel Pump Canopy Luminaires",'Reported Performance Table'!D321="Sports Lighting"),
     IF('Reported Performance Table'!F321="Premium","Premium_Sports_and_Fuel_Pump_CCT", "Sports_and_Fuel_Pump_CCT"),
     IF('Reported Performance Table'!F321="Premium","Premium_Outdoor_CCT","Outdoor_CCT")),
    IF('Reported Performance Table'!F321="Premium","Premium_CCT","Reported_CCT"))))</f>
        <v/>
      </c>
      <c r="K321" t="str">
        <f>IF('Reported Performance Table'!D321="","",IF(J321="LUNA_CCT",VLOOKUP('Reported Performance Table'!D321,'Master List'!$B$45:$E$143,4,FALSE),"Reported_BUG"))</f>
        <v/>
      </c>
      <c r="L321" t="str">
        <f>IF('Reported Performance Table'!D321="","",IF(AND('Reported Performance Table'!$E321="Yes",OR('Reported Performance Table'!$D321='Master List'!$B$45,'Reported Performance Table'!$D321='Master List'!$B$46,'Reported Performance Table'!$D321='Master List'!$B$47,'Reported Performance Table'!$D321='Master List'!$B$49,'Reported Performance Table'!$D321='Master List'!$B$51,'Reported Performance Table'!$D321='Master List'!$B$115,'Reported Performance Table'!$D321='Master List'!$B$118,'Reported Performance Table'!$D321='Master List'!$B$142)),"LUNA_Dimming","Dimming_Capability_and_Range"))</f>
        <v/>
      </c>
    </row>
    <row r="322" spans="1:12" x14ac:dyDescent="0.25">
      <c r="A322" s="54">
        <v>329</v>
      </c>
      <c r="B322" s="55"/>
      <c r="D322" s="21" t="e">
        <f>VLOOKUP('Reported Performance Table'!C322,'Master List'!$B$22:$C$41,2,FALSE)</f>
        <v>#N/A</v>
      </c>
      <c r="E322" t="e">
        <f>VLOOKUP('Reported Performance Table'!D322,'Master List'!$B$45:$C$143,2,FALSE)</f>
        <v>#N/A</v>
      </c>
      <c r="F322" t="e">
        <f>VLOOKUP('Reported Performance Table'!C322,'Master List'!$B$22:$D$42,3,FALSE)</f>
        <v>#N/A</v>
      </c>
      <c r="G322" s="100" t="e">
        <f>VLOOKUP('Reported Performance Table'!B322,'Master List'!$B$11:$D$19,3,FALSE)</f>
        <v>#N/A</v>
      </c>
      <c r="H322" t="e">
        <f t="shared" si="4"/>
        <v>#N/A</v>
      </c>
      <c r="I322" t="e">
        <f>IF(VLOOKUP('Reported Performance Table'!D322,'Master List'!$B$45:$D$143,3,FALSE)="","No",VLOOKUP('Reported Performance Table'!D322,'Master List'!$B$45:$D$143,3,FALSE))</f>
        <v>#N/A</v>
      </c>
      <c r="J322" s="178" t="str">
        <f>IF('Reported Performance Table'!D322="","",
  IF('Reported Performance Table'!E322="Yes",
   IF('Reported Performance Table'!F322="Premium","Premium_LUNA_CCT","LUNA_CCT"),
   IF('Reported Performance Table'!B322="Outdoor Luminaires",
    IF(OR('Reported Performance Table'!D322="Fuel Pump Canopy Luminaires",'Reported Performance Table'!D322="Sports Lighting"),
     IF('Reported Performance Table'!F322="Premium","Premium_Sports_and_Fuel_Pump_CCT", "Sports_and_Fuel_Pump_CCT"),
     IF('Reported Performance Table'!F322="Premium","Premium_Outdoor_CCT","Outdoor_CCT")),
    IF('Reported Performance Table'!F322="Premium","Premium_CCT","Reported_CCT"))))</f>
        <v/>
      </c>
      <c r="K322" t="str">
        <f>IF('Reported Performance Table'!D322="","",IF(J322="LUNA_CCT",VLOOKUP('Reported Performance Table'!D322,'Master List'!$B$45:$E$143,4,FALSE),"Reported_BUG"))</f>
        <v/>
      </c>
      <c r="L322" t="str">
        <f>IF('Reported Performance Table'!D322="","",IF(AND('Reported Performance Table'!$E322="Yes",OR('Reported Performance Table'!$D322='Master List'!$B$45,'Reported Performance Table'!$D322='Master List'!$B$46,'Reported Performance Table'!$D322='Master List'!$B$47,'Reported Performance Table'!$D322='Master List'!$B$49,'Reported Performance Table'!$D322='Master List'!$B$51,'Reported Performance Table'!$D322='Master List'!$B$115,'Reported Performance Table'!$D322='Master List'!$B$118,'Reported Performance Table'!$D322='Master List'!$B$142)),"LUNA_Dimming","Dimming_Capability_and_Range"))</f>
        <v/>
      </c>
    </row>
    <row r="323" spans="1:12" x14ac:dyDescent="0.25">
      <c r="A323" s="54">
        <v>330</v>
      </c>
      <c r="B323" s="55"/>
      <c r="D323" s="21" t="e">
        <f>VLOOKUP('Reported Performance Table'!C323,'Master List'!$B$22:$C$41,2,FALSE)</f>
        <v>#N/A</v>
      </c>
      <c r="E323" t="e">
        <f>VLOOKUP('Reported Performance Table'!D323,'Master List'!$B$45:$C$143,2,FALSE)</f>
        <v>#N/A</v>
      </c>
      <c r="F323" t="e">
        <f>VLOOKUP('Reported Performance Table'!C323,'Master List'!$B$22:$D$42,3,FALSE)</f>
        <v>#N/A</v>
      </c>
      <c r="G323" s="100" t="e">
        <f>VLOOKUP('Reported Performance Table'!B323,'Master List'!$B$11:$D$19,3,FALSE)</f>
        <v>#N/A</v>
      </c>
      <c r="H323" t="e">
        <f t="shared" si="4"/>
        <v>#N/A</v>
      </c>
      <c r="I323" t="e">
        <f>IF(VLOOKUP('Reported Performance Table'!D323,'Master List'!$B$45:$D$143,3,FALSE)="","No",VLOOKUP('Reported Performance Table'!D323,'Master List'!$B$45:$D$143,3,FALSE))</f>
        <v>#N/A</v>
      </c>
      <c r="J323" s="178" t="str">
        <f>IF('Reported Performance Table'!D323="","",
  IF('Reported Performance Table'!E323="Yes",
   IF('Reported Performance Table'!F323="Premium","Premium_LUNA_CCT","LUNA_CCT"),
   IF('Reported Performance Table'!B323="Outdoor Luminaires",
    IF(OR('Reported Performance Table'!D323="Fuel Pump Canopy Luminaires",'Reported Performance Table'!D323="Sports Lighting"),
     IF('Reported Performance Table'!F323="Premium","Premium_Sports_and_Fuel_Pump_CCT", "Sports_and_Fuel_Pump_CCT"),
     IF('Reported Performance Table'!F323="Premium","Premium_Outdoor_CCT","Outdoor_CCT")),
    IF('Reported Performance Table'!F323="Premium","Premium_CCT","Reported_CCT"))))</f>
        <v/>
      </c>
      <c r="K323" t="str">
        <f>IF('Reported Performance Table'!D323="","",IF(J323="LUNA_CCT",VLOOKUP('Reported Performance Table'!D323,'Master List'!$B$45:$E$143,4,FALSE),"Reported_BUG"))</f>
        <v/>
      </c>
      <c r="L323" t="str">
        <f>IF('Reported Performance Table'!D323="","",IF(AND('Reported Performance Table'!$E323="Yes",OR('Reported Performance Table'!$D323='Master List'!$B$45,'Reported Performance Table'!$D323='Master List'!$B$46,'Reported Performance Table'!$D323='Master List'!$B$47,'Reported Performance Table'!$D323='Master List'!$B$49,'Reported Performance Table'!$D323='Master List'!$B$51,'Reported Performance Table'!$D323='Master List'!$B$115,'Reported Performance Table'!$D323='Master List'!$B$118,'Reported Performance Table'!$D323='Master List'!$B$142)),"LUNA_Dimming","Dimming_Capability_and_Range"))</f>
        <v/>
      </c>
    </row>
    <row r="324" spans="1:12" x14ac:dyDescent="0.25">
      <c r="A324" s="54">
        <v>331</v>
      </c>
      <c r="B324" s="55"/>
      <c r="D324" s="21" t="e">
        <f>VLOOKUP('Reported Performance Table'!C324,'Master List'!$B$22:$C$41,2,FALSE)</f>
        <v>#N/A</v>
      </c>
      <c r="E324" t="e">
        <f>VLOOKUP('Reported Performance Table'!D324,'Master List'!$B$45:$C$143,2,FALSE)</f>
        <v>#N/A</v>
      </c>
      <c r="F324" t="e">
        <f>VLOOKUP('Reported Performance Table'!C324,'Master List'!$B$22:$D$42,3,FALSE)</f>
        <v>#N/A</v>
      </c>
      <c r="G324" s="100" t="e">
        <f>VLOOKUP('Reported Performance Table'!B324,'Master List'!$B$11:$D$19,3,FALSE)</f>
        <v>#N/A</v>
      </c>
      <c r="H324" t="e">
        <f t="shared" si="4"/>
        <v>#N/A</v>
      </c>
      <c r="I324" t="e">
        <f>IF(VLOOKUP('Reported Performance Table'!D324,'Master List'!$B$45:$D$143,3,FALSE)="","No",VLOOKUP('Reported Performance Table'!D324,'Master List'!$B$45:$D$143,3,FALSE))</f>
        <v>#N/A</v>
      </c>
      <c r="J324" s="178" t="str">
        <f>IF('Reported Performance Table'!D324="","",
  IF('Reported Performance Table'!E324="Yes",
   IF('Reported Performance Table'!F324="Premium","Premium_LUNA_CCT","LUNA_CCT"),
   IF('Reported Performance Table'!B324="Outdoor Luminaires",
    IF(OR('Reported Performance Table'!D324="Fuel Pump Canopy Luminaires",'Reported Performance Table'!D324="Sports Lighting"),
     IF('Reported Performance Table'!F324="Premium","Premium_Sports_and_Fuel_Pump_CCT", "Sports_and_Fuel_Pump_CCT"),
     IF('Reported Performance Table'!F324="Premium","Premium_Outdoor_CCT","Outdoor_CCT")),
    IF('Reported Performance Table'!F324="Premium","Premium_CCT","Reported_CCT"))))</f>
        <v/>
      </c>
      <c r="K324" t="str">
        <f>IF('Reported Performance Table'!D324="","",IF(J324="LUNA_CCT",VLOOKUP('Reported Performance Table'!D324,'Master List'!$B$45:$E$143,4,FALSE),"Reported_BUG"))</f>
        <v/>
      </c>
      <c r="L324" t="str">
        <f>IF('Reported Performance Table'!D324="","",IF(AND('Reported Performance Table'!$E324="Yes",OR('Reported Performance Table'!$D324='Master List'!$B$45,'Reported Performance Table'!$D324='Master List'!$B$46,'Reported Performance Table'!$D324='Master List'!$B$47,'Reported Performance Table'!$D324='Master List'!$B$49,'Reported Performance Table'!$D324='Master List'!$B$51,'Reported Performance Table'!$D324='Master List'!$B$115,'Reported Performance Table'!$D324='Master List'!$B$118,'Reported Performance Table'!$D324='Master List'!$B$142)),"LUNA_Dimming","Dimming_Capability_and_Range"))</f>
        <v/>
      </c>
    </row>
    <row r="325" spans="1:12" x14ac:dyDescent="0.25">
      <c r="A325" s="54">
        <v>332</v>
      </c>
      <c r="B325" s="55"/>
      <c r="D325" s="21" t="e">
        <f>VLOOKUP('Reported Performance Table'!C325,'Master List'!$B$22:$C$41,2,FALSE)</f>
        <v>#N/A</v>
      </c>
      <c r="E325" t="e">
        <f>VLOOKUP('Reported Performance Table'!D325,'Master List'!$B$45:$C$143,2,FALSE)</f>
        <v>#N/A</v>
      </c>
      <c r="F325" t="e">
        <f>VLOOKUP('Reported Performance Table'!C325,'Master List'!$B$22:$D$42,3,FALSE)</f>
        <v>#N/A</v>
      </c>
      <c r="G325" s="100" t="e">
        <f>VLOOKUP('Reported Performance Table'!B325,'Master List'!$B$11:$D$19,3,FALSE)</f>
        <v>#N/A</v>
      </c>
      <c r="H325" t="e">
        <f t="shared" si="4"/>
        <v>#N/A</v>
      </c>
      <c r="I325" t="e">
        <f>IF(VLOOKUP('Reported Performance Table'!D325,'Master List'!$B$45:$D$143,3,FALSE)="","No",VLOOKUP('Reported Performance Table'!D325,'Master List'!$B$45:$D$143,3,FALSE))</f>
        <v>#N/A</v>
      </c>
      <c r="J325" s="178" t="str">
        <f>IF('Reported Performance Table'!D325="","",
  IF('Reported Performance Table'!E325="Yes",
   IF('Reported Performance Table'!F325="Premium","Premium_LUNA_CCT","LUNA_CCT"),
   IF('Reported Performance Table'!B325="Outdoor Luminaires",
    IF(OR('Reported Performance Table'!D325="Fuel Pump Canopy Luminaires",'Reported Performance Table'!D325="Sports Lighting"),
     IF('Reported Performance Table'!F325="Premium","Premium_Sports_and_Fuel_Pump_CCT", "Sports_and_Fuel_Pump_CCT"),
     IF('Reported Performance Table'!F325="Premium","Premium_Outdoor_CCT","Outdoor_CCT")),
    IF('Reported Performance Table'!F325="Premium","Premium_CCT","Reported_CCT"))))</f>
        <v/>
      </c>
      <c r="K325" t="str">
        <f>IF('Reported Performance Table'!D325="","",IF(J325="LUNA_CCT",VLOOKUP('Reported Performance Table'!D325,'Master List'!$B$45:$E$143,4,FALSE),"Reported_BUG"))</f>
        <v/>
      </c>
      <c r="L325" t="str">
        <f>IF('Reported Performance Table'!D325="","",IF(AND('Reported Performance Table'!$E325="Yes",OR('Reported Performance Table'!$D325='Master List'!$B$45,'Reported Performance Table'!$D325='Master List'!$B$46,'Reported Performance Table'!$D325='Master List'!$B$47,'Reported Performance Table'!$D325='Master List'!$B$49,'Reported Performance Table'!$D325='Master List'!$B$51,'Reported Performance Table'!$D325='Master List'!$B$115,'Reported Performance Table'!$D325='Master List'!$B$118,'Reported Performance Table'!$D325='Master List'!$B$142)),"LUNA_Dimming","Dimming_Capability_and_Range"))</f>
        <v/>
      </c>
    </row>
    <row r="326" spans="1:12" x14ac:dyDescent="0.25">
      <c r="A326" s="54">
        <v>333</v>
      </c>
      <c r="B326" s="55"/>
      <c r="D326" s="21" t="e">
        <f>VLOOKUP('Reported Performance Table'!C326,'Master List'!$B$22:$C$41,2,FALSE)</f>
        <v>#N/A</v>
      </c>
      <c r="E326" t="e">
        <f>VLOOKUP('Reported Performance Table'!D326,'Master List'!$B$45:$C$143,2,FALSE)</f>
        <v>#N/A</v>
      </c>
      <c r="F326" t="e">
        <f>VLOOKUP('Reported Performance Table'!C326,'Master List'!$B$22:$D$42,3,FALSE)</f>
        <v>#N/A</v>
      </c>
      <c r="G326" s="100" t="e">
        <f>VLOOKUP('Reported Performance Table'!B326,'Master List'!$B$11:$D$19,3,FALSE)</f>
        <v>#N/A</v>
      </c>
      <c r="H326" t="e">
        <f t="shared" si="4"/>
        <v>#N/A</v>
      </c>
      <c r="I326" t="e">
        <f>IF(VLOOKUP('Reported Performance Table'!D326,'Master List'!$B$45:$D$143,3,FALSE)="","No",VLOOKUP('Reported Performance Table'!D326,'Master List'!$B$45:$D$143,3,FALSE))</f>
        <v>#N/A</v>
      </c>
      <c r="J326" s="178" t="str">
        <f>IF('Reported Performance Table'!D326="","",
  IF('Reported Performance Table'!E326="Yes",
   IF('Reported Performance Table'!F326="Premium","Premium_LUNA_CCT","LUNA_CCT"),
   IF('Reported Performance Table'!B326="Outdoor Luminaires",
    IF(OR('Reported Performance Table'!D326="Fuel Pump Canopy Luminaires",'Reported Performance Table'!D326="Sports Lighting"),
     IF('Reported Performance Table'!F326="Premium","Premium_Sports_and_Fuel_Pump_CCT", "Sports_and_Fuel_Pump_CCT"),
     IF('Reported Performance Table'!F326="Premium","Premium_Outdoor_CCT","Outdoor_CCT")),
    IF('Reported Performance Table'!F326="Premium","Premium_CCT","Reported_CCT"))))</f>
        <v/>
      </c>
      <c r="K326" t="str">
        <f>IF('Reported Performance Table'!D326="","",IF(J326="LUNA_CCT",VLOOKUP('Reported Performance Table'!D326,'Master List'!$B$45:$E$143,4,FALSE),"Reported_BUG"))</f>
        <v/>
      </c>
      <c r="L326" t="str">
        <f>IF('Reported Performance Table'!D326="","",IF(AND('Reported Performance Table'!$E326="Yes",OR('Reported Performance Table'!$D326='Master List'!$B$45,'Reported Performance Table'!$D326='Master List'!$B$46,'Reported Performance Table'!$D326='Master List'!$B$47,'Reported Performance Table'!$D326='Master List'!$B$49,'Reported Performance Table'!$D326='Master List'!$B$51,'Reported Performance Table'!$D326='Master List'!$B$115,'Reported Performance Table'!$D326='Master List'!$B$118,'Reported Performance Table'!$D326='Master List'!$B$142)),"LUNA_Dimming","Dimming_Capability_and_Range"))</f>
        <v/>
      </c>
    </row>
    <row r="327" spans="1:12" x14ac:dyDescent="0.25">
      <c r="A327" s="54">
        <v>334</v>
      </c>
      <c r="B327" s="55"/>
      <c r="D327" s="21" t="e">
        <f>VLOOKUP('Reported Performance Table'!C327,'Master List'!$B$22:$C$41,2,FALSE)</f>
        <v>#N/A</v>
      </c>
      <c r="E327" t="e">
        <f>VLOOKUP('Reported Performance Table'!D327,'Master List'!$B$45:$C$143,2,FALSE)</f>
        <v>#N/A</v>
      </c>
      <c r="F327" t="e">
        <f>VLOOKUP('Reported Performance Table'!C327,'Master List'!$B$22:$D$42,3,FALSE)</f>
        <v>#N/A</v>
      </c>
      <c r="G327" s="100" t="e">
        <f>VLOOKUP('Reported Performance Table'!B327,'Master List'!$B$11:$D$19,3,FALSE)</f>
        <v>#N/A</v>
      </c>
      <c r="H327" t="e">
        <f t="shared" si="4"/>
        <v>#N/A</v>
      </c>
      <c r="I327" t="e">
        <f>IF(VLOOKUP('Reported Performance Table'!D327,'Master List'!$B$45:$D$143,3,FALSE)="","No",VLOOKUP('Reported Performance Table'!D327,'Master List'!$B$45:$D$143,3,FALSE))</f>
        <v>#N/A</v>
      </c>
      <c r="J327" s="178" t="str">
        <f>IF('Reported Performance Table'!D327="","",
  IF('Reported Performance Table'!E327="Yes",
   IF('Reported Performance Table'!F327="Premium","Premium_LUNA_CCT","LUNA_CCT"),
   IF('Reported Performance Table'!B327="Outdoor Luminaires",
    IF(OR('Reported Performance Table'!D327="Fuel Pump Canopy Luminaires",'Reported Performance Table'!D327="Sports Lighting"),
     IF('Reported Performance Table'!F327="Premium","Premium_Sports_and_Fuel_Pump_CCT", "Sports_and_Fuel_Pump_CCT"),
     IF('Reported Performance Table'!F327="Premium","Premium_Outdoor_CCT","Outdoor_CCT")),
    IF('Reported Performance Table'!F327="Premium","Premium_CCT","Reported_CCT"))))</f>
        <v/>
      </c>
      <c r="K327" t="str">
        <f>IF('Reported Performance Table'!D327="","",IF(J327="LUNA_CCT",VLOOKUP('Reported Performance Table'!D327,'Master List'!$B$45:$E$143,4,FALSE),"Reported_BUG"))</f>
        <v/>
      </c>
      <c r="L327" t="str">
        <f>IF('Reported Performance Table'!D327="","",IF(AND('Reported Performance Table'!$E327="Yes",OR('Reported Performance Table'!$D327='Master List'!$B$45,'Reported Performance Table'!$D327='Master List'!$B$46,'Reported Performance Table'!$D327='Master List'!$B$47,'Reported Performance Table'!$D327='Master List'!$B$49,'Reported Performance Table'!$D327='Master List'!$B$51,'Reported Performance Table'!$D327='Master List'!$B$115,'Reported Performance Table'!$D327='Master List'!$B$118,'Reported Performance Table'!$D327='Master List'!$B$142)),"LUNA_Dimming","Dimming_Capability_and_Range"))</f>
        <v/>
      </c>
    </row>
    <row r="328" spans="1:12" x14ac:dyDescent="0.25">
      <c r="A328" s="54">
        <v>335</v>
      </c>
      <c r="B328" s="55"/>
      <c r="D328" s="21" t="e">
        <f>VLOOKUP('Reported Performance Table'!C328,'Master List'!$B$22:$C$41,2,FALSE)</f>
        <v>#N/A</v>
      </c>
      <c r="E328" t="e">
        <f>VLOOKUP('Reported Performance Table'!D328,'Master List'!$B$45:$C$143,2,FALSE)</f>
        <v>#N/A</v>
      </c>
      <c r="F328" t="e">
        <f>VLOOKUP('Reported Performance Table'!C328,'Master List'!$B$22:$D$42,3,FALSE)</f>
        <v>#N/A</v>
      </c>
      <c r="G328" s="100" t="e">
        <f>VLOOKUP('Reported Performance Table'!B328,'Master List'!$B$11:$D$19,3,FALSE)</f>
        <v>#N/A</v>
      </c>
      <c r="H328" t="e">
        <f t="shared" si="4"/>
        <v>#N/A</v>
      </c>
      <c r="I328" t="e">
        <f>IF(VLOOKUP('Reported Performance Table'!D328,'Master List'!$B$45:$D$143,3,FALSE)="","No",VLOOKUP('Reported Performance Table'!D328,'Master List'!$B$45:$D$143,3,FALSE))</f>
        <v>#N/A</v>
      </c>
      <c r="J328" s="178" t="str">
        <f>IF('Reported Performance Table'!D328="","",
  IF('Reported Performance Table'!E328="Yes",
   IF('Reported Performance Table'!F328="Premium","Premium_LUNA_CCT","LUNA_CCT"),
   IF('Reported Performance Table'!B328="Outdoor Luminaires",
    IF(OR('Reported Performance Table'!D328="Fuel Pump Canopy Luminaires",'Reported Performance Table'!D328="Sports Lighting"),
     IF('Reported Performance Table'!F328="Premium","Premium_Sports_and_Fuel_Pump_CCT", "Sports_and_Fuel_Pump_CCT"),
     IF('Reported Performance Table'!F328="Premium","Premium_Outdoor_CCT","Outdoor_CCT")),
    IF('Reported Performance Table'!F328="Premium","Premium_CCT","Reported_CCT"))))</f>
        <v/>
      </c>
      <c r="K328" t="str">
        <f>IF('Reported Performance Table'!D328="","",IF(J328="LUNA_CCT",VLOOKUP('Reported Performance Table'!D328,'Master List'!$B$45:$E$143,4,FALSE),"Reported_BUG"))</f>
        <v/>
      </c>
      <c r="L328" t="str">
        <f>IF('Reported Performance Table'!D328="","",IF(AND('Reported Performance Table'!$E328="Yes",OR('Reported Performance Table'!$D328='Master List'!$B$45,'Reported Performance Table'!$D328='Master List'!$B$46,'Reported Performance Table'!$D328='Master List'!$B$47,'Reported Performance Table'!$D328='Master List'!$B$49,'Reported Performance Table'!$D328='Master List'!$B$51,'Reported Performance Table'!$D328='Master List'!$B$115,'Reported Performance Table'!$D328='Master List'!$B$118,'Reported Performance Table'!$D328='Master List'!$B$142)),"LUNA_Dimming","Dimming_Capability_and_Range"))</f>
        <v/>
      </c>
    </row>
    <row r="329" spans="1:12" x14ac:dyDescent="0.25">
      <c r="A329" s="54">
        <v>336</v>
      </c>
      <c r="B329" s="55"/>
      <c r="D329" s="21" t="e">
        <f>VLOOKUP('Reported Performance Table'!C329,'Master List'!$B$22:$C$41,2,FALSE)</f>
        <v>#N/A</v>
      </c>
      <c r="E329" t="e">
        <f>VLOOKUP('Reported Performance Table'!D329,'Master List'!$B$45:$C$143,2,FALSE)</f>
        <v>#N/A</v>
      </c>
      <c r="F329" t="e">
        <f>VLOOKUP('Reported Performance Table'!C329,'Master List'!$B$22:$D$42,3,FALSE)</f>
        <v>#N/A</v>
      </c>
      <c r="G329" s="100" t="e">
        <f>VLOOKUP('Reported Performance Table'!B329,'Master List'!$B$11:$D$19,3,FALSE)</f>
        <v>#N/A</v>
      </c>
      <c r="H329" t="e">
        <f t="shared" si="4"/>
        <v>#N/A</v>
      </c>
      <c r="I329" t="e">
        <f>IF(VLOOKUP('Reported Performance Table'!D329,'Master List'!$B$45:$D$143,3,FALSE)="","No",VLOOKUP('Reported Performance Table'!D329,'Master List'!$B$45:$D$143,3,FALSE))</f>
        <v>#N/A</v>
      </c>
      <c r="J329" s="178" t="str">
        <f>IF('Reported Performance Table'!D329="","",
  IF('Reported Performance Table'!E329="Yes",
   IF('Reported Performance Table'!F329="Premium","Premium_LUNA_CCT","LUNA_CCT"),
   IF('Reported Performance Table'!B329="Outdoor Luminaires",
    IF(OR('Reported Performance Table'!D329="Fuel Pump Canopy Luminaires",'Reported Performance Table'!D329="Sports Lighting"),
     IF('Reported Performance Table'!F329="Premium","Premium_Sports_and_Fuel_Pump_CCT", "Sports_and_Fuel_Pump_CCT"),
     IF('Reported Performance Table'!F329="Premium","Premium_Outdoor_CCT","Outdoor_CCT")),
    IF('Reported Performance Table'!F329="Premium","Premium_CCT","Reported_CCT"))))</f>
        <v/>
      </c>
      <c r="K329" t="str">
        <f>IF('Reported Performance Table'!D329="","",IF(J329="LUNA_CCT",VLOOKUP('Reported Performance Table'!D329,'Master List'!$B$45:$E$143,4,FALSE),"Reported_BUG"))</f>
        <v/>
      </c>
      <c r="L329" t="str">
        <f>IF('Reported Performance Table'!D329="","",IF(AND('Reported Performance Table'!$E329="Yes",OR('Reported Performance Table'!$D329='Master List'!$B$45,'Reported Performance Table'!$D329='Master List'!$B$46,'Reported Performance Table'!$D329='Master List'!$B$47,'Reported Performance Table'!$D329='Master List'!$B$49,'Reported Performance Table'!$D329='Master List'!$B$51,'Reported Performance Table'!$D329='Master List'!$B$115,'Reported Performance Table'!$D329='Master List'!$B$118,'Reported Performance Table'!$D329='Master List'!$B$142)),"LUNA_Dimming","Dimming_Capability_and_Range"))</f>
        <v/>
      </c>
    </row>
    <row r="330" spans="1:12" x14ac:dyDescent="0.25">
      <c r="A330" s="54">
        <v>337</v>
      </c>
      <c r="B330" s="55"/>
      <c r="D330" s="21" t="e">
        <f>VLOOKUP('Reported Performance Table'!C330,'Master List'!$B$22:$C$41,2,FALSE)</f>
        <v>#N/A</v>
      </c>
      <c r="E330" t="e">
        <f>VLOOKUP('Reported Performance Table'!D330,'Master List'!$B$45:$C$143,2,FALSE)</f>
        <v>#N/A</v>
      </c>
      <c r="F330" t="e">
        <f>VLOOKUP('Reported Performance Table'!C330,'Master List'!$B$22:$D$42,3,FALSE)</f>
        <v>#N/A</v>
      </c>
      <c r="G330" s="100" t="e">
        <f>VLOOKUP('Reported Performance Table'!B330,'Master List'!$B$11:$D$19,3,FALSE)</f>
        <v>#N/A</v>
      </c>
      <c r="H330" t="e">
        <f t="shared" si="4"/>
        <v>#N/A</v>
      </c>
      <c r="I330" t="e">
        <f>IF(VLOOKUP('Reported Performance Table'!D330,'Master List'!$B$45:$D$143,3,FALSE)="","No",VLOOKUP('Reported Performance Table'!D330,'Master List'!$B$45:$D$143,3,FALSE))</f>
        <v>#N/A</v>
      </c>
      <c r="J330" s="178" t="str">
        <f>IF('Reported Performance Table'!D330="","",
  IF('Reported Performance Table'!E330="Yes",
   IF('Reported Performance Table'!F330="Premium","Premium_LUNA_CCT","LUNA_CCT"),
   IF('Reported Performance Table'!B330="Outdoor Luminaires",
    IF(OR('Reported Performance Table'!D330="Fuel Pump Canopy Luminaires",'Reported Performance Table'!D330="Sports Lighting"),
     IF('Reported Performance Table'!F330="Premium","Premium_Sports_and_Fuel_Pump_CCT", "Sports_and_Fuel_Pump_CCT"),
     IF('Reported Performance Table'!F330="Premium","Premium_Outdoor_CCT","Outdoor_CCT")),
    IF('Reported Performance Table'!F330="Premium","Premium_CCT","Reported_CCT"))))</f>
        <v/>
      </c>
      <c r="K330" t="str">
        <f>IF('Reported Performance Table'!D330="","",IF(J330="LUNA_CCT",VLOOKUP('Reported Performance Table'!D330,'Master List'!$B$45:$E$143,4,FALSE),"Reported_BUG"))</f>
        <v/>
      </c>
      <c r="L330" t="str">
        <f>IF('Reported Performance Table'!D330="","",IF(AND('Reported Performance Table'!$E330="Yes",OR('Reported Performance Table'!$D330='Master List'!$B$45,'Reported Performance Table'!$D330='Master List'!$B$46,'Reported Performance Table'!$D330='Master List'!$B$47,'Reported Performance Table'!$D330='Master List'!$B$49,'Reported Performance Table'!$D330='Master List'!$B$51,'Reported Performance Table'!$D330='Master List'!$B$115,'Reported Performance Table'!$D330='Master List'!$B$118,'Reported Performance Table'!$D330='Master List'!$B$142)),"LUNA_Dimming","Dimming_Capability_and_Range"))</f>
        <v/>
      </c>
    </row>
    <row r="331" spans="1:12" x14ac:dyDescent="0.25">
      <c r="A331" s="54">
        <v>338</v>
      </c>
      <c r="B331" s="55"/>
      <c r="D331" s="21" t="e">
        <f>VLOOKUP('Reported Performance Table'!C331,'Master List'!$B$22:$C$41,2,FALSE)</f>
        <v>#N/A</v>
      </c>
      <c r="E331" t="e">
        <f>VLOOKUP('Reported Performance Table'!D331,'Master List'!$B$45:$C$143,2,FALSE)</f>
        <v>#N/A</v>
      </c>
      <c r="F331" t="e">
        <f>VLOOKUP('Reported Performance Table'!C331,'Master List'!$B$22:$D$42,3,FALSE)</f>
        <v>#N/A</v>
      </c>
      <c r="G331" s="100" t="e">
        <f>VLOOKUP('Reported Performance Table'!B331,'Master List'!$B$11:$D$19,3,FALSE)</f>
        <v>#N/A</v>
      </c>
      <c r="H331" t="e">
        <f t="shared" ref="H331:H394" si="5">CONCATENATE(F331,G331)</f>
        <v>#N/A</v>
      </c>
      <c r="I331" t="e">
        <f>IF(VLOOKUP('Reported Performance Table'!D331,'Master List'!$B$45:$D$143,3,FALSE)="","No",VLOOKUP('Reported Performance Table'!D331,'Master List'!$B$45:$D$143,3,FALSE))</f>
        <v>#N/A</v>
      </c>
      <c r="J331" s="178" t="str">
        <f>IF('Reported Performance Table'!D331="","",
  IF('Reported Performance Table'!E331="Yes",
   IF('Reported Performance Table'!F331="Premium","Premium_LUNA_CCT","LUNA_CCT"),
   IF('Reported Performance Table'!B331="Outdoor Luminaires",
    IF(OR('Reported Performance Table'!D331="Fuel Pump Canopy Luminaires",'Reported Performance Table'!D331="Sports Lighting"),
     IF('Reported Performance Table'!F331="Premium","Premium_Sports_and_Fuel_Pump_CCT", "Sports_and_Fuel_Pump_CCT"),
     IF('Reported Performance Table'!F331="Premium","Premium_Outdoor_CCT","Outdoor_CCT")),
    IF('Reported Performance Table'!F331="Premium","Premium_CCT","Reported_CCT"))))</f>
        <v/>
      </c>
      <c r="K331" t="str">
        <f>IF('Reported Performance Table'!D331="","",IF(J331="LUNA_CCT",VLOOKUP('Reported Performance Table'!D331,'Master List'!$B$45:$E$143,4,FALSE),"Reported_BUG"))</f>
        <v/>
      </c>
      <c r="L331" t="str">
        <f>IF('Reported Performance Table'!D331="","",IF(AND('Reported Performance Table'!$E331="Yes",OR('Reported Performance Table'!$D331='Master List'!$B$45,'Reported Performance Table'!$D331='Master List'!$B$46,'Reported Performance Table'!$D331='Master List'!$B$47,'Reported Performance Table'!$D331='Master List'!$B$49,'Reported Performance Table'!$D331='Master List'!$B$51,'Reported Performance Table'!$D331='Master List'!$B$115,'Reported Performance Table'!$D331='Master List'!$B$118,'Reported Performance Table'!$D331='Master List'!$B$142)),"LUNA_Dimming","Dimming_Capability_and_Range"))</f>
        <v/>
      </c>
    </row>
    <row r="332" spans="1:12" x14ac:dyDescent="0.25">
      <c r="A332" s="54">
        <v>339</v>
      </c>
      <c r="B332" s="55"/>
      <c r="D332" s="21" t="e">
        <f>VLOOKUP('Reported Performance Table'!C332,'Master List'!$B$22:$C$41,2,FALSE)</f>
        <v>#N/A</v>
      </c>
      <c r="E332" t="e">
        <f>VLOOKUP('Reported Performance Table'!D332,'Master List'!$B$45:$C$143,2,FALSE)</f>
        <v>#N/A</v>
      </c>
      <c r="F332" t="e">
        <f>VLOOKUP('Reported Performance Table'!C332,'Master List'!$B$22:$D$42,3,FALSE)</f>
        <v>#N/A</v>
      </c>
      <c r="G332" s="100" t="e">
        <f>VLOOKUP('Reported Performance Table'!B332,'Master List'!$B$11:$D$19,3,FALSE)</f>
        <v>#N/A</v>
      </c>
      <c r="H332" t="e">
        <f t="shared" si="5"/>
        <v>#N/A</v>
      </c>
      <c r="I332" t="e">
        <f>IF(VLOOKUP('Reported Performance Table'!D332,'Master List'!$B$45:$D$143,3,FALSE)="","No",VLOOKUP('Reported Performance Table'!D332,'Master List'!$B$45:$D$143,3,FALSE))</f>
        <v>#N/A</v>
      </c>
      <c r="J332" s="178" t="str">
        <f>IF('Reported Performance Table'!D332="","",
  IF('Reported Performance Table'!E332="Yes",
   IF('Reported Performance Table'!F332="Premium","Premium_LUNA_CCT","LUNA_CCT"),
   IF('Reported Performance Table'!B332="Outdoor Luminaires",
    IF(OR('Reported Performance Table'!D332="Fuel Pump Canopy Luminaires",'Reported Performance Table'!D332="Sports Lighting"),
     IF('Reported Performance Table'!F332="Premium","Premium_Sports_and_Fuel_Pump_CCT", "Sports_and_Fuel_Pump_CCT"),
     IF('Reported Performance Table'!F332="Premium","Premium_Outdoor_CCT","Outdoor_CCT")),
    IF('Reported Performance Table'!F332="Premium","Premium_CCT","Reported_CCT"))))</f>
        <v/>
      </c>
      <c r="K332" t="str">
        <f>IF('Reported Performance Table'!D332="","",IF(J332="LUNA_CCT",VLOOKUP('Reported Performance Table'!D332,'Master List'!$B$45:$E$143,4,FALSE),"Reported_BUG"))</f>
        <v/>
      </c>
      <c r="L332" t="str">
        <f>IF('Reported Performance Table'!D332="","",IF(AND('Reported Performance Table'!$E332="Yes",OR('Reported Performance Table'!$D332='Master List'!$B$45,'Reported Performance Table'!$D332='Master List'!$B$46,'Reported Performance Table'!$D332='Master List'!$B$47,'Reported Performance Table'!$D332='Master List'!$B$49,'Reported Performance Table'!$D332='Master List'!$B$51,'Reported Performance Table'!$D332='Master List'!$B$115,'Reported Performance Table'!$D332='Master List'!$B$118,'Reported Performance Table'!$D332='Master List'!$B$142)),"LUNA_Dimming","Dimming_Capability_and_Range"))</f>
        <v/>
      </c>
    </row>
    <row r="333" spans="1:12" x14ac:dyDescent="0.25">
      <c r="A333" s="54">
        <v>340</v>
      </c>
      <c r="B333" s="55"/>
      <c r="D333" s="21" t="e">
        <f>VLOOKUP('Reported Performance Table'!C333,'Master List'!$B$22:$C$41,2,FALSE)</f>
        <v>#N/A</v>
      </c>
      <c r="E333" t="e">
        <f>VLOOKUP('Reported Performance Table'!D333,'Master List'!$B$45:$C$143,2,FALSE)</f>
        <v>#N/A</v>
      </c>
      <c r="F333" t="e">
        <f>VLOOKUP('Reported Performance Table'!C333,'Master List'!$B$22:$D$42,3,FALSE)</f>
        <v>#N/A</v>
      </c>
      <c r="G333" s="100" t="e">
        <f>VLOOKUP('Reported Performance Table'!B333,'Master List'!$B$11:$D$19,3,FALSE)</f>
        <v>#N/A</v>
      </c>
      <c r="H333" t="e">
        <f t="shared" si="5"/>
        <v>#N/A</v>
      </c>
      <c r="I333" t="e">
        <f>IF(VLOOKUP('Reported Performance Table'!D333,'Master List'!$B$45:$D$143,3,FALSE)="","No",VLOOKUP('Reported Performance Table'!D333,'Master List'!$B$45:$D$143,3,FALSE))</f>
        <v>#N/A</v>
      </c>
      <c r="J333" s="178" t="str">
        <f>IF('Reported Performance Table'!D333="","",
  IF('Reported Performance Table'!E333="Yes",
   IF('Reported Performance Table'!F333="Premium","Premium_LUNA_CCT","LUNA_CCT"),
   IF('Reported Performance Table'!B333="Outdoor Luminaires",
    IF(OR('Reported Performance Table'!D333="Fuel Pump Canopy Luminaires",'Reported Performance Table'!D333="Sports Lighting"),
     IF('Reported Performance Table'!F333="Premium","Premium_Sports_and_Fuel_Pump_CCT", "Sports_and_Fuel_Pump_CCT"),
     IF('Reported Performance Table'!F333="Premium","Premium_Outdoor_CCT","Outdoor_CCT")),
    IF('Reported Performance Table'!F333="Premium","Premium_CCT","Reported_CCT"))))</f>
        <v/>
      </c>
      <c r="K333" t="str">
        <f>IF('Reported Performance Table'!D333="","",IF(J333="LUNA_CCT",VLOOKUP('Reported Performance Table'!D333,'Master List'!$B$45:$E$143,4,FALSE),"Reported_BUG"))</f>
        <v/>
      </c>
      <c r="L333" t="str">
        <f>IF('Reported Performance Table'!D333="","",IF(AND('Reported Performance Table'!$E333="Yes",OR('Reported Performance Table'!$D333='Master List'!$B$45,'Reported Performance Table'!$D333='Master List'!$B$46,'Reported Performance Table'!$D333='Master List'!$B$47,'Reported Performance Table'!$D333='Master List'!$B$49,'Reported Performance Table'!$D333='Master List'!$B$51,'Reported Performance Table'!$D333='Master List'!$B$115,'Reported Performance Table'!$D333='Master List'!$B$118,'Reported Performance Table'!$D333='Master List'!$B$142)),"LUNA_Dimming","Dimming_Capability_and_Range"))</f>
        <v/>
      </c>
    </row>
    <row r="334" spans="1:12" x14ac:dyDescent="0.25">
      <c r="A334" s="54">
        <v>341</v>
      </c>
      <c r="B334" s="55"/>
      <c r="D334" s="21" t="e">
        <f>VLOOKUP('Reported Performance Table'!C334,'Master List'!$B$22:$C$41,2,FALSE)</f>
        <v>#N/A</v>
      </c>
      <c r="E334" t="e">
        <f>VLOOKUP('Reported Performance Table'!D334,'Master List'!$B$45:$C$143,2,FALSE)</f>
        <v>#N/A</v>
      </c>
      <c r="F334" t="e">
        <f>VLOOKUP('Reported Performance Table'!C334,'Master List'!$B$22:$D$42,3,FALSE)</f>
        <v>#N/A</v>
      </c>
      <c r="G334" s="100" t="e">
        <f>VLOOKUP('Reported Performance Table'!B334,'Master List'!$B$11:$D$19,3,FALSE)</f>
        <v>#N/A</v>
      </c>
      <c r="H334" t="e">
        <f t="shared" si="5"/>
        <v>#N/A</v>
      </c>
      <c r="I334" t="e">
        <f>IF(VLOOKUP('Reported Performance Table'!D334,'Master List'!$B$45:$D$143,3,FALSE)="","No",VLOOKUP('Reported Performance Table'!D334,'Master List'!$B$45:$D$143,3,FALSE))</f>
        <v>#N/A</v>
      </c>
      <c r="J334" s="178" t="str">
        <f>IF('Reported Performance Table'!D334="","",
  IF('Reported Performance Table'!E334="Yes",
   IF('Reported Performance Table'!F334="Premium","Premium_LUNA_CCT","LUNA_CCT"),
   IF('Reported Performance Table'!B334="Outdoor Luminaires",
    IF(OR('Reported Performance Table'!D334="Fuel Pump Canopy Luminaires",'Reported Performance Table'!D334="Sports Lighting"),
     IF('Reported Performance Table'!F334="Premium","Premium_Sports_and_Fuel_Pump_CCT", "Sports_and_Fuel_Pump_CCT"),
     IF('Reported Performance Table'!F334="Premium","Premium_Outdoor_CCT","Outdoor_CCT")),
    IF('Reported Performance Table'!F334="Premium","Premium_CCT","Reported_CCT"))))</f>
        <v/>
      </c>
      <c r="K334" t="str">
        <f>IF('Reported Performance Table'!D334="","",IF(J334="LUNA_CCT",VLOOKUP('Reported Performance Table'!D334,'Master List'!$B$45:$E$143,4,FALSE),"Reported_BUG"))</f>
        <v/>
      </c>
      <c r="L334" t="str">
        <f>IF('Reported Performance Table'!D334="","",IF(AND('Reported Performance Table'!$E334="Yes",OR('Reported Performance Table'!$D334='Master List'!$B$45,'Reported Performance Table'!$D334='Master List'!$B$46,'Reported Performance Table'!$D334='Master List'!$B$47,'Reported Performance Table'!$D334='Master List'!$B$49,'Reported Performance Table'!$D334='Master List'!$B$51,'Reported Performance Table'!$D334='Master List'!$B$115,'Reported Performance Table'!$D334='Master List'!$B$118,'Reported Performance Table'!$D334='Master List'!$B$142)),"LUNA_Dimming","Dimming_Capability_and_Range"))</f>
        <v/>
      </c>
    </row>
    <row r="335" spans="1:12" x14ac:dyDescent="0.25">
      <c r="A335" s="54">
        <v>342</v>
      </c>
      <c r="B335" s="55"/>
      <c r="D335" s="21" t="e">
        <f>VLOOKUP('Reported Performance Table'!C335,'Master List'!$B$22:$C$41,2,FALSE)</f>
        <v>#N/A</v>
      </c>
      <c r="E335" t="e">
        <f>VLOOKUP('Reported Performance Table'!D335,'Master List'!$B$45:$C$143,2,FALSE)</f>
        <v>#N/A</v>
      </c>
      <c r="F335" t="e">
        <f>VLOOKUP('Reported Performance Table'!C335,'Master List'!$B$22:$D$42,3,FALSE)</f>
        <v>#N/A</v>
      </c>
      <c r="G335" s="100" t="e">
        <f>VLOOKUP('Reported Performance Table'!B335,'Master List'!$B$11:$D$19,3,FALSE)</f>
        <v>#N/A</v>
      </c>
      <c r="H335" t="e">
        <f t="shared" si="5"/>
        <v>#N/A</v>
      </c>
      <c r="I335" t="e">
        <f>IF(VLOOKUP('Reported Performance Table'!D335,'Master List'!$B$45:$D$143,3,FALSE)="","No",VLOOKUP('Reported Performance Table'!D335,'Master List'!$B$45:$D$143,3,FALSE))</f>
        <v>#N/A</v>
      </c>
      <c r="J335" s="178" t="str">
        <f>IF('Reported Performance Table'!D335="","",
  IF('Reported Performance Table'!E335="Yes",
   IF('Reported Performance Table'!F335="Premium","Premium_LUNA_CCT","LUNA_CCT"),
   IF('Reported Performance Table'!B335="Outdoor Luminaires",
    IF(OR('Reported Performance Table'!D335="Fuel Pump Canopy Luminaires",'Reported Performance Table'!D335="Sports Lighting"),
     IF('Reported Performance Table'!F335="Premium","Premium_Sports_and_Fuel_Pump_CCT", "Sports_and_Fuel_Pump_CCT"),
     IF('Reported Performance Table'!F335="Premium","Premium_Outdoor_CCT","Outdoor_CCT")),
    IF('Reported Performance Table'!F335="Premium","Premium_CCT","Reported_CCT"))))</f>
        <v/>
      </c>
      <c r="K335" t="str">
        <f>IF('Reported Performance Table'!D335="","",IF(J335="LUNA_CCT",VLOOKUP('Reported Performance Table'!D335,'Master List'!$B$45:$E$143,4,FALSE),"Reported_BUG"))</f>
        <v/>
      </c>
      <c r="L335" t="str">
        <f>IF('Reported Performance Table'!D335="","",IF(AND('Reported Performance Table'!$E335="Yes",OR('Reported Performance Table'!$D335='Master List'!$B$45,'Reported Performance Table'!$D335='Master List'!$B$46,'Reported Performance Table'!$D335='Master List'!$B$47,'Reported Performance Table'!$D335='Master List'!$B$49,'Reported Performance Table'!$D335='Master List'!$B$51,'Reported Performance Table'!$D335='Master List'!$B$115,'Reported Performance Table'!$D335='Master List'!$B$118,'Reported Performance Table'!$D335='Master List'!$B$142)),"LUNA_Dimming","Dimming_Capability_and_Range"))</f>
        <v/>
      </c>
    </row>
    <row r="336" spans="1:12" x14ac:dyDescent="0.25">
      <c r="A336" s="54">
        <v>343</v>
      </c>
      <c r="B336" s="55"/>
      <c r="D336" s="21" t="e">
        <f>VLOOKUP('Reported Performance Table'!C336,'Master List'!$B$22:$C$41,2,FALSE)</f>
        <v>#N/A</v>
      </c>
      <c r="E336" t="e">
        <f>VLOOKUP('Reported Performance Table'!D336,'Master List'!$B$45:$C$143,2,FALSE)</f>
        <v>#N/A</v>
      </c>
      <c r="F336" t="e">
        <f>VLOOKUP('Reported Performance Table'!C336,'Master List'!$B$22:$D$42,3,FALSE)</f>
        <v>#N/A</v>
      </c>
      <c r="G336" s="100" t="e">
        <f>VLOOKUP('Reported Performance Table'!B336,'Master List'!$B$11:$D$19,3,FALSE)</f>
        <v>#N/A</v>
      </c>
      <c r="H336" t="e">
        <f t="shared" si="5"/>
        <v>#N/A</v>
      </c>
      <c r="I336" t="e">
        <f>IF(VLOOKUP('Reported Performance Table'!D336,'Master List'!$B$45:$D$143,3,FALSE)="","No",VLOOKUP('Reported Performance Table'!D336,'Master List'!$B$45:$D$143,3,FALSE))</f>
        <v>#N/A</v>
      </c>
      <c r="J336" s="178" t="str">
        <f>IF('Reported Performance Table'!D336="","",
  IF('Reported Performance Table'!E336="Yes",
   IF('Reported Performance Table'!F336="Premium","Premium_LUNA_CCT","LUNA_CCT"),
   IF('Reported Performance Table'!B336="Outdoor Luminaires",
    IF(OR('Reported Performance Table'!D336="Fuel Pump Canopy Luminaires",'Reported Performance Table'!D336="Sports Lighting"),
     IF('Reported Performance Table'!F336="Premium","Premium_Sports_and_Fuel_Pump_CCT", "Sports_and_Fuel_Pump_CCT"),
     IF('Reported Performance Table'!F336="Premium","Premium_Outdoor_CCT","Outdoor_CCT")),
    IF('Reported Performance Table'!F336="Premium","Premium_CCT","Reported_CCT"))))</f>
        <v/>
      </c>
      <c r="K336" t="str">
        <f>IF('Reported Performance Table'!D336="","",IF(J336="LUNA_CCT",VLOOKUP('Reported Performance Table'!D336,'Master List'!$B$45:$E$143,4,FALSE),"Reported_BUG"))</f>
        <v/>
      </c>
      <c r="L336" t="str">
        <f>IF('Reported Performance Table'!D336="","",IF(AND('Reported Performance Table'!$E336="Yes",OR('Reported Performance Table'!$D336='Master List'!$B$45,'Reported Performance Table'!$D336='Master List'!$B$46,'Reported Performance Table'!$D336='Master List'!$B$47,'Reported Performance Table'!$D336='Master List'!$B$49,'Reported Performance Table'!$D336='Master List'!$B$51,'Reported Performance Table'!$D336='Master List'!$B$115,'Reported Performance Table'!$D336='Master List'!$B$118,'Reported Performance Table'!$D336='Master List'!$B$142)),"LUNA_Dimming","Dimming_Capability_and_Range"))</f>
        <v/>
      </c>
    </row>
    <row r="337" spans="1:12" x14ac:dyDescent="0.25">
      <c r="A337" s="54">
        <v>344</v>
      </c>
      <c r="B337" s="55"/>
      <c r="D337" s="21" t="e">
        <f>VLOOKUP('Reported Performance Table'!C337,'Master List'!$B$22:$C$41,2,FALSE)</f>
        <v>#N/A</v>
      </c>
      <c r="E337" t="e">
        <f>VLOOKUP('Reported Performance Table'!D337,'Master List'!$B$45:$C$143,2,FALSE)</f>
        <v>#N/A</v>
      </c>
      <c r="F337" t="e">
        <f>VLOOKUP('Reported Performance Table'!C337,'Master List'!$B$22:$D$42,3,FALSE)</f>
        <v>#N/A</v>
      </c>
      <c r="G337" s="100" t="e">
        <f>VLOOKUP('Reported Performance Table'!B337,'Master List'!$B$11:$D$19,3,FALSE)</f>
        <v>#N/A</v>
      </c>
      <c r="H337" t="e">
        <f t="shared" si="5"/>
        <v>#N/A</v>
      </c>
      <c r="I337" t="e">
        <f>IF(VLOOKUP('Reported Performance Table'!D337,'Master List'!$B$45:$D$143,3,FALSE)="","No",VLOOKUP('Reported Performance Table'!D337,'Master List'!$B$45:$D$143,3,FALSE))</f>
        <v>#N/A</v>
      </c>
      <c r="J337" s="178" t="str">
        <f>IF('Reported Performance Table'!D337="","",
  IF('Reported Performance Table'!E337="Yes",
   IF('Reported Performance Table'!F337="Premium","Premium_LUNA_CCT","LUNA_CCT"),
   IF('Reported Performance Table'!B337="Outdoor Luminaires",
    IF(OR('Reported Performance Table'!D337="Fuel Pump Canopy Luminaires",'Reported Performance Table'!D337="Sports Lighting"),
     IF('Reported Performance Table'!F337="Premium","Premium_Sports_and_Fuel_Pump_CCT", "Sports_and_Fuel_Pump_CCT"),
     IF('Reported Performance Table'!F337="Premium","Premium_Outdoor_CCT","Outdoor_CCT")),
    IF('Reported Performance Table'!F337="Premium","Premium_CCT","Reported_CCT"))))</f>
        <v/>
      </c>
      <c r="K337" t="str">
        <f>IF('Reported Performance Table'!D337="","",IF(J337="LUNA_CCT",VLOOKUP('Reported Performance Table'!D337,'Master List'!$B$45:$E$143,4,FALSE),"Reported_BUG"))</f>
        <v/>
      </c>
      <c r="L337" t="str">
        <f>IF('Reported Performance Table'!D337="","",IF(AND('Reported Performance Table'!$E337="Yes",OR('Reported Performance Table'!$D337='Master List'!$B$45,'Reported Performance Table'!$D337='Master List'!$B$46,'Reported Performance Table'!$D337='Master List'!$B$47,'Reported Performance Table'!$D337='Master List'!$B$49,'Reported Performance Table'!$D337='Master List'!$B$51,'Reported Performance Table'!$D337='Master List'!$B$115,'Reported Performance Table'!$D337='Master List'!$B$118,'Reported Performance Table'!$D337='Master List'!$B$142)),"LUNA_Dimming","Dimming_Capability_and_Range"))</f>
        <v/>
      </c>
    </row>
    <row r="338" spans="1:12" x14ac:dyDescent="0.25">
      <c r="A338" s="54">
        <v>345</v>
      </c>
      <c r="B338" s="55"/>
      <c r="D338" s="21" t="e">
        <f>VLOOKUP('Reported Performance Table'!C338,'Master List'!$B$22:$C$41,2,FALSE)</f>
        <v>#N/A</v>
      </c>
      <c r="E338" t="e">
        <f>VLOOKUP('Reported Performance Table'!D338,'Master List'!$B$45:$C$143,2,FALSE)</f>
        <v>#N/A</v>
      </c>
      <c r="F338" t="e">
        <f>VLOOKUP('Reported Performance Table'!C338,'Master List'!$B$22:$D$42,3,FALSE)</f>
        <v>#N/A</v>
      </c>
      <c r="G338" s="100" t="e">
        <f>VLOOKUP('Reported Performance Table'!B338,'Master List'!$B$11:$D$19,3,FALSE)</f>
        <v>#N/A</v>
      </c>
      <c r="H338" t="e">
        <f t="shared" si="5"/>
        <v>#N/A</v>
      </c>
      <c r="I338" t="e">
        <f>IF(VLOOKUP('Reported Performance Table'!D338,'Master List'!$B$45:$D$143,3,FALSE)="","No",VLOOKUP('Reported Performance Table'!D338,'Master List'!$B$45:$D$143,3,FALSE))</f>
        <v>#N/A</v>
      </c>
      <c r="J338" s="178" t="str">
        <f>IF('Reported Performance Table'!D338="","",
  IF('Reported Performance Table'!E338="Yes",
   IF('Reported Performance Table'!F338="Premium","Premium_LUNA_CCT","LUNA_CCT"),
   IF('Reported Performance Table'!B338="Outdoor Luminaires",
    IF(OR('Reported Performance Table'!D338="Fuel Pump Canopy Luminaires",'Reported Performance Table'!D338="Sports Lighting"),
     IF('Reported Performance Table'!F338="Premium","Premium_Sports_and_Fuel_Pump_CCT", "Sports_and_Fuel_Pump_CCT"),
     IF('Reported Performance Table'!F338="Premium","Premium_Outdoor_CCT","Outdoor_CCT")),
    IF('Reported Performance Table'!F338="Premium","Premium_CCT","Reported_CCT"))))</f>
        <v/>
      </c>
      <c r="K338" t="str">
        <f>IF('Reported Performance Table'!D338="","",IF(J338="LUNA_CCT",VLOOKUP('Reported Performance Table'!D338,'Master List'!$B$45:$E$143,4,FALSE),"Reported_BUG"))</f>
        <v/>
      </c>
      <c r="L338" t="str">
        <f>IF('Reported Performance Table'!D338="","",IF(AND('Reported Performance Table'!$E338="Yes",OR('Reported Performance Table'!$D338='Master List'!$B$45,'Reported Performance Table'!$D338='Master List'!$B$46,'Reported Performance Table'!$D338='Master List'!$B$47,'Reported Performance Table'!$D338='Master List'!$B$49,'Reported Performance Table'!$D338='Master List'!$B$51,'Reported Performance Table'!$D338='Master List'!$B$115,'Reported Performance Table'!$D338='Master List'!$B$118,'Reported Performance Table'!$D338='Master List'!$B$142)),"LUNA_Dimming","Dimming_Capability_and_Range"))</f>
        <v/>
      </c>
    </row>
    <row r="339" spans="1:12" x14ac:dyDescent="0.25">
      <c r="A339" s="54">
        <v>346</v>
      </c>
      <c r="B339" s="55"/>
      <c r="D339" s="21" t="e">
        <f>VLOOKUP('Reported Performance Table'!C339,'Master List'!$B$22:$C$41,2,FALSE)</f>
        <v>#N/A</v>
      </c>
      <c r="E339" t="e">
        <f>VLOOKUP('Reported Performance Table'!D339,'Master List'!$B$45:$C$143,2,FALSE)</f>
        <v>#N/A</v>
      </c>
      <c r="F339" t="e">
        <f>VLOOKUP('Reported Performance Table'!C339,'Master List'!$B$22:$D$42,3,FALSE)</f>
        <v>#N/A</v>
      </c>
      <c r="G339" s="100" t="e">
        <f>VLOOKUP('Reported Performance Table'!B339,'Master List'!$B$11:$D$19,3,FALSE)</f>
        <v>#N/A</v>
      </c>
      <c r="H339" t="e">
        <f t="shared" si="5"/>
        <v>#N/A</v>
      </c>
      <c r="I339" t="e">
        <f>IF(VLOOKUP('Reported Performance Table'!D339,'Master List'!$B$45:$D$143,3,FALSE)="","No",VLOOKUP('Reported Performance Table'!D339,'Master List'!$B$45:$D$143,3,FALSE))</f>
        <v>#N/A</v>
      </c>
      <c r="J339" s="178" t="str">
        <f>IF('Reported Performance Table'!D339="","",
  IF('Reported Performance Table'!E339="Yes",
   IF('Reported Performance Table'!F339="Premium","Premium_LUNA_CCT","LUNA_CCT"),
   IF('Reported Performance Table'!B339="Outdoor Luminaires",
    IF(OR('Reported Performance Table'!D339="Fuel Pump Canopy Luminaires",'Reported Performance Table'!D339="Sports Lighting"),
     IF('Reported Performance Table'!F339="Premium","Premium_Sports_and_Fuel_Pump_CCT", "Sports_and_Fuel_Pump_CCT"),
     IF('Reported Performance Table'!F339="Premium","Premium_Outdoor_CCT","Outdoor_CCT")),
    IF('Reported Performance Table'!F339="Premium","Premium_CCT","Reported_CCT"))))</f>
        <v/>
      </c>
      <c r="K339" t="str">
        <f>IF('Reported Performance Table'!D339="","",IF(J339="LUNA_CCT",VLOOKUP('Reported Performance Table'!D339,'Master List'!$B$45:$E$143,4,FALSE),"Reported_BUG"))</f>
        <v/>
      </c>
      <c r="L339" t="str">
        <f>IF('Reported Performance Table'!D339="","",IF(AND('Reported Performance Table'!$E339="Yes",OR('Reported Performance Table'!$D339='Master List'!$B$45,'Reported Performance Table'!$D339='Master List'!$B$46,'Reported Performance Table'!$D339='Master List'!$B$47,'Reported Performance Table'!$D339='Master List'!$B$49,'Reported Performance Table'!$D339='Master List'!$B$51,'Reported Performance Table'!$D339='Master List'!$B$115,'Reported Performance Table'!$D339='Master List'!$B$118,'Reported Performance Table'!$D339='Master List'!$B$142)),"LUNA_Dimming","Dimming_Capability_and_Range"))</f>
        <v/>
      </c>
    </row>
    <row r="340" spans="1:12" x14ac:dyDescent="0.25">
      <c r="A340" s="54">
        <v>347</v>
      </c>
      <c r="B340" s="55"/>
      <c r="D340" s="21" t="e">
        <f>VLOOKUP('Reported Performance Table'!C340,'Master List'!$B$22:$C$41,2,FALSE)</f>
        <v>#N/A</v>
      </c>
      <c r="E340" t="e">
        <f>VLOOKUP('Reported Performance Table'!D340,'Master List'!$B$45:$C$143,2,FALSE)</f>
        <v>#N/A</v>
      </c>
      <c r="F340" t="e">
        <f>VLOOKUP('Reported Performance Table'!C340,'Master List'!$B$22:$D$42,3,FALSE)</f>
        <v>#N/A</v>
      </c>
      <c r="G340" s="100" t="e">
        <f>VLOOKUP('Reported Performance Table'!B340,'Master List'!$B$11:$D$19,3,FALSE)</f>
        <v>#N/A</v>
      </c>
      <c r="H340" t="e">
        <f t="shared" si="5"/>
        <v>#N/A</v>
      </c>
      <c r="I340" t="e">
        <f>IF(VLOOKUP('Reported Performance Table'!D340,'Master List'!$B$45:$D$143,3,FALSE)="","No",VLOOKUP('Reported Performance Table'!D340,'Master List'!$B$45:$D$143,3,FALSE))</f>
        <v>#N/A</v>
      </c>
      <c r="J340" s="178" t="str">
        <f>IF('Reported Performance Table'!D340="","",
  IF('Reported Performance Table'!E340="Yes",
   IF('Reported Performance Table'!F340="Premium","Premium_LUNA_CCT","LUNA_CCT"),
   IF('Reported Performance Table'!B340="Outdoor Luminaires",
    IF(OR('Reported Performance Table'!D340="Fuel Pump Canopy Luminaires",'Reported Performance Table'!D340="Sports Lighting"),
     IF('Reported Performance Table'!F340="Premium","Premium_Sports_and_Fuel_Pump_CCT", "Sports_and_Fuel_Pump_CCT"),
     IF('Reported Performance Table'!F340="Premium","Premium_Outdoor_CCT","Outdoor_CCT")),
    IF('Reported Performance Table'!F340="Premium","Premium_CCT","Reported_CCT"))))</f>
        <v/>
      </c>
      <c r="K340" t="str">
        <f>IF('Reported Performance Table'!D340="","",IF(J340="LUNA_CCT",VLOOKUP('Reported Performance Table'!D340,'Master List'!$B$45:$E$143,4,FALSE),"Reported_BUG"))</f>
        <v/>
      </c>
      <c r="L340" t="str">
        <f>IF('Reported Performance Table'!D340="","",IF(AND('Reported Performance Table'!$E340="Yes",OR('Reported Performance Table'!$D340='Master List'!$B$45,'Reported Performance Table'!$D340='Master List'!$B$46,'Reported Performance Table'!$D340='Master List'!$B$47,'Reported Performance Table'!$D340='Master List'!$B$49,'Reported Performance Table'!$D340='Master List'!$B$51,'Reported Performance Table'!$D340='Master List'!$B$115,'Reported Performance Table'!$D340='Master List'!$B$118,'Reported Performance Table'!$D340='Master List'!$B$142)),"LUNA_Dimming","Dimming_Capability_and_Range"))</f>
        <v/>
      </c>
    </row>
    <row r="341" spans="1:12" x14ac:dyDescent="0.25">
      <c r="A341" s="54">
        <v>348</v>
      </c>
      <c r="B341" s="55"/>
      <c r="D341" s="21" t="e">
        <f>VLOOKUP('Reported Performance Table'!C341,'Master List'!$B$22:$C$41,2,FALSE)</f>
        <v>#N/A</v>
      </c>
      <c r="E341" t="e">
        <f>VLOOKUP('Reported Performance Table'!D341,'Master List'!$B$45:$C$143,2,FALSE)</f>
        <v>#N/A</v>
      </c>
      <c r="F341" t="e">
        <f>VLOOKUP('Reported Performance Table'!C341,'Master List'!$B$22:$D$42,3,FALSE)</f>
        <v>#N/A</v>
      </c>
      <c r="G341" s="100" t="e">
        <f>VLOOKUP('Reported Performance Table'!B341,'Master List'!$B$11:$D$19,3,FALSE)</f>
        <v>#N/A</v>
      </c>
      <c r="H341" t="e">
        <f t="shared" si="5"/>
        <v>#N/A</v>
      </c>
      <c r="I341" t="e">
        <f>IF(VLOOKUP('Reported Performance Table'!D341,'Master List'!$B$45:$D$143,3,FALSE)="","No",VLOOKUP('Reported Performance Table'!D341,'Master List'!$B$45:$D$143,3,FALSE))</f>
        <v>#N/A</v>
      </c>
      <c r="J341" s="178" t="str">
        <f>IF('Reported Performance Table'!D341="","",
  IF('Reported Performance Table'!E341="Yes",
   IF('Reported Performance Table'!F341="Premium","Premium_LUNA_CCT","LUNA_CCT"),
   IF('Reported Performance Table'!B341="Outdoor Luminaires",
    IF(OR('Reported Performance Table'!D341="Fuel Pump Canopy Luminaires",'Reported Performance Table'!D341="Sports Lighting"),
     IF('Reported Performance Table'!F341="Premium","Premium_Sports_and_Fuel_Pump_CCT", "Sports_and_Fuel_Pump_CCT"),
     IF('Reported Performance Table'!F341="Premium","Premium_Outdoor_CCT","Outdoor_CCT")),
    IF('Reported Performance Table'!F341="Premium","Premium_CCT","Reported_CCT"))))</f>
        <v/>
      </c>
      <c r="K341" t="str">
        <f>IF('Reported Performance Table'!D341="","",IF(J341="LUNA_CCT",VLOOKUP('Reported Performance Table'!D341,'Master List'!$B$45:$E$143,4,FALSE),"Reported_BUG"))</f>
        <v/>
      </c>
      <c r="L341" t="str">
        <f>IF('Reported Performance Table'!D341="","",IF(AND('Reported Performance Table'!$E341="Yes",OR('Reported Performance Table'!$D341='Master List'!$B$45,'Reported Performance Table'!$D341='Master List'!$B$46,'Reported Performance Table'!$D341='Master List'!$B$47,'Reported Performance Table'!$D341='Master List'!$B$49,'Reported Performance Table'!$D341='Master List'!$B$51,'Reported Performance Table'!$D341='Master List'!$B$115,'Reported Performance Table'!$D341='Master List'!$B$118,'Reported Performance Table'!$D341='Master List'!$B$142)),"LUNA_Dimming","Dimming_Capability_and_Range"))</f>
        <v/>
      </c>
    </row>
    <row r="342" spans="1:12" x14ac:dyDescent="0.25">
      <c r="A342" s="54">
        <v>349</v>
      </c>
      <c r="B342" s="55"/>
      <c r="D342" s="21" t="e">
        <f>VLOOKUP('Reported Performance Table'!C342,'Master List'!$B$22:$C$41,2,FALSE)</f>
        <v>#N/A</v>
      </c>
      <c r="E342" t="e">
        <f>VLOOKUP('Reported Performance Table'!D342,'Master List'!$B$45:$C$143,2,FALSE)</f>
        <v>#N/A</v>
      </c>
      <c r="F342" t="e">
        <f>VLOOKUP('Reported Performance Table'!C342,'Master List'!$B$22:$D$42,3,FALSE)</f>
        <v>#N/A</v>
      </c>
      <c r="G342" s="100" t="e">
        <f>VLOOKUP('Reported Performance Table'!B342,'Master List'!$B$11:$D$19,3,FALSE)</f>
        <v>#N/A</v>
      </c>
      <c r="H342" t="e">
        <f t="shared" si="5"/>
        <v>#N/A</v>
      </c>
      <c r="I342" t="e">
        <f>IF(VLOOKUP('Reported Performance Table'!D342,'Master List'!$B$45:$D$143,3,FALSE)="","No",VLOOKUP('Reported Performance Table'!D342,'Master List'!$B$45:$D$143,3,FALSE))</f>
        <v>#N/A</v>
      </c>
      <c r="J342" s="178" t="str">
        <f>IF('Reported Performance Table'!D342="","",
  IF('Reported Performance Table'!E342="Yes",
   IF('Reported Performance Table'!F342="Premium","Premium_LUNA_CCT","LUNA_CCT"),
   IF('Reported Performance Table'!B342="Outdoor Luminaires",
    IF(OR('Reported Performance Table'!D342="Fuel Pump Canopy Luminaires",'Reported Performance Table'!D342="Sports Lighting"),
     IF('Reported Performance Table'!F342="Premium","Premium_Sports_and_Fuel_Pump_CCT", "Sports_and_Fuel_Pump_CCT"),
     IF('Reported Performance Table'!F342="Premium","Premium_Outdoor_CCT","Outdoor_CCT")),
    IF('Reported Performance Table'!F342="Premium","Premium_CCT","Reported_CCT"))))</f>
        <v/>
      </c>
      <c r="K342" t="str">
        <f>IF('Reported Performance Table'!D342="","",IF(J342="LUNA_CCT",VLOOKUP('Reported Performance Table'!D342,'Master List'!$B$45:$E$143,4,FALSE),"Reported_BUG"))</f>
        <v/>
      </c>
      <c r="L342" t="str">
        <f>IF('Reported Performance Table'!D342="","",IF(AND('Reported Performance Table'!$E342="Yes",OR('Reported Performance Table'!$D342='Master List'!$B$45,'Reported Performance Table'!$D342='Master List'!$B$46,'Reported Performance Table'!$D342='Master List'!$B$47,'Reported Performance Table'!$D342='Master List'!$B$49,'Reported Performance Table'!$D342='Master List'!$B$51,'Reported Performance Table'!$D342='Master List'!$B$115,'Reported Performance Table'!$D342='Master List'!$B$118,'Reported Performance Table'!$D342='Master List'!$B$142)),"LUNA_Dimming","Dimming_Capability_and_Range"))</f>
        <v/>
      </c>
    </row>
    <row r="343" spans="1:12" x14ac:dyDescent="0.25">
      <c r="A343" s="54">
        <v>350</v>
      </c>
      <c r="B343" s="55"/>
      <c r="D343" s="21" t="e">
        <f>VLOOKUP('Reported Performance Table'!C343,'Master List'!$B$22:$C$41,2,FALSE)</f>
        <v>#N/A</v>
      </c>
      <c r="E343" t="e">
        <f>VLOOKUP('Reported Performance Table'!D343,'Master List'!$B$45:$C$143,2,FALSE)</f>
        <v>#N/A</v>
      </c>
      <c r="F343" t="e">
        <f>VLOOKUP('Reported Performance Table'!C343,'Master List'!$B$22:$D$42,3,FALSE)</f>
        <v>#N/A</v>
      </c>
      <c r="G343" s="100" t="e">
        <f>VLOOKUP('Reported Performance Table'!B343,'Master List'!$B$11:$D$19,3,FALSE)</f>
        <v>#N/A</v>
      </c>
      <c r="H343" t="e">
        <f t="shared" si="5"/>
        <v>#N/A</v>
      </c>
      <c r="I343" t="e">
        <f>IF(VLOOKUP('Reported Performance Table'!D343,'Master List'!$B$45:$D$143,3,FALSE)="","No",VLOOKUP('Reported Performance Table'!D343,'Master List'!$B$45:$D$143,3,FALSE))</f>
        <v>#N/A</v>
      </c>
      <c r="J343" s="178" t="str">
        <f>IF('Reported Performance Table'!D343="","",
  IF('Reported Performance Table'!E343="Yes",
   IF('Reported Performance Table'!F343="Premium","Premium_LUNA_CCT","LUNA_CCT"),
   IF('Reported Performance Table'!B343="Outdoor Luminaires",
    IF(OR('Reported Performance Table'!D343="Fuel Pump Canopy Luminaires",'Reported Performance Table'!D343="Sports Lighting"),
     IF('Reported Performance Table'!F343="Premium","Premium_Sports_and_Fuel_Pump_CCT", "Sports_and_Fuel_Pump_CCT"),
     IF('Reported Performance Table'!F343="Premium","Premium_Outdoor_CCT","Outdoor_CCT")),
    IF('Reported Performance Table'!F343="Premium","Premium_CCT","Reported_CCT"))))</f>
        <v/>
      </c>
      <c r="K343" t="str">
        <f>IF('Reported Performance Table'!D343="","",IF(J343="LUNA_CCT",VLOOKUP('Reported Performance Table'!D343,'Master List'!$B$45:$E$143,4,FALSE),"Reported_BUG"))</f>
        <v/>
      </c>
      <c r="L343" t="str">
        <f>IF('Reported Performance Table'!D343="","",IF(AND('Reported Performance Table'!$E343="Yes",OR('Reported Performance Table'!$D343='Master List'!$B$45,'Reported Performance Table'!$D343='Master List'!$B$46,'Reported Performance Table'!$D343='Master List'!$B$47,'Reported Performance Table'!$D343='Master List'!$B$49,'Reported Performance Table'!$D343='Master List'!$B$51,'Reported Performance Table'!$D343='Master List'!$B$115,'Reported Performance Table'!$D343='Master List'!$B$118,'Reported Performance Table'!$D343='Master List'!$B$142)),"LUNA_Dimming","Dimming_Capability_and_Range"))</f>
        <v/>
      </c>
    </row>
    <row r="344" spans="1:12" x14ac:dyDescent="0.25">
      <c r="A344" s="54">
        <v>351</v>
      </c>
      <c r="B344" s="55"/>
      <c r="D344" s="21" t="e">
        <f>VLOOKUP('Reported Performance Table'!C344,'Master List'!$B$22:$C$41,2,FALSE)</f>
        <v>#N/A</v>
      </c>
      <c r="E344" t="e">
        <f>VLOOKUP('Reported Performance Table'!D344,'Master List'!$B$45:$C$143,2,FALSE)</f>
        <v>#N/A</v>
      </c>
      <c r="F344" t="e">
        <f>VLOOKUP('Reported Performance Table'!C344,'Master List'!$B$22:$D$42,3,FALSE)</f>
        <v>#N/A</v>
      </c>
      <c r="G344" s="100" t="e">
        <f>VLOOKUP('Reported Performance Table'!B344,'Master List'!$B$11:$D$19,3,FALSE)</f>
        <v>#N/A</v>
      </c>
      <c r="H344" t="e">
        <f t="shared" si="5"/>
        <v>#N/A</v>
      </c>
      <c r="I344" t="e">
        <f>IF(VLOOKUP('Reported Performance Table'!D344,'Master List'!$B$45:$D$143,3,FALSE)="","No",VLOOKUP('Reported Performance Table'!D344,'Master List'!$B$45:$D$143,3,FALSE))</f>
        <v>#N/A</v>
      </c>
      <c r="J344" s="178" t="str">
        <f>IF('Reported Performance Table'!D344="","",
  IF('Reported Performance Table'!E344="Yes",
   IF('Reported Performance Table'!F344="Premium","Premium_LUNA_CCT","LUNA_CCT"),
   IF('Reported Performance Table'!B344="Outdoor Luminaires",
    IF(OR('Reported Performance Table'!D344="Fuel Pump Canopy Luminaires",'Reported Performance Table'!D344="Sports Lighting"),
     IF('Reported Performance Table'!F344="Premium","Premium_Sports_and_Fuel_Pump_CCT", "Sports_and_Fuel_Pump_CCT"),
     IF('Reported Performance Table'!F344="Premium","Premium_Outdoor_CCT","Outdoor_CCT")),
    IF('Reported Performance Table'!F344="Premium","Premium_CCT","Reported_CCT"))))</f>
        <v/>
      </c>
      <c r="K344" t="str">
        <f>IF('Reported Performance Table'!D344="","",IF(J344="LUNA_CCT",VLOOKUP('Reported Performance Table'!D344,'Master List'!$B$45:$E$143,4,FALSE),"Reported_BUG"))</f>
        <v/>
      </c>
      <c r="L344" t="str">
        <f>IF('Reported Performance Table'!D344="","",IF(AND('Reported Performance Table'!$E344="Yes",OR('Reported Performance Table'!$D344='Master List'!$B$45,'Reported Performance Table'!$D344='Master List'!$B$46,'Reported Performance Table'!$D344='Master List'!$B$47,'Reported Performance Table'!$D344='Master List'!$B$49,'Reported Performance Table'!$D344='Master List'!$B$51,'Reported Performance Table'!$D344='Master List'!$B$115,'Reported Performance Table'!$D344='Master List'!$B$118,'Reported Performance Table'!$D344='Master List'!$B$142)),"LUNA_Dimming","Dimming_Capability_and_Range"))</f>
        <v/>
      </c>
    </row>
    <row r="345" spans="1:12" x14ac:dyDescent="0.25">
      <c r="A345" s="54">
        <v>352</v>
      </c>
      <c r="B345" s="55"/>
      <c r="D345" s="21" t="e">
        <f>VLOOKUP('Reported Performance Table'!C345,'Master List'!$B$22:$C$41,2,FALSE)</f>
        <v>#N/A</v>
      </c>
      <c r="E345" t="e">
        <f>VLOOKUP('Reported Performance Table'!D345,'Master List'!$B$45:$C$143,2,FALSE)</f>
        <v>#N/A</v>
      </c>
      <c r="F345" t="e">
        <f>VLOOKUP('Reported Performance Table'!C345,'Master List'!$B$22:$D$42,3,FALSE)</f>
        <v>#N/A</v>
      </c>
      <c r="G345" s="100" t="e">
        <f>VLOOKUP('Reported Performance Table'!B345,'Master List'!$B$11:$D$19,3,FALSE)</f>
        <v>#N/A</v>
      </c>
      <c r="H345" t="e">
        <f t="shared" si="5"/>
        <v>#N/A</v>
      </c>
      <c r="I345" t="e">
        <f>IF(VLOOKUP('Reported Performance Table'!D345,'Master List'!$B$45:$D$143,3,FALSE)="","No",VLOOKUP('Reported Performance Table'!D345,'Master List'!$B$45:$D$143,3,FALSE))</f>
        <v>#N/A</v>
      </c>
      <c r="J345" s="178" t="str">
        <f>IF('Reported Performance Table'!D345="","",
  IF('Reported Performance Table'!E345="Yes",
   IF('Reported Performance Table'!F345="Premium","Premium_LUNA_CCT","LUNA_CCT"),
   IF('Reported Performance Table'!B345="Outdoor Luminaires",
    IF(OR('Reported Performance Table'!D345="Fuel Pump Canopy Luminaires",'Reported Performance Table'!D345="Sports Lighting"),
     IF('Reported Performance Table'!F345="Premium","Premium_Sports_and_Fuel_Pump_CCT", "Sports_and_Fuel_Pump_CCT"),
     IF('Reported Performance Table'!F345="Premium","Premium_Outdoor_CCT","Outdoor_CCT")),
    IF('Reported Performance Table'!F345="Premium","Premium_CCT","Reported_CCT"))))</f>
        <v/>
      </c>
      <c r="K345" t="str">
        <f>IF('Reported Performance Table'!D345="","",IF(J345="LUNA_CCT",VLOOKUP('Reported Performance Table'!D345,'Master List'!$B$45:$E$143,4,FALSE),"Reported_BUG"))</f>
        <v/>
      </c>
      <c r="L345" t="str">
        <f>IF('Reported Performance Table'!D345="","",IF(AND('Reported Performance Table'!$E345="Yes",OR('Reported Performance Table'!$D345='Master List'!$B$45,'Reported Performance Table'!$D345='Master List'!$B$46,'Reported Performance Table'!$D345='Master List'!$B$47,'Reported Performance Table'!$D345='Master List'!$B$49,'Reported Performance Table'!$D345='Master List'!$B$51,'Reported Performance Table'!$D345='Master List'!$B$115,'Reported Performance Table'!$D345='Master List'!$B$118,'Reported Performance Table'!$D345='Master List'!$B$142)),"LUNA_Dimming","Dimming_Capability_and_Range"))</f>
        <v/>
      </c>
    </row>
    <row r="346" spans="1:12" x14ac:dyDescent="0.25">
      <c r="A346" s="54">
        <v>353</v>
      </c>
      <c r="B346" s="55"/>
      <c r="D346" s="21" t="e">
        <f>VLOOKUP('Reported Performance Table'!C346,'Master List'!$B$22:$C$41,2,FALSE)</f>
        <v>#N/A</v>
      </c>
      <c r="E346" t="e">
        <f>VLOOKUP('Reported Performance Table'!D346,'Master List'!$B$45:$C$143,2,FALSE)</f>
        <v>#N/A</v>
      </c>
      <c r="F346" t="e">
        <f>VLOOKUP('Reported Performance Table'!C346,'Master List'!$B$22:$D$42,3,FALSE)</f>
        <v>#N/A</v>
      </c>
      <c r="G346" s="100" t="e">
        <f>VLOOKUP('Reported Performance Table'!B346,'Master List'!$B$11:$D$19,3,FALSE)</f>
        <v>#N/A</v>
      </c>
      <c r="H346" t="e">
        <f t="shared" si="5"/>
        <v>#N/A</v>
      </c>
      <c r="I346" t="e">
        <f>IF(VLOOKUP('Reported Performance Table'!D346,'Master List'!$B$45:$D$143,3,FALSE)="","No",VLOOKUP('Reported Performance Table'!D346,'Master List'!$B$45:$D$143,3,FALSE))</f>
        <v>#N/A</v>
      </c>
      <c r="J346" s="178" t="str">
        <f>IF('Reported Performance Table'!D346="","",
  IF('Reported Performance Table'!E346="Yes",
   IF('Reported Performance Table'!F346="Premium","Premium_LUNA_CCT","LUNA_CCT"),
   IF('Reported Performance Table'!B346="Outdoor Luminaires",
    IF(OR('Reported Performance Table'!D346="Fuel Pump Canopy Luminaires",'Reported Performance Table'!D346="Sports Lighting"),
     IF('Reported Performance Table'!F346="Premium","Premium_Sports_and_Fuel_Pump_CCT", "Sports_and_Fuel_Pump_CCT"),
     IF('Reported Performance Table'!F346="Premium","Premium_Outdoor_CCT","Outdoor_CCT")),
    IF('Reported Performance Table'!F346="Premium","Premium_CCT","Reported_CCT"))))</f>
        <v/>
      </c>
      <c r="K346" t="str">
        <f>IF('Reported Performance Table'!D346="","",IF(J346="LUNA_CCT",VLOOKUP('Reported Performance Table'!D346,'Master List'!$B$45:$E$143,4,FALSE),"Reported_BUG"))</f>
        <v/>
      </c>
      <c r="L346" t="str">
        <f>IF('Reported Performance Table'!D346="","",IF(AND('Reported Performance Table'!$E346="Yes",OR('Reported Performance Table'!$D346='Master List'!$B$45,'Reported Performance Table'!$D346='Master List'!$B$46,'Reported Performance Table'!$D346='Master List'!$B$47,'Reported Performance Table'!$D346='Master List'!$B$49,'Reported Performance Table'!$D346='Master List'!$B$51,'Reported Performance Table'!$D346='Master List'!$B$115,'Reported Performance Table'!$D346='Master List'!$B$118,'Reported Performance Table'!$D346='Master List'!$B$142)),"LUNA_Dimming","Dimming_Capability_and_Range"))</f>
        <v/>
      </c>
    </row>
    <row r="347" spans="1:12" x14ac:dyDescent="0.25">
      <c r="A347" s="54">
        <v>354</v>
      </c>
      <c r="B347" s="55"/>
      <c r="D347" s="21" t="e">
        <f>VLOOKUP('Reported Performance Table'!C347,'Master List'!$B$22:$C$41,2,FALSE)</f>
        <v>#N/A</v>
      </c>
      <c r="E347" t="e">
        <f>VLOOKUP('Reported Performance Table'!D347,'Master List'!$B$45:$C$143,2,FALSE)</f>
        <v>#N/A</v>
      </c>
      <c r="F347" t="e">
        <f>VLOOKUP('Reported Performance Table'!C347,'Master List'!$B$22:$D$42,3,FALSE)</f>
        <v>#N/A</v>
      </c>
      <c r="G347" s="100" t="e">
        <f>VLOOKUP('Reported Performance Table'!B347,'Master List'!$B$11:$D$19,3,FALSE)</f>
        <v>#N/A</v>
      </c>
      <c r="H347" t="e">
        <f t="shared" si="5"/>
        <v>#N/A</v>
      </c>
      <c r="I347" t="e">
        <f>IF(VLOOKUP('Reported Performance Table'!D347,'Master List'!$B$45:$D$143,3,FALSE)="","No",VLOOKUP('Reported Performance Table'!D347,'Master List'!$B$45:$D$143,3,FALSE))</f>
        <v>#N/A</v>
      </c>
      <c r="J347" s="178" t="str">
        <f>IF('Reported Performance Table'!D347="","",
  IF('Reported Performance Table'!E347="Yes",
   IF('Reported Performance Table'!F347="Premium","Premium_LUNA_CCT","LUNA_CCT"),
   IF('Reported Performance Table'!B347="Outdoor Luminaires",
    IF(OR('Reported Performance Table'!D347="Fuel Pump Canopy Luminaires",'Reported Performance Table'!D347="Sports Lighting"),
     IF('Reported Performance Table'!F347="Premium","Premium_Sports_and_Fuel_Pump_CCT", "Sports_and_Fuel_Pump_CCT"),
     IF('Reported Performance Table'!F347="Premium","Premium_Outdoor_CCT","Outdoor_CCT")),
    IF('Reported Performance Table'!F347="Premium","Premium_CCT","Reported_CCT"))))</f>
        <v/>
      </c>
      <c r="K347" t="str">
        <f>IF('Reported Performance Table'!D347="","",IF(J347="LUNA_CCT",VLOOKUP('Reported Performance Table'!D347,'Master List'!$B$45:$E$143,4,FALSE),"Reported_BUG"))</f>
        <v/>
      </c>
      <c r="L347" t="str">
        <f>IF('Reported Performance Table'!D347="","",IF(AND('Reported Performance Table'!$E347="Yes",OR('Reported Performance Table'!$D347='Master List'!$B$45,'Reported Performance Table'!$D347='Master List'!$B$46,'Reported Performance Table'!$D347='Master List'!$B$47,'Reported Performance Table'!$D347='Master List'!$B$49,'Reported Performance Table'!$D347='Master List'!$B$51,'Reported Performance Table'!$D347='Master List'!$B$115,'Reported Performance Table'!$D347='Master List'!$B$118,'Reported Performance Table'!$D347='Master List'!$B$142)),"LUNA_Dimming","Dimming_Capability_and_Range"))</f>
        <v/>
      </c>
    </row>
    <row r="348" spans="1:12" x14ac:dyDescent="0.25">
      <c r="A348" s="54">
        <v>355</v>
      </c>
      <c r="B348" s="55"/>
      <c r="D348" s="21" t="e">
        <f>VLOOKUP('Reported Performance Table'!C348,'Master List'!$B$22:$C$41,2,FALSE)</f>
        <v>#N/A</v>
      </c>
      <c r="E348" t="e">
        <f>VLOOKUP('Reported Performance Table'!D348,'Master List'!$B$45:$C$143,2,FALSE)</f>
        <v>#N/A</v>
      </c>
      <c r="F348" t="e">
        <f>VLOOKUP('Reported Performance Table'!C348,'Master List'!$B$22:$D$42,3,FALSE)</f>
        <v>#N/A</v>
      </c>
      <c r="G348" s="100" t="e">
        <f>VLOOKUP('Reported Performance Table'!B348,'Master List'!$B$11:$D$19,3,FALSE)</f>
        <v>#N/A</v>
      </c>
      <c r="H348" t="e">
        <f t="shared" si="5"/>
        <v>#N/A</v>
      </c>
      <c r="I348" t="e">
        <f>IF(VLOOKUP('Reported Performance Table'!D348,'Master List'!$B$45:$D$143,3,FALSE)="","No",VLOOKUP('Reported Performance Table'!D348,'Master List'!$B$45:$D$143,3,FALSE))</f>
        <v>#N/A</v>
      </c>
      <c r="J348" s="178" t="str">
        <f>IF('Reported Performance Table'!D348="","",
  IF('Reported Performance Table'!E348="Yes",
   IF('Reported Performance Table'!F348="Premium","Premium_LUNA_CCT","LUNA_CCT"),
   IF('Reported Performance Table'!B348="Outdoor Luminaires",
    IF(OR('Reported Performance Table'!D348="Fuel Pump Canopy Luminaires",'Reported Performance Table'!D348="Sports Lighting"),
     IF('Reported Performance Table'!F348="Premium","Premium_Sports_and_Fuel_Pump_CCT", "Sports_and_Fuel_Pump_CCT"),
     IF('Reported Performance Table'!F348="Premium","Premium_Outdoor_CCT","Outdoor_CCT")),
    IF('Reported Performance Table'!F348="Premium","Premium_CCT","Reported_CCT"))))</f>
        <v/>
      </c>
      <c r="K348" t="str">
        <f>IF('Reported Performance Table'!D348="","",IF(J348="LUNA_CCT",VLOOKUP('Reported Performance Table'!D348,'Master List'!$B$45:$E$143,4,FALSE),"Reported_BUG"))</f>
        <v/>
      </c>
      <c r="L348" t="str">
        <f>IF('Reported Performance Table'!D348="","",IF(AND('Reported Performance Table'!$E348="Yes",OR('Reported Performance Table'!$D348='Master List'!$B$45,'Reported Performance Table'!$D348='Master List'!$B$46,'Reported Performance Table'!$D348='Master List'!$B$47,'Reported Performance Table'!$D348='Master List'!$B$49,'Reported Performance Table'!$D348='Master List'!$B$51,'Reported Performance Table'!$D348='Master List'!$B$115,'Reported Performance Table'!$D348='Master List'!$B$118,'Reported Performance Table'!$D348='Master List'!$B$142)),"LUNA_Dimming","Dimming_Capability_and_Range"))</f>
        <v/>
      </c>
    </row>
    <row r="349" spans="1:12" x14ac:dyDescent="0.25">
      <c r="A349" s="54">
        <v>356</v>
      </c>
      <c r="B349" s="55"/>
      <c r="D349" s="21" t="e">
        <f>VLOOKUP('Reported Performance Table'!C349,'Master List'!$B$22:$C$41,2,FALSE)</f>
        <v>#N/A</v>
      </c>
      <c r="E349" t="e">
        <f>VLOOKUP('Reported Performance Table'!D349,'Master List'!$B$45:$C$143,2,FALSE)</f>
        <v>#N/A</v>
      </c>
      <c r="F349" t="e">
        <f>VLOOKUP('Reported Performance Table'!C349,'Master List'!$B$22:$D$42,3,FALSE)</f>
        <v>#N/A</v>
      </c>
      <c r="G349" s="100" t="e">
        <f>VLOOKUP('Reported Performance Table'!B349,'Master List'!$B$11:$D$19,3,FALSE)</f>
        <v>#N/A</v>
      </c>
      <c r="H349" t="e">
        <f t="shared" si="5"/>
        <v>#N/A</v>
      </c>
      <c r="I349" t="e">
        <f>IF(VLOOKUP('Reported Performance Table'!D349,'Master List'!$B$45:$D$143,3,FALSE)="","No",VLOOKUP('Reported Performance Table'!D349,'Master List'!$B$45:$D$143,3,FALSE))</f>
        <v>#N/A</v>
      </c>
      <c r="J349" s="178" t="str">
        <f>IF('Reported Performance Table'!D349="","",
  IF('Reported Performance Table'!E349="Yes",
   IF('Reported Performance Table'!F349="Premium","Premium_LUNA_CCT","LUNA_CCT"),
   IF('Reported Performance Table'!B349="Outdoor Luminaires",
    IF(OR('Reported Performance Table'!D349="Fuel Pump Canopy Luminaires",'Reported Performance Table'!D349="Sports Lighting"),
     IF('Reported Performance Table'!F349="Premium","Premium_Sports_and_Fuel_Pump_CCT", "Sports_and_Fuel_Pump_CCT"),
     IF('Reported Performance Table'!F349="Premium","Premium_Outdoor_CCT","Outdoor_CCT")),
    IF('Reported Performance Table'!F349="Premium","Premium_CCT","Reported_CCT"))))</f>
        <v/>
      </c>
      <c r="K349" t="str">
        <f>IF('Reported Performance Table'!D349="","",IF(J349="LUNA_CCT",VLOOKUP('Reported Performance Table'!D349,'Master List'!$B$45:$E$143,4,FALSE),"Reported_BUG"))</f>
        <v/>
      </c>
      <c r="L349" t="str">
        <f>IF('Reported Performance Table'!D349="","",IF(AND('Reported Performance Table'!$E349="Yes",OR('Reported Performance Table'!$D349='Master List'!$B$45,'Reported Performance Table'!$D349='Master List'!$B$46,'Reported Performance Table'!$D349='Master List'!$B$47,'Reported Performance Table'!$D349='Master List'!$B$49,'Reported Performance Table'!$D349='Master List'!$B$51,'Reported Performance Table'!$D349='Master List'!$B$115,'Reported Performance Table'!$D349='Master List'!$B$118,'Reported Performance Table'!$D349='Master List'!$B$142)),"LUNA_Dimming","Dimming_Capability_and_Range"))</f>
        <v/>
      </c>
    </row>
    <row r="350" spans="1:12" x14ac:dyDescent="0.25">
      <c r="A350" s="54">
        <v>357</v>
      </c>
      <c r="B350" s="55"/>
      <c r="D350" s="21" t="e">
        <f>VLOOKUP('Reported Performance Table'!C350,'Master List'!$B$22:$C$41,2,FALSE)</f>
        <v>#N/A</v>
      </c>
      <c r="E350" t="e">
        <f>VLOOKUP('Reported Performance Table'!D350,'Master List'!$B$45:$C$143,2,FALSE)</f>
        <v>#N/A</v>
      </c>
      <c r="F350" t="e">
        <f>VLOOKUP('Reported Performance Table'!C350,'Master List'!$B$22:$D$42,3,FALSE)</f>
        <v>#N/A</v>
      </c>
      <c r="G350" s="100" t="e">
        <f>VLOOKUP('Reported Performance Table'!B350,'Master List'!$B$11:$D$19,3,FALSE)</f>
        <v>#N/A</v>
      </c>
      <c r="H350" t="e">
        <f t="shared" si="5"/>
        <v>#N/A</v>
      </c>
      <c r="I350" t="e">
        <f>IF(VLOOKUP('Reported Performance Table'!D350,'Master List'!$B$45:$D$143,3,FALSE)="","No",VLOOKUP('Reported Performance Table'!D350,'Master List'!$B$45:$D$143,3,FALSE))</f>
        <v>#N/A</v>
      </c>
      <c r="J350" s="178" t="str">
        <f>IF('Reported Performance Table'!D350="","",
  IF('Reported Performance Table'!E350="Yes",
   IF('Reported Performance Table'!F350="Premium","Premium_LUNA_CCT","LUNA_CCT"),
   IF('Reported Performance Table'!B350="Outdoor Luminaires",
    IF(OR('Reported Performance Table'!D350="Fuel Pump Canopy Luminaires",'Reported Performance Table'!D350="Sports Lighting"),
     IF('Reported Performance Table'!F350="Premium","Premium_Sports_and_Fuel_Pump_CCT", "Sports_and_Fuel_Pump_CCT"),
     IF('Reported Performance Table'!F350="Premium","Premium_Outdoor_CCT","Outdoor_CCT")),
    IF('Reported Performance Table'!F350="Premium","Premium_CCT","Reported_CCT"))))</f>
        <v/>
      </c>
      <c r="K350" t="str">
        <f>IF('Reported Performance Table'!D350="","",IF(J350="LUNA_CCT",VLOOKUP('Reported Performance Table'!D350,'Master List'!$B$45:$E$143,4,FALSE),"Reported_BUG"))</f>
        <v/>
      </c>
      <c r="L350" t="str">
        <f>IF('Reported Performance Table'!D350="","",IF(AND('Reported Performance Table'!$E350="Yes",OR('Reported Performance Table'!$D350='Master List'!$B$45,'Reported Performance Table'!$D350='Master List'!$B$46,'Reported Performance Table'!$D350='Master List'!$B$47,'Reported Performance Table'!$D350='Master List'!$B$49,'Reported Performance Table'!$D350='Master List'!$B$51,'Reported Performance Table'!$D350='Master List'!$B$115,'Reported Performance Table'!$D350='Master List'!$B$118,'Reported Performance Table'!$D350='Master List'!$B$142)),"LUNA_Dimming","Dimming_Capability_and_Range"))</f>
        <v/>
      </c>
    </row>
    <row r="351" spans="1:12" x14ac:dyDescent="0.25">
      <c r="A351" s="54">
        <v>358</v>
      </c>
      <c r="B351" s="55"/>
      <c r="D351" s="21" t="e">
        <f>VLOOKUP('Reported Performance Table'!C351,'Master List'!$B$22:$C$41,2,FALSE)</f>
        <v>#N/A</v>
      </c>
      <c r="E351" t="e">
        <f>VLOOKUP('Reported Performance Table'!D351,'Master List'!$B$45:$C$143,2,FALSE)</f>
        <v>#N/A</v>
      </c>
      <c r="F351" t="e">
        <f>VLOOKUP('Reported Performance Table'!C351,'Master List'!$B$22:$D$42,3,FALSE)</f>
        <v>#N/A</v>
      </c>
      <c r="G351" s="100" t="e">
        <f>VLOOKUP('Reported Performance Table'!B351,'Master List'!$B$11:$D$19,3,FALSE)</f>
        <v>#N/A</v>
      </c>
      <c r="H351" t="e">
        <f t="shared" si="5"/>
        <v>#N/A</v>
      </c>
      <c r="I351" t="e">
        <f>IF(VLOOKUP('Reported Performance Table'!D351,'Master List'!$B$45:$D$143,3,FALSE)="","No",VLOOKUP('Reported Performance Table'!D351,'Master List'!$B$45:$D$143,3,FALSE))</f>
        <v>#N/A</v>
      </c>
      <c r="J351" s="178" t="str">
        <f>IF('Reported Performance Table'!D351="","",
  IF('Reported Performance Table'!E351="Yes",
   IF('Reported Performance Table'!F351="Premium","Premium_LUNA_CCT","LUNA_CCT"),
   IF('Reported Performance Table'!B351="Outdoor Luminaires",
    IF(OR('Reported Performance Table'!D351="Fuel Pump Canopy Luminaires",'Reported Performance Table'!D351="Sports Lighting"),
     IF('Reported Performance Table'!F351="Premium","Premium_Sports_and_Fuel_Pump_CCT", "Sports_and_Fuel_Pump_CCT"),
     IF('Reported Performance Table'!F351="Premium","Premium_Outdoor_CCT","Outdoor_CCT")),
    IF('Reported Performance Table'!F351="Premium","Premium_CCT","Reported_CCT"))))</f>
        <v/>
      </c>
      <c r="K351" t="str">
        <f>IF('Reported Performance Table'!D351="","",IF(J351="LUNA_CCT",VLOOKUP('Reported Performance Table'!D351,'Master List'!$B$45:$E$143,4,FALSE),"Reported_BUG"))</f>
        <v/>
      </c>
      <c r="L351" t="str">
        <f>IF('Reported Performance Table'!D351="","",IF(AND('Reported Performance Table'!$E351="Yes",OR('Reported Performance Table'!$D351='Master List'!$B$45,'Reported Performance Table'!$D351='Master List'!$B$46,'Reported Performance Table'!$D351='Master List'!$B$47,'Reported Performance Table'!$D351='Master List'!$B$49,'Reported Performance Table'!$D351='Master List'!$B$51,'Reported Performance Table'!$D351='Master List'!$B$115,'Reported Performance Table'!$D351='Master List'!$B$118,'Reported Performance Table'!$D351='Master List'!$B$142)),"LUNA_Dimming","Dimming_Capability_and_Range"))</f>
        <v/>
      </c>
    </row>
    <row r="352" spans="1:12" x14ac:dyDescent="0.25">
      <c r="A352" s="54">
        <v>359</v>
      </c>
      <c r="B352" s="55"/>
      <c r="D352" s="21" t="e">
        <f>VLOOKUP('Reported Performance Table'!C352,'Master List'!$B$22:$C$41,2,FALSE)</f>
        <v>#N/A</v>
      </c>
      <c r="E352" t="e">
        <f>VLOOKUP('Reported Performance Table'!D352,'Master List'!$B$45:$C$143,2,FALSE)</f>
        <v>#N/A</v>
      </c>
      <c r="F352" t="e">
        <f>VLOOKUP('Reported Performance Table'!C352,'Master List'!$B$22:$D$42,3,FALSE)</f>
        <v>#N/A</v>
      </c>
      <c r="G352" s="100" t="e">
        <f>VLOOKUP('Reported Performance Table'!B352,'Master List'!$B$11:$D$19,3,FALSE)</f>
        <v>#N/A</v>
      </c>
      <c r="H352" t="e">
        <f t="shared" si="5"/>
        <v>#N/A</v>
      </c>
      <c r="I352" t="e">
        <f>IF(VLOOKUP('Reported Performance Table'!D352,'Master List'!$B$45:$D$143,3,FALSE)="","No",VLOOKUP('Reported Performance Table'!D352,'Master List'!$B$45:$D$143,3,FALSE))</f>
        <v>#N/A</v>
      </c>
      <c r="J352" s="178" t="str">
        <f>IF('Reported Performance Table'!D352="","",
  IF('Reported Performance Table'!E352="Yes",
   IF('Reported Performance Table'!F352="Premium","Premium_LUNA_CCT","LUNA_CCT"),
   IF('Reported Performance Table'!B352="Outdoor Luminaires",
    IF(OR('Reported Performance Table'!D352="Fuel Pump Canopy Luminaires",'Reported Performance Table'!D352="Sports Lighting"),
     IF('Reported Performance Table'!F352="Premium","Premium_Sports_and_Fuel_Pump_CCT", "Sports_and_Fuel_Pump_CCT"),
     IF('Reported Performance Table'!F352="Premium","Premium_Outdoor_CCT","Outdoor_CCT")),
    IF('Reported Performance Table'!F352="Premium","Premium_CCT","Reported_CCT"))))</f>
        <v/>
      </c>
      <c r="K352" t="str">
        <f>IF('Reported Performance Table'!D352="","",IF(J352="LUNA_CCT",VLOOKUP('Reported Performance Table'!D352,'Master List'!$B$45:$E$143,4,FALSE),"Reported_BUG"))</f>
        <v/>
      </c>
      <c r="L352" t="str">
        <f>IF('Reported Performance Table'!D352="","",IF(AND('Reported Performance Table'!$E352="Yes",OR('Reported Performance Table'!$D352='Master List'!$B$45,'Reported Performance Table'!$D352='Master List'!$B$46,'Reported Performance Table'!$D352='Master List'!$B$47,'Reported Performance Table'!$D352='Master List'!$B$49,'Reported Performance Table'!$D352='Master List'!$B$51,'Reported Performance Table'!$D352='Master List'!$B$115,'Reported Performance Table'!$D352='Master List'!$B$118,'Reported Performance Table'!$D352='Master List'!$B$142)),"LUNA_Dimming","Dimming_Capability_and_Range"))</f>
        <v/>
      </c>
    </row>
    <row r="353" spans="1:12" x14ac:dyDescent="0.25">
      <c r="A353" s="54">
        <v>360</v>
      </c>
      <c r="B353" s="55"/>
      <c r="D353" s="21" t="e">
        <f>VLOOKUP('Reported Performance Table'!C353,'Master List'!$B$22:$C$41,2,FALSE)</f>
        <v>#N/A</v>
      </c>
      <c r="E353" t="e">
        <f>VLOOKUP('Reported Performance Table'!D353,'Master List'!$B$45:$C$143,2,FALSE)</f>
        <v>#N/A</v>
      </c>
      <c r="F353" t="e">
        <f>VLOOKUP('Reported Performance Table'!C353,'Master List'!$B$22:$D$42,3,FALSE)</f>
        <v>#N/A</v>
      </c>
      <c r="G353" s="100" t="e">
        <f>VLOOKUP('Reported Performance Table'!B353,'Master List'!$B$11:$D$19,3,FALSE)</f>
        <v>#N/A</v>
      </c>
      <c r="H353" t="e">
        <f t="shared" si="5"/>
        <v>#N/A</v>
      </c>
      <c r="I353" t="e">
        <f>IF(VLOOKUP('Reported Performance Table'!D353,'Master List'!$B$45:$D$143,3,FALSE)="","No",VLOOKUP('Reported Performance Table'!D353,'Master List'!$B$45:$D$143,3,FALSE))</f>
        <v>#N/A</v>
      </c>
      <c r="J353" s="178" t="str">
        <f>IF('Reported Performance Table'!D353="","",
  IF('Reported Performance Table'!E353="Yes",
   IF('Reported Performance Table'!F353="Premium","Premium_LUNA_CCT","LUNA_CCT"),
   IF('Reported Performance Table'!B353="Outdoor Luminaires",
    IF(OR('Reported Performance Table'!D353="Fuel Pump Canopy Luminaires",'Reported Performance Table'!D353="Sports Lighting"),
     IF('Reported Performance Table'!F353="Premium","Premium_Sports_and_Fuel_Pump_CCT", "Sports_and_Fuel_Pump_CCT"),
     IF('Reported Performance Table'!F353="Premium","Premium_Outdoor_CCT","Outdoor_CCT")),
    IF('Reported Performance Table'!F353="Premium","Premium_CCT","Reported_CCT"))))</f>
        <v/>
      </c>
      <c r="K353" t="str">
        <f>IF('Reported Performance Table'!D353="","",IF(J353="LUNA_CCT",VLOOKUP('Reported Performance Table'!D353,'Master List'!$B$45:$E$143,4,FALSE),"Reported_BUG"))</f>
        <v/>
      </c>
      <c r="L353" t="str">
        <f>IF('Reported Performance Table'!D353="","",IF(AND('Reported Performance Table'!$E353="Yes",OR('Reported Performance Table'!$D353='Master List'!$B$45,'Reported Performance Table'!$D353='Master List'!$B$46,'Reported Performance Table'!$D353='Master List'!$B$47,'Reported Performance Table'!$D353='Master List'!$B$49,'Reported Performance Table'!$D353='Master List'!$B$51,'Reported Performance Table'!$D353='Master List'!$B$115,'Reported Performance Table'!$D353='Master List'!$B$118,'Reported Performance Table'!$D353='Master List'!$B$142)),"LUNA_Dimming","Dimming_Capability_and_Range"))</f>
        <v/>
      </c>
    </row>
    <row r="354" spans="1:12" x14ac:dyDescent="0.25">
      <c r="A354" s="54">
        <v>361</v>
      </c>
      <c r="B354" s="55"/>
      <c r="D354" s="21" t="e">
        <f>VLOOKUP('Reported Performance Table'!C354,'Master List'!$B$22:$C$41,2,FALSE)</f>
        <v>#N/A</v>
      </c>
      <c r="E354" t="e">
        <f>VLOOKUP('Reported Performance Table'!D354,'Master List'!$B$45:$C$143,2,FALSE)</f>
        <v>#N/A</v>
      </c>
      <c r="F354" t="e">
        <f>VLOOKUP('Reported Performance Table'!C354,'Master List'!$B$22:$D$42,3,FALSE)</f>
        <v>#N/A</v>
      </c>
      <c r="G354" s="100" t="e">
        <f>VLOOKUP('Reported Performance Table'!B354,'Master List'!$B$11:$D$19,3,FALSE)</f>
        <v>#N/A</v>
      </c>
      <c r="H354" t="e">
        <f t="shared" si="5"/>
        <v>#N/A</v>
      </c>
      <c r="I354" t="e">
        <f>IF(VLOOKUP('Reported Performance Table'!D354,'Master List'!$B$45:$D$143,3,FALSE)="","No",VLOOKUP('Reported Performance Table'!D354,'Master List'!$B$45:$D$143,3,FALSE))</f>
        <v>#N/A</v>
      </c>
      <c r="J354" s="178" t="str">
        <f>IF('Reported Performance Table'!D354="","",
  IF('Reported Performance Table'!E354="Yes",
   IF('Reported Performance Table'!F354="Premium","Premium_LUNA_CCT","LUNA_CCT"),
   IF('Reported Performance Table'!B354="Outdoor Luminaires",
    IF(OR('Reported Performance Table'!D354="Fuel Pump Canopy Luminaires",'Reported Performance Table'!D354="Sports Lighting"),
     IF('Reported Performance Table'!F354="Premium","Premium_Sports_and_Fuel_Pump_CCT", "Sports_and_Fuel_Pump_CCT"),
     IF('Reported Performance Table'!F354="Premium","Premium_Outdoor_CCT","Outdoor_CCT")),
    IF('Reported Performance Table'!F354="Premium","Premium_CCT","Reported_CCT"))))</f>
        <v/>
      </c>
      <c r="K354" t="str">
        <f>IF('Reported Performance Table'!D354="","",IF(J354="LUNA_CCT",VLOOKUP('Reported Performance Table'!D354,'Master List'!$B$45:$E$143,4,FALSE),"Reported_BUG"))</f>
        <v/>
      </c>
      <c r="L354" t="str">
        <f>IF('Reported Performance Table'!D354="","",IF(AND('Reported Performance Table'!$E354="Yes",OR('Reported Performance Table'!$D354='Master List'!$B$45,'Reported Performance Table'!$D354='Master List'!$B$46,'Reported Performance Table'!$D354='Master List'!$B$47,'Reported Performance Table'!$D354='Master List'!$B$49,'Reported Performance Table'!$D354='Master List'!$B$51,'Reported Performance Table'!$D354='Master List'!$B$115,'Reported Performance Table'!$D354='Master List'!$B$118,'Reported Performance Table'!$D354='Master List'!$B$142)),"LUNA_Dimming","Dimming_Capability_and_Range"))</f>
        <v/>
      </c>
    </row>
    <row r="355" spans="1:12" x14ac:dyDescent="0.25">
      <c r="A355" s="54">
        <v>362</v>
      </c>
      <c r="B355" s="55"/>
      <c r="D355" s="21" t="e">
        <f>VLOOKUP('Reported Performance Table'!C355,'Master List'!$B$22:$C$41,2,FALSE)</f>
        <v>#N/A</v>
      </c>
      <c r="E355" t="e">
        <f>VLOOKUP('Reported Performance Table'!D355,'Master List'!$B$45:$C$143,2,FALSE)</f>
        <v>#N/A</v>
      </c>
      <c r="F355" t="e">
        <f>VLOOKUP('Reported Performance Table'!C355,'Master List'!$B$22:$D$42,3,FALSE)</f>
        <v>#N/A</v>
      </c>
      <c r="G355" s="100" t="e">
        <f>VLOOKUP('Reported Performance Table'!B355,'Master List'!$B$11:$D$19,3,FALSE)</f>
        <v>#N/A</v>
      </c>
      <c r="H355" t="e">
        <f t="shared" si="5"/>
        <v>#N/A</v>
      </c>
      <c r="I355" t="e">
        <f>IF(VLOOKUP('Reported Performance Table'!D355,'Master List'!$B$45:$D$143,3,FALSE)="","No",VLOOKUP('Reported Performance Table'!D355,'Master List'!$B$45:$D$143,3,FALSE))</f>
        <v>#N/A</v>
      </c>
      <c r="J355" s="178" t="str">
        <f>IF('Reported Performance Table'!D355="","",
  IF('Reported Performance Table'!E355="Yes",
   IF('Reported Performance Table'!F355="Premium","Premium_LUNA_CCT","LUNA_CCT"),
   IF('Reported Performance Table'!B355="Outdoor Luminaires",
    IF(OR('Reported Performance Table'!D355="Fuel Pump Canopy Luminaires",'Reported Performance Table'!D355="Sports Lighting"),
     IF('Reported Performance Table'!F355="Premium","Premium_Sports_and_Fuel_Pump_CCT", "Sports_and_Fuel_Pump_CCT"),
     IF('Reported Performance Table'!F355="Premium","Premium_Outdoor_CCT","Outdoor_CCT")),
    IF('Reported Performance Table'!F355="Premium","Premium_CCT","Reported_CCT"))))</f>
        <v/>
      </c>
      <c r="K355" t="str">
        <f>IF('Reported Performance Table'!D355="","",IF(J355="LUNA_CCT",VLOOKUP('Reported Performance Table'!D355,'Master List'!$B$45:$E$143,4,FALSE),"Reported_BUG"))</f>
        <v/>
      </c>
      <c r="L355" t="str">
        <f>IF('Reported Performance Table'!D355="","",IF(AND('Reported Performance Table'!$E355="Yes",OR('Reported Performance Table'!$D355='Master List'!$B$45,'Reported Performance Table'!$D355='Master List'!$B$46,'Reported Performance Table'!$D355='Master List'!$B$47,'Reported Performance Table'!$D355='Master List'!$B$49,'Reported Performance Table'!$D355='Master List'!$B$51,'Reported Performance Table'!$D355='Master List'!$B$115,'Reported Performance Table'!$D355='Master List'!$B$118,'Reported Performance Table'!$D355='Master List'!$B$142)),"LUNA_Dimming","Dimming_Capability_and_Range"))</f>
        <v/>
      </c>
    </row>
    <row r="356" spans="1:12" x14ac:dyDescent="0.25">
      <c r="A356" s="54">
        <v>363</v>
      </c>
      <c r="B356" s="55"/>
      <c r="D356" s="21" t="e">
        <f>VLOOKUP('Reported Performance Table'!C356,'Master List'!$B$22:$C$41,2,FALSE)</f>
        <v>#N/A</v>
      </c>
      <c r="E356" t="e">
        <f>VLOOKUP('Reported Performance Table'!D356,'Master List'!$B$45:$C$143,2,FALSE)</f>
        <v>#N/A</v>
      </c>
      <c r="F356" t="e">
        <f>VLOOKUP('Reported Performance Table'!C356,'Master List'!$B$22:$D$42,3,FALSE)</f>
        <v>#N/A</v>
      </c>
      <c r="G356" s="100" t="e">
        <f>VLOOKUP('Reported Performance Table'!B356,'Master List'!$B$11:$D$19,3,FALSE)</f>
        <v>#N/A</v>
      </c>
      <c r="H356" t="e">
        <f t="shared" si="5"/>
        <v>#N/A</v>
      </c>
      <c r="I356" t="e">
        <f>IF(VLOOKUP('Reported Performance Table'!D356,'Master List'!$B$45:$D$143,3,FALSE)="","No",VLOOKUP('Reported Performance Table'!D356,'Master List'!$B$45:$D$143,3,FALSE))</f>
        <v>#N/A</v>
      </c>
      <c r="J356" s="178" t="str">
        <f>IF('Reported Performance Table'!D356="","",
  IF('Reported Performance Table'!E356="Yes",
   IF('Reported Performance Table'!F356="Premium","Premium_LUNA_CCT","LUNA_CCT"),
   IF('Reported Performance Table'!B356="Outdoor Luminaires",
    IF(OR('Reported Performance Table'!D356="Fuel Pump Canopy Luminaires",'Reported Performance Table'!D356="Sports Lighting"),
     IF('Reported Performance Table'!F356="Premium","Premium_Sports_and_Fuel_Pump_CCT", "Sports_and_Fuel_Pump_CCT"),
     IF('Reported Performance Table'!F356="Premium","Premium_Outdoor_CCT","Outdoor_CCT")),
    IF('Reported Performance Table'!F356="Premium","Premium_CCT","Reported_CCT"))))</f>
        <v/>
      </c>
      <c r="K356" t="str">
        <f>IF('Reported Performance Table'!D356="","",IF(J356="LUNA_CCT",VLOOKUP('Reported Performance Table'!D356,'Master List'!$B$45:$E$143,4,FALSE),"Reported_BUG"))</f>
        <v/>
      </c>
      <c r="L356" t="str">
        <f>IF('Reported Performance Table'!D356="","",IF(AND('Reported Performance Table'!$E356="Yes",OR('Reported Performance Table'!$D356='Master List'!$B$45,'Reported Performance Table'!$D356='Master List'!$B$46,'Reported Performance Table'!$D356='Master List'!$B$47,'Reported Performance Table'!$D356='Master List'!$B$49,'Reported Performance Table'!$D356='Master List'!$B$51,'Reported Performance Table'!$D356='Master List'!$B$115,'Reported Performance Table'!$D356='Master List'!$B$118,'Reported Performance Table'!$D356='Master List'!$B$142)),"LUNA_Dimming","Dimming_Capability_and_Range"))</f>
        <v/>
      </c>
    </row>
    <row r="357" spans="1:12" x14ac:dyDescent="0.25">
      <c r="A357" s="54">
        <v>364</v>
      </c>
      <c r="B357" s="55"/>
      <c r="D357" s="21" t="e">
        <f>VLOOKUP('Reported Performance Table'!C357,'Master List'!$B$22:$C$41,2,FALSE)</f>
        <v>#N/A</v>
      </c>
      <c r="E357" t="e">
        <f>VLOOKUP('Reported Performance Table'!D357,'Master List'!$B$45:$C$143,2,FALSE)</f>
        <v>#N/A</v>
      </c>
      <c r="F357" t="e">
        <f>VLOOKUP('Reported Performance Table'!C357,'Master List'!$B$22:$D$42,3,FALSE)</f>
        <v>#N/A</v>
      </c>
      <c r="G357" s="100" t="e">
        <f>VLOOKUP('Reported Performance Table'!B357,'Master List'!$B$11:$D$19,3,FALSE)</f>
        <v>#N/A</v>
      </c>
      <c r="H357" t="e">
        <f t="shared" si="5"/>
        <v>#N/A</v>
      </c>
      <c r="I357" t="e">
        <f>IF(VLOOKUP('Reported Performance Table'!D357,'Master List'!$B$45:$D$143,3,FALSE)="","No",VLOOKUP('Reported Performance Table'!D357,'Master List'!$B$45:$D$143,3,FALSE))</f>
        <v>#N/A</v>
      </c>
      <c r="J357" s="178" t="str">
        <f>IF('Reported Performance Table'!D357="","",
  IF('Reported Performance Table'!E357="Yes",
   IF('Reported Performance Table'!F357="Premium","Premium_LUNA_CCT","LUNA_CCT"),
   IF('Reported Performance Table'!B357="Outdoor Luminaires",
    IF(OR('Reported Performance Table'!D357="Fuel Pump Canopy Luminaires",'Reported Performance Table'!D357="Sports Lighting"),
     IF('Reported Performance Table'!F357="Premium","Premium_Sports_and_Fuel_Pump_CCT", "Sports_and_Fuel_Pump_CCT"),
     IF('Reported Performance Table'!F357="Premium","Premium_Outdoor_CCT","Outdoor_CCT")),
    IF('Reported Performance Table'!F357="Premium","Premium_CCT","Reported_CCT"))))</f>
        <v/>
      </c>
      <c r="K357" t="str">
        <f>IF('Reported Performance Table'!D357="","",IF(J357="LUNA_CCT",VLOOKUP('Reported Performance Table'!D357,'Master List'!$B$45:$E$143,4,FALSE),"Reported_BUG"))</f>
        <v/>
      </c>
      <c r="L357" t="str">
        <f>IF('Reported Performance Table'!D357="","",IF(AND('Reported Performance Table'!$E357="Yes",OR('Reported Performance Table'!$D357='Master List'!$B$45,'Reported Performance Table'!$D357='Master List'!$B$46,'Reported Performance Table'!$D357='Master List'!$B$47,'Reported Performance Table'!$D357='Master List'!$B$49,'Reported Performance Table'!$D357='Master List'!$B$51,'Reported Performance Table'!$D357='Master List'!$B$115,'Reported Performance Table'!$D357='Master List'!$B$118,'Reported Performance Table'!$D357='Master List'!$B$142)),"LUNA_Dimming","Dimming_Capability_and_Range"))</f>
        <v/>
      </c>
    </row>
    <row r="358" spans="1:12" x14ac:dyDescent="0.25">
      <c r="A358" s="54">
        <v>365</v>
      </c>
      <c r="B358" s="55"/>
      <c r="D358" s="21" t="e">
        <f>VLOOKUP('Reported Performance Table'!C358,'Master List'!$B$22:$C$41,2,FALSE)</f>
        <v>#N/A</v>
      </c>
      <c r="E358" t="e">
        <f>VLOOKUP('Reported Performance Table'!D358,'Master List'!$B$45:$C$143,2,FALSE)</f>
        <v>#N/A</v>
      </c>
      <c r="F358" t="e">
        <f>VLOOKUP('Reported Performance Table'!C358,'Master List'!$B$22:$D$42,3,FALSE)</f>
        <v>#N/A</v>
      </c>
      <c r="G358" s="100" t="e">
        <f>VLOOKUP('Reported Performance Table'!B358,'Master List'!$B$11:$D$19,3,FALSE)</f>
        <v>#N/A</v>
      </c>
      <c r="H358" t="e">
        <f t="shared" si="5"/>
        <v>#N/A</v>
      </c>
      <c r="I358" t="e">
        <f>IF(VLOOKUP('Reported Performance Table'!D358,'Master List'!$B$45:$D$143,3,FALSE)="","No",VLOOKUP('Reported Performance Table'!D358,'Master List'!$B$45:$D$143,3,FALSE))</f>
        <v>#N/A</v>
      </c>
      <c r="J358" s="178" t="str">
        <f>IF('Reported Performance Table'!D358="","",
  IF('Reported Performance Table'!E358="Yes",
   IF('Reported Performance Table'!F358="Premium","Premium_LUNA_CCT","LUNA_CCT"),
   IF('Reported Performance Table'!B358="Outdoor Luminaires",
    IF(OR('Reported Performance Table'!D358="Fuel Pump Canopy Luminaires",'Reported Performance Table'!D358="Sports Lighting"),
     IF('Reported Performance Table'!F358="Premium","Premium_Sports_and_Fuel_Pump_CCT", "Sports_and_Fuel_Pump_CCT"),
     IF('Reported Performance Table'!F358="Premium","Premium_Outdoor_CCT","Outdoor_CCT")),
    IF('Reported Performance Table'!F358="Premium","Premium_CCT","Reported_CCT"))))</f>
        <v/>
      </c>
      <c r="K358" t="str">
        <f>IF('Reported Performance Table'!D358="","",IF(J358="LUNA_CCT",VLOOKUP('Reported Performance Table'!D358,'Master List'!$B$45:$E$143,4,FALSE),"Reported_BUG"))</f>
        <v/>
      </c>
      <c r="L358" t="str">
        <f>IF('Reported Performance Table'!D358="","",IF(AND('Reported Performance Table'!$E358="Yes",OR('Reported Performance Table'!$D358='Master List'!$B$45,'Reported Performance Table'!$D358='Master List'!$B$46,'Reported Performance Table'!$D358='Master List'!$B$47,'Reported Performance Table'!$D358='Master List'!$B$49,'Reported Performance Table'!$D358='Master List'!$B$51,'Reported Performance Table'!$D358='Master List'!$B$115,'Reported Performance Table'!$D358='Master List'!$B$118,'Reported Performance Table'!$D358='Master List'!$B$142)),"LUNA_Dimming","Dimming_Capability_and_Range"))</f>
        <v/>
      </c>
    </row>
    <row r="359" spans="1:12" x14ac:dyDescent="0.25">
      <c r="A359" s="54">
        <v>366</v>
      </c>
      <c r="B359" s="55"/>
      <c r="D359" s="21" t="e">
        <f>VLOOKUP('Reported Performance Table'!C359,'Master List'!$B$22:$C$41,2,FALSE)</f>
        <v>#N/A</v>
      </c>
      <c r="E359" t="e">
        <f>VLOOKUP('Reported Performance Table'!D359,'Master List'!$B$45:$C$143,2,FALSE)</f>
        <v>#N/A</v>
      </c>
      <c r="F359" t="e">
        <f>VLOOKUP('Reported Performance Table'!C359,'Master List'!$B$22:$D$42,3,FALSE)</f>
        <v>#N/A</v>
      </c>
      <c r="G359" s="100" t="e">
        <f>VLOOKUP('Reported Performance Table'!B359,'Master List'!$B$11:$D$19,3,FALSE)</f>
        <v>#N/A</v>
      </c>
      <c r="H359" t="e">
        <f t="shared" si="5"/>
        <v>#N/A</v>
      </c>
      <c r="I359" t="e">
        <f>IF(VLOOKUP('Reported Performance Table'!D359,'Master List'!$B$45:$D$143,3,FALSE)="","No",VLOOKUP('Reported Performance Table'!D359,'Master List'!$B$45:$D$143,3,FALSE))</f>
        <v>#N/A</v>
      </c>
      <c r="J359" s="178" t="str">
        <f>IF('Reported Performance Table'!D359="","",
  IF('Reported Performance Table'!E359="Yes",
   IF('Reported Performance Table'!F359="Premium","Premium_LUNA_CCT","LUNA_CCT"),
   IF('Reported Performance Table'!B359="Outdoor Luminaires",
    IF(OR('Reported Performance Table'!D359="Fuel Pump Canopy Luminaires",'Reported Performance Table'!D359="Sports Lighting"),
     IF('Reported Performance Table'!F359="Premium","Premium_Sports_and_Fuel_Pump_CCT", "Sports_and_Fuel_Pump_CCT"),
     IF('Reported Performance Table'!F359="Premium","Premium_Outdoor_CCT","Outdoor_CCT")),
    IF('Reported Performance Table'!F359="Premium","Premium_CCT","Reported_CCT"))))</f>
        <v/>
      </c>
      <c r="K359" t="str">
        <f>IF('Reported Performance Table'!D359="","",IF(J359="LUNA_CCT",VLOOKUP('Reported Performance Table'!D359,'Master List'!$B$45:$E$143,4,FALSE),"Reported_BUG"))</f>
        <v/>
      </c>
      <c r="L359" t="str">
        <f>IF('Reported Performance Table'!D359="","",IF(AND('Reported Performance Table'!$E359="Yes",OR('Reported Performance Table'!$D359='Master List'!$B$45,'Reported Performance Table'!$D359='Master List'!$B$46,'Reported Performance Table'!$D359='Master List'!$B$47,'Reported Performance Table'!$D359='Master List'!$B$49,'Reported Performance Table'!$D359='Master List'!$B$51,'Reported Performance Table'!$D359='Master List'!$B$115,'Reported Performance Table'!$D359='Master List'!$B$118,'Reported Performance Table'!$D359='Master List'!$B$142)),"LUNA_Dimming","Dimming_Capability_and_Range"))</f>
        <v/>
      </c>
    </row>
    <row r="360" spans="1:12" x14ac:dyDescent="0.25">
      <c r="A360" s="54">
        <v>367</v>
      </c>
      <c r="B360" s="55"/>
      <c r="D360" s="21" t="e">
        <f>VLOOKUP('Reported Performance Table'!C360,'Master List'!$B$22:$C$41,2,FALSE)</f>
        <v>#N/A</v>
      </c>
      <c r="E360" t="e">
        <f>VLOOKUP('Reported Performance Table'!D360,'Master List'!$B$45:$C$143,2,FALSE)</f>
        <v>#N/A</v>
      </c>
      <c r="F360" t="e">
        <f>VLOOKUP('Reported Performance Table'!C360,'Master List'!$B$22:$D$42,3,FALSE)</f>
        <v>#N/A</v>
      </c>
      <c r="G360" s="100" t="e">
        <f>VLOOKUP('Reported Performance Table'!B360,'Master List'!$B$11:$D$19,3,FALSE)</f>
        <v>#N/A</v>
      </c>
      <c r="H360" t="e">
        <f t="shared" si="5"/>
        <v>#N/A</v>
      </c>
      <c r="I360" t="e">
        <f>IF(VLOOKUP('Reported Performance Table'!D360,'Master List'!$B$45:$D$143,3,FALSE)="","No",VLOOKUP('Reported Performance Table'!D360,'Master List'!$B$45:$D$143,3,FALSE))</f>
        <v>#N/A</v>
      </c>
      <c r="J360" s="178" t="str">
        <f>IF('Reported Performance Table'!D360="","",
  IF('Reported Performance Table'!E360="Yes",
   IF('Reported Performance Table'!F360="Premium","Premium_LUNA_CCT","LUNA_CCT"),
   IF('Reported Performance Table'!B360="Outdoor Luminaires",
    IF(OR('Reported Performance Table'!D360="Fuel Pump Canopy Luminaires",'Reported Performance Table'!D360="Sports Lighting"),
     IF('Reported Performance Table'!F360="Premium","Premium_Sports_and_Fuel_Pump_CCT", "Sports_and_Fuel_Pump_CCT"),
     IF('Reported Performance Table'!F360="Premium","Premium_Outdoor_CCT","Outdoor_CCT")),
    IF('Reported Performance Table'!F360="Premium","Premium_CCT","Reported_CCT"))))</f>
        <v/>
      </c>
      <c r="K360" t="str">
        <f>IF('Reported Performance Table'!D360="","",IF(J360="LUNA_CCT",VLOOKUP('Reported Performance Table'!D360,'Master List'!$B$45:$E$143,4,FALSE),"Reported_BUG"))</f>
        <v/>
      </c>
      <c r="L360" t="str">
        <f>IF('Reported Performance Table'!D360="","",IF(AND('Reported Performance Table'!$E360="Yes",OR('Reported Performance Table'!$D360='Master List'!$B$45,'Reported Performance Table'!$D360='Master List'!$B$46,'Reported Performance Table'!$D360='Master List'!$B$47,'Reported Performance Table'!$D360='Master List'!$B$49,'Reported Performance Table'!$D360='Master List'!$B$51,'Reported Performance Table'!$D360='Master List'!$B$115,'Reported Performance Table'!$D360='Master List'!$B$118,'Reported Performance Table'!$D360='Master List'!$B$142)),"LUNA_Dimming","Dimming_Capability_and_Range"))</f>
        <v/>
      </c>
    </row>
    <row r="361" spans="1:12" x14ac:dyDescent="0.25">
      <c r="A361" s="54">
        <v>368</v>
      </c>
      <c r="B361" s="55"/>
      <c r="D361" s="21" t="e">
        <f>VLOOKUP('Reported Performance Table'!C361,'Master List'!$B$22:$C$41,2,FALSE)</f>
        <v>#N/A</v>
      </c>
      <c r="E361" t="e">
        <f>VLOOKUP('Reported Performance Table'!D361,'Master List'!$B$45:$C$143,2,FALSE)</f>
        <v>#N/A</v>
      </c>
      <c r="F361" t="e">
        <f>VLOOKUP('Reported Performance Table'!C361,'Master List'!$B$22:$D$42,3,FALSE)</f>
        <v>#N/A</v>
      </c>
      <c r="G361" s="100" t="e">
        <f>VLOOKUP('Reported Performance Table'!B361,'Master List'!$B$11:$D$19,3,FALSE)</f>
        <v>#N/A</v>
      </c>
      <c r="H361" t="e">
        <f t="shared" si="5"/>
        <v>#N/A</v>
      </c>
      <c r="I361" t="e">
        <f>IF(VLOOKUP('Reported Performance Table'!D361,'Master List'!$B$45:$D$143,3,FALSE)="","No",VLOOKUP('Reported Performance Table'!D361,'Master List'!$B$45:$D$143,3,FALSE))</f>
        <v>#N/A</v>
      </c>
      <c r="J361" s="178" t="str">
        <f>IF('Reported Performance Table'!D361="","",
  IF('Reported Performance Table'!E361="Yes",
   IF('Reported Performance Table'!F361="Premium","Premium_LUNA_CCT","LUNA_CCT"),
   IF('Reported Performance Table'!B361="Outdoor Luminaires",
    IF(OR('Reported Performance Table'!D361="Fuel Pump Canopy Luminaires",'Reported Performance Table'!D361="Sports Lighting"),
     IF('Reported Performance Table'!F361="Premium","Premium_Sports_and_Fuel_Pump_CCT", "Sports_and_Fuel_Pump_CCT"),
     IF('Reported Performance Table'!F361="Premium","Premium_Outdoor_CCT","Outdoor_CCT")),
    IF('Reported Performance Table'!F361="Premium","Premium_CCT","Reported_CCT"))))</f>
        <v/>
      </c>
      <c r="K361" t="str">
        <f>IF('Reported Performance Table'!D361="","",IF(J361="LUNA_CCT",VLOOKUP('Reported Performance Table'!D361,'Master List'!$B$45:$E$143,4,FALSE),"Reported_BUG"))</f>
        <v/>
      </c>
      <c r="L361" t="str">
        <f>IF('Reported Performance Table'!D361="","",IF(AND('Reported Performance Table'!$E361="Yes",OR('Reported Performance Table'!$D361='Master List'!$B$45,'Reported Performance Table'!$D361='Master List'!$B$46,'Reported Performance Table'!$D361='Master List'!$B$47,'Reported Performance Table'!$D361='Master List'!$B$49,'Reported Performance Table'!$D361='Master List'!$B$51,'Reported Performance Table'!$D361='Master List'!$B$115,'Reported Performance Table'!$D361='Master List'!$B$118,'Reported Performance Table'!$D361='Master List'!$B$142)),"LUNA_Dimming","Dimming_Capability_and_Range"))</f>
        <v/>
      </c>
    </row>
    <row r="362" spans="1:12" x14ac:dyDescent="0.25">
      <c r="A362" s="54">
        <v>369</v>
      </c>
      <c r="B362" s="55"/>
      <c r="D362" s="21" t="e">
        <f>VLOOKUP('Reported Performance Table'!C362,'Master List'!$B$22:$C$41,2,FALSE)</f>
        <v>#N/A</v>
      </c>
      <c r="E362" t="e">
        <f>VLOOKUP('Reported Performance Table'!D362,'Master List'!$B$45:$C$143,2,FALSE)</f>
        <v>#N/A</v>
      </c>
      <c r="F362" t="e">
        <f>VLOOKUP('Reported Performance Table'!C362,'Master List'!$B$22:$D$42,3,FALSE)</f>
        <v>#N/A</v>
      </c>
      <c r="G362" s="100" t="e">
        <f>VLOOKUP('Reported Performance Table'!B362,'Master List'!$B$11:$D$19,3,FALSE)</f>
        <v>#N/A</v>
      </c>
      <c r="H362" t="e">
        <f t="shared" si="5"/>
        <v>#N/A</v>
      </c>
      <c r="I362" t="e">
        <f>IF(VLOOKUP('Reported Performance Table'!D362,'Master List'!$B$45:$D$143,3,FALSE)="","No",VLOOKUP('Reported Performance Table'!D362,'Master List'!$B$45:$D$143,3,FALSE))</f>
        <v>#N/A</v>
      </c>
      <c r="J362" s="178" t="str">
        <f>IF('Reported Performance Table'!D362="","",
  IF('Reported Performance Table'!E362="Yes",
   IF('Reported Performance Table'!F362="Premium","Premium_LUNA_CCT","LUNA_CCT"),
   IF('Reported Performance Table'!B362="Outdoor Luminaires",
    IF(OR('Reported Performance Table'!D362="Fuel Pump Canopy Luminaires",'Reported Performance Table'!D362="Sports Lighting"),
     IF('Reported Performance Table'!F362="Premium","Premium_Sports_and_Fuel_Pump_CCT", "Sports_and_Fuel_Pump_CCT"),
     IF('Reported Performance Table'!F362="Premium","Premium_Outdoor_CCT","Outdoor_CCT")),
    IF('Reported Performance Table'!F362="Premium","Premium_CCT","Reported_CCT"))))</f>
        <v/>
      </c>
      <c r="K362" t="str">
        <f>IF('Reported Performance Table'!D362="","",IF(J362="LUNA_CCT",VLOOKUP('Reported Performance Table'!D362,'Master List'!$B$45:$E$143,4,FALSE),"Reported_BUG"))</f>
        <v/>
      </c>
      <c r="L362" t="str">
        <f>IF('Reported Performance Table'!D362="","",IF(AND('Reported Performance Table'!$E362="Yes",OR('Reported Performance Table'!$D362='Master List'!$B$45,'Reported Performance Table'!$D362='Master List'!$B$46,'Reported Performance Table'!$D362='Master List'!$B$47,'Reported Performance Table'!$D362='Master List'!$B$49,'Reported Performance Table'!$D362='Master List'!$B$51,'Reported Performance Table'!$D362='Master List'!$B$115,'Reported Performance Table'!$D362='Master List'!$B$118,'Reported Performance Table'!$D362='Master List'!$B$142)),"LUNA_Dimming","Dimming_Capability_and_Range"))</f>
        <v/>
      </c>
    </row>
    <row r="363" spans="1:12" x14ac:dyDescent="0.25">
      <c r="A363" s="54">
        <v>370</v>
      </c>
      <c r="B363" s="55"/>
      <c r="D363" s="21" t="e">
        <f>VLOOKUP('Reported Performance Table'!C363,'Master List'!$B$22:$C$41,2,FALSE)</f>
        <v>#N/A</v>
      </c>
      <c r="E363" t="e">
        <f>VLOOKUP('Reported Performance Table'!D363,'Master List'!$B$45:$C$143,2,FALSE)</f>
        <v>#N/A</v>
      </c>
      <c r="F363" t="e">
        <f>VLOOKUP('Reported Performance Table'!C363,'Master List'!$B$22:$D$42,3,FALSE)</f>
        <v>#N/A</v>
      </c>
      <c r="G363" s="100" t="e">
        <f>VLOOKUP('Reported Performance Table'!B363,'Master List'!$B$11:$D$19,3,FALSE)</f>
        <v>#N/A</v>
      </c>
      <c r="H363" t="e">
        <f t="shared" si="5"/>
        <v>#N/A</v>
      </c>
      <c r="I363" t="e">
        <f>IF(VLOOKUP('Reported Performance Table'!D363,'Master List'!$B$45:$D$143,3,FALSE)="","No",VLOOKUP('Reported Performance Table'!D363,'Master List'!$B$45:$D$143,3,FALSE))</f>
        <v>#N/A</v>
      </c>
      <c r="J363" s="178" t="str">
        <f>IF('Reported Performance Table'!D363="","",
  IF('Reported Performance Table'!E363="Yes",
   IF('Reported Performance Table'!F363="Premium","Premium_LUNA_CCT","LUNA_CCT"),
   IF('Reported Performance Table'!B363="Outdoor Luminaires",
    IF(OR('Reported Performance Table'!D363="Fuel Pump Canopy Luminaires",'Reported Performance Table'!D363="Sports Lighting"),
     IF('Reported Performance Table'!F363="Premium","Premium_Sports_and_Fuel_Pump_CCT", "Sports_and_Fuel_Pump_CCT"),
     IF('Reported Performance Table'!F363="Premium","Premium_Outdoor_CCT","Outdoor_CCT")),
    IF('Reported Performance Table'!F363="Premium","Premium_CCT","Reported_CCT"))))</f>
        <v/>
      </c>
      <c r="K363" t="str">
        <f>IF('Reported Performance Table'!D363="","",IF(J363="LUNA_CCT",VLOOKUP('Reported Performance Table'!D363,'Master List'!$B$45:$E$143,4,FALSE),"Reported_BUG"))</f>
        <v/>
      </c>
      <c r="L363" t="str">
        <f>IF('Reported Performance Table'!D363="","",IF(AND('Reported Performance Table'!$E363="Yes",OR('Reported Performance Table'!$D363='Master List'!$B$45,'Reported Performance Table'!$D363='Master List'!$B$46,'Reported Performance Table'!$D363='Master List'!$B$47,'Reported Performance Table'!$D363='Master List'!$B$49,'Reported Performance Table'!$D363='Master List'!$B$51,'Reported Performance Table'!$D363='Master List'!$B$115,'Reported Performance Table'!$D363='Master List'!$B$118,'Reported Performance Table'!$D363='Master List'!$B$142)),"LUNA_Dimming","Dimming_Capability_and_Range"))</f>
        <v/>
      </c>
    </row>
    <row r="364" spans="1:12" x14ac:dyDescent="0.25">
      <c r="A364" s="54">
        <v>371</v>
      </c>
      <c r="B364" s="55"/>
      <c r="D364" s="21" t="e">
        <f>VLOOKUP('Reported Performance Table'!C364,'Master List'!$B$22:$C$41,2,FALSE)</f>
        <v>#N/A</v>
      </c>
      <c r="E364" t="e">
        <f>VLOOKUP('Reported Performance Table'!D364,'Master List'!$B$45:$C$143,2,FALSE)</f>
        <v>#N/A</v>
      </c>
      <c r="F364" t="e">
        <f>VLOOKUP('Reported Performance Table'!C364,'Master List'!$B$22:$D$42,3,FALSE)</f>
        <v>#N/A</v>
      </c>
      <c r="G364" s="100" t="e">
        <f>VLOOKUP('Reported Performance Table'!B364,'Master List'!$B$11:$D$19,3,FALSE)</f>
        <v>#N/A</v>
      </c>
      <c r="H364" t="e">
        <f t="shared" si="5"/>
        <v>#N/A</v>
      </c>
      <c r="I364" t="e">
        <f>IF(VLOOKUP('Reported Performance Table'!D364,'Master List'!$B$45:$D$143,3,FALSE)="","No",VLOOKUP('Reported Performance Table'!D364,'Master List'!$B$45:$D$143,3,FALSE))</f>
        <v>#N/A</v>
      </c>
      <c r="J364" s="178" t="str">
        <f>IF('Reported Performance Table'!D364="","",
  IF('Reported Performance Table'!E364="Yes",
   IF('Reported Performance Table'!F364="Premium","Premium_LUNA_CCT","LUNA_CCT"),
   IF('Reported Performance Table'!B364="Outdoor Luminaires",
    IF(OR('Reported Performance Table'!D364="Fuel Pump Canopy Luminaires",'Reported Performance Table'!D364="Sports Lighting"),
     IF('Reported Performance Table'!F364="Premium","Premium_Sports_and_Fuel_Pump_CCT", "Sports_and_Fuel_Pump_CCT"),
     IF('Reported Performance Table'!F364="Premium","Premium_Outdoor_CCT","Outdoor_CCT")),
    IF('Reported Performance Table'!F364="Premium","Premium_CCT","Reported_CCT"))))</f>
        <v/>
      </c>
      <c r="K364" t="str">
        <f>IF('Reported Performance Table'!D364="","",IF(J364="LUNA_CCT",VLOOKUP('Reported Performance Table'!D364,'Master List'!$B$45:$E$143,4,FALSE),"Reported_BUG"))</f>
        <v/>
      </c>
      <c r="L364" t="str">
        <f>IF('Reported Performance Table'!D364="","",IF(AND('Reported Performance Table'!$E364="Yes",OR('Reported Performance Table'!$D364='Master List'!$B$45,'Reported Performance Table'!$D364='Master List'!$B$46,'Reported Performance Table'!$D364='Master List'!$B$47,'Reported Performance Table'!$D364='Master List'!$B$49,'Reported Performance Table'!$D364='Master List'!$B$51,'Reported Performance Table'!$D364='Master List'!$B$115,'Reported Performance Table'!$D364='Master List'!$B$118,'Reported Performance Table'!$D364='Master List'!$B$142)),"LUNA_Dimming","Dimming_Capability_and_Range"))</f>
        <v/>
      </c>
    </row>
    <row r="365" spans="1:12" x14ac:dyDescent="0.25">
      <c r="A365" s="54">
        <v>372</v>
      </c>
      <c r="B365" s="55"/>
      <c r="D365" s="21" t="e">
        <f>VLOOKUP('Reported Performance Table'!C365,'Master List'!$B$22:$C$41,2,FALSE)</f>
        <v>#N/A</v>
      </c>
      <c r="E365" t="e">
        <f>VLOOKUP('Reported Performance Table'!D365,'Master List'!$B$45:$C$143,2,FALSE)</f>
        <v>#N/A</v>
      </c>
      <c r="F365" t="e">
        <f>VLOOKUP('Reported Performance Table'!C365,'Master List'!$B$22:$D$42,3,FALSE)</f>
        <v>#N/A</v>
      </c>
      <c r="G365" s="100" t="e">
        <f>VLOOKUP('Reported Performance Table'!B365,'Master List'!$B$11:$D$19,3,FALSE)</f>
        <v>#N/A</v>
      </c>
      <c r="H365" t="e">
        <f t="shared" si="5"/>
        <v>#N/A</v>
      </c>
      <c r="I365" t="e">
        <f>IF(VLOOKUP('Reported Performance Table'!D365,'Master List'!$B$45:$D$143,3,FALSE)="","No",VLOOKUP('Reported Performance Table'!D365,'Master List'!$B$45:$D$143,3,FALSE))</f>
        <v>#N/A</v>
      </c>
      <c r="J365" s="178" t="str">
        <f>IF('Reported Performance Table'!D365="","",
  IF('Reported Performance Table'!E365="Yes",
   IF('Reported Performance Table'!F365="Premium","Premium_LUNA_CCT","LUNA_CCT"),
   IF('Reported Performance Table'!B365="Outdoor Luminaires",
    IF(OR('Reported Performance Table'!D365="Fuel Pump Canopy Luminaires",'Reported Performance Table'!D365="Sports Lighting"),
     IF('Reported Performance Table'!F365="Premium","Premium_Sports_and_Fuel_Pump_CCT", "Sports_and_Fuel_Pump_CCT"),
     IF('Reported Performance Table'!F365="Premium","Premium_Outdoor_CCT","Outdoor_CCT")),
    IF('Reported Performance Table'!F365="Premium","Premium_CCT","Reported_CCT"))))</f>
        <v/>
      </c>
      <c r="K365" t="str">
        <f>IF('Reported Performance Table'!D365="","",IF(J365="LUNA_CCT",VLOOKUP('Reported Performance Table'!D365,'Master List'!$B$45:$E$143,4,FALSE),"Reported_BUG"))</f>
        <v/>
      </c>
      <c r="L365" t="str">
        <f>IF('Reported Performance Table'!D365="","",IF(AND('Reported Performance Table'!$E365="Yes",OR('Reported Performance Table'!$D365='Master List'!$B$45,'Reported Performance Table'!$D365='Master List'!$B$46,'Reported Performance Table'!$D365='Master List'!$B$47,'Reported Performance Table'!$D365='Master List'!$B$49,'Reported Performance Table'!$D365='Master List'!$B$51,'Reported Performance Table'!$D365='Master List'!$B$115,'Reported Performance Table'!$D365='Master List'!$B$118,'Reported Performance Table'!$D365='Master List'!$B$142)),"LUNA_Dimming","Dimming_Capability_and_Range"))</f>
        <v/>
      </c>
    </row>
    <row r="366" spans="1:12" x14ac:dyDescent="0.25">
      <c r="A366" s="54">
        <v>373</v>
      </c>
      <c r="B366" s="55"/>
      <c r="D366" s="21" t="e">
        <f>VLOOKUP('Reported Performance Table'!C366,'Master List'!$B$22:$C$41,2,FALSE)</f>
        <v>#N/A</v>
      </c>
      <c r="E366" t="e">
        <f>VLOOKUP('Reported Performance Table'!D366,'Master List'!$B$45:$C$143,2,FALSE)</f>
        <v>#N/A</v>
      </c>
      <c r="F366" t="e">
        <f>VLOOKUP('Reported Performance Table'!C366,'Master List'!$B$22:$D$42,3,FALSE)</f>
        <v>#N/A</v>
      </c>
      <c r="G366" s="100" t="e">
        <f>VLOOKUP('Reported Performance Table'!B366,'Master List'!$B$11:$D$19,3,FALSE)</f>
        <v>#N/A</v>
      </c>
      <c r="H366" t="e">
        <f t="shared" si="5"/>
        <v>#N/A</v>
      </c>
      <c r="I366" t="e">
        <f>IF(VLOOKUP('Reported Performance Table'!D366,'Master List'!$B$45:$D$143,3,FALSE)="","No",VLOOKUP('Reported Performance Table'!D366,'Master List'!$B$45:$D$143,3,FALSE))</f>
        <v>#N/A</v>
      </c>
      <c r="J366" s="178" t="str">
        <f>IF('Reported Performance Table'!D366="","",
  IF('Reported Performance Table'!E366="Yes",
   IF('Reported Performance Table'!F366="Premium","Premium_LUNA_CCT","LUNA_CCT"),
   IF('Reported Performance Table'!B366="Outdoor Luminaires",
    IF(OR('Reported Performance Table'!D366="Fuel Pump Canopy Luminaires",'Reported Performance Table'!D366="Sports Lighting"),
     IF('Reported Performance Table'!F366="Premium","Premium_Sports_and_Fuel_Pump_CCT", "Sports_and_Fuel_Pump_CCT"),
     IF('Reported Performance Table'!F366="Premium","Premium_Outdoor_CCT","Outdoor_CCT")),
    IF('Reported Performance Table'!F366="Premium","Premium_CCT","Reported_CCT"))))</f>
        <v/>
      </c>
      <c r="K366" t="str">
        <f>IF('Reported Performance Table'!D366="","",IF(J366="LUNA_CCT",VLOOKUP('Reported Performance Table'!D366,'Master List'!$B$45:$E$143,4,FALSE),"Reported_BUG"))</f>
        <v/>
      </c>
      <c r="L366" t="str">
        <f>IF('Reported Performance Table'!D366="","",IF(AND('Reported Performance Table'!$E366="Yes",OR('Reported Performance Table'!$D366='Master List'!$B$45,'Reported Performance Table'!$D366='Master List'!$B$46,'Reported Performance Table'!$D366='Master List'!$B$47,'Reported Performance Table'!$D366='Master List'!$B$49,'Reported Performance Table'!$D366='Master List'!$B$51,'Reported Performance Table'!$D366='Master List'!$B$115,'Reported Performance Table'!$D366='Master List'!$B$118,'Reported Performance Table'!$D366='Master List'!$B$142)),"LUNA_Dimming","Dimming_Capability_and_Range"))</f>
        <v/>
      </c>
    </row>
    <row r="367" spans="1:12" x14ac:dyDescent="0.25">
      <c r="A367" s="54">
        <v>374</v>
      </c>
      <c r="B367" s="55"/>
      <c r="D367" s="21" t="e">
        <f>VLOOKUP('Reported Performance Table'!C367,'Master List'!$B$22:$C$41,2,FALSE)</f>
        <v>#N/A</v>
      </c>
      <c r="E367" t="e">
        <f>VLOOKUP('Reported Performance Table'!D367,'Master List'!$B$45:$C$143,2,FALSE)</f>
        <v>#N/A</v>
      </c>
      <c r="F367" t="e">
        <f>VLOOKUP('Reported Performance Table'!C367,'Master List'!$B$22:$D$42,3,FALSE)</f>
        <v>#N/A</v>
      </c>
      <c r="G367" s="100" t="e">
        <f>VLOOKUP('Reported Performance Table'!B367,'Master List'!$B$11:$D$19,3,FALSE)</f>
        <v>#N/A</v>
      </c>
      <c r="H367" t="e">
        <f t="shared" si="5"/>
        <v>#N/A</v>
      </c>
      <c r="I367" t="e">
        <f>IF(VLOOKUP('Reported Performance Table'!D367,'Master List'!$B$45:$D$143,3,FALSE)="","No",VLOOKUP('Reported Performance Table'!D367,'Master List'!$B$45:$D$143,3,FALSE))</f>
        <v>#N/A</v>
      </c>
      <c r="J367" s="178" t="str">
        <f>IF('Reported Performance Table'!D367="","",
  IF('Reported Performance Table'!E367="Yes",
   IF('Reported Performance Table'!F367="Premium","Premium_LUNA_CCT","LUNA_CCT"),
   IF('Reported Performance Table'!B367="Outdoor Luminaires",
    IF(OR('Reported Performance Table'!D367="Fuel Pump Canopy Luminaires",'Reported Performance Table'!D367="Sports Lighting"),
     IF('Reported Performance Table'!F367="Premium","Premium_Sports_and_Fuel_Pump_CCT", "Sports_and_Fuel_Pump_CCT"),
     IF('Reported Performance Table'!F367="Premium","Premium_Outdoor_CCT","Outdoor_CCT")),
    IF('Reported Performance Table'!F367="Premium","Premium_CCT","Reported_CCT"))))</f>
        <v/>
      </c>
      <c r="K367" t="str">
        <f>IF('Reported Performance Table'!D367="","",IF(J367="LUNA_CCT",VLOOKUP('Reported Performance Table'!D367,'Master List'!$B$45:$E$143,4,FALSE),"Reported_BUG"))</f>
        <v/>
      </c>
      <c r="L367" t="str">
        <f>IF('Reported Performance Table'!D367="","",IF(AND('Reported Performance Table'!$E367="Yes",OR('Reported Performance Table'!$D367='Master List'!$B$45,'Reported Performance Table'!$D367='Master List'!$B$46,'Reported Performance Table'!$D367='Master List'!$B$47,'Reported Performance Table'!$D367='Master List'!$B$49,'Reported Performance Table'!$D367='Master List'!$B$51,'Reported Performance Table'!$D367='Master List'!$B$115,'Reported Performance Table'!$D367='Master List'!$B$118,'Reported Performance Table'!$D367='Master List'!$B$142)),"LUNA_Dimming","Dimming_Capability_and_Range"))</f>
        <v/>
      </c>
    </row>
    <row r="368" spans="1:12" x14ac:dyDescent="0.25">
      <c r="A368" s="54">
        <v>375</v>
      </c>
      <c r="B368" s="55"/>
      <c r="D368" s="21" t="e">
        <f>VLOOKUP('Reported Performance Table'!C368,'Master List'!$B$22:$C$41,2,FALSE)</f>
        <v>#N/A</v>
      </c>
      <c r="E368" t="e">
        <f>VLOOKUP('Reported Performance Table'!D368,'Master List'!$B$45:$C$143,2,FALSE)</f>
        <v>#N/A</v>
      </c>
      <c r="F368" t="e">
        <f>VLOOKUP('Reported Performance Table'!C368,'Master List'!$B$22:$D$42,3,FALSE)</f>
        <v>#N/A</v>
      </c>
      <c r="G368" s="100" t="e">
        <f>VLOOKUP('Reported Performance Table'!B368,'Master List'!$B$11:$D$19,3,FALSE)</f>
        <v>#N/A</v>
      </c>
      <c r="H368" t="e">
        <f t="shared" si="5"/>
        <v>#N/A</v>
      </c>
      <c r="I368" t="e">
        <f>IF(VLOOKUP('Reported Performance Table'!D368,'Master List'!$B$45:$D$143,3,FALSE)="","No",VLOOKUP('Reported Performance Table'!D368,'Master List'!$B$45:$D$143,3,FALSE))</f>
        <v>#N/A</v>
      </c>
      <c r="J368" s="178" t="str">
        <f>IF('Reported Performance Table'!D368="","",
  IF('Reported Performance Table'!E368="Yes",
   IF('Reported Performance Table'!F368="Premium","Premium_LUNA_CCT","LUNA_CCT"),
   IF('Reported Performance Table'!B368="Outdoor Luminaires",
    IF(OR('Reported Performance Table'!D368="Fuel Pump Canopy Luminaires",'Reported Performance Table'!D368="Sports Lighting"),
     IF('Reported Performance Table'!F368="Premium","Premium_Sports_and_Fuel_Pump_CCT", "Sports_and_Fuel_Pump_CCT"),
     IF('Reported Performance Table'!F368="Premium","Premium_Outdoor_CCT","Outdoor_CCT")),
    IF('Reported Performance Table'!F368="Premium","Premium_CCT","Reported_CCT"))))</f>
        <v/>
      </c>
      <c r="K368" t="str">
        <f>IF('Reported Performance Table'!D368="","",IF(J368="LUNA_CCT",VLOOKUP('Reported Performance Table'!D368,'Master List'!$B$45:$E$143,4,FALSE),"Reported_BUG"))</f>
        <v/>
      </c>
      <c r="L368" t="str">
        <f>IF('Reported Performance Table'!D368="","",IF(AND('Reported Performance Table'!$E368="Yes",OR('Reported Performance Table'!$D368='Master List'!$B$45,'Reported Performance Table'!$D368='Master List'!$B$46,'Reported Performance Table'!$D368='Master List'!$B$47,'Reported Performance Table'!$D368='Master List'!$B$49,'Reported Performance Table'!$D368='Master List'!$B$51,'Reported Performance Table'!$D368='Master List'!$B$115,'Reported Performance Table'!$D368='Master List'!$B$118,'Reported Performance Table'!$D368='Master List'!$B$142)),"LUNA_Dimming","Dimming_Capability_and_Range"))</f>
        <v/>
      </c>
    </row>
    <row r="369" spans="1:12" x14ac:dyDescent="0.25">
      <c r="A369" s="54">
        <v>376</v>
      </c>
      <c r="B369" s="55"/>
      <c r="D369" s="21" t="e">
        <f>VLOOKUP('Reported Performance Table'!C369,'Master List'!$B$22:$C$41,2,FALSE)</f>
        <v>#N/A</v>
      </c>
      <c r="E369" t="e">
        <f>VLOOKUP('Reported Performance Table'!D369,'Master List'!$B$45:$C$143,2,FALSE)</f>
        <v>#N/A</v>
      </c>
      <c r="F369" t="e">
        <f>VLOOKUP('Reported Performance Table'!C369,'Master List'!$B$22:$D$42,3,FALSE)</f>
        <v>#N/A</v>
      </c>
      <c r="G369" s="100" t="e">
        <f>VLOOKUP('Reported Performance Table'!B369,'Master List'!$B$11:$D$19,3,FALSE)</f>
        <v>#N/A</v>
      </c>
      <c r="H369" t="e">
        <f t="shared" si="5"/>
        <v>#N/A</v>
      </c>
      <c r="I369" t="e">
        <f>IF(VLOOKUP('Reported Performance Table'!D369,'Master List'!$B$45:$D$143,3,FALSE)="","No",VLOOKUP('Reported Performance Table'!D369,'Master List'!$B$45:$D$143,3,FALSE))</f>
        <v>#N/A</v>
      </c>
      <c r="J369" s="178" t="str">
        <f>IF('Reported Performance Table'!D369="","",
  IF('Reported Performance Table'!E369="Yes",
   IF('Reported Performance Table'!F369="Premium","Premium_LUNA_CCT","LUNA_CCT"),
   IF('Reported Performance Table'!B369="Outdoor Luminaires",
    IF(OR('Reported Performance Table'!D369="Fuel Pump Canopy Luminaires",'Reported Performance Table'!D369="Sports Lighting"),
     IF('Reported Performance Table'!F369="Premium","Premium_Sports_and_Fuel_Pump_CCT", "Sports_and_Fuel_Pump_CCT"),
     IF('Reported Performance Table'!F369="Premium","Premium_Outdoor_CCT","Outdoor_CCT")),
    IF('Reported Performance Table'!F369="Premium","Premium_CCT","Reported_CCT"))))</f>
        <v/>
      </c>
      <c r="K369" t="str">
        <f>IF('Reported Performance Table'!D369="","",IF(J369="LUNA_CCT",VLOOKUP('Reported Performance Table'!D369,'Master List'!$B$45:$E$143,4,FALSE),"Reported_BUG"))</f>
        <v/>
      </c>
      <c r="L369" t="str">
        <f>IF('Reported Performance Table'!D369="","",IF(AND('Reported Performance Table'!$E369="Yes",OR('Reported Performance Table'!$D369='Master List'!$B$45,'Reported Performance Table'!$D369='Master List'!$B$46,'Reported Performance Table'!$D369='Master List'!$B$47,'Reported Performance Table'!$D369='Master List'!$B$49,'Reported Performance Table'!$D369='Master List'!$B$51,'Reported Performance Table'!$D369='Master List'!$B$115,'Reported Performance Table'!$D369='Master List'!$B$118,'Reported Performance Table'!$D369='Master List'!$B$142)),"LUNA_Dimming","Dimming_Capability_and_Range"))</f>
        <v/>
      </c>
    </row>
    <row r="370" spans="1:12" x14ac:dyDescent="0.25">
      <c r="A370" s="54">
        <v>377</v>
      </c>
      <c r="B370" s="55"/>
      <c r="D370" s="21" t="e">
        <f>VLOOKUP('Reported Performance Table'!C370,'Master List'!$B$22:$C$41,2,FALSE)</f>
        <v>#N/A</v>
      </c>
      <c r="E370" t="e">
        <f>VLOOKUP('Reported Performance Table'!D370,'Master List'!$B$45:$C$143,2,FALSE)</f>
        <v>#N/A</v>
      </c>
      <c r="F370" t="e">
        <f>VLOOKUP('Reported Performance Table'!C370,'Master List'!$B$22:$D$42,3,FALSE)</f>
        <v>#N/A</v>
      </c>
      <c r="G370" s="100" t="e">
        <f>VLOOKUP('Reported Performance Table'!B370,'Master List'!$B$11:$D$19,3,FALSE)</f>
        <v>#N/A</v>
      </c>
      <c r="H370" t="e">
        <f t="shared" si="5"/>
        <v>#N/A</v>
      </c>
      <c r="I370" t="e">
        <f>IF(VLOOKUP('Reported Performance Table'!D370,'Master List'!$B$45:$D$143,3,FALSE)="","No",VLOOKUP('Reported Performance Table'!D370,'Master List'!$B$45:$D$143,3,FALSE))</f>
        <v>#N/A</v>
      </c>
      <c r="J370" s="178" t="str">
        <f>IF('Reported Performance Table'!D370="","",
  IF('Reported Performance Table'!E370="Yes",
   IF('Reported Performance Table'!F370="Premium","Premium_LUNA_CCT","LUNA_CCT"),
   IF('Reported Performance Table'!B370="Outdoor Luminaires",
    IF(OR('Reported Performance Table'!D370="Fuel Pump Canopy Luminaires",'Reported Performance Table'!D370="Sports Lighting"),
     IF('Reported Performance Table'!F370="Premium","Premium_Sports_and_Fuel_Pump_CCT", "Sports_and_Fuel_Pump_CCT"),
     IF('Reported Performance Table'!F370="Premium","Premium_Outdoor_CCT","Outdoor_CCT")),
    IF('Reported Performance Table'!F370="Premium","Premium_CCT","Reported_CCT"))))</f>
        <v/>
      </c>
      <c r="K370" t="str">
        <f>IF('Reported Performance Table'!D370="","",IF(J370="LUNA_CCT",VLOOKUP('Reported Performance Table'!D370,'Master List'!$B$45:$E$143,4,FALSE),"Reported_BUG"))</f>
        <v/>
      </c>
      <c r="L370" t="str">
        <f>IF('Reported Performance Table'!D370="","",IF(AND('Reported Performance Table'!$E370="Yes",OR('Reported Performance Table'!$D370='Master List'!$B$45,'Reported Performance Table'!$D370='Master List'!$B$46,'Reported Performance Table'!$D370='Master List'!$B$47,'Reported Performance Table'!$D370='Master List'!$B$49,'Reported Performance Table'!$D370='Master List'!$B$51,'Reported Performance Table'!$D370='Master List'!$B$115,'Reported Performance Table'!$D370='Master List'!$B$118,'Reported Performance Table'!$D370='Master List'!$B$142)),"LUNA_Dimming","Dimming_Capability_and_Range"))</f>
        <v/>
      </c>
    </row>
    <row r="371" spans="1:12" x14ac:dyDescent="0.25">
      <c r="A371" s="54">
        <v>378</v>
      </c>
      <c r="B371" s="55"/>
      <c r="D371" s="21" t="e">
        <f>VLOOKUP('Reported Performance Table'!C371,'Master List'!$B$22:$C$41,2,FALSE)</f>
        <v>#N/A</v>
      </c>
      <c r="E371" t="e">
        <f>VLOOKUP('Reported Performance Table'!D371,'Master List'!$B$45:$C$143,2,FALSE)</f>
        <v>#N/A</v>
      </c>
      <c r="F371" t="e">
        <f>VLOOKUP('Reported Performance Table'!C371,'Master List'!$B$22:$D$42,3,FALSE)</f>
        <v>#N/A</v>
      </c>
      <c r="G371" s="100" t="e">
        <f>VLOOKUP('Reported Performance Table'!B371,'Master List'!$B$11:$D$19,3,FALSE)</f>
        <v>#N/A</v>
      </c>
      <c r="H371" t="e">
        <f t="shared" si="5"/>
        <v>#N/A</v>
      </c>
      <c r="I371" t="e">
        <f>IF(VLOOKUP('Reported Performance Table'!D371,'Master List'!$B$45:$D$143,3,FALSE)="","No",VLOOKUP('Reported Performance Table'!D371,'Master List'!$B$45:$D$143,3,FALSE))</f>
        <v>#N/A</v>
      </c>
      <c r="J371" s="178" t="str">
        <f>IF('Reported Performance Table'!D371="","",
  IF('Reported Performance Table'!E371="Yes",
   IF('Reported Performance Table'!F371="Premium","Premium_LUNA_CCT","LUNA_CCT"),
   IF('Reported Performance Table'!B371="Outdoor Luminaires",
    IF(OR('Reported Performance Table'!D371="Fuel Pump Canopy Luminaires",'Reported Performance Table'!D371="Sports Lighting"),
     IF('Reported Performance Table'!F371="Premium","Premium_Sports_and_Fuel_Pump_CCT", "Sports_and_Fuel_Pump_CCT"),
     IF('Reported Performance Table'!F371="Premium","Premium_Outdoor_CCT","Outdoor_CCT")),
    IF('Reported Performance Table'!F371="Premium","Premium_CCT","Reported_CCT"))))</f>
        <v/>
      </c>
      <c r="K371" t="str">
        <f>IF('Reported Performance Table'!D371="","",IF(J371="LUNA_CCT",VLOOKUP('Reported Performance Table'!D371,'Master List'!$B$45:$E$143,4,FALSE),"Reported_BUG"))</f>
        <v/>
      </c>
      <c r="L371" t="str">
        <f>IF('Reported Performance Table'!D371="","",IF(AND('Reported Performance Table'!$E371="Yes",OR('Reported Performance Table'!$D371='Master List'!$B$45,'Reported Performance Table'!$D371='Master List'!$B$46,'Reported Performance Table'!$D371='Master List'!$B$47,'Reported Performance Table'!$D371='Master List'!$B$49,'Reported Performance Table'!$D371='Master List'!$B$51,'Reported Performance Table'!$D371='Master List'!$B$115,'Reported Performance Table'!$D371='Master List'!$B$118,'Reported Performance Table'!$D371='Master List'!$B$142)),"LUNA_Dimming","Dimming_Capability_and_Range"))</f>
        <v/>
      </c>
    </row>
    <row r="372" spans="1:12" x14ac:dyDescent="0.25">
      <c r="A372" s="54">
        <v>379</v>
      </c>
      <c r="B372" s="55"/>
      <c r="D372" s="21" t="e">
        <f>VLOOKUP('Reported Performance Table'!C372,'Master List'!$B$22:$C$41,2,FALSE)</f>
        <v>#N/A</v>
      </c>
      <c r="E372" t="e">
        <f>VLOOKUP('Reported Performance Table'!D372,'Master List'!$B$45:$C$143,2,FALSE)</f>
        <v>#N/A</v>
      </c>
      <c r="F372" t="e">
        <f>VLOOKUP('Reported Performance Table'!C372,'Master List'!$B$22:$D$42,3,FALSE)</f>
        <v>#N/A</v>
      </c>
      <c r="G372" s="100" t="e">
        <f>VLOOKUP('Reported Performance Table'!B372,'Master List'!$B$11:$D$19,3,FALSE)</f>
        <v>#N/A</v>
      </c>
      <c r="H372" t="e">
        <f t="shared" si="5"/>
        <v>#N/A</v>
      </c>
      <c r="I372" t="e">
        <f>IF(VLOOKUP('Reported Performance Table'!D372,'Master List'!$B$45:$D$143,3,FALSE)="","No",VLOOKUP('Reported Performance Table'!D372,'Master List'!$B$45:$D$143,3,FALSE))</f>
        <v>#N/A</v>
      </c>
      <c r="J372" s="178" t="str">
        <f>IF('Reported Performance Table'!D372="","",
  IF('Reported Performance Table'!E372="Yes",
   IF('Reported Performance Table'!F372="Premium","Premium_LUNA_CCT","LUNA_CCT"),
   IF('Reported Performance Table'!B372="Outdoor Luminaires",
    IF(OR('Reported Performance Table'!D372="Fuel Pump Canopy Luminaires",'Reported Performance Table'!D372="Sports Lighting"),
     IF('Reported Performance Table'!F372="Premium","Premium_Sports_and_Fuel_Pump_CCT", "Sports_and_Fuel_Pump_CCT"),
     IF('Reported Performance Table'!F372="Premium","Premium_Outdoor_CCT","Outdoor_CCT")),
    IF('Reported Performance Table'!F372="Premium","Premium_CCT","Reported_CCT"))))</f>
        <v/>
      </c>
      <c r="K372" t="str">
        <f>IF('Reported Performance Table'!D372="","",IF(J372="LUNA_CCT",VLOOKUP('Reported Performance Table'!D372,'Master List'!$B$45:$E$143,4,FALSE),"Reported_BUG"))</f>
        <v/>
      </c>
      <c r="L372" t="str">
        <f>IF('Reported Performance Table'!D372="","",IF(AND('Reported Performance Table'!$E372="Yes",OR('Reported Performance Table'!$D372='Master List'!$B$45,'Reported Performance Table'!$D372='Master List'!$B$46,'Reported Performance Table'!$D372='Master List'!$B$47,'Reported Performance Table'!$D372='Master List'!$B$49,'Reported Performance Table'!$D372='Master List'!$B$51,'Reported Performance Table'!$D372='Master List'!$B$115,'Reported Performance Table'!$D372='Master List'!$B$118,'Reported Performance Table'!$D372='Master List'!$B$142)),"LUNA_Dimming","Dimming_Capability_and_Range"))</f>
        <v/>
      </c>
    </row>
    <row r="373" spans="1:12" x14ac:dyDescent="0.25">
      <c r="A373" s="54">
        <v>380</v>
      </c>
      <c r="B373" s="55"/>
      <c r="D373" s="21" t="e">
        <f>VLOOKUP('Reported Performance Table'!C373,'Master List'!$B$22:$C$41,2,FALSE)</f>
        <v>#N/A</v>
      </c>
      <c r="E373" t="e">
        <f>VLOOKUP('Reported Performance Table'!D373,'Master List'!$B$45:$C$143,2,FALSE)</f>
        <v>#N/A</v>
      </c>
      <c r="F373" t="e">
        <f>VLOOKUP('Reported Performance Table'!C373,'Master List'!$B$22:$D$42,3,FALSE)</f>
        <v>#N/A</v>
      </c>
      <c r="G373" s="100" t="e">
        <f>VLOOKUP('Reported Performance Table'!B373,'Master List'!$B$11:$D$19,3,FALSE)</f>
        <v>#N/A</v>
      </c>
      <c r="H373" t="e">
        <f t="shared" si="5"/>
        <v>#N/A</v>
      </c>
      <c r="I373" t="e">
        <f>IF(VLOOKUP('Reported Performance Table'!D373,'Master List'!$B$45:$D$143,3,FALSE)="","No",VLOOKUP('Reported Performance Table'!D373,'Master List'!$B$45:$D$143,3,FALSE))</f>
        <v>#N/A</v>
      </c>
      <c r="J373" s="178" t="str">
        <f>IF('Reported Performance Table'!D373="","",
  IF('Reported Performance Table'!E373="Yes",
   IF('Reported Performance Table'!F373="Premium","Premium_LUNA_CCT","LUNA_CCT"),
   IF('Reported Performance Table'!B373="Outdoor Luminaires",
    IF(OR('Reported Performance Table'!D373="Fuel Pump Canopy Luminaires",'Reported Performance Table'!D373="Sports Lighting"),
     IF('Reported Performance Table'!F373="Premium","Premium_Sports_and_Fuel_Pump_CCT", "Sports_and_Fuel_Pump_CCT"),
     IF('Reported Performance Table'!F373="Premium","Premium_Outdoor_CCT","Outdoor_CCT")),
    IF('Reported Performance Table'!F373="Premium","Premium_CCT","Reported_CCT"))))</f>
        <v/>
      </c>
      <c r="K373" t="str">
        <f>IF('Reported Performance Table'!D373="","",IF(J373="LUNA_CCT",VLOOKUP('Reported Performance Table'!D373,'Master List'!$B$45:$E$143,4,FALSE),"Reported_BUG"))</f>
        <v/>
      </c>
      <c r="L373" t="str">
        <f>IF('Reported Performance Table'!D373="","",IF(AND('Reported Performance Table'!$E373="Yes",OR('Reported Performance Table'!$D373='Master List'!$B$45,'Reported Performance Table'!$D373='Master List'!$B$46,'Reported Performance Table'!$D373='Master List'!$B$47,'Reported Performance Table'!$D373='Master List'!$B$49,'Reported Performance Table'!$D373='Master List'!$B$51,'Reported Performance Table'!$D373='Master List'!$B$115,'Reported Performance Table'!$D373='Master List'!$B$118,'Reported Performance Table'!$D373='Master List'!$B$142)),"LUNA_Dimming","Dimming_Capability_and_Range"))</f>
        <v/>
      </c>
    </row>
    <row r="374" spans="1:12" x14ac:dyDescent="0.25">
      <c r="A374" s="54">
        <v>381</v>
      </c>
      <c r="B374" s="55"/>
      <c r="D374" s="21" t="e">
        <f>VLOOKUP('Reported Performance Table'!C374,'Master List'!$B$22:$C$41,2,FALSE)</f>
        <v>#N/A</v>
      </c>
      <c r="E374" t="e">
        <f>VLOOKUP('Reported Performance Table'!D374,'Master List'!$B$45:$C$143,2,FALSE)</f>
        <v>#N/A</v>
      </c>
      <c r="F374" t="e">
        <f>VLOOKUP('Reported Performance Table'!C374,'Master List'!$B$22:$D$42,3,FALSE)</f>
        <v>#N/A</v>
      </c>
      <c r="G374" s="100" t="e">
        <f>VLOOKUP('Reported Performance Table'!B374,'Master List'!$B$11:$D$19,3,FALSE)</f>
        <v>#N/A</v>
      </c>
      <c r="H374" t="e">
        <f t="shared" si="5"/>
        <v>#N/A</v>
      </c>
      <c r="I374" t="e">
        <f>IF(VLOOKUP('Reported Performance Table'!D374,'Master List'!$B$45:$D$143,3,FALSE)="","No",VLOOKUP('Reported Performance Table'!D374,'Master List'!$B$45:$D$143,3,FALSE))</f>
        <v>#N/A</v>
      </c>
      <c r="J374" s="178" t="str">
        <f>IF('Reported Performance Table'!D374="","",
  IF('Reported Performance Table'!E374="Yes",
   IF('Reported Performance Table'!F374="Premium","Premium_LUNA_CCT","LUNA_CCT"),
   IF('Reported Performance Table'!B374="Outdoor Luminaires",
    IF(OR('Reported Performance Table'!D374="Fuel Pump Canopy Luminaires",'Reported Performance Table'!D374="Sports Lighting"),
     IF('Reported Performance Table'!F374="Premium","Premium_Sports_and_Fuel_Pump_CCT", "Sports_and_Fuel_Pump_CCT"),
     IF('Reported Performance Table'!F374="Premium","Premium_Outdoor_CCT","Outdoor_CCT")),
    IF('Reported Performance Table'!F374="Premium","Premium_CCT","Reported_CCT"))))</f>
        <v/>
      </c>
      <c r="K374" t="str">
        <f>IF('Reported Performance Table'!D374="","",IF(J374="LUNA_CCT",VLOOKUP('Reported Performance Table'!D374,'Master List'!$B$45:$E$143,4,FALSE),"Reported_BUG"))</f>
        <v/>
      </c>
      <c r="L374" t="str">
        <f>IF('Reported Performance Table'!D374="","",IF(AND('Reported Performance Table'!$E374="Yes",OR('Reported Performance Table'!$D374='Master List'!$B$45,'Reported Performance Table'!$D374='Master List'!$B$46,'Reported Performance Table'!$D374='Master List'!$B$47,'Reported Performance Table'!$D374='Master List'!$B$49,'Reported Performance Table'!$D374='Master List'!$B$51,'Reported Performance Table'!$D374='Master List'!$B$115,'Reported Performance Table'!$D374='Master List'!$B$118,'Reported Performance Table'!$D374='Master List'!$B$142)),"LUNA_Dimming","Dimming_Capability_and_Range"))</f>
        <v/>
      </c>
    </row>
    <row r="375" spans="1:12" x14ac:dyDescent="0.25">
      <c r="A375" s="54">
        <v>382</v>
      </c>
      <c r="B375" s="55"/>
      <c r="D375" s="21" t="e">
        <f>VLOOKUP('Reported Performance Table'!C375,'Master List'!$B$22:$C$41,2,FALSE)</f>
        <v>#N/A</v>
      </c>
      <c r="E375" t="e">
        <f>VLOOKUP('Reported Performance Table'!D375,'Master List'!$B$45:$C$143,2,FALSE)</f>
        <v>#N/A</v>
      </c>
      <c r="F375" t="e">
        <f>VLOOKUP('Reported Performance Table'!C375,'Master List'!$B$22:$D$42,3,FALSE)</f>
        <v>#N/A</v>
      </c>
      <c r="G375" s="100" t="e">
        <f>VLOOKUP('Reported Performance Table'!B375,'Master List'!$B$11:$D$19,3,FALSE)</f>
        <v>#N/A</v>
      </c>
      <c r="H375" t="e">
        <f t="shared" si="5"/>
        <v>#N/A</v>
      </c>
      <c r="I375" t="e">
        <f>IF(VLOOKUP('Reported Performance Table'!D375,'Master List'!$B$45:$D$143,3,FALSE)="","No",VLOOKUP('Reported Performance Table'!D375,'Master List'!$B$45:$D$143,3,FALSE))</f>
        <v>#N/A</v>
      </c>
      <c r="J375" s="178" t="str">
        <f>IF('Reported Performance Table'!D375="","",
  IF('Reported Performance Table'!E375="Yes",
   IF('Reported Performance Table'!F375="Premium","Premium_LUNA_CCT","LUNA_CCT"),
   IF('Reported Performance Table'!B375="Outdoor Luminaires",
    IF(OR('Reported Performance Table'!D375="Fuel Pump Canopy Luminaires",'Reported Performance Table'!D375="Sports Lighting"),
     IF('Reported Performance Table'!F375="Premium","Premium_Sports_and_Fuel_Pump_CCT", "Sports_and_Fuel_Pump_CCT"),
     IF('Reported Performance Table'!F375="Premium","Premium_Outdoor_CCT","Outdoor_CCT")),
    IF('Reported Performance Table'!F375="Premium","Premium_CCT","Reported_CCT"))))</f>
        <v/>
      </c>
      <c r="K375" t="str">
        <f>IF('Reported Performance Table'!D375="","",IF(J375="LUNA_CCT",VLOOKUP('Reported Performance Table'!D375,'Master List'!$B$45:$E$143,4,FALSE),"Reported_BUG"))</f>
        <v/>
      </c>
      <c r="L375" t="str">
        <f>IF('Reported Performance Table'!D375="","",IF(AND('Reported Performance Table'!$E375="Yes",OR('Reported Performance Table'!$D375='Master List'!$B$45,'Reported Performance Table'!$D375='Master List'!$B$46,'Reported Performance Table'!$D375='Master List'!$B$47,'Reported Performance Table'!$D375='Master List'!$B$49,'Reported Performance Table'!$D375='Master List'!$B$51,'Reported Performance Table'!$D375='Master List'!$B$115,'Reported Performance Table'!$D375='Master List'!$B$118,'Reported Performance Table'!$D375='Master List'!$B$142)),"LUNA_Dimming","Dimming_Capability_and_Range"))</f>
        <v/>
      </c>
    </row>
    <row r="376" spans="1:12" x14ac:dyDescent="0.25">
      <c r="A376" s="54">
        <v>383</v>
      </c>
      <c r="B376" s="55"/>
      <c r="D376" s="21" t="e">
        <f>VLOOKUP('Reported Performance Table'!C376,'Master List'!$B$22:$C$41,2,FALSE)</f>
        <v>#N/A</v>
      </c>
      <c r="E376" t="e">
        <f>VLOOKUP('Reported Performance Table'!D376,'Master List'!$B$45:$C$143,2,FALSE)</f>
        <v>#N/A</v>
      </c>
      <c r="F376" t="e">
        <f>VLOOKUP('Reported Performance Table'!C376,'Master List'!$B$22:$D$42,3,FALSE)</f>
        <v>#N/A</v>
      </c>
      <c r="G376" s="100" t="e">
        <f>VLOOKUP('Reported Performance Table'!B376,'Master List'!$B$11:$D$19,3,FALSE)</f>
        <v>#N/A</v>
      </c>
      <c r="H376" t="e">
        <f t="shared" si="5"/>
        <v>#N/A</v>
      </c>
      <c r="I376" t="e">
        <f>IF(VLOOKUP('Reported Performance Table'!D376,'Master List'!$B$45:$D$143,3,FALSE)="","No",VLOOKUP('Reported Performance Table'!D376,'Master List'!$B$45:$D$143,3,FALSE))</f>
        <v>#N/A</v>
      </c>
      <c r="J376" s="178" t="str">
        <f>IF('Reported Performance Table'!D376="","",
  IF('Reported Performance Table'!E376="Yes",
   IF('Reported Performance Table'!F376="Premium","Premium_LUNA_CCT","LUNA_CCT"),
   IF('Reported Performance Table'!B376="Outdoor Luminaires",
    IF(OR('Reported Performance Table'!D376="Fuel Pump Canopy Luminaires",'Reported Performance Table'!D376="Sports Lighting"),
     IF('Reported Performance Table'!F376="Premium","Premium_Sports_and_Fuel_Pump_CCT", "Sports_and_Fuel_Pump_CCT"),
     IF('Reported Performance Table'!F376="Premium","Premium_Outdoor_CCT","Outdoor_CCT")),
    IF('Reported Performance Table'!F376="Premium","Premium_CCT","Reported_CCT"))))</f>
        <v/>
      </c>
      <c r="K376" t="str">
        <f>IF('Reported Performance Table'!D376="","",IF(J376="LUNA_CCT",VLOOKUP('Reported Performance Table'!D376,'Master List'!$B$45:$E$143,4,FALSE),"Reported_BUG"))</f>
        <v/>
      </c>
      <c r="L376" t="str">
        <f>IF('Reported Performance Table'!D376="","",IF(AND('Reported Performance Table'!$E376="Yes",OR('Reported Performance Table'!$D376='Master List'!$B$45,'Reported Performance Table'!$D376='Master List'!$B$46,'Reported Performance Table'!$D376='Master List'!$B$47,'Reported Performance Table'!$D376='Master List'!$B$49,'Reported Performance Table'!$D376='Master List'!$B$51,'Reported Performance Table'!$D376='Master List'!$B$115,'Reported Performance Table'!$D376='Master List'!$B$118,'Reported Performance Table'!$D376='Master List'!$B$142)),"LUNA_Dimming","Dimming_Capability_and_Range"))</f>
        <v/>
      </c>
    </row>
    <row r="377" spans="1:12" x14ac:dyDescent="0.25">
      <c r="A377" s="54">
        <v>384</v>
      </c>
      <c r="B377" s="55"/>
      <c r="D377" s="21" t="e">
        <f>VLOOKUP('Reported Performance Table'!C377,'Master List'!$B$22:$C$41,2,FALSE)</f>
        <v>#N/A</v>
      </c>
      <c r="E377" t="e">
        <f>VLOOKUP('Reported Performance Table'!D377,'Master List'!$B$45:$C$143,2,FALSE)</f>
        <v>#N/A</v>
      </c>
      <c r="F377" t="e">
        <f>VLOOKUP('Reported Performance Table'!C377,'Master List'!$B$22:$D$42,3,FALSE)</f>
        <v>#N/A</v>
      </c>
      <c r="G377" s="100" t="e">
        <f>VLOOKUP('Reported Performance Table'!B377,'Master List'!$B$11:$D$19,3,FALSE)</f>
        <v>#N/A</v>
      </c>
      <c r="H377" t="e">
        <f t="shared" si="5"/>
        <v>#N/A</v>
      </c>
      <c r="I377" t="e">
        <f>IF(VLOOKUP('Reported Performance Table'!D377,'Master List'!$B$45:$D$143,3,FALSE)="","No",VLOOKUP('Reported Performance Table'!D377,'Master List'!$B$45:$D$143,3,FALSE))</f>
        <v>#N/A</v>
      </c>
      <c r="J377" s="178" t="str">
        <f>IF('Reported Performance Table'!D377="","",
  IF('Reported Performance Table'!E377="Yes",
   IF('Reported Performance Table'!F377="Premium","Premium_LUNA_CCT","LUNA_CCT"),
   IF('Reported Performance Table'!B377="Outdoor Luminaires",
    IF(OR('Reported Performance Table'!D377="Fuel Pump Canopy Luminaires",'Reported Performance Table'!D377="Sports Lighting"),
     IF('Reported Performance Table'!F377="Premium","Premium_Sports_and_Fuel_Pump_CCT", "Sports_and_Fuel_Pump_CCT"),
     IF('Reported Performance Table'!F377="Premium","Premium_Outdoor_CCT","Outdoor_CCT")),
    IF('Reported Performance Table'!F377="Premium","Premium_CCT","Reported_CCT"))))</f>
        <v/>
      </c>
      <c r="K377" t="str">
        <f>IF('Reported Performance Table'!D377="","",IF(J377="LUNA_CCT",VLOOKUP('Reported Performance Table'!D377,'Master List'!$B$45:$E$143,4,FALSE),"Reported_BUG"))</f>
        <v/>
      </c>
      <c r="L377" t="str">
        <f>IF('Reported Performance Table'!D377="","",IF(AND('Reported Performance Table'!$E377="Yes",OR('Reported Performance Table'!$D377='Master List'!$B$45,'Reported Performance Table'!$D377='Master List'!$B$46,'Reported Performance Table'!$D377='Master List'!$B$47,'Reported Performance Table'!$D377='Master List'!$B$49,'Reported Performance Table'!$D377='Master List'!$B$51,'Reported Performance Table'!$D377='Master List'!$B$115,'Reported Performance Table'!$D377='Master List'!$B$118,'Reported Performance Table'!$D377='Master List'!$B$142)),"LUNA_Dimming","Dimming_Capability_and_Range"))</f>
        <v/>
      </c>
    </row>
    <row r="378" spans="1:12" x14ac:dyDescent="0.25">
      <c r="A378" s="54">
        <v>385</v>
      </c>
      <c r="B378" s="55"/>
      <c r="D378" s="21" t="e">
        <f>VLOOKUP('Reported Performance Table'!C378,'Master List'!$B$22:$C$41,2,FALSE)</f>
        <v>#N/A</v>
      </c>
      <c r="E378" t="e">
        <f>VLOOKUP('Reported Performance Table'!D378,'Master List'!$B$45:$C$143,2,FALSE)</f>
        <v>#N/A</v>
      </c>
      <c r="F378" t="e">
        <f>VLOOKUP('Reported Performance Table'!C378,'Master List'!$B$22:$D$42,3,FALSE)</f>
        <v>#N/A</v>
      </c>
      <c r="G378" s="100" t="e">
        <f>VLOOKUP('Reported Performance Table'!B378,'Master List'!$B$11:$D$19,3,FALSE)</f>
        <v>#N/A</v>
      </c>
      <c r="H378" t="e">
        <f t="shared" si="5"/>
        <v>#N/A</v>
      </c>
      <c r="I378" t="e">
        <f>IF(VLOOKUP('Reported Performance Table'!D378,'Master List'!$B$45:$D$143,3,FALSE)="","No",VLOOKUP('Reported Performance Table'!D378,'Master List'!$B$45:$D$143,3,FALSE))</f>
        <v>#N/A</v>
      </c>
      <c r="J378" s="178" t="str">
        <f>IF('Reported Performance Table'!D378="","",
  IF('Reported Performance Table'!E378="Yes",
   IF('Reported Performance Table'!F378="Premium","Premium_LUNA_CCT","LUNA_CCT"),
   IF('Reported Performance Table'!B378="Outdoor Luminaires",
    IF(OR('Reported Performance Table'!D378="Fuel Pump Canopy Luminaires",'Reported Performance Table'!D378="Sports Lighting"),
     IF('Reported Performance Table'!F378="Premium","Premium_Sports_and_Fuel_Pump_CCT", "Sports_and_Fuel_Pump_CCT"),
     IF('Reported Performance Table'!F378="Premium","Premium_Outdoor_CCT","Outdoor_CCT")),
    IF('Reported Performance Table'!F378="Premium","Premium_CCT","Reported_CCT"))))</f>
        <v/>
      </c>
      <c r="K378" t="str">
        <f>IF('Reported Performance Table'!D378="","",IF(J378="LUNA_CCT",VLOOKUP('Reported Performance Table'!D378,'Master List'!$B$45:$E$143,4,FALSE),"Reported_BUG"))</f>
        <v/>
      </c>
      <c r="L378" t="str">
        <f>IF('Reported Performance Table'!D378="","",IF(AND('Reported Performance Table'!$E378="Yes",OR('Reported Performance Table'!$D378='Master List'!$B$45,'Reported Performance Table'!$D378='Master List'!$B$46,'Reported Performance Table'!$D378='Master List'!$B$47,'Reported Performance Table'!$D378='Master List'!$B$49,'Reported Performance Table'!$D378='Master List'!$B$51,'Reported Performance Table'!$D378='Master List'!$B$115,'Reported Performance Table'!$D378='Master List'!$B$118,'Reported Performance Table'!$D378='Master List'!$B$142)),"LUNA_Dimming","Dimming_Capability_and_Range"))</f>
        <v/>
      </c>
    </row>
    <row r="379" spans="1:12" x14ac:dyDescent="0.25">
      <c r="A379" s="54">
        <v>386</v>
      </c>
      <c r="B379" s="55"/>
      <c r="D379" s="21" t="e">
        <f>VLOOKUP('Reported Performance Table'!C379,'Master List'!$B$22:$C$41,2,FALSE)</f>
        <v>#N/A</v>
      </c>
      <c r="E379" t="e">
        <f>VLOOKUP('Reported Performance Table'!D379,'Master List'!$B$45:$C$143,2,FALSE)</f>
        <v>#N/A</v>
      </c>
      <c r="F379" t="e">
        <f>VLOOKUP('Reported Performance Table'!C379,'Master List'!$B$22:$D$42,3,FALSE)</f>
        <v>#N/A</v>
      </c>
      <c r="G379" s="100" t="e">
        <f>VLOOKUP('Reported Performance Table'!B379,'Master List'!$B$11:$D$19,3,FALSE)</f>
        <v>#N/A</v>
      </c>
      <c r="H379" t="e">
        <f t="shared" si="5"/>
        <v>#N/A</v>
      </c>
      <c r="I379" t="e">
        <f>IF(VLOOKUP('Reported Performance Table'!D379,'Master List'!$B$45:$D$143,3,FALSE)="","No",VLOOKUP('Reported Performance Table'!D379,'Master List'!$B$45:$D$143,3,FALSE))</f>
        <v>#N/A</v>
      </c>
      <c r="J379" s="178" t="str">
        <f>IF('Reported Performance Table'!D379="","",
  IF('Reported Performance Table'!E379="Yes",
   IF('Reported Performance Table'!F379="Premium","Premium_LUNA_CCT","LUNA_CCT"),
   IF('Reported Performance Table'!B379="Outdoor Luminaires",
    IF(OR('Reported Performance Table'!D379="Fuel Pump Canopy Luminaires",'Reported Performance Table'!D379="Sports Lighting"),
     IF('Reported Performance Table'!F379="Premium","Premium_Sports_and_Fuel_Pump_CCT", "Sports_and_Fuel_Pump_CCT"),
     IF('Reported Performance Table'!F379="Premium","Premium_Outdoor_CCT","Outdoor_CCT")),
    IF('Reported Performance Table'!F379="Premium","Premium_CCT","Reported_CCT"))))</f>
        <v/>
      </c>
      <c r="K379" t="str">
        <f>IF('Reported Performance Table'!D379="","",IF(J379="LUNA_CCT",VLOOKUP('Reported Performance Table'!D379,'Master List'!$B$45:$E$143,4,FALSE),"Reported_BUG"))</f>
        <v/>
      </c>
      <c r="L379" t="str">
        <f>IF('Reported Performance Table'!D379="","",IF(AND('Reported Performance Table'!$E379="Yes",OR('Reported Performance Table'!$D379='Master List'!$B$45,'Reported Performance Table'!$D379='Master List'!$B$46,'Reported Performance Table'!$D379='Master List'!$B$47,'Reported Performance Table'!$D379='Master List'!$B$49,'Reported Performance Table'!$D379='Master List'!$B$51,'Reported Performance Table'!$D379='Master List'!$B$115,'Reported Performance Table'!$D379='Master List'!$B$118,'Reported Performance Table'!$D379='Master List'!$B$142)),"LUNA_Dimming","Dimming_Capability_and_Range"))</f>
        <v/>
      </c>
    </row>
    <row r="380" spans="1:12" x14ac:dyDescent="0.25">
      <c r="A380" s="54">
        <v>387</v>
      </c>
      <c r="B380" s="55"/>
      <c r="D380" s="21" t="e">
        <f>VLOOKUP('Reported Performance Table'!C380,'Master List'!$B$22:$C$41,2,FALSE)</f>
        <v>#N/A</v>
      </c>
      <c r="E380" t="e">
        <f>VLOOKUP('Reported Performance Table'!D380,'Master List'!$B$45:$C$143,2,FALSE)</f>
        <v>#N/A</v>
      </c>
      <c r="F380" t="e">
        <f>VLOOKUP('Reported Performance Table'!C380,'Master List'!$B$22:$D$42,3,FALSE)</f>
        <v>#N/A</v>
      </c>
      <c r="G380" s="100" t="e">
        <f>VLOOKUP('Reported Performance Table'!B380,'Master List'!$B$11:$D$19,3,FALSE)</f>
        <v>#N/A</v>
      </c>
      <c r="H380" t="e">
        <f t="shared" si="5"/>
        <v>#N/A</v>
      </c>
      <c r="I380" t="e">
        <f>IF(VLOOKUP('Reported Performance Table'!D380,'Master List'!$B$45:$D$143,3,FALSE)="","No",VLOOKUP('Reported Performance Table'!D380,'Master List'!$B$45:$D$143,3,FALSE))</f>
        <v>#N/A</v>
      </c>
      <c r="J380" s="178" t="str">
        <f>IF('Reported Performance Table'!D380="","",
  IF('Reported Performance Table'!E380="Yes",
   IF('Reported Performance Table'!F380="Premium","Premium_LUNA_CCT","LUNA_CCT"),
   IF('Reported Performance Table'!B380="Outdoor Luminaires",
    IF(OR('Reported Performance Table'!D380="Fuel Pump Canopy Luminaires",'Reported Performance Table'!D380="Sports Lighting"),
     IF('Reported Performance Table'!F380="Premium","Premium_Sports_and_Fuel_Pump_CCT", "Sports_and_Fuel_Pump_CCT"),
     IF('Reported Performance Table'!F380="Premium","Premium_Outdoor_CCT","Outdoor_CCT")),
    IF('Reported Performance Table'!F380="Premium","Premium_CCT","Reported_CCT"))))</f>
        <v/>
      </c>
      <c r="K380" t="str">
        <f>IF('Reported Performance Table'!D380="","",IF(J380="LUNA_CCT",VLOOKUP('Reported Performance Table'!D380,'Master List'!$B$45:$E$143,4,FALSE),"Reported_BUG"))</f>
        <v/>
      </c>
      <c r="L380" t="str">
        <f>IF('Reported Performance Table'!D380="","",IF(AND('Reported Performance Table'!$E380="Yes",OR('Reported Performance Table'!$D380='Master List'!$B$45,'Reported Performance Table'!$D380='Master List'!$B$46,'Reported Performance Table'!$D380='Master List'!$B$47,'Reported Performance Table'!$D380='Master List'!$B$49,'Reported Performance Table'!$D380='Master List'!$B$51,'Reported Performance Table'!$D380='Master List'!$B$115,'Reported Performance Table'!$D380='Master List'!$B$118,'Reported Performance Table'!$D380='Master List'!$B$142)),"LUNA_Dimming","Dimming_Capability_and_Range"))</f>
        <v/>
      </c>
    </row>
    <row r="381" spans="1:12" x14ac:dyDescent="0.25">
      <c r="A381" s="54">
        <v>388</v>
      </c>
      <c r="B381" s="55"/>
      <c r="D381" s="21" t="e">
        <f>VLOOKUP('Reported Performance Table'!C381,'Master List'!$B$22:$C$41,2,FALSE)</f>
        <v>#N/A</v>
      </c>
      <c r="E381" t="e">
        <f>VLOOKUP('Reported Performance Table'!D381,'Master List'!$B$45:$C$143,2,FALSE)</f>
        <v>#N/A</v>
      </c>
      <c r="F381" t="e">
        <f>VLOOKUP('Reported Performance Table'!C381,'Master List'!$B$22:$D$42,3,FALSE)</f>
        <v>#N/A</v>
      </c>
      <c r="G381" s="100" t="e">
        <f>VLOOKUP('Reported Performance Table'!B381,'Master List'!$B$11:$D$19,3,FALSE)</f>
        <v>#N/A</v>
      </c>
      <c r="H381" t="e">
        <f t="shared" si="5"/>
        <v>#N/A</v>
      </c>
      <c r="I381" t="e">
        <f>IF(VLOOKUP('Reported Performance Table'!D381,'Master List'!$B$45:$D$143,3,FALSE)="","No",VLOOKUP('Reported Performance Table'!D381,'Master List'!$B$45:$D$143,3,FALSE))</f>
        <v>#N/A</v>
      </c>
      <c r="J381" s="178" t="str">
        <f>IF('Reported Performance Table'!D381="","",
  IF('Reported Performance Table'!E381="Yes",
   IF('Reported Performance Table'!F381="Premium","Premium_LUNA_CCT","LUNA_CCT"),
   IF('Reported Performance Table'!B381="Outdoor Luminaires",
    IF(OR('Reported Performance Table'!D381="Fuel Pump Canopy Luminaires",'Reported Performance Table'!D381="Sports Lighting"),
     IF('Reported Performance Table'!F381="Premium","Premium_Sports_and_Fuel_Pump_CCT", "Sports_and_Fuel_Pump_CCT"),
     IF('Reported Performance Table'!F381="Premium","Premium_Outdoor_CCT","Outdoor_CCT")),
    IF('Reported Performance Table'!F381="Premium","Premium_CCT","Reported_CCT"))))</f>
        <v/>
      </c>
      <c r="K381" t="str">
        <f>IF('Reported Performance Table'!D381="","",IF(J381="LUNA_CCT",VLOOKUP('Reported Performance Table'!D381,'Master List'!$B$45:$E$143,4,FALSE),"Reported_BUG"))</f>
        <v/>
      </c>
      <c r="L381" t="str">
        <f>IF('Reported Performance Table'!D381="","",IF(AND('Reported Performance Table'!$E381="Yes",OR('Reported Performance Table'!$D381='Master List'!$B$45,'Reported Performance Table'!$D381='Master List'!$B$46,'Reported Performance Table'!$D381='Master List'!$B$47,'Reported Performance Table'!$D381='Master List'!$B$49,'Reported Performance Table'!$D381='Master List'!$B$51,'Reported Performance Table'!$D381='Master List'!$B$115,'Reported Performance Table'!$D381='Master List'!$B$118,'Reported Performance Table'!$D381='Master List'!$B$142)),"LUNA_Dimming","Dimming_Capability_and_Range"))</f>
        <v/>
      </c>
    </row>
    <row r="382" spans="1:12" x14ac:dyDescent="0.25">
      <c r="A382" s="54">
        <v>389</v>
      </c>
      <c r="B382" s="55"/>
      <c r="D382" s="21" t="e">
        <f>VLOOKUP('Reported Performance Table'!C382,'Master List'!$B$22:$C$41,2,FALSE)</f>
        <v>#N/A</v>
      </c>
      <c r="E382" t="e">
        <f>VLOOKUP('Reported Performance Table'!D382,'Master List'!$B$45:$C$143,2,FALSE)</f>
        <v>#N/A</v>
      </c>
      <c r="F382" t="e">
        <f>VLOOKUP('Reported Performance Table'!C382,'Master List'!$B$22:$D$42,3,FALSE)</f>
        <v>#N/A</v>
      </c>
      <c r="G382" s="100" t="e">
        <f>VLOOKUP('Reported Performance Table'!B382,'Master List'!$B$11:$D$19,3,FALSE)</f>
        <v>#N/A</v>
      </c>
      <c r="H382" t="e">
        <f t="shared" si="5"/>
        <v>#N/A</v>
      </c>
      <c r="I382" t="e">
        <f>IF(VLOOKUP('Reported Performance Table'!D382,'Master List'!$B$45:$D$143,3,FALSE)="","No",VLOOKUP('Reported Performance Table'!D382,'Master List'!$B$45:$D$143,3,FALSE))</f>
        <v>#N/A</v>
      </c>
      <c r="J382" s="178" t="str">
        <f>IF('Reported Performance Table'!D382="","",
  IF('Reported Performance Table'!E382="Yes",
   IF('Reported Performance Table'!F382="Premium","Premium_LUNA_CCT","LUNA_CCT"),
   IF('Reported Performance Table'!B382="Outdoor Luminaires",
    IF(OR('Reported Performance Table'!D382="Fuel Pump Canopy Luminaires",'Reported Performance Table'!D382="Sports Lighting"),
     IF('Reported Performance Table'!F382="Premium","Premium_Sports_and_Fuel_Pump_CCT", "Sports_and_Fuel_Pump_CCT"),
     IF('Reported Performance Table'!F382="Premium","Premium_Outdoor_CCT","Outdoor_CCT")),
    IF('Reported Performance Table'!F382="Premium","Premium_CCT","Reported_CCT"))))</f>
        <v/>
      </c>
      <c r="K382" t="str">
        <f>IF('Reported Performance Table'!D382="","",IF(J382="LUNA_CCT",VLOOKUP('Reported Performance Table'!D382,'Master List'!$B$45:$E$143,4,FALSE),"Reported_BUG"))</f>
        <v/>
      </c>
      <c r="L382" t="str">
        <f>IF('Reported Performance Table'!D382="","",IF(AND('Reported Performance Table'!$E382="Yes",OR('Reported Performance Table'!$D382='Master List'!$B$45,'Reported Performance Table'!$D382='Master List'!$B$46,'Reported Performance Table'!$D382='Master List'!$B$47,'Reported Performance Table'!$D382='Master List'!$B$49,'Reported Performance Table'!$D382='Master List'!$B$51,'Reported Performance Table'!$D382='Master List'!$B$115,'Reported Performance Table'!$D382='Master List'!$B$118,'Reported Performance Table'!$D382='Master List'!$B$142)),"LUNA_Dimming","Dimming_Capability_and_Range"))</f>
        <v/>
      </c>
    </row>
    <row r="383" spans="1:12" x14ac:dyDescent="0.25">
      <c r="A383" s="54">
        <v>390</v>
      </c>
      <c r="B383" s="55"/>
      <c r="D383" s="21" t="e">
        <f>VLOOKUP('Reported Performance Table'!C383,'Master List'!$B$22:$C$41,2,FALSE)</f>
        <v>#N/A</v>
      </c>
      <c r="E383" t="e">
        <f>VLOOKUP('Reported Performance Table'!D383,'Master List'!$B$45:$C$143,2,FALSE)</f>
        <v>#N/A</v>
      </c>
      <c r="F383" t="e">
        <f>VLOOKUP('Reported Performance Table'!C383,'Master List'!$B$22:$D$42,3,FALSE)</f>
        <v>#N/A</v>
      </c>
      <c r="G383" s="100" t="e">
        <f>VLOOKUP('Reported Performance Table'!B383,'Master List'!$B$11:$D$19,3,FALSE)</f>
        <v>#N/A</v>
      </c>
      <c r="H383" t="e">
        <f t="shared" si="5"/>
        <v>#N/A</v>
      </c>
      <c r="I383" t="e">
        <f>IF(VLOOKUP('Reported Performance Table'!D383,'Master List'!$B$45:$D$143,3,FALSE)="","No",VLOOKUP('Reported Performance Table'!D383,'Master List'!$B$45:$D$143,3,FALSE))</f>
        <v>#N/A</v>
      </c>
      <c r="J383" s="178" t="str">
        <f>IF('Reported Performance Table'!D383="","",
  IF('Reported Performance Table'!E383="Yes",
   IF('Reported Performance Table'!F383="Premium","Premium_LUNA_CCT","LUNA_CCT"),
   IF('Reported Performance Table'!B383="Outdoor Luminaires",
    IF(OR('Reported Performance Table'!D383="Fuel Pump Canopy Luminaires",'Reported Performance Table'!D383="Sports Lighting"),
     IF('Reported Performance Table'!F383="Premium","Premium_Sports_and_Fuel_Pump_CCT", "Sports_and_Fuel_Pump_CCT"),
     IF('Reported Performance Table'!F383="Premium","Premium_Outdoor_CCT","Outdoor_CCT")),
    IF('Reported Performance Table'!F383="Premium","Premium_CCT","Reported_CCT"))))</f>
        <v/>
      </c>
      <c r="K383" t="str">
        <f>IF('Reported Performance Table'!D383="","",IF(J383="LUNA_CCT",VLOOKUP('Reported Performance Table'!D383,'Master List'!$B$45:$E$143,4,FALSE),"Reported_BUG"))</f>
        <v/>
      </c>
      <c r="L383" t="str">
        <f>IF('Reported Performance Table'!D383="","",IF(AND('Reported Performance Table'!$E383="Yes",OR('Reported Performance Table'!$D383='Master List'!$B$45,'Reported Performance Table'!$D383='Master List'!$B$46,'Reported Performance Table'!$D383='Master List'!$B$47,'Reported Performance Table'!$D383='Master List'!$B$49,'Reported Performance Table'!$D383='Master List'!$B$51,'Reported Performance Table'!$D383='Master List'!$B$115,'Reported Performance Table'!$D383='Master List'!$B$118,'Reported Performance Table'!$D383='Master List'!$B$142)),"LUNA_Dimming","Dimming_Capability_and_Range"))</f>
        <v/>
      </c>
    </row>
    <row r="384" spans="1:12" x14ac:dyDescent="0.25">
      <c r="A384" s="54">
        <v>391</v>
      </c>
      <c r="B384" s="55"/>
      <c r="D384" s="21" t="e">
        <f>VLOOKUP('Reported Performance Table'!C384,'Master List'!$B$22:$C$41,2,FALSE)</f>
        <v>#N/A</v>
      </c>
      <c r="E384" t="e">
        <f>VLOOKUP('Reported Performance Table'!D384,'Master List'!$B$45:$C$143,2,FALSE)</f>
        <v>#N/A</v>
      </c>
      <c r="F384" t="e">
        <f>VLOOKUP('Reported Performance Table'!C384,'Master List'!$B$22:$D$42,3,FALSE)</f>
        <v>#N/A</v>
      </c>
      <c r="G384" s="100" t="e">
        <f>VLOOKUP('Reported Performance Table'!B384,'Master List'!$B$11:$D$19,3,FALSE)</f>
        <v>#N/A</v>
      </c>
      <c r="H384" t="e">
        <f t="shared" si="5"/>
        <v>#N/A</v>
      </c>
      <c r="I384" t="e">
        <f>IF(VLOOKUP('Reported Performance Table'!D384,'Master List'!$B$45:$D$143,3,FALSE)="","No",VLOOKUP('Reported Performance Table'!D384,'Master List'!$B$45:$D$143,3,FALSE))</f>
        <v>#N/A</v>
      </c>
      <c r="J384" s="178" t="str">
        <f>IF('Reported Performance Table'!D384="","",
  IF('Reported Performance Table'!E384="Yes",
   IF('Reported Performance Table'!F384="Premium","Premium_LUNA_CCT","LUNA_CCT"),
   IF('Reported Performance Table'!B384="Outdoor Luminaires",
    IF(OR('Reported Performance Table'!D384="Fuel Pump Canopy Luminaires",'Reported Performance Table'!D384="Sports Lighting"),
     IF('Reported Performance Table'!F384="Premium","Premium_Sports_and_Fuel_Pump_CCT", "Sports_and_Fuel_Pump_CCT"),
     IF('Reported Performance Table'!F384="Premium","Premium_Outdoor_CCT","Outdoor_CCT")),
    IF('Reported Performance Table'!F384="Premium","Premium_CCT","Reported_CCT"))))</f>
        <v/>
      </c>
      <c r="K384" t="str">
        <f>IF('Reported Performance Table'!D384="","",IF(J384="LUNA_CCT",VLOOKUP('Reported Performance Table'!D384,'Master List'!$B$45:$E$143,4,FALSE),"Reported_BUG"))</f>
        <v/>
      </c>
      <c r="L384" t="str">
        <f>IF('Reported Performance Table'!D384="","",IF(AND('Reported Performance Table'!$E384="Yes",OR('Reported Performance Table'!$D384='Master List'!$B$45,'Reported Performance Table'!$D384='Master List'!$B$46,'Reported Performance Table'!$D384='Master List'!$B$47,'Reported Performance Table'!$D384='Master List'!$B$49,'Reported Performance Table'!$D384='Master List'!$B$51,'Reported Performance Table'!$D384='Master List'!$B$115,'Reported Performance Table'!$D384='Master List'!$B$118,'Reported Performance Table'!$D384='Master List'!$B$142)),"LUNA_Dimming","Dimming_Capability_and_Range"))</f>
        <v/>
      </c>
    </row>
    <row r="385" spans="1:12" x14ac:dyDescent="0.25">
      <c r="A385" s="54">
        <v>392</v>
      </c>
      <c r="B385" s="55"/>
      <c r="D385" s="21" t="e">
        <f>VLOOKUP('Reported Performance Table'!C385,'Master List'!$B$22:$C$41,2,FALSE)</f>
        <v>#N/A</v>
      </c>
      <c r="E385" t="e">
        <f>VLOOKUP('Reported Performance Table'!D385,'Master List'!$B$45:$C$143,2,FALSE)</f>
        <v>#N/A</v>
      </c>
      <c r="F385" t="e">
        <f>VLOOKUP('Reported Performance Table'!C385,'Master List'!$B$22:$D$42,3,FALSE)</f>
        <v>#N/A</v>
      </c>
      <c r="G385" s="100" t="e">
        <f>VLOOKUP('Reported Performance Table'!B385,'Master List'!$B$11:$D$19,3,FALSE)</f>
        <v>#N/A</v>
      </c>
      <c r="H385" t="e">
        <f t="shared" si="5"/>
        <v>#N/A</v>
      </c>
      <c r="I385" t="e">
        <f>IF(VLOOKUP('Reported Performance Table'!D385,'Master List'!$B$45:$D$143,3,FALSE)="","No",VLOOKUP('Reported Performance Table'!D385,'Master List'!$B$45:$D$143,3,FALSE))</f>
        <v>#N/A</v>
      </c>
      <c r="J385" s="178" t="str">
        <f>IF('Reported Performance Table'!D385="","",
  IF('Reported Performance Table'!E385="Yes",
   IF('Reported Performance Table'!F385="Premium","Premium_LUNA_CCT","LUNA_CCT"),
   IF('Reported Performance Table'!B385="Outdoor Luminaires",
    IF(OR('Reported Performance Table'!D385="Fuel Pump Canopy Luminaires",'Reported Performance Table'!D385="Sports Lighting"),
     IF('Reported Performance Table'!F385="Premium","Premium_Sports_and_Fuel_Pump_CCT", "Sports_and_Fuel_Pump_CCT"),
     IF('Reported Performance Table'!F385="Premium","Premium_Outdoor_CCT","Outdoor_CCT")),
    IF('Reported Performance Table'!F385="Premium","Premium_CCT","Reported_CCT"))))</f>
        <v/>
      </c>
      <c r="K385" t="str">
        <f>IF('Reported Performance Table'!D385="","",IF(J385="LUNA_CCT",VLOOKUP('Reported Performance Table'!D385,'Master List'!$B$45:$E$143,4,FALSE),"Reported_BUG"))</f>
        <v/>
      </c>
      <c r="L385" t="str">
        <f>IF('Reported Performance Table'!D385="","",IF(AND('Reported Performance Table'!$E385="Yes",OR('Reported Performance Table'!$D385='Master List'!$B$45,'Reported Performance Table'!$D385='Master List'!$B$46,'Reported Performance Table'!$D385='Master List'!$B$47,'Reported Performance Table'!$D385='Master List'!$B$49,'Reported Performance Table'!$D385='Master List'!$B$51,'Reported Performance Table'!$D385='Master List'!$B$115,'Reported Performance Table'!$D385='Master List'!$B$118,'Reported Performance Table'!$D385='Master List'!$B$142)),"LUNA_Dimming","Dimming_Capability_and_Range"))</f>
        <v/>
      </c>
    </row>
    <row r="386" spans="1:12" x14ac:dyDescent="0.25">
      <c r="A386" s="54">
        <v>393</v>
      </c>
      <c r="B386" s="55"/>
      <c r="D386" s="21" t="e">
        <f>VLOOKUP('Reported Performance Table'!C386,'Master List'!$B$22:$C$41,2,FALSE)</f>
        <v>#N/A</v>
      </c>
      <c r="E386" t="e">
        <f>VLOOKUP('Reported Performance Table'!D386,'Master List'!$B$45:$C$143,2,FALSE)</f>
        <v>#N/A</v>
      </c>
      <c r="F386" t="e">
        <f>VLOOKUP('Reported Performance Table'!C386,'Master List'!$B$22:$D$42,3,FALSE)</f>
        <v>#N/A</v>
      </c>
      <c r="G386" s="100" t="e">
        <f>VLOOKUP('Reported Performance Table'!B386,'Master List'!$B$11:$D$19,3,FALSE)</f>
        <v>#N/A</v>
      </c>
      <c r="H386" t="e">
        <f t="shared" si="5"/>
        <v>#N/A</v>
      </c>
      <c r="I386" t="e">
        <f>IF(VLOOKUP('Reported Performance Table'!D386,'Master List'!$B$45:$D$143,3,FALSE)="","No",VLOOKUP('Reported Performance Table'!D386,'Master List'!$B$45:$D$143,3,FALSE))</f>
        <v>#N/A</v>
      </c>
      <c r="J386" s="178" t="str">
        <f>IF('Reported Performance Table'!D386="","",
  IF('Reported Performance Table'!E386="Yes",
   IF('Reported Performance Table'!F386="Premium","Premium_LUNA_CCT","LUNA_CCT"),
   IF('Reported Performance Table'!B386="Outdoor Luminaires",
    IF(OR('Reported Performance Table'!D386="Fuel Pump Canopy Luminaires",'Reported Performance Table'!D386="Sports Lighting"),
     IF('Reported Performance Table'!F386="Premium","Premium_Sports_and_Fuel_Pump_CCT", "Sports_and_Fuel_Pump_CCT"),
     IF('Reported Performance Table'!F386="Premium","Premium_Outdoor_CCT","Outdoor_CCT")),
    IF('Reported Performance Table'!F386="Premium","Premium_CCT","Reported_CCT"))))</f>
        <v/>
      </c>
      <c r="K386" t="str">
        <f>IF('Reported Performance Table'!D386="","",IF(J386="LUNA_CCT",VLOOKUP('Reported Performance Table'!D386,'Master List'!$B$45:$E$143,4,FALSE),"Reported_BUG"))</f>
        <v/>
      </c>
      <c r="L386" t="str">
        <f>IF('Reported Performance Table'!D386="","",IF(AND('Reported Performance Table'!$E386="Yes",OR('Reported Performance Table'!$D386='Master List'!$B$45,'Reported Performance Table'!$D386='Master List'!$B$46,'Reported Performance Table'!$D386='Master List'!$B$47,'Reported Performance Table'!$D386='Master List'!$B$49,'Reported Performance Table'!$D386='Master List'!$B$51,'Reported Performance Table'!$D386='Master List'!$B$115,'Reported Performance Table'!$D386='Master List'!$B$118,'Reported Performance Table'!$D386='Master List'!$B$142)),"LUNA_Dimming","Dimming_Capability_and_Range"))</f>
        <v/>
      </c>
    </row>
    <row r="387" spans="1:12" x14ac:dyDescent="0.25">
      <c r="A387" s="54">
        <v>394</v>
      </c>
      <c r="B387" s="55"/>
      <c r="D387" s="21" t="e">
        <f>VLOOKUP('Reported Performance Table'!C387,'Master List'!$B$22:$C$41,2,FALSE)</f>
        <v>#N/A</v>
      </c>
      <c r="E387" t="e">
        <f>VLOOKUP('Reported Performance Table'!D387,'Master List'!$B$45:$C$143,2,FALSE)</f>
        <v>#N/A</v>
      </c>
      <c r="F387" t="e">
        <f>VLOOKUP('Reported Performance Table'!C387,'Master List'!$B$22:$D$42,3,FALSE)</f>
        <v>#N/A</v>
      </c>
      <c r="G387" s="100" t="e">
        <f>VLOOKUP('Reported Performance Table'!B387,'Master List'!$B$11:$D$19,3,FALSE)</f>
        <v>#N/A</v>
      </c>
      <c r="H387" t="e">
        <f t="shared" si="5"/>
        <v>#N/A</v>
      </c>
      <c r="I387" t="e">
        <f>IF(VLOOKUP('Reported Performance Table'!D387,'Master List'!$B$45:$D$143,3,FALSE)="","No",VLOOKUP('Reported Performance Table'!D387,'Master List'!$B$45:$D$143,3,FALSE))</f>
        <v>#N/A</v>
      </c>
      <c r="J387" s="178" t="str">
        <f>IF('Reported Performance Table'!D387="","",
  IF('Reported Performance Table'!E387="Yes",
   IF('Reported Performance Table'!F387="Premium","Premium_LUNA_CCT","LUNA_CCT"),
   IF('Reported Performance Table'!B387="Outdoor Luminaires",
    IF(OR('Reported Performance Table'!D387="Fuel Pump Canopy Luminaires",'Reported Performance Table'!D387="Sports Lighting"),
     IF('Reported Performance Table'!F387="Premium","Premium_Sports_and_Fuel_Pump_CCT", "Sports_and_Fuel_Pump_CCT"),
     IF('Reported Performance Table'!F387="Premium","Premium_Outdoor_CCT","Outdoor_CCT")),
    IF('Reported Performance Table'!F387="Premium","Premium_CCT","Reported_CCT"))))</f>
        <v/>
      </c>
      <c r="K387" t="str">
        <f>IF('Reported Performance Table'!D387="","",IF(J387="LUNA_CCT",VLOOKUP('Reported Performance Table'!D387,'Master List'!$B$45:$E$143,4,FALSE),"Reported_BUG"))</f>
        <v/>
      </c>
      <c r="L387" t="str">
        <f>IF('Reported Performance Table'!D387="","",IF(AND('Reported Performance Table'!$E387="Yes",OR('Reported Performance Table'!$D387='Master List'!$B$45,'Reported Performance Table'!$D387='Master List'!$B$46,'Reported Performance Table'!$D387='Master List'!$B$47,'Reported Performance Table'!$D387='Master List'!$B$49,'Reported Performance Table'!$D387='Master List'!$B$51,'Reported Performance Table'!$D387='Master List'!$B$115,'Reported Performance Table'!$D387='Master List'!$B$118,'Reported Performance Table'!$D387='Master List'!$B$142)),"LUNA_Dimming","Dimming_Capability_and_Range"))</f>
        <v/>
      </c>
    </row>
    <row r="388" spans="1:12" x14ac:dyDescent="0.25">
      <c r="A388" s="54">
        <v>395</v>
      </c>
      <c r="B388" s="55"/>
      <c r="D388" s="21" t="e">
        <f>VLOOKUP('Reported Performance Table'!C388,'Master List'!$B$22:$C$41,2,FALSE)</f>
        <v>#N/A</v>
      </c>
      <c r="E388" t="e">
        <f>VLOOKUP('Reported Performance Table'!D388,'Master List'!$B$45:$C$143,2,FALSE)</f>
        <v>#N/A</v>
      </c>
      <c r="F388" t="e">
        <f>VLOOKUP('Reported Performance Table'!C388,'Master List'!$B$22:$D$42,3,FALSE)</f>
        <v>#N/A</v>
      </c>
      <c r="G388" s="100" t="e">
        <f>VLOOKUP('Reported Performance Table'!B388,'Master List'!$B$11:$D$19,3,FALSE)</f>
        <v>#N/A</v>
      </c>
      <c r="H388" t="e">
        <f t="shared" si="5"/>
        <v>#N/A</v>
      </c>
      <c r="I388" t="e">
        <f>IF(VLOOKUP('Reported Performance Table'!D388,'Master List'!$B$45:$D$143,3,FALSE)="","No",VLOOKUP('Reported Performance Table'!D388,'Master List'!$B$45:$D$143,3,FALSE))</f>
        <v>#N/A</v>
      </c>
      <c r="J388" s="178" t="str">
        <f>IF('Reported Performance Table'!D388="","",
  IF('Reported Performance Table'!E388="Yes",
   IF('Reported Performance Table'!F388="Premium","Premium_LUNA_CCT","LUNA_CCT"),
   IF('Reported Performance Table'!B388="Outdoor Luminaires",
    IF(OR('Reported Performance Table'!D388="Fuel Pump Canopy Luminaires",'Reported Performance Table'!D388="Sports Lighting"),
     IF('Reported Performance Table'!F388="Premium","Premium_Sports_and_Fuel_Pump_CCT", "Sports_and_Fuel_Pump_CCT"),
     IF('Reported Performance Table'!F388="Premium","Premium_Outdoor_CCT","Outdoor_CCT")),
    IF('Reported Performance Table'!F388="Premium","Premium_CCT","Reported_CCT"))))</f>
        <v/>
      </c>
      <c r="K388" t="str">
        <f>IF('Reported Performance Table'!D388="","",IF(J388="LUNA_CCT",VLOOKUP('Reported Performance Table'!D388,'Master List'!$B$45:$E$143,4,FALSE),"Reported_BUG"))</f>
        <v/>
      </c>
      <c r="L388" t="str">
        <f>IF('Reported Performance Table'!D388="","",IF(AND('Reported Performance Table'!$E388="Yes",OR('Reported Performance Table'!$D388='Master List'!$B$45,'Reported Performance Table'!$D388='Master List'!$B$46,'Reported Performance Table'!$D388='Master List'!$B$47,'Reported Performance Table'!$D388='Master List'!$B$49,'Reported Performance Table'!$D388='Master List'!$B$51,'Reported Performance Table'!$D388='Master List'!$B$115,'Reported Performance Table'!$D388='Master List'!$B$118,'Reported Performance Table'!$D388='Master List'!$B$142)),"LUNA_Dimming","Dimming_Capability_and_Range"))</f>
        <v/>
      </c>
    </row>
    <row r="389" spans="1:12" x14ac:dyDescent="0.25">
      <c r="A389" s="54">
        <v>396</v>
      </c>
      <c r="B389" s="55"/>
      <c r="D389" s="21" t="e">
        <f>VLOOKUP('Reported Performance Table'!C389,'Master List'!$B$22:$C$41,2,FALSE)</f>
        <v>#N/A</v>
      </c>
      <c r="E389" t="e">
        <f>VLOOKUP('Reported Performance Table'!D389,'Master List'!$B$45:$C$143,2,FALSE)</f>
        <v>#N/A</v>
      </c>
      <c r="F389" t="e">
        <f>VLOOKUP('Reported Performance Table'!C389,'Master List'!$B$22:$D$42,3,FALSE)</f>
        <v>#N/A</v>
      </c>
      <c r="G389" s="100" t="e">
        <f>VLOOKUP('Reported Performance Table'!B389,'Master List'!$B$11:$D$19,3,FALSE)</f>
        <v>#N/A</v>
      </c>
      <c r="H389" t="e">
        <f t="shared" si="5"/>
        <v>#N/A</v>
      </c>
      <c r="I389" t="e">
        <f>IF(VLOOKUP('Reported Performance Table'!D389,'Master List'!$B$45:$D$143,3,FALSE)="","No",VLOOKUP('Reported Performance Table'!D389,'Master List'!$B$45:$D$143,3,FALSE))</f>
        <v>#N/A</v>
      </c>
      <c r="J389" s="178" t="str">
        <f>IF('Reported Performance Table'!D389="","",
  IF('Reported Performance Table'!E389="Yes",
   IF('Reported Performance Table'!F389="Premium","Premium_LUNA_CCT","LUNA_CCT"),
   IF('Reported Performance Table'!B389="Outdoor Luminaires",
    IF(OR('Reported Performance Table'!D389="Fuel Pump Canopy Luminaires",'Reported Performance Table'!D389="Sports Lighting"),
     IF('Reported Performance Table'!F389="Premium","Premium_Sports_and_Fuel_Pump_CCT", "Sports_and_Fuel_Pump_CCT"),
     IF('Reported Performance Table'!F389="Premium","Premium_Outdoor_CCT","Outdoor_CCT")),
    IF('Reported Performance Table'!F389="Premium","Premium_CCT","Reported_CCT"))))</f>
        <v/>
      </c>
      <c r="K389" t="str">
        <f>IF('Reported Performance Table'!D389="","",IF(J389="LUNA_CCT",VLOOKUP('Reported Performance Table'!D389,'Master List'!$B$45:$E$143,4,FALSE),"Reported_BUG"))</f>
        <v/>
      </c>
      <c r="L389" t="str">
        <f>IF('Reported Performance Table'!D389="","",IF(AND('Reported Performance Table'!$E389="Yes",OR('Reported Performance Table'!$D389='Master List'!$B$45,'Reported Performance Table'!$D389='Master List'!$B$46,'Reported Performance Table'!$D389='Master List'!$B$47,'Reported Performance Table'!$D389='Master List'!$B$49,'Reported Performance Table'!$D389='Master List'!$B$51,'Reported Performance Table'!$D389='Master List'!$B$115,'Reported Performance Table'!$D389='Master List'!$B$118,'Reported Performance Table'!$D389='Master List'!$B$142)),"LUNA_Dimming","Dimming_Capability_and_Range"))</f>
        <v/>
      </c>
    </row>
    <row r="390" spans="1:12" x14ac:dyDescent="0.25">
      <c r="A390" s="54">
        <v>397</v>
      </c>
      <c r="B390" s="55"/>
      <c r="D390" s="21" t="e">
        <f>VLOOKUP('Reported Performance Table'!C390,'Master List'!$B$22:$C$41,2,FALSE)</f>
        <v>#N/A</v>
      </c>
      <c r="E390" t="e">
        <f>VLOOKUP('Reported Performance Table'!D390,'Master List'!$B$45:$C$143,2,FALSE)</f>
        <v>#N/A</v>
      </c>
      <c r="F390" t="e">
        <f>VLOOKUP('Reported Performance Table'!C390,'Master List'!$B$22:$D$42,3,FALSE)</f>
        <v>#N/A</v>
      </c>
      <c r="G390" s="100" t="e">
        <f>VLOOKUP('Reported Performance Table'!B390,'Master List'!$B$11:$D$19,3,FALSE)</f>
        <v>#N/A</v>
      </c>
      <c r="H390" t="e">
        <f t="shared" si="5"/>
        <v>#N/A</v>
      </c>
      <c r="I390" t="e">
        <f>IF(VLOOKUP('Reported Performance Table'!D390,'Master List'!$B$45:$D$143,3,FALSE)="","No",VLOOKUP('Reported Performance Table'!D390,'Master List'!$B$45:$D$143,3,FALSE))</f>
        <v>#N/A</v>
      </c>
      <c r="J390" s="178" t="str">
        <f>IF('Reported Performance Table'!D390="","",
  IF('Reported Performance Table'!E390="Yes",
   IF('Reported Performance Table'!F390="Premium","Premium_LUNA_CCT","LUNA_CCT"),
   IF('Reported Performance Table'!B390="Outdoor Luminaires",
    IF(OR('Reported Performance Table'!D390="Fuel Pump Canopy Luminaires",'Reported Performance Table'!D390="Sports Lighting"),
     IF('Reported Performance Table'!F390="Premium","Premium_Sports_and_Fuel_Pump_CCT", "Sports_and_Fuel_Pump_CCT"),
     IF('Reported Performance Table'!F390="Premium","Premium_Outdoor_CCT","Outdoor_CCT")),
    IF('Reported Performance Table'!F390="Premium","Premium_CCT","Reported_CCT"))))</f>
        <v/>
      </c>
      <c r="K390" t="str">
        <f>IF('Reported Performance Table'!D390="","",IF(J390="LUNA_CCT",VLOOKUP('Reported Performance Table'!D390,'Master List'!$B$45:$E$143,4,FALSE),"Reported_BUG"))</f>
        <v/>
      </c>
      <c r="L390" t="str">
        <f>IF('Reported Performance Table'!D390="","",IF(AND('Reported Performance Table'!$E390="Yes",OR('Reported Performance Table'!$D390='Master List'!$B$45,'Reported Performance Table'!$D390='Master List'!$B$46,'Reported Performance Table'!$D390='Master List'!$B$47,'Reported Performance Table'!$D390='Master List'!$B$49,'Reported Performance Table'!$D390='Master List'!$B$51,'Reported Performance Table'!$D390='Master List'!$B$115,'Reported Performance Table'!$D390='Master List'!$B$118,'Reported Performance Table'!$D390='Master List'!$B$142)),"LUNA_Dimming","Dimming_Capability_and_Range"))</f>
        <v/>
      </c>
    </row>
    <row r="391" spans="1:12" x14ac:dyDescent="0.25">
      <c r="A391" s="54">
        <v>398</v>
      </c>
      <c r="B391" s="55"/>
      <c r="D391" s="21" t="e">
        <f>VLOOKUP('Reported Performance Table'!C391,'Master List'!$B$22:$C$41,2,FALSE)</f>
        <v>#N/A</v>
      </c>
      <c r="E391" t="e">
        <f>VLOOKUP('Reported Performance Table'!D391,'Master List'!$B$45:$C$143,2,FALSE)</f>
        <v>#N/A</v>
      </c>
      <c r="F391" t="e">
        <f>VLOOKUP('Reported Performance Table'!C391,'Master List'!$B$22:$D$42,3,FALSE)</f>
        <v>#N/A</v>
      </c>
      <c r="G391" s="100" t="e">
        <f>VLOOKUP('Reported Performance Table'!B391,'Master List'!$B$11:$D$19,3,FALSE)</f>
        <v>#N/A</v>
      </c>
      <c r="H391" t="e">
        <f t="shared" si="5"/>
        <v>#N/A</v>
      </c>
      <c r="I391" t="e">
        <f>IF(VLOOKUP('Reported Performance Table'!D391,'Master List'!$B$45:$D$143,3,FALSE)="","No",VLOOKUP('Reported Performance Table'!D391,'Master List'!$B$45:$D$143,3,FALSE))</f>
        <v>#N/A</v>
      </c>
      <c r="J391" s="178" t="str">
        <f>IF('Reported Performance Table'!D391="","",
  IF('Reported Performance Table'!E391="Yes",
   IF('Reported Performance Table'!F391="Premium","Premium_LUNA_CCT","LUNA_CCT"),
   IF('Reported Performance Table'!B391="Outdoor Luminaires",
    IF(OR('Reported Performance Table'!D391="Fuel Pump Canopy Luminaires",'Reported Performance Table'!D391="Sports Lighting"),
     IF('Reported Performance Table'!F391="Premium","Premium_Sports_and_Fuel_Pump_CCT", "Sports_and_Fuel_Pump_CCT"),
     IF('Reported Performance Table'!F391="Premium","Premium_Outdoor_CCT","Outdoor_CCT")),
    IF('Reported Performance Table'!F391="Premium","Premium_CCT","Reported_CCT"))))</f>
        <v/>
      </c>
      <c r="K391" t="str">
        <f>IF('Reported Performance Table'!D391="","",IF(J391="LUNA_CCT",VLOOKUP('Reported Performance Table'!D391,'Master List'!$B$45:$E$143,4,FALSE),"Reported_BUG"))</f>
        <v/>
      </c>
      <c r="L391" t="str">
        <f>IF('Reported Performance Table'!D391="","",IF(AND('Reported Performance Table'!$E391="Yes",OR('Reported Performance Table'!$D391='Master List'!$B$45,'Reported Performance Table'!$D391='Master List'!$B$46,'Reported Performance Table'!$D391='Master List'!$B$47,'Reported Performance Table'!$D391='Master List'!$B$49,'Reported Performance Table'!$D391='Master List'!$B$51,'Reported Performance Table'!$D391='Master List'!$B$115,'Reported Performance Table'!$D391='Master List'!$B$118,'Reported Performance Table'!$D391='Master List'!$B$142)),"LUNA_Dimming","Dimming_Capability_and_Range"))</f>
        <v/>
      </c>
    </row>
    <row r="392" spans="1:12" x14ac:dyDescent="0.25">
      <c r="A392" s="54">
        <v>399</v>
      </c>
      <c r="B392" s="55"/>
      <c r="D392" s="21" t="e">
        <f>VLOOKUP('Reported Performance Table'!C392,'Master List'!$B$22:$C$41,2,FALSE)</f>
        <v>#N/A</v>
      </c>
      <c r="E392" t="e">
        <f>VLOOKUP('Reported Performance Table'!D392,'Master List'!$B$45:$C$143,2,FALSE)</f>
        <v>#N/A</v>
      </c>
      <c r="F392" t="e">
        <f>VLOOKUP('Reported Performance Table'!C392,'Master List'!$B$22:$D$42,3,FALSE)</f>
        <v>#N/A</v>
      </c>
      <c r="G392" s="100" t="e">
        <f>VLOOKUP('Reported Performance Table'!B392,'Master List'!$B$11:$D$19,3,FALSE)</f>
        <v>#N/A</v>
      </c>
      <c r="H392" t="e">
        <f t="shared" si="5"/>
        <v>#N/A</v>
      </c>
      <c r="I392" t="e">
        <f>IF(VLOOKUP('Reported Performance Table'!D392,'Master List'!$B$45:$D$143,3,FALSE)="","No",VLOOKUP('Reported Performance Table'!D392,'Master List'!$B$45:$D$143,3,FALSE))</f>
        <v>#N/A</v>
      </c>
      <c r="J392" s="178" t="str">
        <f>IF('Reported Performance Table'!D392="","",
  IF('Reported Performance Table'!E392="Yes",
   IF('Reported Performance Table'!F392="Premium","Premium_LUNA_CCT","LUNA_CCT"),
   IF('Reported Performance Table'!B392="Outdoor Luminaires",
    IF(OR('Reported Performance Table'!D392="Fuel Pump Canopy Luminaires",'Reported Performance Table'!D392="Sports Lighting"),
     IF('Reported Performance Table'!F392="Premium","Premium_Sports_and_Fuel_Pump_CCT", "Sports_and_Fuel_Pump_CCT"),
     IF('Reported Performance Table'!F392="Premium","Premium_Outdoor_CCT","Outdoor_CCT")),
    IF('Reported Performance Table'!F392="Premium","Premium_CCT","Reported_CCT"))))</f>
        <v/>
      </c>
      <c r="K392" t="str">
        <f>IF('Reported Performance Table'!D392="","",IF(J392="LUNA_CCT",VLOOKUP('Reported Performance Table'!D392,'Master List'!$B$45:$E$143,4,FALSE),"Reported_BUG"))</f>
        <v/>
      </c>
      <c r="L392" t="str">
        <f>IF('Reported Performance Table'!D392="","",IF(AND('Reported Performance Table'!$E392="Yes",OR('Reported Performance Table'!$D392='Master List'!$B$45,'Reported Performance Table'!$D392='Master List'!$B$46,'Reported Performance Table'!$D392='Master List'!$B$47,'Reported Performance Table'!$D392='Master List'!$B$49,'Reported Performance Table'!$D392='Master List'!$B$51,'Reported Performance Table'!$D392='Master List'!$B$115,'Reported Performance Table'!$D392='Master List'!$B$118,'Reported Performance Table'!$D392='Master List'!$B$142)),"LUNA_Dimming","Dimming_Capability_and_Range"))</f>
        <v/>
      </c>
    </row>
    <row r="393" spans="1:12" x14ac:dyDescent="0.25">
      <c r="A393" s="54">
        <v>400</v>
      </c>
      <c r="B393" s="55"/>
      <c r="D393" s="21" t="e">
        <f>VLOOKUP('Reported Performance Table'!C393,'Master List'!$B$22:$C$41,2,FALSE)</f>
        <v>#N/A</v>
      </c>
      <c r="E393" t="e">
        <f>VLOOKUP('Reported Performance Table'!D393,'Master List'!$B$45:$C$143,2,FALSE)</f>
        <v>#N/A</v>
      </c>
      <c r="F393" t="e">
        <f>VLOOKUP('Reported Performance Table'!C393,'Master List'!$B$22:$D$42,3,FALSE)</f>
        <v>#N/A</v>
      </c>
      <c r="G393" s="100" t="e">
        <f>VLOOKUP('Reported Performance Table'!B393,'Master List'!$B$11:$D$19,3,FALSE)</f>
        <v>#N/A</v>
      </c>
      <c r="H393" t="e">
        <f t="shared" si="5"/>
        <v>#N/A</v>
      </c>
      <c r="I393" t="e">
        <f>IF(VLOOKUP('Reported Performance Table'!D393,'Master List'!$B$45:$D$143,3,FALSE)="","No",VLOOKUP('Reported Performance Table'!D393,'Master List'!$B$45:$D$143,3,FALSE))</f>
        <v>#N/A</v>
      </c>
      <c r="J393" s="178" t="str">
        <f>IF('Reported Performance Table'!D393="","",
  IF('Reported Performance Table'!E393="Yes",
   IF('Reported Performance Table'!F393="Premium","Premium_LUNA_CCT","LUNA_CCT"),
   IF('Reported Performance Table'!B393="Outdoor Luminaires",
    IF(OR('Reported Performance Table'!D393="Fuel Pump Canopy Luminaires",'Reported Performance Table'!D393="Sports Lighting"),
     IF('Reported Performance Table'!F393="Premium","Premium_Sports_and_Fuel_Pump_CCT", "Sports_and_Fuel_Pump_CCT"),
     IF('Reported Performance Table'!F393="Premium","Premium_Outdoor_CCT","Outdoor_CCT")),
    IF('Reported Performance Table'!F393="Premium","Premium_CCT","Reported_CCT"))))</f>
        <v/>
      </c>
      <c r="K393" t="str">
        <f>IF('Reported Performance Table'!D393="","",IF(J393="LUNA_CCT",VLOOKUP('Reported Performance Table'!D393,'Master List'!$B$45:$E$143,4,FALSE),"Reported_BUG"))</f>
        <v/>
      </c>
      <c r="L393" t="str">
        <f>IF('Reported Performance Table'!D393="","",IF(AND('Reported Performance Table'!$E393="Yes",OR('Reported Performance Table'!$D393='Master List'!$B$45,'Reported Performance Table'!$D393='Master List'!$B$46,'Reported Performance Table'!$D393='Master List'!$B$47,'Reported Performance Table'!$D393='Master List'!$B$49,'Reported Performance Table'!$D393='Master List'!$B$51,'Reported Performance Table'!$D393='Master List'!$B$115,'Reported Performance Table'!$D393='Master List'!$B$118,'Reported Performance Table'!$D393='Master List'!$B$142)),"LUNA_Dimming","Dimming_Capability_and_Range"))</f>
        <v/>
      </c>
    </row>
    <row r="394" spans="1:12" x14ac:dyDescent="0.25">
      <c r="A394" s="54">
        <v>401</v>
      </c>
      <c r="B394" s="55"/>
      <c r="D394" s="21" t="e">
        <f>VLOOKUP('Reported Performance Table'!C394,'Master List'!$B$22:$C$41,2,FALSE)</f>
        <v>#N/A</v>
      </c>
      <c r="E394" t="e">
        <f>VLOOKUP('Reported Performance Table'!D394,'Master List'!$B$45:$C$143,2,FALSE)</f>
        <v>#N/A</v>
      </c>
      <c r="F394" t="e">
        <f>VLOOKUP('Reported Performance Table'!C394,'Master List'!$B$22:$D$42,3,FALSE)</f>
        <v>#N/A</v>
      </c>
      <c r="G394" s="100" t="e">
        <f>VLOOKUP('Reported Performance Table'!B394,'Master List'!$B$11:$D$19,3,FALSE)</f>
        <v>#N/A</v>
      </c>
      <c r="H394" t="e">
        <f t="shared" si="5"/>
        <v>#N/A</v>
      </c>
      <c r="I394" t="e">
        <f>IF(VLOOKUP('Reported Performance Table'!D394,'Master List'!$B$45:$D$143,3,FALSE)="","No",VLOOKUP('Reported Performance Table'!D394,'Master List'!$B$45:$D$143,3,FALSE))</f>
        <v>#N/A</v>
      </c>
      <c r="J394" s="178" t="str">
        <f>IF('Reported Performance Table'!D394="","",
  IF('Reported Performance Table'!E394="Yes",
   IF('Reported Performance Table'!F394="Premium","Premium_LUNA_CCT","LUNA_CCT"),
   IF('Reported Performance Table'!B394="Outdoor Luminaires",
    IF(OR('Reported Performance Table'!D394="Fuel Pump Canopy Luminaires",'Reported Performance Table'!D394="Sports Lighting"),
     IF('Reported Performance Table'!F394="Premium","Premium_Sports_and_Fuel_Pump_CCT", "Sports_and_Fuel_Pump_CCT"),
     IF('Reported Performance Table'!F394="Premium","Premium_Outdoor_CCT","Outdoor_CCT")),
    IF('Reported Performance Table'!F394="Premium","Premium_CCT","Reported_CCT"))))</f>
        <v/>
      </c>
      <c r="K394" t="str">
        <f>IF('Reported Performance Table'!D394="","",IF(J394="LUNA_CCT",VLOOKUP('Reported Performance Table'!D394,'Master List'!$B$45:$E$143,4,FALSE),"Reported_BUG"))</f>
        <v/>
      </c>
      <c r="L394" t="str">
        <f>IF('Reported Performance Table'!D394="","",IF(AND('Reported Performance Table'!$E394="Yes",OR('Reported Performance Table'!$D394='Master List'!$B$45,'Reported Performance Table'!$D394='Master List'!$B$46,'Reported Performance Table'!$D394='Master List'!$B$47,'Reported Performance Table'!$D394='Master List'!$B$49,'Reported Performance Table'!$D394='Master List'!$B$51,'Reported Performance Table'!$D394='Master List'!$B$115,'Reported Performance Table'!$D394='Master List'!$B$118,'Reported Performance Table'!$D394='Master List'!$B$142)),"LUNA_Dimming","Dimming_Capability_and_Range"))</f>
        <v/>
      </c>
    </row>
    <row r="395" spans="1:12" x14ac:dyDescent="0.25">
      <c r="A395" s="54">
        <v>402</v>
      </c>
      <c r="B395" s="55"/>
      <c r="D395" s="21" t="e">
        <f>VLOOKUP('Reported Performance Table'!C395,'Master List'!$B$22:$C$41,2,FALSE)</f>
        <v>#N/A</v>
      </c>
      <c r="E395" t="e">
        <f>VLOOKUP('Reported Performance Table'!D395,'Master List'!$B$45:$C$143,2,FALSE)</f>
        <v>#N/A</v>
      </c>
      <c r="F395" t="e">
        <f>VLOOKUP('Reported Performance Table'!C395,'Master List'!$B$22:$D$42,3,FALSE)</f>
        <v>#N/A</v>
      </c>
      <c r="G395" s="100" t="e">
        <f>VLOOKUP('Reported Performance Table'!B395,'Master List'!$B$11:$D$19,3,FALSE)</f>
        <v>#N/A</v>
      </c>
      <c r="H395" t="e">
        <f t="shared" ref="H395:H458" si="6">CONCATENATE(F395,G395)</f>
        <v>#N/A</v>
      </c>
      <c r="I395" t="e">
        <f>IF(VLOOKUP('Reported Performance Table'!D395,'Master List'!$B$45:$D$143,3,FALSE)="","No",VLOOKUP('Reported Performance Table'!D395,'Master List'!$B$45:$D$143,3,FALSE))</f>
        <v>#N/A</v>
      </c>
      <c r="J395" s="178" t="str">
        <f>IF('Reported Performance Table'!D395="","",
  IF('Reported Performance Table'!E395="Yes",
   IF('Reported Performance Table'!F395="Premium","Premium_LUNA_CCT","LUNA_CCT"),
   IF('Reported Performance Table'!B395="Outdoor Luminaires",
    IF(OR('Reported Performance Table'!D395="Fuel Pump Canopy Luminaires",'Reported Performance Table'!D395="Sports Lighting"),
     IF('Reported Performance Table'!F395="Premium","Premium_Sports_and_Fuel_Pump_CCT", "Sports_and_Fuel_Pump_CCT"),
     IF('Reported Performance Table'!F395="Premium","Premium_Outdoor_CCT","Outdoor_CCT")),
    IF('Reported Performance Table'!F395="Premium","Premium_CCT","Reported_CCT"))))</f>
        <v/>
      </c>
      <c r="K395" t="str">
        <f>IF('Reported Performance Table'!D395="","",IF(J395="LUNA_CCT",VLOOKUP('Reported Performance Table'!D395,'Master List'!$B$45:$E$143,4,FALSE),"Reported_BUG"))</f>
        <v/>
      </c>
      <c r="L395" t="str">
        <f>IF('Reported Performance Table'!D395="","",IF(AND('Reported Performance Table'!$E395="Yes",OR('Reported Performance Table'!$D395='Master List'!$B$45,'Reported Performance Table'!$D395='Master List'!$B$46,'Reported Performance Table'!$D395='Master List'!$B$47,'Reported Performance Table'!$D395='Master List'!$B$49,'Reported Performance Table'!$D395='Master List'!$B$51,'Reported Performance Table'!$D395='Master List'!$B$115,'Reported Performance Table'!$D395='Master List'!$B$118,'Reported Performance Table'!$D395='Master List'!$B$142)),"LUNA_Dimming","Dimming_Capability_and_Range"))</f>
        <v/>
      </c>
    </row>
    <row r="396" spans="1:12" x14ac:dyDescent="0.25">
      <c r="A396" s="54">
        <v>403</v>
      </c>
      <c r="B396" s="55"/>
      <c r="D396" s="21" t="e">
        <f>VLOOKUP('Reported Performance Table'!C396,'Master List'!$B$22:$C$41,2,FALSE)</f>
        <v>#N/A</v>
      </c>
      <c r="E396" t="e">
        <f>VLOOKUP('Reported Performance Table'!D396,'Master List'!$B$45:$C$143,2,FALSE)</f>
        <v>#N/A</v>
      </c>
      <c r="F396" t="e">
        <f>VLOOKUP('Reported Performance Table'!C396,'Master List'!$B$22:$D$42,3,FALSE)</f>
        <v>#N/A</v>
      </c>
      <c r="G396" s="100" t="e">
        <f>VLOOKUP('Reported Performance Table'!B396,'Master List'!$B$11:$D$19,3,FALSE)</f>
        <v>#N/A</v>
      </c>
      <c r="H396" t="e">
        <f t="shared" si="6"/>
        <v>#N/A</v>
      </c>
      <c r="I396" t="e">
        <f>IF(VLOOKUP('Reported Performance Table'!D396,'Master List'!$B$45:$D$143,3,FALSE)="","No",VLOOKUP('Reported Performance Table'!D396,'Master List'!$B$45:$D$143,3,FALSE))</f>
        <v>#N/A</v>
      </c>
      <c r="J396" s="178" t="str">
        <f>IF('Reported Performance Table'!D396="","",
  IF('Reported Performance Table'!E396="Yes",
   IF('Reported Performance Table'!F396="Premium","Premium_LUNA_CCT","LUNA_CCT"),
   IF('Reported Performance Table'!B396="Outdoor Luminaires",
    IF(OR('Reported Performance Table'!D396="Fuel Pump Canopy Luminaires",'Reported Performance Table'!D396="Sports Lighting"),
     IF('Reported Performance Table'!F396="Premium","Premium_Sports_and_Fuel_Pump_CCT", "Sports_and_Fuel_Pump_CCT"),
     IF('Reported Performance Table'!F396="Premium","Premium_Outdoor_CCT","Outdoor_CCT")),
    IF('Reported Performance Table'!F396="Premium","Premium_CCT","Reported_CCT"))))</f>
        <v/>
      </c>
      <c r="K396" t="str">
        <f>IF('Reported Performance Table'!D396="","",IF(J396="LUNA_CCT",VLOOKUP('Reported Performance Table'!D396,'Master List'!$B$45:$E$143,4,FALSE),"Reported_BUG"))</f>
        <v/>
      </c>
      <c r="L396" t="str">
        <f>IF('Reported Performance Table'!D396="","",IF(AND('Reported Performance Table'!$E396="Yes",OR('Reported Performance Table'!$D396='Master List'!$B$45,'Reported Performance Table'!$D396='Master List'!$B$46,'Reported Performance Table'!$D396='Master List'!$B$47,'Reported Performance Table'!$D396='Master List'!$B$49,'Reported Performance Table'!$D396='Master List'!$B$51,'Reported Performance Table'!$D396='Master List'!$B$115,'Reported Performance Table'!$D396='Master List'!$B$118,'Reported Performance Table'!$D396='Master List'!$B$142)),"LUNA_Dimming","Dimming_Capability_and_Range"))</f>
        <v/>
      </c>
    </row>
    <row r="397" spans="1:12" x14ac:dyDescent="0.25">
      <c r="A397" s="54">
        <v>404</v>
      </c>
      <c r="B397" s="55"/>
      <c r="D397" s="21" t="e">
        <f>VLOOKUP('Reported Performance Table'!C397,'Master List'!$B$22:$C$41,2,FALSE)</f>
        <v>#N/A</v>
      </c>
      <c r="E397" t="e">
        <f>VLOOKUP('Reported Performance Table'!D397,'Master List'!$B$45:$C$143,2,FALSE)</f>
        <v>#N/A</v>
      </c>
      <c r="F397" t="e">
        <f>VLOOKUP('Reported Performance Table'!C397,'Master List'!$B$22:$D$42,3,FALSE)</f>
        <v>#N/A</v>
      </c>
      <c r="G397" s="100" t="e">
        <f>VLOOKUP('Reported Performance Table'!B397,'Master List'!$B$11:$D$19,3,FALSE)</f>
        <v>#N/A</v>
      </c>
      <c r="H397" t="e">
        <f t="shared" si="6"/>
        <v>#N/A</v>
      </c>
      <c r="I397" t="e">
        <f>IF(VLOOKUP('Reported Performance Table'!D397,'Master List'!$B$45:$D$143,3,FALSE)="","No",VLOOKUP('Reported Performance Table'!D397,'Master List'!$B$45:$D$143,3,FALSE))</f>
        <v>#N/A</v>
      </c>
      <c r="J397" s="178" t="str">
        <f>IF('Reported Performance Table'!D397="","",
  IF('Reported Performance Table'!E397="Yes",
   IF('Reported Performance Table'!F397="Premium","Premium_LUNA_CCT","LUNA_CCT"),
   IF('Reported Performance Table'!B397="Outdoor Luminaires",
    IF(OR('Reported Performance Table'!D397="Fuel Pump Canopy Luminaires",'Reported Performance Table'!D397="Sports Lighting"),
     IF('Reported Performance Table'!F397="Premium","Premium_Sports_and_Fuel_Pump_CCT", "Sports_and_Fuel_Pump_CCT"),
     IF('Reported Performance Table'!F397="Premium","Premium_Outdoor_CCT","Outdoor_CCT")),
    IF('Reported Performance Table'!F397="Premium","Premium_CCT","Reported_CCT"))))</f>
        <v/>
      </c>
      <c r="K397" t="str">
        <f>IF('Reported Performance Table'!D397="","",IF(J397="LUNA_CCT",VLOOKUP('Reported Performance Table'!D397,'Master List'!$B$45:$E$143,4,FALSE),"Reported_BUG"))</f>
        <v/>
      </c>
      <c r="L397" t="str">
        <f>IF('Reported Performance Table'!D397="","",IF(AND('Reported Performance Table'!$E397="Yes",OR('Reported Performance Table'!$D397='Master List'!$B$45,'Reported Performance Table'!$D397='Master List'!$B$46,'Reported Performance Table'!$D397='Master List'!$B$47,'Reported Performance Table'!$D397='Master List'!$B$49,'Reported Performance Table'!$D397='Master List'!$B$51,'Reported Performance Table'!$D397='Master List'!$B$115,'Reported Performance Table'!$D397='Master List'!$B$118,'Reported Performance Table'!$D397='Master List'!$B$142)),"LUNA_Dimming","Dimming_Capability_and_Range"))</f>
        <v/>
      </c>
    </row>
    <row r="398" spans="1:12" x14ac:dyDescent="0.25">
      <c r="A398" s="54">
        <v>405</v>
      </c>
      <c r="B398" s="55"/>
      <c r="D398" s="21" t="e">
        <f>VLOOKUP('Reported Performance Table'!C398,'Master List'!$B$22:$C$41,2,FALSE)</f>
        <v>#N/A</v>
      </c>
      <c r="E398" t="e">
        <f>VLOOKUP('Reported Performance Table'!D398,'Master List'!$B$45:$C$143,2,FALSE)</f>
        <v>#N/A</v>
      </c>
      <c r="F398" t="e">
        <f>VLOOKUP('Reported Performance Table'!C398,'Master List'!$B$22:$D$42,3,FALSE)</f>
        <v>#N/A</v>
      </c>
      <c r="G398" s="100" t="e">
        <f>VLOOKUP('Reported Performance Table'!B398,'Master List'!$B$11:$D$19,3,FALSE)</f>
        <v>#N/A</v>
      </c>
      <c r="H398" t="e">
        <f t="shared" si="6"/>
        <v>#N/A</v>
      </c>
      <c r="I398" t="e">
        <f>IF(VLOOKUP('Reported Performance Table'!D398,'Master List'!$B$45:$D$143,3,FALSE)="","No",VLOOKUP('Reported Performance Table'!D398,'Master List'!$B$45:$D$143,3,FALSE))</f>
        <v>#N/A</v>
      </c>
      <c r="J398" s="178" t="str">
        <f>IF('Reported Performance Table'!D398="","",
  IF('Reported Performance Table'!E398="Yes",
   IF('Reported Performance Table'!F398="Premium","Premium_LUNA_CCT","LUNA_CCT"),
   IF('Reported Performance Table'!B398="Outdoor Luminaires",
    IF(OR('Reported Performance Table'!D398="Fuel Pump Canopy Luminaires",'Reported Performance Table'!D398="Sports Lighting"),
     IF('Reported Performance Table'!F398="Premium","Premium_Sports_and_Fuel_Pump_CCT", "Sports_and_Fuel_Pump_CCT"),
     IF('Reported Performance Table'!F398="Premium","Premium_Outdoor_CCT","Outdoor_CCT")),
    IF('Reported Performance Table'!F398="Premium","Premium_CCT","Reported_CCT"))))</f>
        <v/>
      </c>
      <c r="K398" t="str">
        <f>IF('Reported Performance Table'!D398="","",IF(J398="LUNA_CCT",VLOOKUP('Reported Performance Table'!D398,'Master List'!$B$45:$E$143,4,FALSE),"Reported_BUG"))</f>
        <v/>
      </c>
      <c r="L398" t="str">
        <f>IF('Reported Performance Table'!D398="","",IF(AND('Reported Performance Table'!$E398="Yes",OR('Reported Performance Table'!$D398='Master List'!$B$45,'Reported Performance Table'!$D398='Master List'!$B$46,'Reported Performance Table'!$D398='Master List'!$B$47,'Reported Performance Table'!$D398='Master List'!$B$49,'Reported Performance Table'!$D398='Master List'!$B$51,'Reported Performance Table'!$D398='Master List'!$B$115,'Reported Performance Table'!$D398='Master List'!$B$118,'Reported Performance Table'!$D398='Master List'!$B$142)),"LUNA_Dimming","Dimming_Capability_and_Range"))</f>
        <v/>
      </c>
    </row>
    <row r="399" spans="1:12" x14ac:dyDescent="0.25">
      <c r="A399" s="54">
        <v>406</v>
      </c>
      <c r="B399" s="55"/>
      <c r="D399" s="21" t="e">
        <f>VLOOKUP('Reported Performance Table'!C399,'Master List'!$B$22:$C$41,2,FALSE)</f>
        <v>#N/A</v>
      </c>
      <c r="E399" t="e">
        <f>VLOOKUP('Reported Performance Table'!D399,'Master List'!$B$45:$C$143,2,FALSE)</f>
        <v>#N/A</v>
      </c>
      <c r="F399" t="e">
        <f>VLOOKUP('Reported Performance Table'!C399,'Master List'!$B$22:$D$42,3,FALSE)</f>
        <v>#N/A</v>
      </c>
      <c r="G399" s="100" t="e">
        <f>VLOOKUP('Reported Performance Table'!B399,'Master List'!$B$11:$D$19,3,FALSE)</f>
        <v>#N/A</v>
      </c>
      <c r="H399" t="e">
        <f t="shared" si="6"/>
        <v>#N/A</v>
      </c>
      <c r="I399" t="e">
        <f>IF(VLOOKUP('Reported Performance Table'!D399,'Master List'!$B$45:$D$143,3,FALSE)="","No",VLOOKUP('Reported Performance Table'!D399,'Master List'!$B$45:$D$143,3,FALSE))</f>
        <v>#N/A</v>
      </c>
      <c r="J399" s="178" t="str">
        <f>IF('Reported Performance Table'!D399="","",
  IF('Reported Performance Table'!E399="Yes",
   IF('Reported Performance Table'!F399="Premium","Premium_LUNA_CCT","LUNA_CCT"),
   IF('Reported Performance Table'!B399="Outdoor Luminaires",
    IF(OR('Reported Performance Table'!D399="Fuel Pump Canopy Luminaires",'Reported Performance Table'!D399="Sports Lighting"),
     IF('Reported Performance Table'!F399="Premium","Premium_Sports_and_Fuel_Pump_CCT", "Sports_and_Fuel_Pump_CCT"),
     IF('Reported Performance Table'!F399="Premium","Premium_Outdoor_CCT","Outdoor_CCT")),
    IF('Reported Performance Table'!F399="Premium","Premium_CCT","Reported_CCT"))))</f>
        <v/>
      </c>
      <c r="K399" t="str">
        <f>IF('Reported Performance Table'!D399="","",IF(J399="LUNA_CCT",VLOOKUP('Reported Performance Table'!D399,'Master List'!$B$45:$E$143,4,FALSE),"Reported_BUG"))</f>
        <v/>
      </c>
      <c r="L399" t="str">
        <f>IF('Reported Performance Table'!D399="","",IF(AND('Reported Performance Table'!$E399="Yes",OR('Reported Performance Table'!$D399='Master List'!$B$45,'Reported Performance Table'!$D399='Master List'!$B$46,'Reported Performance Table'!$D399='Master List'!$B$47,'Reported Performance Table'!$D399='Master List'!$B$49,'Reported Performance Table'!$D399='Master List'!$B$51,'Reported Performance Table'!$D399='Master List'!$B$115,'Reported Performance Table'!$D399='Master List'!$B$118,'Reported Performance Table'!$D399='Master List'!$B$142)),"LUNA_Dimming","Dimming_Capability_and_Range"))</f>
        <v/>
      </c>
    </row>
    <row r="400" spans="1:12" x14ac:dyDescent="0.25">
      <c r="A400" s="54">
        <v>407</v>
      </c>
      <c r="B400" s="55"/>
      <c r="D400" s="21" t="e">
        <f>VLOOKUP('Reported Performance Table'!C400,'Master List'!$B$22:$C$41,2,FALSE)</f>
        <v>#N/A</v>
      </c>
      <c r="E400" t="e">
        <f>VLOOKUP('Reported Performance Table'!D400,'Master List'!$B$45:$C$143,2,FALSE)</f>
        <v>#N/A</v>
      </c>
      <c r="F400" t="e">
        <f>VLOOKUP('Reported Performance Table'!C400,'Master List'!$B$22:$D$42,3,FALSE)</f>
        <v>#N/A</v>
      </c>
      <c r="G400" s="100" t="e">
        <f>VLOOKUP('Reported Performance Table'!B400,'Master List'!$B$11:$D$19,3,FALSE)</f>
        <v>#N/A</v>
      </c>
      <c r="H400" t="e">
        <f t="shared" si="6"/>
        <v>#N/A</v>
      </c>
      <c r="I400" t="e">
        <f>IF(VLOOKUP('Reported Performance Table'!D400,'Master List'!$B$45:$D$143,3,FALSE)="","No",VLOOKUP('Reported Performance Table'!D400,'Master List'!$B$45:$D$143,3,FALSE))</f>
        <v>#N/A</v>
      </c>
      <c r="J400" s="178" t="str">
        <f>IF('Reported Performance Table'!D400="","",
  IF('Reported Performance Table'!E400="Yes",
   IF('Reported Performance Table'!F400="Premium","Premium_LUNA_CCT","LUNA_CCT"),
   IF('Reported Performance Table'!B400="Outdoor Luminaires",
    IF(OR('Reported Performance Table'!D400="Fuel Pump Canopy Luminaires",'Reported Performance Table'!D400="Sports Lighting"),
     IF('Reported Performance Table'!F400="Premium","Premium_Sports_and_Fuel_Pump_CCT", "Sports_and_Fuel_Pump_CCT"),
     IF('Reported Performance Table'!F400="Premium","Premium_Outdoor_CCT","Outdoor_CCT")),
    IF('Reported Performance Table'!F400="Premium","Premium_CCT","Reported_CCT"))))</f>
        <v/>
      </c>
      <c r="K400" t="str">
        <f>IF('Reported Performance Table'!D400="","",IF(J400="LUNA_CCT",VLOOKUP('Reported Performance Table'!D400,'Master List'!$B$45:$E$143,4,FALSE),"Reported_BUG"))</f>
        <v/>
      </c>
      <c r="L400" t="str">
        <f>IF('Reported Performance Table'!D400="","",IF(AND('Reported Performance Table'!$E400="Yes",OR('Reported Performance Table'!$D400='Master List'!$B$45,'Reported Performance Table'!$D400='Master List'!$B$46,'Reported Performance Table'!$D400='Master List'!$B$47,'Reported Performance Table'!$D400='Master List'!$B$49,'Reported Performance Table'!$D400='Master List'!$B$51,'Reported Performance Table'!$D400='Master List'!$B$115,'Reported Performance Table'!$D400='Master List'!$B$118,'Reported Performance Table'!$D400='Master List'!$B$142)),"LUNA_Dimming","Dimming_Capability_and_Range"))</f>
        <v/>
      </c>
    </row>
    <row r="401" spans="1:12" x14ac:dyDescent="0.25">
      <c r="A401" s="54">
        <v>408</v>
      </c>
      <c r="B401" s="55"/>
      <c r="D401" s="21" t="e">
        <f>VLOOKUP('Reported Performance Table'!C401,'Master List'!$B$22:$C$41,2,FALSE)</f>
        <v>#N/A</v>
      </c>
      <c r="E401" t="e">
        <f>VLOOKUP('Reported Performance Table'!D401,'Master List'!$B$45:$C$143,2,FALSE)</f>
        <v>#N/A</v>
      </c>
      <c r="F401" t="e">
        <f>VLOOKUP('Reported Performance Table'!C401,'Master List'!$B$22:$D$42,3,FALSE)</f>
        <v>#N/A</v>
      </c>
      <c r="G401" s="100" t="e">
        <f>VLOOKUP('Reported Performance Table'!B401,'Master List'!$B$11:$D$19,3,FALSE)</f>
        <v>#N/A</v>
      </c>
      <c r="H401" t="e">
        <f t="shared" si="6"/>
        <v>#N/A</v>
      </c>
      <c r="I401" t="e">
        <f>IF(VLOOKUP('Reported Performance Table'!D401,'Master List'!$B$45:$D$143,3,FALSE)="","No",VLOOKUP('Reported Performance Table'!D401,'Master List'!$B$45:$D$143,3,FALSE))</f>
        <v>#N/A</v>
      </c>
      <c r="J401" s="178" t="str">
        <f>IF('Reported Performance Table'!D401="","",
  IF('Reported Performance Table'!E401="Yes",
   IF('Reported Performance Table'!F401="Premium","Premium_LUNA_CCT","LUNA_CCT"),
   IF('Reported Performance Table'!B401="Outdoor Luminaires",
    IF(OR('Reported Performance Table'!D401="Fuel Pump Canopy Luminaires",'Reported Performance Table'!D401="Sports Lighting"),
     IF('Reported Performance Table'!F401="Premium","Premium_Sports_and_Fuel_Pump_CCT", "Sports_and_Fuel_Pump_CCT"),
     IF('Reported Performance Table'!F401="Premium","Premium_Outdoor_CCT","Outdoor_CCT")),
    IF('Reported Performance Table'!F401="Premium","Premium_CCT","Reported_CCT"))))</f>
        <v/>
      </c>
      <c r="K401" t="str">
        <f>IF('Reported Performance Table'!D401="","",IF(J401="LUNA_CCT",VLOOKUP('Reported Performance Table'!D401,'Master List'!$B$45:$E$143,4,FALSE),"Reported_BUG"))</f>
        <v/>
      </c>
      <c r="L401" t="str">
        <f>IF('Reported Performance Table'!D401="","",IF(AND('Reported Performance Table'!$E401="Yes",OR('Reported Performance Table'!$D401='Master List'!$B$45,'Reported Performance Table'!$D401='Master List'!$B$46,'Reported Performance Table'!$D401='Master List'!$B$47,'Reported Performance Table'!$D401='Master List'!$B$49,'Reported Performance Table'!$D401='Master List'!$B$51,'Reported Performance Table'!$D401='Master List'!$B$115,'Reported Performance Table'!$D401='Master List'!$B$118,'Reported Performance Table'!$D401='Master List'!$B$142)),"LUNA_Dimming","Dimming_Capability_and_Range"))</f>
        <v/>
      </c>
    </row>
    <row r="402" spans="1:12" x14ac:dyDescent="0.25">
      <c r="A402" s="54">
        <v>409</v>
      </c>
      <c r="B402" s="55"/>
      <c r="D402" s="21" t="e">
        <f>VLOOKUP('Reported Performance Table'!C402,'Master List'!$B$22:$C$41,2,FALSE)</f>
        <v>#N/A</v>
      </c>
      <c r="E402" t="e">
        <f>VLOOKUP('Reported Performance Table'!D402,'Master List'!$B$45:$C$143,2,FALSE)</f>
        <v>#N/A</v>
      </c>
      <c r="F402" t="e">
        <f>VLOOKUP('Reported Performance Table'!C402,'Master List'!$B$22:$D$42,3,FALSE)</f>
        <v>#N/A</v>
      </c>
      <c r="G402" s="100" t="e">
        <f>VLOOKUP('Reported Performance Table'!B402,'Master List'!$B$11:$D$19,3,FALSE)</f>
        <v>#N/A</v>
      </c>
      <c r="H402" t="e">
        <f t="shared" si="6"/>
        <v>#N/A</v>
      </c>
      <c r="I402" t="e">
        <f>IF(VLOOKUP('Reported Performance Table'!D402,'Master List'!$B$45:$D$143,3,FALSE)="","No",VLOOKUP('Reported Performance Table'!D402,'Master List'!$B$45:$D$143,3,FALSE))</f>
        <v>#N/A</v>
      </c>
      <c r="J402" s="178" t="str">
        <f>IF('Reported Performance Table'!D402="","",
  IF('Reported Performance Table'!E402="Yes",
   IF('Reported Performance Table'!F402="Premium","Premium_LUNA_CCT","LUNA_CCT"),
   IF('Reported Performance Table'!B402="Outdoor Luminaires",
    IF(OR('Reported Performance Table'!D402="Fuel Pump Canopy Luminaires",'Reported Performance Table'!D402="Sports Lighting"),
     IF('Reported Performance Table'!F402="Premium","Premium_Sports_and_Fuel_Pump_CCT", "Sports_and_Fuel_Pump_CCT"),
     IF('Reported Performance Table'!F402="Premium","Premium_Outdoor_CCT","Outdoor_CCT")),
    IF('Reported Performance Table'!F402="Premium","Premium_CCT","Reported_CCT"))))</f>
        <v/>
      </c>
      <c r="K402" t="str">
        <f>IF('Reported Performance Table'!D402="","",IF(J402="LUNA_CCT",VLOOKUP('Reported Performance Table'!D402,'Master List'!$B$45:$E$143,4,FALSE),"Reported_BUG"))</f>
        <v/>
      </c>
      <c r="L402" t="str">
        <f>IF('Reported Performance Table'!D402="","",IF(AND('Reported Performance Table'!$E402="Yes",OR('Reported Performance Table'!$D402='Master List'!$B$45,'Reported Performance Table'!$D402='Master List'!$B$46,'Reported Performance Table'!$D402='Master List'!$B$47,'Reported Performance Table'!$D402='Master List'!$B$49,'Reported Performance Table'!$D402='Master List'!$B$51,'Reported Performance Table'!$D402='Master List'!$B$115,'Reported Performance Table'!$D402='Master List'!$B$118,'Reported Performance Table'!$D402='Master List'!$B$142)),"LUNA_Dimming","Dimming_Capability_and_Range"))</f>
        <v/>
      </c>
    </row>
    <row r="403" spans="1:12" x14ac:dyDescent="0.25">
      <c r="A403" s="54">
        <v>410</v>
      </c>
      <c r="B403" s="55"/>
      <c r="D403" s="21" t="e">
        <f>VLOOKUP('Reported Performance Table'!C403,'Master List'!$B$22:$C$41,2,FALSE)</f>
        <v>#N/A</v>
      </c>
      <c r="E403" t="e">
        <f>VLOOKUP('Reported Performance Table'!D403,'Master List'!$B$45:$C$143,2,FALSE)</f>
        <v>#N/A</v>
      </c>
      <c r="F403" t="e">
        <f>VLOOKUP('Reported Performance Table'!C403,'Master List'!$B$22:$D$42,3,FALSE)</f>
        <v>#N/A</v>
      </c>
      <c r="G403" s="100" t="e">
        <f>VLOOKUP('Reported Performance Table'!B403,'Master List'!$B$11:$D$19,3,FALSE)</f>
        <v>#N/A</v>
      </c>
      <c r="H403" t="e">
        <f t="shared" si="6"/>
        <v>#N/A</v>
      </c>
      <c r="I403" t="e">
        <f>IF(VLOOKUP('Reported Performance Table'!D403,'Master List'!$B$45:$D$143,3,FALSE)="","No",VLOOKUP('Reported Performance Table'!D403,'Master List'!$B$45:$D$143,3,FALSE))</f>
        <v>#N/A</v>
      </c>
      <c r="J403" s="178" t="str">
        <f>IF('Reported Performance Table'!D403="","",
  IF('Reported Performance Table'!E403="Yes",
   IF('Reported Performance Table'!F403="Premium","Premium_LUNA_CCT","LUNA_CCT"),
   IF('Reported Performance Table'!B403="Outdoor Luminaires",
    IF(OR('Reported Performance Table'!D403="Fuel Pump Canopy Luminaires",'Reported Performance Table'!D403="Sports Lighting"),
     IF('Reported Performance Table'!F403="Premium","Premium_Sports_and_Fuel_Pump_CCT", "Sports_and_Fuel_Pump_CCT"),
     IF('Reported Performance Table'!F403="Premium","Premium_Outdoor_CCT","Outdoor_CCT")),
    IF('Reported Performance Table'!F403="Premium","Premium_CCT","Reported_CCT"))))</f>
        <v/>
      </c>
      <c r="K403" t="str">
        <f>IF('Reported Performance Table'!D403="","",IF(J403="LUNA_CCT",VLOOKUP('Reported Performance Table'!D403,'Master List'!$B$45:$E$143,4,FALSE),"Reported_BUG"))</f>
        <v/>
      </c>
      <c r="L403" t="str">
        <f>IF('Reported Performance Table'!D403="","",IF(AND('Reported Performance Table'!$E403="Yes",OR('Reported Performance Table'!$D403='Master List'!$B$45,'Reported Performance Table'!$D403='Master List'!$B$46,'Reported Performance Table'!$D403='Master List'!$B$47,'Reported Performance Table'!$D403='Master List'!$B$49,'Reported Performance Table'!$D403='Master List'!$B$51,'Reported Performance Table'!$D403='Master List'!$B$115,'Reported Performance Table'!$D403='Master List'!$B$118,'Reported Performance Table'!$D403='Master List'!$B$142)),"LUNA_Dimming","Dimming_Capability_and_Range"))</f>
        <v/>
      </c>
    </row>
    <row r="404" spans="1:12" x14ac:dyDescent="0.25">
      <c r="A404" s="54">
        <v>411</v>
      </c>
      <c r="B404" s="55"/>
      <c r="D404" s="21" t="e">
        <f>VLOOKUP('Reported Performance Table'!C404,'Master List'!$B$22:$C$41,2,FALSE)</f>
        <v>#N/A</v>
      </c>
      <c r="E404" t="e">
        <f>VLOOKUP('Reported Performance Table'!D404,'Master List'!$B$45:$C$143,2,FALSE)</f>
        <v>#N/A</v>
      </c>
      <c r="F404" t="e">
        <f>VLOOKUP('Reported Performance Table'!C404,'Master List'!$B$22:$D$42,3,FALSE)</f>
        <v>#N/A</v>
      </c>
      <c r="G404" s="100" t="e">
        <f>VLOOKUP('Reported Performance Table'!B404,'Master List'!$B$11:$D$19,3,FALSE)</f>
        <v>#N/A</v>
      </c>
      <c r="H404" t="e">
        <f t="shared" si="6"/>
        <v>#N/A</v>
      </c>
      <c r="I404" t="e">
        <f>IF(VLOOKUP('Reported Performance Table'!D404,'Master List'!$B$45:$D$143,3,FALSE)="","No",VLOOKUP('Reported Performance Table'!D404,'Master List'!$B$45:$D$143,3,FALSE))</f>
        <v>#N/A</v>
      </c>
      <c r="J404" s="178" t="str">
        <f>IF('Reported Performance Table'!D404="","",
  IF('Reported Performance Table'!E404="Yes",
   IF('Reported Performance Table'!F404="Premium","Premium_LUNA_CCT","LUNA_CCT"),
   IF('Reported Performance Table'!B404="Outdoor Luminaires",
    IF(OR('Reported Performance Table'!D404="Fuel Pump Canopy Luminaires",'Reported Performance Table'!D404="Sports Lighting"),
     IF('Reported Performance Table'!F404="Premium","Premium_Sports_and_Fuel_Pump_CCT", "Sports_and_Fuel_Pump_CCT"),
     IF('Reported Performance Table'!F404="Premium","Premium_Outdoor_CCT","Outdoor_CCT")),
    IF('Reported Performance Table'!F404="Premium","Premium_CCT","Reported_CCT"))))</f>
        <v/>
      </c>
      <c r="K404" t="str">
        <f>IF('Reported Performance Table'!D404="","",IF(J404="LUNA_CCT",VLOOKUP('Reported Performance Table'!D404,'Master List'!$B$45:$E$143,4,FALSE),"Reported_BUG"))</f>
        <v/>
      </c>
      <c r="L404" t="str">
        <f>IF('Reported Performance Table'!D404="","",IF(AND('Reported Performance Table'!$E404="Yes",OR('Reported Performance Table'!$D404='Master List'!$B$45,'Reported Performance Table'!$D404='Master List'!$B$46,'Reported Performance Table'!$D404='Master List'!$B$47,'Reported Performance Table'!$D404='Master List'!$B$49,'Reported Performance Table'!$D404='Master List'!$B$51,'Reported Performance Table'!$D404='Master List'!$B$115,'Reported Performance Table'!$D404='Master List'!$B$118,'Reported Performance Table'!$D404='Master List'!$B$142)),"LUNA_Dimming","Dimming_Capability_and_Range"))</f>
        <v/>
      </c>
    </row>
    <row r="405" spans="1:12" x14ac:dyDescent="0.25">
      <c r="A405" s="54">
        <v>412</v>
      </c>
      <c r="B405" s="55"/>
      <c r="D405" s="21" t="e">
        <f>VLOOKUP('Reported Performance Table'!C405,'Master List'!$B$22:$C$41,2,FALSE)</f>
        <v>#N/A</v>
      </c>
      <c r="E405" t="e">
        <f>VLOOKUP('Reported Performance Table'!D405,'Master List'!$B$45:$C$143,2,FALSE)</f>
        <v>#N/A</v>
      </c>
      <c r="F405" t="e">
        <f>VLOOKUP('Reported Performance Table'!C405,'Master List'!$B$22:$D$42,3,FALSE)</f>
        <v>#N/A</v>
      </c>
      <c r="G405" s="100" t="e">
        <f>VLOOKUP('Reported Performance Table'!B405,'Master List'!$B$11:$D$19,3,FALSE)</f>
        <v>#N/A</v>
      </c>
      <c r="H405" t="e">
        <f t="shared" si="6"/>
        <v>#N/A</v>
      </c>
      <c r="I405" t="e">
        <f>IF(VLOOKUP('Reported Performance Table'!D405,'Master List'!$B$45:$D$143,3,FALSE)="","No",VLOOKUP('Reported Performance Table'!D405,'Master List'!$B$45:$D$143,3,FALSE))</f>
        <v>#N/A</v>
      </c>
      <c r="J405" s="178" t="str">
        <f>IF('Reported Performance Table'!D405="","",
  IF('Reported Performance Table'!E405="Yes",
   IF('Reported Performance Table'!F405="Premium","Premium_LUNA_CCT","LUNA_CCT"),
   IF('Reported Performance Table'!B405="Outdoor Luminaires",
    IF(OR('Reported Performance Table'!D405="Fuel Pump Canopy Luminaires",'Reported Performance Table'!D405="Sports Lighting"),
     IF('Reported Performance Table'!F405="Premium","Premium_Sports_and_Fuel_Pump_CCT", "Sports_and_Fuel_Pump_CCT"),
     IF('Reported Performance Table'!F405="Premium","Premium_Outdoor_CCT","Outdoor_CCT")),
    IF('Reported Performance Table'!F405="Premium","Premium_CCT","Reported_CCT"))))</f>
        <v/>
      </c>
      <c r="K405" t="str">
        <f>IF('Reported Performance Table'!D405="","",IF(J405="LUNA_CCT",VLOOKUP('Reported Performance Table'!D405,'Master List'!$B$45:$E$143,4,FALSE),"Reported_BUG"))</f>
        <v/>
      </c>
      <c r="L405" t="str">
        <f>IF('Reported Performance Table'!D405="","",IF(AND('Reported Performance Table'!$E405="Yes",OR('Reported Performance Table'!$D405='Master List'!$B$45,'Reported Performance Table'!$D405='Master List'!$B$46,'Reported Performance Table'!$D405='Master List'!$B$47,'Reported Performance Table'!$D405='Master List'!$B$49,'Reported Performance Table'!$D405='Master List'!$B$51,'Reported Performance Table'!$D405='Master List'!$B$115,'Reported Performance Table'!$D405='Master List'!$B$118,'Reported Performance Table'!$D405='Master List'!$B$142)),"LUNA_Dimming","Dimming_Capability_and_Range"))</f>
        <v/>
      </c>
    </row>
    <row r="406" spans="1:12" x14ac:dyDescent="0.25">
      <c r="A406" s="54">
        <v>413</v>
      </c>
      <c r="B406" s="55"/>
      <c r="D406" s="21" t="e">
        <f>VLOOKUP('Reported Performance Table'!C406,'Master List'!$B$22:$C$41,2,FALSE)</f>
        <v>#N/A</v>
      </c>
      <c r="E406" t="e">
        <f>VLOOKUP('Reported Performance Table'!D406,'Master List'!$B$45:$C$143,2,FALSE)</f>
        <v>#N/A</v>
      </c>
      <c r="F406" t="e">
        <f>VLOOKUP('Reported Performance Table'!C406,'Master List'!$B$22:$D$42,3,FALSE)</f>
        <v>#N/A</v>
      </c>
      <c r="G406" s="100" t="e">
        <f>VLOOKUP('Reported Performance Table'!B406,'Master List'!$B$11:$D$19,3,FALSE)</f>
        <v>#N/A</v>
      </c>
      <c r="H406" t="e">
        <f t="shared" si="6"/>
        <v>#N/A</v>
      </c>
      <c r="I406" t="e">
        <f>IF(VLOOKUP('Reported Performance Table'!D406,'Master List'!$B$45:$D$143,3,FALSE)="","No",VLOOKUP('Reported Performance Table'!D406,'Master List'!$B$45:$D$143,3,FALSE))</f>
        <v>#N/A</v>
      </c>
      <c r="J406" s="178" t="str">
        <f>IF('Reported Performance Table'!D406="","",
  IF('Reported Performance Table'!E406="Yes",
   IF('Reported Performance Table'!F406="Premium","Premium_LUNA_CCT","LUNA_CCT"),
   IF('Reported Performance Table'!B406="Outdoor Luminaires",
    IF(OR('Reported Performance Table'!D406="Fuel Pump Canopy Luminaires",'Reported Performance Table'!D406="Sports Lighting"),
     IF('Reported Performance Table'!F406="Premium","Premium_Sports_and_Fuel_Pump_CCT", "Sports_and_Fuel_Pump_CCT"),
     IF('Reported Performance Table'!F406="Premium","Premium_Outdoor_CCT","Outdoor_CCT")),
    IF('Reported Performance Table'!F406="Premium","Premium_CCT","Reported_CCT"))))</f>
        <v/>
      </c>
      <c r="K406" t="str">
        <f>IF('Reported Performance Table'!D406="","",IF(J406="LUNA_CCT",VLOOKUP('Reported Performance Table'!D406,'Master List'!$B$45:$E$143,4,FALSE),"Reported_BUG"))</f>
        <v/>
      </c>
      <c r="L406" t="str">
        <f>IF('Reported Performance Table'!D406="","",IF(AND('Reported Performance Table'!$E406="Yes",OR('Reported Performance Table'!$D406='Master List'!$B$45,'Reported Performance Table'!$D406='Master List'!$B$46,'Reported Performance Table'!$D406='Master List'!$B$47,'Reported Performance Table'!$D406='Master List'!$B$49,'Reported Performance Table'!$D406='Master List'!$B$51,'Reported Performance Table'!$D406='Master List'!$B$115,'Reported Performance Table'!$D406='Master List'!$B$118,'Reported Performance Table'!$D406='Master List'!$B$142)),"LUNA_Dimming","Dimming_Capability_and_Range"))</f>
        <v/>
      </c>
    </row>
    <row r="407" spans="1:12" x14ac:dyDescent="0.25">
      <c r="A407" s="54">
        <v>414</v>
      </c>
      <c r="B407" s="55"/>
      <c r="D407" s="21" t="e">
        <f>VLOOKUP('Reported Performance Table'!C407,'Master List'!$B$22:$C$41,2,FALSE)</f>
        <v>#N/A</v>
      </c>
      <c r="E407" t="e">
        <f>VLOOKUP('Reported Performance Table'!D407,'Master List'!$B$45:$C$143,2,FALSE)</f>
        <v>#N/A</v>
      </c>
      <c r="F407" t="e">
        <f>VLOOKUP('Reported Performance Table'!C407,'Master List'!$B$22:$D$42,3,FALSE)</f>
        <v>#N/A</v>
      </c>
      <c r="G407" s="100" t="e">
        <f>VLOOKUP('Reported Performance Table'!B407,'Master List'!$B$11:$D$19,3,FALSE)</f>
        <v>#N/A</v>
      </c>
      <c r="H407" t="e">
        <f t="shared" si="6"/>
        <v>#N/A</v>
      </c>
      <c r="I407" t="e">
        <f>IF(VLOOKUP('Reported Performance Table'!D407,'Master List'!$B$45:$D$143,3,FALSE)="","No",VLOOKUP('Reported Performance Table'!D407,'Master List'!$B$45:$D$143,3,FALSE))</f>
        <v>#N/A</v>
      </c>
      <c r="J407" s="178" t="str">
        <f>IF('Reported Performance Table'!D407="","",
  IF('Reported Performance Table'!E407="Yes",
   IF('Reported Performance Table'!F407="Premium","Premium_LUNA_CCT","LUNA_CCT"),
   IF('Reported Performance Table'!B407="Outdoor Luminaires",
    IF(OR('Reported Performance Table'!D407="Fuel Pump Canopy Luminaires",'Reported Performance Table'!D407="Sports Lighting"),
     IF('Reported Performance Table'!F407="Premium","Premium_Sports_and_Fuel_Pump_CCT", "Sports_and_Fuel_Pump_CCT"),
     IF('Reported Performance Table'!F407="Premium","Premium_Outdoor_CCT","Outdoor_CCT")),
    IF('Reported Performance Table'!F407="Premium","Premium_CCT","Reported_CCT"))))</f>
        <v/>
      </c>
      <c r="K407" t="str">
        <f>IF('Reported Performance Table'!D407="","",IF(J407="LUNA_CCT",VLOOKUP('Reported Performance Table'!D407,'Master List'!$B$45:$E$143,4,FALSE),"Reported_BUG"))</f>
        <v/>
      </c>
      <c r="L407" t="str">
        <f>IF('Reported Performance Table'!D407="","",IF(AND('Reported Performance Table'!$E407="Yes",OR('Reported Performance Table'!$D407='Master List'!$B$45,'Reported Performance Table'!$D407='Master List'!$B$46,'Reported Performance Table'!$D407='Master List'!$B$47,'Reported Performance Table'!$D407='Master List'!$B$49,'Reported Performance Table'!$D407='Master List'!$B$51,'Reported Performance Table'!$D407='Master List'!$B$115,'Reported Performance Table'!$D407='Master List'!$B$118,'Reported Performance Table'!$D407='Master List'!$B$142)),"LUNA_Dimming","Dimming_Capability_and_Range"))</f>
        <v/>
      </c>
    </row>
    <row r="408" spans="1:12" x14ac:dyDescent="0.25">
      <c r="A408" s="54">
        <v>415</v>
      </c>
      <c r="B408" s="55"/>
      <c r="D408" s="21" t="e">
        <f>VLOOKUP('Reported Performance Table'!C408,'Master List'!$B$22:$C$41,2,FALSE)</f>
        <v>#N/A</v>
      </c>
      <c r="E408" t="e">
        <f>VLOOKUP('Reported Performance Table'!D408,'Master List'!$B$45:$C$143,2,FALSE)</f>
        <v>#N/A</v>
      </c>
      <c r="F408" t="e">
        <f>VLOOKUP('Reported Performance Table'!C408,'Master List'!$B$22:$D$42,3,FALSE)</f>
        <v>#N/A</v>
      </c>
      <c r="G408" s="100" t="e">
        <f>VLOOKUP('Reported Performance Table'!B408,'Master List'!$B$11:$D$19,3,FALSE)</f>
        <v>#N/A</v>
      </c>
      <c r="H408" t="e">
        <f t="shared" si="6"/>
        <v>#N/A</v>
      </c>
      <c r="I408" t="e">
        <f>IF(VLOOKUP('Reported Performance Table'!D408,'Master List'!$B$45:$D$143,3,FALSE)="","No",VLOOKUP('Reported Performance Table'!D408,'Master List'!$B$45:$D$143,3,FALSE))</f>
        <v>#N/A</v>
      </c>
      <c r="J408" s="178" t="str">
        <f>IF('Reported Performance Table'!D408="","",
  IF('Reported Performance Table'!E408="Yes",
   IF('Reported Performance Table'!F408="Premium","Premium_LUNA_CCT","LUNA_CCT"),
   IF('Reported Performance Table'!B408="Outdoor Luminaires",
    IF(OR('Reported Performance Table'!D408="Fuel Pump Canopy Luminaires",'Reported Performance Table'!D408="Sports Lighting"),
     IF('Reported Performance Table'!F408="Premium","Premium_Sports_and_Fuel_Pump_CCT", "Sports_and_Fuel_Pump_CCT"),
     IF('Reported Performance Table'!F408="Premium","Premium_Outdoor_CCT","Outdoor_CCT")),
    IF('Reported Performance Table'!F408="Premium","Premium_CCT","Reported_CCT"))))</f>
        <v/>
      </c>
      <c r="K408" t="str">
        <f>IF('Reported Performance Table'!D408="","",IF(J408="LUNA_CCT",VLOOKUP('Reported Performance Table'!D408,'Master List'!$B$45:$E$143,4,FALSE),"Reported_BUG"))</f>
        <v/>
      </c>
      <c r="L408" t="str">
        <f>IF('Reported Performance Table'!D408="","",IF(AND('Reported Performance Table'!$E408="Yes",OR('Reported Performance Table'!$D408='Master List'!$B$45,'Reported Performance Table'!$D408='Master List'!$B$46,'Reported Performance Table'!$D408='Master List'!$B$47,'Reported Performance Table'!$D408='Master List'!$B$49,'Reported Performance Table'!$D408='Master List'!$B$51,'Reported Performance Table'!$D408='Master List'!$B$115,'Reported Performance Table'!$D408='Master List'!$B$118,'Reported Performance Table'!$D408='Master List'!$B$142)),"LUNA_Dimming","Dimming_Capability_and_Range"))</f>
        <v/>
      </c>
    </row>
    <row r="409" spans="1:12" x14ac:dyDescent="0.25">
      <c r="A409" s="54">
        <v>416</v>
      </c>
      <c r="B409" s="55"/>
      <c r="D409" s="21" t="e">
        <f>VLOOKUP('Reported Performance Table'!C409,'Master List'!$B$22:$C$41,2,FALSE)</f>
        <v>#N/A</v>
      </c>
      <c r="E409" t="e">
        <f>VLOOKUP('Reported Performance Table'!D409,'Master List'!$B$45:$C$143,2,FALSE)</f>
        <v>#N/A</v>
      </c>
      <c r="F409" t="e">
        <f>VLOOKUP('Reported Performance Table'!C409,'Master List'!$B$22:$D$42,3,FALSE)</f>
        <v>#N/A</v>
      </c>
      <c r="G409" s="100" t="e">
        <f>VLOOKUP('Reported Performance Table'!B409,'Master List'!$B$11:$D$19,3,FALSE)</f>
        <v>#N/A</v>
      </c>
      <c r="H409" t="e">
        <f t="shared" si="6"/>
        <v>#N/A</v>
      </c>
      <c r="I409" t="e">
        <f>IF(VLOOKUP('Reported Performance Table'!D409,'Master List'!$B$45:$D$143,3,FALSE)="","No",VLOOKUP('Reported Performance Table'!D409,'Master List'!$B$45:$D$143,3,FALSE))</f>
        <v>#N/A</v>
      </c>
      <c r="J409" s="178" t="str">
        <f>IF('Reported Performance Table'!D409="","",
  IF('Reported Performance Table'!E409="Yes",
   IF('Reported Performance Table'!F409="Premium","Premium_LUNA_CCT","LUNA_CCT"),
   IF('Reported Performance Table'!B409="Outdoor Luminaires",
    IF(OR('Reported Performance Table'!D409="Fuel Pump Canopy Luminaires",'Reported Performance Table'!D409="Sports Lighting"),
     IF('Reported Performance Table'!F409="Premium","Premium_Sports_and_Fuel_Pump_CCT", "Sports_and_Fuel_Pump_CCT"),
     IF('Reported Performance Table'!F409="Premium","Premium_Outdoor_CCT","Outdoor_CCT")),
    IF('Reported Performance Table'!F409="Premium","Premium_CCT","Reported_CCT"))))</f>
        <v/>
      </c>
      <c r="K409" t="str">
        <f>IF('Reported Performance Table'!D409="","",IF(J409="LUNA_CCT",VLOOKUP('Reported Performance Table'!D409,'Master List'!$B$45:$E$143,4,FALSE),"Reported_BUG"))</f>
        <v/>
      </c>
      <c r="L409" t="str">
        <f>IF('Reported Performance Table'!D409="","",IF(AND('Reported Performance Table'!$E409="Yes",OR('Reported Performance Table'!$D409='Master List'!$B$45,'Reported Performance Table'!$D409='Master List'!$B$46,'Reported Performance Table'!$D409='Master List'!$B$47,'Reported Performance Table'!$D409='Master List'!$B$49,'Reported Performance Table'!$D409='Master List'!$B$51,'Reported Performance Table'!$D409='Master List'!$B$115,'Reported Performance Table'!$D409='Master List'!$B$118,'Reported Performance Table'!$D409='Master List'!$B$142)),"LUNA_Dimming","Dimming_Capability_and_Range"))</f>
        <v/>
      </c>
    </row>
    <row r="410" spans="1:12" x14ac:dyDescent="0.25">
      <c r="A410" s="54">
        <v>417</v>
      </c>
      <c r="B410" s="55"/>
      <c r="D410" s="21" t="e">
        <f>VLOOKUP('Reported Performance Table'!C410,'Master List'!$B$22:$C$41,2,FALSE)</f>
        <v>#N/A</v>
      </c>
      <c r="E410" t="e">
        <f>VLOOKUP('Reported Performance Table'!D410,'Master List'!$B$45:$C$143,2,FALSE)</f>
        <v>#N/A</v>
      </c>
      <c r="F410" t="e">
        <f>VLOOKUP('Reported Performance Table'!C410,'Master List'!$B$22:$D$42,3,FALSE)</f>
        <v>#N/A</v>
      </c>
      <c r="G410" s="100" t="e">
        <f>VLOOKUP('Reported Performance Table'!B410,'Master List'!$B$11:$D$19,3,FALSE)</f>
        <v>#N/A</v>
      </c>
      <c r="H410" t="e">
        <f t="shared" si="6"/>
        <v>#N/A</v>
      </c>
      <c r="I410" t="e">
        <f>IF(VLOOKUP('Reported Performance Table'!D410,'Master List'!$B$45:$D$143,3,FALSE)="","No",VLOOKUP('Reported Performance Table'!D410,'Master List'!$B$45:$D$143,3,FALSE))</f>
        <v>#N/A</v>
      </c>
      <c r="J410" s="178" t="str">
        <f>IF('Reported Performance Table'!D410="","",
  IF('Reported Performance Table'!E410="Yes",
   IF('Reported Performance Table'!F410="Premium","Premium_LUNA_CCT","LUNA_CCT"),
   IF('Reported Performance Table'!B410="Outdoor Luminaires",
    IF(OR('Reported Performance Table'!D410="Fuel Pump Canopy Luminaires",'Reported Performance Table'!D410="Sports Lighting"),
     IF('Reported Performance Table'!F410="Premium","Premium_Sports_and_Fuel_Pump_CCT", "Sports_and_Fuel_Pump_CCT"),
     IF('Reported Performance Table'!F410="Premium","Premium_Outdoor_CCT","Outdoor_CCT")),
    IF('Reported Performance Table'!F410="Premium","Premium_CCT","Reported_CCT"))))</f>
        <v/>
      </c>
      <c r="K410" t="str">
        <f>IF('Reported Performance Table'!D410="","",IF(J410="LUNA_CCT",VLOOKUP('Reported Performance Table'!D410,'Master List'!$B$45:$E$143,4,FALSE),"Reported_BUG"))</f>
        <v/>
      </c>
      <c r="L410" t="str">
        <f>IF('Reported Performance Table'!D410="","",IF(AND('Reported Performance Table'!$E410="Yes",OR('Reported Performance Table'!$D410='Master List'!$B$45,'Reported Performance Table'!$D410='Master List'!$B$46,'Reported Performance Table'!$D410='Master List'!$B$47,'Reported Performance Table'!$D410='Master List'!$B$49,'Reported Performance Table'!$D410='Master List'!$B$51,'Reported Performance Table'!$D410='Master List'!$B$115,'Reported Performance Table'!$D410='Master List'!$B$118,'Reported Performance Table'!$D410='Master List'!$B$142)),"LUNA_Dimming","Dimming_Capability_and_Range"))</f>
        <v/>
      </c>
    </row>
    <row r="411" spans="1:12" x14ac:dyDescent="0.25">
      <c r="A411" s="54">
        <v>418</v>
      </c>
      <c r="B411" s="55"/>
      <c r="D411" s="21" t="e">
        <f>VLOOKUP('Reported Performance Table'!C411,'Master List'!$B$22:$C$41,2,FALSE)</f>
        <v>#N/A</v>
      </c>
      <c r="E411" t="e">
        <f>VLOOKUP('Reported Performance Table'!D411,'Master List'!$B$45:$C$143,2,FALSE)</f>
        <v>#N/A</v>
      </c>
      <c r="F411" t="e">
        <f>VLOOKUP('Reported Performance Table'!C411,'Master List'!$B$22:$D$42,3,FALSE)</f>
        <v>#N/A</v>
      </c>
      <c r="G411" s="100" t="e">
        <f>VLOOKUP('Reported Performance Table'!B411,'Master List'!$B$11:$D$19,3,FALSE)</f>
        <v>#N/A</v>
      </c>
      <c r="H411" t="e">
        <f t="shared" si="6"/>
        <v>#N/A</v>
      </c>
      <c r="I411" t="e">
        <f>IF(VLOOKUP('Reported Performance Table'!D411,'Master List'!$B$45:$D$143,3,FALSE)="","No",VLOOKUP('Reported Performance Table'!D411,'Master List'!$B$45:$D$143,3,FALSE))</f>
        <v>#N/A</v>
      </c>
      <c r="J411" s="178" t="str">
        <f>IF('Reported Performance Table'!D411="","",
  IF('Reported Performance Table'!E411="Yes",
   IF('Reported Performance Table'!F411="Premium","Premium_LUNA_CCT","LUNA_CCT"),
   IF('Reported Performance Table'!B411="Outdoor Luminaires",
    IF(OR('Reported Performance Table'!D411="Fuel Pump Canopy Luminaires",'Reported Performance Table'!D411="Sports Lighting"),
     IF('Reported Performance Table'!F411="Premium","Premium_Sports_and_Fuel_Pump_CCT", "Sports_and_Fuel_Pump_CCT"),
     IF('Reported Performance Table'!F411="Premium","Premium_Outdoor_CCT","Outdoor_CCT")),
    IF('Reported Performance Table'!F411="Premium","Premium_CCT","Reported_CCT"))))</f>
        <v/>
      </c>
      <c r="K411" t="str">
        <f>IF('Reported Performance Table'!D411="","",IF(J411="LUNA_CCT",VLOOKUP('Reported Performance Table'!D411,'Master List'!$B$45:$E$143,4,FALSE),"Reported_BUG"))</f>
        <v/>
      </c>
      <c r="L411" t="str">
        <f>IF('Reported Performance Table'!D411="","",IF(AND('Reported Performance Table'!$E411="Yes",OR('Reported Performance Table'!$D411='Master List'!$B$45,'Reported Performance Table'!$D411='Master List'!$B$46,'Reported Performance Table'!$D411='Master List'!$B$47,'Reported Performance Table'!$D411='Master List'!$B$49,'Reported Performance Table'!$D411='Master List'!$B$51,'Reported Performance Table'!$D411='Master List'!$B$115,'Reported Performance Table'!$D411='Master List'!$B$118,'Reported Performance Table'!$D411='Master List'!$B$142)),"LUNA_Dimming","Dimming_Capability_and_Range"))</f>
        <v/>
      </c>
    </row>
    <row r="412" spans="1:12" x14ac:dyDescent="0.25">
      <c r="A412" s="54">
        <v>419</v>
      </c>
      <c r="B412" s="55"/>
      <c r="D412" s="21" t="e">
        <f>VLOOKUP('Reported Performance Table'!C412,'Master List'!$B$22:$C$41,2,FALSE)</f>
        <v>#N/A</v>
      </c>
      <c r="E412" t="e">
        <f>VLOOKUP('Reported Performance Table'!D412,'Master List'!$B$45:$C$143,2,FALSE)</f>
        <v>#N/A</v>
      </c>
      <c r="F412" t="e">
        <f>VLOOKUP('Reported Performance Table'!C412,'Master List'!$B$22:$D$42,3,FALSE)</f>
        <v>#N/A</v>
      </c>
      <c r="G412" s="100" t="e">
        <f>VLOOKUP('Reported Performance Table'!B412,'Master List'!$B$11:$D$19,3,FALSE)</f>
        <v>#N/A</v>
      </c>
      <c r="H412" t="e">
        <f t="shared" si="6"/>
        <v>#N/A</v>
      </c>
      <c r="I412" t="e">
        <f>IF(VLOOKUP('Reported Performance Table'!D412,'Master List'!$B$45:$D$143,3,FALSE)="","No",VLOOKUP('Reported Performance Table'!D412,'Master List'!$B$45:$D$143,3,FALSE))</f>
        <v>#N/A</v>
      </c>
      <c r="J412" s="178" t="str">
        <f>IF('Reported Performance Table'!D412="","",
  IF('Reported Performance Table'!E412="Yes",
   IF('Reported Performance Table'!F412="Premium","Premium_LUNA_CCT","LUNA_CCT"),
   IF('Reported Performance Table'!B412="Outdoor Luminaires",
    IF(OR('Reported Performance Table'!D412="Fuel Pump Canopy Luminaires",'Reported Performance Table'!D412="Sports Lighting"),
     IF('Reported Performance Table'!F412="Premium","Premium_Sports_and_Fuel_Pump_CCT", "Sports_and_Fuel_Pump_CCT"),
     IF('Reported Performance Table'!F412="Premium","Premium_Outdoor_CCT","Outdoor_CCT")),
    IF('Reported Performance Table'!F412="Premium","Premium_CCT","Reported_CCT"))))</f>
        <v/>
      </c>
      <c r="K412" t="str">
        <f>IF('Reported Performance Table'!D412="","",IF(J412="LUNA_CCT",VLOOKUP('Reported Performance Table'!D412,'Master List'!$B$45:$E$143,4,FALSE),"Reported_BUG"))</f>
        <v/>
      </c>
      <c r="L412" t="str">
        <f>IF('Reported Performance Table'!D412="","",IF(AND('Reported Performance Table'!$E412="Yes",OR('Reported Performance Table'!$D412='Master List'!$B$45,'Reported Performance Table'!$D412='Master List'!$B$46,'Reported Performance Table'!$D412='Master List'!$B$47,'Reported Performance Table'!$D412='Master List'!$B$49,'Reported Performance Table'!$D412='Master List'!$B$51,'Reported Performance Table'!$D412='Master List'!$B$115,'Reported Performance Table'!$D412='Master List'!$B$118,'Reported Performance Table'!$D412='Master List'!$B$142)),"LUNA_Dimming","Dimming_Capability_and_Range"))</f>
        <v/>
      </c>
    </row>
    <row r="413" spans="1:12" x14ac:dyDescent="0.25">
      <c r="A413" s="54">
        <v>420</v>
      </c>
      <c r="B413" s="55"/>
      <c r="D413" s="21" t="e">
        <f>VLOOKUP('Reported Performance Table'!C413,'Master List'!$B$22:$C$41,2,FALSE)</f>
        <v>#N/A</v>
      </c>
      <c r="E413" t="e">
        <f>VLOOKUP('Reported Performance Table'!D413,'Master List'!$B$45:$C$143,2,FALSE)</f>
        <v>#N/A</v>
      </c>
      <c r="F413" t="e">
        <f>VLOOKUP('Reported Performance Table'!C413,'Master List'!$B$22:$D$42,3,FALSE)</f>
        <v>#N/A</v>
      </c>
      <c r="G413" s="100" t="e">
        <f>VLOOKUP('Reported Performance Table'!B413,'Master List'!$B$11:$D$19,3,FALSE)</f>
        <v>#N/A</v>
      </c>
      <c r="H413" t="e">
        <f t="shared" si="6"/>
        <v>#N/A</v>
      </c>
      <c r="I413" t="e">
        <f>IF(VLOOKUP('Reported Performance Table'!D413,'Master List'!$B$45:$D$143,3,FALSE)="","No",VLOOKUP('Reported Performance Table'!D413,'Master List'!$B$45:$D$143,3,FALSE))</f>
        <v>#N/A</v>
      </c>
      <c r="J413" s="178" t="str">
        <f>IF('Reported Performance Table'!D413="","",
  IF('Reported Performance Table'!E413="Yes",
   IF('Reported Performance Table'!F413="Premium","Premium_LUNA_CCT","LUNA_CCT"),
   IF('Reported Performance Table'!B413="Outdoor Luminaires",
    IF(OR('Reported Performance Table'!D413="Fuel Pump Canopy Luminaires",'Reported Performance Table'!D413="Sports Lighting"),
     IF('Reported Performance Table'!F413="Premium","Premium_Sports_and_Fuel_Pump_CCT", "Sports_and_Fuel_Pump_CCT"),
     IF('Reported Performance Table'!F413="Premium","Premium_Outdoor_CCT","Outdoor_CCT")),
    IF('Reported Performance Table'!F413="Premium","Premium_CCT","Reported_CCT"))))</f>
        <v/>
      </c>
      <c r="K413" t="str">
        <f>IF('Reported Performance Table'!D413="","",IF(J413="LUNA_CCT",VLOOKUP('Reported Performance Table'!D413,'Master List'!$B$45:$E$143,4,FALSE),"Reported_BUG"))</f>
        <v/>
      </c>
      <c r="L413" t="str">
        <f>IF('Reported Performance Table'!D413="","",IF(AND('Reported Performance Table'!$E413="Yes",OR('Reported Performance Table'!$D413='Master List'!$B$45,'Reported Performance Table'!$D413='Master List'!$B$46,'Reported Performance Table'!$D413='Master List'!$B$47,'Reported Performance Table'!$D413='Master List'!$B$49,'Reported Performance Table'!$D413='Master List'!$B$51,'Reported Performance Table'!$D413='Master List'!$B$115,'Reported Performance Table'!$D413='Master List'!$B$118,'Reported Performance Table'!$D413='Master List'!$B$142)),"LUNA_Dimming","Dimming_Capability_and_Range"))</f>
        <v/>
      </c>
    </row>
    <row r="414" spans="1:12" x14ac:dyDescent="0.25">
      <c r="A414" s="54">
        <v>421</v>
      </c>
      <c r="B414" s="55"/>
      <c r="D414" s="21" t="e">
        <f>VLOOKUP('Reported Performance Table'!C414,'Master List'!$B$22:$C$41,2,FALSE)</f>
        <v>#N/A</v>
      </c>
      <c r="E414" t="e">
        <f>VLOOKUP('Reported Performance Table'!D414,'Master List'!$B$45:$C$143,2,FALSE)</f>
        <v>#N/A</v>
      </c>
      <c r="F414" t="e">
        <f>VLOOKUP('Reported Performance Table'!C414,'Master List'!$B$22:$D$42,3,FALSE)</f>
        <v>#N/A</v>
      </c>
      <c r="G414" s="100" t="e">
        <f>VLOOKUP('Reported Performance Table'!B414,'Master List'!$B$11:$D$19,3,FALSE)</f>
        <v>#N/A</v>
      </c>
      <c r="H414" t="e">
        <f t="shared" si="6"/>
        <v>#N/A</v>
      </c>
      <c r="I414" t="e">
        <f>IF(VLOOKUP('Reported Performance Table'!D414,'Master List'!$B$45:$D$143,3,FALSE)="","No",VLOOKUP('Reported Performance Table'!D414,'Master List'!$B$45:$D$143,3,FALSE))</f>
        <v>#N/A</v>
      </c>
      <c r="J414" s="178" t="str">
        <f>IF('Reported Performance Table'!D414="","",
  IF('Reported Performance Table'!E414="Yes",
   IF('Reported Performance Table'!F414="Premium","Premium_LUNA_CCT","LUNA_CCT"),
   IF('Reported Performance Table'!B414="Outdoor Luminaires",
    IF(OR('Reported Performance Table'!D414="Fuel Pump Canopy Luminaires",'Reported Performance Table'!D414="Sports Lighting"),
     IF('Reported Performance Table'!F414="Premium","Premium_Sports_and_Fuel_Pump_CCT", "Sports_and_Fuel_Pump_CCT"),
     IF('Reported Performance Table'!F414="Premium","Premium_Outdoor_CCT","Outdoor_CCT")),
    IF('Reported Performance Table'!F414="Premium","Premium_CCT","Reported_CCT"))))</f>
        <v/>
      </c>
      <c r="K414" t="str">
        <f>IF('Reported Performance Table'!D414="","",IF(J414="LUNA_CCT",VLOOKUP('Reported Performance Table'!D414,'Master List'!$B$45:$E$143,4,FALSE),"Reported_BUG"))</f>
        <v/>
      </c>
      <c r="L414" t="str">
        <f>IF('Reported Performance Table'!D414="","",IF(AND('Reported Performance Table'!$E414="Yes",OR('Reported Performance Table'!$D414='Master List'!$B$45,'Reported Performance Table'!$D414='Master List'!$B$46,'Reported Performance Table'!$D414='Master List'!$B$47,'Reported Performance Table'!$D414='Master List'!$B$49,'Reported Performance Table'!$D414='Master List'!$B$51,'Reported Performance Table'!$D414='Master List'!$B$115,'Reported Performance Table'!$D414='Master List'!$B$118,'Reported Performance Table'!$D414='Master List'!$B$142)),"LUNA_Dimming","Dimming_Capability_and_Range"))</f>
        <v/>
      </c>
    </row>
    <row r="415" spans="1:12" x14ac:dyDescent="0.25">
      <c r="A415" s="54">
        <v>422</v>
      </c>
      <c r="B415" s="55"/>
      <c r="D415" s="21" t="e">
        <f>VLOOKUP('Reported Performance Table'!C415,'Master List'!$B$22:$C$41,2,FALSE)</f>
        <v>#N/A</v>
      </c>
      <c r="E415" t="e">
        <f>VLOOKUP('Reported Performance Table'!D415,'Master List'!$B$45:$C$143,2,FALSE)</f>
        <v>#N/A</v>
      </c>
      <c r="F415" t="e">
        <f>VLOOKUP('Reported Performance Table'!C415,'Master List'!$B$22:$D$42,3,FALSE)</f>
        <v>#N/A</v>
      </c>
      <c r="G415" s="100" t="e">
        <f>VLOOKUP('Reported Performance Table'!B415,'Master List'!$B$11:$D$19,3,FALSE)</f>
        <v>#N/A</v>
      </c>
      <c r="H415" t="e">
        <f t="shared" si="6"/>
        <v>#N/A</v>
      </c>
      <c r="I415" t="e">
        <f>IF(VLOOKUP('Reported Performance Table'!D415,'Master List'!$B$45:$D$143,3,FALSE)="","No",VLOOKUP('Reported Performance Table'!D415,'Master List'!$B$45:$D$143,3,FALSE))</f>
        <v>#N/A</v>
      </c>
      <c r="J415" s="178" t="str">
        <f>IF('Reported Performance Table'!D415="","",
  IF('Reported Performance Table'!E415="Yes",
   IF('Reported Performance Table'!F415="Premium","Premium_LUNA_CCT","LUNA_CCT"),
   IF('Reported Performance Table'!B415="Outdoor Luminaires",
    IF(OR('Reported Performance Table'!D415="Fuel Pump Canopy Luminaires",'Reported Performance Table'!D415="Sports Lighting"),
     IF('Reported Performance Table'!F415="Premium","Premium_Sports_and_Fuel_Pump_CCT", "Sports_and_Fuel_Pump_CCT"),
     IF('Reported Performance Table'!F415="Premium","Premium_Outdoor_CCT","Outdoor_CCT")),
    IF('Reported Performance Table'!F415="Premium","Premium_CCT","Reported_CCT"))))</f>
        <v/>
      </c>
      <c r="K415" t="str">
        <f>IF('Reported Performance Table'!D415="","",IF(J415="LUNA_CCT",VLOOKUP('Reported Performance Table'!D415,'Master List'!$B$45:$E$143,4,FALSE),"Reported_BUG"))</f>
        <v/>
      </c>
      <c r="L415" t="str">
        <f>IF('Reported Performance Table'!D415="","",IF(AND('Reported Performance Table'!$E415="Yes",OR('Reported Performance Table'!$D415='Master List'!$B$45,'Reported Performance Table'!$D415='Master List'!$B$46,'Reported Performance Table'!$D415='Master List'!$B$47,'Reported Performance Table'!$D415='Master List'!$B$49,'Reported Performance Table'!$D415='Master List'!$B$51,'Reported Performance Table'!$D415='Master List'!$B$115,'Reported Performance Table'!$D415='Master List'!$B$118,'Reported Performance Table'!$D415='Master List'!$B$142)),"LUNA_Dimming","Dimming_Capability_and_Range"))</f>
        <v/>
      </c>
    </row>
    <row r="416" spans="1:12" x14ac:dyDescent="0.25">
      <c r="A416" s="54">
        <v>423</v>
      </c>
      <c r="B416" s="55"/>
      <c r="D416" s="21" t="e">
        <f>VLOOKUP('Reported Performance Table'!C416,'Master List'!$B$22:$C$41,2,FALSE)</f>
        <v>#N/A</v>
      </c>
      <c r="E416" t="e">
        <f>VLOOKUP('Reported Performance Table'!D416,'Master List'!$B$45:$C$143,2,FALSE)</f>
        <v>#N/A</v>
      </c>
      <c r="F416" t="e">
        <f>VLOOKUP('Reported Performance Table'!C416,'Master List'!$B$22:$D$42,3,FALSE)</f>
        <v>#N/A</v>
      </c>
      <c r="G416" s="100" t="e">
        <f>VLOOKUP('Reported Performance Table'!B416,'Master List'!$B$11:$D$19,3,FALSE)</f>
        <v>#N/A</v>
      </c>
      <c r="H416" t="e">
        <f t="shared" si="6"/>
        <v>#N/A</v>
      </c>
      <c r="I416" t="e">
        <f>IF(VLOOKUP('Reported Performance Table'!D416,'Master List'!$B$45:$D$143,3,FALSE)="","No",VLOOKUP('Reported Performance Table'!D416,'Master List'!$B$45:$D$143,3,FALSE))</f>
        <v>#N/A</v>
      </c>
      <c r="J416" s="178" t="str">
        <f>IF('Reported Performance Table'!D416="","",
  IF('Reported Performance Table'!E416="Yes",
   IF('Reported Performance Table'!F416="Premium","Premium_LUNA_CCT","LUNA_CCT"),
   IF('Reported Performance Table'!B416="Outdoor Luminaires",
    IF(OR('Reported Performance Table'!D416="Fuel Pump Canopy Luminaires",'Reported Performance Table'!D416="Sports Lighting"),
     IF('Reported Performance Table'!F416="Premium","Premium_Sports_and_Fuel_Pump_CCT", "Sports_and_Fuel_Pump_CCT"),
     IF('Reported Performance Table'!F416="Premium","Premium_Outdoor_CCT","Outdoor_CCT")),
    IF('Reported Performance Table'!F416="Premium","Premium_CCT","Reported_CCT"))))</f>
        <v/>
      </c>
      <c r="K416" t="str">
        <f>IF('Reported Performance Table'!D416="","",IF(J416="LUNA_CCT",VLOOKUP('Reported Performance Table'!D416,'Master List'!$B$45:$E$143,4,FALSE),"Reported_BUG"))</f>
        <v/>
      </c>
      <c r="L416" t="str">
        <f>IF('Reported Performance Table'!D416="","",IF(AND('Reported Performance Table'!$E416="Yes",OR('Reported Performance Table'!$D416='Master List'!$B$45,'Reported Performance Table'!$D416='Master List'!$B$46,'Reported Performance Table'!$D416='Master List'!$B$47,'Reported Performance Table'!$D416='Master List'!$B$49,'Reported Performance Table'!$D416='Master List'!$B$51,'Reported Performance Table'!$D416='Master List'!$B$115,'Reported Performance Table'!$D416='Master List'!$B$118,'Reported Performance Table'!$D416='Master List'!$B$142)),"LUNA_Dimming","Dimming_Capability_and_Range"))</f>
        <v/>
      </c>
    </row>
    <row r="417" spans="1:12" x14ac:dyDescent="0.25">
      <c r="A417" s="54">
        <v>424</v>
      </c>
      <c r="B417" s="55"/>
      <c r="D417" s="21" t="e">
        <f>VLOOKUP('Reported Performance Table'!C417,'Master List'!$B$22:$C$41,2,FALSE)</f>
        <v>#N/A</v>
      </c>
      <c r="E417" t="e">
        <f>VLOOKUP('Reported Performance Table'!D417,'Master List'!$B$45:$C$143,2,FALSE)</f>
        <v>#N/A</v>
      </c>
      <c r="F417" t="e">
        <f>VLOOKUP('Reported Performance Table'!C417,'Master List'!$B$22:$D$42,3,FALSE)</f>
        <v>#N/A</v>
      </c>
      <c r="G417" s="100" t="e">
        <f>VLOOKUP('Reported Performance Table'!B417,'Master List'!$B$11:$D$19,3,FALSE)</f>
        <v>#N/A</v>
      </c>
      <c r="H417" t="e">
        <f t="shared" si="6"/>
        <v>#N/A</v>
      </c>
      <c r="I417" t="e">
        <f>IF(VLOOKUP('Reported Performance Table'!D417,'Master List'!$B$45:$D$143,3,FALSE)="","No",VLOOKUP('Reported Performance Table'!D417,'Master List'!$B$45:$D$143,3,FALSE))</f>
        <v>#N/A</v>
      </c>
      <c r="J417" s="178" t="str">
        <f>IF('Reported Performance Table'!D417="","",
  IF('Reported Performance Table'!E417="Yes",
   IF('Reported Performance Table'!F417="Premium","Premium_LUNA_CCT","LUNA_CCT"),
   IF('Reported Performance Table'!B417="Outdoor Luminaires",
    IF(OR('Reported Performance Table'!D417="Fuel Pump Canopy Luminaires",'Reported Performance Table'!D417="Sports Lighting"),
     IF('Reported Performance Table'!F417="Premium","Premium_Sports_and_Fuel_Pump_CCT", "Sports_and_Fuel_Pump_CCT"),
     IF('Reported Performance Table'!F417="Premium","Premium_Outdoor_CCT","Outdoor_CCT")),
    IF('Reported Performance Table'!F417="Premium","Premium_CCT","Reported_CCT"))))</f>
        <v/>
      </c>
      <c r="K417" t="str">
        <f>IF('Reported Performance Table'!D417="","",IF(J417="LUNA_CCT",VLOOKUP('Reported Performance Table'!D417,'Master List'!$B$45:$E$143,4,FALSE),"Reported_BUG"))</f>
        <v/>
      </c>
      <c r="L417" t="str">
        <f>IF('Reported Performance Table'!D417="","",IF(AND('Reported Performance Table'!$E417="Yes",OR('Reported Performance Table'!$D417='Master List'!$B$45,'Reported Performance Table'!$D417='Master List'!$B$46,'Reported Performance Table'!$D417='Master List'!$B$47,'Reported Performance Table'!$D417='Master List'!$B$49,'Reported Performance Table'!$D417='Master List'!$B$51,'Reported Performance Table'!$D417='Master List'!$B$115,'Reported Performance Table'!$D417='Master List'!$B$118,'Reported Performance Table'!$D417='Master List'!$B$142)),"LUNA_Dimming","Dimming_Capability_and_Range"))</f>
        <v/>
      </c>
    </row>
    <row r="418" spans="1:12" x14ac:dyDescent="0.25">
      <c r="A418" s="54">
        <v>425</v>
      </c>
      <c r="B418" s="55"/>
      <c r="D418" s="21" t="e">
        <f>VLOOKUP('Reported Performance Table'!C418,'Master List'!$B$22:$C$41,2,FALSE)</f>
        <v>#N/A</v>
      </c>
      <c r="E418" t="e">
        <f>VLOOKUP('Reported Performance Table'!D418,'Master List'!$B$45:$C$143,2,FALSE)</f>
        <v>#N/A</v>
      </c>
      <c r="F418" t="e">
        <f>VLOOKUP('Reported Performance Table'!C418,'Master List'!$B$22:$D$42,3,FALSE)</f>
        <v>#N/A</v>
      </c>
      <c r="G418" s="100" t="e">
        <f>VLOOKUP('Reported Performance Table'!B418,'Master List'!$B$11:$D$19,3,FALSE)</f>
        <v>#N/A</v>
      </c>
      <c r="H418" t="e">
        <f t="shared" si="6"/>
        <v>#N/A</v>
      </c>
      <c r="I418" t="e">
        <f>IF(VLOOKUP('Reported Performance Table'!D418,'Master List'!$B$45:$D$143,3,FALSE)="","No",VLOOKUP('Reported Performance Table'!D418,'Master List'!$B$45:$D$143,3,FALSE))</f>
        <v>#N/A</v>
      </c>
      <c r="J418" s="178" t="str">
        <f>IF('Reported Performance Table'!D418="","",
  IF('Reported Performance Table'!E418="Yes",
   IF('Reported Performance Table'!F418="Premium","Premium_LUNA_CCT","LUNA_CCT"),
   IF('Reported Performance Table'!B418="Outdoor Luminaires",
    IF(OR('Reported Performance Table'!D418="Fuel Pump Canopy Luminaires",'Reported Performance Table'!D418="Sports Lighting"),
     IF('Reported Performance Table'!F418="Premium","Premium_Sports_and_Fuel_Pump_CCT", "Sports_and_Fuel_Pump_CCT"),
     IF('Reported Performance Table'!F418="Premium","Premium_Outdoor_CCT","Outdoor_CCT")),
    IF('Reported Performance Table'!F418="Premium","Premium_CCT","Reported_CCT"))))</f>
        <v/>
      </c>
      <c r="K418" t="str">
        <f>IF('Reported Performance Table'!D418="","",IF(J418="LUNA_CCT",VLOOKUP('Reported Performance Table'!D418,'Master List'!$B$45:$E$143,4,FALSE),"Reported_BUG"))</f>
        <v/>
      </c>
      <c r="L418" t="str">
        <f>IF('Reported Performance Table'!D418="","",IF(AND('Reported Performance Table'!$E418="Yes",OR('Reported Performance Table'!$D418='Master List'!$B$45,'Reported Performance Table'!$D418='Master List'!$B$46,'Reported Performance Table'!$D418='Master List'!$B$47,'Reported Performance Table'!$D418='Master List'!$B$49,'Reported Performance Table'!$D418='Master List'!$B$51,'Reported Performance Table'!$D418='Master List'!$B$115,'Reported Performance Table'!$D418='Master List'!$B$118,'Reported Performance Table'!$D418='Master List'!$B$142)),"LUNA_Dimming","Dimming_Capability_and_Range"))</f>
        <v/>
      </c>
    </row>
    <row r="419" spans="1:12" x14ac:dyDescent="0.25">
      <c r="A419" s="54">
        <v>426</v>
      </c>
      <c r="B419" s="55"/>
      <c r="D419" s="21" t="e">
        <f>VLOOKUP('Reported Performance Table'!C419,'Master List'!$B$22:$C$41,2,FALSE)</f>
        <v>#N/A</v>
      </c>
      <c r="E419" t="e">
        <f>VLOOKUP('Reported Performance Table'!D419,'Master List'!$B$45:$C$143,2,FALSE)</f>
        <v>#N/A</v>
      </c>
      <c r="F419" t="e">
        <f>VLOOKUP('Reported Performance Table'!C419,'Master List'!$B$22:$D$42,3,FALSE)</f>
        <v>#N/A</v>
      </c>
      <c r="G419" s="100" t="e">
        <f>VLOOKUP('Reported Performance Table'!B419,'Master List'!$B$11:$D$19,3,FALSE)</f>
        <v>#N/A</v>
      </c>
      <c r="H419" t="e">
        <f t="shared" si="6"/>
        <v>#N/A</v>
      </c>
      <c r="I419" t="e">
        <f>IF(VLOOKUP('Reported Performance Table'!D419,'Master List'!$B$45:$D$143,3,FALSE)="","No",VLOOKUP('Reported Performance Table'!D419,'Master List'!$B$45:$D$143,3,FALSE))</f>
        <v>#N/A</v>
      </c>
      <c r="J419" s="178" t="str">
        <f>IF('Reported Performance Table'!D419="","",
  IF('Reported Performance Table'!E419="Yes",
   IF('Reported Performance Table'!F419="Premium","Premium_LUNA_CCT","LUNA_CCT"),
   IF('Reported Performance Table'!B419="Outdoor Luminaires",
    IF(OR('Reported Performance Table'!D419="Fuel Pump Canopy Luminaires",'Reported Performance Table'!D419="Sports Lighting"),
     IF('Reported Performance Table'!F419="Premium","Premium_Sports_and_Fuel_Pump_CCT", "Sports_and_Fuel_Pump_CCT"),
     IF('Reported Performance Table'!F419="Premium","Premium_Outdoor_CCT","Outdoor_CCT")),
    IF('Reported Performance Table'!F419="Premium","Premium_CCT","Reported_CCT"))))</f>
        <v/>
      </c>
      <c r="K419" t="str">
        <f>IF('Reported Performance Table'!D419="","",IF(J419="LUNA_CCT",VLOOKUP('Reported Performance Table'!D419,'Master List'!$B$45:$E$143,4,FALSE),"Reported_BUG"))</f>
        <v/>
      </c>
      <c r="L419" t="str">
        <f>IF('Reported Performance Table'!D419="","",IF(AND('Reported Performance Table'!$E419="Yes",OR('Reported Performance Table'!$D419='Master List'!$B$45,'Reported Performance Table'!$D419='Master List'!$B$46,'Reported Performance Table'!$D419='Master List'!$B$47,'Reported Performance Table'!$D419='Master List'!$B$49,'Reported Performance Table'!$D419='Master List'!$B$51,'Reported Performance Table'!$D419='Master List'!$B$115,'Reported Performance Table'!$D419='Master List'!$B$118,'Reported Performance Table'!$D419='Master List'!$B$142)),"LUNA_Dimming","Dimming_Capability_and_Range"))</f>
        <v/>
      </c>
    </row>
    <row r="420" spans="1:12" x14ac:dyDescent="0.25">
      <c r="A420" s="54">
        <v>427</v>
      </c>
      <c r="B420" s="55"/>
      <c r="D420" s="21" t="e">
        <f>VLOOKUP('Reported Performance Table'!C420,'Master List'!$B$22:$C$41,2,FALSE)</f>
        <v>#N/A</v>
      </c>
      <c r="E420" t="e">
        <f>VLOOKUP('Reported Performance Table'!D420,'Master List'!$B$45:$C$143,2,FALSE)</f>
        <v>#N/A</v>
      </c>
      <c r="F420" t="e">
        <f>VLOOKUP('Reported Performance Table'!C420,'Master List'!$B$22:$D$42,3,FALSE)</f>
        <v>#N/A</v>
      </c>
      <c r="G420" s="100" t="e">
        <f>VLOOKUP('Reported Performance Table'!B420,'Master List'!$B$11:$D$19,3,FALSE)</f>
        <v>#N/A</v>
      </c>
      <c r="H420" t="e">
        <f t="shared" si="6"/>
        <v>#N/A</v>
      </c>
      <c r="I420" t="e">
        <f>IF(VLOOKUP('Reported Performance Table'!D420,'Master List'!$B$45:$D$143,3,FALSE)="","No",VLOOKUP('Reported Performance Table'!D420,'Master List'!$B$45:$D$143,3,FALSE))</f>
        <v>#N/A</v>
      </c>
      <c r="J420" s="178" t="str">
        <f>IF('Reported Performance Table'!D420="","",
  IF('Reported Performance Table'!E420="Yes",
   IF('Reported Performance Table'!F420="Premium","Premium_LUNA_CCT","LUNA_CCT"),
   IF('Reported Performance Table'!B420="Outdoor Luminaires",
    IF(OR('Reported Performance Table'!D420="Fuel Pump Canopy Luminaires",'Reported Performance Table'!D420="Sports Lighting"),
     IF('Reported Performance Table'!F420="Premium","Premium_Sports_and_Fuel_Pump_CCT", "Sports_and_Fuel_Pump_CCT"),
     IF('Reported Performance Table'!F420="Premium","Premium_Outdoor_CCT","Outdoor_CCT")),
    IF('Reported Performance Table'!F420="Premium","Premium_CCT","Reported_CCT"))))</f>
        <v/>
      </c>
      <c r="K420" t="str">
        <f>IF('Reported Performance Table'!D420="","",IF(J420="LUNA_CCT",VLOOKUP('Reported Performance Table'!D420,'Master List'!$B$45:$E$143,4,FALSE),"Reported_BUG"))</f>
        <v/>
      </c>
      <c r="L420" t="str">
        <f>IF('Reported Performance Table'!D420="","",IF(AND('Reported Performance Table'!$E420="Yes",OR('Reported Performance Table'!$D420='Master List'!$B$45,'Reported Performance Table'!$D420='Master List'!$B$46,'Reported Performance Table'!$D420='Master List'!$B$47,'Reported Performance Table'!$D420='Master List'!$B$49,'Reported Performance Table'!$D420='Master List'!$B$51,'Reported Performance Table'!$D420='Master List'!$B$115,'Reported Performance Table'!$D420='Master List'!$B$118,'Reported Performance Table'!$D420='Master List'!$B$142)),"LUNA_Dimming","Dimming_Capability_and_Range"))</f>
        <v/>
      </c>
    </row>
    <row r="421" spans="1:12" x14ac:dyDescent="0.25">
      <c r="A421" s="54">
        <v>428</v>
      </c>
      <c r="B421" s="55"/>
      <c r="D421" s="21" t="e">
        <f>VLOOKUP('Reported Performance Table'!C421,'Master List'!$B$22:$C$41,2,FALSE)</f>
        <v>#N/A</v>
      </c>
      <c r="E421" t="e">
        <f>VLOOKUP('Reported Performance Table'!D421,'Master List'!$B$45:$C$143,2,FALSE)</f>
        <v>#N/A</v>
      </c>
      <c r="F421" t="e">
        <f>VLOOKUP('Reported Performance Table'!C421,'Master List'!$B$22:$D$42,3,FALSE)</f>
        <v>#N/A</v>
      </c>
      <c r="G421" s="100" t="e">
        <f>VLOOKUP('Reported Performance Table'!B421,'Master List'!$B$11:$D$19,3,FALSE)</f>
        <v>#N/A</v>
      </c>
      <c r="H421" t="e">
        <f t="shared" si="6"/>
        <v>#N/A</v>
      </c>
      <c r="I421" t="e">
        <f>IF(VLOOKUP('Reported Performance Table'!D421,'Master List'!$B$45:$D$143,3,FALSE)="","No",VLOOKUP('Reported Performance Table'!D421,'Master List'!$B$45:$D$143,3,FALSE))</f>
        <v>#N/A</v>
      </c>
      <c r="J421" s="178" t="str">
        <f>IF('Reported Performance Table'!D421="","",
  IF('Reported Performance Table'!E421="Yes",
   IF('Reported Performance Table'!F421="Premium","Premium_LUNA_CCT","LUNA_CCT"),
   IF('Reported Performance Table'!B421="Outdoor Luminaires",
    IF(OR('Reported Performance Table'!D421="Fuel Pump Canopy Luminaires",'Reported Performance Table'!D421="Sports Lighting"),
     IF('Reported Performance Table'!F421="Premium","Premium_Sports_and_Fuel_Pump_CCT", "Sports_and_Fuel_Pump_CCT"),
     IF('Reported Performance Table'!F421="Premium","Premium_Outdoor_CCT","Outdoor_CCT")),
    IF('Reported Performance Table'!F421="Premium","Premium_CCT","Reported_CCT"))))</f>
        <v/>
      </c>
      <c r="K421" t="str">
        <f>IF('Reported Performance Table'!D421="","",IF(J421="LUNA_CCT",VLOOKUP('Reported Performance Table'!D421,'Master List'!$B$45:$E$143,4,FALSE),"Reported_BUG"))</f>
        <v/>
      </c>
      <c r="L421" t="str">
        <f>IF('Reported Performance Table'!D421="","",IF(AND('Reported Performance Table'!$E421="Yes",OR('Reported Performance Table'!$D421='Master List'!$B$45,'Reported Performance Table'!$D421='Master List'!$B$46,'Reported Performance Table'!$D421='Master List'!$B$47,'Reported Performance Table'!$D421='Master List'!$B$49,'Reported Performance Table'!$D421='Master List'!$B$51,'Reported Performance Table'!$D421='Master List'!$B$115,'Reported Performance Table'!$D421='Master List'!$B$118,'Reported Performance Table'!$D421='Master List'!$B$142)),"LUNA_Dimming","Dimming_Capability_and_Range"))</f>
        <v/>
      </c>
    </row>
    <row r="422" spans="1:12" x14ac:dyDescent="0.25">
      <c r="A422" s="54">
        <v>429</v>
      </c>
      <c r="B422" s="55"/>
      <c r="D422" s="21" t="e">
        <f>VLOOKUP('Reported Performance Table'!C422,'Master List'!$B$22:$C$41,2,FALSE)</f>
        <v>#N/A</v>
      </c>
      <c r="E422" t="e">
        <f>VLOOKUP('Reported Performance Table'!D422,'Master List'!$B$45:$C$143,2,FALSE)</f>
        <v>#N/A</v>
      </c>
      <c r="F422" t="e">
        <f>VLOOKUP('Reported Performance Table'!C422,'Master List'!$B$22:$D$42,3,FALSE)</f>
        <v>#N/A</v>
      </c>
      <c r="G422" s="100" t="e">
        <f>VLOOKUP('Reported Performance Table'!B422,'Master List'!$B$11:$D$19,3,FALSE)</f>
        <v>#N/A</v>
      </c>
      <c r="H422" t="e">
        <f t="shared" si="6"/>
        <v>#N/A</v>
      </c>
      <c r="I422" t="e">
        <f>IF(VLOOKUP('Reported Performance Table'!D422,'Master List'!$B$45:$D$143,3,FALSE)="","No",VLOOKUP('Reported Performance Table'!D422,'Master List'!$B$45:$D$143,3,FALSE))</f>
        <v>#N/A</v>
      </c>
      <c r="J422" s="178" t="str">
        <f>IF('Reported Performance Table'!D422="","",
  IF('Reported Performance Table'!E422="Yes",
   IF('Reported Performance Table'!F422="Premium","Premium_LUNA_CCT","LUNA_CCT"),
   IF('Reported Performance Table'!B422="Outdoor Luminaires",
    IF(OR('Reported Performance Table'!D422="Fuel Pump Canopy Luminaires",'Reported Performance Table'!D422="Sports Lighting"),
     IF('Reported Performance Table'!F422="Premium","Premium_Sports_and_Fuel_Pump_CCT", "Sports_and_Fuel_Pump_CCT"),
     IF('Reported Performance Table'!F422="Premium","Premium_Outdoor_CCT","Outdoor_CCT")),
    IF('Reported Performance Table'!F422="Premium","Premium_CCT","Reported_CCT"))))</f>
        <v/>
      </c>
      <c r="K422" t="str">
        <f>IF('Reported Performance Table'!D422="","",IF(J422="LUNA_CCT",VLOOKUP('Reported Performance Table'!D422,'Master List'!$B$45:$E$143,4,FALSE),"Reported_BUG"))</f>
        <v/>
      </c>
      <c r="L422" t="str">
        <f>IF('Reported Performance Table'!D422="","",IF(AND('Reported Performance Table'!$E422="Yes",OR('Reported Performance Table'!$D422='Master List'!$B$45,'Reported Performance Table'!$D422='Master List'!$B$46,'Reported Performance Table'!$D422='Master List'!$B$47,'Reported Performance Table'!$D422='Master List'!$B$49,'Reported Performance Table'!$D422='Master List'!$B$51,'Reported Performance Table'!$D422='Master List'!$B$115,'Reported Performance Table'!$D422='Master List'!$B$118,'Reported Performance Table'!$D422='Master List'!$B$142)),"LUNA_Dimming","Dimming_Capability_and_Range"))</f>
        <v/>
      </c>
    </row>
    <row r="423" spans="1:12" x14ac:dyDescent="0.25">
      <c r="A423" s="54">
        <v>430</v>
      </c>
      <c r="B423" s="55"/>
      <c r="D423" s="21" t="e">
        <f>VLOOKUP('Reported Performance Table'!C423,'Master List'!$B$22:$C$41,2,FALSE)</f>
        <v>#N/A</v>
      </c>
      <c r="E423" t="e">
        <f>VLOOKUP('Reported Performance Table'!D423,'Master List'!$B$45:$C$143,2,FALSE)</f>
        <v>#N/A</v>
      </c>
      <c r="F423" t="e">
        <f>VLOOKUP('Reported Performance Table'!C423,'Master List'!$B$22:$D$42,3,FALSE)</f>
        <v>#N/A</v>
      </c>
      <c r="G423" s="100" t="e">
        <f>VLOOKUP('Reported Performance Table'!B423,'Master List'!$B$11:$D$19,3,FALSE)</f>
        <v>#N/A</v>
      </c>
      <c r="H423" t="e">
        <f t="shared" si="6"/>
        <v>#N/A</v>
      </c>
      <c r="I423" t="e">
        <f>IF(VLOOKUP('Reported Performance Table'!D423,'Master List'!$B$45:$D$143,3,FALSE)="","No",VLOOKUP('Reported Performance Table'!D423,'Master List'!$B$45:$D$143,3,FALSE))</f>
        <v>#N/A</v>
      </c>
      <c r="J423" s="178" t="str">
        <f>IF('Reported Performance Table'!D423="","",
  IF('Reported Performance Table'!E423="Yes",
   IF('Reported Performance Table'!F423="Premium","Premium_LUNA_CCT","LUNA_CCT"),
   IF('Reported Performance Table'!B423="Outdoor Luminaires",
    IF(OR('Reported Performance Table'!D423="Fuel Pump Canopy Luminaires",'Reported Performance Table'!D423="Sports Lighting"),
     IF('Reported Performance Table'!F423="Premium","Premium_Sports_and_Fuel_Pump_CCT", "Sports_and_Fuel_Pump_CCT"),
     IF('Reported Performance Table'!F423="Premium","Premium_Outdoor_CCT","Outdoor_CCT")),
    IF('Reported Performance Table'!F423="Premium","Premium_CCT","Reported_CCT"))))</f>
        <v/>
      </c>
      <c r="K423" t="str">
        <f>IF('Reported Performance Table'!D423="","",IF(J423="LUNA_CCT",VLOOKUP('Reported Performance Table'!D423,'Master List'!$B$45:$E$143,4,FALSE),"Reported_BUG"))</f>
        <v/>
      </c>
      <c r="L423" t="str">
        <f>IF('Reported Performance Table'!D423="","",IF(AND('Reported Performance Table'!$E423="Yes",OR('Reported Performance Table'!$D423='Master List'!$B$45,'Reported Performance Table'!$D423='Master List'!$B$46,'Reported Performance Table'!$D423='Master List'!$B$47,'Reported Performance Table'!$D423='Master List'!$B$49,'Reported Performance Table'!$D423='Master List'!$B$51,'Reported Performance Table'!$D423='Master List'!$B$115,'Reported Performance Table'!$D423='Master List'!$B$118,'Reported Performance Table'!$D423='Master List'!$B$142)),"LUNA_Dimming","Dimming_Capability_and_Range"))</f>
        <v/>
      </c>
    </row>
    <row r="424" spans="1:12" x14ac:dyDescent="0.25">
      <c r="A424" s="54">
        <v>431</v>
      </c>
      <c r="B424" s="55"/>
      <c r="D424" s="21" t="e">
        <f>VLOOKUP('Reported Performance Table'!C424,'Master List'!$B$22:$C$41,2,FALSE)</f>
        <v>#N/A</v>
      </c>
      <c r="E424" t="e">
        <f>VLOOKUP('Reported Performance Table'!D424,'Master List'!$B$45:$C$143,2,FALSE)</f>
        <v>#N/A</v>
      </c>
      <c r="F424" t="e">
        <f>VLOOKUP('Reported Performance Table'!C424,'Master List'!$B$22:$D$42,3,FALSE)</f>
        <v>#N/A</v>
      </c>
      <c r="G424" s="100" t="e">
        <f>VLOOKUP('Reported Performance Table'!B424,'Master List'!$B$11:$D$19,3,FALSE)</f>
        <v>#N/A</v>
      </c>
      <c r="H424" t="e">
        <f t="shared" si="6"/>
        <v>#N/A</v>
      </c>
      <c r="I424" t="e">
        <f>IF(VLOOKUP('Reported Performance Table'!D424,'Master List'!$B$45:$D$143,3,FALSE)="","No",VLOOKUP('Reported Performance Table'!D424,'Master List'!$B$45:$D$143,3,FALSE))</f>
        <v>#N/A</v>
      </c>
      <c r="J424" s="178" t="str">
        <f>IF('Reported Performance Table'!D424="","",
  IF('Reported Performance Table'!E424="Yes",
   IF('Reported Performance Table'!F424="Premium","Premium_LUNA_CCT","LUNA_CCT"),
   IF('Reported Performance Table'!B424="Outdoor Luminaires",
    IF(OR('Reported Performance Table'!D424="Fuel Pump Canopy Luminaires",'Reported Performance Table'!D424="Sports Lighting"),
     IF('Reported Performance Table'!F424="Premium","Premium_Sports_and_Fuel_Pump_CCT", "Sports_and_Fuel_Pump_CCT"),
     IF('Reported Performance Table'!F424="Premium","Premium_Outdoor_CCT","Outdoor_CCT")),
    IF('Reported Performance Table'!F424="Premium","Premium_CCT","Reported_CCT"))))</f>
        <v/>
      </c>
      <c r="K424" t="str">
        <f>IF('Reported Performance Table'!D424="","",IF(J424="LUNA_CCT",VLOOKUP('Reported Performance Table'!D424,'Master List'!$B$45:$E$143,4,FALSE),"Reported_BUG"))</f>
        <v/>
      </c>
      <c r="L424" t="str">
        <f>IF('Reported Performance Table'!D424="","",IF(AND('Reported Performance Table'!$E424="Yes",OR('Reported Performance Table'!$D424='Master List'!$B$45,'Reported Performance Table'!$D424='Master List'!$B$46,'Reported Performance Table'!$D424='Master List'!$B$47,'Reported Performance Table'!$D424='Master List'!$B$49,'Reported Performance Table'!$D424='Master List'!$B$51,'Reported Performance Table'!$D424='Master List'!$B$115,'Reported Performance Table'!$D424='Master List'!$B$118,'Reported Performance Table'!$D424='Master List'!$B$142)),"LUNA_Dimming","Dimming_Capability_and_Range"))</f>
        <v/>
      </c>
    </row>
    <row r="425" spans="1:12" x14ac:dyDescent="0.25">
      <c r="A425" s="54">
        <v>432</v>
      </c>
      <c r="B425" s="55"/>
      <c r="D425" s="21" t="e">
        <f>VLOOKUP('Reported Performance Table'!C425,'Master List'!$B$22:$C$41,2,FALSE)</f>
        <v>#N/A</v>
      </c>
      <c r="E425" t="e">
        <f>VLOOKUP('Reported Performance Table'!D425,'Master List'!$B$45:$C$143,2,FALSE)</f>
        <v>#N/A</v>
      </c>
      <c r="F425" t="e">
        <f>VLOOKUP('Reported Performance Table'!C425,'Master List'!$B$22:$D$42,3,FALSE)</f>
        <v>#N/A</v>
      </c>
      <c r="G425" s="100" t="e">
        <f>VLOOKUP('Reported Performance Table'!B425,'Master List'!$B$11:$D$19,3,FALSE)</f>
        <v>#N/A</v>
      </c>
      <c r="H425" t="e">
        <f t="shared" si="6"/>
        <v>#N/A</v>
      </c>
      <c r="I425" t="e">
        <f>IF(VLOOKUP('Reported Performance Table'!D425,'Master List'!$B$45:$D$143,3,FALSE)="","No",VLOOKUP('Reported Performance Table'!D425,'Master List'!$B$45:$D$143,3,FALSE))</f>
        <v>#N/A</v>
      </c>
      <c r="J425" s="178" t="str">
        <f>IF('Reported Performance Table'!D425="","",
  IF('Reported Performance Table'!E425="Yes",
   IF('Reported Performance Table'!F425="Premium","Premium_LUNA_CCT","LUNA_CCT"),
   IF('Reported Performance Table'!B425="Outdoor Luminaires",
    IF(OR('Reported Performance Table'!D425="Fuel Pump Canopy Luminaires",'Reported Performance Table'!D425="Sports Lighting"),
     IF('Reported Performance Table'!F425="Premium","Premium_Sports_and_Fuel_Pump_CCT", "Sports_and_Fuel_Pump_CCT"),
     IF('Reported Performance Table'!F425="Premium","Premium_Outdoor_CCT","Outdoor_CCT")),
    IF('Reported Performance Table'!F425="Premium","Premium_CCT","Reported_CCT"))))</f>
        <v/>
      </c>
      <c r="K425" t="str">
        <f>IF('Reported Performance Table'!D425="","",IF(J425="LUNA_CCT",VLOOKUP('Reported Performance Table'!D425,'Master List'!$B$45:$E$143,4,FALSE),"Reported_BUG"))</f>
        <v/>
      </c>
      <c r="L425" t="str">
        <f>IF('Reported Performance Table'!D425="","",IF(AND('Reported Performance Table'!$E425="Yes",OR('Reported Performance Table'!$D425='Master List'!$B$45,'Reported Performance Table'!$D425='Master List'!$B$46,'Reported Performance Table'!$D425='Master List'!$B$47,'Reported Performance Table'!$D425='Master List'!$B$49,'Reported Performance Table'!$D425='Master List'!$B$51,'Reported Performance Table'!$D425='Master List'!$B$115,'Reported Performance Table'!$D425='Master List'!$B$118,'Reported Performance Table'!$D425='Master List'!$B$142)),"LUNA_Dimming","Dimming_Capability_and_Range"))</f>
        <v/>
      </c>
    </row>
    <row r="426" spans="1:12" x14ac:dyDescent="0.25">
      <c r="A426" s="54">
        <v>433</v>
      </c>
      <c r="B426" s="55"/>
      <c r="D426" s="21" t="e">
        <f>VLOOKUP('Reported Performance Table'!C426,'Master List'!$B$22:$C$41,2,FALSE)</f>
        <v>#N/A</v>
      </c>
      <c r="E426" t="e">
        <f>VLOOKUP('Reported Performance Table'!D426,'Master List'!$B$45:$C$143,2,FALSE)</f>
        <v>#N/A</v>
      </c>
      <c r="F426" t="e">
        <f>VLOOKUP('Reported Performance Table'!C426,'Master List'!$B$22:$D$42,3,FALSE)</f>
        <v>#N/A</v>
      </c>
      <c r="G426" s="100" t="e">
        <f>VLOOKUP('Reported Performance Table'!B426,'Master List'!$B$11:$D$19,3,FALSE)</f>
        <v>#N/A</v>
      </c>
      <c r="H426" t="e">
        <f t="shared" si="6"/>
        <v>#N/A</v>
      </c>
      <c r="I426" t="e">
        <f>IF(VLOOKUP('Reported Performance Table'!D426,'Master List'!$B$45:$D$143,3,FALSE)="","No",VLOOKUP('Reported Performance Table'!D426,'Master List'!$B$45:$D$143,3,FALSE))</f>
        <v>#N/A</v>
      </c>
      <c r="J426" s="178" t="str">
        <f>IF('Reported Performance Table'!D426="","",
  IF('Reported Performance Table'!E426="Yes",
   IF('Reported Performance Table'!F426="Premium","Premium_LUNA_CCT","LUNA_CCT"),
   IF('Reported Performance Table'!B426="Outdoor Luminaires",
    IF(OR('Reported Performance Table'!D426="Fuel Pump Canopy Luminaires",'Reported Performance Table'!D426="Sports Lighting"),
     IF('Reported Performance Table'!F426="Premium","Premium_Sports_and_Fuel_Pump_CCT", "Sports_and_Fuel_Pump_CCT"),
     IF('Reported Performance Table'!F426="Premium","Premium_Outdoor_CCT","Outdoor_CCT")),
    IF('Reported Performance Table'!F426="Premium","Premium_CCT","Reported_CCT"))))</f>
        <v/>
      </c>
      <c r="K426" t="str">
        <f>IF('Reported Performance Table'!D426="","",IF(J426="LUNA_CCT",VLOOKUP('Reported Performance Table'!D426,'Master List'!$B$45:$E$143,4,FALSE),"Reported_BUG"))</f>
        <v/>
      </c>
      <c r="L426" t="str">
        <f>IF('Reported Performance Table'!D426="","",IF(AND('Reported Performance Table'!$E426="Yes",OR('Reported Performance Table'!$D426='Master List'!$B$45,'Reported Performance Table'!$D426='Master List'!$B$46,'Reported Performance Table'!$D426='Master List'!$B$47,'Reported Performance Table'!$D426='Master List'!$B$49,'Reported Performance Table'!$D426='Master List'!$B$51,'Reported Performance Table'!$D426='Master List'!$B$115,'Reported Performance Table'!$D426='Master List'!$B$118,'Reported Performance Table'!$D426='Master List'!$B$142)),"LUNA_Dimming","Dimming_Capability_and_Range"))</f>
        <v/>
      </c>
    </row>
    <row r="427" spans="1:12" x14ac:dyDescent="0.25">
      <c r="A427" s="54">
        <v>434</v>
      </c>
      <c r="B427" s="55"/>
      <c r="D427" s="21" t="e">
        <f>VLOOKUP('Reported Performance Table'!C427,'Master List'!$B$22:$C$41,2,FALSE)</f>
        <v>#N/A</v>
      </c>
      <c r="E427" t="e">
        <f>VLOOKUP('Reported Performance Table'!D427,'Master List'!$B$45:$C$143,2,FALSE)</f>
        <v>#N/A</v>
      </c>
      <c r="F427" t="e">
        <f>VLOOKUP('Reported Performance Table'!C427,'Master List'!$B$22:$D$42,3,FALSE)</f>
        <v>#N/A</v>
      </c>
      <c r="G427" s="100" t="e">
        <f>VLOOKUP('Reported Performance Table'!B427,'Master List'!$B$11:$D$19,3,FALSE)</f>
        <v>#N/A</v>
      </c>
      <c r="H427" t="e">
        <f t="shared" si="6"/>
        <v>#N/A</v>
      </c>
      <c r="I427" t="e">
        <f>IF(VLOOKUP('Reported Performance Table'!D427,'Master List'!$B$45:$D$143,3,FALSE)="","No",VLOOKUP('Reported Performance Table'!D427,'Master List'!$B$45:$D$143,3,FALSE))</f>
        <v>#N/A</v>
      </c>
      <c r="J427" s="178" t="str">
        <f>IF('Reported Performance Table'!D427="","",
  IF('Reported Performance Table'!E427="Yes",
   IF('Reported Performance Table'!F427="Premium","Premium_LUNA_CCT","LUNA_CCT"),
   IF('Reported Performance Table'!B427="Outdoor Luminaires",
    IF(OR('Reported Performance Table'!D427="Fuel Pump Canopy Luminaires",'Reported Performance Table'!D427="Sports Lighting"),
     IF('Reported Performance Table'!F427="Premium","Premium_Sports_and_Fuel_Pump_CCT", "Sports_and_Fuel_Pump_CCT"),
     IF('Reported Performance Table'!F427="Premium","Premium_Outdoor_CCT","Outdoor_CCT")),
    IF('Reported Performance Table'!F427="Premium","Premium_CCT","Reported_CCT"))))</f>
        <v/>
      </c>
      <c r="K427" t="str">
        <f>IF('Reported Performance Table'!D427="","",IF(J427="LUNA_CCT",VLOOKUP('Reported Performance Table'!D427,'Master List'!$B$45:$E$143,4,FALSE),"Reported_BUG"))</f>
        <v/>
      </c>
      <c r="L427" t="str">
        <f>IF('Reported Performance Table'!D427="","",IF(AND('Reported Performance Table'!$E427="Yes",OR('Reported Performance Table'!$D427='Master List'!$B$45,'Reported Performance Table'!$D427='Master List'!$B$46,'Reported Performance Table'!$D427='Master List'!$B$47,'Reported Performance Table'!$D427='Master List'!$B$49,'Reported Performance Table'!$D427='Master List'!$B$51,'Reported Performance Table'!$D427='Master List'!$B$115,'Reported Performance Table'!$D427='Master List'!$B$118,'Reported Performance Table'!$D427='Master List'!$B$142)),"LUNA_Dimming","Dimming_Capability_and_Range"))</f>
        <v/>
      </c>
    </row>
    <row r="428" spans="1:12" x14ac:dyDescent="0.25">
      <c r="A428" s="54">
        <v>435</v>
      </c>
      <c r="B428" s="55"/>
      <c r="D428" s="21" t="e">
        <f>VLOOKUP('Reported Performance Table'!C428,'Master List'!$B$22:$C$41,2,FALSE)</f>
        <v>#N/A</v>
      </c>
      <c r="E428" t="e">
        <f>VLOOKUP('Reported Performance Table'!D428,'Master List'!$B$45:$C$143,2,FALSE)</f>
        <v>#N/A</v>
      </c>
      <c r="F428" t="e">
        <f>VLOOKUP('Reported Performance Table'!C428,'Master List'!$B$22:$D$42,3,FALSE)</f>
        <v>#N/A</v>
      </c>
      <c r="G428" s="100" t="e">
        <f>VLOOKUP('Reported Performance Table'!B428,'Master List'!$B$11:$D$19,3,FALSE)</f>
        <v>#N/A</v>
      </c>
      <c r="H428" t="e">
        <f t="shared" si="6"/>
        <v>#N/A</v>
      </c>
      <c r="I428" t="e">
        <f>IF(VLOOKUP('Reported Performance Table'!D428,'Master List'!$B$45:$D$143,3,FALSE)="","No",VLOOKUP('Reported Performance Table'!D428,'Master List'!$B$45:$D$143,3,FALSE))</f>
        <v>#N/A</v>
      </c>
      <c r="J428" s="178" t="str">
        <f>IF('Reported Performance Table'!D428="","",
  IF('Reported Performance Table'!E428="Yes",
   IF('Reported Performance Table'!F428="Premium","Premium_LUNA_CCT","LUNA_CCT"),
   IF('Reported Performance Table'!B428="Outdoor Luminaires",
    IF(OR('Reported Performance Table'!D428="Fuel Pump Canopy Luminaires",'Reported Performance Table'!D428="Sports Lighting"),
     IF('Reported Performance Table'!F428="Premium","Premium_Sports_and_Fuel_Pump_CCT", "Sports_and_Fuel_Pump_CCT"),
     IF('Reported Performance Table'!F428="Premium","Premium_Outdoor_CCT","Outdoor_CCT")),
    IF('Reported Performance Table'!F428="Premium","Premium_CCT","Reported_CCT"))))</f>
        <v/>
      </c>
      <c r="K428" t="str">
        <f>IF('Reported Performance Table'!D428="","",IF(J428="LUNA_CCT",VLOOKUP('Reported Performance Table'!D428,'Master List'!$B$45:$E$143,4,FALSE),"Reported_BUG"))</f>
        <v/>
      </c>
      <c r="L428" t="str">
        <f>IF('Reported Performance Table'!D428="","",IF(AND('Reported Performance Table'!$E428="Yes",OR('Reported Performance Table'!$D428='Master List'!$B$45,'Reported Performance Table'!$D428='Master List'!$B$46,'Reported Performance Table'!$D428='Master List'!$B$47,'Reported Performance Table'!$D428='Master List'!$B$49,'Reported Performance Table'!$D428='Master List'!$B$51,'Reported Performance Table'!$D428='Master List'!$B$115,'Reported Performance Table'!$D428='Master List'!$B$118,'Reported Performance Table'!$D428='Master List'!$B$142)),"LUNA_Dimming","Dimming_Capability_and_Range"))</f>
        <v/>
      </c>
    </row>
    <row r="429" spans="1:12" x14ac:dyDescent="0.25">
      <c r="A429" s="54">
        <v>436</v>
      </c>
      <c r="B429" s="55"/>
      <c r="D429" s="21" t="e">
        <f>VLOOKUP('Reported Performance Table'!C429,'Master List'!$B$22:$C$41,2,FALSE)</f>
        <v>#N/A</v>
      </c>
      <c r="E429" t="e">
        <f>VLOOKUP('Reported Performance Table'!D429,'Master List'!$B$45:$C$143,2,FALSE)</f>
        <v>#N/A</v>
      </c>
      <c r="F429" t="e">
        <f>VLOOKUP('Reported Performance Table'!C429,'Master List'!$B$22:$D$42,3,FALSE)</f>
        <v>#N/A</v>
      </c>
      <c r="G429" s="100" t="e">
        <f>VLOOKUP('Reported Performance Table'!B429,'Master List'!$B$11:$D$19,3,FALSE)</f>
        <v>#N/A</v>
      </c>
      <c r="H429" t="e">
        <f t="shared" si="6"/>
        <v>#N/A</v>
      </c>
      <c r="I429" t="e">
        <f>IF(VLOOKUP('Reported Performance Table'!D429,'Master List'!$B$45:$D$143,3,FALSE)="","No",VLOOKUP('Reported Performance Table'!D429,'Master List'!$B$45:$D$143,3,FALSE))</f>
        <v>#N/A</v>
      </c>
      <c r="J429" s="178" t="str">
        <f>IF('Reported Performance Table'!D429="","",
  IF('Reported Performance Table'!E429="Yes",
   IF('Reported Performance Table'!F429="Premium","Premium_LUNA_CCT","LUNA_CCT"),
   IF('Reported Performance Table'!B429="Outdoor Luminaires",
    IF(OR('Reported Performance Table'!D429="Fuel Pump Canopy Luminaires",'Reported Performance Table'!D429="Sports Lighting"),
     IF('Reported Performance Table'!F429="Premium","Premium_Sports_and_Fuel_Pump_CCT", "Sports_and_Fuel_Pump_CCT"),
     IF('Reported Performance Table'!F429="Premium","Premium_Outdoor_CCT","Outdoor_CCT")),
    IF('Reported Performance Table'!F429="Premium","Premium_CCT","Reported_CCT"))))</f>
        <v/>
      </c>
      <c r="K429" t="str">
        <f>IF('Reported Performance Table'!D429="","",IF(J429="LUNA_CCT",VLOOKUP('Reported Performance Table'!D429,'Master List'!$B$45:$E$143,4,FALSE),"Reported_BUG"))</f>
        <v/>
      </c>
      <c r="L429" t="str">
        <f>IF('Reported Performance Table'!D429="","",IF(AND('Reported Performance Table'!$E429="Yes",OR('Reported Performance Table'!$D429='Master List'!$B$45,'Reported Performance Table'!$D429='Master List'!$B$46,'Reported Performance Table'!$D429='Master List'!$B$47,'Reported Performance Table'!$D429='Master List'!$B$49,'Reported Performance Table'!$D429='Master List'!$B$51,'Reported Performance Table'!$D429='Master List'!$B$115,'Reported Performance Table'!$D429='Master List'!$B$118,'Reported Performance Table'!$D429='Master List'!$B$142)),"LUNA_Dimming","Dimming_Capability_and_Range"))</f>
        <v/>
      </c>
    </row>
    <row r="430" spans="1:12" x14ac:dyDescent="0.25">
      <c r="A430" s="54">
        <v>437</v>
      </c>
      <c r="B430" s="55"/>
      <c r="D430" s="21" t="e">
        <f>VLOOKUP('Reported Performance Table'!C430,'Master List'!$B$22:$C$41,2,FALSE)</f>
        <v>#N/A</v>
      </c>
      <c r="E430" t="e">
        <f>VLOOKUP('Reported Performance Table'!D430,'Master List'!$B$45:$C$143,2,FALSE)</f>
        <v>#N/A</v>
      </c>
      <c r="F430" t="e">
        <f>VLOOKUP('Reported Performance Table'!C430,'Master List'!$B$22:$D$42,3,FALSE)</f>
        <v>#N/A</v>
      </c>
      <c r="G430" s="100" t="e">
        <f>VLOOKUP('Reported Performance Table'!B430,'Master List'!$B$11:$D$19,3,FALSE)</f>
        <v>#N/A</v>
      </c>
      <c r="H430" t="e">
        <f t="shared" si="6"/>
        <v>#N/A</v>
      </c>
      <c r="I430" t="e">
        <f>IF(VLOOKUP('Reported Performance Table'!D430,'Master List'!$B$45:$D$143,3,FALSE)="","No",VLOOKUP('Reported Performance Table'!D430,'Master List'!$B$45:$D$143,3,FALSE))</f>
        <v>#N/A</v>
      </c>
      <c r="J430" s="178" t="str">
        <f>IF('Reported Performance Table'!D430="","",
  IF('Reported Performance Table'!E430="Yes",
   IF('Reported Performance Table'!F430="Premium","Premium_LUNA_CCT","LUNA_CCT"),
   IF('Reported Performance Table'!B430="Outdoor Luminaires",
    IF(OR('Reported Performance Table'!D430="Fuel Pump Canopy Luminaires",'Reported Performance Table'!D430="Sports Lighting"),
     IF('Reported Performance Table'!F430="Premium","Premium_Sports_and_Fuel_Pump_CCT", "Sports_and_Fuel_Pump_CCT"),
     IF('Reported Performance Table'!F430="Premium","Premium_Outdoor_CCT","Outdoor_CCT")),
    IF('Reported Performance Table'!F430="Premium","Premium_CCT","Reported_CCT"))))</f>
        <v/>
      </c>
      <c r="K430" t="str">
        <f>IF('Reported Performance Table'!D430="","",IF(J430="LUNA_CCT",VLOOKUP('Reported Performance Table'!D430,'Master List'!$B$45:$E$143,4,FALSE),"Reported_BUG"))</f>
        <v/>
      </c>
      <c r="L430" t="str">
        <f>IF('Reported Performance Table'!D430="","",IF(AND('Reported Performance Table'!$E430="Yes",OR('Reported Performance Table'!$D430='Master List'!$B$45,'Reported Performance Table'!$D430='Master List'!$B$46,'Reported Performance Table'!$D430='Master List'!$B$47,'Reported Performance Table'!$D430='Master List'!$B$49,'Reported Performance Table'!$D430='Master List'!$B$51,'Reported Performance Table'!$D430='Master List'!$B$115,'Reported Performance Table'!$D430='Master List'!$B$118,'Reported Performance Table'!$D430='Master List'!$B$142)),"LUNA_Dimming","Dimming_Capability_and_Range"))</f>
        <v/>
      </c>
    </row>
    <row r="431" spans="1:12" x14ac:dyDescent="0.25">
      <c r="A431" s="54">
        <v>438</v>
      </c>
      <c r="B431" s="55"/>
      <c r="D431" s="21" t="e">
        <f>VLOOKUP('Reported Performance Table'!C431,'Master List'!$B$22:$C$41,2,FALSE)</f>
        <v>#N/A</v>
      </c>
      <c r="E431" t="e">
        <f>VLOOKUP('Reported Performance Table'!D431,'Master List'!$B$45:$C$143,2,FALSE)</f>
        <v>#N/A</v>
      </c>
      <c r="F431" t="e">
        <f>VLOOKUP('Reported Performance Table'!C431,'Master List'!$B$22:$D$42,3,FALSE)</f>
        <v>#N/A</v>
      </c>
      <c r="G431" s="100" t="e">
        <f>VLOOKUP('Reported Performance Table'!B431,'Master List'!$B$11:$D$19,3,FALSE)</f>
        <v>#N/A</v>
      </c>
      <c r="H431" t="e">
        <f t="shared" si="6"/>
        <v>#N/A</v>
      </c>
      <c r="I431" t="e">
        <f>IF(VLOOKUP('Reported Performance Table'!D431,'Master List'!$B$45:$D$143,3,FALSE)="","No",VLOOKUP('Reported Performance Table'!D431,'Master List'!$B$45:$D$143,3,FALSE))</f>
        <v>#N/A</v>
      </c>
      <c r="J431" s="178" t="str">
        <f>IF('Reported Performance Table'!D431="","",
  IF('Reported Performance Table'!E431="Yes",
   IF('Reported Performance Table'!F431="Premium","Premium_LUNA_CCT","LUNA_CCT"),
   IF('Reported Performance Table'!B431="Outdoor Luminaires",
    IF(OR('Reported Performance Table'!D431="Fuel Pump Canopy Luminaires",'Reported Performance Table'!D431="Sports Lighting"),
     IF('Reported Performance Table'!F431="Premium","Premium_Sports_and_Fuel_Pump_CCT", "Sports_and_Fuel_Pump_CCT"),
     IF('Reported Performance Table'!F431="Premium","Premium_Outdoor_CCT","Outdoor_CCT")),
    IF('Reported Performance Table'!F431="Premium","Premium_CCT","Reported_CCT"))))</f>
        <v/>
      </c>
      <c r="K431" t="str">
        <f>IF('Reported Performance Table'!D431="","",IF(J431="LUNA_CCT",VLOOKUP('Reported Performance Table'!D431,'Master List'!$B$45:$E$143,4,FALSE),"Reported_BUG"))</f>
        <v/>
      </c>
      <c r="L431" t="str">
        <f>IF('Reported Performance Table'!D431="","",IF(AND('Reported Performance Table'!$E431="Yes",OR('Reported Performance Table'!$D431='Master List'!$B$45,'Reported Performance Table'!$D431='Master List'!$B$46,'Reported Performance Table'!$D431='Master List'!$B$47,'Reported Performance Table'!$D431='Master List'!$B$49,'Reported Performance Table'!$D431='Master List'!$B$51,'Reported Performance Table'!$D431='Master List'!$B$115,'Reported Performance Table'!$D431='Master List'!$B$118,'Reported Performance Table'!$D431='Master List'!$B$142)),"LUNA_Dimming","Dimming_Capability_and_Range"))</f>
        <v/>
      </c>
    </row>
    <row r="432" spans="1:12" x14ac:dyDescent="0.25">
      <c r="A432" s="54">
        <v>439</v>
      </c>
      <c r="B432" s="55"/>
      <c r="D432" s="21" t="e">
        <f>VLOOKUP('Reported Performance Table'!C432,'Master List'!$B$22:$C$41,2,FALSE)</f>
        <v>#N/A</v>
      </c>
      <c r="E432" t="e">
        <f>VLOOKUP('Reported Performance Table'!D432,'Master List'!$B$45:$C$143,2,FALSE)</f>
        <v>#N/A</v>
      </c>
      <c r="F432" t="e">
        <f>VLOOKUP('Reported Performance Table'!C432,'Master List'!$B$22:$D$42,3,FALSE)</f>
        <v>#N/A</v>
      </c>
      <c r="G432" s="100" t="e">
        <f>VLOOKUP('Reported Performance Table'!B432,'Master List'!$B$11:$D$19,3,FALSE)</f>
        <v>#N/A</v>
      </c>
      <c r="H432" t="e">
        <f t="shared" si="6"/>
        <v>#N/A</v>
      </c>
      <c r="I432" t="e">
        <f>IF(VLOOKUP('Reported Performance Table'!D432,'Master List'!$B$45:$D$143,3,FALSE)="","No",VLOOKUP('Reported Performance Table'!D432,'Master List'!$B$45:$D$143,3,FALSE))</f>
        <v>#N/A</v>
      </c>
      <c r="J432" s="178" t="str">
        <f>IF('Reported Performance Table'!D432="","",
  IF('Reported Performance Table'!E432="Yes",
   IF('Reported Performance Table'!F432="Premium","Premium_LUNA_CCT","LUNA_CCT"),
   IF('Reported Performance Table'!B432="Outdoor Luminaires",
    IF(OR('Reported Performance Table'!D432="Fuel Pump Canopy Luminaires",'Reported Performance Table'!D432="Sports Lighting"),
     IF('Reported Performance Table'!F432="Premium","Premium_Sports_and_Fuel_Pump_CCT", "Sports_and_Fuel_Pump_CCT"),
     IF('Reported Performance Table'!F432="Premium","Premium_Outdoor_CCT","Outdoor_CCT")),
    IF('Reported Performance Table'!F432="Premium","Premium_CCT","Reported_CCT"))))</f>
        <v/>
      </c>
      <c r="K432" t="str">
        <f>IF('Reported Performance Table'!D432="","",IF(J432="LUNA_CCT",VLOOKUP('Reported Performance Table'!D432,'Master List'!$B$45:$E$143,4,FALSE),"Reported_BUG"))</f>
        <v/>
      </c>
      <c r="L432" t="str">
        <f>IF('Reported Performance Table'!D432="","",IF(AND('Reported Performance Table'!$E432="Yes",OR('Reported Performance Table'!$D432='Master List'!$B$45,'Reported Performance Table'!$D432='Master List'!$B$46,'Reported Performance Table'!$D432='Master List'!$B$47,'Reported Performance Table'!$D432='Master List'!$B$49,'Reported Performance Table'!$D432='Master List'!$B$51,'Reported Performance Table'!$D432='Master List'!$B$115,'Reported Performance Table'!$D432='Master List'!$B$118,'Reported Performance Table'!$D432='Master List'!$B$142)),"LUNA_Dimming","Dimming_Capability_and_Range"))</f>
        <v/>
      </c>
    </row>
    <row r="433" spans="1:12" x14ac:dyDescent="0.25">
      <c r="A433" s="54">
        <v>440</v>
      </c>
      <c r="B433" s="55"/>
      <c r="D433" s="21" t="e">
        <f>VLOOKUP('Reported Performance Table'!C433,'Master List'!$B$22:$C$41,2,FALSE)</f>
        <v>#N/A</v>
      </c>
      <c r="E433" t="e">
        <f>VLOOKUP('Reported Performance Table'!D433,'Master List'!$B$45:$C$143,2,FALSE)</f>
        <v>#N/A</v>
      </c>
      <c r="F433" t="e">
        <f>VLOOKUP('Reported Performance Table'!C433,'Master List'!$B$22:$D$42,3,FALSE)</f>
        <v>#N/A</v>
      </c>
      <c r="G433" s="100" t="e">
        <f>VLOOKUP('Reported Performance Table'!B433,'Master List'!$B$11:$D$19,3,FALSE)</f>
        <v>#N/A</v>
      </c>
      <c r="H433" t="e">
        <f t="shared" si="6"/>
        <v>#N/A</v>
      </c>
      <c r="I433" t="e">
        <f>IF(VLOOKUP('Reported Performance Table'!D433,'Master List'!$B$45:$D$143,3,FALSE)="","No",VLOOKUP('Reported Performance Table'!D433,'Master List'!$B$45:$D$143,3,FALSE))</f>
        <v>#N/A</v>
      </c>
      <c r="J433" s="178" t="str">
        <f>IF('Reported Performance Table'!D433="","",
  IF('Reported Performance Table'!E433="Yes",
   IF('Reported Performance Table'!F433="Premium","Premium_LUNA_CCT","LUNA_CCT"),
   IF('Reported Performance Table'!B433="Outdoor Luminaires",
    IF(OR('Reported Performance Table'!D433="Fuel Pump Canopy Luminaires",'Reported Performance Table'!D433="Sports Lighting"),
     IF('Reported Performance Table'!F433="Premium","Premium_Sports_and_Fuel_Pump_CCT", "Sports_and_Fuel_Pump_CCT"),
     IF('Reported Performance Table'!F433="Premium","Premium_Outdoor_CCT","Outdoor_CCT")),
    IF('Reported Performance Table'!F433="Premium","Premium_CCT","Reported_CCT"))))</f>
        <v/>
      </c>
      <c r="K433" t="str">
        <f>IF('Reported Performance Table'!D433="","",IF(J433="LUNA_CCT",VLOOKUP('Reported Performance Table'!D433,'Master List'!$B$45:$E$143,4,FALSE),"Reported_BUG"))</f>
        <v/>
      </c>
      <c r="L433" t="str">
        <f>IF('Reported Performance Table'!D433="","",IF(AND('Reported Performance Table'!$E433="Yes",OR('Reported Performance Table'!$D433='Master List'!$B$45,'Reported Performance Table'!$D433='Master List'!$B$46,'Reported Performance Table'!$D433='Master List'!$B$47,'Reported Performance Table'!$D433='Master List'!$B$49,'Reported Performance Table'!$D433='Master List'!$B$51,'Reported Performance Table'!$D433='Master List'!$B$115,'Reported Performance Table'!$D433='Master List'!$B$118,'Reported Performance Table'!$D433='Master List'!$B$142)),"LUNA_Dimming","Dimming_Capability_and_Range"))</f>
        <v/>
      </c>
    </row>
    <row r="434" spans="1:12" x14ac:dyDescent="0.25">
      <c r="A434" s="54">
        <v>441</v>
      </c>
      <c r="B434" s="55"/>
      <c r="D434" s="21" t="e">
        <f>VLOOKUP('Reported Performance Table'!C434,'Master List'!$B$22:$C$41,2,FALSE)</f>
        <v>#N/A</v>
      </c>
      <c r="E434" t="e">
        <f>VLOOKUP('Reported Performance Table'!D434,'Master List'!$B$45:$C$143,2,FALSE)</f>
        <v>#N/A</v>
      </c>
      <c r="F434" t="e">
        <f>VLOOKUP('Reported Performance Table'!C434,'Master List'!$B$22:$D$42,3,FALSE)</f>
        <v>#N/A</v>
      </c>
      <c r="G434" s="100" t="e">
        <f>VLOOKUP('Reported Performance Table'!B434,'Master List'!$B$11:$D$19,3,FALSE)</f>
        <v>#N/A</v>
      </c>
      <c r="H434" t="e">
        <f t="shared" si="6"/>
        <v>#N/A</v>
      </c>
      <c r="I434" t="e">
        <f>IF(VLOOKUP('Reported Performance Table'!D434,'Master List'!$B$45:$D$143,3,FALSE)="","No",VLOOKUP('Reported Performance Table'!D434,'Master List'!$B$45:$D$143,3,FALSE))</f>
        <v>#N/A</v>
      </c>
      <c r="J434" s="178" t="str">
        <f>IF('Reported Performance Table'!D434="","",
  IF('Reported Performance Table'!E434="Yes",
   IF('Reported Performance Table'!F434="Premium","Premium_LUNA_CCT","LUNA_CCT"),
   IF('Reported Performance Table'!B434="Outdoor Luminaires",
    IF(OR('Reported Performance Table'!D434="Fuel Pump Canopy Luminaires",'Reported Performance Table'!D434="Sports Lighting"),
     IF('Reported Performance Table'!F434="Premium","Premium_Sports_and_Fuel_Pump_CCT", "Sports_and_Fuel_Pump_CCT"),
     IF('Reported Performance Table'!F434="Premium","Premium_Outdoor_CCT","Outdoor_CCT")),
    IF('Reported Performance Table'!F434="Premium","Premium_CCT","Reported_CCT"))))</f>
        <v/>
      </c>
      <c r="K434" t="str">
        <f>IF('Reported Performance Table'!D434="","",IF(J434="LUNA_CCT",VLOOKUP('Reported Performance Table'!D434,'Master List'!$B$45:$E$143,4,FALSE),"Reported_BUG"))</f>
        <v/>
      </c>
      <c r="L434" t="str">
        <f>IF('Reported Performance Table'!D434="","",IF(AND('Reported Performance Table'!$E434="Yes",OR('Reported Performance Table'!$D434='Master List'!$B$45,'Reported Performance Table'!$D434='Master List'!$B$46,'Reported Performance Table'!$D434='Master List'!$B$47,'Reported Performance Table'!$D434='Master List'!$B$49,'Reported Performance Table'!$D434='Master List'!$B$51,'Reported Performance Table'!$D434='Master List'!$B$115,'Reported Performance Table'!$D434='Master List'!$B$118,'Reported Performance Table'!$D434='Master List'!$B$142)),"LUNA_Dimming","Dimming_Capability_and_Range"))</f>
        <v/>
      </c>
    </row>
    <row r="435" spans="1:12" x14ac:dyDescent="0.25">
      <c r="A435" s="54">
        <v>442</v>
      </c>
      <c r="B435" s="55"/>
      <c r="D435" s="21" t="e">
        <f>VLOOKUP('Reported Performance Table'!C435,'Master List'!$B$22:$C$41,2,FALSE)</f>
        <v>#N/A</v>
      </c>
      <c r="E435" t="e">
        <f>VLOOKUP('Reported Performance Table'!D435,'Master List'!$B$45:$C$143,2,FALSE)</f>
        <v>#N/A</v>
      </c>
      <c r="F435" t="e">
        <f>VLOOKUP('Reported Performance Table'!C435,'Master List'!$B$22:$D$42,3,FALSE)</f>
        <v>#N/A</v>
      </c>
      <c r="G435" s="100" t="e">
        <f>VLOOKUP('Reported Performance Table'!B435,'Master List'!$B$11:$D$19,3,FALSE)</f>
        <v>#N/A</v>
      </c>
      <c r="H435" t="e">
        <f t="shared" si="6"/>
        <v>#N/A</v>
      </c>
      <c r="I435" t="e">
        <f>IF(VLOOKUP('Reported Performance Table'!D435,'Master List'!$B$45:$D$143,3,FALSE)="","No",VLOOKUP('Reported Performance Table'!D435,'Master List'!$B$45:$D$143,3,FALSE))</f>
        <v>#N/A</v>
      </c>
      <c r="J435" s="178" t="str">
        <f>IF('Reported Performance Table'!D435="","",
  IF('Reported Performance Table'!E435="Yes",
   IF('Reported Performance Table'!F435="Premium","Premium_LUNA_CCT","LUNA_CCT"),
   IF('Reported Performance Table'!B435="Outdoor Luminaires",
    IF(OR('Reported Performance Table'!D435="Fuel Pump Canopy Luminaires",'Reported Performance Table'!D435="Sports Lighting"),
     IF('Reported Performance Table'!F435="Premium","Premium_Sports_and_Fuel_Pump_CCT", "Sports_and_Fuel_Pump_CCT"),
     IF('Reported Performance Table'!F435="Premium","Premium_Outdoor_CCT","Outdoor_CCT")),
    IF('Reported Performance Table'!F435="Premium","Premium_CCT","Reported_CCT"))))</f>
        <v/>
      </c>
      <c r="K435" t="str">
        <f>IF('Reported Performance Table'!D435="","",IF(J435="LUNA_CCT",VLOOKUP('Reported Performance Table'!D435,'Master List'!$B$45:$E$143,4,FALSE),"Reported_BUG"))</f>
        <v/>
      </c>
      <c r="L435" t="str">
        <f>IF('Reported Performance Table'!D435="","",IF(AND('Reported Performance Table'!$E435="Yes",OR('Reported Performance Table'!$D435='Master List'!$B$45,'Reported Performance Table'!$D435='Master List'!$B$46,'Reported Performance Table'!$D435='Master List'!$B$47,'Reported Performance Table'!$D435='Master List'!$B$49,'Reported Performance Table'!$D435='Master List'!$B$51,'Reported Performance Table'!$D435='Master List'!$B$115,'Reported Performance Table'!$D435='Master List'!$B$118,'Reported Performance Table'!$D435='Master List'!$B$142)),"LUNA_Dimming","Dimming_Capability_and_Range"))</f>
        <v/>
      </c>
    </row>
    <row r="436" spans="1:12" x14ac:dyDescent="0.25">
      <c r="A436" s="54">
        <v>443</v>
      </c>
      <c r="B436" s="55"/>
      <c r="D436" s="21" t="e">
        <f>VLOOKUP('Reported Performance Table'!C436,'Master List'!$B$22:$C$41,2,FALSE)</f>
        <v>#N/A</v>
      </c>
      <c r="E436" t="e">
        <f>VLOOKUP('Reported Performance Table'!D436,'Master List'!$B$45:$C$143,2,FALSE)</f>
        <v>#N/A</v>
      </c>
      <c r="F436" t="e">
        <f>VLOOKUP('Reported Performance Table'!C436,'Master List'!$B$22:$D$42,3,FALSE)</f>
        <v>#N/A</v>
      </c>
      <c r="G436" s="100" t="e">
        <f>VLOOKUP('Reported Performance Table'!B436,'Master List'!$B$11:$D$19,3,FALSE)</f>
        <v>#N/A</v>
      </c>
      <c r="H436" t="e">
        <f t="shared" si="6"/>
        <v>#N/A</v>
      </c>
      <c r="I436" t="e">
        <f>IF(VLOOKUP('Reported Performance Table'!D436,'Master List'!$B$45:$D$143,3,FALSE)="","No",VLOOKUP('Reported Performance Table'!D436,'Master List'!$B$45:$D$143,3,FALSE))</f>
        <v>#N/A</v>
      </c>
      <c r="J436" s="178" t="str">
        <f>IF('Reported Performance Table'!D436="","",
  IF('Reported Performance Table'!E436="Yes",
   IF('Reported Performance Table'!F436="Premium","Premium_LUNA_CCT","LUNA_CCT"),
   IF('Reported Performance Table'!B436="Outdoor Luminaires",
    IF(OR('Reported Performance Table'!D436="Fuel Pump Canopy Luminaires",'Reported Performance Table'!D436="Sports Lighting"),
     IF('Reported Performance Table'!F436="Premium","Premium_Sports_and_Fuel_Pump_CCT", "Sports_and_Fuel_Pump_CCT"),
     IF('Reported Performance Table'!F436="Premium","Premium_Outdoor_CCT","Outdoor_CCT")),
    IF('Reported Performance Table'!F436="Premium","Premium_CCT","Reported_CCT"))))</f>
        <v/>
      </c>
      <c r="K436" t="str">
        <f>IF('Reported Performance Table'!D436="","",IF(J436="LUNA_CCT",VLOOKUP('Reported Performance Table'!D436,'Master List'!$B$45:$E$143,4,FALSE),"Reported_BUG"))</f>
        <v/>
      </c>
      <c r="L436" t="str">
        <f>IF('Reported Performance Table'!D436="","",IF(AND('Reported Performance Table'!$E436="Yes",OR('Reported Performance Table'!$D436='Master List'!$B$45,'Reported Performance Table'!$D436='Master List'!$B$46,'Reported Performance Table'!$D436='Master List'!$B$47,'Reported Performance Table'!$D436='Master List'!$B$49,'Reported Performance Table'!$D436='Master List'!$B$51,'Reported Performance Table'!$D436='Master List'!$B$115,'Reported Performance Table'!$D436='Master List'!$B$118,'Reported Performance Table'!$D436='Master List'!$B$142)),"LUNA_Dimming","Dimming_Capability_and_Range"))</f>
        <v/>
      </c>
    </row>
    <row r="437" spans="1:12" x14ac:dyDescent="0.25">
      <c r="A437" s="54">
        <v>444</v>
      </c>
      <c r="B437" s="55"/>
      <c r="D437" s="21" t="e">
        <f>VLOOKUP('Reported Performance Table'!C437,'Master List'!$B$22:$C$41,2,FALSE)</f>
        <v>#N/A</v>
      </c>
      <c r="E437" t="e">
        <f>VLOOKUP('Reported Performance Table'!D437,'Master List'!$B$45:$C$143,2,FALSE)</f>
        <v>#N/A</v>
      </c>
      <c r="F437" t="e">
        <f>VLOOKUP('Reported Performance Table'!C437,'Master List'!$B$22:$D$42,3,FALSE)</f>
        <v>#N/A</v>
      </c>
      <c r="G437" s="100" t="e">
        <f>VLOOKUP('Reported Performance Table'!B437,'Master List'!$B$11:$D$19,3,FALSE)</f>
        <v>#N/A</v>
      </c>
      <c r="H437" t="e">
        <f t="shared" si="6"/>
        <v>#N/A</v>
      </c>
      <c r="I437" t="e">
        <f>IF(VLOOKUP('Reported Performance Table'!D437,'Master List'!$B$45:$D$143,3,FALSE)="","No",VLOOKUP('Reported Performance Table'!D437,'Master List'!$B$45:$D$143,3,FALSE))</f>
        <v>#N/A</v>
      </c>
      <c r="J437" s="178" t="str">
        <f>IF('Reported Performance Table'!D437="","",
  IF('Reported Performance Table'!E437="Yes",
   IF('Reported Performance Table'!F437="Premium","Premium_LUNA_CCT","LUNA_CCT"),
   IF('Reported Performance Table'!B437="Outdoor Luminaires",
    IF(OR('Reported Performance Table'!D437="Fuel Pump Canopy Luminaires",'Reported Performance Table'!D437="Sports Lighting"),
     IF('Reported Performance Table'!F437="Premium","Premium_Sports_and_Fuel_Pump_CCT", "Sports_and_Fuel_Pump_CCT"),
     IF('Reported Performance Table'!F437="Premium","Premium_Outdoor_CCT","Outdoor_CCT")),
    IF('Reported Performance Table'!F437="Premium","Premium_CCT","Reported_CCT"))))</f>
        <v/>
      </c>
      <c r="K437" t="str">
        <f>IF('Reported Performance Table'!D437="","",IF(J437="LUNA_CCT",VLOOKUP('Reported Performance Table'!D437,'Master List'!$B$45:$E$143,4,FALSE),"Reported_BUG"))</f>
        <v/>
      </c>
      <c r="L437" t="str">
        <f>IF('Reported Performance Table'!D437="","",IF(AND('Reported Performance Table'!$E437="Yes",OR('Reported Performance Table'!$D437='Master List'!$B$45,'Reported Performance Table'!$D437='Master List'!$B$46,'Reported Performance Table'!$D437='Master List'!$B$47,'Reported Performance Table'!$D437='Master List'!$B$49,'Reported Performance Table'!$D437='Master List'!$B$51,'Reported Performance Table'!$D437='Master List'!$B$115,'Reported Performance Table'!$D437='Master List'!$B$118,'Reported Performance Table'!$D437='Master List'!$B$142)),"LUNA_Dimming","Dimming_Capability_and_Range"))</f>
        <v/>
      </c>
    </row>
    <row r="438" spans="1:12" x14ac:dyDescent="0.25">
      <c r="A438" s="54">
        <v>445</v>
      </c>
      <c r="B438" s="55"/>
      <c r="D438" s="21" t="e">
        <f>VLOOKUP('Reported Performance Table'!C438,'Master List'!$B$22:$C$41,2,FALSE)</f>
        <v>#N/A</v>
      </c>
      <c r="E438" t="e">
        <f>VLOOKUP('Reported Performance Table'!D438,'Master List'!$B$45:$C$143,2,FALSE)</f>
        <v>#N/A</v>
      </c>
      <c r="F438" t="e">
        <f>VLOOKUP('Reported Performance Table'!C438,'Master List'!$B$22:$D$42,3,FALSE)</f>
        <v>#N/A</v>
      </c>
      <c r="G438" s="100" t="e">
        <f>VLOOKUP('Reported Performance Table'!B438,'Master List'!$B$11:$D$19,3,FALSE)</f>
        <v>#N/A</v>
      </c>
      <c r="H438" t="e">
        <f t="shared" si="6"/>
        <v>#N/A</v>
      </c>
      <c r="I438" t="e">
        <f>IF(VLOOKUP('Reported Performance Table'!D438,'Master List'!$B$45:$D$143,3,FALSE)="","No",VLOOKUP('Reported Performance Table'!D438,'Master List'!$B$45:$D$143,3,FALSE))</f>
        <v>#N/A</v>
      </c>
      <c r="J438" s="178" t="str">
        <f>IF('Reported Performance Table'!D438="","",
  IF('Reported Performance Table'!E438="Yes",
   IF('Reported Performance Table'!F438="Premium","Premium_LUNA_CCT","LUNA_CCT"),
   IF('Reported Performance Table'!B438="Outdoor Luminaires",
    IF(OR('Reported Performance Table'!D438="Fuel Pump Canopy Luminaires",'Reported Performance Table'!D438="Sports Lighting"),
     IF('Reported Performance Table'!F438="Premium","Premium_Sports_and_Fuel_Pump_CCT", "Sports_and_Fuel_Pump_CCT"),
     IF('Reported Performance Table'!F438="Premium","Premium_Outdoor_CCT","Outdoor_CCT")),
    IF('Reported Performance Table'!F438="Premium","Premium_CCT","Reported_CCT"))))</f>
        <v/>
      </c>
      <c r="K438" t="str">
        <f>IF('Reported Performance Table'!D438="","",IF(J438="LUNA_CCT",VLOOKUP('Reported Performance Table'!D438,'Master List'!$B$45:$E$143,4,FALSE),"Reported_BUG"))</f>
        <v/>
      </c>
      <c r="L438" t="str">
        <f>IF('Reported Performance Table'!D438="","",IF(AND('Reported Performance Table'!$E438="Yes",OR('Reported Performance Table'!$D438='Master List'!$B$45,'Reported Performance Table'!$D438='Master List'!$B$46,'Reported Performance Table'!$D438='Master List'!$B$47,'Reported Performance Table'!$D438='Master List'!$B$49,'Reported Performance Table'!$D438='Master List'!$B$51,'Reported Performance Table'!$D438='Master List'!$B$115,'Reported Performance Table'!$D438='Master List'!$B$118,'Reported Performance Table'!$D438='Master List'!$B$142)),"LUNA_Dimming","Dimming_Capability_and_Range"))</f>
        <v/>
      </c>
    </row>
    <row r="439" spans="1:12" x14ac:dyDescent="0.25">
      <c r="A439" s="54">
        <v>446</v>
      </c>
      <c r="B439" s="55"/>
      <c r="D439" s="21" t="e">
        <f>VLOOKUP('Reported Performance Table'!C439,'Master List'!$B$22:$C$41,2,FALSE)</f>
        <v>#N/A</v>
      </c>
      <c r="E439" t="e">
        <f>VLOOKUP('Reported Performance Table'!D439,'Master List'!$B$45:$C$143,2,FALSE)</f>
        <v>#N/A</v>
      </c>
      <c r="F439" t="e">
        <f>VLOOKUP('Reported Performance Table'!C439,'Master List'!$B$22:$D$42,3,FALSE)</f>
        <v>#N/A</v>
      </c>
      <c r="G439" s="100" t="e">
        <f>VLOOKUP('Reported Performance Table'!B439,'Master List'!$B$11:$D$19,3,FALSE)</f>
        <v>#N/A</v>
      </c>
      <c r="H439" t="e">
        <f t="shared" si="6"/>
        <v>#N/A</v>
      </c>
      <c r="I439" t="e">
        <f>IF(VLOOKUP('Reported Performance Table'!D439,'Master List'!$B$45:$D$143,3,FALSE)="","No",VLOOKUP('Reported Performance Table'!D439,'Master List'!$B$45:$D$143,3,FALSE))</f>
        <v>#N/A</v>
      </c>
      <c r="J439" s="178" t="str">
        <f>IF('Reported Performance Table'!D439="","",
  IF('Reported Performance Table'!E439="Yes",
   IF('Reported Performance Table'!F439="Premium","Premium_LUNA_CCT","LUNA_CCT"),
   IF('Reported Performance Table'!B439="Outdoor Luminaires",
    IF(OR('Reported Performance Table'!D439="Fuel Pump Canopy Luminaires",'Reported Performance Table'!D439="Sports Lighting"),
     IF('Reported Performance Table'!F439="Premium","Premium_Sports_and_Fuel_Pump_CCT", "Sports_and_Fuel_Pump_CCT"),
     IF('Reported Performance Table'!F439="Premium","Premium_Outdoor_CCT","Outdoor_CCT")),
    IF('Reported Performance Table'!F439="Premium","Premium_CCT","Reported_CCT"))))</f>
        <v/>
      </c>
      <c r="K439" t="str">
        <f>IF('Reported Performance Table'!D439="","",IF(J439="LUNA_CCT",VLOOKUP('Reported Performance Table'!D439,'Master List'!$B$45:$E$143,4,FALSE),"Reported_BUG"))</f>
        <v/>
      </c>
      <c r="L439" t="str">
        <f>IF('Reported Performance Table'!D439="","",IF(AND('Reported Performance Table'!$E439="Yes",OR('Reported Performance Table'!$D439='Master List'!$B$45,'Reported Performance Table'!$D439='Master List'!$B$46,'Reported Performance Table'!$D439='Master List'!$B$47,'Reported Performance Table'!$D439='Master List'!$B$49,'Reported Performance Table'!$D439='Master List'!$B$51,'Reported Performance Table'!$D439='Master List'!$B$115,'Reported Performance Table'!$D439='Master List'!$B$118,'Reported Performance Table'!$D439='Master List'!$B$142)),"LUNA_Dimming","Dimming_Capability_and_Range"))</f>
        <v/>
      </c>
    </row>
    <row r="440" spans="1:12" x14ac:dyDescent="0.25">
      <c r="A440" s="54">
        <v>447</v>
      </c>
      <c r="B440" s="55"/>
      <c r="D440" s="21" t="e">
        <f>VLOOKUP('Reported Performance Table'!C440,'Master List'!$B$22:$C$41,2,FALSE)</f>
        <v>#N/A</v>
      </c>
      <c r="E440" t="e">
        <f>VLOOKUP('Reported Performance Table'!D440,'Master List'!$B$45:$C$143,2,FALSE)</f>
        <v>#N/A</v>
      </c>
      <c r="F440" t="e">
        <f>VLOOKUP('Reported Performance Table'!C440,'Master List'!$B$22:$D$42,3,FALSE)</f>
        <v>#N/A</v>
      </c>
      <c r="G440" s="100" t="e">
        <f>VLOOKUP('Reported Performance Table'!B440,'Master List'!$B$11:$D$19,3,FALSE)</f>
        <v>#N/A</v>
      </c>
      <c r="H440" t="e">
        <f t="shared" si="6"/>
        <v>#N/A</v>
      </c>
      <c r="I440" t="e">
        <f>IF(VLOOKUP('Reported Performance Table'!D440,'Master List'!$B$45:$D$143,3,FALSE)="","No",VLOOKUP('Reported Performance Table'!D440,'Master List'!$B$45:$D$143,3,FALSE))</f>
        <v>#N/A</v>
      </c>
      <c r="J440" s="178" t="str">
        <f>IF('Reported Performance Table'!D440="","",
  IF('Reported Performance Table'!E440="Yes",
   IF('Reported Performance Table'!F440="Premium","Premium_LUNA_CCT","LUNA_CCT"),
   IF('Reported Performance Table'!B440="Outdoor Luminaires",
    IF(OR('Reported Performance Table'!D440="Fuel Pump Canopy Luminaires",'Reported Performance Table'!D440="Sports Lighting"),
     IF('Reported Performance Table'!F440="Premium","Premium_Sports_and_Fuel_Pump_CCT", "Sports_and_Fuel_Pump_CCT"),
     IF('Reported Performance Table'!F440="Premium","Premium_Outdoor_CCT","Outdoor_CCT")),
    IF('Reported Performance Table'!F440="Premium","Premium_CCT","Reported_CCT"))))</f>
        <v/>
      </c>
      <c r="K440" t="str">
        <f>IF('Reported Performance Table'!D440="","",IF(J440="LUNA_CCT",VLOOKUP('Reported Performance Table'!D440,'Master List'!$B$45:$E$143,4,FALSE),"Reported_BUG"))</f>
        <v/>
      </c>
      <c r="L440" t="str">
        <f>IF('Reported Performance Table'!D440="","",IF(AND('Reported Performance Table'!$E440="Yes",OR('Reported Performance Table'!$D440='Master List'!$B$45,'Reported Performance Table'!$D440='Master List'!$B$46,'Reported Performance Table'!$D440='Master List'!$B$47,'Reported Performance Table'!$D440='Master List'!$B$49,'Reported Performance Table'!$D440='Master List'!$B$51,'Reported Performance Table'!$D440='Master List'!$B$115,'Reported Performance Table'!$D440='Master List'!$B$118,'Reported Performance Table'!$D440='Master List'!$B$142)),"LUNA_Dimming","Dimming_Capability_and_Range"))</f>
        <v/>
      </c>
    </row>
    <row r="441" spans="1:12" x14ac:dyDescent="0.25">
      <c r="A441" s="54">
        <v>448</v>
      </c>
      <c r="B441" s="55"/>
      <c r="D441" s="21" t="e">
        <f>VLOOKUP('Reported Performance Table'!C441,'Master List'!$B$22:$C$41,2,FALSE)</f>
        <v>#N/A</v>
      </c>
      <c r="E441" t="e">
        <f>VLOOKUP('Reported Performance Table'!D441,'Master List'!$B$45:$C$143,2,FALSE)</f>
        <v>#N/A</v>
      </c>
      <c r="F441" t="e">
        <f>VLOOKUP('Reported Performance Table'!C441,'Master List'!$B$22:$D$42,3,FALSE)</f>
        <v>#N/A</v>
      </c>
      <c r="G441" s="100" t="e">
        <f>VLOOKUP('Reported Performance Table'!B441,'Master List'!$B$11:$D$19,3,FALSE)</f>
        <v>#N/A</v>
      </c>
      <c r="H441" t="e">
        <f t="shared" si="6"/>
        <v>#N/A</v>
      </c>
      <c r="I441" t="e">
        <f>IF(VLOOKUP('Reported Performance Table'!D441,'Master List'!$B$45:$D$143,3,FALSE)="","No",VLOOKUP('Reported Performance Table'!D441,'Master List'!$B$45:$D$143,3,FALSE))</f>
        <v>#N/A</v>
      </c>
      <c r="J441" s="178" t="str">
        <f>IF('Reported Performance Table'!D441="","",
  IF('Reported Performance Table'!E441="Yes",
   IF('Reported Performance Table'!F441="Premium","Premium_LUNA_CCT","LUNA_CCT"),
   IF('Reported Performance Table'!B441="Outdoor Luminaires",
    IF(OR('Reported Performance Table'!D441="Fuel Pump Canopy Luminaires",'Reported Performance Table'!D441="Sports Lighting"),
     IF('Reported Performance Table'!F441="Premium","Premium_Sports_and_Fuel_Pump_CCT", "Sports_and_Fuel_Pump_CCT"),
     IF('Reported Performance Table'!F441="Premium","Premium_Outdoor_CCT","Outdoor_CCT")),
    IF('Reported Performance Table'!F441="Premium","Premium_CCT","Reported_CCT"))))</f>
        <v/>
      </c>
      <c r="K441" t="str">
        <f>IF('Reported Performance Table'!D441="","",IF(J441="LUNA_CCT",VLOOKUP('Reported Performance Table'!D441,'Master List'!$B$45:$E$143,4,FALSE),"Reported_BUG"))</f>
        <v/>
      </c>
      <c r="L441" t="str">
        <f>IF('Reported Performance Table'!D441="","",IF(AND('Reported Performance Table'!$E441="Yes",OR('Reported Performance Table'!$D441='Master List'!$B$45,'Reported Performance Table'!$D441='Master List'!$B$46,'Reported Performance Table'!$D441='Master List'!$B$47,'Reported Performance Table'!$D441='Master List'!$B$49,'Reported Performance Table'!$D441='Master List'!$B$51,'Reported Performance Table'!$D441='Master List'!$B$115,'Reported Performance Table'!$D441='Master List'!$B$118,'Reported Performance Table'!$D441='Master List'!$B$142)),"LUNA_Dimming","Dimming_Capability_and_Range"))</f>
        <v/>
      </c>
    </row>
    <row r="442" spans="1:12" x14ac:dyDescent="0.25">
      <c r="A442" s="54">
        <v>449</v>
      </c>
      <c r="B442" s="55"/>
      <c r="D442" s="21" t="e">
        <f>VLOOKUP('Reported Performance Table'!C442,'Master List'!$B$22:$C$41,2,FALSE)</f>
        <v>#N/A</v>
      </c>
      <c r="E442" t="e">
        <f>VLOOKUP('Reported Performance Table'!D442,'Master List'!$B$45:$C$143,2,FALSE)</f>
        <v>#N/A</v>
      </c>
      <c r="F442" t="e">
        <f>VLOOKUP('Reported Performance Table'!C442,'Master List'!$B$22:$D$42,3,FALSE)</f>
        <v>#N/A</v>
      </c>
      <c r="G442" s="100" t="e">
        <f>VLOOKUP('Reported Performance Table'!B442,'Master List'!$B$11:$D$19,3,FALSE)</f>
        <v>#N/A</v>
      </c>
      <c r="H442" t="e">
        <f t="shared" si="6"/>
        <v>#N/A</v>
      </c>
      <c r="I442" t="e">
        <f>IF(VLOOKUP('Reported Performance Table'!D442,'Master List'!$B$45:$D$143,3,FALSE)="","No",VLOOKUP('Reported Performance Table'!D442,'Master List'!$B$45:$D$143,3,FALSE))</f>
        <v>#N/A</v>
      </c>
      <c r="J442" s="178" t="str">
        <f>IF('Reported Performance Table'!D442="","",
  IF('Reported Performance Table'!E442="Yes",
   IF('Reported Performance Table'!F442="Premium","Premium_LUNA_CCT","LUNA_CCT"),
   IF('Reported Performance Table'!B442="Outdoor Luminaires",
    IF(OR('Reported Performance Table'!D442="Fuel Pump Canopy Luminaires",'Reported Performance Table'!D442="Sports Lighting"),
     IF('Reported Performance Table'!F442="Premium","Premium_Sports_and_Fuel_Pump_CCT", "Sports_and_Fuel_Pump_CCT"),
     IF('Reported Performance Table'!F442="Premium","Premium_Outdoor_CCT","Outdoor_CCT")),
    IF('Reported Performance Table'!F442="Premium","Premium_CCT","Reported_CCT"))))</f>
        <v/>
      </c>
      <c r="K442" t="str">
        <f>IF('Reported Performance Table'!D442="","",IF(J442="LUNA_CCT",VLOOKUP('Reported Performance Table'!D442,'Master List'!$B$45:$E$143,4,FALSE),"Reported_BUG"))</f>
        <v/>
      </c>
      <c r="L442" t="str">
        <f>IF('Reported Performance Table'!D442="","",IF(AND('Reported Performance Table'!$E442="Yes",OR('Reported Performance Table'!$D442='Master List'!$B$45,'Reported Performance Table'!$D442='Master List'!$B$46,'Reported Performance Table'!$D442='Master List'!$B$47,'Reported Performance Table'!$D442='Master List'!$B$49,'Reported Performance Table'!$D442='Master List'!$B$51,'Reported Performance Table'!$D442='Master List'!$B$115,'Reported Performance Table'!$D442='Master List'!$B$118,'Reported Performance Table'!$D442='Master List'!$B$142)),"LUNA_Dimming","Dimming_Capability_and_Range"))</f>
        <v/>
      </c>
    </row>
    <row r="443" spans="1:12" x14ac:dyDescent="0.25">
      <c r="A443" s="54">
        <v>450</v>
      </c>
      <c r="B443" s="55"/>
      <c r="D443" s="21" t="e">
        <f>VLOOKUP('Reported Performance Table'!C443,'Master List'!$B$22:$C$41,2,FALSE)</f>
        <v>#N/A</v>
      </c>
      <c r="E443" t="e">
        <f>VLOOKUP('Reported Performance Table'!D443,'Master List'!$B$45:$C$143,2,FALSE)</f>
        <v>#N/A</v>
      </c>
      <c r="F443" t="e">
        <f>VLOOKUP('Reported Performance Table'!C443,'Master List'!$B$22:$D$42,3,FALSE)</f>
        <v>#N/A</v>
      </c>
      <c r="G443" s="100" t="e">
        <f>VLOOKUP('Reported Performance Table'!B443,'Master List'!$B$11:$D$19,3,FALSE)</f>
        <v>#N/A</v>
      </c>
      <c r="H443" t="e">
        <f t="shared" si="6"/>
        <v>#N/A</v>
      </c>
      <c r="I443" t="e">
        <f>IF(VLOOKUP('Reported Performance Table'!D443,'Master List'!$B$45:$D$143,3,FALSE)="","No",VLOOKUP('Reported Performance Table'!D443,'Master List'!$B$45:$D$143,3,FALSE))</f>
        <v>#N/A</v>
      </c>
      <c r="J443" s="178" t="str">
        <f>IF('Reported Performance Table'!D443="","",
  IF('Reported Performance Table'!E443="Yes",
   IF('Reported Performance Table'!F443="Premium","Premium_LUNA_CCT","LUNA_CCT"),
   IF('Reported Performance Table'!B443="Outdoor Luminaires",
    IF(OR('Reported Performance Table'!D443="Fuel Pump Canopy Luminaires",'Reported Performance Table'!D443="Sports Lighting"),
     IF('Reported Performance Table'!F443="Premium","Premium_Sports_and_Fuel_Pump_CCT", "Sports_and_Fuel_Pump_CCT"),
     IF('Reported Performance Table'!F443="Premium","Premium_Outdoor_CCT","Outdoor_CCT")),
    IF('Reported Performance Table'!F443="Premium","Premium_CCT","Reported_CCT"))))</f>
        <v/>
      </c>
      <c r="K443" t="str">
        <f>IF('Reported Performance Table'!D443="","",IF(J443="LUNA_CCT",VLOOKUP('Reported Performance Table'!D443,'Master List'!$B$45:$E$143,4,FALSE),"Reported_BUG"))</f>
        <v/>
      </c>
      <c r="L443" t="str">
        <f>IF('Reported Performance Table'!D443="","",IF(AND('Reported Performance Table'!$E443="Yes",OR('Reported Performance Table'!$D443='Master List'!$B$45,'Reported Performance Table'!$D443='Master List'!$B$46,'Reported Performance Table'!$D443='Master List'!$B$47,'Reported Performance Table'!$D443='Master List'!$B$49,'Reported Performance Table'!$D443='Master List'!$B$51,'Reported Performance Table'!$D443='Master List'!$B$115,'Reported Performance Table'!$D443='Master List'!$B$118,'Reported Performance Table'!$D443='Master List'!$B$142)),"LUNA_Dimming","Dimming_Capability_and_Range"))</f>
        <v/>
      </c>
    </row>
    <row r="444" spans="1:12" x14ac:dyDescent="0.25">
      <c r="A444" s="54">
        <v>451</v>
      </c>
      <c r="B444" s="55"/>
      <c r="D444" s="21" t="e">
        <f>VLOOKUP('Reported Performance Table'!C444,'Master List'!$B$22:$C$41,2,FALSE)</f>
        <v>#N/A</v>
      </c>
      <c r="E444" t="e">
        <f>VLOOKUP('Reported Performance Table'!D444,'Master List'!$B$45:$C$143,2,FALSE)</f>
        <v>#N/A</v>
      </c>
      <c r="F444" t="e">
        <f>VLOOKUP('Reported Performance Table'!C444,'Master List'!$B$22:$D$42,3,FALSE)</f>
        <v>#N/A</v>
      </c>
      <c r="G444" s="100" t="e">
        <f>VLOOKUP('Reported Performance Table'!B444,'Master List'!$B$11:$D$19,3,FALSE)</f>
        <v>#N/A</v>
      </c>
      <c r="H444" t="e">
        <f t="shared" si="6"/>
        <v>#N/A</v>
      </c>
      <c r="I444" t="e">
        <f>IF(VLOOKUP('Reported Performance Table'!D444,'Master List'!$B$45:$D$143,3,FALSE)="","No",VLOOKUP('Reported Performance Table'!D444,'Master List'!$B$45:$D$143,3,FALSE))</f>
        <v>#N/A</v>
      </c>
      <c r="J444" s="178" t="str">
        <f>IF('Reported Performance Table'!D444="","",
  IF('Reported Performance Table'!E444="Yes",
   IF('Reported Performance Table'!F444="Premium","Premium_LUNA_CCT","LUNA_CCT"),
   IF('Reported Performance Table'!B444="Outdoor Luminaires",
    IF(OR('Reported Performance Table'!D444="Fuel Pump Canopy Luminaires",'Reported Performance Table'!D444="Sports Lighting"),
     IF('Reported Performance Table'!F444="Premium","Premium_Sports_and_Fuel_Pump_CCT", "Sports_and_Fuel_Pump_CCT"),
     IF('Reported Performance Table'!F444="Premium","Premium_Outdoor_CCT","Outdoor_CCT")),
    IF('Reported Performance Table'!F444="Premium","Premium_CCT","Reported_CCT"))))</f>
        <v/>
      </c>
      <c r="K444" t="str">
        <f>IF('Reported Performance Table'!D444="","",IF(J444="LUNA_CCT",VLOOKUP('Reported Performance Table'!D444,'Master List'!$B$45:$E$143,4,FALSE),"Reported_BUG"))</f>
        <v/>
      </c>
      <c r="L444" t="str">
        <f>IF('Reported Performance Table'!D444="","",IF(AND('Reported Performance Table'!$E444="Yes",OR('Reported Performance Table'!$D444='Master List'!$B$45,'Reported Performance Table'!$D444='Master List'!$B$46,'Reported Performance Table'!$D444='Master List'!$B$47,'Reported Performance Table'!$D444='Master List'!$B$49,'Reported Performance Table'!$D444='Master List'!$B$51,'Reported Performance Table'!$D444='Master List'!$B$115,'Reported Performance Table'!$D444='Master List'!$B$118,'Reported Performance Table'!$D444='Master List'!$B$142)),"LUNA_Dimming","Dimming_Capability_and_Range"))</f>
        <v/>
      </c>
    </row>
    <row r="445" spans="1:12" x14ac:dyDescent="0.25">
      <c r="A445" s="54">
        <v>452</v>
      </c>
      <c r="B445" s="55"/>
      <c r="D445" s="21" t="e">
        <f>VLOOKUP('Reported Performance Table'!C445,'Master List'!$B$22:$C$41,2,FALSE)</f>
        <v>#N/A</v>
      </c>
      <c r="E445" t="e">
        <f>VLOOKUP('Reported Performance Table'!D445,'Master List'!$B$45:$C$143,2,FALSE)</f>
        <v>#N/A</v>
      </c>
      <c r="F445" t="e">
        <f>VLOOKUP('Reported Performance Table'!C445,'Master List'!$B$22:$D$42,3,FALSE)</f>
        <v>#N/A</v>
      </c>
      <c r="G445" s="100" t="e">
        <f>VLOOKUP('Reported Performance Table'!B445,'Master List'!$B$11:$D$19,3,FALSE)</f>
        <v>#N/A</v>
      </c>
      <c r="H445" t="e">
        <f t="shared" si="6"/>
        <v>#N/A</v>
      </c>
      <c r="I445" t="e">
        <f>IF(VLOOKUP('Reported Performance Table'!D445,'Master List'!$B$45:$D$143,3,FALSE)="","No",VLOOKUP('Reported Performance Table'!D445,'Master List'!$B$45:$D$143,3,FALSE))</f>
        <v>#N/A</v>
      </c>
      <c r="J445" s="178" t="str">
        <f>IF('Reported Performance Table'!D445="","",
  IF('Reported Performance Table'!E445="Yes",
   IF('Reported Performance Table'!F445="Premium","Premium_LUNA_CCT","LUNA_CCT"),
   IF('Reported Performance Table'!B445="Outdoor Luminaires",
    IF(OR('Reported Performance Table'!D445="Fuel Pump Canopy Luminaires",'Reported Performance Table'!D445="Sports Lighting"),
     IF('Reported Performance Table'!F445="Premium","Premium_Sports_and_Fuel_Pump_CCT", "Sports_and_Fuel_Pump_CCT"),
     IF('Reported Performance Table'!F445="Premium","Premium_Outdoor_CCT","Outdoor_CCT")),
    IF('Reported Performance Table'!F445="Premium","Premium_CCT","Reported_CCT"))))</f>
        <v/>
      </c>
      <c r="K445" t="str">
        <f>IF('Reported Performance Table'!D445="","",IF(J445="LUNA_CCT",VLOOKUP('Reported Performance Table'!D445,'Master List'!$B$45:$E$143,4,FALSE),"Reported_BUG"))</f>
        <v/>
      </c>
      <c r="L445" t="str">
        <f>IF('Reported Performance Table'!D445="","",IF(AND('Reported Performance Table'!$E445="Yes",OR('Reported Performance Table'!$D445='Master List'!$B$45,'Reported Performance Table'!$D445='Master List'!$B$46,'Reported Performance Table'!$D445='Master List'!$B$47,'Reported Performance Table'!$D445='Master List'!$B$49,'Reported Performance Table'!$D445='Master List'!$B$51,'Reported Performance Table'!$D445='Master List'!$B$115,'Reported Performance Table'!$D445='Master List'!$B$118,'Reported Performance Table'!$D445='Master List'!$B$142)),"LUNA_Dimming","Dimming_Capability_and_Range"))</f>
        <v/>
      </c>
    </row>
    <row r="446" spans="1:12" x14ac:dyDescent="0.25">
      <c r="A446" s="54">
        <v>453</v>
      </c>
      <c r="B446" s="55"/>
      <c r="D446" s="21" t="e">
        <f>VLOOKUP('Reported Performance Table'!C446,'Master List'!$B$22:$C$41,2,FALSE)</f>
        <v>#N/A</v>
      </c>
      <c r="E446" t="e">
        <f>VLOOKUP('Reported Performance Table'!D446,'Master List'!$B$45:$C$143,2,FALSE)</f>
        <v>#N/A</v>
      </c>
      <c r="F446" t="e">
        <f>VLOOKUP('Reported Performance Table'!C446,'Master List'!$B$22:$D$42,3,FALSE)</f>
        <v>#N/A</v>
      </c>
      <c r="G446" s="100" t="e">
        <f>VLOOKUP('Reported Performance Table'!B446,'Master List'!$B$11:$D$19,3,FALSE)</f>
        <v>#N/A</v>
      </c>
      <c r="H446" t="e">
        <f t="shared" si="6"/>
        <v>#N/A</v>
      </c>
      <c r="I446" t="e">
        <f>IF(VLOOKUP('Reported Performance Table'!D446,'Master List'!$B$45:$D$143,3,FALSE)="","No",VLOOKUP('Reported Performance Table'!D446,'Master List'!$B$45:$D$143,3,FALSE))</f>
        <v>#N/A</v>
      </c>
      <c r="J446" s="178" t="str">
        <f>IF('Reported Performance Table'!D446="","",
  IF('Reported Performance Table'!E446="Yes",
   IF('Reported Performance Table'!F446="Premium","Premium_LUNA_CCT","LUNA_CCT"),
   IF('Reported Performance Table'!B446="Outdoor Luminaires",
    IF(OR('Reported Performance Table'!D446="Fuel Pump Canopy Luminaires",'Reported Performance Table'!D446="Sports Lighting"),
     IF('Reported Performance Table'!F446="Premium","Premium_Sports_and_Fuel_Pump_CCT", "Sports_and_Fuel_Pump_CCT"),
     IF('Reported Performance Table'!F446="Premium","Premium_Outdoor_CCT","Outdoor_CCT")),
    IF('Reported Performance Table'!F446="Premium","Premium_CCT","Reported_CCT"))))</f>
        <v/>
      </c>
      <c r="K446" t="str">
        <f>IF('Reported Performance Table'!D446="","",IF(J446="LUNA_CCT",VLOOKUP('Reported Performance Table'!D446,'Master List'!$B$45:$E$143,4,FALSE),"Reported_BUG"))</f>
        <v/>
      </c>
      <c r="L446" t="str">
        <f>IF('Reported Performance Table'!D446="","",IF(AND('Reported Performance Table'!$E446="Yes",OR('Reported Performance Table'!$D446='Master List'!$B$45,'Reported Performance Table'!$D446='Master List'!$B$46,'Reported Performance Table'!$D446='Master List'!$B$47,'Reported Performance Table'!$D446='Master List'!$B$49,'Reported Performance Table'!$D446='Master List'!$B$51,'Reported Performance Table'!$D446='Master List'!$B$115,'Reported Performance Table'!$D446='Master List'!$B$118,'Reported Performance Table'!$D446='Master List'!$B$142)),"LUNA_Dimming","Dimming_Capability_and_Range"))</f>
        <v/>
      </c>
    </row>
    <row r="447" spans="1:12" x14ac:dyDescent="0.25">
      <c r="A447" s="54">
        <v>454</v>
      </c>
      <c r="B447" s="55"/>
      <c r="D447" s="21" t="e">
        <f>VLOOKUP('Reported Performance Table'!C447,'Master List'!$B$22:$C$41,2,FALSE)</f>
        <v>#N/A</v>
      </c>
      <c r="E447" t="e">
        <f>VLOOKUP('Reported Performance Table'!D447,'Master List'!$B$45:$C$143,2,FALSE)</f>
        <v>#N/A</v>
      </c>
      <c r="F447" t="e">
        <f>VLOOKUP('Reported Performance Table'!C447,'Master List'!$B$22:$D$42,3,FALSE)</f>
        <v>#N/A</v>
      </c>
      <c r="G447" s="100" t="e">
        <f>VLOOKUP('Reported Performance Table'!B447,'Master List'!$B$11:$D$19,3,FALSE)</f>
        <v>#N/A</v>
      </c>
      <c r="H447" t="e">
        <f t="shared" si="6"/>
        <v>#N/A</v>
      </c>
      <c r="I447" t="e">
        <f>IF(VLOOKUP('Reported Performance Table'!D447,'Master List'!$B$45:$D$143,3,FALSE)="","No",VLOOKUP('Reported Performance Table'!D447,'Master List'!$B$45:$D$143,3,FALSE))</f>
        <v>#N/A</v>
      </c>
      <c r="J447" s="178" t="str">
        <f>IF('Reported Performance Table'!D447="","",
  IF('Reported Performance Table'!E447="Yes",
   IF('Reported Performance Table'!F447="Premium","Premium_LUNA_CCT","LUNA_CCT"),
   IF('Reported Performance Table'!B447="Outdoor Luminaires",
    IF(OR('Reported Performance Table'!D447="Fuel Pump Canopy Luminaires",'Reported Performance Table'!D447="Sports Lighting"),
     IF('Reported Performance Table'!F447="Premium","Premium_Sports_and_Fuel_Pump_CCT", "Sports_and_Fuel_Pump_CCT"),
     IF('Reported Performance Table'!F447="Premium","Premium_Outdoor_CCT","Outdoor_CCT")),
    IF('Reported Performance Table'!F447="Premium","Premium_CCT","Reported_CCT"))))</f>
        <v/>
      </c>
      <c r="K447" t="str">
        <f>IF('Reported Performance Table'!D447="","",IF(J447="LUNA_CCT",VLOOKUP('Reported Performance Table'!D447,'Master List'!$B$45:$E$143,4,FALSE),"Reported_BUG"))</f>
        <v/>
      </c>
      <c r="L447" t="str">
        <f>IF('Reported Performance Table'!D447="","",IF(AND('Reported Performance Table'!$E447="Yes",OR('Reported Performance Table'!$D447='Master List'!$B$45,'Reported Performance Table'!$D447='Master List'!$B$46,'Reported Performance Table'!$D447='Master List'!$B$47,'Reported Performance Table'!$D447='Master List'!$B$49,'Reported Performance Table'!$D447='Master List'!$B$51,'Reported Performance Table'!$D447='Master List'!$B$115,'Reported Performance Table'!$D447='Master List'!$B$118,'Reported Performance Table'!$D447='Master List'!$B$142)),"LUNA_Dimming","Dimming_Capability_and_Range"))</f>
        <v/>
      </c>
    </row>
    <row r="448" spans="1:12" x14ac:dyDescent="0.25">
      <c r="A448" s="54">
        <v>455</v>
      </c>
      <c r="B448" s="55"/>
      <c r="D448" s="21" t="e">
        <f>VLOOKUP('Reported Performance Table'!C448,'Master List'!$B$22:$C$41,2,FALSE)</f>
        <v>#N/A</v>
      </c>
      <c r="E448" t="e">
        <f>VLOOKUP('Reported Performance Table'!D448,'Master List'!$B$45:$C$143,2,FALSE)</f>
        <v>#N/A</v>
      </c>
      <c r="F448" t="e">
        <f>VLOOKUP('Reported Performance Table'!C448,'Master List'!$B$22:$D$42,3,FALSE)</f>
        <v>#N/A</v>
      </c>
      <c r="G448" s="100" t="e">
        <f>VLOOKUP('Reported Performance Table'!B448,'Master List'!$B$11:$D$19,3,FALSE)</f>
        <v>#N/A</v>
      </c>
      <c r="H448" t="e">
        <f t="shared" si="6"/>
        <v>#N/A</v>
      </c>
      <c r="I448" t="e">
        <f>IF(VLOOKUP('Reported Performance Table'!D448,'Master List'!$B$45:$D$143,3,FALSE)="","No",VLOOKUP('Reported Performance Table'!D448,'Master List'!$B$45:$D$143,3,FALSE))</f>
        <v>#N/A</v>
      </c>
      <c r="J448" s="178" t="str">
        <f>IF('Reported Performance Table'!D448="","",
  IF('Reported Performance Table'!E448="Yes",
   IF('Reported Performance Table'!F448="Premium","Premium_LUNA_CCT","LUNA_CCT"),
   IF('Reported Performance Table'!B448="Outdoor Luminaires",
    IF(OR('Reported Performance Table'!D448="Fuel Pump Canopy Luminaires",'Reported Performance Table'!D448="Sports Lighting"),
     IF('Reported Performance Table'!F448="Premium","Premium_Sports_and_Fuel_Pump_CCT", "Sports_and_Fuel_Pump_CCT"),
     IF('Reported Performance Table'!F448="Premium","Premium_Outdoor_CCT","Outdoor_CCT")),
    IF('Reported Performance Table'!F448="Premium","Premium_CCT","Reported_CCT"))))</f>
        <v/>
      </c>
      <c r="K448" t="str">
        <f>IF('Reported Performance Table'!D448="","",IF(J448="LUNA_CCT",VLOOKUP('Reported Performance Table'!D448,'Master List'!$B$45:$E$143,4,FALSE),"Reported_BUG"))</f>
        <v/>
      </c>
      <c r="L448" t="str">
        <f>IF('Reported Performance Table'!D448="","",IF(AND('Reported Performance Table'!$E448="Yes",OR('Reported Performance Table'!$D448='Master List'!$B$45,'Reported Performance Table'!$D448='Master List'!$B$46,'Reported Performance Table'!$D448='Master List'!$B$47,'Reported Performance Table'!$D448='Master List'!$B$49,'Reported Performance Table'!$D448='Master List'!$B$51,'Reported Performance Table'!$D448='Master List'!$B$115,'Reported Performance Table'!$D448='Master List'!$B$118,'Reported Performance Table'!$D448='Master List'!$B$142)),"LUNA_Dimming","Dimming_Capability_and_Range"))</f>
        <v/>
      </c>
    </row>
    <row r="449" spans="1:12" x14ac:dyDescent="0.25">
      <c r="A449" s="54">
        <v>456</v>
      </c>
      <c r="B449" s="55"/>
      <c r="D449" s="21" t="e">
        <f>VLOOKUP('Reported Performance Table'!C449,'Master List'!$B$22:$C$41,2,FALSE)</f>
        <v>#N/A</v>
      </c>
      <c r="E449" t="e">
        <f>VLOOKUP('Reported Performance Table'!D449,'Master List'!$B$45:$C$143,2,FALSE)</f>
        <v>#N/A</v>
      </c>
      <c r="F449" t="e">
        <f>VLOOKUP('Reported Performance Table'!C449,'Master List'!$B$22:$D$42,3,FALSE)</f>
        <v>#N/A</v>
      </c>
      <c r="G449" s="100" t="e">
        <f>VLOOKUP('Reported Performance Table'!B449,'Master List'!$B$11:$D$19,3,FALSE)</f>
        <v>#N/A</v>
      </c>
      <c r="H449" t="e">
        <f t="shared" si="6"/>
        <v>#N/A</v>
      </c>
      <c r="I449" t="e">
        <f>IF(VLOOKUP('Reported Performance Table'!D449,'Master List'!$B$45:$D$143,3,FALSE)="","No",VLOOKUP('Reported Performance Table'!D449,'Master List'!$B$45:$D$143,3,FALSE))</f>
        <v>#N/A</v>
      </c>
      <c r="J449" s="178" t="str">
        <f>IF('Reported Performance Table'!D449="","",
  IF('Reported Performance Table'!E449="Yes",
   IF('Reported Performance Table'!F449="Premium","Premium_LUNA_CCT","LUNA_CCT"),
   IF('Reported Performance Table'!B449="Outdoor Luminaires",
    IF(OR('Reported Performance Table'!D449="Fuel Pump Canopy Luminaires",'Reported Performance Table'!D449="Sports Lighting"),
     IF('Reported Performance Table'!F449="Premium","Premium_Sports_and_Fuel_Pump_CCT", "Sports_and_Fuel_Pump_CCT"),
     IF('Reported Performance Table'!F449="Premium","Premium_Outdoor_CCT","Outdoor_CCT")),
    IF('Reported Performance Table'!F449="Premium","Premium_CCT","Reported_CCT"))))</f>
        <v/>
      </c>
      <c r="K449" t="str">
        <f>IF('Reported Performance Table'!D449="","",IF(J449="LUNA_CCT",VLOOKUP('Reported Performance Table'!D449,'Master List'!$B$45:$E$143,4,FALSE),"Reported_BUG"))</f>
        <v/>
      </c>
      <c r="L449" t="str">
        <f>IF('Reported Performance Table'!D449="","",IF(AND('Reported Performance Table'!$E449="Yes",OR('Reported Performance Table'!$D449='Master List'!$B$45,'Reported Performance Table'!$D449='Master List'!$B$46,'Reported Performance Table'!$D449='Master List'!$B$47,'Reported Performance Table'!$D449='Master List'!$B$49,'Reported Performance Table'!$D449='Master List'!$B$51,'Reported Performance Table'!$D449='Master List'!$B$115,'Reported Performance Table'!$D449='Master List'!$B$118,'Reported Performance Table'!$D449='Master List'!$B$142)),"LUNA_Dimming","Dimming_Capability_and_Range"))</f>
        <v/>
      </c>
    </row>
    <row r="450" spans="1:12" x14ac:dyDescent="0.25">
      <c r="A450" s="54">
        <v>457</v>
      </c>
      <c r="B450" s="55"/>
      <c r="D450" s="21" t="e">
        <f>VLOOKUP('Reported Performance Table'!C450,'Master List'!$B$22:$C$41,2,FALSE)</f>
        <v>#N/A</v>
      </c>
      <c r="E450" t="e">
        <f>VLOOKUP('Reported Performance Table'!D450,'Master List'!$B$45:$C$143,2,FALSE)</f>
        <v>#N/A</v>
      </c>
      <c r="F450" t="e">
        <f>VLOOKUP('Reported Performance Table'!C450,'Master List'!$B$22:$D$42,3,FALSE)</f>
        <v>#N/A</v>
      </c>
      <c r="G450" s="100" t="e">
        <f>VLOOKUP('Reported Performance Table'!B450,'Master List'!$B$11:$D$19,3,FALSE)</f>
        <v>#N/A</v>
      </c>
      <c r="H450" t="e">
        <f t="shared" si="6"/>
        <v>#N/A</v>
      </c>
      <c r="I450" t="e">
        <f>IF(VLOOKUP('Reported Performance Table'!D450,'Master List'!$B$45:$D$143,3,FALSE)="","No",VLOOKUP('Reported Performance Table'!D450,'Master List'!$B$45:$D$143,3,FALSE))</f>
        <v>#N/A</v>
      </c>
      <c r="J450" s="178" t="str">
        <f>IF('Reported Performance Table'!D450="","",
  IF('Reported Performance Table'!E450="Yes",
   IF('Reported Performance Table'!F450="Premium","Premium_LUNA_CCT","LUNA_CCT"),
   IF('Reported Performance Table'!B450="Outdoor Luminaires",
    IF(OR('Reported Performance Table'!D450="Fuel Pump Canopy Luminaires",'Reported Performance Table'!D450="Sports Lighting"),
     IF('Reported Performance Table'!F450="Premium","Premium_Sports_and_Fuel_Pump_CCT", "Sports_and_Fuel_Pump_CCT"),
     IF('Reported Performance Table'!F450="Premium","Premium_Outdoor_CCT","Outdoor_CCT")),
    IF('Reported Performance Table'!F450="Premium","Premium_CCT","Reported_CCT"))))</f>
        <v/>
      </c>
      <c r="K450" t="str">
        <f>IF('Reported Performance Table'!D450="","",IF(J450="LUNA_CCT",VLOOKUP('Reported Performance Table'!D450,'Master List'!$B$45:$E$143,4,FALSE),"Reported_BUG"))</f>
        <v/>
      </c>
      <c r="L450" t="str">
        <f>IF('Reported Performance Table'!D450="","",IF(AND('Reported Performance Table'!$E450="Yes",OR('Reported Performance Table'!$D450='Master List'!$B$45,'Reported Performance Table'!$D450='Master List'!$B$46,'Reported Performance Table'!$D450='Master List'!$B$47,'Reported Performance Table'!$D450='Master List'!$B$49,'Reported Performance Table'!$D450='Master List'!$B$51,'Reported Performance Table'!$D450='Master List'!$B$115,'Reported Performance Table'!$D450='Master List'!$B$118,'Reported Performance Table'!$D450='Master List'!$B$142)),"LUNA_Dimming","Dimming_Capability_and_Range"))</f>
        <v/>
      </c>
    </row>
    <row r="451" spans="1:12" x14ac:dyDescent="0.25">
      <c r="A451" s="54">
        <v>458</v>
      </c>
      <c r="B451" s="55"/>
      <c r="D451" s="21" t="e">
        <f>VLOOKUP('Reported Performance Table'!C451,'Master List'!$B$22:$C$41,2,FALSE)</f>
        <v>#N/A</v>
      </c>
      <c r="E451" t="e">
        <f>VLOOKUP('Reported Performance Table'!D451,'Master List'!$B$45:$C$143,2,FALSE)</f>
        <v>#N/A</v>
      </c>
      <c r="F451" t="e">
        <f>VLOOKUP('Reported Performance Table'!C451,'Master List'!$B$22:$D$42,3,FALSE)</f>
        <v>#N/A</v>
      </c>
      <c r="G451" s="100" t="e">
        <f>VLOOKUP('Reported Performance Table'!B451,'Master List'!$B$11:$D$19,3,FALSE)</f>
        <v>#N/A</v>
      </c>
      <c r="H451" t="e">
        <f t="shared" si="6"/>
        <v>#N/A</v>
      </c>
      <c r="I451" t="e">
        <f>IF(VLOOKUP('Reported Performance Table'!D451,'Master List'!$B$45:$D$143,3,FALSE)="","No",VLOOKUP('Reported Performance Table'!D451,'Master List'!$B$45:$D$143,3,FALSE))</f>
        <v>#N/A</v>
      </c>
      <c r="J451" s="178" t="str">
        <f>IF('Reported Performance Table'!D451="","",
  IF('Reported Performance Table'!E451="Yes",
   IF('Reported Performance Table'!F451="Premium","Premium_LUNA_CCT","LUNA_CCT"),
   IF('Reported Performance Table'!B451="Outdoor Luminaires",
    IF(OR('Reported Performance Table'!D451="Fuel Pump Canopy Luminaires",'Reported Performance Table'!D451="Sports Lighting"),
     IF('Reported Performance Table'!F451="Premium","Premium_Sports_and_Fuel_Pump_CCT", "Sports_and_Fuel_Pump_CCT"),
     IF('Reported Performance Table'!F451="Premium","Premium_Outdoor_CCT","Outdoor_CCT")),
    IF('Reported Performance Table'!F451="Premium","Premium_CCT","Reported_CCT"))))</f>
        <v/>
      </c>
      <c r="K451" t="str">
        <f>IF('Reported Performance Table'!D451="","",IF(J451="LUNA_CCT",VLOOKUP('Reported Performance Table'!D451,'Master List'!$B$45:$E$143,4,FALSE),"Reported_BUG"))</f>
        <v/>
      </c>
      <c r="L451" t="str">
        <f>IF('Reported Performance Table'!D451="","",IF(AND('Reported Performance Table'!$E451="Yes",OR('Reported Performance Table'!$D451='Master List'!$B$45,'Reported Performance Table'!$D451='Master List'!$B$46,'Reported Performance Table'!$D451='Master List'!$B$47,'Reported Performance Table'!$D451='Master List'!$B$49,'Reported Performance Table'!$D451='Master List'!$B$51,'Reported Performance Table'!$D451='Master List'!$B$115,'Reported Performance Table'!$D451='Master List'!$B$118,'Reported Performance Table'!$D451='Master List'!$B$142)),"LUNA_Dimming","Dimming_Capability_and_Range"))</f>
        <v/>
      </c>
    </row>
    <row r="452" spans="1:12" x14ac:dyDescent="0.25">
      <c r="A452" s="54">
        <v>459</v>
      </c>
      <c r="B452" s="55"/>
      <c r="D452" s="21" t="e">
        <f>VLOOKUP('Reported Performance Table'!C452,'Master List'!$B$22:$C$41,2,FALSE)</f>
        <v>#N/A</v>
      </c>
      <c r="E452" t="e">
        <f>VLOOKUP('Reported Performance Table'!D452,'Master List'!$B$45:$C$143,2,FALSE)</f>
        <v>#N/A</v>
      </c>
      <c r="F452" t="e">
        <f>VLOOKUP('Reported Performance Table'!C452,'Master List'!$B$22:$D$42,3,FALSE)</f>
        <v>#N/A</v>
      </c>
      <c r="G452" s="100" t="e">
        <f>VLOOKUP('Reported Performance Table'!B452,'Master List'!$B$11:$D$19,3,FALSE)</f>
        <v>#N/A</v>
      </c>
      <c r="H452" t="e">
        <f t="shared" si="6"/>
        <v>#N/A</v>
      </c>
      <c r="I452" t="e">
        <f>IF(VLOOKUP('Reported Performance Table'!D452,'Master List'!$B$45:$D$143,3,FALSE)="","No",VLOOKUP('Reported Performance Table'!D452,'Master List'!$B$45:$D$143,3,FALSE))</f>
        <v>#N/A</v>
      </c>
      <c r="J452" s="178" t="str">
        <f>IF('Reported Performance Table'!D452="","",
  IF('Reported Performance Table'!E452="Yes",
   IF('Reported Performance Table'!F452="Premium","Premium_LUNA_CCT","LUNA_CCT"),
   IF('Reported Performance Table'!B452="Outdoor Luminaires",
    IF(OR('Reported Performance Table'!D452="Fuel Pump Canopy Luminaires",'Reported Performance Table'!D452="Sports Lighting"),
     IF('Reported Performance Table'!F452="Premium","Premium_Sports_and_Fuel_Pump_CCT", "Sports_and_Fuel_Pump_CCT"),
     IF('Reported Performance Table'!F452="Premium","Premium_Outdoor_CCT","Outdoor_CCT")),
    IF('Reported Performance Table'!F452="Premium","Premium_CCT","Reported_CCT"))))</f>
        <v/>
      </c>
      <c r="K452" t="str">
        <f>IF('Reported Performance Table'!D452="","",IF(J452="LUNA_CCT",VLOOKUP('Reported Performance Table'!D452,'Master List'!$B$45:$E$143,4,FALSE),"Reported_BUG"))</f>
        <v/>
      </c>
      <c r="L452" t="str">
        <f>IF('Reported Performance Table'!D452="","",IF(AND('Reported Performance Table'!$E452="Yes",OR('Reported Performance Table'!$D452='Master List'!$B$45,'Reported Performance Table'!$D452='Master List'!$B$46,'Reported Performance Table'!$D452='Master List'!$B$47,'Reported Performance Table'!$D452='Master List'!$B$49,'Reported Performance Table'!$D452='Master List'!$B$51,'Reported Performance Table'!$D452='Master List'!$B$115,'Reported Performance Table'!$D452='Master List'!$B$118,'Reported Performance Table'!$D452='Master List'!$B$142)),"LUNA_Dimming","Dimming_Capability_and_Range"))</f>
        <v/>
      </c>
    </row>
    <row r="453" spans="1:12" x14ac:dyDescent="0.25">
      <c r="A453" s="54">
        <v>460</v>
      </c>
      <c r="B453" s="55"/>
      <c r="D453" s="21" t="e">
        <f>VLOOKUP('Reported Performance Table'!C453,'Master List'!$B$22:$C$41,2,FALSE)</f>
        <v>#N/A</v>
      </c>
      <c r="E453" t="e">
        <f>VLOOKUP('Reported Performance Table'!D453,'Master List'!$B$45:$C$143,2,FALSE)</f>
        <v>#N/A</v>
      </c>
      <c r="F453" t="e">
        <f>VLOOKUP('Reported Performance Table'!C453,'Master List'!$B$22:$D$42,3,FALSE)</f>
        <v>#N/A</v>
      </c>
      <c r="G453" s="100" t="e">
        <f>VLOOKUP('Reported Performance Table'!B453,'Master List'!$B$11:$D$19,3,FALSE)</f>
        <v>#N/A</v>
      </c>
      <c r="H453" t="e">
        <f t="shared" si="6"/>
        <v>#N/A</v>
      </c>
      <c r="I453" t="e">
        <f>IF(VLOOKUP('Reported Performance Table'!D453,'Master List'!$B$45:$D$143,3,FALSE)="","No",VLOOKUP('Reported Performance Table'!D453,'Master List'!$B$45:$D$143,3,FALSE))</f>
        <v>#N/A</v>
      </c>
      <c r="J453" s="178" t="str">
        <f>IF('Reported Performance Table'!D453="","",
  IF('Reported Performance Table'!E453="Yes",
   IF('Reported Performance Table'!F453="Premium","Premium_LUNA_CCT","LUNA_CCT"),
   IF('Reported Performance Table'!B453="Outdoor Luminaires",
    IF(OR('Reported Performance Table'!D453="Fuel Pump Canopy Luminaires",'Reported Performance Table'!D453="Sports Lighting"),
     IF('Reported Performance Table'!F453="Premium","Premium_Sports_and_Fuel_Pump_CCT", "Sports_and_Fuel_Pump_CCT"),
     IF('Reported Performance Table'!F453="Premium","Premium_Outdoor_CCT","Outdoor_CCT")),
    IF('Reported Performance Table'!F453="Premium","Premium_CCT","Reported_CCT"))))</f>
        <v/>
      </c>
      <c r="K453" t="str">
        <f>IF('Reported Performance Table'!D453="","",IF(J453="LUNA_CCT",VLOOKUP('Reported Performance Table'!D453,'Master List'!$B$45:$E$143,4,FALSE),"Reported_BUG"))</f>
        <v/>
      </c>
      <c r="L453" t="str">
        <f>IF('Reported Performance Table'!D453="","",IF(AND('Reported Performance Table'!$E453="Yes",OR('Reported Performance Table'!$D453='Master List'!$B$45,'Reported Performance Table'!$D453='Master List'!$B$46,'Reported Performance Table'!$D453='Master List'!$B$47,'Reported Performance Table'!$D453='Master List'!$B$49,'Reported Performance Table'!$D453='Master List'!$B$51,'Reported Performance Table'!$D453='Master List'!$B$115,'Reported Performance Table'!$D453='Master List'!$B$118,'Reported Performance Table'!$D453='Master List'!$B$142)),"LUNA_Dimming","Dimming_Capability_and_Range"))</f>
        <v/>
      </c>
    </row>
    <row r="454" spans="1:12" x14ac:dyDescent="0.25">
      <c r="A454" s="54">
        <v>461</v>
      </c>
      <c r="B454" s="55"/>
      <c r="D454" s="21" t="e">
        <f>VLOOKUP('Reported Performance Table'!C454,'Master List'!$B$22:$C$41,2,FALSE)</f>
        <v>#N/A</v>
      </c>
      <c r="E454" t="e">
        <f>VLOOKUP('Reported Performance Table'!D454,'Master List'!$B$45:$C$143,2,FALSE)</f>
        <v>#N/A</v>
      </c>
      <c r="F454" t="e">
        <f>VLOOKUP('Reported Performance Table'!C454,'Master List'!$B$22:$D$42,3,FALSE)</f>
        <v>#N/A</v>
      </c>
      <c r="G454" s="100" t="e">
        <f>VLOOKUP('Reported Performance Table'!B454,'Master List'!$B$11:$D$19,3,FALSE)</f>
        <v>#N/A</v>
      </c>
      <c r="H454" t="e">
        <f t="shared" si="6"/>
        <v>#N/A</v>
      </c>
      <c r="I454" t="e">
        <f>IF(VLOOKUP('Reported Performance Table'!D454,'Master List'!$B$45:$D$143,3,FALSE)="","No",VLOOKUP('Reported Performance Table'!D454,'Master List'!$B$45:$D$143,3,FALSE))</f>
        <v>#N/A</v>
      </c>
      <c r="J454" s="178" t="str">
        <f>IF('Reported Performance Table'!D454="","",
  IF('Reported Performance Table'!E454="Yes",
   IF('Reported Performance Table'!F454="Premium","Premium_LUNA_CCT","LUNA_CCT"),
   IF('Reported Performance Table'!B454="Outdoor Luminaires",
    IF(OR('Reported Performance Table'!D454="Fuel Pump Canopy Luminaires",'Reported Performance Table'!D454="Sports Lighting"),
     IF('Reported Performance Table'!F454="Premium","Premium_Sports_and_Fuel_Pump_CCT", "Sports_and_Fuel_Pump_CCT"),
     IF('Reported Performance Table'!F454="Premium","Premium_Outdoor_CCT","Outdoor_CCT")),
    IF('Reported Performance Table'!F454="Premium","Premium_CCT","Reported_CCT"))))</f>
        <v/>
      </c>
      <c r="K454" t="str">
        <f>IF('Reported Performance Table'!D454="","",IF(J454="LUNA_CCT",VLOOKUP('Reported Performance Table'!D454,'Master List'!$B$45:$E$143,4,FALSE),"Reported_BUG"))</f>
        <v/>
      </c>
      <c r="L454" t="str">
        <f>IF('Reported Performance Table'!D454="","",IF(AND('Reported Performance Table'!$E454="Yes",OR('Reported Performance Table'!$D454='Master List'!$B$45,'Reported Performance Table'!$D454='Master List'!$B$46,'Reported Performance Table'!$D454='Master List'!$B$47,'Reported Performance Table'!$D454='Master List'!$B$49,'Reported Performance Table'!$D454='Master List'!$B$51,'Reported Performance Table'!$D454='Master List'!$B$115,'Reported Performance Table'!$D454='Master List'!$B$118,'Reported Performance Table'!$D454='Master List'!$B$142)),"LUNA_Dimming","Dimming_Capability_and_Range"))</f>
        <v/>
      </c>
    </row>
    <row r="455" spans="1:12" x14ac:dyDescent="0.25">
      <c r="A455" s="54">
        <v>462</v>
      </c>
      <c r="B455" s="55"/>
      <c r="D455" s="21" t="e">
        <f>VLOOKUP('Reported Performance Table'!C455,'Master List'!$B$22:$C$41,2,FALSE)</f>
        <v>#N/A</v>
      </c>
      <c r="E455" t="e">
        <f>VLOOKUP('Reported Performance Table'!D455,'Master List'!$B$45:$C$143,2,FALSE)</f>
        <v>#N/A</v>
      </c>
      <c r="F455" t="e">
        <f>VLOOKUP('Reported Performance Table'!C455,'Master List'!$B$22:$D$42,3,FALSE)</f>
        <v>#N/A</v>
      </c>
      <c r="G455" s="100" t="e">
        <f>VLOOKUP('Reported Performance Table'!B455,'Master List'!$B$11:$D$19,3,FALSE)</f>
        <v>#N/A</v>
      </c>
      <c r="H455" t="e">
        <f t="shared" si="6"/>
        <v>#N/A</v>
      </c>
      <c r="I455" t="e">
        <f>IF(VLOOKUP('Reported Performance Table'!D455,'Master List'!$B$45:$D$143,3,FALSE)="","No",VLOOKUP('Reported Performance Table'!D455,'Master List'!$B$45:$D$143,3,FALSE))</f>
        <v>#N/A</v>
      </c>
      <c r="J455" s="178" t="str">
        <f>IF('Reported Performance Table'!D455="","",
  IF('Reported Performance Table'!E455="Yes",
   IF('Reported Performance Table'!F455="Premium","Premium_LUNA_CCT","LUNA_CCT"),
   IF('Reported Performance Table'!B455="Outdoor Luminaires",
    IF(OR('Reported Performance Table'!D455="Fuel Pump Canopy Luminaires",'Reported Performance Table'!D455="Sports Lighting"),
     IF('Reported Performance Table'!F455="Premium","Premium_Sports_and_Fuel_Pump_CCT", "Sports_and_Fuel_Pump_CCT"),
     IF('Reported Performance Table'!F455="Premium","Premium_Outdoor_CCT","Outdoor_CCT")),
    IF('Reported Performance Table'!F455="Premium","Premium_CCT","Reported_CCT"))))</f>
        <v/>
      </c>
      <c r="K455" t="str">
        <f>IF('Reported Performance Table'!D455="","",IF(J455="LUNA_CCT",VLOOKUP('Reported Performance Table'!D455,'Master List'!$B$45:$E$143,4,FALSE),"Reported_BUG"))</f>
        <v/>
      </c>
      <c r="L455" t="str">
        <f>IF('Reported Performance Table'!D455="","",IF(AND('Reported Performance Table'!$E455="Yes",OR('Reported Performance Table'!$D455='Master List'!$B$45,'Reported Performance Table'!$D455='Master List'!$B$46,'Reported Performance Table'!$D455='Master List'!$B$47,'Reported Performance Table'!$D455='Master List'!$B$49,'Reported Performance Table'!$D455='Master List'!$B$51,'Reported Performance Table'!$D455='Master List'!$B$115,'Reported Performance Table'!$D455='Master List'!$B$118,'Reported Performance Table'!$D455='Master List'!$B$142)),"LUNA_Dimming","Dimming_Capability_and_Range"))</f>
        <v/>
      </c>
    </row>
    <row r="456" spans="1:12" x14ac:dyDescent="0.25">
      <c r="A456" s="54">
        <v>463</v>
      </c>
      <c r="B456" s="55"/>
      <c r="D456" s="21" t="e">
        <f>VLOOKUP('Reported Performance Table'!C456,'Master List'!$B$22:$C$41,2,FALSE)</f>
        <v>#N/A</v>
      </c>
      <c r="E456" t="e">
        <f>VLOOKUP('Reported Performance Table'!D456,'Master List'!$B$45:$C$143,2,FALSE)</f>
        <v>#N/A</v>
      </c>
      <c r="F456" t="e">
        <f>VLOOKUP('Reported Performance Table'!C456,'Master List'!$B$22:$D$42,3,FALSE)</f>
        <v>#N/A</v>
      </c>
      <c r="G456" s="100" t="e">
        <f>VLOOKUP('Reported Performance Table'!B456,'Master List'!$B$11:$D$19,3,FALSE)</f>
        <v>#N/A</v>
      </c>
      <c r="H456" t="e">
        <f t="shared" si="6"/>
        <v>#N/A</v>
      </c>
      <c r="I456" t="e">
        <f>IF(VLOOKUP('Reported Performance Table'!D456,'Master List'!$B$45:$D$143,3,FALSE)="","No",VLOOKUP('Reported Performance Table'!D456,'Master List'!$B$45:$D$143,3,FALSE))</f>
        <v>#N/A</v>
      </c>
      <c r="J456" s="178" t="str">
        <f>IF('Reported Performance Table'!D456="","",
  IF('Reported Performance Table'!E456="Yes",
   IF('Reported Performance Table'!F456="Premium","Premium_LUNA_CCT","LUNA_CCT"),
   IF('Reported Performance Table'!B456="Outdoor Luminaires",
    IF(OR('Reported Performance Table'!D456="Fuel Pump Canopy Luminaires",'Reported Performance Table'!D456="Sports Lighting"),
     IF('Reported Performance Table'!F456="Premium","Premium_Sports_and_Fuel_Pump_CCT", "Sports_and_Fuel_Pump_CCT"),
     IF('Reported Performance Table'!F456="Premium","Premium_Outdoor_CCT","Outdoor_CCT")),
    IF('Reported Performance Table'!F456="Premium","Premium_CCT","Reported_CCT"))))</f>
        <v/>
      </c>
      <c r="K456" t="str">
        <f>IF('Reported Performance Table'!D456="","",IF(J456="LUNA_CCT",VLOOKUP('Reported Performance Table'!D456,'Master List'!$B$45:$E$143,4,FALSE),"Reported_BUG"))</f>
        <v/>
      </c>
      <c r="L456" t="str">
        <f>IF('Reported Performance Table'!D456="","",IF(AND('Reported Performance Table'!$E456="Yes",OR('Reported Performance Table'!$D456='Master List'!$B$45,'Reported Performance Table'!$D456='Master List'!$B$46,'Reported Performance Table'!$D456='Master List'!$B$47,'Reported Performance Table'!$D456='Master List'!$B$49,'Reported Performance Table'!$D456='Master List'!$B$51,'Reported Performance Table'!$D456='Master List'!$B$115,'Reported Performance Table'!$D456='Master List'!$B$118,'Reported Performance Table'!$D456='Master List'!$B$142)),"LUNA_Dimming","Dimming_Capability_and_Range"))</f>
        <v/>
      </c>
    </row>
    <row r="457" spans="1:12" x14ac:dyDescent="0.25">
      <c r="A457" s="54">
        <v>464</v>
      </c>
      <c r="B457" s="55"/>
      <c r="D457" s="21" t="e">
        <f>VLOOKUP('Reported Performance Table'!C457,'Master List'!$B$22:$C$41,2,FALSE)</f>
        <v>#N/A</v>
      </c>
      <c r="E457" t="e">
        <f>VLOOKUP('Reported Performance Table'!D457,'Master List'!$B$45:$C$143,2,FALSE)</f>
        <v>#N/A</v>
      </c>
      <c r="F457" t="e">
        <f>VLOOKUP('Reported Performance Table'!C457,'Master List'!$B$22:$D$42,3,FALSE)</f>
        <v>#N/A</v>
      </c>
      <c r="G457" s="100" t="e">
        <f>VLOOKUP('Reported Performance Table'!B457,'Master List'!$B$11:$D$19,3,FALSE)</f>
        <v>#N/A</v>
      </c>
      <c r="H457" t="e">
        <f t="shared" si="6"/>
        <v>#N/A</v>
      </c>
      <c r="I457" t="e">
        <f>IF(VLOOKUP('Reported Performance Table'!D457,'Master List'!$B$45:$D$143,3,FALSE)="","No",VLOOKUP('Reported Performance Table'!D457,'Master List'!$B$45:$D$143,3,FALSE))</f>
        <v>#N/A</v>
      </c>
      <c r="J457" s="178" t="str">
        <f>IF('Reported Performance Table'!D457="","",
  IF('Reported Performance Table'!E457="Yes",
   IF('Reported Performance Table'!F457="Premium","Premium_LUNA_CCT","LUNA_CCT"),
   IF('Reported Performance Table'!B457="Outdoor Luminaires",
    IF(OR('Reported Performance Table'!D457="Fuel Pump Canopy Luminaires",'Reported Performance Table'!D457="Sports Lighting"),
     IF('Reported Performance Table'!F457="Premium","Premium_Sports_and_Fuel_Pump_CCT", "Sports_and_Fuel_Pump_CCT"),
     IF('Reported Performance Table'!F457="Premium","Premium_Outdoor_CCT","Outdoor_CCT")),
    IF('Reported Performance Table'!F457="Premium","Premium_CCT","Reported_CCT"))))</f>
        <v/>
      </c>
      <c r="K457" t="str">
        <f>IF('Reported Performance Table'!D457="","",IF(J457="LUNA_CCT",VLOOKUP('Reported Performance Table'!D457,'Master List'!$B$45:$E$143,4,FALSE),"Reported_BUG"))</f>
        <v/>
      </c>
      <c r="L457" t="str">
        <f>IF('Reported Performance Table'!D457="","",IF(AND('Reported Performance Table'!$E457="Yes",OR('Reported Performance Table'!$D457='Master List'!$B$45,'Reported Performance Table'!$D457='Master List'!$B$46,'Reported Performance Table'!$D457='Master List'!$B$47,'Reported Performance Table'!$D457='Master List'!$B$49,'Reported Performance Table'!$D457='Master List'!$B$51,'Reported Performance Table'!$D457='Master List'!$B$115,'Reported Performance Table'!$D457='Master List'!$B$118,'Reported Performance Table'!$D457='Master List'!$B$142)),"LUNA_Dimming","Dimming_Capability_and_Range"))</f>
        <v/>
      </c>
    </row>
    <row r="458" spans="1:12" x14ac:dyDescent="0.25">
      <c r="A458" s="54">
        <v>465</v>
      </c>
      <c r="B458" s="55"/>
      <c r="D458" s="21" t="e">
        <f>VLOOKUP('Reported Performance Table'!C458,'Master List'!$B$22:$C$41,2,FALSE)</f>
        <v>#N/A</v>
      </c>
      <c r="E458" t="e">
        <f>VLOOKUP('Reported Performance Table'!D458,'Master List'!$B$45:$C$143,2,FALSE)</f>
        <v>#N/A</v>
      </c>
      <c r="F458" t="e">
        <f>VLOOKUP('Reported Performance Table'!C458,'Master List'!$B$22:$D$42,3,FALSE)</f>
        <v>#N/A</v>
      </c>
      <c r="G458" s="100" t="e">
        <f>VLOOKUP('Reported Performance Table'!B458,'Master List'!$B$11:$D$19,3,FALSE)</f>
        <v>#N/A</v>
      </c>
      <c r="H458" t="e">
        <f t="shared" si="6"/>
        <v>#N/A</v>
      </c>
      <c r="I458" t="e">
        <f>IF(VLOOKUP('Reported Performance Table'!D458,'Master List'!$B$45:$D$143,3,FALSE)="","No",VLOOKUP('Reported Performance Table'!D458,'Master List'!$B$45:$D$143,3,FALSE))</f>
        <v>#N/A</v>
      </c>
      <c r="J458" s="178" t="str">
        <f>IF('Reported Performance Table'!D458="","",
  IF('Reported Performance Table'!E458="Yes",
   IF('Reported Performance Table'!F458="Premium","Premium_LUNA_CCT","LUNA_CCT"),
   IF('Reported Performance Table'!B458="Outdoor Luminaires",
    IF(OR('Reported Performance Table'!D458="Fuel Pump Canopy Luminaires",'Reported Performance Table'!D458="Sports Lighting"),
     IF('Reported Performance Table'!F458="Premium","Premium_Sports_and_Fuel_Pump_CCT", "Sports_and_Fuel_Pump_CCT"),
     IF('Reported Performance Table'!F458="Premium","Premium_Outdoor_CCT","Outdoor_CCT")),
    IF('Reported Performance Table'!F458="Premium","Premium_CCT","Reported_CCT"))))</f>
        <v/>
      </c>
      <c r="K458" t="str">
        <f>IF('Reported Performance Table'!D458="","",IF(J458="LUNA_CCT",VLOOKUP('Reported Performance Table'!D458,'Master List'!$B$45:$E$143,4,FALSE),"Reported_BUG"))</f>
        <v/>
      </c>
      <c r="L458" t="str">
        <f>IF('Reported Performance Table'!D458="","",IF(AND('Reported Performance Table'!$E458="Yes",OR('Reported Performance Table'!$D458='Master List'!$B$45,'Reported Performance Table'!$D458='Master List'!$B$46,'Reported Performance Table'!$D458='Master List'!$B$47,'Reported Performance Table'!$D458='Master List'!$B$49,'Reported Performance Table'!$D458='Master List'!$B$51,'Reported Performance Table'!$D458='Master List'!$B$115,'Reported Performance Table'!$D458='Master List'!$B$118,'Reported Performance Table'!$D458='Master List'!$B$142)),"LUNA_Dimming","Dimming_Capability_and_Range"))</f>
        <v/>
      </c>
    </row>
    <row r="459" spans="1:12" x14ac:dyDescent="0.25">
      <c r="A459" s="54">
        <v>466</v>
      </c>
      <c r="B459" s="55"/>
      <c r="D459" s="21" t="e">
        <f>VLOOKUP('Reported Performance Table'!C459,'Master List'!$B$22:$C$41,2,FALSE)</f>
        <v>#N/A</v>
      </c>
      <c r="E459" t="e">
        <f>VLOOKUP('Reported Performance Table'!D459,'Master List'!$B$45:$C$143,2,FALSE)</f>
        <v>#N/A</v>
      </c>
      <c r="F459" t="e">
        <f>VLOOKUP('Reported Performance Table'!C459,'Master List'!$B$22:$D$42,3,FALSE)</f>
        <v>#N/A</v>
      </c>
      <c r="G459" s="100" t="e">
        <f>VLOOKUP('Reported Performance Table'!B459,'Master List'!$B$11:$D$19,3,FALSE)</f>
        <v>#N/A</v>
      </c>
      <c r="H459" t="e">
        <f t="shared" ref="H459:H522" si="7">CONCATENATE(F459,G459)</f>
        <v>#N/A</v>
      </c>
      <c r="I459" t="e">
        <f>IF(VLOOKUP('Reported Performance Table'!D459,'Master List'!$B$45:$D$143,3,FALSE)="","No",VLOOKUP('Reported Performance Table'!D459,'Master List'!$B$45:$D$143,3,FALSE))</f>
        <v>#N/A</v>
      </c>
      <c r="J459" s="178" t="str">
        <f>IF('Reported Performance Table'!D459="","",
  IF('Reported Performance Table'!E459="Yes",
   IF('Reported Performance Table'!F459="Premium","Premium_LUNA_CCT","LUNA_CCT"),
   IF('Reported Performance Table'!B459="Outdoor Luminaires",
    IF(OR('Reported Performance Table'!D459="Fuel Pump Canopy Luminaires",'Reported Performance Table'!D459="Sports Lighting"),
     IF('Reported Performance Table'!F459="Premium","Premium_Sports_and_Fuel_Pump_CCT", "Sports_and_Fuel_Pump_CCT"),
     IF('Reported Performance Table'!F459="Premium","Premium_Outdoor_CCT","Outdoor_CCT")),
    IF('Reported Performance Table'!F459="Premium","Premium_CCT","Reported_CCT"))))</f>
        <v/>
      </c>
      <c r="K459" t="str">
        <f>IF('Reported Performance Table'!D459="","",IF(J459="LUNA_CCT",VLOOKUP('Reported Performance Table'!D459,'Master List'!$B$45:$E$143,4,FALSE),"Reported_BUG"))</f>
        <v/>
      </c>
      <c r="L459" t="str">
        <f>IF('Reported Performance Table'!D459="","",IF(AND('Reported Performance Table'!$E459="Yes",OR('Reported Performance Table'!$D459='Master List'!$B$45,'Reported Performance Table'!$D459='Master List'!$B$46,'Reported Performance Table'!$D459='Master List'!$B$47,'Reported Performance Table'!$D459='Master List'!$B$49,'Reported Performance Table'!$D459='Master List'!$B$51,'Reported Performance Table'!$D459='Master List'!$B$115,'Reported Performance Table'!$D459='Master List'!$B$118,'Reported Performance Table'!$D459='Master List'!$B$142)),"LUNA_Dimming","Dimming_Capability_and_Range"))</f>
        <v/>
      </c>
    </row>
    <row r="460" spans="1:12" x14ac:dyDescent="0.25">
      <c r="A460" s="54">
        <v>467</v>
      </c>
      <c r="B460" s="55"/>
      <c r="D460" s="21" t="e">
        <f>VLOOKUP('Reported Performance Table'!C460,'Master List'!$B$22:$C$41,2,FALSE)</f>
        <v>#N/A</v>
      </c>
      <c r="E460" t="e">
        <f>VLOOKUP('Reported Performance Table'!D460,'Master List'!$B$45:$C$143,2,FALSE)</f>
        <v>#N/A</v>
      </c>
      <c r="F460" t="e">
        <f>VLOOKUP('Reported Performance Table'!C460,'Master List'!$B$22:$D$42,3,FALSE)</f>
        <v>#N/A</v>
      </c>
      <c r="G460" s="100" t="e">
        <f>VLOOKUP('Reported Performance Table'!B460,'Master List'!$B$11:$D$19,3,FALSE)</f>
        <v>#N/A</v>
      </c>
      <c r="H460" t="e">
        <f t="shared" si="7"/>
        <v>#N/A</v>
      </c>
      <c r="I460" t="e">
        <f>IF(VLOOKUP('Reported Performance Table'!D460,'Master List'!$B$45:$D$143,3,FALSE)="","No",VLOOKUP('Reported Performance Table'!D460,'Master List'!$B$45:$D$143,3,FALSE))</f>
        <v>#N/A</v>
      </c>
      <c r="J460" s="178" t="str">
        <f>IF('Reported Performance Table'!D460="","",
  IF('Reported Performance Table'!E460="Yes",
   IF('Reported Performance Table'!F460="Premium","Premium_LUNA_CCT","LUNA_CCT"),
   IF('Reported Performance Table'!B460="Outdoor Luminaires",
    IF(OR('Reported Performance Table'!D460="Fuel Pump Canopy Luminaires",'Reported Performance Table'!D460="Sports Lighting"),
     IF('Reported Performance Table'!F460="Premium","Premium_Sports_and_Fuel_Pump_CCT", "Sports_and_Fuel_Pump_CCT"),
     IF('Reported Performance Table'!F460="Premium","Premium_Outdoor_CCT","Outdoor_CCT")),
    IF('Reported Performance Table'!F460="Premium","Premium_CCT","Reported_CCT"))))</f>
        <v/>
      </c>
      <c r="K460" t="str">
        <f>IF('Reported Performance Table'!D460="","",IF(J460="LUNA_CCT",VLOOKUP('Reported Performance Table'!D460,'Master List'!$B$45:$E$143,4,FALSE),"Reported_BUG"))</f>
        <v/>
      </c>
      <c r="L460" t="str">
        <f>IF('Reported Performance Table'!D460="","",IF(AND('Reported Performance Table'!$E460="Yes",OR('Reported Performance Table'!$D460='Master List'!$B$45,'Reported Performance Table'!$D460='Master List'!$B$46,'Reported Performance Table'!$D460='Master List'!$B$47,'Reported Performance Table'!$D460='Master List'!$B$49,'Reported Performance Table'!$D460='Master List'!$B$51,'Reported Performance Table'!$D460='Master List'!$B$115,'Reported Performance Table'!$D460='Master List'!$B$118,'Reported Performance Table'!$D460='Master List'!$B$142)),"LUNA_Dimming","Dimming_Capability_and_Range"))</f>
        <v/>
      </c>
    </row>
    <row r="461" spans="1:12" x14ac:dyDescent="0.25">
      <c r="A461" s="54">
        <v>468</v>
      </c>
      <c r="B461" s="55"/>
      <c r="D461" s="21" t="e">
        <f>VLOOKUP('Reported Performance Table'!C461,'Master List'!$B$22:$C$41,2,FALSE)</f>
        <v>#N/A</v>
      </c>
      <c r="E461" t="e">
        <f>VLOOKUP('Reported Performance Table'!D461,'Master List'!$B$45:$C$143,2,FALSE)</f>
        <v>#N/A</v>
      </c>
      <c r="F461" t="e">
        <f>VLOOKUP('Reported Performance Table'!C461,'Master List'!$B$22:$D$42,3,FALSE)</f>
        <v>#N/A</v>
      </c>
      <c r="G461" s="100" t="e">
        <f>VLOOKUP('Reported Performance Table'!B461,'Master List'!$B$11:$D$19,3,FALSE)</f>
        <v>#N/A</v>
      </c>
      <c r="H461" t="e">
        <f t="shared" si="7"/>
        <v>#N/A</v>
      </c>
      <c r="I461" t="e">
        <f>IF(VLOOKUP('Reported Performance Table'!D461,'Master List'!$B$45:$D$143,3,FALSE)="","No",VLOOKUP('Reported Performance Table'!D461,'Master List'!$B$45:$D$143,3,FALSE))</f>
        <v>#N/A</v>
      </c>
      <c r="J461" s="178" t="str">
        <f>IF('Reported Performance Table'!D461="","",
  IF('Reported Performance Table'!E461="Yes",
   IF('Reported Performance Table'!F461="Premium","Premium_LUNA_CCT","LUNA_CCT"),
   IF('Reported Performance Table'!B461="Outdoor Luminaires",
    IF(OR('Reported Performance Table'!D461="Fuel Pump Canopy Luminaires",'Reported Performance Table'!D461="Sports Lighting"),
     IF('Reported Performance Table'!F461="Premium","Premium_Sports_and_Fuel_Pump_CCT", "Sports_and_Fuel_Pump_CCT"),
     IF('Reported Performance Table'!F461="Premium","Premium_Outdoor_CCT","Outdoor_CCT")),
    IF('Reported Performance Table'!F461="Premium","Premium_CCT","Reported_CCT"))))</f>
        <v/>
      </c>
      <c r="K461" t="str">
        <f>IF('Reported Performance Table'!D461="","",IF(J461="LUNA_CCT",VLOOKUP('Reported Performance Table'!D461,'Master List'!$B$45:$E$143,4,FALSE),"Reported_BUG"))</f>
        <v/>
      </c>
      <c r="L461" t="str">
        <f>IF('Reported Performance Table'!D461="","",IF(AND('Reported Performance Table'!$E461="Yes",OR('Reported Performance Table'!$D461='Master List'!$B$45,'Reported Performance Table'!$D461='Master List'!$B$46,'Reported Performance Table'!$D461='Master List'!$B$47,'Reported Performance Table'!$D461='Master List'!$B$49,'Reported Performance Table'!$D461='Master List'!$B$51,'Reported Performance Table'!$D461='Master List'!$B$115,'Reported Performance Table'!$D461='Master List'!$B$118,'Reported Performance Table'!$D461='Master List'!$B$142)),"LUNA_Dimming","Dimming_Capability_and_Range"))</f>
        <v/>
      </c>
    </row>
    <row r="462" spans="1:12" x14ac:dyDescent="0.25">
      <c r="A462" s="54">
        <v>469</v>
      </c>
      <c r="B462" s="55"/>
      <c r="D462" s="21" t="e">
        <f>VLOOKUP('Reported Performance Table'!C462,'Master List'!$B$22:$C$41,2,FALSE)</f>
        <v>#N/A</v>
      </c>
      <c r="E462" t="e">
        <f>VLOOKUP('Reported Performance Table'!D462,'Master List'!$B$45:$C$143,2,FALSE)</f>
        <v>#N/A</v>
      </c>
      <c r="F462" t="e">
        <f>VLOOKUP('Reported Performance Table'!C462,'Master List'!$B$22:$D$42,3,FALSE)</f>
        <v>#N/A</v>
      </c>
      <c r="G462" s="100" t="e">
        <f>VLOOKUP('Reported Performance Table'!B462,'Master List'!$B$11:$D$19,3,FALSE)</f>
        <v>#N/A</v>
      </c>
      <c r="H462" t="e">
        <f t="shared" si="7"/>
        <v>#N/A</v>
      </c>
      <c r="I462" t="e">
        <f>IF(VLOOKUP('Reported Performance Table'!D462,'Master List'!$B$45:$D$143,3,FALSE)="","No",VLOOKUP('Reported Performance Table'!D462,'Master List'!$B$45:$D$143,3,FALSE))</f>
        <v>#N/A</v>
      </c>
      <c r="J462" s="178" t="str">
        <f>IF('Reported Performance Table'!D462="","",
  IF('Reported Performance Table'!E462="Yes",
   IF('Reported Performance Table'!F462="Premium","Premium_LUNA_CCT","LUNA_CCT"),
   IF('Reported Performance Table'!B462="Outdoor Luminaires",
    IF(OR('Reported Performance Table'!D462="Fuel Pump Canopy Luminaires",'Reported Performance Table'!D462="Sports Lighting"),
     IF('Reported Performance Table'!F462="Premium","Premium_Sports_and_Fuel_Pump_CCT", "Sports_and_Fuel_Pump_CCT"),
     IF('Reported Performance Table'!F462="Premium","Premium_Outdoor_CCT","Outdoor_CCT")),
    IF('Reported Performance Table'!F462="Premium","Premium_CCT","Reported_CCT"))))</f>
        <v/>
      </c>
      <c r="K462" t="str">
        <f>IF('Reported Performance Table'!D462="","",IF(J462="LUNA_CCT",VLOOKUP('Reported Performance Table'!D462,'Master List'!$B$45:$E$143,4,FALSE),"Reported_BUG"))</f>
        <v/>
      </c>
      <c r="L462" t="str">
        <f>IF('Reported Performance Table'!D462="","",IF(AND('Reported Performance Table'!$E462="Yes",OR('Reported Performance Table'!$D462='Master List'!$B$45,'Reported Performance Table'!$D462='Master List'!$B$46,'Reported Performance Table'!$D462='Master List'!$B$47,'Reported Performance Table'!$D462='Master List'!$B$49,'Reported Performance Table'!$D462='Master List'!$B$51,'Reported Performance Table'!$D462='Master List'!$B$115,'Reported Performance Table'!$D462='Master List'!$B$118,'Reported Performance Table'!$D462='Master List'!$B$142)),"LUNA_Dimming","Dimming_Capability_and_Range"))</f>
        <v/>
      </c>
    </row>
    <row r="463" spans="1:12" x14ac:dyDescent="0.25">
      <c r="A463" s="54">
        <v>470</v>
      </c>
      <c r="B463" s="55"/>
      <c r="D463" s="21" t="e">
        <f>VLOOKUP('Reported Performance Table'!C463,'Master List'!$B$22:$C$41,2,FALSE)</f>
        <v>#N/A</v>
      </c>
      <c r="E463" t="e">
        <f>VLOOKUP('Reported Performance Table'!D463,'Master List'!$B$45:$C$143,2,FALSE)</f>
        <v>#N/A</v>
      </c>
      <c r="F463" t="e">
        <f>VLOOKUP('Reported Performance Table'!C463,'Master List'!$B$22:$D$42,3,FALSE)</f>
        <v>#N/A</v>
      </c>
      <c r="G463" s="100" t="e">
        <f>VLOOKUP('Reported Performance Table'!B463,'Master List'!$B$11:$D$19,3,FALSE)</f>
        <v>#N/A</v>
      </c>
      <c r="H463" t="e">
        <f t="shared" si="7"/>
        <v>#N/A</v>
      </c>
      <c r="I463" t="e">
        <f>IF(VLOOKUP('Reported Performance Table'!D463,'Master List'!$B$45:$D$143,3,FALSE)="","No",VLOOKUP('Reported Performance Table'!D463,'Master List'!$B$45:$D$143,3,FALSE))</f>
        <v>#N/A</v>
      </c>
      <c r="J463" s="178" t="str">
        <f>IF('Reported Performance Table'!D463="","",
  IF('Reported Performance Table'!E463="Yes",
   IF('Reported Performance Table'!F463="Premium","Premium_LUNA_CCT","LUNA_CCT"),
   IF('Reported Performance Table'!B463="Outdoor Luminaires",
    IF(OR('Reported Performance Table'!D463="Fuel Pump Canopy Luminaires",'Reported Performance Table'!D463="Sports Lighting"),
     IF('Reported Performance Table'!F463="Premium","Premium_Sports_and_Fuel_Pump_CCT", "Sports_and_Fuel_Pump_CCT"),
     IF('Reported Performance Table'!F463="Premium","Premium_Outdoor_CCT","Outdoor_CCT")),
    IF('Reported Performance Table'!F463="Premium","Premium_CCT","Reported_CCT"))))</f>
        <v/>
      </c>
      <c r="K463" t="str">
        <f>IF('Reported Performance Table'!D463="","",IF(J463="LUNA_CCT",VLOOKUP('Reported Performance Table'!D463,'Master List'!$B$45:$E$143,4,FALSE),"Reported_BUG"))</f>
        <v/>
      </c>
      <c r="L463" t="str">
        <f>IF('Reported Performance Table'!D463="","",IF(AND('Reported Performance Table'!$E463="Yes",OR('Reported Performance Table'!$D463='Master List'!$B$45,'Reported Performance Table'!$D463='Master List'!$B$46,'Reported Performance Table'!$D463='Master List'!$B$47,'Reported Performance Table'!$D463='Master List'!$B$49,'Reported Performance Table'!$D463='Master List'!$B$51,'Reported Performance Table'!$D463='Master List'!$B$115,'Reported Performance Table'!$D463='Master List'!$B$118,'Reported Performance Table'!$D463='Master List'!$B$142)),"LUNA_Dimming","Dimming_Capability_and_Range"))</f>
        <v/>
      </c>
    </row>
    <row r="464" spans="1:12" x14ac:dyDescent="0.25">
      <c r="A464" s="54">
        <v>471</v>
      </c>
      <c r="B464" s="55"/>
      <c r="D464" s="21" t="e">
        <f>VLOOKUP('Reported Performance Table'!C464,'Master List'!$B$22:$C$41,2,FALSE)</f>
        <v>#N/A</v>
      </c>
      <c r="E464" t="e">
        <f>VLOOKUP('Reported Performance Table'!D464,'Master List'!$B$45:$C$143,2,FALSE)</f>
        <v>#N/A</v>
      </c>
      <c r="F464" t="e">
        <f>VLOOKUP('Reported Performance Table'!C464,'Master List'!$B$22:$D$42,3,FALSE)</f>
        <v>#N/A</v>
      </c>
      <c r="G464" s="100" t="e">
        <f>VLOOKUP('Reported Performance Table'!B464,'Master List'!$B$11:$D$19,3,FALSE)</f>
        <v>#N/A</v>
      </c>
      <c r="H464" t="e">
        <f t="shared" si="7"/>
        <v>#N/A</v>
      </c>
      <c r="I464" t="e">
        <f>IF(VLOOKUP('Reported Performance Table'!D464,'Master List'!$B$45:$D$143,3,FALSE)="","No",VLOOKUP('Reported Performance Table'!D464,'Master List'!$B$45:$D$143,3,FALSE))</f>
        <v>#N/A</v>
      </c>
      <c r="J464" s="178" t="str">
        <f>IF('Reported Performance Table'!D464="","",
  IF('Reported Performance Table'!E464="Yes",
   IF('Reported Performance Table'!F464="Premium","Premium_LUNA_CCT","LUNA_CCT"),
   IF('Reported Performance Table'!B464="Outdoor Luminaires",
    IF(OR('Reported Performance Table'!D464="Fuel Pump Canopy Luminaires",'Reported Performance Table'!D464="Sports Lighting"),
     IF('Reported Performance Table'!F464="Premium","Premium_Sports_and_Fuel_Pump_CCT", "Sports_and_Fuel_Pump_CCT"),
     IF('Reported Performance Table'!F464="Premium","Premium_Outdoor_CCT","Outdoor_CCT")),
    IF('Reported Performance Table'!F464="Premium","Premium_CCT","Reported_CCT"))))</f>
        <v/>
      </c>
      <c r="K464" t="str">
        <f>IF('Reported Performance Table'!D464="","",IF(J464="LUNA_CCT",VLOOKUP('Reported Performance Table'!D464,'Master List'!$B$45:$E$143,4,FALSE),"Reported_BUG"))</f>
        <v/>
      </c>
      <c r="L464" t="str">
        <f>IF('Reported Performance Table'!D464="","",IF(AND('Reported Performance Table'!$E464="Yes",OR('Reported Performance Table'!$D464='Master List'!$B$45,'Reported Performance Table'!$D464='Master List'!$B$46,'Reported Performance Table'!$D464='Master List'!$B$47,'Reported Performance Table'!$D464='Master List'!$B$49,'Reported Performance Table'!$D464='Master List'!$B$51,'Reported Performance Table'!$D464='Master List'!$B$115,'Reported Performance Table'!$D464='Master List'!$B$118,'Reported Performance Table'!$D464='Master List'!$B$142)),"LUNA_Dimming","Dimming_Capability_and_Range"))</f>
        <v/>
      </c>
    </row>
    <row r="465" spans="1:12" x14ac:dyDescent="0.25">
      <c r="A465" s="54">
        <v>472</v>
      </c>
      <c r="B465" s="55"/>
      <c r="D465" s="21" t="e">
        <f>VLOOKUP('Reported Performance Table'!C465,'Master List'!$B$22:$C$41,2,FALSE)</f>
        <v>#N/A</v>
      </c>
      <c r="E465" t="e">
        <f>VLOOKUP('Reported Performance Table'!D465,'Master List'!$B$45:$C$143,2,FALSE)</f>
        <v>#N/A</v>
      </c>
      <c r="F465" t="e">
        <f>VLOOKUP('Reported Performance Table'!C465,'Master List'!$B$22:$D$42,3,FALSE)</f>
        <v>#N/A</v>
      </c>
      <c r="G465" s="100" t="e">
        <f>VLOOKUP('Reported Performance Table'!B465,'Master List'!$B$11:$D$19,3,FALSE)</f>
        <v>#N/A</v>
      </c>
      <c r="H465" t="e">
        <f t="shared" si="7"/>
        <v>#N/A</v>
      </c>
      <c r="I465" t="e">
        <f>IF(VLOOKUP('Reported Performance Table'!D465,'Master List'!$B$45:$D$143,3,FALSE)="","No",VLOOKUP('Reported Performance Table'!D465,'Master List'!$B$45:$D$143,3,FALSE))</f>
        <v>#N/A</v>
      </c>
      <c r="J465" s="178" t="str">
        <f>IF('Reported Performance Table'!D465="","",
  IF('Reported Performance Table'!E465="Yes",
   IF('Reported Performance Table'!F465="Premium","Premium_LUNA_CCT","LUNA_CCT"),
   IF('Reported Performance Table'!B465="Outdoor Luminaires",
    IF(OR('Reported Performance Table'!D465="Fuel Pump Canopy Luminaires",'Reported Performance Table'!D465="Sports Lighting"),
     IF('Reported Performance Table'!F465="Premium","Premium_Sports_and_Fuel_Pump_CCT", "Sports_and_Fuel_Pump_CCT"),
     IF('Reported Performance Table'!F465="Premium","Premium_Outdoor_CCT","Outdoor_CCT")),
    IF('Reported Performance Table'!F465="Premium","Premium_CCT","Reported_CCT"))))</f>
        <v/>
      </c>
      <c r="K465" t="str">
        <f>IF('Reported Performance Table'!D465="","",IF(J465="LUNA_CCT",VLOOKUP('Reported Performance Table'!D465,'Master List'!$B$45:$E$143,4,FALSE),"Reported_BUG"))</f>
        <v/>
      </c>
      <c r="L465" t="str">
        <f>IF('Reported Performance Table'!D465="","",IF(AND('Reported Performance Table'!$E465="Yes",OR('Reported Performance Table'!$D465='Master List'!$B$45,'Reported Performance Table'!$D465='Master List'!$B$46,'Reported Performance Table'!$D465='Master List'!$B$47,'Reported Performance Table'!$D465='Master List'!$B$49,'Reported Performance Table'!$D465='Master List'!$B$51,'Reported Performance Table'!$D465='Master List'!$B$115,'Reported Performance Table'!$D465='Master List'!$B$118,'Reported Performance Table'!$D465='Master List'!$B$142)),"LUNA_Dimming","Dimming_Capability_and_Range"))</f>
        <v/>
      </c>
    </row>
    <row r="466" spans="1:12" x14ac:dyDescent="0.25">
      <c r="A466" s="54">
        <v>473</v>
      </c>
      <c r="B466" s="55"/>
      <c r="D466" s="21" t="e">
        <f>VLOOKUP('Reported Performance Table'!C466,'Master List'!$B$22:$C$41,2,FALSE)</f>
        <v>#N/A</v>
      </c>
      <c r="E466" t="e">
        <f>VLOOKUP('Reported Performance Table'!D466,'Master List'!$B$45:$C$143,2,FALSE)</f>
        <v>#N/A</v>
      </c>
      <c r="F466" t="e">
        <f>VLOOKUP('Reported Performance Table'!C466,'Master List'!$B$22:$D$42,3,FALSE)</f>
        <v>#N/A</v>
      </c>
      <c r="G466" s="100" t="e">
        <f>VLOOKUP('Reported Performance Table'!B466,'Master List'!$B$11:$D$19,3,FALSE)</f>
        <v>#N/A</v>
      </c>
      <c r="H466" t="e">
        <f t="shared" si="7"/>
        <v>#N/A</v>
      </c>
      <c r="I466" t="e">
        <f>IF(VLOOKUP('Reported Performance Table'!D466,'Master List'!$B$45:$D$143,3,FALSE)="","No",VLOOKUP('Reported Performance Table'!D466,'Master List'!$B$45:$D$143,3,FALSE))</f>
        <v>#N/A</v>
      </c>
      <c r="J466" s="178" t="str">
        <f>IF('Reported Performance Table'!D466="","",
  IF('Reported Performance Table'!E466="Yes",
   IF('Reported Performance Table'!F466="Premium","Premium_LUNA_CCT","LUNA_CCT"),
   IF('Reported Performance Table'!B466="Outdoor Luminaires",
    IF(OR('Reported Performance Table'!D466="Fuel Pump Canopy Luminaires",'Reported Performance Table'!D466="Sports Lighting"),
     IF('Reported Performance Table'!F466="Premium","Premium_Sports_and_Fuel_Pump_CCT", "Sports_and_Fuel_Pump_CCT"),
     IF('Reported Performance Table'!F466="Premium","Premium_Outdoor_CCT","Outdoor_CCT")),
    IF('Reported Performance Table'!F466="Premium","Premium_CCT","Reported_CCT"))))</f>
        <v/>
      </c>
      <c r="K466" t="str">
        <f>IF('Reported Performance Table'!D466="","",IF(J466="LUNA_CCT",VLOOKUP('Reported Performance Table'!D466,'Master List'!$B$45:$E$143,4,FALSE),"Reported_BUG"))</f>
        <v/>
      </c>
      <c r="L466" t="str">
        <f>IF('Reported Performance Table'!D466="","",IF(AND('Reported Performance Table'!$E466="Yes",OR('Reported Performance Table'!$D466='Master List'!$B$45,'Reported Performance Table'!$D466='Master List'!$B$46,'Reported Performance Table'!$D466='Master List'!$B$47,'Reported Performance Table'!$D466='Master List'!$B$49,'Reported Performance Table'!$D466='Master List'!$B$51,'Reported Performance Table'!$D466='Master List'!$B$115,'Reported Performance Table'!$D466='Master List'!$B$118,'Reported Performance Table'!$D466='Master List'!$B$142)),"LUNA_Dimming","Dimming_Capability_and_Range"))</f>
        <v/>
      </c>
    </row>
    <row r="467" spans="1:12" x14ac:dyDescent="0.25">
      <c r="A467" s="54">
        <v>474</v>
      </c>
      <c r="B467" s="55"/>
      <c r="D467" s="21" t="e">
        <f>VLOOKUP('Reported Performance Table'!C467,'Master List'!$B$22:$C$41,2,FALSE)</f>
        <v>#N/A</v>
      </c>
      <c r="E467" t="e">
        <f>VLOOKUP('Reported Performance Table'!D467,'Master List'!$B$45:$C$143,2,FALSE)</f>
        <v>#N/A</v>
      </c>
      <c r="F467" t="e">
        <f>VLOOKUP('Reported Performance Table'!C467,'Master List'!$B$22:$D$42,3,FALSE)</f>
        <v>#N/A</v>
      </c>
      <c r="G467" s="100" t="e">
        <f>VLOOKUP('Reported Performance Table'!B467,'Master List'!$B$11:$D$19,3,FALSE)</f>
        <v>#N/A</v>
      </c>
      <c r="H467" t="e">
        <f t="shared" si="7"/>
        <v>#N/A</v>
      </c>
      <c r="I467" t="e">
        <f>IF(VLOOKUP('Reported Performance Table'!D467,'Master List'!$B$45:$D$143,3,FALSE)="","No",VLOOKUP('Reported Performance Table'!D467,'Master List'!$B$45:$D$143,3,FALSE))</f>
        <v>#N/A</v>
      </c>
      <c r="J467" s="178" t="str">
        <f>IF('Reported Performance Table'!D467="","",
  IF('Reported Performance Table'!E467="Yes",
   IF('Reported Performance Table'!F467="Premium","Premium_LUNA_CCT","LUNA_CCT"),
   IF('Reported Performance Table'!B467="Outdoor Luminaires",
    IF(OR('Reported Performance Table'!D467="Fuel Pump Canopy Luminaires",'Reported Performance Table'!D467="Sports Lighting"),
     IF('Reported Performance Table'!F467="Premium","Premium_Sports_and_Fuel_Pump_CCT", "Sports_and_Fuel_Pump_CCT"),
     IF('Reported Performance Table'!F467="Premium","Premium_Outdoor_CCT","Outdoor_CCT")),
    IF('Reported Performance Table'!F467="Premium","Premium_CCT","Reported_CCT"))))</f>
        <v/>
      </c>
      <c r="K467" t="str">
        <f>IF('Reported Performance Table'!D467="","",IF(J467="LUNA_CCT",VLOOKUP('Reported Performance Table'!D467,'Master List'!$B$45:$E$143,4,FALSE),"Reported_BUG"))</f>
        <v/>
      </c>
      <c r="L467" t="str">
        <f>IF('Reported Performance Table'!D467="","",IF(AND('Reported Performance Table'!$E467="Yes",OR('Reported Performance Table'!$D467='Master List'!$B$45,'Reported Performance Table'!$D467='Master List'!$B$46,'Reported Performance Table'!$D467='Master List'!$B$47,'Reported Performance Table'!$D467='Master List'!$B$49,'Reported Performance Table'!$D467='Master List'!$B$51,'Reported Performance Table'!$D467='Master List'!$B$115,'Reported Performance Table'!$D467='Master List'!$B$118,'Reported Performance Table'!$D467='Master List'!$B$142)),"LUNA_Dimming","Dimming_Capability_and_Range"))</f>
        <v/>
      </c>
    </row>
    <row r="468" spans="1:12" x14ac:dyDescent="0.25">
      <c r="A468" s="54">
        <v>475</v>
      </c>
      <c r="B468" s="55"/>
      <c r="D468" s="21" t="e">
        <f>VLOOKUP('Reported Performance Table'!C468,'Master List'!$B$22:$C$41,2,FALSE)</f>
        <v>#N/A</v>
      </c>
      <c r="E468" t="e">
        <f>VLOOKUP('Reported Performance Table'!D468,'Master List'!$B$45:$C$143,2,FALSE)</f>
        <v>#N/A</v>
      </c>
      <c r="F468" t="e">
        <f>VLOOKUP('Reported Performance Table'!C468,'Master List'!$B$22:$D$42,3,FALSE)</f>
        <v>#N/A</v>
      </c>
      <c r="G468" s="100" t="e">
        <f>VLOOKUP('Reported Performance Table'!B468,'Master List'!$B$11:$D$19,3,FALSE)</f>
        <v>#N/A</v>
      </c>
      <c r="H468" t="e">
        <f t="shared" si="7"/>
        <v>#N/A</v>
      </c>
      <c r="I468" t="e">
        <f>IF(VLOOKUP('Reported Performance Table'!D468,'Master List'!$B$45:$D$143,3,FALSE)="","No",VLOOKUP('Reported Performance Table'!D468,'Master List'!$B$45:$D$143,3,FALSE))</f>
        <v>#N/A</v>
      </c>
      <c r="J468" s="178" t="str">
        <f>IF('Reported Performance Table'!D468="","",
  IF('Reported Performance Table'!E468="Yes",
   IF('Reported Performance Table'!F468="Premium","Premium_LUNA_CCT","LUNA_CCT"),
   IF('Reported Performance Table'!B468="Outdoor Luminaires",
    IF(OR('Reported Performance Table'!D468="Fuel Pump Canopy Luminaires",'Reported Performance Table'!D468="Sports Lighting"),
     IF('Reported Performance Table'!F468="Premium","Premium_Sports_and_Fuel_Pump_CCT", "Sports_and_Fuel_Pump_CCT"),
     IF('Reported Performance Table'!F468="Premium","Premium_Outdoor_CCT","Outdoor_CCT")),
    IF('Reported Performance Table'!F468="Premium","Premium_CCT","Reported_CCT"))))</f>
        <v/>
      </c>
      <c r="K468" t="str">
        <f>IF('Reported Performance Table'!D468="","",IF(J468="LUNA_CCT",VLOOKUP('Reported Performance Table'!D468,'Master List'!$B$45:$E$143,4,FALSE),"Reported_BUG"))</f>
        <v/>
      </c>
      <c r="L468" t="str">
        <f>IF('Reported Performance Table'!D468="","",IF(AND('Reported Performance Table'!$E468="Yes",OR('Reported Performance Table'!$D468='Master List'!$B$45,'Reported Performance Table'!$D468='Master List'!$B$46,'Reported Performance Table'!$D468='Master List'!$B$47,'Reported Performance Table'!$D468='Master List'!$B$49,'Reported Performance Table'!$D468='Master List'!$B$51,'Reported Performance Table'!$D468='Master List'!$B$115,'Reported Performance Table'!$D468='Master List'!$B$118,'Reported Performance Table'!$D468='Master List'!$B$142)),"LUNA_Dimming","Dimming_Capability_and_Range"))</f>
        <v/>
      </c>
    </row>
    <row r="469" spans="1:12" x14ac:dyDescent="0.25">
      <c r="A469" s="54">
        <v>476</v>
      </c>
      <c r="B469" s="55"/>
      <c r="D469" s="21" t="e">
        <f>VLOOKUP('Reported Performance Table'!C469,'Master List'!$B$22:$C$41,2,FALSE)</f>
        <v>#N/A</v>
      </c>
      <c r="E469" t="e">
        <f>VLOOKUP('Reported Performance Table'!D469,'Master List'!$B$45:$C$143,2,FALSE)</f>
        <v>#N/A</v>
      </c>
      <c r="F469" t="e">
        <f>VLOOKUP('Reported Performance Table'!C469,'Master List'!$B$22:$D$42,3,FALSE)</f>
        <v>#N/A</v>
      </c>
      <c r="G469" s="100" t="e">
        <f>VLOOKUP('Reported Performance Table'!B469,'Master List'!$B$11:$D$19,3,FALSE)</f>
        <v>#N/A</v>
      </c>
      <c r="H469" t="e">
        <f t="shared" si="7"/>
        <v>#N/A</v>
      </c>
      <c r="I469" t="e">
        <f>IF(VLOOKUP('Reported Performance Table'!D469,'Master List'!$B$45:$D$143,3,FALSE)="","No",VLOOKUP('Reported Performance Table'!D469,'Master List'!$B$45:$D$143,3,FALSE))</f>
        <v>#N/A</v>
      </c>
      <c r="J469" s="178" t="str">
        <f>IF('Reported Performance Table'!D469="","",
  IF('Reported Performance Table'!E469="Yes",
   IF('Reported Performance Table'!F469="Premium","Premium_LUNA_CCT","LUNA_CCT"),
   IF('Reported Performance Table'!B469="Outdoor Luminaires",
    IF(OR('Reported Performance Table'!D469="Fuel Pump Canopy Luminaires",'Reported Performance Table'!D469="Sports Lighting"),
     IF('Reported Performance Table'!F469="Premium","Premium_Sports_and_Fuel_Pump_CCT", "Sports_and_Fuel_Pump_CCT"),
     IF('Reported Performance Table'!F469="Premium","Premium_Outdoor_CCT","Outdoor_CCT")),
    IF('Reported Performance Table'!F469="Premium","Premium_CCT","Reported_CCT"))))</f>
        <v/>
      </c>
      <c r="K469" t="str">
        <f>IF('Reported Performance Table'!D469="","",IF(J469="LUNA_CCT",VLOOKUP('Reported Performance Table'!D469,'Master List'!$B$45:$E$143,4,FALSE),"Reported_BUG"))</f>
        <v/>
      </c>
      <c r="L469" t="str">
        <f>IF('Reported Performance Table'!D469="","",IF(AND('Reported Performance Table'!$E469="Yes",OR('Reported Performance Table'!$D469='Master List'!$B$45,'Reported Performance Table'!$D469='Master List'!$B$46,'Reported Performance Table'!$D469='Master List'!$B$47,'Reported Performance Table'!$D469='Master List'!$B$49,'Reported Performance Table'!$D469='Master List'!$B$51,'Reported Performance Table'!$D469='Master List'!$B$115,'Reported Performance Table'!$D469='Master List'!$B$118,'Reported Performance Table'!$D469='Master List'!$B$142)),"LUNA_Dimming","Dimming_Capability_and_Range"))</f>
        <v/>
      </c>
    </row>
    <row r="470" spans="1:12" x14ac:dyDescent="0.25">
      <c r="A470" s="54">
        <v>477</v>
      </c>
      <c r="B470" s="55"/>
      <c r="D470" s="21" t="e">
        <f>VLOOKUP('Reported Performance Table'!C470,'Master List'!$B$22:$C$41,2,FALSE)</f>
        <v>#N/A</v>
      </c>
      <c r="E470" t="e">
        <f>VLOOKUP('Reported Performance Table'!D470,'Master List'!$B$45:$C$143,2,FALSE)</f>
        <v>#N/A</v>
      </c>
      <c r="F470" t="e">
        <f>VLOOKUP('Reported Performance Table'!C470,'Master List'!$B$22:$D$42,3,FALSE)</f>
        <v>#N/A</v>
      </c>
      <c r="G470" s="100" t="e">
        <f>VLOOKUP('Reported Performance Table'!B470,'Master List'!$B$11:$D$19,3,FALSE)</f>
        <v>#N/A</v>
      </c>
      <c r="H470" t="e">
        <f t="shared" si="7"/>
        <v>#N/A</v>
      </c>
      <c r="I470" t="e">
        <f>IF(VLOOKUP('Reported Performance Table'!D470,'Master List'!$B$45:$D$143,3,FALSE)="","No",VLOOKUP('Reported Performance Table'!D470,'Master List'!$B$45:$D$143,3,FALSE))</f>
        <v>#N/A</v>
      </c>
      <c r="J470" s="178" t="str">
        <f>IF('Reported Performance Table'!D470="","",
  IF('Reported Performance Table'!E470="Yes",
   IF('Reported Performance Table'!F470="Premium","Premium_LUNA_CCT","LUNA_CCT"),
   IF('Reported Performance Table'!B470="Outdoor Luminaires",
    IF(OR('Reported Performance Table'!D470="Fuel Pump Canopy Luminaires",'Reported Performance Table'!D470="Sports Lighting"),
     IF('Reported Performance Table'!F470="Premium","Premium_Sports_and_Fuel_Pump_CCT", "Sports_and_Fuel_Pump_CCT"),
     IF('Reported Performance Table'!F470="Premium","Premium_Outdoor_CCT","Outdoor_CCT")),
    IF('Reported Performance Table'!F470="Premium","Premium_CCT","Reported_CCT"))))</f>
        <v/>
      </c>
      <c r="K470" t="str">
        <f>IF('Reported Performance Table'!D470="","",IF(J470="LUNA_CCT",VLOOKUP('Reported Performance Table'!D470,'Master List'!$B$45:$E$143,4,FALSE),"Reported_BUG"))</f>
        <v/>
      </c>
      <c r="L470" t="str">
        <f>IF('Reported Performance Table'!D470="","",IF(AND('Reported Performance Table'!$E470="Yes",OR('Reported Performance Table'!$D470='Master List'!$B$45,'Reported Performance Table'!$D470='Master List'!$B$46,'Reported Performance Table'!$D470='Master List'!$B$47,'Reported Performance Table'!$D470='Master List'!$B$49,'Reported Performance Table'!$D470='Master List'!$B$51,'Reported Performance Table'!$D470='Master List'!$B$115,'Reported Performance Table'!$D470='Master List'!$B$118,'Reported Performance Table'!$D470='Master List'!$B$142)),"LUNA_Dimming","Dimming_Capability_and_Range"))</f>
        <v/>
      </c>
    </row>
    <row r="471" spans="1:12" x14ac:dyDescent="0.25">
      <c r="A471" s="54">
        <v>478</v>
      </c>
      <c r="B471" s="55"/>
      <c r="D471" s="21" t="e">
        <f>VLOOKUP('Reported Performance Table'!C471,'Master List'!$B$22:$C$41,2,FALSE)</f>
        <v>#N/A</v>
      </c>
      <c r="E471" t="e">
        <f>VLOOKUP('Reported Performance Table'!D471,'Master List'!$B$45:$C$143,2,FALSE)</f>
        <v>#N/A</v>
      </c>
      <c r="F471" t="e">
        <f>VLOOKUP('Reported Performance Table'!C471,'Master List'!$B$22:$D$42,3,FALSE)</f>
        <v>#N/A</v>
      </c>
      <c r="G471" s="100" t="e">
        <f>VLOOKUP('Reported Performance Table'!B471,'Master List'!$B$11:$D$19,3,FALSE)</f>
        <v>#N/A</v>
      </c>
      <c r="H471" t="e">
        <f t="shared" si="7"/>
        <v>#N/A</v>
      </c>
      <c r="I471" t="e">
        <f>IF(VLOOKUP('Reported Performance Table'!D471,'Master List'!$B$45:$D$143,3,FALSE)="","No",VLOOKUP('Reported Performance Table'!D471,'Master List'!$B$45:$D$143,3,FALSE))</f>
        <v>#N/A</v>
      </c>
      <c r="J471" s="178" t="str">
        <f>IF('Reported Performance Table'!D471="","",
  IF('Reported Performance Table'!E471="Yes",
   IF('Reported Performance Table'!F471="Premium","Premium_LUNA_CCT","LUNA_CCT"),
   IF('Reported Performance Table'!B471="Outdoor Luminaires",
    IF(OR('Reported Performance Table'!D471="Fuel Pump Canopy Luminaires",'Reported Performance Table'!D471="Sports Lighting"),
     IF('Reported Performance Table'!F471="Premium","Premium_Sports_and_Fuel_Pump_CCT", "Sports_and_Fuel_Pump_CCT"),
     IF('Reported Performance Table'!F471="Premium","Premium_Outdoor_CCT","Outdoor_CCT")),
    IF('Reported Performance Table'!F471="Premium","Premium_CCT","Reported_CCT"))))</f>
        <v/>
      </c>
      <c r="K471" t="str">
        <f>IF('Reported Performance Table'!D471="","",IF(J471="LUNA_CCT",VLOOKUP('Reported Performance Table'!D471,'Master List'!$B$45:$E$143,4,FALSE),"Reported_BUG"))</f>
        <v/>
      </c>
      <c r="L471" t="str">
        <f>IF('Reported Performance Table'!D471="","",IF(AND('Reported Performance Table'!$E471="Yes",OR('Reported Performance Table'!$D471='Master List'!$B$45,'Reported Performance Table'!$D471='Master List'!$B$46,'Reported Performance Table'!$D471='Master List'!$B$47,'Reported Performance Table'!$D471='Master List'!$B$49,'Reported Performance Table'!$D471='Master List'!$B$51,'Reported Performance Table'!$D471='Master List'!$B$115,'Reported Performance Table'!$D471='Master List'!$B$118,'Reported Performance Table'!$D471='Master List'!$B$142)),"LUNA_Dimming","Dimming_Capability_and_Range"))</f>
        <v/>
      </c>
    </row>
    <row r="472" spans="1:12" x14ac:dyDescent="0.25">
      <c r="A472" s="54">
        <v>479</v>
      </c>
      <c r="B472" s="55"/>
      <c r="D472" s="21" t="e">
        <f>VLOOKUP('Reported Performance Table'!C472,'Master List'!$B$22:$C$41,2,FALSE)</f>
        <v>#N/A</v>
      </c>
      <c r="E472" t="e">
        <f>VLOOKUP('Reported Performance Table'!D472,'Master List'!$B$45:$C$143,2,FALSE)</f>
        <v>#N/A</v>
      </c>
      <c r="F472" t="e">
        <f>VLOOKUP('Reported Performance Table'!C472,'Master List'!$B$22:$D$42,3,FALSE)</f>
        <v>#N/A</v>
      </c>
      <c r="G472" s="100" t="e">
        <f>VLOOKUP('Reported Performance Table'!B472,'Master List'!$B$11:$D$19,3,FALSE)</f>
        <v>#N/A</v>
      </c>
      <c r="H472" t="e">
        <f t="shared" si="7"/>
        <v>#N/A</v>
      </c>
      <c r="I472" t="e">
        <f>IF(VLOOKUP('Reported Performance Table'!D472,'Master List'!$B$45:$D$143,3,FALSE)="","No",VLOOKUP('Reported Performance Table'!D472,'Master List'!$B$45:$D$143,3,FALSE))</f>
        <v>#N/A</v>
      </c>
      <c r="J472" s="178" t="str">
        <f>IF('Reported Performance Table'!D472="","",
  IF('Reported Performance Table'!E472="Yes",
   IF('Reported Performance Table'!F472="Premium","Premium_LUNA_CCT","LUNA_CCT"),
   IF('Reported Performance Table'!B472="Outdoor Luminaires",
    IF(OR('Reported Performance Table'!D472="Fuel Pump Canopy Luminaires",'Reported Performance Table'!D472="Sports Lighting"),
     IF('Reported Performance Table'!F472="Premium","Premium_Sports_and_Fuel_Pump_CCT", "Sports_and_Fuel_Pump_CCT"),
     IF('Reported Performance Table'!F472="Premium","Premium_Outdoor_CCT","Outdoor_CCT")),
    IF('Reported Performance Table'!F472="Premium","Premium_CCT","Reported_CCT"))))</f>
        <v/>
      </c>
      <c r="K472" t="str">
        <f>IF('Reported Performance Table'!D472="","",IF(J472="LUNA_CCT",VLOOKUP('Reported Performance Table'!D472,'Master List'!$B$45:$E$143,4,FALSE),"Reported_BUG"))</f>
        <v/>
      </c>
      <c r="L472" t="str">
        <f>IF('Reported Performance Table'!D472="","",IF(AND('Reported Performance Table'!$E472="Yes",OR('Reported Performance Table'!$D472='Master List'!$B$45,'Reported Performance Table'!$D472='Master List'!$B$46,'Reported Performance Table'!$D472='Master List'!$B$47,'Reported Performance Table'!$D472='Master List'!$B$49,'Reported Performance Table'!$D472='Master List'!$B$51,'Reported Performance Table'!$D472='Master List'!$B$115,'Reported Performance Table'!$D472='Master List'!$B$118,'Reported Performance Table'!$D472='Master List'!$B$142)),"LUNA_Dimming","Dimming_Capability_and_Range"))</f>
        <v/>
      </c>
    </row>
    <row r="473" spans="1:12" x14ac:dyDescent="0.25">
      <c r="A473" s="54">
        <v>480</v>
      </c>
      <c r="B473" s="55"/>
      <c r="D473" s="21" t="e">
        <f>VLOOKUP('Reported Performance Table'!C473,'Master List'!$B$22:$C$41,2,FALSE)</f>
        <v>#N/A</v>
      </c>
      <c r="E473" t="e">
        <f>VLOOKUP('Reported Performance Table'!D473,'Master List'!$B$45:$C$143,2,FALSE)</f>
        <v>#N/A</v>
      </c>
      <c r="F473" t="e">
        <f>VLOOKUP('Reported Performance Table'!C473,'Master List'!$B$22:$D$42,3,FALSE)</f>
        <v>#N/A</v>
      </c>
      <c r="G473" s="100" t="e">
        <f>VLOOKUP('Reported Performance Table'!B473,'Master List'!$B$11:$D$19,3,FALSE)</f>
        <v>#N/A</v>
      </c>
      <c r="H473" t="e">
        <f t="shared" si="7"/>
        <v>#N/A</v>
      </c>
      <c r="I473" t="e">
        <f>IF(VLOOKUP('Reported Performance Table'!D473,'Master List'!$B$45:$D$143,3,FALSE)="","No",VLOOKUP('Reported Performance Table'!D473,'Master List'!$B$45:$D$143,3,FALSE))</f>
        <v>#N/A</v>
      </c>
      <c r="J473" s="178" t="str">
        <f>IF('Reported Performance Table'!D473="","",
  IF('Reported Performance Table'!E473="Yes",
   IF('Reported Performance Table'!F473="Premium","Premium_LUNA_CCT","LUNA_CCT"),
   IF('Reported Performance Table'!B473="Outdoor Luminaires",
    IF(OR('Reported Performance Table'!D473="Fuel Pump Canopy Luminaires",'Reported Performance Table'!D473="Sports Lighting"),
     IF('Reported Performance Table'!F473="Premium","Premium_Sports_and_Fuel_Pump_CCT", "Sports_and_Fuel_Pump_CCT"),
     IF('Reported Performance Table'!F473="Premium","Premium_Outdoor_CCT","Outdoor_CCT")),
    IF('Reported Performance Table'!F473="Premium","Premium_CCT","Reported_CCT"))))</f>
        <v/>
      </c>
      <c r="K473" t="str">
        <f>IF('Reported Performance Table'!D473="","",IF(J473="LUNA_CCT",VLOOKUP('Reported Performance Table'!D473,'Master List'!$B$45:$E$143,4,FALSE),"Reported_BUG"))</f>
        <v/>
      </c>
      <c r="L473" t="str">
        <f>IF('Reported Performance Table'!D473="","",IF(AND('Reported Performance Table'!$E473="Yes",OR('Reported Performance Table'!$D473='Master List'!$B$45,'Reported Performance Table'!$D473='Master List'!$B$46,'Reported Performance Table'!$D473='Master List'!$B$47,'Reported Performance Table'!$D473='Master List'!$B$49,'Reported Performance Table'!$D473='Master List'!$B$51,'Reported Performance Table'!$D473='Master List'!$B$115,'Reported Performance Table'!$D473='Master List'!$B$118,'Reported Performance Table'!$D473='Master List'!$B$142)),"LUNA_Dimming","Dimming_Capability_and_Range"))</f>
        <v/>
      </c>
    </row>
    <row r="474" spans="1:12" x14ac:dyDescent="0.25">
      <c r="A474" s="54">
        <v>481</v>
      </c>
      <c r="B474" s="55"/>
      <c r="D474" s="21" t="e">
        <f>VLOOKUP('Reported Performance Table'!C474,'Master List'!$B$22:$C$41,2,FALSE)</f>
        <v>#N/A</v>
      </c>
      <c r="E474" t="e">
        <f>VLOOKUP('Reported Performance Table'!D474,'Master List'!$B$45:$C$143,2,FALSE)</f>
        <v>#N/A</v>
      </c>
      <c r="F474" t="e">
        <f>VLOOKUP('Reported Performance Table'!C474,'Master List'!$B$22:$D$42,3,FALSE)</f>
        <v>#N/A</v>
      </c>
      <c r="G474" s="100" t="e">
        <f>VLOOKUP('Reported Performance Table'!B474,'Master List'!$B$11:$D$19,3,FALSE)</f>
        <v>#N/A</v>
      </c>
      <c r="H474" t="e">
        <f t="shared" si="7"/>
        <v>#N/A</v>
      </c>
      <c r="I474" t="e">
        <f>IF(VLOOKUP('Reported Performance Table'!D474,'Master List'!$B$45:$D$143,3,FALSE)="","No",VLOOKUP('Reported Performance Table'!D474,'Master List'!$B$45:$D$143,3,FALSE))</f>
        <v>#N/A</v>
      </c>
      <c r="J474" s="178" t="str">
        <f>IF('Reported Performance Table'!D474="","",
  IF('Reported Performance Table'!E474="Yes",
   IF('Reported Performance Table'!F474="Premium","Premium_LUNA_CCT","LUNA_CCT"),
   IF('Reported Performance Table'!B474="Outdoor Luminaires",
    IF(OR('Reported Performance Table'!D474="Fuel Pump Canopy Luminaires",'Reported Performance Table'!D474="Sports Lighting"),
     IF('Reported Performance Table'!F474="Premium","Premium_Sports_and_Fuel_Pump_CCT", "Sports_and_Fuel_Pump_CCT"),
     IF('Reported Performance Table'!F474="Premium","Premium_Outdoor_CCT","Outdoor_CCT")),
    IF('Reported Performance Table'!F474="Premium","Premium_CCT","Reported_CCT"))))</f>
        <v/>
      </c>
      <c r="K474" t="str">
        <f>IF('Reported Performance Table'!D474="","",IF(J474="LUNA_CCT",VLOOKUP('Reported Performance Table'!D474,'Master List'!$B$45:$E$143,4,FALSE),"Reported_BUG"))</f>
        <v/>
      </c>
      <c r="L474" t="str">
        <f>IF('Reported Performance Table'!D474="","",IF(AND('Reported Performance Table'!$E474="Yes",OR('Reported Performance Table'!$D474='Master List'!$B$45,'Reported Performance Table'!$D474='Master List'!$B$46,'Reported Performance Table'!$D474='Master List'!$B$47,'Reported Performance Table'!$D474='Master List'!$B$49,'Reported Performance Table'!$D474='Master List'!$B$51,'Reported Performance Table'!$D474='Master List'!$B$115,'Reported Performance Table'!$D474='Master List'!$B$118,'Reported Performance Table'!$D474='Master List'!$B$142)),"LUNA_Dimming","Dimming_Capability_and_Range"))</f>
        <v/>
      </c>
    </row>
    <row r="475" spans="1:12" x14ac:dyDescent="0.25">
      <c r="A475" s="54">
        <v>482</v>
      </c>
      <c r="B475" s="55"/>
      <c r="D475" s="21" t="e">
        <f>VLOOKUP('Reported Performance Table'!C475,'Master List'!$B$22:$C$41,2,FALSE)</f>
        <v>#N/A</v>
      </c>
      <c r="E475" t="e">
        <f>VLOOKUP('Reported Performance Table'!D475,'Master List'!$B$45:$C$143,2,FALSE)</f>
        <v>#N/A</v>
      </c>
      <c r="F475" t="e">
        <f>VLOOKUP('Reported Performance Table'!C475,'Master List'!$B$22:$D$42,3,FALSE)</f>
        <v>#N/A</v>
      </c>
      <c r="G475" s="100" t="e">
        <f>VLOOKUP('Reported Performance Table'!B475,'Master List'!$B$11:$D$19,3,FALSE)</f>
        <v>#N/A</v>
      </c>
      <c r="H475" t="e">
        <f t="shared" si="7"/>
        <v>#N/A</v>
      </c>
      <c r="I475" t="e">
        <f>IF(VLOOKUP('Reported Performance Table'!D475,'Master List'!$B$45:$D$143,3,FALSE)="","No",VLOOKUP('Reported Performance Table'!D475,'Master List'!$B$45:$D$143,3,FALSE))</f>
        <v>#N/A</v>
      </c>
      <c r="J475" s="178" t="str">
        <f>IF('Reported Performance Table'!D475="","",
  IF('Reported Performance Table'!E475="Yes",
   IF('Reported Performance Table'!F475="Premium","Premium_LUNA_CCT","LUNA_CCT"),
   IF('Reported Performance Table'!B475="Outdoor Luminaires",
    IF(OR('Reported Performance Table'!D475="Fuel Pump Canopy Luminaires",'Reported Performance Table'!D475="Sports Lighting"),
     IF('Reported Performance Table'!F475="Premium","Premium_Sports_and_Fuel_Pump_CCT", "Sports_and_Fuel_Pump_CCT"),
     IF('Reported Performance Table'!F475="Premium","Premium_Outdoor_CCT","Outdoor_CCT")),
    IF('Reported Performance Table'!F475="Premium","Premium_CCT","Reported_CCT"))))</f>
        <v/>
      </c>
      <c r="K475" t="str">
        <f>IF('Reported Performance Table'!D475="","",IF(J475="LUNA_CCT",VLOOKUP('Reported Performance Table'!D475,'Master List'!$B$45:$E$143,4,FALSE),"Reported_BUG"))</f>
        <v/>
      </c>
      <c r="L475" t="str">
        <f>IF('Reported Performance Table'!D475="","",IF(AND('Reported Performance Table'!$E475="Yes",OR('Reported Performance Table'!$D475='Master List'!$B$45,'Reported Performance Table'!$D475='Master List'!$B$46,'Reported Performance Table'!$D475='Master List'!$B$47,'Reported Performance Table'!$D475='Master List'!$B$49,'Reported Performance Table'!$D475='Master List'!$B$51,'Reported Performance Table'!$D475='Master List'!$B$115,'Reported Performance Table'!$D475='Master List'!$B$118,'Reported Performance Table'!$D475='Master List'!$B$142)),"LUNA_Dimming","Dimming_Capability_and_Range"))</f>
        <v/>
      </c>
    </row>
    <row r="476" spans="1:12" x14ac:dyDescent="0.25">
      <c r="A476" s="54">
        <v>483</v>
      </c>
      <c r="B476" s="55"/>
      <c r="D476" s="21" t="e">
        <f>VLOOKUP('Reported Performance Table'!C476,'Master List'!$B$22:$C$41,2,FALSE)</f>
        <v>#N/A</v>
      </c>
      <c r="E476" t="e">
        <f>VLOOKUP('Reported Performance Table'!D476,'Master List'!$B$45:$C$143,2,FALSE)</f>
        <v>#N/A</v>
      </c>
      <c r="F476" t="e">
        <f>VLOOKUP('Reported Performance Table'!C476,'Master List'!$B$22:$D$42,3,FALSE)</f>
        <v>#N/A</v>
      </c>
      <c r="G476" s="100" t="e">
        <f>VLOOKUP('Reported Performance Table'!B476,'Master List'!$B$11:$D$19,3,FALSE)</f>
        <v>#N/A</v>
      </c>
      <c r="H476" t="e">
        <f t="shared" si="7"/>
        <v>#N/A</v>
      </c>
      <c r="I476" t="e">
        <f>IF(VLOOKUP('Reported Performance Table'!D476,'Master List'!$B$45:$D$143,3,FALSE)="","No",VLOOKUP('Reported Performance Table'!D476,'Master List'!$B$45:$D$143,3,FALSE))</f>
        <v>#N/A</v>
      </c>
      <c r="J476" s="178" t="str">
        <f>IF('Reported Performance Table'!D476="","",
  IF('Reported Performance Table'!E476="Yes",
   IF('Reported Performance Table'!F476="Premium","Premium_LUNA_CCT","LUNA_CCT"),
   IF('Reported Performance Table'!B476="Outdoor Luminaires",
    IF(OR('Reported Performance Table'!D476="Fuel Pump Canopy Luminaires",'Reported Performance Table'!D476="Sports Lighting"),
     IF('Reported Performance Table'!F476="Premium","Premium_Sports_and_Fuel_Pump_CCT", "Sports_and_Fuel_Pump_CCT"),
     IF('Reported Performance Table'!F476="Premium","Premium_Outdoor_CCT","Outdoor_CCT")),
    IF('Reported Performance Table'!F476="Premium","Premium_CCT","Reported_CCT"))))</f>
        <v/>
      </c>
      <c r="K476" t="str">
        <f>IF('Reported Performance Table'!D476="","",IF(J476="LUNA_CCT",VLOOKUP('Reported Performance Table'!D476,'Master List'!$B$45:$E$143,4,FALSE),"Reported_BUG"))</f>
        <v/>
      </c>
      <c r="L476" t="str">
        <f>IF('Reported Performance Table'!D476="","",IF(AND('Reported Performance Table'!$E476="Yes",OR('Reported Performance Table'!$D476='Master List'!$B$45,'Reported Performance Table'!$D476='Master List'!$B$46,'Reported Performance Table'!$D476='Master List'!$B$47,'Reported Performance Table'!$D476='Master List'!$B$49,'Reported Performance Table'!$D476='Master List'!$B$51,'Reported Performance Table'!$D476='Master List'!$B$115,'Reported Performance Table'!$D476='Master List'!$B$118,'Reported Performance Table'!$D476='Master List'!$B$142)),"LUNA_Dimming","Dimming_Capability_and_Range"))</f>
        <v/>
      </c>
    </row>
    <row r="477" spans="1:12" x14ac:dyDescent="0.25">
      <c r="A477" s="54">
        <v>484</v>
      </c>
      <c r="B477" s="55"/>
      <c r="D477" s="21" t="e">
        <f>VLOOKUP('Reported Performance Table'!C477,'Master List'!$B$22:$C$41,2,FALSE)</f>
        <v>#N/A</v>
      </c>
      <c r="E477" t="e">
        <f>VLOOKUP('Reported Performance Table'!D477,'Master List'!$B$45:$C$143,2,FALSE)</f>
        <v>#N/A</v>
      </c>
      <c r="F477" t="e">
        <f>VLOOKUP('Reported Performance Table'!C477,'Master List'!$B$22:$D$42,3,FALSE)</f>
        <v>#N/A</v>
      </c>
      <c r="G477" s="100" t="e">
        <f>VLOOKUP('Reported Performance Table'!B477,'Master List'!$B$11:$D$19,3,FALSE)</f>
        <v>#N/A</v>
      </c>
      <c r="H477" t="e">
        <f t="shared" si="7"/>
        <v>#N/A</v>
      </c>
      <c r="I477" t="e">
        <f>IF(VLOOKUP('Reported Performance Table'!D477,'Master List'!$B$45:$D$143,3,FALSE)="","No",VLOOKUP('Reported Performance Table'!D477,'Master List'!$B$45:$D$143,3,FALSE))</f>
        <v>#N/A</v>
      </c>
      <c r="J477" s="178" t="str">
        <f>IF('Reported Performance Table'!D477="","",
  IF('Reported Performance Table'!E477="Yes",
   IF('Reported Performance Table'!F477="Premium","Premium_LUNA_CCT","LUNA_CCT"),
   IF('Reported Performance Table'!B477="Outdoor Luminaires",
    IF(OR('Reported Performance Table'!D477="Fuel Pump Canopy Luminaires",'Reported Performance Table'!D477="Sports Lighting"),
     IF('Reported Performance Table'!F477="Premium","Premium_Sports_and_Fuel_Pump_CCT", "Sports_and_Fuel_Pump_CCT"),
     IF('Reported Performance Table'!F477="Premium","Premium_Outdoor_CCT","Outdoor_CCT")),
    IF('Reported Performance Table'!F477="Premium","Premium_CCT","Reported_CCT"))))</f>
        <v/>
      </c>
      <c r="K477" t="str">
        <f>IF('Reported Performance Table'!D477="","",IF(J477="LUNA_CCT",VLOOKUP('Reported Performance Table'!D477,'Master List'!$B$45:$E$143,4,FALSE),"Reported_BUG"))</f>
        <v/>
      </c>
      <c r="L477" t="str">
        <f>IF('Reported Performance Table'!D477="","",IF(AND('Reported Performance Table'!$E477="Yes",OR('Reported Performance Table'!$D477='Master List'!$B$45,'Reported Performance Table'!$D477='Master List'!$B$46,'Reported Performance Table'!$D477='Master List'!$B$47,'Reported Performance Table'!$D477='Master List'!$B$49,'Reported Performance Table'!$D477='Master List'!$B$51,'Reported Performance Table'!$D477='Master List'!$B$115,'Reported Performance Table'!$D477='Master List'!$B$118,'Reported Performance Table'!$D477='Master List'!$B$142)),"LUNA_Dimming","Dimming_Capability_and_Range"))</f>
        <v/>
      </c>
    </row>
    <row r="478" spans="1:12" x14ac:dyDescent="0.25">
      <c r="A478" s="54">
        <v>485</v>
      </c>
      <c r="B478" s="55"/>
      <c r="D478" s="21" t="e">
        <f>VLOOKUP('Reported Performance Table'!C478,'Master List'!$B$22:$C$41,2,FALSE)</f>
        <v>#N/A</v>
      </c>
      <c r="E478" t="e">
        <f>VLOOKUP('Reported Performance Table'!D478,'Master List'!$B$45:$C$143,2,FALSE)</f>
        <v>#N/A</v>
      </c>
      <c r="F478" t="e">
        <f>VLOOKUP('Reported Performance Table'!C478,'Master List'!$B$22:$D$42,3,FALSE)</f>
        <v>#N/A</v>
      </c>
      <c r="G478" s="100" t="e">
        <f>VLOOKUP('Reported Performance Table'!B478,'Master List'!$B$11:$D$19,3,FALSE)</f>
        <v>#N/A</v>
      </c>
      <c r="H478" t="e">
        <f t="shared" si="7"/>
        <v>#N/A</v>
      </c>
      <c r="I478" t="e">
        <f>IF(VLOOKUP('Reported Performance Table'!D478,'Master List'!$B$45:$D$143,3,FALSE)="","No",VLOOKUP('Reported Performance Table'!D478,'Master List'!$B$45:$D$143,3,FALSE))</f>
        <v>#N/A</v>
      </c>
      <c r="J478" s="178" t="str">
        <f>IF('Reported Performance Table'!D478="","",
  IF('Reported Performance Table'!E478="Yes",
   IF('Reported Performance Table'!F478="Premium","Premium_LUNA_CCT","LUNA_CCT"),
   IF('Reported Performance Table'!B478="Outdoor Luminaires",
    IF(OR('Reported Performance Table'!D478="Fuel Pump Canopy Luminaires",'Reported Performance Table'!D478="Sports Lighting"),
     IF('Reported Performance Table'!F478="Premium","Premium_Sports_and_Fuel_Pump_CCT", "Sports_and_Fuel_Pump_CCT"),
     IF('Reported Performance Table'!F478="Premium","Premium_Outdoor_CCT","Outdoor_CCT")),
    IF('Reported Performance Table'!F478="Premium","Premium_CCT","Reported_CCT"))))</f>
        <v/>
      </c>
      <c r="K478" t="str">
        <f>IF('Reported Performance Table'!D478="","",IF(J478="LUNA_CCT",VLOOKUP('Reported Performance Table'!D478,'Master List'!$B$45:$E$143,4,FALSE),"Reported_BUG"))</f>
        <v/>
      </c>
      <c r="L478" t="str">
        <f>IF('Reported Performance Table'!D478="","",IF(AND('Reported Performance Table'!$E478="Yes",OR('Reported Performance Table'!$D478='Master List'!$B$45,'Reported Performance Table'!$D478='Master List'!$B$46,'Reported Performance Table'!$D478='Master List'!$B$47,'Reported Performance Table'!$D478='Master List'!$B$49,'Reported Performance Table'!$D478='Master List'!$B$51,'Reported Performance Table'!$D478='Master List'!$B$115,'Reported Performance Table'!$D478='Master List'!$B$118,'Reported Performance Table'!$D478='Master List'!$B$142)),"LUNA_Dimming","Dimming_Capability_and_Range"))</f>
        <v/>
      </c>
    </row>
    <row r="479" spans="1:12" x14ac:dyDescent="0.25">
      <c r="A479" s="54">
        <v>486</v>
      </c>
      <c r="B479" s="55"/>
      <c r="D479" s="21" t="e">
        <f>VLOOKUP('Reported Performance Table'!C479,'Master List'!$B$22:$C$41,2,FALSE)</f>
        <v>#N/A</v>
      </c>
      <c r="E479" t="e">
        <f>VLOOKUP('Reported Performance Table'!D479,'Master List'!$B$45:$C$143,2,FALSE)</f>
        <v>#N/A</v>
      </c>
      <c r="F479" t="e">
        <f>VLOOKUP('Reported Performance Table'!C479,'Master List'!$B$22:$D$42,3,FALSE)</f>
        <v>#N/A</v>
      </c>
      <c r="G479" s="100" t="e">
        <f>VLOOKUP('Reported Performance Table'!B479,'Master List'!$B$11:$D$19,3,FALSE)</f>
        <v>#N/A</v>
      </c>
      <c r="H479" t="e">
        <f t="shared" si="7"/>
        <v>#N/A</v>
      </c>
      <c r="I479" t="e">
        <f>IF(VLOOKUP('Reported Performance Table'!D479,'Master List'!$B$45:$D$143,3,FALSE)="","No",VLOOKUP('Reported Performance Table'!D479,'Master List'!$B$45:$D$143,3,FALSE))</f>
        <v>#N/A</v>
      </c>
      <c r="J479" s="178" t="str">
        <f>IF('Reported Performance Table'!D479="","",
  IF('Reported Performance Table'!E479="Yes",
   IF('Reported Performance Table'!F479="Premium","Premium_LUNA_CCT","LUNA_CCT"),
   IF('Reported Performance Table'!B479="Outdoor Luminaires",
    IF(OR('Reported Performance Table'!D479="Fuel Pump Canopy Luminaires",'Reported Performance Table'!D479="Sports Lighting"),
     IF('Reported Performance Table'!F479="Premium","Premium_Sports_and_Fuel_Pump_CCT", "Sports_and_Fuel_Pump_CCT"),
     IF('Reported Performance Table'!F479="Premium","Premium_Outdoor_CCT","Outdoor_CCT")),
    IF('Reported Performance Table'!F479="Premium","Premium_CCT","Reported_CCT"))))</f>
        <v/>
      </c>
      <c r="K479" t="str">
        <f>IF('Reported Performance Table'!D479="","",IF(J479="LUNA_CCT",VLOOKUP('Reported Performance Table'!D479,'Master List'!$B$45:$E$143,4,FALSE),"Reported_BUG"))</f>
        <v/>
      </c>
      <c r="L479" t="str">
        <f>IF('Reported Performance Table'!D479="","",IF(AND('Reported Performance Table'!$E479="Yes",OR('Reported Performance Table'!$D479='Master List'!$B$45,'Reported Performance Table'!$D479='Master List'!$B$46,'Reported Performance Table'!$D479='Master List'!$B$47,'Reported Performance Table'!$D479='Master List'!$B$49,'Reported Performance Table'!$D479='Master List'!$B$51,'Reported Performance Table'!$D479='Master List'!$B$115,'Reported Performance Table'!$D479='Master List'!$B$118,'Reported Performance Table'!$D479='Master List'!$B$142)),"LUNA_Dimming","Dimming_Capability_and_Range"))</f>
        <v/>
      </c>
    </row>
    <row r="480" spans="1:12" x14ac:dyDescent="0.25">
      <c r="A480" s="54">
        <v>487</v>
      </c>
      <c r="B480" s="55"/>
      <c r="D480" s="21" t="e">
        <f>VLOOKUP('Reported Performance Table'!C480,'Master List'!$B$22:$C$41,2,FALSE)</f>
        <v>#N/A</v>
      </c>
      <c r="E480" t="e">
        <f>VLOOKUP('Reported Performance Table'!D480,'Master List'!$B$45:$C$143,2,FALSE)</f>
        <v>#N/A</v>
      </c>
      <c r="F480" t="e">
        <f>VLOOKUP('Reported Performance Table'!C480,'Master List'!$B$22:$D$42,3,FALSE)</f>
        <v>#N/A</v>
      </c>
      <c r="G480" s="100" t="e">
        <f>VLOOKUP('Reported Performance Table'!B480,'Master List'!$B$11:$D$19,3,FALSE)</f>
        <v>#N/A</v>
      </c>
      <c r="H480" t="e">
        <f t="shared" si="7"/>
        <v>#N/A</v>
      </c>
      <c r="I480" t="e">
        <f>IF(VLOOKUP('Reported Performance Table'!D480,'Master List'!$B$45:$D$143,3,FALSE)="","No",VLOOKUP('Reported Performance Table'!D480,'Master List'!$B$45:$D$143,3,FALSE))</f>
        <v>#N/A</v>
      </c>
      <c r="J480" s="178" t="str">
        <f>IF('Reported Performance Table'!D480="","",
  IF('Reported Performance Table'!E480="Yes",
   IF('Reported Performance Table'!F480="Premium","Premium_LUNA_CCT","LUNA_CCT"),
   IF('Reported Performance Table'!B480="Outdoor Luminaires",
    IF(OR('Reported Performance Table'!D480="Fuel Pump Canopy Luminaires",'Reported Performance Table'!D480="Sports Lighting"),
     IF('Reported Performance Table'!F480="Premium","Premium_Sports_and_Fuel_Pump_CCT", "Sports_and_Fuel_Pump_CCT"),
     IF('Reported Performance Table'!F480="Premium","Premium_Outdoor_CCT","Outdoor_CCT")),
    IF('Reported Performance Table'!F480="Premium","Premium_CCT","Reported_CCT"))))</f>
        <v/>
      </c>
      <c r="K480" t="str">
        <f>IF('Reported Performance Table'!D480="","",IF(J480="LUNA_CCT",VLOOKUP('Reported Performance Table'!D480,'Master List'!$B$45:$E$143,4,FALSE),"Reported_BUG"))</f>
        <v/>
      </c>
      <c r="L480" t="str">
        <f>IF('Reported Performance Table'!D480="","",IF(AND('Reported Performance Table'!$E480="Yes",OR('Reported Performance Table'!$D480='Master List'!$B$45,'Reported Performance Table'!$D480='Master List'!$B$46,'Reported Performance Table'!$D480='Master List'!$B$47,'Reported Performance Table'!$D480='Master List'!$B$49,'Reported Performance Table'!$D480='Master List'!$B$51,'Reported Performance Table'!$D480='Master List'!$B$115,'Reported Performance Table'!$D480='Master List'!$B$118,'Reported Performance Table'!$D480='Master List'!$B$142)),"LUNA_Dimming","Dimming_Capability_and_Range"))</f>
        <v/>
      </c>
    </row>
    <row r="481" spans="1:12" x14ac:dyDescent="0.25">
      <c r="A481" s="54">
        <v>488</v>
      </c>
      <c r="B481" s="55"/>
      <c r="D481" s="21" t="e">
        <f>VLOOKUP('Reported Performance Table'!C481,'Master List'!$B$22:$C$41,2,FALSE)</f>
        <v>#N/A</v>
      </c>
      <c r="E481" t="e">
        <f>VLOOKUP('Reported Performance Table'!D481,'Master List'!$B$45:$C$143,2,FALSE)</f>
        <v>#N/A</v>
      </c>
      <c r="F481" t="e">
        <f>VLOOKUP('Reported Performance Table'!C481,'Master List'!$B$22:$D$42,3,FALSE)</f>
        <v>#N/A</v>
      </c>
      <c r="G481" s="100" t="e">
        <f>VLOOKUP('Reported Performance Table'!B481,'Master List'!$B$11:$D$19,3,FALSE)</f>
        <v>#N/A</v>
      </c>
      <c r="H481" t="e">
        <f t="shared" si="7"/>
        <v>#N/A</v>
      </c>
      <c r="I481" t="e">
        <f>IF(VLOOKUP('Reported Performance Table'!D481,'Master List'!$B$45:$D$143,3,FALSE)="","No",VLOOKUP('Reported Performance Table'!D481,'Master List'!$B$45:$D$143,3,FALSE))</f>
        <v>#N/A</v>
      </c>
      <c r="J481" s="178" t="str">
        <f>IF('Reported Performance Table'!D481="","",
  IF('Reported Performance Table'!E481="Yes",
   IF('Reported Performance Table'!F481="Premium","Premium_LUNA_CCT","LUNA_CCT"),
   IF('Reported Performance Table'!B481="Outdoor Luminaires",
    IF(OR('Reported Performance Table'!D481="Fuel Pump Canopy Luminaires",'Reported Performance Table'!D481="Sports Lighting"),
     IF('Reported Performance Table'!F481="Premium","Premium_Sports_and_Fuel_Pump_CCT", "Sports_and_Fuel_Pump_CCT"),
     IF('Reported Performance Table'!F481="Premium","Premium_Outdoor_CCT","Outdoor_CCT")),
    IF('Reported Performance Table'!F481="Premium","Premium_CCT","Reported_CCT"))))</f>
        <v/>
      </c>
      <c r="K481" t="str">
        <f>IF('Reported Performance Table'!D481="","",IF(J481="LUNA_CCT",VLOOKUP('Reported Performance Table'!D481,'Master List'!$B$45:$E$143,4,FALSE),"Reported_BUG"))</f>
        <v/>
      </c>
      <c r="L481" t="str">
        <f>IF('Reported Performance Table'!D481="","",IF(AND('Reported Performance Table'!$E481="Yes",OR('Reported Performance Table'!$D481='Master List'!$B$45,'Reported Performance Table'!$D481='Master List'!$B$46,'Reported Performance Table'!$D481='Master List'!$B$47,'Reported Performance Table'!$D481='Master List'!$B$49,'Reported Performance Table'!$D481='Master List'!$B$51,'Reported Performance Table'!$D481='Master List'!$B$115,'Reported Performance Table'!$D481='Master List'!$B$118,'Reported Performance Table'!$D481='Master List'!$B$142)),"LUNA_Dimming","Dimming_Capability_and_Range"))</f>
        <v/>
      </c>
    </row>
    <row r="482" spans="1:12" x14ac:dyDescent="0.25">
      <c r="A482" s="54">
        <v>489</v>
      </c>
      <c r="B482" s="55"/>
      <c r="D482" s="21" t="e">
        <f>VLOOKUP('Reported Performance Table'!C482,'Master List'!$B$22:$C$41,2,FALSE)</f>
        <v>#N/A</v>
      </c>
      <c r="E482" t="e">
        <f>VLOOKUP('Reported Performance Table'!D482,'Master List'!$B$45:$C$143,2,FALSE)</f>
        <v>#N/A</v>
      </c>
      <c r="F482" t="e">
        <f>VLOOKUP('Reported Performance Table'!C482,'Master List'!$B$22:$D$42,3,FALSE)</f>
        <v>#N/A</v>
      </c>
      <c r="G482" s="100" t="e">
        <f>VLOOKUP('Reported Performance Table'!B482,'Master List'!$B$11:$D$19,3,FALSE)</f>
        <v>#N/A</v>
      </c>
      <c r="H482" t="e">
        <f t="shared" si="7"/>
        <v>#N/A</v>
      </c>
      <c r="I482" t="e">
        <f>IF(VLOOKUP('Reported Performance Table'!D482,'Master List'!$B$45:$D$143,3,FALSE)="","No",VLOOKUP('Reported Performance Table'!D482,'Master List'!$B$45:$D$143,3,FALSE))</f>
        <v>#N/A</v>
      </c>
      <c r="J482" s="178" t="str">
        <f>IF('Reported Performance Table'!D482="","",
  IF('Reported Performance Table'!E482="Yes",
   IF('Reported Performance Table'!F482="Premium","Premium_LUNA_CCT","LUNA_CCT"),
   IF('Reported Performance Table'!B482="Outdoor Luminaires",
    IF(OR('Reported Performance Table'!D482="Fuel Pump Canopy Luminaires",'Reported Performance Table'!D482="Sports Lighting"),
     IF('Reported Performance Table'!F482="Premium","Premium_Sports_and_Fuel_Pump_CCT", "Sports_and_Fuel_Pump_CCT"),
     IF('Reported Performance Table'!F482="Premium","Premium_Outdoor_CCT","Outdoor_CCT")),
    IF('Reported Performance Table'!F482="Premium","Premium_CCT","Reported_CCT"))))</f>
        <v/>
      </c>
      <c r="K482" t="str">
        <f>IF('Reported Performance Table'!D482="","",IF(J482="LUNA_CCT",VLOOKUP('Reported Performance Table'!D482,'Master List'!$B$45:$E$143,4,FALSE),"Reported_BUG"))</f>
        <v/>
      </c>
      <c r="L482" t="str">
        <f>IF('Reported Performance Table'!D482="","",IF(AND('Reported Performance Table'!$E482="Yes",OR('Reported Performance Table'!$D482='Master List'!$B$45,'Reported Performance Table'!$D482='Master List'!$B$46,'Reported Performance Table'!$D482='Master List'!$B$47,'Reported Performance Table'!$D482='Master List'!$B$49,'Reported Performance Table'!$D482='Master List'!$B$51,'Reported Performance Table'!$D482='Master List'!$B$115,'Reported Performance Table'!$D482='Master List'!$B$118,'Reported Performance Table'!$D482='Master List'!$B$142)),"LUNA_Dimming","Dimming_Capability_and_Range"))</f>
        <v/>
      </c>
    </row>
    <row r="483" spans="1:12" x14ac:dyDescent="0.25">
      <c r="A483" s="54">
        <v>490</v>
      </c>
      <c r="B483" s="55"/>
      <c r="D483" s="21" t="e">
        <f>VLOOKUP('Reported Performance Table'!C483,'Master List'!$B$22:$C$41,2,FALSE)</f>
        <v>#N/A</v>
      </c>
      <c r="E483" t="e">
        <f>VLOOKUP('Reported Performance Table'!D483,'Master List'!$B$45:$C$143,2,FALSE)</f>
        <v>#N/A</v>
      </c>
      <c r="F483" t="e">
        <f>VLOOKUP('Reported Performance Table'!C483,'Master List'!$B$22:$D$42,3,FALSE)</f>
        <v>#N/A</v>
      </c>
      <c r="G483" s="100" t="e">
        <f>VLOOKUP('Reported Performance Table'!B483,'Master List'!$B$11:$D$19,3,FALSE)</f>
        <v>#N/A</v>
      </c>
      <c r="H483" t="e">
        <f t="shared" si="7"/>
        <v>#N/A</v>
      </c>
      <c r="I483" t="e">
        <f>IF(VLOOKUP('Reported Performance Table'!D483,'Master List'!$B$45:$D$143,3,FALSE)="","No",VLOOKUP('Reported Performance Table'!D483,'Master List'!$B$45:$D$143,3,FALSE))</f>
        <v>#N/A</v>
      </c>
      <c r="J483" s="178" t="str">
        <f>IF('Reported Performance Table'!D483="","",
  IF('Reported Performance Table'!E483="Yes",
   IF('Reported Performance Table'!F483="Premium","Premium_LUNA_CCT","LUNA_CCT"),
   IF('Reported Performance Table'!B483="Outdoor Luminaires",
    IF(OR('Reported Performance Table'!D483="Fuel Pump Canopy Luminaires",'Reported Performance Table'!D483="Sports Lighting"),
     IF('Reported Performance Table'!F483="Premium","Premium_Sports_and_Fuel_Pump_CCT", "Sports_and_Fuel_Pump_CCT"),
     IF('Reported Performance Table'!F483="Premium","Premium_Outdoor_CCT","Outdoor_CCT")),
    IF('Reported Performance Table'!F483="Premium","Premium_CCT","Reported_CCT"))))</f>
        <v/>
      </c>
      <c r="K483" t="str">
        <f>IF('Reported Performance Table'!D483="","",IF(J483="LUNA_CCT",VLOOKUP('Reported Performance Table'!D483,'Master List'!$B$45:$E$143,4,FALSE),"Reported_BUG"))</f>
        <v/>
      </c>
      <c r="L483" t="str">
        <f>IF('Reported Performance Table'!D483="","",IF(AND('Reported Performance Table'!$E483="Yes",OR('Reported Performance Table'!$D483='Master List'!$B$45,'Reported Performance Table'!$D483='Master List'!$B$46,'Reported Performance Table'!$D483='Master List'!$B$47,'Reported Performance Table'!$D483='Master List'!$B$49,'Reported Performance Table'!$D483='Master List'!$B$51,'Reported Performance Table'!$D483='Master List'!$B$115,'Reported Performance Table'!$D483='Master List'!$B$118,'Reported Performance Table'!$D483='Master List'!$B$142)),"LUNA_Dimming","Dimming_Capability_and_Range"))</f>
        <v/>
      </c>
    </row>
    <row r="484" spans="1:12" x14ac:dyDescent="0.25">
      <c r="A484" s="54">
        <v>491</v>
      </c>
      <c r="B484" s="55"/>
      <c r="D484" s="21" t="e">
        <f>VLOOKUP('Reported Performance Table'!C484,'Master List'!$B$22:$C$41,2,FALSE)</f>
        <v>#N/A</v>
      </c>
      <c r="E484" t="e">
        <f>VLOOKUP('Reported Performance Table'!D484,'Master List'!$B$45:$C$143,2,FALSE)</f>
        <v>#N/A</v>
      </c>
      <c r="F484" t="e">
        <f>VLOOKUP('Reported Performance Table'!C484,'Master List'!$B$22:$D$42,3,FALSE)</f>
        <v>#N/A</v>
      </c>
      <c r="G484" s="100" t="e">
        <f>VLOOKUP('Reported Performance Table'!B484,'Master List'!$B$11:$D$19,3,FALSE)</f>
        <v>#N/A</v>
      </c>
      <c r="H484" t="e">
        <f t="shared" si="7"/>
        <v>#N/A</v>
      </c>
      <c r="I484" t="e">
        <f>IF(VLOOKUP('Reported Performance Table'!D484,'Master List'!$B$45:$D$143,3,FALSE)="","No",VLOOKUP('Reported Performance Table'!D484,'Master List'!$B$45:$D$143,3,FALSE))</f>
        <v>#N/A</v>
      </c>
      <c r="J484" s="178" t="str">
        <f>IF('Reported Performance Table'!D484="","",
  IF('Reported Performance Table'!E484="Yes",
   IF('Reported Performance Table'!F484="Premium","Premium_LUNA_CCT","LUNA_CCT"),
   IF('Reported Performance Table'!B484="Outdoor Luminaires",
    IF(OR('Reported Performance Table'!D484="Fuel Pump Canopy Luminaires",'Reported Performance Table'!D484="Sports Lighting"),
     IF('Reported Performance Table'!F484="Premium","Premium_Sports_and_Fuel_Pump_CCT", "Sports_and_Fuel_Pump_CCT"),
     IF('Reported Performance Table'!F484="Premium","Premium_Outdoor_CCT","Outdoor_CCT")),
    IF('Reported Performance Table'!F484="Premium","Premium_CCT","Reported_CCT"))))</f>
        <v/>
      </c>
      <c r="K484" t="str">
        <f>IF('Reported Performance Table'!D484="","",IF(J484="LUNA_CCT",VLOOKUP('Reported Performance Table'!D484,'Master List'!$B$45:$E$143,4,FALSE),"Reported_BUG"))</f>
        <v/>
      </c>
      <c r="L484" t="str">
        <f>IF('Reported Performance Table'!D484="","",IF(AND('Reported Performance Table'!$E484="Yes",OR('Reported Performance Table'!$D484='Master List'!$B$45,'Reported Performance Table'!$D484='Master List'!$B$46,'Reported Performance Table'!$D484='Master List'!$B$47,'Reported Performance Table'!$D484='Master List'!$B$49,'Reported Performance Table'!$D484='Master List'!$B$51,'Reported Performance Table'!$D484='Master List'!$B$115,'Reported Performance Table'!$D484='Master List'!$B$118,'Reported Performance Table'!$D484='Master List'!$B$142)),"LUNA_Dimming","Dimming_Capability_and_Range"))</f>
        <v/>
      </c>
    </row>
    <row r="485" spans="1:12" x14ac:dyDescent="0.25">
      <c r="A485" s="54">
        <v>492</v>
      </c>
      <c r="B485" s="55"/>
      <c r="D485" s="21" t="e">
        <f>VLOOKUP('Reported Performance Table'!C485,'Master List'!$B$22:$C$41,2,FALSE)</f>
        <v>#N/A</v>
      </c>
      <c r="E485" t="e">
        <f>VLOOKUP('Reported Performance Table'!D485,'Master List'!$B$45:$C$143,2,FALSE)</f>
        <v>#N/A</v>
      </c>
      <c r="F485" t="e">
        <f>VLOOKUP('Reported Performance Table'!C485,'Master List'!$B$22:$D$42,3,FALSE)</f>
        <v>#N/A</v>
      </c>
      <c r="G485" s="100" t="e">
        <f>VLOOKUP('Reported Performance Table'!B485,'Master List'!$B$11:$D$19,3,FALSE)</f>
        <v>#N/A</v>
      </c>
      <c r="H485" t="e">
        <f t="shared" si="7"/>
        <v>#N/A</v>
      </c>
      <c r="I485" t="e">
        <f>IF(VLOOKUP('Reported Performance Table'!D485,'Master List'!$B$45:$D$143,3,FALSE)="","No",VLOOKUP('Reported Performance Table'!D485,'Master List'!$B$45:$D$143,3,FALSE))</f>
        <v>#N/A</v>
      </c>
      <c r="J485" s="178" t="str">
        <f>IF('Reported Performance Table'!D485="","",
  IF('Reported Performance Table'!E485="Yes",
   IF('Reported Performance Table'!F485="Premium","Premium_LUNA_CCT","LUNA_CCT"),
   IF('Reported Performance Table'!B485="Outdoor Luminaires",
    IF(OR('Reported Performance Table'!D485="Fuel Pump Canopy Luminaires",'Reported Performance Table'!D485="Sports Lighting"),
     IF('Reported Performance Table'!F485="Premium","Premium_Sports_and_Fuel_Pump_CCT", "Sports_and_Fuel_Pump_CCT"),
     IF('Reported Performance Table'!F485="Premium","Premium_Outdoor_CCT","Outdoor_CCT")),
    IF('Reported Performance Table'!F485="Premium","Premium_CCT","Reported_CCT"))))</f>
        <v/>
      </c>
      <c r="K485" t="str">
        <f>IF('Reported Performance Table'!D485="","",IF(J485="LUNA_CCT",VLOOKUP('Reported Performance Table'!D485,'Master List'!$B$45:$E$143,4,FALSE),"Reported_BUG"))</f>
        <v/>
      </c>
      <c r="L485" t="str">
        <f>IF('Reported Performance Table'!D485="","",IF(AND('Reported Performance Table'!$E485="Yes",OR('Reported Performance Table'!$D485='Master List'!$B$45,'Reported Performance Table'!$D485='Master List'!$B$46,'Reported Performance Table'!$D485='Master List'!$B$47,'Reported Performance Table'!$D485='Master List'!$B$49,'Reported Performance Table'!$D485='Master List'!$B$51,'Reported Performance Table'!$D485='Master List'!$B$115,'Reported Performance Table'!$D485='Master List'!$B$118,'Reported Performance Table'!$D485='Master List'!$B$142)),"LUNA_Dimming","Dimming_Capability_and_Range"))</f>
        <v/>
      </c>
    </row>
    <row r="486" spans="1:12" x14ac:dyDescent="0.25">
      <c r="A486" s="54">
        <v>493</v>
      </c>
      <c r="B486" s="55"/>
      <c r="D486" s="21" t="e">
        <f>VLOOKUP('Reported Performance Table'!C486,'Master List'!$B$22:$C$41,2,FALSE)</f>
        <v>#N/A</v>
      </c>
      <c r="E486" t="e">
        <f>VLOOKUP('Reported Performance Table'!D486,'Master List'!$B$45:$C$143,2,FALSE)</f>
        <v>#N/A</v>
      </c>
      <c r="F486" t="e">
        <f>VLOOKUP('Reported Performance Table'!C486,'Master List'!$B$22:$D$42,3,FALSE)</f>
        <v>#N/A</v>
      </c>
      <c r="G486" s="100" t="e">
        <f>VLOOKUP('Reported Performance Table'!B486,'Master List'!$B$11:$D$19,3,FALSE)</f>
        <v>#N/A</v>
      </c>
      <c r="H486" t="e">
        <f t="shared" si="7"/>
        <v>#N/A</v>
      </c>
      <c r="I486" t="e">
        <f>IF(VLOOKUP('Reported Performance Table'!D486,'Master List'!$B$45:$D$143,3,FALSE)="","No",VLOOKUP('Reported Performance Table'!D486,'Master List'!$B$45:$D$143,3,FALSE))</f>
        <v>#N/A</v>
      </c>
      <c r="J486" s="178" t="str">
        <f>IF('Reported Performance Table'!D486="","",
  IF('Reported Performance Table'!E486="Yes",
   IF('Reported Performance Table'!F486="Premium","Premium_LUNA_CCT","LUNA_CCT"),
   IF('Reported Performance Table'!B486="Outdoor Luminaires",
    IF(OR('Reported Performance Table'!D486="Fuel Pump Canopy Luminaires",'Reported Performance Table'!D486="Sports Lighting"),
     IF('Reported Performance Table'!F486="Premium","Premium_Sports_and_Fuel_Pump_CCT", "Sports_and_Fuel_Pump_CCT"),
     IF('Reported Performance Table'!F486="Premium","Premium_Outdoor_CCT","Outdoor_CCT")),
    IF('Reported Performance Table'!F486="Premium","Premium_CCT","Reported_CCT"))))</f>
        <v/>
      </c>
      <c r="K486" t="str">
        <f>IF('Reported Performance Table'!D486="","",IF(J486="LUNA_CCT",VLOOKUP('Reported Performance Table'!D486,'Master List'!$B$45:$E$143,4,FALSE),"Reported_BUG"))</f>
        <v/>
      </c>
      <c r="L486" t="str">
        <f>IF('Reported Performance Table'!D486="","",IF(AND('Reported Performance Table'!$E486="Yes",OR('Reported Performance Table'!$D486='Master List'!$B$45,'Reported Performance Table'!$D486='Master List'!$B$46,'Reported Performance Table'!$D486='Master List'!$B$47,'Reported Performance Table'!$D486='Master List'!$B$49,'Reported Performance Table'!$D486='Master List'!$B$51,'Reported Performance Table'!$D486='Master List'!$B$115,'Reported Performance Table'!$D486='Master List'!$B$118,'Reported Performance Table'!$D486='Master List'!$B$142)),"LUNA_Dimming","Dimming_Capability_and_Range"))</f>
        <v/>
      </c>
    </row>
    <row r="487" spans="1:12" x14ac:dyDescent="0.25">
      <c r="A487" s="54">
        <v>494</v>
      </c>
      <c r="B487" s="55"/>
      <c r="D487" s="21" t="e">
        <f>VLOOKUP('Reported Performance Table'!C487,'Master List'!$B$22:$C$41,2,FALSE)</f>
        <v>#N/A</v>
      </c>
      <c r="E487" t="e">
        <f>VLOOKUP('Reported Performance Table'!D487,'Master List'!$B$45:$C$143,2,FALSE)</f>
        <v>#N/A</v>
      </c>
      <c r="F487" t="e">
        <f>VLOOKUP('Reported Performance Table'!C487,'Master List'!$B$22:$D$42,3,FALSE)</f>
        <v>#N/A</v>
      </c>
      <c r="G487" s="100" t="e">
        <f>VLOOKUP('Reported Performance Table'!B487,'Master List'!$B$11:$D$19,3,FALSE)</f>
        <v>#N/A</v>
      </c>
      <c r="H487" t="e">
        <f t="shared" si="7"/>
        <v>#N/A</v>
      </c>
      <c r="I487" t="e">
        <f>IF(VLOOKUP('Reported Performance Table'!D487,'Master List'!$B$45:$D$143,3,FALSE)="","No",VLOOKUP('Reported Performance Table'!D487,'Master List'!$B$45:$D$143,3,FALSE))</f>
        <v>#N/A</v>
      </c>
      <c r="J487" s="178" t="str">
        <f>IF('Reported Performance Table'!D487="","",
  IF('Reported Performance Table'!E487="Yes",
   IF('Reported Performance Table'!F487="Premium","Premium_LUNA_CCT","LUNA_CCT"),
   IF('Reported Performance Table'!B487="Outdoor Luminaires",
    IF(OR('Reported Performance Table'!D487="Fuel Pump Canopy Luminaires",'Reported Performance Table'!D487="Sports Lighting"),
     IF('Reported Performance Table'!F487="Premium","Premium_Sports_and_Fuel_Pump_CCT", "Sports_and_Fuel_Pump_CCT"),
     IF('Reported Performance Table'!F487="Premium","Premium_Outdoor_CCT","Outdoor_CCT")),
    IF('Reported Performance Table'!F487="Premium","Premium_CCT","Reported_CCT"))))</f>
        <v/>
      </c>
      <c r="K487" t="str">
        <f>IF('Reported Performance Table'!D487="","",IF(J487="LUNA_CCT",VLOOKUP('Reported Performance Table'!D487,'Master List'!$B$45:$E$143,4,FALSE),"Reported_BUG"))</f>
        <v/>
      </c>
      <c r="L487" t="str">
        <f>IF('Reported Performance Table'!D487="","",IF(AND('Reported Performance Table'!$E487="Yes",OR('Reported Performance Table'!$D487='Master List'!$B$45,'Reported Performance Table'!$D487='Master List'!$B$46,'Reported Performance Table'!$D487='Master List'!$B$47,'Reported Performance Table'!$D487='Master List'!$B$49,'Reported Performance Table'!$D487='Master List'!$B$51,'Reported Performance Table'!$D487='Master List'!$B$115,'Reported Performance Table'!$D487='Master List'!$B$118,'Reported Performance Table'!$D487='Master List'!$B$142)),"LUNA_Dimming","Dimming_Capability_and_Range"))</f>
        <v/>
      </c>
    </row>
    <row r="488" spans="1:12" x14ac:dyDescent="0.25">
      <c r="A488" s="54">
        <v>495</v>
      </c>
      <c r="B488" s="55"/>
      <c r="D488" s="21" t="e">
        <f>VLOOKUP('Reported Performance Table'!C488,'Master List'!$B$22:$C$41,2,FALSE)</f>
        <v>#N/A</v>
      </c>
      <c r="E488" t="e">
        <f>VLOOKUP('Reported Performance Table'!D488,'Master List'!$B$45:$C$143,2,FALSE)</f>
        <v>#N/A</v>
      </c>
      <c r="F488" t="e">
        <f>VLOOKUP('Reported Performance Table'!C488,'Master List'!$B$22:$D$42,3,FALSE)</f>
        <v>#N/A</v>
      </c>
      <c r="G488" s="100" t="e">
        <f>VLOOKUP('Reported Performance Table'!B488,'Master List'!$B$11:$D$19,3,FALSE)</f>
        <v>#N/A</v>
      </c>
      <c r="H488" t="e">
        <f t="shared" si="7"/>
        <v>#N/A</v>
      </c>
      <c r="I488" t="e">
        <f>IF(VLOOKUP('Reported Performance Table'!D488,'Master List'!$B$45:$D$143,3,FALSE)="","No",VLOOKUP('Reported Performance Table'!D488,'Master List'!$B$45:$D$143,3,FALSE))</f>
        <v>#N/A</v>
      </c>
      <c r="J488" s="178" t="str">
        <f>IF('Reported Performance Table'!D488="","",
  IF('Reported Performance Table'!E488="Yes",
   IF('Reported Performance Table'!F488="Premium","Premium_LUNA_CCT","LUNA_CCT"),
   IF('Reported Performance Table'!B488="Outdoor Luminaires",
    IF(OR('Reported Performance Table'!D488="Fuel Pump Canopy Luminaires",'Reported Performance Table'!D488="Sports Lighting"),
     IF('Reported Performance Table'!F488="Premium","Premium_Sports_and_Fuel_Pump_CCT", "Sports_and_Fuel_Pump_CCT"),
     IF('Reported Performance Table'!F488="Premium","Premium_Outdoor_CCT","Outdoor_CCT")),
    IF('Reported Performance Table'!F488="Premium","Premium_CCT","Reported_CCT"))))</f>
        <v/>
      </c>
      <c r="K488" t="str">
        <f>IF('Reported Performance Table'!D488="","",IF(J488="LUNA_CCT",VLOOKUP('Reported Performance Table'!D488,'Master List'!$B$45:$E$143,4,FALSE),"Reported_BUG"))</f>
        <v/>
      </c>
      <c r="L488" t="str">
        <f>IF('Reported Performance Table'!D488="","",IF(AND('Reported Performance Table'!$E488="Yes",OR('Reported Performance Table'!$D488='Master List'!$B$45,'Reported Performance Table'!$D488='Master List'!$B$46,'Reported Performance Table'!$D488='Master List'!$B$47,'Reported Performance Table'!$D488='Master List'!$B$49,'Reported Performance Table'!$D488='Master List'!$B$51,'Reported Performance Table'!$D488='Master List'!$B$115,'Reported Performance Table'!$D488='Master List'!$B$118,'Reported Performance Table'!$D488='Master List'!$B$142)),"LUNA_Dimming","Dimming_Capability_and_Range"))</f>
        <v/>
      </c>
    </row>
    <row r="489" spans="1:12" x14ac:dyDescent="0.25">
      <c r="A489" s="54">
        <v>496</v>
      </c>
      <c r="B489" s="55"/>
      <c r="D489" s="21" t="e">
        <f>VLOOKUP('Reported Performance Table'!C489,'Master List'!$B$22:$C$41,2,FALSE)</f>
        <v>#N/A</v>
      </c>
      <c r="E489" t="e">
        <f>VLOOKUP('Reported Performance Table'!D489,'Master List'!$B$45:$C$143,2,FALSE)</f>
        <v>#N/A</v>
      </c>
      <c r="F489" t="e">
        <f>VLOOKUP('Reported Performance Table'!C489,'Master List'!$B$22:$D$42,3,FALSE)</f>
        <v>#N/A</v>
      </c>
      <c r="G489" s="100" t="e">
        <f>VLOOKUP('Reported Performance Table'!B489,'Master List'!$B$11:$D$19,3,FALSE)</f>
        <v>#N/A</v>
      </c>
      <c r="H489" t="e">
        <f t="shared" si="7"/>
        <v>#N/A</v>
      </c>
      <c r="I489" t="e">
        <f>IF(VLOOKUP('Reported Performance Table'!D489,'Master List'!$B$45:$D$143,3,FALSE)="","No",VLOOKUP('Reported Performance Table'!D489,'Master List'!$B$45:$D$143,3,FALSE))</f>
        <v>#N/A</v>
      </c>
      <c r="J489" s="178" t="str">
        <f>IF('Reported Performance Table'!D489="","",
  IF('Reported Performance Table'!E489="Yes",
   IF('Reported Performance Table'!F489="Premium","Premium_LUNA_CCT","LUNA_CCT"),
   IF('Reported Performance Table'!B489="Outdoor Luminaires",
    IF(OR('Reported Performance Table'!D489="Fuel Pump Canopy Luminaires",'Reported Performance Table'!D489="Sports Lighting"),
     IF('Reported Performance Table'!F489="Premium","Premium_Sports_and_Fuel_Pump_CCT", "Sports_and_Fuel_Pump_CCT"),
     IF('Reported Performance Table'!F489="Premium","Premium_Outdoor_CCT","Outdoor_CCT")),
    IF('Reported Performance Table'!F489="Premium","Premium_CCT","Reported_CCT"))))</f>
        <v/>
      </c>
      <c r="K489" t="str">
        <f>IF('Reported Performance Table'!D489="","",IF(J489="LUNA_CCT",VLOOKUP('Reported Performance Table'!D489,'Master List'!$B$45:$E$143,4,FALSE),"Reported_BUG"))</f>
        <v/>
      </c>
      <c r="L489" t="str">
        <f>IF('Reported Performance Table'!D489="","",IF(AND('Reported Performance Table'!$E489="Yes",OR('Reported Performance Table'!$D489='Master List'!$B$45,'Reported Performance Table'!$D489='Master List'!$B$46,'Reported Performance Table'!$D489='Master List'!$B$47,'Reported Performance Table'!$D489='Master List'!$B$49,'Reported Performance Table'!$D489='Master List'!$B$51,'Reported Performance Table'!$D489='Master List'!$B$115,'Reported Performance Table'!$D489='Master List'!$B$118,'Reported Performance Table'!$D489='Master List'!$B$142)),"LUNA_Dimming","Dimming_Capability_and_Range"))</f>
        <v/>
      </c>
    </row>
    <row r="490" spans="1:12" x14ac:dyDescent="0.25">
      <c r="A490" s="54">
        <v>497</v>
      </c>
      <c r="B490" s="55"/>
      <c r="D490" s="21" t="e">
        <f>VLOOKUP('Reported Performance Table'!C490,'Master List'!$B$22:$C$41,2,FALSE)</f>
        <v>#N/A</v>
      </c>
      <c r="E490" t="e">
        <f>VLOOKUP('Reported Performance Table'!D490,'Master List'!$B$45:$C$143,2,FALSE)</f>
        <v>#N/A</v>
      </c>
      <c r="F490" t="e">
        <f>VLOOKUP('Reported Performance Table'!C490,'Master List'!$B$22:$D$42,3,FALSE)</f>
        <v>#N/A</v>
      </c>
      <c r="G490" s="100" t="e">
        <f>VLOOKUP('Reported Performance Table'!B490,'Master List'!$B$11:$D$19,3,FALSE)</f>
        <v>#N/A</v>
      </c>
      <c r="H490" t="e">
        <f t="shared" si="7"/>
        <v>#N/A</v>
      </c>
      <c r="I490" t="e">
        <f>IF(VLOOKUP('Reported Performance Table'!D490,'Master List'!$B$45:$D$143,3,FALSE)="","No",VLOOKUP('Reported Performance Table'!D490,'Master List'!$B$45:$D$143,3,FALSE))</f>
        <v>#N/A</v>
      </c>
      <c r="J490" s="178" t="str">
        <f>IF('Reported Performance Table'!D490="","",
  IF('Reported Performance Table'!E490="Yes",
   IF('Reported Performance Table'!F490="Premium","Premium_LUNA_CCT","LUNA_CCT"),
   IF('Reported Performance Table'!B490="Outdoor Luminaires",
    IF(OR('Reported Performance Table'!D490="Fuel Pump Canopy Luminaires",'Reported Performance Table'!D490="Sports Lighting"),
     IF('Reported Performance Table'!F490="Premium","Premium_Sports_and_Fuel_Pump_CCT", "Sports_and_Fuel_Pump_CCT"),
     IF('Reported Performance Table'!F490="Premium","Premium_Outdoor_CCT","Outdoor_CCT")),
    IF('Reported Performance Table'!F490="Premium","Premium_CCT","Reported_CCT"))))</f>
        <v/>
      </c>
      <c r="K490" t="str">
        <f>IF('Reported Performance Table'!D490="","",IF(J490="LUNA_CCT",VLOOKUP('Reported Performance Table'!D490,'Master List'!$B$45:$E$143,4,FALSE),"Reported_BUG"))</f>
        <v/>
      </c>
      <c r="L490" t="str">
        <f>IF('Reported Performance Table'!D490="","",IF(AND('Reported Performance Table'!$E490="Yes",OR('Reported Performance Table'!$D490='Master List'!$B$45,'Reported Performance Table'!$D490='Master List'!$B$46,'Reported Performance Table'!$D490='Master List'!$B$47,'Reported Performance Table'!$D490='Master List'!$B$49,'Reported Performance Table'!$D490='Master List'!$B$51,'Reported Performance Table'!$D490='Master List'!$B$115,'Reported Performance Table'!$D490='Master List'!$B$118,'Reported Performance Table'!$D490='Master List'!$B$142)),"LUNA_Dimming","Dimming_Capability_and_Range"))</f>
        <v/>
      </c>
    </row>
    <row r="491" spans="1:12" x14ac:dyDescent="0.25">
      <c r="A491" s="54">
        <v>498</v>
      </c>
      <c r="B491" s="55"/>
      <c r="D491" s="21" t="e">
        <f>VLOOKUP('Reported Performance Table'!C491,'Master List'!$B$22:$C$41,2,FALSE)</f>
        <v>#N/A</v>
      </c>
      <c r="E491" t="e">
        <f>VLOOKUP('Reported Performance Table'!D491,'Master List'!$B$45:$C$143,2,FALSE)</f>
        <v>#N/A</v>
      </c>
      <c r="F491" t="e">
        <f>VLOOKUP('Reported Performance Table'!C491,'Master List'!$B$22:$D$42,3,FALSE)</f>
        <v>#N/A</v>
      </c>
      <c r="G491" s="100" t="e">
        <f>VLOOKUP('Reported Performance Table'!B491,'Master List'!$B$11:$D$19,3,FALSE)</f>
        <v>#N/A</v>
      </c>
      <c r="H491" t="e">
        <f t="shared" si="7"/>
        <v>#N/A</v>
      </c>
      <c r="I491" t="e">
        <f>IF(VLOOKUP('Reported Performance Table'!D491,'Master List'!$B$45:$D$143,3,FALSE)="","No",VLOOKUP('Reported Performance Table'!D491,'Master List'!$B$45:$D$143,3,FALSE))</f>
        <v>#N/A</v>
      </c>
      <c r="J491" s="178" t="str">
        <f>IF('Reported Performance Table'!D491="","",
  IF('Reported Performance Table'!E491="Yes",
   IF('Reported Performance Table'!F491="Premium","Premium_LUNA_CCT","LUNA_CCT"),
   IF('Reported Performance Table'!B491="Outdoor Luminaires",
    IF(OR('Reported Performance Table'!D491="Fuel Pump Canopy Luminaires",'Reported Performance Table'!D491="Sports Lighting"),
     IF('Reported Performance Table'!F491="Premium","Premium_Sports_and_Fuel_Pump_CCT", "Sports_and_Fuel_Pump_CCT"),
     IF('Reported Performance Table'!F491="Premium","Premium_Outdoor_CCT","Outdoor_CCT")),
    IF('Reported Performance Table'!F491="Premium","Premium_CCT","Reported_CCT"))))</f>
        <v/>
      </c>
      <c r="K491" t="str">
        <f>IF('Reported Performance Table'!D491="","",IF(J491="LUNA_CCT",VLOOKUP('Reported Performance Table'!D491,'Master List'!$B$45:$E$143,4,FALSE),"Reported_BUG"))</f>
        <v/>
      </c>
      <c r="L491" t="str">
        <f>IF('Reported Performance Table'!D491="","",IF(AND('Reported Performance Table'!$E491="Yes",OR('Reported Performance Table'!$D491='Master List'!$B$45,'Reported Performance Table'!$D491='Master List'!$B$46,'Reported Performance Table'!$D491='Master List'!$B$47,'Reported Performance Table'!$D491='Master List'!$B$49,'Reported Performance Table'!$D491='Master List'!$B$51,'Reported Performance Table'!$D491='Master List'!$B$115,'Reported Performance Table'!$D491='Master List'!$B$118,'Reported Performance Table'!$D491='Master List'!$B$142)),"LUNA_Dimming","Dimming_Capability_and_Range"))</f>
        <v/>
      </c>
    </row>
    <row r="492" spans="1:12" x14ac:dyDescent="0.25">
      <c r="A492" s="54">
        <v>499</v>
      </c>
      <c r="B492" s="55"/>
      <c r="D492" s="21" t="e">
        <f>VLOOKUP('Reported Performance Table'!C492,'Master List'!$B$22:$C$41,2,FALSE)</f>
        <v>#N/A</v>
      </c>
      <c r="E492" t="e">
        <f>VLOOKUP('Reported Performance Table'!D492,'Master List'!$B$45:$C$143,2,FALSE)</f>
        <v>#N/A</v>
      </c>
      <c r="F492" t="e">
        <f>VLOOKUP('Reported Performance Table'!C492,'Master List'!$B$22:$D$42,3,FALSE)</f>
        <v>#N/A</v>
      </c>
      <c r="G492" s="100" t="e">
        <f>VLOOKUP('Reported Performance Table'!B492,'Master List'!$B$11:$D$19,3,FALSE)</f>
        <v>#N/A</v>
      </c>
      <c r="H492" t="e">
        <f t="shared" si="7"/>
        <v>#N/A</v>
      </c>
      <c r="I492" t="e">
        <f>IF(VLOOKUP('Reported Performance Table'!D492,'Master List'!$B$45:$D$143,3,FALSE)="","No",VLOOKUP('Reported Performance Table'!D492,'Master List'!$B$45:$D$143,3,FALSE))</f>
        <v>#N/A</v>
      </c>
      <c r="J492" s="178" t="str">
        <f>IF('Reported Performance Table'!D492="","",
  IF('Reported Performance Table'!E492="Yes",
   IF('Reported Performance Table'!F492="Premium","Premium_LUNA_CCT","LUNA_CCT"),
   IF('Reported Performance Table'!B492="Outdoor Luminaires",
    IF(OR('Reported Performance Table'!D492="Fuel Pump Canopy Luminaires",'Reported Performance Table'!D492="Sports Lighting"),
     IF('Reported Performance Table'!F492="Premium","Premium_Sports_and_Fuel_Pump_CCT", "Sports_and_Fuel_Pump_CCT"),
     IF('Reported Performance Table'!F492="Premium","Premium_Outdoor_CCT","Outdoor_CCT")),
    IF('Reported Performance Table'!F492="Premium","Premium_CCT","Reported_CCT"))))</f>
        <v/>
      </c>
      <c r="K492" t="str">
        <f>IF('Reported Performance Table'!D492="","",IF(J492="LUNA_CCT",VLOOKUP('Reported Performance Table'!D492,'Master List'!$B$45:$E$143,4,FALSE),"Reported_BUG"))</f>
        <v/>
      </c>
      <c r="L492" t="str">
        <f>IF('Reported Performance Table'!D492="","",IF(AND('Reported Performance Table'!$E492="Yes",OR('Reported Performance Table'!$D492='Master List'!$B$45,'Reported Performance Table'!$D492='Master List'!$B$46,'Reported Performance Table'!$D492='Master List'!$B$47,'Reported Performance Table'!$D492='Master List'!$B$49,'Reported Performance Table'!$D492='Master List'!$B$51,'Reported Performance Table'!$D492='Master List'!$B$115,'Reported Performance Table'!$D492='Master List'!$B$118,'Reported Performance Table'!$D492='Master List'!$B$142)),"LUNA_Dimming","Dimming_Capability_and_Range"))</f>
        <v/>
      </c>
    </row>
    <row r="493" spans="1:12" x14ac:dyDescent="0.25">
      <c r="A493" s="54">
        <v>500</v>
      </c>
      <c r="B493" s="55"/>
      <c r="D493" s="21" t="e">
        <f>VLOOKUP('Reported Performance Table'!C493,'Master List'!$B$22:$C$41,2,FALSE)</f>
        <v>#N/A</v>
      </c>
      <c r="E493" t="e">
        <f>VLOOKUP('Reported Performance Table'!D493,'Master List'!$B$45:$C$143,2,FALSE)</f>
        <v>#N/A</v>
      </c>
      <c r="F493" t="e">
        <f>VLOOKUP('Reported Performance Table'!C493,'Master List'!$B$22:$D$42,3,FALSE)</f>
        <v>#N/A</v>
      </c>
      <c r="G493" s="100" t="e">
        <f>VLOOKUP('Reported Performance Table'!B493,'Master List'!$B$11:$D$19,3,FALSE)</f>
        <v>#N/A</v>
      </c>
      <c r="H493" t="e">
        <f t="shared" si="7"/>
        <v>#N/A</v>
      </c>
      <c r="I493" t="e">
        <f>IF(VLOOKUP('Reported Performance Table'!D493,'Master List'!$B$45:$D$143,3,FALSE)="","No",VLOOKUP('Reported Performance Table'!D493,'Master List'!$B$45:$D$143,3,FALSE))</f>
        <v>#N/A</v>
      </c>
      <c r="J493" s="178" t="str">
        <f>IF('Reported Performance Table'!D493="","",
  IF('Reported Performance Table'!E493="Yes",
   IF('Reported Performance Table'!F493="Premium","Premium_LUNA_CCT","LUNA_CCT"),
   IF('Reported Performance Table'!B493="Outdoor Luminaires",
    IF(OR('Reported Performance Table'!D493="Fuel Pump Canopy Luminaires",'Reported Performance Table'!D493="Sports Lighting"),
     IF('Reported Performance Table'!F493="Premium","Premium_Sports_and_Fuel_Pump_CCT", "Sports_and_Fuel_Pump_CCT"),
     IF('Reported Performance Table'!F493="Premium","Premium_Outdoor_CCT","Outdoor_CCT")),
    IF('Reported Performance Table'!F493="Premium","Premium_CCT","Reported_CCT"))))</f>
        <v/>
      </c>
      <c r="K493" t="str">
        <f>IF('Reported Performance Table'!D493="","",IF(J493="LUNA_CCT",VLOOKUP('Reported Performance Table'!D493,'Master List'!$B$45:$E$143,4,FALSE),"Reported_BUG"))</f>
        <v/>
      </c>
      <c r="L493" t="str">
        <f>IF('Reported Performance Table'!D493="","",IF(AND('Reported Performance Table'!$E493="Yes",OR('Reported Performance Table'!$D493='Master List'!$B$45,'Reported Performance Table'!$D493='Master List'!$B$46,'Reported Performance Table'!$D493='Master List'!$B$47,'Reported Performance Table'!$D493='Master List'!$B$49,'Reported Performance Table'!$D493='Master List'!$B$51,'Reported Performance Table'!$D493='Master List'!$B$115,'Reported Performance Table'!$D493='Master List'!$B$118,'Reported Performance Table'!$D493='Master List'!$B$142)),"LUNA_Dimming","Dimming_Capability_and_Range"))</f>
        <v/>
      </c>
    </row>
    <row r="494" spans="1:12" x14ac:dyDescent="0.25">
      <c r="A494" s="54">
        <v>501</v>
      </c>
      <c r="B494" s="55"/>
      <c r="D494" s="21" t="e">
        <f>VLOOKUP('Reported Performance Table'!C494,'Master List'!$B$22:$C$41,2,FALSE)</f>
        <v>#N/A</v>
      </c>
      <c r="E494" t="e">
        <f>VLOOKUP('Reported Performance Table'!D494,'Master List'!$B$45:$C$143,2,FALSE)</f>
        <v>#N/A</v>
      </c>
      <c r="F494" t="e">
        <f>VLOOKUP('Reported Performance Table'!C494,'Master List'!$B$22:$D$42,3,FALSE)</f>
        <v>#N/A</v>
      </c>
      <c r="G494" s="100" t="e">
        <f>VLOOKUP('Reported Performance Table'!B494,'Master List'!$B$11:$D$19,3,FALSE)</f>
        <v>#N/A</v>
      </c>
      <c r="H494" t="e">
        <f t="shared" si="7"/>
        <v>#N/A</v>
      </c>
      <c r="I494" t="e">
        <f>IF(VLOOKUP('Reported Performance Table'!D494,'Master List'!$B$45:$D$143,3,FALSE)="","No",VLOOKUP('Reported Performance Table'!D494,'Master List'!$B$45:$D$143,3,FALSE))</f>
        <v>#N/A</v>
      </c>
      <c r="J494" s="178" t="str">
        <f>IF('Reported Performance Table'!D494="","",
  IF('Reported Performance Table'!E494="Yes",
   IF('Reported Performance Table'!F494="Premium","Premium_LUNA_CCT","LUNA_CCT"),
   IF('Reported Performance Table'!B494="Outdoor Luminaires",
    IF(OR('Reported Performance Table'!D494="Fuel Pump Canopy Luminaires",'Reported Performance Table'!D494="Sports Lighting"),
     IF('Reported Performance Table'!F494="Premium","Premium_Sports_and_Fuel_Pump_CCT", "Sports_and_Fuel_Pump_CCT"),
     IF('Reported Performance Table'!F494="Premium","Premium_Outdoor_CCT","Outdoor_CCT")),
    IF('Reported Performance Table'!F494="Premium","Premium_CCT","Reported_CCT"))))</f>
        <v/>
      </c>
      <c r="K494" t="str">
        <f>IF('Reported Performance Table'!D494="","",IF(J494="LUNA_CCT",VLOOKUP('Reported Performance Table'!D494,'Master List'!$B$45:$E$143,4,FALSE),"Reported_BUG"))</f>
        <v/>
      </c>
      <c r="L494" t="str">
        <f>IF('Reported Performance Table'!D494="","",IF(AND('Reported Performance Table'!$E494="Yes",OR('Reported Performance Table'!$D494='Master List'!$B$45,'Reported Performance Table'!$D494='Master List'!$B$46,'Reported Performance Table'!$D494='Master List'!$B$47,'Reported Performance Table'!$D494='Master List'!$B$49,'Reported Performance Table'!$D494='Master List'!$B$51,'Reported Performance Table'!$D494='Master List'!$B$115,'Reported Performance Table'!$D494='Master List'!$B$118,'Reported Performance Table'!$D494='Master List'!$B$142)),"LUNA_Dimming","Dimming_Capability_and_Range"))</f>
        <v/>
      </c>
    </row>
    <row r="495" spans="1:12" x14ac:dyDescent="0.25">
      <c r="A495" s="54">
        <v>502</v>
      </c>
      <c r="B495" s="55"/>
      <c r="D495" s="21" t="e">
        <f>VLOOKUP('Reported Performance Table'!C495,'Master List'!$B$22:$C$41,2,FALSE)</f>
        <v>#N/A</v>
      </c>
      <c r="E495" t="e">
        <f>VLOOKUP('Reported Performance Table'!D495,'Master List'!$B$45:$C$143,2,FALSE)</f>
        <v>#N/A</v>
      </c>
      <c r="F495" t="e">
        <f>VLOOKUP('Reported Performance Table'!C495,'Master List'!$B$22:$D$42,3,FALSE)</f>
        <v>#N/A</v>
      </c>
      <c r="G495" s="100" t="e">
        <f>VLOOKUP('Reported Performance Table'!B495,'Master List'!$B$11:$D$19,3,FALSE)</f>
        <v>#N/A</v>
      </c>
      <c r="H495" t="e">
        <f t="shared" si="7"/>
        <v>#N/A</v>
      </c>
      <c r="I495" t="e">
        <f>IF(VLOOKUP('Reported Performance Table'!D495,'Master List'!$B$45:$D$143,3,FALSE)="","No",VLOOKUP('Reported Performance Table'!D495,'Master List'!$B$45:$D$143,3,FALSE))</f>
        <v>#N/A</v>
      </c>
      <c r="J495" s="178" t="str">
        <f>IF('Reported Performance Table'!D495="","",
  IF('Reported Performance Table'!E495="Yes",
   IF('Reported Performance Table'!F495="Premium","Premium_LUNA_CCT","LUNA_CCT"),
   IF('Reported Performance Table'!B495="Outdoor Luminaires",
    IF(OR('Reported Performance Table'!D495="Fuel Pump Canopy Luminaires",'Reported Performance Table'!D495="Sports Lighting"),
     IF('Reported Performance Table'!F495="Premium","Premium_Sports_and_Fuel_Pump_CCT", "Sports_and_Fuel_Pump_CCT"),
     IF('Reported Performance Table'!F495="Premium","Premium_Outdoor_CCT","Outdoor_CCT")),
    IF('Reported Performance Table'!F495="Premium","Premium_CCT","Reported_CCT"))))</f>
        <v/>
      </c>
      <c r="K495" t="str">
        <f>IF('Reported Performance Table'!D495="","",IF(J495="LUNA_CCT",VLOOKUP('Reported Performance Table'!D495,'Master List'!$B$45:$E$143,4,FALSE),"Reported_BUG"))</f>
        <v/>
      </c>
      <c r="L495" t="str">
        <f>IF('Reported Performance Table'!D495="","",IF(AND('Reported Performance Table'!$E495="Yes",OR('Reported Performance Table'!$D495='Master List'!$B$45,'Reported Performance Table'!$D495='Master List'!$B$46,'Reported Performance Table'!$D495='Master List'!$B$47,'Reported Performance Table'!$D495='Master List'!$B$49,'Reported Performance Table'!$D495='Master List'!$B$51,'Reported Performance Table'!$D495='Master List'!$B$115,'Reported Performance Table'!$D495='Master List'!$B$118,'Reported Performance Table'!$D495='Master List'!$B$142)),"LUNA_Dimming","Dimming_Capability_and_Range"))</f>
        <v/>
      </c>
    </row>
    <row r="496" spans="1:12" x14ac:dyDescent="0.25">
      <c r="A496" s="54">
        <v>503</v>
      </c>
      <c r="B496" s="55"/>
      <c r="D496" s="21" t="e">
        <f>VLOOKUP('Reported Performance Table'!C496,'Master List'!$B$22:$C$41,2,FALSE)</f>
        <v>#N/A</v>
      </c>
      <c r="E496" t="e">
        <f>VLOOKUP('Reported Performance Table'!D496,'Master List'!$B$45:$C$143,2,FALSE)</f>
        <v>#N/A</v>
      </c>
      <c r="F496" t="e">
        <f>VLOOKUP('Reported Performance Table'!C496,'Master List'!$B$22:$D$42,3,FALSE)</f>
        <v>#N/A</v>
      </c>
      <c r="G496" s="100" t="e">
        <f>VLOOKUP('Reported Performance Table'!B496,'Master List'!$B$11:$D$19,3,FALSE)</f>
        <v>#N/A</v>
      </c>
      <c r="H496" t="e">
        <f t="shared" si="7"/>
        <v>#N/A</v>
      </c>
      <c r="I496" t="e">
        <f>IF(VLOOKUP('Reported Performance Table'!D496,'Master List'!$B$45:$D$143,3,FALSE)="","No",VLOOKUP('Reported Performance Table'!D496,'Master List'!$B$45:$D$143,3,FALSE))</f>
        <v>#N/A</v>
      </c>
      <c r="J496" s="178" t="str">
        <f>IF('Reported Performance Table'!D496="","",
  IF('Reported Performance Table'!E496="Yes",
   IF('Reported Performance Table'!F496="Premium","Premium_LUNA_CCT","LUNA_CCT"),
   IF('Reported Performance Table'!B496="Outdoor Luminaires",
    IF(OR('Reported Performance Table'!D496="Fuel Pump Canopy Luminaires",'Reported Performance Table'!D496="Sports Lighting"),
     IF('Reported Performance Table'!F496="Premium","Premium_Sports_and_Fuel_Pump_CCT", "Sports_and_Fuel_Pump_CCT"),
     IF('Reported Performance Table'!F496="Premium","Premium_Outdoor_CCT","Outdoor_CCT")),
    IF('Reported Performance Table'!F496="Premium","Premium_CCT","Reported_CCT"))))</f>
        <v/>
      </c>
      <c r="K496" t="str">
        <f>IF('Reported Performance Table'!D496="","",IF(J496="LUNA_CCT",VLOOKUP('Reported Performance Table'!D496,'Master List'!$B$45:$E$143,4,FALSE),"Reported_BUG"))</f>
        <v/>
      </c>
      <c r="L496" t="str">
        <f>IF('Reported Performance Table'!D496="","",IF(AND('Reported Performance Table'!$E496="Yes",OR('Reported Performance Table'!$D496='Master List'!$B$45,'Reported Performance Table'!$D496='Master List'!$B$46,'Reported Performance Table'!$D496='Master List'!$B$47,'Reported Performance Table'!$D496='Master List'!$B$49,'Reported Performance Table'!$D496='Master List'!$B$51,'Reported Performance Table'!$D496='Master List'!$B$115,'Reported Performance Table'!$D496='Master List'!$B$118,'Reported Performance Table'!$D496='Master List'!$B$142)),"LUNA_Dimming","Dimming_Capability_and_Range"))</f>
        <v/>
      </c>
    </row>
    <row r="497" spans="1:12" x14ac:dyDescent="0.25">
      <c r="A497" s="54">
        <v>504</v>
      </c>
      <c r="B497" s="55"/>
      <c r="D497" s="21" t="e">
        <f>VLOOKUP('Reported Performance Table'!C497,'Master List'!$B$22:$C$41,2,FALSE)</f>
        <v>#N/A</v>
      </c>
      <c r="E497" t="e">
        <f>VLOOKUP('Reported Performance Table'!D497,'Master List'!$B$45:$C$143,2,FALSE)</f>
        <v>#N/A</v>
      </c>
      <c r="F497" t="e">
        <f>VLOOKUP('Reported Performance Table'!C497,'Master List'!$B$22:$D$42,3,FALSE)</f>
        <v>#N/A</v>
      </c>
      <c r="G497" s="100" t="e">
        <f>VLOOKUP('Reported Performance Table'!B497,'Master List'!$B$11:$D$19,3,FALSE)</f>
        <v>#N/A</v>
      </c>
      <c r="H497" t="e">
        <f t="shared" si="7"/>
        <v>#N/A</v>
      </c>
      <c r="I497" t="e">
        <f>IF(VLOOKUP('Reported Performance Table'!D497,'Master List'!$B$45:$D$143,3,FALSE)="","No",VLOOKUP('Reported Performance Table'!D497,'Master List'!$B$45:$D$143,3,FALSE))</f>
        <v>#N/A</v>
      </c>
      <c r="J497" s="178" t="str">
        <f>IF('Reported Performance Table'!D497="","",
  IF('Reported Performance Table'!E497="Yes",
   IF('Reported Performance Table'!F497="Premium","Premium_LUNA_CCT","LUNA_CCT"),
   IF('Reported Performance Table'!B497="Outdoor Luminaires",
    IF(OR('Reported Performance Table'!D497="Fuel Pump Canopy Luminaires",'Reported Performance Table'!D497="Sports Lighting"),
     IF('Reported Performance Table'!F497="Premium","Premium_Sports_and_Fuel_Pump_CCT", "Sports_and_Fuel_Pump_CCT"),
     IF('Reported Performance Table'!F497="Premium","Premium_Outdoor_CCT","Outdoor_CCT")),
    IF('Reported Performance Table'!F497="Premium","Premium_CCT","Reported_CCT"))))</f>
        <v/>
      </c>
      <c r="K497" t="str">
        <f>IF('Reported Performance Table'!D497="","",IF(J497="LUNA_CCT",VLOOKUP('Reported Performance Table'!D497,'Master List'!$B$45:$E$143,4,FALSE),"Reported_BUG"))</f>
        <v/>
      </c>
      <c r="L497" t="str">
        <f>IF('Reported Performance Table'!D497="","",IF(AND('Reported Performance Table'!$E497="Yes",OR('Reported Performance Table'!$D497='Master List'!$B$45,'Reported Performance Table'!$D497='Master List'!$B$46,'Reported Performance Table'!$D497='Master List'!$B$47,'Reported Performance Table'!$D497='Master List'!$B$49,'Reported Performance Table'!$D497='Master List'!$B$51,'Reported Performance Table'!$D497='Master List'!$B$115,'Reported Performance Table'!$D497='Master List'!$B$118,'Reported Performance Table'!$D497='Master List'!$B$142)),"LUNA_Dimming","Dimming_Capability_and_Range"))</f>
        <v/>
      </c>
    </row>
    <row r="498" spans="1:12" x14ac:dyDescent="0.25">
      <c r="A498" s="54">
        <v>505</v>
      </c>
      <c r="B498" s="55"/>
      <c r="D498" s="21" t="e">
        <f>VLOOKUP('Reported Performance Table'!C498,'Master List'!$B$22:$C$41,2,FALSE)</f>
        <v>#N/A</v>
      </c>
      <c r="E498" t="e">
        <f>VLOOKUP('Reported Performance Table'!D498,'Master List'!$B$45:$C$143,2,FALSE)</f>
        <v>#N/A</v>
      </c>
      <c r="F498" t="e">
        <f>VLOOKUP('Reported Performance Table'!C498,'Master List'!$B$22:$D$42,3,FALSE)</f>
        <v>#N/A</v>
      </c>
      <c r="G498" s="100" t="e">
        <f>VLOOKUP('Reported Performance Table'!B498,'Master List'!$B$11:$D$19,3,FALSE)</f>
        <v>#N/A</v>
      </c>
      <c r="H498" t="e">
        <f t="shared" si="7"/>
        <v>#N/A</v>
      </c>
      <c r="I498" t="e">
        <f>IF(VLOOKUP('Reported Performance Table'!D498,'Master List'!$B$45:$D$143,3,FALSE)="","No",VLOOKUP('Reported Performance Table'!D498,'Master List'!$B$45:$D$143,3,FALSE))</f>
        <v>#N/A</v>
      </c>
      <c r="J498" s="178" t="str">
        <f>IF('Reported Performance Table'!D498="","",
  IF('Reported Performance Table'!E498="Yes",
   IF('Reported Performance Table'!F498="Premium","Premium_LUNA_CCT","LUNA_CCT"),
   IF('Reported Performance Table'!B498="Outdoor Luminaires",
    IF(OR('Reported Performance Table'!D498="Fuel Pump Canopy Luminaires",'Reported Performance Table'!D498="Sports Lighting"),
     IF('Reported Performance Table'!F498="Premium","Premium_Sports_and_Fuel_Pump_CCT", "Sports_and_Fuel_Pump_CCT"),
     IF('Reported Performance Table'!F498="Premium","Premium_Outdoor_CCT","Outdoor_CCT")),
    IF('Reported Performance Table'!F498="Premium","Premium_CCT","Reported_CCT"))))</f>
        <v/>
      </c>
      <c r="K498" t="str">
        <f>IF('Reported Performance Table'!D498="","",IF(J498="LUNA_CCT",VLOOKUP('Reported Performance Table'!D498,'Master List'!$B$45:$E$143,4,FALSE),"Reported_BUG"))</f>
        <v/>
      </c>
      <c r="L498" t="str">
        <f>IF('Reported Performance Table'!D498="","",IF(AND('Reported Performance Table'!$E498="Yes",OR('Reported Performance Table'!$D498='Master List'!$B$45,'Reported Performance Table'!$D498='Master List'!$B$46,'Reported Performance Table'!$D498='Master List'!$B$47,'Reported Performance Table'!$D498='Master List'!$B$49,'Reported Performance Table'!$D498='Master List'!$B$51,'Reported Performance Table'!$D498='Master List'!$B$115,'Reported Performance Table'!$D498='Master List'!$B$118,'Reported Performance Table'!$D498='Master List'!$B$142)),"LUNA_Dimming","Dimming_Capability_and_Range"))</f>
        <v/>
      </c>
    </row>
    <row r="499" spans="1:12" x14ac:dyDescent="0.25">
      <c r="A499" s="54">
        <v>506</v>
      </c>
      <c r="B499" s="55"/>
      <c r="D499" s="21" t="e">
        <f>VLOOKUP('Reported Performance Table'!C499,'Master List'!$B$22:$C$41,2,FALSE)</f>
        <v>#N/A</v>
      </c>
      <c r="E499" t="e">
        <f>VLOOKUP('Reported Performance Table'!D499,'Master List'!$B$45:$C$143,2,FALSE)</f>
        <v>#N/A</v>
      </c>
      <c r="F499" t="e">
        <f>VLOOKUP('Reported Performance Table'!C499,'Master List'!$B$22:$D$42,3,FALSE)</f>
        <v>#N/A</v>
      </c>
      <c r="G499" s="100" t="e">
        <f>VLOOKUP('Reported Performance Table'!B499,'Master List'!$B$11:$D$19,3,FALSE)</f>
        <v>#N/A</v>
      </c>
      <c r="H499" t="e">
        <f t="shared" si="7"/>
        <v>#N/A</v>
      </c>
      <c r="I499" t="e">
        <f>IF(VLOOKUP('Reported Performance Table'!D499,'Master List'!$B$45:$D$143,3,FALSE)="","No",VLOOKUP('Reported Performance Table'!D499,'Master List'!$B$45:$D$143,3,FALSE))</f>
        <v>#N/A</v>
      </c>
      <c r="J499" s="178" t="str">
        <f>IF('Reported Performance Table'!D499="","",
  IF('Reported Performance Table'!E499="Yes",
   IF('Reported Performance Table'!F499="Premium","Premium_LUNA_CCT","LUNA_CCT"),
   IF('Reported Performance Table'!B499="Outdoor Luminaires",
    IF(OR('Reported Performance Table'!D499="Fuel Pump Canopy Luminaires",'Reported Performance Table'!D499="Sports Lighting"),
     IF('Reported Performance Table'!F499="Premium","Premium_Sports_and_Fuel_Pump_CCT", "Sports_and_Fuel_Pump_CCT"),
     IF('Reported Performance Table'!F499="Premium","Premium_Outdoor_CCT","Outdoor_CCT")),
    IF('Reported Performance Table'!F499="Premium","Premium_CCT","Reported_CCT"))))</f>
        <v/>
      </c>
      <c r="K499" t="str">
        <f>IF('Reported Performance Table'!D499="","",IF(J499="LUNA_CCT",VLOOKUP('Reported Performance Table'!D499,'Master List'!$B$45:$E$143,4,FALSE),"Reported_BUG"))</f>
        <v/>
      </c>
      <c r="L499" t="str">
        <f>IF('Reported Performance Table'!D499="","",IF(AND('Reported Performance Table'!$E499="Yes",OR('Reported Performance Table'!$D499='Master List'!$B$45,'Reported Performance Table'!$D499='Master List'!$B$46,'Reported Performance Table'!$D499='Master List'!$B$47,'Reported Performance Table'!$D499='Master List'!$B$49,'Reported Performance Table'!$D499='Master List'!$B$51,'Reported Performance Table'!$D499='Master List'!$B$115,'Reported Performance Table'!$D499='Master List'!$B$118,'Reported Performance Table'!$D499='Master List'!$B$142)),"LUNA_Dimming","Dimming_Capability_and_Range"))</f>
        <v/>
      </c>
    </row>
    <row r="500" spans="1:12" x14ac:dyDescent="0.25">
      <c r="A500" s="54">
        <v>507</v>
      </c>
      <c r="B500" s="55"/>
      <c r="D500" s="21" t="e">
        <f>VLOOKUP('Reported Performance Table'!C500,'Master List'!$B$22:$C$41,2,FALSE)</f>
        <v>#N/A</v>
      </c>
      <c r="E500" t="e">
        <f>VLOOKUP('Reported Performance Table'!D500,'Master List'!$B$45:$C$143,2,FALSE)</f>
        <v>#N/A</v>
      </c>
      <c r="F500" t="e">
        <f>VLOOKUP('Reported Performance Table'!C500,'Master List'!$B$22:$D$42,3,FALSE)</f>
        <v>#N/A</v>
      </c>
      <c r="G500" s="100" t="e">
        <f>VLOOKUP('Reported Performance Table'!B500,'Master List'!$B$11:$D$19,3,FALSE)</f>
        <v>#N/A</v>
      </c>
      <c r="H500" t="e">
        <f t="shared" si="7"/>
        <v>#N/A</v>
      </c>
      <c r="I500" t="e">
        <f>IF(VLOOKUP('Reported Performance Table'!D500,'Master List'!$B$45:$D$143,3,FALSE)="","No",VLOOKUP('Reported Performance Table'!D500,'Master List'!$B$45:$D$143,3,FALSE))</f>
        <v>#N/A</v>
      </c>
      <c r="J500" s="178" t="str">
        <f>IF('Reported Performance Table'!D500="","",
  IF('Reported Performance Table'!E500="Yes",
   IF('Reported Performance Table'!F500="Premium","Premium_LUNA_CCT","LUNA_CCT"),
   IF('Reported Performance Table'!B500="Outdoor Luminaires",
    IF(OR('Reported Performance Table'!D500="Fuel Pump Canopy Luminaires",'Reported Performance Table'!D500="Sports Lighting"),
     IF('Reported Performance Table'!F500="Premium","Premium_Sports_and_Fuel_Pump_CCT", "Sports_and_Fuel_Pump_CCT"),
     IF('Reported Performance Table'!F500="Premium","Premium_Outdoor_CCT","Outdoor_CCT")),
    IF('Reported Performance Table'!F500="Premium","Premium_CCT","Reported_CCT"))))</f>
        <v/>
      </c>
      <c r="K500" t="str">
        <f>IF('Reported Performance Table'!D500="","",IF(J500="LUNA_CCT",VLOOKUP('Reported Performance Table'!D500,'Master List'!$B$45:$E$143,4,FALSE),"Reported_BUG"))</f>
        <v/>
      </c>
      <c r="L500" t="str">
        <f>IF('Reported Performance Table'!D500="","",IF(AND('Reported Performance Table'!$E500="Yes",OR('Reported Performance Table'!$D500='Master List'!$B$45,'Reported Performance Table'!$D500='Master List'!$B$46,'Reported Performance Table'!$D500='Master List'!$B$47,'Reported Performance Table'!$D500='Master List'!$B$49,'Reported Performance Table'!$D500='Master List'!$B$51,'Reported Performance Table'!$D500='Master List'!$B$115,'Reported Performance Table'!$D500='Master List'!$B$118,'Reported Performance Table'!$D500='Master List'!$B$142)),"LUNA_Dimming","Dimming_Capability_and_Range"))</f>
        <v/>
      </c>
    </row>
    <row r="501" spans="1:12" x14ac:dyDescent="0.25">
      <c r="A501" s="54">
        <v>508</v>
      </c>
      <c r="B501" s="55"/>
      <c r="D501" s="21" t="e">
        <f>VLOOKUP('Reported Performance Table'!C501,'Master List'!$B$22:$C$41,2,FALSE)</f>
        <v>#N/A</v>
      </c>
      <c r="E501" t="e">
        <f>VLOOKUP('Reported Performance Table'!D501,'Master List'!$B$45:$C$143,2,FALSE)</f>
        <v>#N/A</v>
      </c>
      <c r="F501" t="e">
        <f>VLOOKUP('Reported Performance Table'!C501,'Master List'!$B$22:$D$42,3,FALSE)</f>
        <v>#N/A</v>
      </c>
      <c r="G501" s="100" t="e">
        <f>VLOOKUP('Reported Performance Table'!B501,'Master List'!$B$11:$D$19,3,FALSE)</f>
        <v>#N/A</v>
      </c>
      <c r="H501" t="e">
        <f t="shared" si="7"/>
        <v>#N/A</v>
      </c>
      <c r="I501" t="e">
        <f>IF(VLOOKUP('Reported Performance Table'!D501,'Master List'!$B$45:$D$143,3,FALSE)="","No",VLOOKUP('Reported Performance Table'!D501,'Master List'!$B$45:$D$143,3,FALSE))</f>
        <v>#N/A</v>
      </c>
      <c r="J501" s="178" t="str">
        <f>IF('Reported Performance Table'!D501="","",
  IF('Reported Performance Table'!E501="Yes",
   IF('Reported Performance Table'!F501="Premium","Premium_LUNA_CCT","LUNA_CCT"),
   IF('Reported Performance Table'!B501="Outdoor Luminaires",
    IF(OR('Reported Performance Table'!D501="Fuel Pump Canopy Luminaires",'Reported Performance Table'!D501="Sports Lighting"),
     IF('Reported Performance Table'!F501="Premium","Premium_Sports_and_Fuel_Pump_CCT", "Sports_and_Fuel_Pump_CCT"),
     IF('Reported Performance Table'!F501="Premium","Premium_Outdoor_CCT","Outdoor_CCT")),
    IF('Reported Performance Table'!F501="Premium","Premium_CCT","Reported_CCT"))))</f>
        <v/>
      </c>
      <c r="K501" t="str">
        <f>IF('Reported Performance Table'!D501="","",IF(J501="LUNA_CCT",VLOOKUP('Reported Performance Table'!D501,'Master List'!$B$45:$E$143,4,FALSE),"Reported_BUG"))</f>
        <v/>
      </c>
      <c r="L501" t="str">
        <f>IF('Reported Performance Table'!D501="","",IF(AND('Reported Performance Table'!$E501="Yes",OR('Reported Performance Table'!$D501='Master List'!$B$45,'Reported Performance Table'!$D501='Master List'!$B$46,'Reported Performance Table'!$D501='Master List'!$B$47,'Reported Performance Table'!$D501='Master List'!$B$49,'Reported Performance Table'!$D501='Master List'!$B$51,'Reported Performance Table'!$D501='Master List'!$B$115,'Reported Performance Table'!$D501='Master List'!$B$118,'Reported Performance Table'!$D501='Master List'!$B$142)),"LUNA_Dimming","Dimming_Capability_and_Range"))</f>
        <v/>
      </c>
    </row>
    <row r="502" spans="1:12" x14ac:dyDescent="0.25">
      <c r="A502" s="54">
        <v>509</v>
      </c>
      <c r="B502" s="55"/>
      <c r="D502" s="21" t="e">
        <f>VLOOKUP('Reported Performance Table'!C502,'Master List'!$B$22:$C$41,2,FALSE)</f>
        <v>#N/A</v>
      </c>
      <c r="E502" t="e">
        <f>VLOOKUP('Reported Performance Table'!D502,'Master List'!$B$45:$C$143,2,FALSE)</f>
        <v>#N/A</v>
      </c>
      <c r="F502" t="e">
        <f>VLOOKUP('Reported Performance Table'!C502,'Master List'!$B$22:$D$42,3,FALSE)</f>
        <v>#N/A</v>
      </c>
      <c r="G502" s="100" t="e">
        <f>VLOOKUP('Reported Performance Table'!B502,'Master List'!$B$11:$D$19,3,FALSE)</f>
        <v>#N/A</v>
      </c>
      <c r="H502" t="e">
        <f t="shared" si="7"/>
        <v>#N/A</v>
      </c>
      <c r="I502" t="e">
        <f>IF(VLOOKUP('Reported Performance Table'!D502,'Master List'!$B$45:$D$143,3,FALSE)="","No",VLOOKUP('Reported Performance Table'!D502,'Master List'!$B$45:$D$143,3,FALSE))</f>
        <v>#N/A</v>
      </c>
      <c r="J502" s="178" t="str">
        <f>IF('Reported Performance Table'!D502="","",
  IF('Reported Performance Table'!E502="Yes",
   IF('Reported Performance Table'!F502="Premium","Premium_LUNA_CCT","LUNA_CCT"),
   IF('Reported Performance Table'!B502="Outdoor Luminaires",
    IF(OR('Reported Performance Table'!D502="Fuel Pump Canopy Luminaires",'Reported Performance Table'!D502="Sports Lighting"),
     IF('Reported Performance Table'!F502="Premium","Premium_Sports_and_Fuel_Pump_CCT", "Sports_and_Fuel_Pump_CCT"),
     IF('Reported Performance Table'!F502="Premium","Premium_Outdoor_CCT","Outdoor_CCT")),
    IF('Reported Performance Table'!F502="Premium","Premium_CCT","Reported_CCT"))))</f>
        <v/>
      </c>
      <c r="K502" t="str">
        <f>IF('Reported Performance Table'!D502="","",IF(J502="LUNA_CCT",VLOOKUP('Reported Performance Table'!D502,'Master List'!$B$45:$E$143,4,FALSE),"Reported_BUG"))</f>
        <v/>
      </c>
      <c r="L502" t="str">
        <f>IF('Reported Performance Table'!D502="","",IF(AND('Reported Performance Table'!$E502="Yes",OR('Reported Performance Table'!$D502='Master List'!$B$45,'Reported Performance Table'!$D502='Master List'!$B$46,'Reported Performance Table'!$D502='Master List'!$B$47,'Reported Performance Table'!$D502='Master List'!$B$49,'Reported Performance Table'!$D502='Master List'!$B$51,'Reported Performance Table'!$D502='Master List'!$B$115,'Reported Performance Table'!$D502='Master List'!$B$118,'Reported Performance Table'!$D502='Master List'!$B$142)),"LUNA_Dimming","Dimming_Capability_and_Range"))</f>
        <v/>
      </c>
    </row>
    <row r="503" spans="1:12" x14ac:dyDescent="0.25">
      <c r="A503" s="54">
        <v>510</v>
      </c>
      <c r="B503" s="55"/>
      <c r="D503" s="21" t="e">
        <f>VLOOKUP('Reported Performance Table'!C503,'Master List'!$B$22:$C$41,2,FALSE)</f>
        <v>#N/A</v>
      </c>
      <c r="E503" t="e">
        <f>VLOOKUP('Reported Performance Table'!D503,'Master List'!$B$45:$C$143,2,FALSE)</f>
        <v>#N/A</v>
      </c>
      <c r="F503" t="e">
        <f>VLOOKUP('Reported Performance Table'!C503,'Master List'!$B$22:$D$42,3,FALSE)</f>
        <v>#N/A</v>
      </c>
      <c r="G503" s="100" t="e">
        <f>VLOOKUP('Reported Performance Table'!B503,'Master List'!$B$11:$D$19,3,FALSE)</f>
        <v>#N/A</v>
      </c>
      <c r="H503" t="e">
        <f t="shared" si="7"/>
        <v>#N/A</v>
      </c>
      <c r="I503" t="e">
        <f>IF(VLOOKUP('Reported Performance Table'!D503,'Master List'!$B$45:$D$143,3,FALSE)="","No",VLOOKUP('Reported Performance Table'!D503,'Master List'!$B$45:$D$143,3,FALSE))</f>
        <v>#N/A</v>
      </c>
      <c r="J503" s="178" t="str">
        <f>IF('Reported Performance Table'!D503="","",
  IF('Reported Performance Table'!E503="Yes",
   IF('Reported Performance Table'!F503="Premium","Premium_LUNA_CCT","LUNA_CCT"),
   IF('Reported Performance Table'!B503="Outdoor Luminaires",
    IF(OR('Reported Performance Table'!D503="Fuel Pump Canopy Luminaires",'Reported Performance Table'!D503="Sports Lighting"),
     IF('Reported Performance Table'!F503="Premium","Premium_Sports_and_Fuel_Pump_CCT", "Sports_and_Fuel_Pump_CCT"),
     IF('Reported Performance Table'!F503="Premium","Premium_Outdoor_CCT","Outdoor_CCT")),
    IF('Reported Performance Table'!F503="Premium","Premium_CCT","Reported_CCT"))))</f>
        <v/>
      </c>
      <c r="K503" t="str">
        <f>IF('Reported Performance Table'!D503="","",IF(J503="LUNA_CCT",VLOOKUP('Reported Performance Table'!D503,'Master List'!$B$45:$E$143,4,FALSE),"Reported_BUG"))</f>
        <v/>
      </c>
      <c r="L503" t="str">
        <f>IF('Reported Performance Table'!D503="","",IF(AND('Reported Performance Table'!$E503="Yes",OR('Reported Performance Table'!$D503='Master List'!$B$45,'Reported Performance Table'!$D503='Master List'!$B$46,'Reported Performance Table'!$D503='Master List'!$B$47,'Reported Performance Table'!$D503='Master List'!$B$49,'Reported Performance Table'!$D503='Master List'!$B$51,'Reported Performance Table'!$D503='Master List'!$B$115,'Reported Performance Table'!$D503='Master List'!$B$118,'Reported Performance Table'!$D503='Master List'!$B$142)),"LUNA_Dimming","Dimming_Capability_and_Range"))</f>
        <v/>
      </c>
    </row>
    <row r="504" spans="1:12" x14ac:dyDescent="0.25">
      <c r="A504" s="54">
        <v>511</v>
      </c>
      <c r="B504" s="55"/>
      <c r="D504" s="21" t="e">
        <f>VLOOKUP('Reported Performance Table'!C504,'Master List'!$B$22:$C$41,2,FALSE)</f>
        <v>#N/A</v>
      </c>
      <c r="E504" t="e">
        <f>VLOOKUP('Reported Performance Table'!D504,'Master List'!$B$45:$C$143,2,FALSE)</f>
        <v>#N/A</v>
      </c>
      <c r="F504" t="e">
        <f>VLOOKUP('Reported Performance Table'!C504,'Master List'!$B$22:$D$42,3,FALSE)</f>
        <v>#N/A</v>
      </c>
      <c r="G504" s="100" t="e">
        <f>VLOOKUP('Reported Performance Table'!B504,'Master List'!$B$11:$D$19,3,FALSE)</f>
        <v>#N/A</v>
      </c>
      <c r="H504" t="e">
        <f t="shared" si="7"/>
        <v>#N/A</v>
      </c>
      <c r="I504" t="e">
        <f>IF(VLOOKUP('Reported Performance Table'!D504,'Master List'!$B$45:$D$143,3,FALSE)="","No",VLOOKUP('Reported Performance Table'!D504,'Master List'!$B$45:$D$143,3,FALSE))</f>
        <v>#N/A</v>
      </c>
      <c r="J504" s="178" t="str">
        <f>IF('Reported Performance Table'!D504="","",
  IF('Reported Performance Table'!E504="Yes",
   IF('Reported Performance Table'!F504="Premium","Premium_LUNA_CCT","LUNA_CCT"),
   IF('Reported Performance Table'!B504="Outdoor Luminaires",
    IF(OR('Reported Performance Table'!D504="Fuel Pump Canopy Luminaires",'Reported Performance Table'!D504="Sports Lighting"),
     IF('Reported Performance Table'!F504="Premium","Premium_Sports_and_Fuel_Pump_CCT", "Sports_and_Fuel_Pump_CCT"),
     IF('Reported Performance Table'!F504="Premium","Premium_Outdoor_CCT","Outdoor_CCT")),
    IF('Reported Performance Table'!F504="Premium","Premium_CCT","Reported_CCT"))))</f>
        <v/>
      </c>
      <c r="K504" t="str">
        <f>IF('Reported Performance Table'!D504="","",IF(J504="LUNA_CCT",VLOOKUP('Reported Performance Table'!D504,'Master List'!$B$45:$E$143,4,FALSE),"Reported_BUG"))</f>
        <v/>
      </c>
      <c r="L504" t="str">
        <f>IF('Reported Performance Table'!D504="","",IF(AND('Reported Performance Table'!$E504="Yes",OR('Reported Performance Table'!$D504='Master List'!$B$45,'Reported Performance Table'!$D504='Master List'!$B$46,'Reported Performance Table'!$D504='Master List'!$B$47,'Reported Performance Table'!$D504='Master List'!$B$49,'Reported Performance Table'!$D504='Master List'!$B$51,'Reported Performance Table'!$D504='Master List'!$B$115,'Reported Performance Table'!$D504='Master List'!$B$118,'Reported Performance Table'!$D504='Master List'!$B$142)),"LUNA_Dimming","Dimming_Capability_and_Range"))</f>
        <v/>
      </c>
    </row>
    <row r="505" spans="1:12" x14ac:dyDescent="0.25">
      <c r="A505" s="54">
        <v>512</v>
      </c>
      <c r="B505" s="55"/>
      <c r="D505" s="21" t="e">
        <f>VLOOKUP('Reported Performance Table'!C505,'Master List'!$B$22:$C$41,2,FALSE)</f>
        <v>#N/A</v>
      </c>
      <c r="E505" t="e">
        <f>VLOOKUP('Reported Performance Table'!D505,'Master List'!$B$45:$C$143,2,FALSE)</f>
        <v>#N/A</v>
      </c>
      <c r="F505" t="e">
        <f>VLOOKUP('Reported Performance Table'!C505,'Master List'!$B$22:$D$42,3,FALSE)</f>
        <v>#N/A</v>
      </c>
      <c r="G505" s="100" t="e">
        <f>VLOOKUP('Reported Performance Table'!B505,'Master List'!$B$11:$D$19,3,FALSE)</f>
        <v>#N/A</v>
      </c>
      <c r="H505" t="e">
        <f t="shared" si="7"/>
        <v>#N/A</v>
      </c>
      <c r="I505" t="e">
        <f>IF(VLOOKUP('Reported Performance Table'!D505,'Master List'!$B$45:$D$143,3,FALSE)="","No",VLOOKUP('Reported Performance Table'!D505,'Master List'!$B$45:$D$143,3,FALSE))</f>
        <v>#N/A</v>
      </c>
      <c r="J505" s="178" t="str">
        <f>IF('Reported Performance Table'!D505="","",
  IF('Reported Performance Table'!E505="Yes",
   IF('Reported Performance Table'!F505="Premium","Premium_LUNA_CCT","LUNA_CCT"),
   IF('Reported Performance Table'!B505="Outdoor Luminaires",
    IF(OR('Reported Performance Table'!D505="Fuel Pump Canopy Luminaires",'Reported Performance Table'!D505="Sports Lighting"),
     IF('Reported Performance Table'!F505="Premium","Premium_Sports_and_Fuel_Pump_CCT", "Sports_and_Fuel_Pump_CCT"),
     IF('Reported Performance Table'!F505="Premium","Premium_Outdoor_CCT","Outdoor_CCT")),
    IF('Reported Performance Table'!F505="Premium","Premium_CCT","Reported_CCT"))))</f>
        <v/>
      </c>
      <c r="K505" t="str">
        <f>IF('Reported Performance Table'!D505="","",IF(J505="LUNA_CCT",VLOOKUP('Reported Performance Table'!D505,'Master List'!$B$45:$E$143,4,FALSE),"Reported_BUG"))</f>
        <v/>
      </c>
      <c r="L505" t="str">
        <f>IF('Reported Performance Table'!D505="","",IF(AND('Reported Performance Table'!$E505="Yes",OR('Reported Performance Table'!$D505='Master List'!$B$45,'Reported Performance Table'!$D505='Master List'!$B$46,'Reported Performance Table'!$D505='Master List'!$B$47,'Reported Performance Table'!$D505='Master List'!$B$49,'Reported Performance Table'!$D505='Master List'!$B$51,'Reported Performance Table'!$D505='Master List'!$B$115,'Reported Performance Table'!$D505='Master List'!$B$118,'Reported Performance Table'!$D505='Master List'!$B$142)),"LUNA_Dimming","Dimming_Capability_and_Range"))</f>
        <v/>
      </c>
    </row>
    <row r="506" spans="1:12" x14ac:dyDescent="0.25">
      <c r="A506" s="54">
        <v>513</v>
      </c>
      <c r="B506" s="55"/>
      <c r="D506" s="21" t="e">
        <f>VLOOKUP('Reported Performance Table'!C506,'Master List'!$B$22:$C$41,2,FALSE)</f>
        <v>#N/A</v>
      </c>
      <c r="E506" t="e">
        <f>VLOOKUP('Reported Performance Table'!D506,'Master List'!$B$45:$C$143,2,FALSE)</f>
        <v>#N/A</v>
      </c>
      <c r="F506" t="e">
        <f>VLOOKUP('Reported Performance Table'!C506,'Master List'!$B$22:$D$42,3,FALSE)</f>
        <v>#N/A</v>
      </c>
      <c r="G506" s="100" t="e">
        <f>VLOOKUP('Reported Performance Table'!B506,'Master List'!$B$11:$D$19,3,FALSE)</f>
        <v>#N/A</v>
      </c>
      <c r="H506" t="e">
        <f t="shared" si="7"/>
        <v>#N/A</v>
      </c>
      <c r="I506" t="e">
        <f>IF(VLOOKUP('Reported Performance Table'!D506,'Master List'!$B$45:$D$143,3,FALSE)="","No",VLOOKUP('Reported Performance Table'!D506,'Master List'!$B$45:$D$143,3,FALSE))</f>
        <v>#N/A</v>
      </c>
      <c r="J506" s="178" t="str">
        <f>IF('Reported Performance Table'!D506="","",
  IF('Reported Performance Table'!E506="Yes",
   IF('Reported Performance Table'!F506="Premium","Premium_LUNA_CCT","LUNA_CCT"),
   IF('Reported Performance Table'!B506="Outdoor Luminaires",
    IF(OR('Reported Performance Table'!D506="Fuel Pump Canopy Luminaires",'Reported Performance Table'!D506="Sports Lighting"),
     IF('Reported Performance Table'!F506="Premium","Premium_Sports_and_Fuel_Pump_CCT", "Sports_and_Fuel_Pump_CCT"),
     IF('Reported Performance Table'!F506="Premium","Premium_Outdoor_CCT","Outdoor_CCT")),
    IF('Reported Performance Table'!F506="Premium","Premium_CCT","Reported_CCT"))))</f>
        <v/>
      </c>
      <c r="K506" t="str">
        <f>IF('Reported Performance Table'!D506="","",IF(J506="LUNA_CCT",VLOOKUP('Reported Performance Table'!D506,'Master List'!$B$45:$E$143,4,FALSE),"Reported_BUG"))</f>
        <v/>
      </c>
      <c r="L506" t="str">
        <f>IF('Reported Performance Table'!D506="","",IF(AND('Reported Performance Table'!$E506="Yes",OR('Reported Performance Table'!$D506='Master List'!$B$45,'Reported Performance Table'!$D506='Master List'!$B$46,'Reported Performance Table'!$D506='Master List'!$B$47,'Reported Performance Table'!$D506='Master List'!$B$49,'Reported Performance Table'!$D506='Master List'!$B$51,'Reported Performance Table'!$D506='Master List'!$B$115,'Reported Performance Table'!$D506='Master List'!$B$118,'Reported Performance Table'!$D506='Master List'!$B$142)),"LUNA_Dimming","Dimming_Capability_and_Range"))</f>
        <v/>
      </c>
    </row>
    <row r="507" spans="1:12" x14ac:dyDescent="0.25">
      <c r="A507" s="54">
        <v>514</v>
      </c>
      <c r="B507" s="55"/>
      <c r="D507" s="21" t="e">
        <f>VLOOKUP('Reported Performance Table'!C507,'Master List'!$B$22:$C$41,2,FALSE)</f>
        <v>#N/A</v>
      </c>
      <c r="E507" t="e">
        <f>VLOOKUP('Reported Performance Table'!D507,'Master List'!$B$45:$C$143,2,FALSE)</f>
        <v>#N/A</v>
      </c>
      <c r="F507" t="e">
        <f>VLOOKUP('Reported Performance Table'!C507,'Master List'!$B$22:$D$42,3,FALSE)</f>
        <v>#N/A</v>
      </c>
      <c r="G507" s="100" t="e">
        <f>VLOOKUP('Reported Performance Table'!B507,'Master List'!$B$11:$D$19,3,FALSE)</f>
        <v>#N/A</v>
      </c>
      <c r="H507" t="e">
        <f t="shared" si="7"/>
        <v>#N/A</v>
      </c>
      <c r="I507" t="e">
        <f>IF(VLOOKUP('Reported Performance Table'!D507,'Master List'!$B$45:$D$143,3,FALSE)="","No",VLOOKUP('Reported Performance Table'!D507,'Master List'!$B$45:$D$143,3,FALSE))</f>
        <v>#N/A</v>
      </c>
      <c r="J507" s="178" t="str">
        <f>IF('Reported Performance Table'!D507="","",
  IF('Reported Performance Table'!E507="Yes",
   IF('Reported Performance Table'!F507="Premium","Premium_LUNA_CCT","LUNA_CCT"),
   IF('Reported Performance Table'!B507="Outdoor Luminaires",
    IF(OR('Reported Performance Table'!D507="Fuel Pump Canopy Luminaires",'Reported Performance Table'!D507="Sports Lighting"),
     IF('Reported Performance Table'!F507="Premium","Premium_Sports_and_Fuel_Pump_CCT", "Sports_and_Fuel_Pump_CCT"),
     IF('Reported Performance Table'!F507="Premium","Premium_Outdoor_CCT","Outdoor_CCT")),
    IF('Reported Performance Table'!F507="Premium","Premium_CCT","Reported_CCT"))))</f>
        <v/>
      </c>
      <c r="K507" t="str">
        <f>IF('Reported Performance Table'!D507="","",IF(J507="LUNA_CCT",VLOOKUP('Reported Performance Table'!D507,'Master List'!$B$45:$E$143,4,FALSE),"Reported_BUG"))</f>
        <v/>
      </c>
      <c r="L507" t="str">
        <f>IF('Reported Performance Table'!D507="","",IF(AND('Reported Performance Table'!$E507="Yes",OR('Reported Performance Table'!$D507='Master List'!$B$45,'Reported Performance Table'!$D507='Master List'!$B$46,'Reported Performance Table'!$D507='Master List'!$B$47,'Reported Performance Table'!$D507='Master List'!$B$49,'Reported Performance Table'!$D507='Master List'!$B$51,'Reported Performance Table'!$D507='Master List'!$B$115,'Reported Performance Table'!$D507='Master List'!$B$118,'Reported Performance Table'!$D507='Master List'!$B$142)),"LUNA_Dimming","Dimming_Capability_and_Range"))</f>
        <v/>
      </c>
    </row>
    <row r="508" spans="1:12" x14ac:dyDescent="0.25">
      <c r="A508" s="54">
        <v>515</v>
      </c>
      <c r="B508" s="55"/>
      <c r="D508" s="21" t="e">
        <f>VLOOKUP('Reported Performance Table'!C508,'Master List'!$B$22:$C$41,2,FALSE)</f>
        <v>#N/A</v>
      </c>
      <c r="E508" t="e">
        <f>VLOOKUP('Reported Performance Table'!D508,'Master List'!$B$45:$C$143,2,FALSE)</f>
        <v>#N/A</v>
      </c>
      <c r="F508" t="e">
        <f>VLOOKUP('Reported Performance Table'!C508,'Master List'!$B$22:$D$42,3,FALSE)</f>
        <v>#N/A</v>
      </c>
      <c r="G508" s="100" t="e">
        <f>VLOOKUP('Reported Performance Table'!B508,'Master List'!$B$11:$D$19,3,FALSE)</f>
        <v>#N/A</v>
      </c>
      <c r="H508" t="e">
        <f t="shared" si="7"/>
        <v>#N/A</v>
      </c>
      <c r="I508" t="e">
        <f>IF(VLOOKUP('Reported Performance Table'!D508,'Master List'!$B$45:$D$143,3,FALSE)="","No",VLOOKUP('Reported Performance Table'!D508,'Master List'!$B$45:$D$143,3,FALSE))</f>
        <v>#N/A</v>
      </c>
      <c r="J508" s="178" t="str">
        <f>IF('Reported Performance Table'!D508="","",
  IF('Reported Performance Table'!E508="Yes",
   IF('Reported Performance Table'!F508="Premium","Premium_LUNA_CCT","LUNA_CCT"),
   IF('Reported Performance Table'!B508="Outdoor Luminaires",
    IF(OR('Reported Performance Table'!D508="Fuel Pump Canopy Luminaires",'Reported Performance Table'!D508="Sports Lighting"),
     IF('Reported Performance Table'!F508="Premium","Premium_Sports_and_Fuel_Pump_CCT", "Sports_and_Fuel_Pump_CCT"),
     IF('Reported Performance Table'!F508="Premium","Premium_Outdoor_CCT","Outdoor_CCT")),
    IF('Reported Performance Table'!F508="Premium","Premium_CCT","Reported_CCT"))))</f>
        <v/>
      </c>
      <c r="K508" t="str">
        <f>IF('Reported Performance Table'!D508="","",IF(J508="LUNA_CCT",VLOOKUP('Reported Performance Table'!D508,'Master List'!$B$45:$E$143,4,FALSE),"Reported_BUG"))</f>
        <v/>
      </c>
      <c r="L508" t="str">
        <f>IF('Reported Performance Table'!D508="","",IF(AND('Reported Performance Table'!$E508="Yes",OR('Reported Performance Table'!$D508='Master List'!$B$45,'Reported Performance Table'!$D508='Master List'!$B$46,'Reported Performance Table'!$D508='Master List'!$B$47,'Reported Performance Table'!$D508='Master List'!$B$49,'Reported Performance Table'!$D508='Master List'!$B$51,'Reported Performance Table'!$D508='Master List'!$B$115,'Reported Performance Table'!$D508='Master List'!$B$118,'Reported Performance Table'!$D508='Master List'!$B$142)),"LUNA_Dimming","Dimming_Capability_and_Range"))</f>
        <v/>
      </c>
    </row>
    <row r="509" spans="1:12" x14ac:dyDescent="0.25">
      <c r="A509" s="54">
        <v>516</v>
      </c>
      <c r="B509" s="55"/>
      <c r="D509" s="21" t="e">
        <f>VLOOKUP('Reported Performance Table'!C509,'Master List'!$B$22:$C$41,2,FALSE)</f>
        <v>#N/A</v>
      </c>
      <c r="E509" t="e">
        <f>VLOOKUP('Reported Performance Table'!D509,'Master List'!$B$45:$C$143,2,FALSE)</f>
        <v>#N/A</v>
      </c>
      <c r="F509" t="e">
        <f>VLOOKUP('Reported Performance Table'!C509,'Master List'!$B$22:$D$42,3,FALSE)</f>
        <v>#N/A</v>
      </c>
      <c r="G509" s="100" t="e">
        <f>VLOOKUP('Reported Performance Table'!B509,'Master List'!$B$11:$D$19,3,FALSE)</f>
        <v>#N/A</v>
      </c>
      <c r="H509" t="e">
        <f t="shared" si="7"/>
        <v>#N/A</v>
      </c>
      <c r="I509" t="e">
        <f>IF(VLOOKUP('Reported Performance Table'!D509,'Master List'!$B$45:$D$143,3,FALSE)="","No",VLOOKUP('Reported Performance Table'!D509,'Master List'!$B$45:$D$143,3,FALSE))</f>
        <v>#N/A</v>
      </c>
      <c r="J509" s="178" t="str">
        <f>IF('Reported Performance Table'!D509="","",
  IF('Reported Performance Table'!E509="Yes",
   IF('Reported Performance Table'!F509="Premium","Premium_LUNA_CCT","LUNA_CCT"),
   IF('Reported Performance Table'!B509="Outdoor Luminaires",
    IF(OR('Reported Performance Table'!D509="Fuel Pump Canopy Luminaires",'Reported Performance Table'!D509="Sports Lighting"),
     IF('Reported Performance Table'!F509="Premium","Premium_Sports_and_Fuel_Pump_CCT", "Sports_and_Fuel_Pump_CCT"),
     IF('Reported Performance Table'!F509="Premium","Premium_Outdoor_CCT","Outdoor_CCT")),
    IF('Reported Performance Table'!F509="Premium","Premium_CCT","Reported_CCT"))))</f>
        <v/>
      </c>
      <c r="K509" t="str">
        <f>IF('Reported Performance Table'!D509="","",IF(J509="LUNA_CCT",VLOOKUP('Reported Performance Table'!D509,'Master List'!$B$45:$E$143,4,FALSE),"Reported_BUG"))</f>
        <v/>
      </c>
      <c r="L509" t="str">
        <f>IF('Reported Performance Table'!D509="","",IF(AND('Reported Performance Table'!$E509="Yes",OR('Reported Performance Table'!$D509='Master List'!$B$45,'Reported Performance Table'!$D509='Master List'!$B$46,'Reported Performance Table'!$D509='Master List'!$B$47,'Reported Performance Table'!$D509='Master List'!$B$49,'Reported Performance Table'!$D509='Master List'!$B$51,'Reported Performance Table'!$D509='Master List'!$B$115,'Reported Performance Table'!$D509='Master List'!$B$118,'Reported Performance Table'!$D509='Master List'!$B$142)),"LUNA_Dimming","Dimming_Capability_and_Range"))</f>
        <v/>
      </c>
    </row>
    <row r="510" spans="1:12" x14ac:dyDescent="0.25">
      <c r="A510" s="54">
        <v>517</v>
      </c>
      <c r="B510" s="55"/>
      <c r="D510" s="21" t="e">
        <f>VLOOKUP('Reported Performance Table'!C510,'Master List'!$B$22:$C$41,2,FALSE)</f>
        <v>#N/A</v>
      </c>
      <c r="E510" t="e">
        <f>VLOOKUP('Reported Performance Table'!D510,'Master List'!$B$45:$C$143,2,FALSE)</f>
        <v>#N/A</v>
      </c>
      <c r="F510" t="e">
        <f>VLOOKUP('Reported Performance Table'!C510,'Master List'!$B$22:$D$42,3,FALSE)</f>
        <v>#N/A</v>
      </c>
      <c r="G510" s="100" t="e">
        <f>VLOOKUP('Reported Performance Table'!B510,'Master List'!$B$11:$D$19,3,FALSE)</f>
        <v>#N/A</v>
      </c>
      <c r="H510" t="e">
        <f t="shared" si="7"/>
        <v>#N/A</v>
      </c>
      <c r="I510" t="e">
        <f>IF(VLOOKUP('Reported Performance Table'!D510,'Master List'!$B$45:$D$143,3,FALSE)="","No",VLOOKUP('Reported Performance Table'!D510,'Master List'!$B$45:$D$143,3,FALSE))</f>
        <v>#N/A</v>
      </c>
      <c r="J510" s="178" t="str">
        <f>IF('Reported Performance Table'!D510="","",
  IF('Reported Performance Table'!E510="Yes",
   IF('Reported Performance Table'!F510="Premium","Premium_LUNA_CCT","LUNA_CCT"),
   IF('Reported Performance Table'!B510="Outdoor Luminaires",
    IF(OR('Reported Performance Table'!D510="Fuel Pump Canopy Luminaires",'Reported Performance Table'!D510="Sports Lighting"),
     IF('Reported Performance Table'!F510="Premium","Premium_Sports_and_Fuel_Pump_CCT", "Sports_and_Fuel_Pump_CCT"),
     IF('Reported Performance Table'!F510="Premium","Premium_Outdoor_CCT","Outdoor_CCT")),
    IF('Reported Performance Table'!F510="Premium","Premium_CCT","Reported_CCT"))))</f>
        <v/>
      </c>
      <c r="K510" t="str">
        <f>IF('Reported Performance Table'!D510="","",IF(J510="LUNA_CCT",VLOOKUP('Reported Performance Table'!D510,'Master List'!$B$45:$E$143,4,FALSE),"Reported_BUG"))</f>
        <v/>
      </c>
      <c r="L510" t="str">
        <f>IF('Reported Performance Table'!D510="","",IF(AND('Reported Performance Table'!$E510="Yes",OR('Reported Performance Table'!$D510='Master List'!$B$45,'Reported Performance Table'!$D510='Master List'!$B$46,'Reported Performance Table'!$D510='Master List'!$B$47,'Reported Performance Table'!$D510='Master List'!$B$49,'Reported Performance Table'!$D510='Master List'!$B$51,'Reported Performance Table'!$D510='Master List'!$B$115,'Reported Performance Table'!$D510='Master List'!$B$118,'Reported Performance Table'!$D510='Master List'!$B$142)),"LUNA_Dimming","Dimming_Capability_and_Range"))</f>
        <v/>
      </c>
    </row>
    <row r="511" spans="1:12" x14ac:dyDescent="0.25">
      <c r="A511" s="54">
        <v>518</v>
      </c>
      <c r="B511" s="55"/>
      <c r="D511" s="21" t="e">
        <f>VLOOKUP('Reported Performance Table'!C511,'Master List'!$B$22:$C$41,2,FALSE)</f>
        <v>#N/A</v>
      </c>
      <c r="E511" t="e">
        <f>VLOOKUP('Reported Performance Table'!D511,'Master List'!$B$45:$C$143,2,FALSE)</f>
        <v>#N/A</v>
      </c>
      <c r="F511" t="e">
        <f>VLOOKUP('Reported Performance Table'!C511,'Master List'!$B$22:$D$42,3,FALSE)</f>
        <v>#N/A</v>
      </c>
      <c r="G511" s="100" t="e">
        <f>VLOOKUP('Reported Performance Table'!B511,'Master List'!$B$11:$D$19,3,FALSE)</f>
        <v>#N/A</v>
      </c>
      <c r="H511" t="e">
        <f t="shared" si="7"/>
        <v>#N/A</v>
      </c>
      <c r="I511" t="e">
        <f>IF(VLOOKUP('Reported Performance Table'!D511,'Master List'!$B$45:$D$143,3,FALSE)="","No",VLOOKUP('Reported Performance Table'!D511,'Master List'!$B$45:$D$143,3,FALSE))</f>
        <v>#N/A</v>
      </c>
      <c r="J511" s="178" t="str">
        <f>IF('Reported Performance Table'!D511="","",
  IF('Reported Performance Table'!E511="Yes",
   IF('Reported Performance Table'!F511="Premium","Premium_LUNA_CCT","LUNA_CCT"),
   IF('Reported Performance Table'!B511="Outdoor Luminaires",
    IF(OR('Reported Performance Table'!D511="Fuel Pump Canopy Luminaires",'Reported Performance Table'!D511="Sports Lighting"),
     IF('Reported Performance Table'!F511="Premium","Premium_Sports_and_Fuel_Pump_CCT", "Sports_and_Fuel_Pump_CCT"),
     IF('Reported Performance Table'!F511="Premium","Premium_Outdoor_CCT","Outdoor_CCT")),
    IF('Reported Performance Table'!F511="Premium","Premium_CCT","Reported_CCT"))))</f>
        <v/>
      </c>
      <c r="K511" t="str">
        <f>IF('Reported Performance Table'!D511="","",IF(J511="LUNA_CCT",VLOOKUP('Reported Performance Table'!D511,'Master List'!$B$45:$E$143,4,FALSE),"Reported_BUG"))</f>
        <v/>
      </c>
      <c r="L511" t="str">
        <f>IF('Reported Performance Table'!D511="","",IF(AND('Reported Performance Table'!$E511="Yes",OR('Reported Performance Table'!$D511='Master List'!$B$45,'Reported Performance Table'!$D511='Master List'!$B$46,'Reported Performance Table'!$D511='Master List'!$B$47,'Reported Performance Table'!$D511='Master List'!$B$49,'Reported Performance Table'!$D511='Master List'!$B$51,'Reported Performance Table'!$D511='Master List'!$B$115,'Reported Performance Table'!$D511='Master List'!$B$118,'Reported Performance Table'!$D511='Master List'!$B$142)),"LUNA_Dimming","Dimming_Capability_and_Range"))</f>
        <v/>
      </c>
    </row>
    <row r="512" spans="1:12" x14ac:dyDescent="0.25">
      <c r="A512" s="54">
        <v>519</v>
      </c>
      <c r="B512" s="55"/>
      <c r="D512" s="21" t="e">
        <f>VLOOKUP('Reported Performance Table'!C512,'Master List'!$B$22:$C$41,2,FALSE)</f>
        <v>#N/A</v>
      </c>
      <c r="E512" t="e">
        <f>VLOOKUP('Reported Performance Table'!D512,'Master List'!$B$45:$C$143,2,FALSE)</f>
        <v>#N/A</v>
      </c>
      <c r="F512" t="e">
        <f>VLOOKUP('Reported Performance Table'!C512,'Master List'!$B$22:$D$42,3,FALSE)</f>
        <v>#N/A</v>
      </c>
      <c r="G512" s="100" t="e">
        <f>VLOOKUP('Reported Performance Table'!B512,'Master List'!$B$11:$D$19,3,FALSE)</f>
        <v>#N/A</v>
      </c>
      <c r="H512" t="e">
        <f t="shared" si="7"/>
        <v>#N/A</v>
      </c>
      <c r="I512" t="e">
        <f>IF(VLOOKUP('Reported Performance Table'!D512,'Master List'!$B$45:$D$143,3,FALSE)="","No",VLOOKUP('Reported Performance Table'!D512,'Master List'!$B$45:$D$143,3,FALSE))</f>
        <v>#N/A</v>
      </c>
      <c r="J512" s="178" t="str">
        <f>IF('Reported Performance Table'!D512="","",
  IF('Reported Performance Table'!E512="Yes",
   IF('Reported Performance Table'!F512="Premium","Premium_LUNA_CCT","LUNA_CCT"),
   IF('Reported Performance Table'!B512="Outdoor Luminaires",
    IF(OR('Reported Performance Table'!D512="Fuel Pump Canopy Luminaires",'Reported Performance Table'!D512="Sports Lighting"),
     IF('Reported Performance Table'!F512="Premium","Premium_Sports_and_Fuel_Pump_CCT", "Sports_and_Fuel_Pump_CCT"),
     IF('Reported Performance Table'!F512="Premium","Premium_Outdoor_CCT","Outdoor_CCT")),
    IF('Reported Performance Table'!F512="Premium","Premium_CCT","Reported_CCT"))))</f>
        <v/>
      </c>
      <c r="K512" t="str">
        <f>IF('Reported Performance Table'!D512="","",IF(J512="LUNA_CCT",VLOOKUP('Reported Performance Table'!D512,'Master List'!$B$45:$E$143,4,FALSE),"Reported_BUG"))</f>
        <v/>
      </c>
      <c r="L512" t="str">
        <f>IF('Reported Performance Table'!D512="","",IF(AND('Reported Performance Table'!$E512="Yes",OR('Reported Performance Table'!$D512='Master List'!$B$45,'Reported Performance Table'!$D512='Master List'!$B$46,'Reported Performance Table'!$D512='Master List'!$B$47,'Reported Performance Table'!$D512='Master List'!$B$49,'Reported Performance Table'!$D512='Master List'!$B$51,'Reported Performance Table'!$D512='Master List'!$B$115,'Reported Performance Table'!$D512='Master List'!$B$118,'Reported Performance Table'!$D512='Master List'!$B$142)),"LUNA_Dimming","Dimming_Capability_and_Range"))</f>
        <v/>
      </c>
    </row>
    <row r="513" spans="1:12" x14ac:dyDescent="0.25">
      <c r="A513" s="54">
        <v>520</v>
      </c>
      <c r="B513" s="55"/>
      <c r="D513" s="21" t="e">
        <f>VLOOKUP('Reported Performance Table'!C513,'Master List'!$B$22:$C$41,2,FALSE)</f>
        <v>#N/A</v>
      </c>
      <c r="E513" t="e">
        <f>VLOOKUP('Reported Performance Table'!D513,'Master List'!$B$45:$C$143,2,FALSE)</f>
        <v>#N/A</v>
      </c>
      <c r="F513" t="e">
        <f>VLOOKUP('Reported Performance Table'!C513,'Master List'!$B$22:$D$42,3,FALSE)</f>
        <v>#N/A</v>
      </c>
      <c r="G513" s="100" t="e">
        <f>VLOOKUP('Reported Performance Table'!B513,'Master List'!$B$11:$D$19,3,FALSE)</f>
        <v>#N/A</v>
      </c>
      <c r="H513" t="e">
        <f t="shared" si="7"/>
        <v>#N/A</v>
      </c>
      <c r="I513" t="e">
        <f>IF(VLOOKUP('Reported Performance Table'!D513,'Master List'!$B$45:$D$143,3,FALSE)="","No",VLOOKUP('Reported Performance Table'!D513,'Master List'!$B$45:$D$143,3,FALSE))</f>
        <v>#N/A</v>
      </c>
      <c r="J513" s="178" t="str">
        <f>IF('Reported Performance Table'!D513="","",
  IF('Reported Performance Table'!E513="Yes",
   IF('Reported Performance Table'!F513="Premium","Premium_LUNA_CCT","LUNA_CCT"),
   IF('Reported Performance Table'!B513="Outdoor Luminaires",
    IF(OR('Reported Performance Table'!D513="Fuel Pump Canopy Luminaires",'Reported Performance Table'!D513="Sports Lighting"),
     IF('Reported Performance Table'!F513="Premium","Premium_Sports_and_Fuel_Pump_CCT", "Sports_and_Fuel_Pump_CCT"),
     IF('Reported Performance Table'!F513="Premium","Premium_Outdoor_CCT","Outdoor_CCT")),
    IF('Reported Performance Table'!F513="Premium","Premium_CCT","Reported_CCT"))))</f>
        <v/>
      </c>
      <c r="K513" t="str">
        <f>IF('Reported Performance Table'!D513="","",IF(J513="LUNA_CCT",VLOOKUP('Reported Performance Table'!D513,'Master List'!$B$45:$E$143,4,FALSE),"Reported_BUG"))</f>
        <v/>
      </c>
      <c r="L513" t="str">
        <f>IF('Reported Performance Table'!D513="","",IF(AND('Reported Performance Table'!$E513="Yes",OR('Reported Performance Table'!$D513='Master List'!$B$45,'Reported Performance Table'!$D513='Master List'!$B$46,'Reported Performance Table'!$D513='Master List'!$B$47,'Reported Performance Table'!$D513='Master List'!$B$49,'Reported Performance Table'!$D513='Master List'!$B$51,'Reported Performance Table'!$D513='Master List'!$B$115,'Reported Performance Table'!$D513='Master List'!$B$118,'Reported Performance Table'!$D513='Master List'!$B$142)),"LUNA_Dimming","Dimming_Capability_and_Range"))</f>
        <v/>
      </c>
    </row>
    <row r="514" spans="1:12" x14ac:dyDescent="0.25">
      <c r="A514" s="54">
        <v>521</v>
      </c>
      <c r="B514" s="55"/>
      <c r="D514" s="21" t="e">
        <f>VLOOKUP('Reported Performance Table'!C514,'Master List'!$B$22:$C$41,2,FALSE)</f>
        <v>#N/A</v>
      </c>
      <c r="E514" t="e">
        <f>VLOOKUP('Reported Performance Table'!D514,'Master List'!$B$45:$C$143,2,FALSE)</f>
        <v>#N/A</v>
      </c>
      <c r="F514" t="e">
        <f>VLOOKUP('Reported Performance Table'!C514,'Master List'!$B$22:$D$42,3,FALSE)</f>
        <v>#N/A</v>
      </c>
      <c r="G514" s="100" t="e">
        <f>VLOOKUP('Reported Performance Table'!B514,'Master List'!$B$11:$D$19,3,FALSE)</f>
        <v>#N/A</v>
      </c>
      <c r="H514" t="e">
        <f t="shared" si="7"/>
        <v>#N/A</v>
      </c>
      <c r="I514" t="e">
        <f>IF(VLOOKUP('Reported Performance Table'!D514,'Master List'!$B$45:$D$143,3,FALSE)="","No",VLOOKUP('Reported Performance Table'!D514,'Master List'!$B$45:$D$143,3,FALSE))</f>
        <v>#N/A</v>
      </c>
      <c r="J514" s="178" t="str">
        <f>IF('Reported Performance Table'!D514="","",
  IF('Reported Performance Table'!E514="Yes",
   IF('Reported Performance Table'!F514="Premium","Premium_LUNA_CCT","LUNA_CCT"),
   IF('Reported Performance Table'!B514="Outdoor Luminaires",
    IF(OR('Reported Performance Table'!D514="Fuel Pump Canopy Luminaires",'Reported Performance Table'!D514="Sports Lighting"),
     IF('Reported Performance Table'!F514="Premium","Premium_Sports_and_Fuel_Pump_CCT", "Sports_and_Fuel_Pump_CCT"),
     IF('Reported Performance Table'!F514="Premium","Premium_Outdoor_CCT","Outdoor_CCT")),
    IF('Reported Performance Table'!F514="Premium","Premium_CCT","Reported_CCT"))))</f>
        <v/>
      </c>
      <c r="K514" t="str">
        <f>IF('Reported Performance Table'!D514="","",IF(J514="LUNA_CCT",VLOOKUP('Reported Performance Table'!D514,'Master List'!$B$45:$E$143,4,FALSE),"Reported_BUG"))</f>
        <v/>
      </c>
      <c r="L514" t="str">
        <f>IF('Reported Performance Table'!D514="","",IF(AND('Reported Performance Table'!$E514="Yes",OR('Reported Performance Table'!$D514='Master List'!$B$45,'Reported Performance Table'!$D514='Master List'!$B$46,'Reported Performance Table'!$D514='Master List'!$B$47,'Reported Performance Table'!$D514='Master List'!$B$49,'Reported Performance Table'!$D514='Master List'!$B$51,'Reported Performance Table'!$D514='Master List'!$B$115,'Reported Performance Table'!$D514='Master List'!$B$118,'Reported Performance Table'!$D514='Master List'!$B$142)),"LUNA_Dimming","Dimming_Capability_and_Range"))</f>
        <v/>
      </c>
    </row>
    <row r="515" spans="1:12" x14ac:dyDescent="0.25">
      <c r="A515" s="54">
        <v>522</v>
      </c>
      <c r="B515" s="55"/>
      <c r="D515" s="21" t="e">
        <f>VLOOKUP('Reported Performance Table'!C515,'Master List'!$B$22:$C$41,2,FALSE)</f>
        <v>#N/A</v>
      </c>
      <c r="E515" t="e">
        <f>VLOOKUP('Reported Performance Table'!D515,'Master List'!$B$45:$C$143,2,FALSE)</f>
        <v>#N/A</v>
      </c>
      <c r="F515" t="e">
        <f>VLOOKUP('Reported Performance Table'!C515,'Master List'!$B$22:$D$42,3,FALSE)</f>
        <v>#N/A</v>
      </c>
      <c r="G515" s="100" t="e">
        <f>VLOOKUP('Reported Performance Table'!B515,'Master List'!$B$11:$D$19,3,FALSE)</f>
        <v>#N/A</v>
      </c>
      <c r="H515" t="e">
        <f t="shared" si="7"/>
        <v>#N/A</v>
      </c>
      <c r="I515" t="e">
        <f>IF(VLOOKUP('Reported Performance Table'!D515,'Master List'!$B$45:$D$143,3,FALSE)="","No",VLOOKUP('Reported Performance Table'!D515,'Master List'!$B$45:$D$143,3,FALSE))</f>
        <v>#N/A</v>
      </c>
      <c r="J515" s="178" t="str">
        <f>IF('Reported Performance Table'!D515="","",
  IF('Reported Performance Table'!E515="Yes",
   IF('Reported Performance Table'!F515="Premium","Premium_LUNA_CCT","LUNA_CCT"),
   IF('Reported Performance Table'!B515="Outdoor Luminaires",
    IF(OR('Reported Performance Table'!D515="Fuel Pump Canopy Luminaires",'Reported Performance Table'!D515="Sports Lighting"),
     IF('Reported Performance Table'!F515="Premium","Premium_Sports_and_Fuel_Pump_CCT", "Sports_and_Fuel_Pump_CCT"),
     IF('Reported Performance Table'!F515="Premium","Premium_Outdoor_CCT","Outdoor_CCT")),
    IF('Reported Performance Table'!F515="Premium","Premium_CCT","Reported_CCT"))))</f>
        <v/>
      </c>
      <c r="K515" t="str">
        <f>IF('Reported Performance Table'!D515="","",IF(J515="LUNA_CCT",VLOOKUP('Reported Performance Table'!D515,'Master List'!$B$45:$E$143,4,FALSE),"Reported_BUG"))</f>
        <v/>
      </c>
      <c r="L515" t="str">
        <f>IF('Reported Performance Table'!D515="","",IF(AND('Reported Performance Table'!$E515="Yes",OR('Reported Performance Table'!$D515='Master List'!$B$45,'Reported Performance Table'!$D515='Master List'!$B$46,'Reported Performance Table'!$D515='Master List'!$B$47,'Reported Performance Table'!$D515='Master List'!$B$49,'Reported Performance Table'!$D515='Master List'!$B$51,'Reported Performance Table'!$D515='Master List'!$B$115,'Reported Performance Table'!$D515='Master List'!$B$118,'Reported Performance Table'!$D515='Master List'!$B$142)),"LUNA_Dimming","Dimming_Capability_and_Range"))</f>
        <v/>
      </c>
    </row>
    <row r="516" spans="1:12" x14ac:dyDescent="0.25">
      <c r="A516" s="54">
        <v>523</v>
      </c>
      <c r="B516" s="55"/>
      <c r="D516" s="21" t="e">
        <f>VLOOKUP('Reported Performance Table'!C516,'Master List'!$B$22:$C$41,2,FALSE)</f>
        <v>#N/A</v>
      </c>
      <c r="E516" t="e">
        <f>VLOOKUP('Reported Performance Table'!D516,'Master List'!$B$45:$C$143,2,FALSE)</f>
        <v>#N/A</v>
      </c>
      <c r="F516" t="e">
        <f>VLOOKUP('Reported Performance Table'!C516,'Master List'!$B$22:$D$42,3,FALSE)</f>
        <v>#N/A</v>
      </c>
      <c r="G516" s="100" t="e">
        <f>VLOOKUP('Reported Performance Table'!B516,'Master List'!$B$11:$D$19,3,FALSE)</f>
        <v>#N/A</v>
      </c>
      <c r="H516" t="e">
        <f t="shared" si="7"/>
        <v>#N/A</v>
      </c>
      <c r="I516" t="e">
        <f>IF(VLOOKUP('Reported Performance Table'!D516,'Master List'!$B$45:$D$143,3,FALSE)="","No",VLOOKUP('Reported Performance Table'!D516,'Master List'!$B$45:$D$143,3,FALSE))</f>
        <v>#N/A</v>
      </c>
      <c r="J516" s="178" t="str">
        <f>IF('Reported Performance Table'!D516="","",
  IF('Reported Performance Table'!E516="Yes",
   IF('Reported Performance Table'!F516="Premium","Premium_LUNA_CCT","LUNA_CCT"),
   IF('Reported Performance Table'!B516="Outdoor Luminaires",
    IF(OR('Reported Performance Table'!D516="Fuel Pump Canopy Luminaires",'Reported Performance Table'!D516="Sports Lighting"),
     IF('Reported Performance Table'!F516="Premium","Premium_Sports_and_Fuel_Pump_CCT", "Sports_and_Fuel_Pump_CCT"),
     IF('Reported Performance Table'!F516="Premium","Premium_Outdoor_CCT","Outdoor_CCT")),
    IF('Reported Performance Table'!F516="Premium","Premium_CCT","Reported_CCT"))))</f>
        <v/>
      </c>
      <c r="K516" t="str">
        <f>IF('Reported Performance Table'!D516="","",IF(J516="LUNA_CCT",VLOOKUP('Reported Performance Table'!D516,'Master List'!$B$45:$E$143,4,FALSE),"Reported_BUG"))</f>
        <v/>
      </c>
      <c r="L516" t="str">
        <f>IF('Reported Performance Table'!D516="","",IF(AND('Reported Performance Table'!$E516="Yes",OR('Reported Performance Table'!$D516='Master List'!$B$45,'Reported Performance Table'!$D516='Master List'!$B$46,'Reported Performance Table'!$D516='Master List'!$B$47,'Reported Performance Table'!$D516='Master List'!$B$49,'Reported Performance Table'!$D516='Master List'!$B$51,'Reported Performance Table'!$D516='Master List'!$B$115,'Reported Performance Table'!$D516='Master List'!$B$118,'Reported Performance Table'!$D516='Master List'!$B$142)),"LUNA_Dimming","Dimming_Capability_and_Range"))</f>
        <v/>
      </c>
    </row>
    <row r="517" spans="1:12" x14ac:dyDescent="0.25">
      <c r="A517" s="54">
        <v>524</v>
      </c>
      <c r="B517" s="55"/>
      <c r="D517" s="21" t="e">
        <f>VLOOKUP('Reported Performance Table'!C517,'Master List'!$B$22:$C$41,2,FALSE)</f>
        <v>#N/A</v>
      </c>
      <c r="E517" t="e">
        <f>VLOOKUP('Reported Performance Table'!D517,'Master List'!$B$45:$C$143,2,FALSE)</f>
        <v>#N/A</v>
      </c>
      <c r="F517" t="e">
        <f>VLOOKUP('Reported Performance Table'!C517,'Master List'!$B$22:$D$42,3,FALSE)</f>
        <v>#N/A</v>
      </c>
      <c r="G517" s="100" t="e">
        <f>VLOOKUP('Reported Performance Table'!B517,'Master List'!$B$11:$D$19,3,FALSE)</f>
        <v>#N/A</v>
      </c>
      <c r="H517" t="e">
        <f t="shared" si="7"/>
        <v>#N/A</v>
      </c>
      <c r="I517" t="e">
        <f>IF(VLOOKUP('Reported Performance Table'!D517,'Master List'!$B$45:$D$143,3,FALSE)="","No",VLOOKUP('Reported Performance Table'!D517,'Master List'!$B$45:$D$143,3,FALSE))</f>
        <v>#N/A</v>
      </c>
      <c r="J517" s="178" t="str">
        <f>IF('Reported Performance Table'!D517="","",
  IF('Reported Performance Table'!E517="Yes",
   IF('Reported Performance Table'!F517="Premium","Premium_LUNA_CCT","LUNA_CCT"),
   IF('Reported Performance Table'!B517="Outdoor Luminaires",
    IF(OR('Reported Performance Table'!D517="Fuel Pump Canopy Luminaires",'Reported Performance Table'!D517="Sports Lighting"),
     IF('Reported Performance Table'!F517="Premium","Premium_Sports_and_Fuel_Pump_CCT", "Sports_and_Fuel_Pump_CCT"),
     IF('Reported Performance Table'!F517="Premium","Premium_Outdoor_CCT","Outdoor_CCT")),
    IF('Reported Performance Table'!F517="Premium","Premium_CCT","Reported_CCT"))))</f>
        <v/>
      </c>
      <c r="K517" t="str">
        <f>IF('Reported Performance Table'!D517="","",IF(J517="LUNA_CCT",VLOOKUP('Reported Performance Table'!D517,'Master List'!$B$45:$E$143,4,FALSE),"Reported_BUG"))</f>
        <v/>
      </c>
      <c r="L517" t="str">
        <f>IF('Reported Performance Table'!D517="","",IF(AND('Reported Performance Table'!$E517="Yes",OR('Reported Performance Table'!$D517='Master List'!$B$45,'Reported Performance Table'!$D517='Master List'!$B$46,'Reported Performance Table'!$D517='Master List'!$B$47,'Reported Performance Table'!$D517='Master List'!$B$49,'Reported Performance Table'!$D517='Master List'!$B$51,'Reported Performance Table'!$D517='Master List'!$B$115,'Reported Performance Table'!$D517='Master List'!$B$118,'Reported Performance Table'!$D517='Master List'!$B$142)),"LUNA_Dimming","Dimming_Capability_and_Range"))</f>
        <v/>
      </c>
    </row>
    <row r="518" spans="1:12" x14ac:dyDescent="0.25">
      <c r="A518" s="54">
        <v>525</v>
      </c>
      <c r="B518" s="55"/>
      <c r="D518" s="21" t="e">
        <f>VLOOKUP('Reported Performance Table'!C518,'Master List'!$B$22:$C$41,2,FALSE)</f>
        <v>#N/A</v>
      </c>
      <c r="E518" t="e">
        <f>VLOOKUP('Reported Performance Table'!D518,'Master List'!$B$45:$C$143,2,FALSE)</f>
        <v>#N/A</v>
      </c>
      <c r="F518" t="e">
        <f>VLOOKUP('Reported Performance Table'!C518,'Master List'!$B$22:$D$42,3,FALSE)</f>
        <v>#N/A</v>
      </c>
      <c r="G518" s="100" t="e">
        <f>VLOOKUP('Reported Performance Table'!B518,'Master List'!$B$11:$D$19,3,FALSE)</f>
        <v>#N/A</v>
      </c>
      <c r="H518" t="e">
        <f t="shared" si="7"/>
        <v>#N/A</v>
      </c>
      <c r="I518" t="e">
        <f>IF(VLOOKUP('Reported Performance Table'!D518,'Master List'!$B$45:$D$143,3,FALSE)="","No",VLOOKUP('Reported Performance Table'!D518,'Master List'!$B$45:$D$143,3,FALSE))</f>
        <v>#N/A</v>
      </c>
      <c r="J518" s="178" t="str">
        <f>IF('Reported Performance Table'!D518="","",
  IF('Reported Performance Table'!E518="Yes",
   IF('Reported Performance Table'!F518="Premium","Premium_LUNA_CCT","LUNA_CCT"),
   IF('Reported Performance Table'!B518="Outdoor Luminaires",
    IF(OR('Reported Performance Table'!D518="Fuel Pump Canopy Luminaires",'Reported Performance Table'!D518="Sports Lighting"),
     IF('Reported Performance Table'!F518="Premium","Premium_Sports_and_Fuel_Pump_CCT", "Sports_and_Fuel_Pump_CCT"),
     IF('Reported Performance Table'!F518="Premium","Premium_Outdoor_CCT","Outdoor_CCT")),
    IF('Reported Performance Table'!F518="Premium","Premium_CCT","Reported_CCT"))))</f>
        <v/>
      </c>
      <c r="K518" t="str">
        <f>IF('Reported Performance Table'!D518="","",IF(J518="LUNA_CCT",VLOOKUP('Reported Performance Table'!D518,'Master List'!$B$45:$E$143,4,FALSE),"Reported_BUG"))</f>
        <v/>
      </c>
      <c r="L518" t="str">
        <f>IF('Reported Performance Table'!D518="","",IF(AND('Reported Performance Table'!$E518="Yes",OR('Reported Performance Table'!$D518='Master List'!$B$45,'Reported Performance Table'!$D518='Master List'!$B$46,'Reported Performance Table'!$D518='Master List'!$B$47,'Reported Performance Table'!$D518='Master List'!$B$49,'Reported Performance Table'!$D518='Master List'!$B$51,'Reported Performance Table'!$D518='Master List'!$B$115,'Reported Performance Table'!$D518='Master List'!$B$118,'Reported Performance Table'!$D518='Master List'!$B$142)),"LUNA_Dimming","Dimming_Capability_and_Range"))</f>
        <v/>
      </c>
    </row>
    <row r="519" spans="1:12" x14ac:dyDescent="0.25">
      <c r="A519" s="54">
        <v>526</v>
      </c>
      <c r="B519" s="55"/>
      <c r="D519" s="21" t="e">
        <f>VLOOKUP('Reported Performance Table'!C519,'Master List'!$B$22:$C$41,2,FALSE)</f>
        <v>#N/A</v>
      </c>
      <c r="E519" t="e">
        <f>VLOOKUP('Reported Performance Table'!D519,'Master List'!$B$45:$C$143,2,FALSE)</f>
        <v>#N/A</v>
      </c>
      <c r="F519" t="e">
        <f>VLOOKUP('Reported Performance Table'!C519,'Master List'!$B$22:$D$42,3,FALSE)</f>
        <v>#N/A</v>
      </c>
      <c r="G519" s="100" t="e">
        <f>VLOOKUP('Reported Performance Table'!B519,'Master List'!$B$11:$D$19,3,FALSE)</f>
        <v>#N/A</v>
      </c>
      <c r="H519" t="e">
        <f t="shared" si="7"/>
        <v>#N/A</v>
      </c>
      <c r="I519" t="e">
        <f>IF(VLOOKUP('Reported Performance Table'!D519,'Master List'!$B$45:$D$143,3,FALSE)="","No",VLOOKUP('Reported Performance Table'!D519,'Master List'!$B$45:$D$143,3,FALSE))</f>
        <v>#N/A</v>
      </c>
      <c r="J519" s="178" t="str">
        <f>IF('Reported Performance Table'!D519="","",
  IF('Reported Performance Table'!E519="Yes",
   IF('Reported Performance Table'!F519="Premium","Premium_LUNA_CCT","LUNA_CCT"),
   IF('Reported Performance Table'!B519="Outdoor Luminaires",
    IF(OR('Reported Performance Table'!D519="Fuel Pump Canopy Luminaires",'Reported Performance Table'!D519="Sports Lighting"),
     IF('Reported Performance Table'!F519="Premium","Premium_Sports_and_Fuel_Pump_CCT", "Sports_and_Fuel_Pump_CCT"),
     IF('Reported Performance Table'!F519="Premium","Premium_Outdoor_CCT","Outdoor_CCT")),
    IF('Reported Performance Table'!F519="Premium","Premium_CCT","Reported_CCT"))))</f>
        <v/>
      </c>
      <c r="K519" t="str">
        <f>IF('Reported Performance Table'!D519="","",IF(J519="LUNA_CCT",VLOOKUP('Reported Performance Table'!D519,'Master List'!$B$45:$E$143,4,FALSE),"Reported_BUG"))</f>
        <v/>
      </c>
      <c r="L519" t="str">
        <f>IF('Reported Performance Table'!D519="","",IF(AND('Reported Performance Table'!$E519="Yes",OR('Reported Performance Table'!$D519='Master List'!$B$45,'Reported Performance Table'!$D519='Master List'!$B$46,'Reported Performance Table'!$D519='Master List'!$B$47,'Reported Performance Table'!$D519='Master List'!$B$49,'Reported Performance Table'!$D519='Master List'!$B$51,'Reported Performance Table'!$D519='Master List'!$B$115,'Reported Performance Table'!$D519='Master List'!$B$118,'Reported Performance Table'!$D519='Master List'!$B$142)),"LUNA_Dimming","Dimming_Capability_and_Range"))</f>
        <v/>
      </c>
    </row>
    <row r="520" spans="1:12" x14ac:dyDescent="0.25">
      <c r="A520" s="54">
        <v>527</v>
      </c>
      <c r="B520" s="55"/>
      <c r="D520" s="21" t="e">
        <f>VLOOKUP('Reported Performance Table'!C520,'Master List'!$B$22:$C$41,2,FALSE)</f>
        <v>#N/A</v>
      </c>
      <c r="E520" t="e">
        <f>VLOOKUP('Reported Performance Table'!D520,'Master List'!$B$45:$C$143,2,FALSE)</f>
        <v>#N/A</v>
      </c>
      <c r="F520" t="e">
        <f>VLOOKUP('Reported Performance Table'!C520,'Master List'!$B$22:$D$42,3,FALSE)</f>
        <v>#N/A</v>
      </c>
      <c r="G520" s="100" t="e">
        <f>VLOOKUP('Reported Performance Table'!B520,'Master List'!$B$11:$D$19,3,FALSE)</f>
        <v>#N/A</v>
      </c>
      <c r="H520" t="e">
        <f t="shared" si="7"/>
        <v>#N/A</v>
      </c>
      <c r="I520" t="e">
        <f>IF(VLOOKUP('Reported Performance Table'!D520,'Master List'!$B$45:$D$143,3,FALSE)="","No",VLOOKUP('Reported Performance Table'!D520,'Master List'!$B$45:$D$143,3,FALSE))</f>
        <v>#N/A</v>
      </c>
      <c r="J520" s="178" t="str">
        <f>IF('Reported Performance Table'!D520="","",
  IF('Reported Performance Table'!E520="Yes",
   IF('Reported Performance Table'!F520="Premium","Premium_LUNA_CCT","LUNA_CCT"),
   IF('Reported Performance Table'!B520="Outdoor Luminaires",
    IF(OR('Reported Performance Table'!D520="Fuel Pump Canopy Luminaires",'Reported Performance Table'!D520="Sports Lighting"),
     IF('Reported Performance Table'!F520="Premium","Premium_Sports_and_Fuel_Pump_CCT", "Sports_and_Fuel_Pump_CCT"),
     IF('Reported Performance Table'!F520="Premium","Premium_Outdoor_CCT","Outdoor_CCT")),
    IF('Reported Performance Table'!F520="Premium","Premium_CCT","Reported_CCT"))))</f>
        <v/>
      </c>
      <c r="K520" t="str">
        <f>IF('Reported Performance Table'!D520="","",IF(J520="LUNA_CCT",VLOOKUP('Reported Performance Table'!D520,'Master List'!$B$45:$E$143,4,FALSE),"Reported_BUG"))</f>
        <v/>
      </c>
      <c r="L520" t="str">
        <f>IF('Reported Performance Table'!D520="","",IF(AND('Reported Performance Table'!$E520="Yes",OR('Reported Performance Table'!$D520='Master List'!$B$45,'Reported Performance Table'!$D520='Master List'!$B$46,'Reported Performance Table'!$D520='Master List'!$B$47,'Reported Performance Table'!$D520='Master List'!$B$49,'Reported Performance Table'!$D520='Master List'!$B$51,'Reported Performance Table'!$D520='Master List'!$B$115,'Reported Performance Table'!$D520='Master List'!$B$118,'Reported Performance Table'!$D520='Master List'!$B$142)),"LUNA_Dimming","Dimming_Capability_and_Range"))</f>
        <v/>
      </c>
    </row>
    <row r="521" spans="1:12" x14ac:dyDescent="0.25">
      <c r="A521" s="54">
        <v>528</v>
      </c>
      <c r="B521" s="55"/>
      <c r="D521" s="21" t="e">
        <f>VLOOKUP('Reported Performance Table'!C521,'Master List'!$B$22:$C$41,2,FALSE)</f>
        <v>#N/A</v>
      </c>
      <c r="E521" t="e">
        <f>VLOOKUP('Reported Performance Table'!D521,'Master List'!$B$45:$C$143,2,FALSE)</f>
        <v>#N/A</v>
      </c>
      <c r="F521" t="e">
        <f>VLOOKUP('Reported Performance Table'!C521,'Master List'!$B$22:$D$42,3,FALSE)</f>
        <v>#N/A</v>
      </c>
      <c r="G521" s="100" t="e">
        <f>VLOOKUP('Reported Performance Table'!B521,'Master List'!$B$11:$D$19,3,FALSE)</f>
        <v>#N/A</v>
      </c>
      <c r="H521" t="e">
        <f t="shared" si="7"/>
        <v>#N/A</v>
      </c>
      <c r="I521" t="e">
        <f>IF(VLOOKUP('Reported Performance Table'!D521,'Master List'!$B$45:$D$143,3,FALSE)="","No",VLOOKUP('Reported Performance Table'!D521,'Master List'!$B$45:$D$143,3,FALSE))</f>
        <v>#N/A</v>
      </c>
      <c r="J521" s="178" t="str">
        <f>IF('Reported Performance Table'!D521="","",
  IF('Reported Performance Table'!E521="Yes",
   IF('Reported Performance Table'!F521="Premium","Premium_LUNA_CCT","LUNA_CCT"),
   IF('Reported Performance Table'!B521="Outdoor Luminaires",
    IF(OR('Reported Performance Table'!D521="Fuel Pump Canopy Luminaires",'Reported Performance Table'!D521="Sports Lighting"),
     IF('Reported Performance Table'!F521="Premium","Premium_Sports_and_Fuel_Pump_CCT", "Sports_and_Fuel_Pump_CCT"),
     IF('Reported Performance Table'!F521="Premium","Premium_Outdoor_CCT","Outdoor_CCT")),
    IF('Reported Performance Table'!F521="Premium","Premium_CCT","Reported_CCT"))))</f>
        <v/>
      </c>
      <c r="K521" t="str">
        <f>IF('Reported Performance Table'!D521="","",IF(J521="LUNA_CCT",VLOOKUP('Reported Performance Table'!D521,'Master List'!$B$45:$E$143,4,FALSE),"Reported_BUG"))</f>
        <v/>
      </c>
      <c r="L521" t="str">
        <f>IF('Reported Performance Table'!D521="","",IF(AND('Reported Performance Table'!$E521="Yes",OR('Reported Performance Table'!$D521='Master List'!$B$45,'Reported Performance Table'!$D521='Master List'!$B$46,'Reported Performance Table'!$D521='Master List'!$B$47,'Reported Performance Table'!$D521='Master List'!$B$49,'Reported Performance Table'!$D521='Master List'!$B$51,'Reported Performance Table'!$D521='Master List'!$B$115,'Reported Performance Table'!$D521='Master List'!$B$118,'Reported Performance Table'!$D521='Master List'!$B$142)),"LUNA_Dimming","Dimming_Capability_and_Range"))</f>
        <v/>
      </c>
    </row>
    <row r="522" spans="1:12" x14ac:dyDescent="0.25">
      <c r="A522" s="54">
        <v>529</v>
      </c>
      <c r="B522" s="55"/>
      <c r="D522" s="21" t="e">
        <f>VLOOKUP('Reported Performance Table'!C522,'Master List'!$B$22:$C$41,2,FALSE)</f>
        <v>#N/A</v>
      </c>
      <c r="E522" t="e">
        <f>VLOOKUP('Reported Performance Table'!D522,'Master List'!$B$45:$C$143,2,FALSE)</f>
        <v>#N/A</v>
      </c>
      <c r="F522" t="e">
        <f>VLOOKUP('Reported Performance Table'!C522,'Master List'!$B$22:$D$42,3,FALSE)</f>
        <v>#N/A</v>
      </c>
      <c r="G522" s="100" t="e">
        <f>VLOOKUP('Reported Performance Table'!B522,'Master List'!$B$11:$D$19,3,FALSE)</f>
        <v>#N/A</v>
      </c>
      <c r="H522" t="e">
        <f t="shared" si="7"/>
        <v>#N/A</v>
      </c>
      <c r="I522" t="e">
        <f>IF(VLOOKUP('Reported Performance Table'!D522,'Master List'!$B$45:$D$143,3,FALSE)="","No",VLOOKUP('Reported Performance Table'!D522,'Master List'!$B$45:$D$143,3,FALSE))</f>
        <v>#N/A</v>
      </c>
      <c r="J522" s="178" t="str">
        <f>IF('Reported Performance Table'!D522="","",
  IF('Reported Performance Table'!E522="Yes",
   IF('Reported Performance Table'!F522="Premium","Premium_LUNA_CCT","LUNA_CCT"),
   IF('Reported Performance Table'!B522="Outdoor Luminaires",
    IF(OR('Reported Performance Table'!D522="Fuel Pump Canopy Luminaires",'Reported Performance Table'!D522="Sports Lighting"),
     IF('Reported Performance Table'!F522="Premium","Premium_Sports_and_Fuel_Pump_CCT", "Sports_and_Fuel_Pump_CCT"),
     IF('Reported Performance Table'!F522="Premium","Premium_Outdoor_CCT","Outdoor_CCT")),
    IF('Reported Performance Table'!F522="Premium","Premium_CCT","Reported_CCT"))))</f>
        <v/>
      </c>
      <c r="K522" t="str">
        <f>IF('Reported Performance Table'!D522="","",IF(J522="LUNA_CCT",VLOOKUP('Reported Performance Table'!D522,'Master List'!$B$45:$E$143,4,FALSE),"Reported_BUG"))</f>
        <v/>
      </c>
      <c r="L522" t="str">
        <f>IF('Reported Performance Table'!D522="","",IF(AND('Reported Performance Table'!$E522="Yes",OR('Reported Performance Table'!$D522='Master List'!$B$45,'Reported Performance Table'!$D522='Master List'!$B$46,'Reported Performance Table'!$D522='Master List'!$B$47,'Reported Performance Table'!$D522='Master List'!$B$49,'Reported Performance Table'!$D522='Master List'!$B$51,'Reported Performance Table'!$D522='Master List'!$B$115,'Reported Performance Table'!$D522='Master List'!$B$118,'Reported Performance Table'!$D522='Master List'!$B$142)),"LUNA_Dimming","Dimming_Capability_and_Range"))</f>
        <v/>
      </c>
    </row>
    <row r="523" spans="1:12" x14ac:dyDescent="0.25">
      <c r="A523" s="54">
        <v>530</v>
      </c>
      <c r="B523" s="55"/>
      <c r="D523" s="21" t="e">
        <f>VLOOKUP('Reported Performance Table'!C523,'Master List'!$B$22:$C$41,2,FALSE)</f>
        <v>#N/A</v>
      </c>
      <c r="E523" t="e">
        <f>VLOOKUP('Reported Performance Table'!D523,'Master List'!$B$45:$C$143,2,FALSE)</f>
        <v>#N/A</v>
      </c>
      <c r="F523" t="e">
        <f>VLOOKUP('Reported Performance Table'!C523,'Master List'!$B$22:$D$42,3,FALSE)</f>
        <v>#N/A</v>
      </c>
      <c r="G523" s="100" t="e">
        <f>VLOOKUP('Reported Performance Table'!B523,'Master List'!$B$11:$D$19,3,FALSE)</f>
        <v>#N/A</v>
      </c>
      <c r="H523" t="e">
        <f t="shared" ref="H523:H586" si="8">CONCATENATE(F523,G523)</f>
        <v>#N/A</v>
      </c>
      <c r="I523" t="e">
        <f>IF(VLOOKUP('Reported Performance Table'!D523,'Master List'!$B$45:$D$143,3,FALSE)="","No",VLOOKUP('Reported Performance Table'!D523,'Master List'!$B$45:$D$143,3,FALSE))</f>
        <v>#N/A</v>
      </c>
      <c r="J523" s="178" t="str">
        <f>IF('Reported Performance Table'!D523="","",
  IF('Reported Performance Table'!E523="Yes",
   IF('Reported Performance Table'!F523="Premium","Premium_LUNA_CCT","LUNA_CCT"),
   IF('Reported Performance Table'!B523="Outdoor Luminaires",
    IF(OR('Reported Performance Table'!D523="Fuel Pump Canopy Luminaires",'Reported Performance Table'!D523="Sports Lighting"),
     IF('Reported Performance Table'!F523="Premium","Premium_Sports_and_Fuel_Pump_CCT", "Sports_and_Fuel_Pump_CCT"),
     IF('Reported Performance Table'!F523="Premium","Premium_Outdoor_CCT","Outdoor_CCT")),
    IF('Reported Performance Table'!F523="Premium","Premium_CCT","Reported_CCT"))))</f>
        <v/>
      </c>
      <c r="K523" t="str">
        <f>IF('Reported Performance Table'!D523="","",IF(J523="LUNA_CCT",VLOOKUP('Reported Performance Table'!D523,'Master List'!$B$45:$E$143,4,FALSE),"Reported_BUG"))</f>
        <v/>
      </c>
      <c r="L523" t="str">
        <f>IF('Reported Performance Table'!D523="","",IF(AND('Reported Performance Table'!$E523="Yes",OR('Reported Performance Table'!$D523='Master List'!$B$45,'Reported Performance Table'!$D523='Master List'!$B$46,'Reported Performance Table'!$D523='Master List'!$B$47,'Reported Performance Table'!$D523='Master List'!$B$49,'Reported Performance Table'!$D523='Master List'!$B$51,'Reported Performance Table'!$D523='Master List'!$B$115,'Reported Performance Table'!$D523='Master List'!$B$118,'Reported Performance Table'!$D523='Master List'!$B$142)),"LUNA_Dimming","Dimming_Capability_and_Range"))</f>
        <v/>
      </c>
    </row>
    <row r="524" spans="1:12" x14ac:dyDescent="0.25">
      <c r="A524" s="54">
        <v>531</v>
      </c>
      <c r="B524" s="55"/>
      <c r="D524" s="21" t="e">
        <f>VLOOKUP('Reported Performance Table'!C524,'Master List'!$B$22:$C$41,2,FALSE)</f>
        <v>#N/A</v>
      </c>
      <c r="E524" t="e">
        <f>VLOOKUP('Reported Performance Table'!D524,'Master List'!$B$45:$C$143,2,FALSE)</f>
        <v>#N/A</v>
      </c>
      <c r="F524" t="e">
        <f>VLOOKUP('Reported Performance Table'!C524,'Master List'!$B$22:$D$42,3,FALSE)</f>
        <v>#N/A</v>
      </c>
      <c r="G524" s="100" t="e">
        <f>VLOOKUP('Reported Performance Table'!B524,'Master List'!$B$11:$D$19,3,FALSE)</f>
        <v>#N/A</v>
      </c>
      <c r="H524" t="e">
        <f t="shared" si="8"/>
        <v>#N/A</v>
      </c>
      <c r="I524" t="e">
        <f>IF(VLOOKUP('Reported Performance Table'!D524,'Master List'!$B$45:$D$143,3,FALSE)="","No",VLOOKUP('Reported Performance Table'!D524,'Master List'!$B$45:$D$143,3,FALSE))</f>
        <v>#N/A</v>
      </c>
      <c r="J524" s="178" t="str">
        <f>IF('Reported Performance Table'!D524="","",
  IF('Reported Performance Table'!E524="Yes",
   IF('Reported Performance Table'!F524="Premium","Premium_LUNA_CCT","LUNA_CCT"),
   IF('Reported Performance Table'!B524="Outdoor Luminaires",
    IF(OR('Reported Performance Table'!D524="Fuel Pump Canopy Luminaires",'Reported Performance Table'!D524="Sports Lighting"),
     IF('Reported Performance Table'!F524="Premium","Premium_Sports_and_Fuel_Pump_CCT", "Sports_and_Fuel_Pump_CCT"),
     IF('Reported Performance Table'!F524="Premium","Premium_Outdoor_CCT","Outdoor_CCT")),
    IF('Reported Performance Table'!F524="Premium","Premium_CCT","Reported_CCT"))))</f>
        <v/>
      </c>
      <c r="K524" t="str">
        <f>IF('Reported Performance Table'!D524="","",IF(J524="LUNA_CCT",VLOOKUP('Reported Performance Table'!D524,'Master List'!$B$45:$E$143,4,FALSE),"Reported_BUG"))</f>
        <v/>
      </c>
      <c r="L524" t="str">
        <f>IF('Reported Performance Table'!D524="","",IF(AND('Reported Performance Table'!$E524="Yes",OR('Reported Performance Table'!$D524='Master List'!$B$45,'Reported Performance Table'!$D524='Master List'!$B$46,'Reported Performance Table'!$D524='Master List'!$B$47,'Reported Performance Table'!$D524='Master List'!$B$49,'Reported Performance Table'!$D524='Master List'!$B$51,'Reported Performance Table'!$D524='Master List'!$B$115,'Reported Performance Table'!$D524='Master List'!$B$118,'Reported Performance Table'!$D524='Master List'!$B$142)),"LUNA_Dimming","Dimming_Capability_and_Range"))</f>
        <v/>
      </c>
    </row>
    <row r="525" spans="1:12" x14ac:dyDescent="0.25">
      <c r="A525" s="54">
        <v>532</v>
      </c>
      <c r="B525" s="55"/>
      <c r="D525" s="21" t="e">
        <f>VLOOKUP('Reported Performance Table'!C525,'Master List'!$B$22:$C$41,2,FALSE)</f>
        <v>#N/A</v>
      </c>
      <c r="E525" t="e">
        <f>VLOOKUP('Reported Performance Table'!D525,'Master List'!$B$45:$C$143,2,FALSE)</f>
        <v>#N/A</v>
      </c>
      <c r="F525" t="e">
        <f>VLOOKUP('Reported Performance Table'!C525,'Master List'!$B$22:$D$42,3,FALSE)</f>
        <v>#N/A</v>
      </c>
      <c r="G525" s="100" t="e">
        <f>VLOOKUP('Reported Performance Table'!B525,'Master List'!$B$11:$D$19,3,FALSE)</f>
        <v>#N/A</v>
      </c>
      <c r="H525" t="e">
        <f t="shared" si="8"/>
        <v>#N/A</v>
      </c>
      <c r="I525" t="e">
        <f>IF(VLOOKUP('Reported Performance Table'!D525,'Master List'!$B$45:$D$143,3,FALSE)="","No",VLOOKUP('Reported Performance Table'!D525,'Master List'!$B$45:$D$143,3,FALSE))</f>
        <v>#N/A</v>
      </c>
      <c r="J525" s="178" t="str">
        <f>IF('Reported Performance Table'!D525="","",
  IF('Reported Performance Table'!E525="Yes",
   IF('Reported Performance Table'!F525="Premium","Premium_LUNA_CCT","LUNA_CCT"),
   IF('Reported Performance Table'!B525="Outdoor Luminaires",
    IF(OR('Reported Performance Table'!D525="Fuel Pump Canopy Luminaires",'Reported Performance Table'!D525="Sports Lighting"),
     IF('Reported Performance Table'!F525="Premium","Premium_Sports_and_Fuel_Pump_CCT", "Sports_and_Fuel_Pump_CCT"),
     IF('Reported Performance Table'!F525="Premium","Premium_Outdoor_CCT","Outdoor_CCT")),
    IF('Reported Performance Table'!F525="Premium","Premium_CCT","Reported_CCT"))))</f>
        <v/>
      </c>
      <c r="K525" t="str">
        <f>IF('Reported Performance Table'!D525="","",IF(J525="LUNA_CCT",VLOOKUP('Reported Performance Table'!D525,'Master List'!$B$45:$E$143,4,FALSE),"Reported_BUG"))</f>
        <v/>
      </c>
      <c r="L525" t="str">
        <f>IF('Reported Performance Table'!D525="","",IF(AND('Reported Performance Table'!$E525="Yes",OR('Reported Performance Table'!$D525='Master List'!$B$45,'Reported Performance Table'!$D525='Master List'!$B$46,'Reported Performance Table'!$D525='Master List'!$B$47,'Reported Performance Table'!$D525='Master List'!$B$49,'Reported Performance Table'!$D525='Master List'!$B$51,'Reported Performance Table'!$D525='Master List'!$B$115,'Reported Performance Table'!$D525='Master List'!$B$118,'Reported Performance Table'!$D525='Master List'!$B$142)),"LUNA_Dimming","Dimming_Capability_and_Range"))</f>
        <v/>
      </c>
    </row>
    <row r="526" spans="1:12" x14ac:dyDescent="0.25">
      <c r="A526" s="54">
        <v>533</v>
      </c>
      <c r="B526" s="55"/>
      <c r="D526" s="21" t="e">
        <f>VLOOKUP('Reported Performance Table'!C526,'Master List'!$B$22:$C$41,2,FALSE)</f>
        <v>#N/A</v>
      </c>
      <c r="E526" t="e">
        <f>VLOOKUP('Reported Performance Table'!D526,'Master List'!$B$45:$C$143,2,FALSE)</f>
        <v>#N/A</v>
      </c>
      <c r="F526" t="e">
        <f>VLOOKUP('Reported Performance Table'!C526,'Master List'!$B$22:$D$42,3,FALSE)</f>
        <v>#N/A</v>
      </c>
      <c r="G526" s="100" t="e">
        <f>VLOOKUP('Reported Performance Table'!B526,'Master List'!$B$11:$D$19,3,FALSE)</f>
        <v>#N/A</v>
      </c>
      <c r="H526" t="e">
        <f t="shared" si="8"/>
        <v>#N/A</v>
      </c>
      <c r="I526" t="e">
        <f>IF(VLOOKUP('Reported Performance Table'!D526,'Master List'!$B$45:$D$143,3,FALSE)="","No",VLOOKUP('Reported Performance Table'!D526,'Master List'!$B$45:$D$143,3,FALSE))</f>
        <v>#N/A</v>
      </c>
      <c r="J526" s="178" t="str">
        <f>IF('Reported Performance Table'!D526="","",
  IF('Reported Performance Table'!E526="Yes",
   IF('Reported Performance Table'!F526="Premium","Premium_LUNA_CCT","LUNA_CCT"),
   IF('Reported Performance Table'!B526="Outdoor Luminaires",
    IF(OR('Reported Performance Table'!D526="Fuel Pump Canopy Luminaires",'Reported Performance Table'!D526="Sports Lighting"),
     IF('Reported Performance Table'!F526="Premium","Premium_Sports_and_Fuel_Pump_CCT", "Sports_and_Fuel_Pump_CCT"),
     IF('Reported Performance Table'!F526="Premium","Premium_Outdoor_CCT","Outdoor_CCT")),
    IF('Reported Performance Table'!F526="Premium","Premium_CCT","Reported_CCT"))))</f>
        <v/>
      </c>
      <c r="K526" t="str">
        <f>IF('Reported Performance Table'!D526="","",IF(J526="LUNA_CCT",VLOOKUP('Reported Performance Table'!D526,'Master List'!$B$45:$E$143,4,FALSE),"Reported_BUG"))</f>
        <v/>
      </c>
      <c r="L526" t="str">
        <f>IF('Reported Performance Table'!D526="","",IF(AND('Reported Performance Table'!$E526="Yes",OR('Reported Performance Table'!$D526='Master List'!$B$45,'Reported Performance Table'!$D526='Master List'!$B$46,'Reported Performance Table'!$D526='Master List'!$B$47,'Reported Performance Table'!$D526='Master List'!$B$49,'Reported Performance Table'!$D526='Master List'!$B$51,'Reported Performance Table'!$D526='Master List'!$B$115,'Reported Performance Table'!$D526='Master List'!$B$118,'Reported Performance Table'!$D526='Master List'!$B$142)),"LUNA_Dimming","Dimming_Capability_and_Range"))</f>
        <v/>
      </c>
    </row>
    <row r="527" spans="1:12" x14ac:dyDescent="0.25">
      <c r="A527" s="54">
        <v>534</v>
      </c>
      <c r="B527" s="55"/>
      <c r="D527" s="21" t="e">
        <f>VLOOKUP('Reported Performance Table'!C527,'Master List'!$B$22:$C$41,2,FALSE)</f>
        <v>#N/A</v>
      </c>
      <c r="E527" t="e">
        <f>VLOOKUP('Reported Performance Table'!D527,'Master List'!$B$45:$C$143,2,FALSE)</f>
        <v>#N/A</v>
      </c>
      <c r="F527" t="e">
        <f>VLOOKUP('Reported Performance Table'!C527,'Master List'!$B$22:$D$42,3,FALSE)</f>
        <v>#N/A</v>
      </c>
      <c r="G527" s="100" t="e">
        <f>VLOOKUP('Reported Performance Table'!B527,'Master List'!$B$11:$D$19,3,FALSE)</f>
        <v>#N/A</v>
      </c>
      <c r="H527" t="e">
        <f t="shared" si="8"/>
        <v>#N/A</v>
      </c>
      <c r="I527" t="e">
        <f>IF(VLOOKUP('Reported Performance Table'!D527,'Master List'!$B$45:$D$143,3,FALSE)="","No",VLOOKUP('Reported Performance Table'!D527,'Master List'!$B$45:$D$143,3,FALSE))</f>
        <v>#N/A</v>
      </c>
      <c r="J527" s="178" t="str">
        <f>IF('Reported Performance Table'!D527="","",
  IF('Reported Performance Table'!E527="Yes",
   IF('Reported Performance Table'!F527="Premium","Premium_LUNA_CCT","LUNA_CCT"),
   IF('Reported Performance Table'!B527="Outdoor Luminaires",
    IF(OR('Reported Performance Table'!D527="Fuel Pump Canopy Luminaires",'Reported Performance Table'!D527="Sports Lighting"),
     IF('Reported Performance Table'!F527="Premium","Premium_Sports_and_Fuel_Pump_CCT", "Sports_and_Fuel_Pump_CCT"),
     IF('Reported Performance Table'!F527="Premium","Premium_Outdoor_CCT","Outdoor_CCT")),
    IF('Reported Performance Table'!F527="Premium","Premium_CCT","Reported_CCT"))))</f>
        <v/>
      </c>
      <c r="K527" t="str">
        <f>IF('Reported Performance Table'!D527="","",IF(J527="LUNA_CCT",VLOOKUP('Reported Performance Table'!D527,'Master List'!$B$45:$E$143,4,FALSE),"Reported_BUG"))</f>
        <v/>
      </c>
      <c r="L527" t="str">
        <f>IF('Reported Performance Table'!D527="","",IF(AND('Reported Performance Table'!$E527="Yes",OR('Reported Performance Table'!$D527='Master List'!$B$45,'Reported Performance Table'!$D527='Master List'!$B$46,'Reported Performance Table'!$D527='Master List'!$B$47,'Reported Performance Table'!$D527='Master List'!$B$49,'Reported Performance Table'!$D527='Master List'!$B$51,'Reported Performance Table'!$D527='Master List'!$B$115,'Reported Performance Table'!$D527='Master List'!$B$118,'Reported Performance Table'!$D527='Master List'!$B$142)),"LUNA_Dimming","Dimming_Capability_and_Range"))</f>
        <v/>
      </c>
    </row>
    <row r="528" spans="1:12" x14ac:dyDescent="0.25">
      <c r="A528" s="54">
        <v>535</v>
      </c>
      <c r="B528" s="55"/>
      <c r="D528" s="21" t="e">
        <f>VLOOKUP('Reported Performance Table'!C528,'Master List'!$B$22:$C$41,2,FALSE)</f>
        <v>#N/A</v>
      </c>
      <c r="E528" t="e">
        <f>VLOOKUP('Reported Performance Table'!D528,'Master List'!$B$45:$C$143,2,FALSE)</f>
        <v>#N/A</v>
      </c>
      <c r="F528" t="e">
        <f>VLOOKUP('Reported Performance Table'!C528,'Master List'!$B$22:$D$42,3,FALSE)</f>
        <v>#N/A</v>
      </c>
      <c r="G528" s="100" t="e">
        <f>VLOOKUP('Reported Performance Table'!B528,'Master List'!$B$11:$D$19,3,FALSE)</f>
        <v>#N/A</v>
      </c>
      <c r="H528" t="e">
        <f t="shared" si="8"/>
        <v>#N/A</v>
      </c>
      <c r="I528" t="e">
        <f>IF(VLOOKUP('Reported Performance Table'!D528,'Master List'!$B$45:$D$143,3,FALSE)="","No",VLOOKUP('Reported Performance Table'!D528,'Master List'!$B$45:$D$143,3,FALSE))</f>
        <v>#N/A</v>
      </c>
      <c r="J528" s="178" t="str">
        <f>IF('Reported Performance Table'!D528="","",
  IF('Reported Performance Table'!E528="Yes",
   IF('Reported Performance Table'!F528="Premium","Premium_LUNA_CCT","LUNA_CCT"),
   IF('Reported Performance Table'!B528="Outdoor Luminaires",
    IF(OR('Reported Performance Table'!D528="Fuel Pump Canopy Luminaires",'Reported Performance Table'!D528="Sports Lighting"),
     IF('Reported Performance Table'!F528="Premium","Premium_Sports_and_Fuel_Pump_CCT", "Sports_and_Fuel_Pump_CCT"),
     IF('Reported Performance Table'!F528="Premium","Premium_Outdoor_CCT","Outdoor_CCT")),
    IF('Reported Performance Table'!F528="Premium","Premium_CCT","Reported_CCT"))))</f>
        <v/>
      </c>
      <c r="K528" t="str">
        <f>IF('Reported Performance Table'!D528="","",IF(J528="LUNA_CCT",VLOOKUP('Reported Performance Table'!D528,'Master List'!$B$45:$E$143,4,FALSE),"Reported_BUG"))</f>
        <v/>
      </c>
      <c r="L528" t="str">
        <f>IF('Reported Performance Table'!D528="","",IF(AND('Reported Performance Table'!$E528="Yes",OR('Reported Performance Table'!$D528='Master List'!$B$45,'Reported Performance Table'!$D528='Master List'!$B$46,'Reported Performance Table'!$D528='Master List'!$B$47,'Reported Performance Table'!$D528='Master List'!$B$49,'Reported Performance Table'!$D528='Master List'!$B$51,'Reported Performance Table'!$D528='Master List'!$B$115,'Reported Performance Table'!$D528='Master List'!$B$118,'Reported Performance Table'!$D528='Master List'!$B$142)),"LUNA_Dimming","Dimming_Capability_and_Range"))</f>
        <v/>
      </c>
    </row>
    <row r="529" spans="1:12" x14ac:dyDescent="0.25">
      <c r="A529" s="54">
        <v>536</v>
      </c>
      <c r="B529" s="55"/>
      <c r="D529" s="21" t="e">
        <f>VLOOKUP('Reported Performance Table'!C529,'Master List'!$B$22:$C$41,2,FALSE)</f>
        <v>#N/A</v>
      </c>
      <c r="E529" t="e">
        <f>VLOOKUP('Reported Performance Table'!D529,'Master List'!$B$45:$C$143,2,FALSE)</f>
        <v>#N/A</v>
      </c>
      <c r="F529" t="e">
        <f>VLOOKUP('Reported Performance Table'!C529,'Master List'!$B$22:$D$42,3,FALSE)</f>
        <v>#N/A</v>
      </c>
      <c r="G529" s="100" t="e">
        <f>VLOOKUP('Reported Performance Table'!B529,'Master List'!$B$11:$D$19,3,FALSE)</f>
        <v>#N/A</v>
      </c>
      <c r="H529" t="e">
        <f t="shared" si="8"/>
        <v>#N/A</v>
      </c>
      <c r="I529" t="e">
        <f>IF(VLOOKUP('Reported Performance Table'!D529,'Master List'!$B$45:$D$143,3,FALSE)="","No",VLOOKUP('Reported Performance Table'!D529,'Master List'!$B$45:$D$143,3,FALSE))</f>
        <v>#N/A</v>
      </c>
      <c r="J529" s="178" t="str">
        <f>IF('Reported Performance Table'!D529="","",
  IF('Reported Performance Table'!E529="Yes",
   IF('Reported Performance Table'!F529="Premium","Premium_LUNA_CCT","LUNA_CCT"),
   IF('Reported Performance Table'!B529="Outdoor Luminaires",
    IF(OR('Reported Performance Table'!D529="Fuel Pump Canopy Luminaires",'Reported Performance Table'!D529="Sports Lighting"),
     IF('Reported Performance Table'!F529="Premium","Premium_Sports_and_Fuel_Pump_CCT", "Sports_and_Fuel_Pump_CCT"),
     IF('Reported Performance Table'!F529="Premium","Premium_Outdoor_CCT","Outdoor_CCT")),
    IF('Reported Performance Table'!F529="Premium","Premium_CCT","Reported_CCT"))))</f>
        <v/>
      </c>
      <c r="K529" t="str">
        <f>IF('Reported Performance Table'!D529="","",IF(J529="LUNA_CCT",VLOOKUP('Reported Performance Table'!D529,'Master List'!$B$45:$E$143,4,FALSE),"Reported_BUG"))</f>
        <v/>
      </c>
      <c r="L529" t="str">
        <f>IF('Reported Performance Table'!D529="","",IF(AND('Reported Performance Table'!$E529="Yes",OR('Reported Performance Table'!$D529='Master List'!$B$45,'Reported Performance Table'!$D529='Master List'!$B$46,'Reported Performance Table'!$D529='Master List'!$B$47,'Reported Performance Table'!$D529='Master List'!$B$49,'Reported Performance Table'!$D529='Master List'!$B$51,'Reported Performance Table'!$D529='Master List'!$B$115,'Reported Performance Table'!$D529='Master List'!$B$118,'Reported Performance Table'!$D529='Master List'!$B$142)),"LUNA_Dimming","Dimming_Capability_and_Range"))</f>
        <v/>
      </c>
    </row>
    <row r="530" spans="1:12" x14ac:dyDescent="0.25">
      <c r="A530" s="54">
        <v>537</v>
      </c>
      <c r="B530" s="55"/>
      <c r="D530" s="21" t="e">
        <f>VLOOKUP('Reported Performance Table'!C530,'Master List'!$B$22:$C$41,2,FALSE)</f>
        <v>#N/A</v>
      </c>
      <c r="E530" t="e">
        <f>VLOOKUP('Reported Performance Table'!D530,'Master List'!$B$45:$C$143,2,FALSE)</f>
        <v>#N/A</v>
      </c>
      <c r="F530" t="e">
        <f>VLOOKUP('Reported Performance Table'!C530,'Master List'!$B$22:$D$42,3,FALSE)</f>
        <v>#N/A</v>
      </c>
      <c r="G530" s="100" t="e">
        <f>VLOOKUP('Reported Performance Table'!B530,'Master List'!$B$11:$D$19,3,FALSE)</f>
        <v>#N/A</v>
      </c>
      <c r="H530" t="e">
        <f t="shared" si="8"/>
        <v>#N/A</v>
      </c>
      <c r="I530" t="e">
        <f>IF(VLOOKUP('Reported Performance Table'!D530,'Master List'!$B$45:$D$143,3,FALSE)="","No",VLOOKUP('Reported Performance Table'!D530,'Master List'!$B$45:$D$143,3,FALSE))</f>
        <v>#N/A</v>
      </c>
      <c r="J530" s="178" t="str">
        <f>IF('Reported Performance Table'!D530="","",
  IF('Reported Performance Table'!E530="Yes",
   IF('Reported Performance Table'!F530="Premium","Premium_LUNA_CCT","LUNA_CCT"),
   IF('Reported Performance Table'!B530="Outdoor Luminaires",
    IF(OR('Reported Performance Table'!D530="Fuel Pump Canopy Luminaires",'Reported Performance Table'!D530="Sports Lighting"),
     IF('Reported Performance Table'!F530="Premium","Premium_Sports_and_Fuel_Pump_CCT", "Sports_and_Fuel_Pump_CCT"),
     IF('Reported Performance Table'!F530="Premium","Premium_Outdoor_CCT","Outdoor_CCT")),
    IF('Reported Performance Table'!F530="Premium","Premium_CCT","Reported_CCT"))))</f>
        <v/>
      </c>
      <c r="K530" t="str">
        <f>IF('Reported Performance Table'!D530="","",IF(J530="LUNA_CCT",VLOOKUP('Reported Performance Table'!D530,'Master List'!$B$45:$E$143,4,FALSE),"Reported_BUG"))</f>
        <v/>
      </c>
      <c r="L530" t="str">
        <f>IF('Reported Performance Table'!D530="","",IF(AND('Reported Performance Table'!$E530="Yes",OR('Reported Performance Table'!$D530='Master List'!$B$45,'Reported Performance Table'!$D530='Master List'!$B$46,'Reported Performance Table'!$D530='Master List'!$B$47,'Reported Performance Table'!$D530='Master List'!$B$49,'Reported Performance Table'!$D530='Master List'!$B$51,'Reported Performance Table'!$D530='Master List'!$B$115,'Reported Performance Table'!$D530='Master List'!$B$118,'Reported Performance Table'!$D530='Master List'!$B$142)),"LUNA_Dimming","Dimming_Capability_and_Range"))</f>
        <v/>
      </c>
    </row>
    <row r="531" spans="1:12" x14ac:dyDescent="0.25">
      <c r="A531" s="54">
        <v>538</v>
      </c>
      <c r="B531" s="55"/>
      <c r="D531" s="21" t="e">
        <f>VLOOKUP('Reported Performance Table'!C531,'Master List'!$B$22:$C$41,2,FALSE)</f>
        <v>#N/A</v>
      </c>
      <c r="E531" t="e">
        <f>VLOOKUP('Reported Performance Table'!D531,'Master List'!$B$45:$C$143,2,FALSE)</f>
        <v>#N/A</v>
      </c>
      <c r="F531" t="e">
        <f>VLOOKUP('Reported Performance Table'!C531,'Master List'!$B$22:$D$42,3,FALSE)</f>
        <v>#N/A</v>
      </c>
      <c r="G531" s="100" t="e">
        <f>VLOOKUP('Reported Performance Table'!B531,'Master List'!$B$11:$D$19,3,FALSE)</f>
        <v>#N/A</v>
      </c>
      <c r="H531" t="e">
        <f t="shared" si="8"/>
        <v>#N/A</v>
      </c>
      <c r="I531" t="e">
        <f>IF(VLOOKUP('Reported Performance Table'!D531,'Master List'!$B$45:$D$143,3,FALSE)="","No",VLOOKUP('Reported Performance Table'!D531,'Master List'!$B$45:$D$143,3,FALSE))</f>
        <v>#N/A</v>
      </c>
      <c r="J531" s="178" t="str">
        <f>IF('Reported Performance Table'!D531="","",
  IF('Reported Performance Table'!E531="Yes",
   IF('Reported Performance Table'!F531="Premium","Premium_LUNA_CCT","LUNA_CCT"),
   IF('Reported Performance Table'!B531="Outdoor Luminaires",
    IF(OR('Reported Performance Table'!D531="Fuel Pump Canopy Luminaires",'Reported Performance Table'!D531="Sports Lighting"),
     IF('Reported Performance Table'!F531="Premium","Premium_Sports_and_Fuel_Pump_CCT", "Sports_and_Fuel_Pump_CCT"),
     IF('Reported Performance Table'!F531="Premium","Premium_Outdoor_CCT","Outdoor_CCT")),
    IF('Reported Performance Table'!F531="Premium","Premium_CCT","Reported_CCT"))))</f>
        <v/>
      </c>
      <c r="K531" t="str">
        <f>IF('Reported Performance Table'!D531="","",IF(J531="LUNA_CCT",VLOOKUP('Reported Performance Table'!D531,'Master List'!$B$45:$E$143,4,FALSE),"Reported_BUG"))</f>
        <v/>
      </c>
      <c r="L531" t="str">
        <f>IF('Reported Performance Table'!D531="","",IF(AND('Reported Performance Table'!$E531="Yes",OR('Reported Performance Table'!$D531='Master List'!$B$45,'Reported Performance Table'!$D531='Master List'!$B$46,'Reported Performance Table'!$D531='Master List'!$B$47,'Reported Performance Table'!$D531='Master List'!$B$49,'Reported Performance Table'!$D531='Master List'!$B$51,'Reported Performance Table'!$D531='Master List'!$B$115,'Reported Performance Table'!$D531='Master List'!$B$118,'Reported Performance Table'!$D531='Master List'!$B$142)),"LUNA_Dimming","Dimming_Capability_and_Range"))</f>
        <v/>
      </c>
    </row>
    <row r="532" spans="1:12" x14ac:dyDescent="0.25">
      <c r="A532" s="54">
        <v>539</v>
      </c>
      <c r="B532" s="55"/>
      <c r="D532" s="21" t="e">
        <f>VLOOKUP('Reported Performance Table'!C532,'Master List'!$B$22:$C$41,2,FALSE)</f>
        <v>#N/A</v>
      </c>
      <c r="E532" t="e">
        <f>VLOOKUP('Reported Performance Table'!D532,'Master List'!$B$45:$C$143,2,FALSE)</f>
        <v>#N/A</v>
      </c>
      <c r="F532" t="e">
        <f>VLOOKUP('Reported Performance Table'!C532,'Master List'!$B$22:$D$42,3,FALSE)</f>
        <v>#N/A</v>
      </c>
      <c r="G532" s="100" t="e">
        <f>VLOOKUP('Reported Performance Table'!B532,'Master List'!$B$11:$D$19,3,FALSE)</f>
        <v>#N/A</v>
      </c>
      <c r="H532" t="e">
        <f t="shared" si="8"/>
        <v>#N/A</v>
      </c>
      <c r="I532" t="e">
        <f>IF(VLOOKUP('Reported Performance Table'!D532,'Master List'!$B$45:$D$143,3,FALSE)="","No",VLOOKUP('Reported Performance Table'!D532,'Master List'!$B$45:$D$143,3,FALSE))</f>
        <v>#N/A</v>
      </c>
      <c r="J532" s="178" t="str">
        <f>IF('Reported Performance Table'!D532="","",
  IF('Reported Performance Table'!E532="Yes",
   IF('Reported Performance Table'!F532="Premium","Premium_LUNA_CCT","LUNA_CCT"),
   IF('Reported Performance Table'!B532="Outdoor Luminaires",
    IF(OR('Reported Performance Table'!D532="Fuel Pump Canopy Luminaires",'Reported Performance Table'!D532="Sports Lighting"),
     IF('Reported Performance Table'!F532="Premium","Premium_Sports_and_Fuel_Pump_CCT", "Sports_and_Fuel_Pump_CCT"),
     IF('Reported Performance Table'!F532="Premium","Premium_Outdoor_CCT","Outdoor_CCT")),
    IF('Reported Performance Table'!F532="Premium","Premium_CCT","Reported_CCT"))))</f>
        <v/>
      </c>
      <c r="K532" t="str">
        <f>IF('Reported Performance Table'!D532="","",IF(J532="LUNA_CCT",VLOOKUP('Reported Performance Table'!D532,'Master List'!$B$45:$E$143,4,FALSE),"Reported_BUG"))</f>
        <v/>
      </c>
      <c r="L532" t="str">
        <f>IF('Reported Performance Table'!D532="","",IF(AND('Reported Performance Table'!$E532="Yes",OR('Reported Performance Table'!$D532='Master List'!$B$45,'Reported Performance Table'!$D532='Master List'!$B$46,'Reported Performance Table'!$D532='Master List'!$B$47,'Reported Performance Table'!$D532='Master List'!$B$49,'Reported Performance Table'!$D532='Master List'!$B$51,'Reported Performance Table'!$D532='Master List'!$B$115,'Reported Performance Table'!$D532='Master List'!$B$118,'Reported Performance Table'!$D532='Master List'!$B$142)),"LUNA_Dimming","Dimming_Capability_and_Range"))</f>
        <v/>
      </c>
    </row>
    <row r="533" spans="1:12" x14ac:dyDescent="0.25">
      <c r="A533" s="54">
        <v>540</v>
      </c>
      <c r="B533" s="55"/>
      <c r="D533" s="21" t="e">
        <f>VLOOKUP('Reported Performance Table'!C533,'Master List'!$B$22:$C$41,2,FALSE)</f>
        <v>#N/A</v>
      </c>
      <c r="E533" t="e">
        <f>VLOOKUP('Reported Performance Table'!D533,'Master List'!$B$45:$C$143,2,FALSE)</f>
        <v>#N/A</v>
      </c>
      <c r="F533" t="e">
        <f>VLOOKUP('Reported Performance Table'!C533,'Master List'!$B$22:$D$42,3,FALSE)</f>
        <v>#N/A</v>
      </c>
      <c r="G533" s="100" t="e">
        <f>VLOOKUP('Reported Performance Table'!B533,'Master List'!$B$11:$D$19,3,FALSE)</f>
        <v>#N/A</v>
      </c>
      <c r="H533" t="e">
        <f t="shared" si="8"/>
        <v>#N/A</v>
      </c>
      <c r="I533" t="e">
        <f>IF(VLOOKUP('Reported Performance Table'!D533,'Master List'!$B$45:$D$143,3,FALSE)="","No",VLOOKUP('Reported Performance Table'!D533,'Master List'!$B$45:$D$143,3,FALSE))</f>
        <v>#N/A</v>
      </c>
      <c r="J533" s="178" t="str">
        <f>IF('Reported Performance Table'!D533="","",
  IF('Reported Performance Table'!E533="Yes",
   IF('Reported Performance Table'!F533="Premium","Premium_LUNA_CCT","LUNA_CCT"),
   IF('Reported Performance Table'!B533="Outdoor Luminaires",
    IF(OR('Reported Performance Table'!D533="Fuel Pump Canopy Luminaires",'Reported Performance Table'!D533="Sports Lighting"),
     IF('Reported Performance Table'!F533="Premium","Premium_Sports_and_Fuel_Pump_CCT", "Sports_and_Fuel_Pump_CCT"),
     IF('Reported Performance Table'!F533="Premium","Premium_Outdoor_CCT","Outdoor_CCT")),
    IF('Reported Performance Table'!F533="Premium","Premium_CCT","Reported_CCT"))))</f>
        <v/>
      </c>
      <c r="K533" t="str">
        <f>IF('Reported Performance Table'!D533="","",IF(J533="LUNA_CCT",VLOOKUP('Reported Performance Table'!D533,'Master List'!$B$45:$E$143,4,FALSE),"Reported_BUG"))</f>
        <v/>
      </c>
      <c r="L533" t="str">
        <f>IF('Reported Performance Table'!D533="","",IF(AND('Reported Performance Table'!$E533="Yes",OR('Reported Performance Table'!$D533='Master List'!$B$45,'Reported Performance Table'!$D533='Master List'!$B$46,'Reported Performance Table'!$D533='Master List'!$B$47,'Reported Performance Table'!$D533='Master List'!$B$49,'Reported Performance Table'!$D533='Master List'!$B$51,'Reported Performance Table'!$D533='Master List'!$B$115,'Reported Performance Table'!$D533='Master List'!$B$118,'Reported Performance Table'!$D533='Master List'!$B$142)),"LUNA_Dimming","Dimming_Capability_and_Range"))</f>
        <v/>
      </c>
    </row>
    <row r="534" spans="1:12" x14ac:dyDescent="0.25">
      <c r="A534" s="54">
        <v>541</v>
      </c>
      <c r="B534" s="55"/>
      <c r="D534" s="21" t="e">
        <f>VLOOKUP('Reported Performance Table'!C534,'Master List'!$B$22:$C$41,2,FALSE)</f>
        <v>#N/A</v>
      </c>
      <c r="E534" t="e">
        <f>VLOOKUP('Reported Performance Table'!D534,'Master List'!$B$45:$C$143,2,FALSE)</f>
        <v>#N/A</v>
      </c>
      <c r="F534" t="e">
        <f>VLOOKUP('Reported Performance Table'!C534,'Master List'!$B$22:$D$42,3,FALSE)</f>
        <v>#N/A</v>
      </c>
      <c r="G534" s="100" t="e">
        <f>VLOOKUP('Reported Performance Table'!B534,'Master List'!$B$11:$D$19,3,FALSE)</f>
        <v>#N/A</v>
      </c>
      <c r="H534" t="e">
        <f t="shared" si="8"/>
        <v>#N/A</v>
      </c>
      <c r="I534" t="e">
        <f>IF(VLOOKUP('Reported Performance Table'!D534,'Master List'!$B$45:$D$143,3,FALSE)="","No",VLOOKUP('Reported Performance Table'!D534,'Master List'!$B$45:$D$143,3,FALSE))</f>
        <v>#N/A</v>
      </c>
      <c r="J534" s="178" t="str">
        <f>IF('Reported Performance Table'!D534="","",
  IF('Reported Performance Table'!E534="Yes",
   IF('Reported Performance Table'!F534="Premium","Premium_LUNA_CCT","LUNA_CCT"),
   IF('Reported Performance Table'!B534="Outdoor Luminaires",
    IF(OR('Reported Performance Table'!D534="Fuel Pump Canopy Luminaires",'Reported Performance Table'!D534="Sports Lighting"),
     IF('Reported Performance Table'!F534="Premium","Premium_Sports_and_Fuel_Pump_CCT", "Sports_and_Fuel_Pump_CCT"),
     IF('Reported Performance Table'!F534="Premium","Premium_Outdoor_CCT","Outdoor_CCT")),
    IF('Reported Performance Table'!F534="Premium","Premium_CCT","Reported_CCT"))))</f>
        <v/>
      </c>
      <c r="K534" t="str">
        <f>IF('Reported Performance Table'!D534="","",IF(J534="LUNA_CCT",VLOOKUP('Reported Performance Table'!D534,'Master List'!$B$45:$E$143,4,FALSE),"Reported_BUG"))</f>
        <v/>
      </c>
      <c r="L534" t="str">
        <f>IF('Reported Performance Table'!D534="","",IF(AND('Reported Performance Table'!$E534="Yes",OR('Reported Performance Table'!$D534='Master List'!$B$45,'Reported Performance Table'!$D534='Master List'!$B$46,'Reported Performance Table'!$D534='Master List'!$B$47,'Reported Performance Table'!$D534='Master List'!$B$49,'Reported Performance Table'!$D534='Master List'!$B$51,'Reported Performance Table'!$D534='Master List'!$B$115,'Reported Performance Table'!$D534='Master List'!$B$118,'Reported Performance Table'!$D534='Master List'!$B$142)),"LUNA_Dimming","Dimming_Capability_and_Range"))</f>
        <v/>
      </c>
    </row>
    <row r="535" spans="1:12" x14ac:dyDescent="0.25">
      <c r="A535" s="54">
        <v>542</v>
      </c>
      <c r="B535" s="55"/>
      <c r="D535" s="21" t="e">
        <f>VLOOKUP('Reported Performance Table'!C535,'Master List'!$B$22:$C$41,2,FALSE)</f>
        <v>#N/A</v>
      </c>
      <c r="E535" t="e">
        <f>VLOOKUP('Reported Performance Table'!D535,'Master List'!$B$45:$C$143,2,FALSE)</f>
        <v>#N/A</v>
      </c>
      <c r="F535" t="e">
        <f>VLOOKUP('Reported Performance Table'!C535,'Master List'!$B$22:$D$42,3,FALSE)</f>
        <v>#N/A</v>
      </c>
      <c r="G535" s="100" t="e">
        <f>VLOOKUP('Reported Performance Table'!B535,'Master List'!$B$11:$D$19,3,FALSE)</f>
        <v>#N/A</v>
      </c>
      <c r="H535" t="e">
        <f t="shared" si="8"/>
        <v>#N/A</v>
      </c>
      <c r="I535" t="e">
        <f>IF(VLOOKUP('Reported Performance Table'!D535,'Master List'!$B$45:$D$143,3,FALSE)="","No",VLOOKUP('Reported Performance Table'!D535,'Master List'!$B$45:$D$143,3,FALSE))</f>
        <v>#N/A</v>
      </c>
      <c r="J535" s="178" t="str">
        <f>IF('Reported Performance Table'!D535="","",
  IF('Reported Performance Table'!E535="Yes",
   IF('Reported Performance Table'!F535="Premium","Premium_LUNA_CCT","LUNA_CCT"),
   IF('Reported Performance Table'!B535="Outdoor Luminaires",
    IF(OR('Reported Performance Table'!D535="Fuel Pump Canopy Luminaires",'Reported Performance Table'!D535="Sports Lighting"),
     IF('Reported Performance Table'!F535="Premium","Premium_Sports_and_Fuel_Pump_CCT", "Sports_and_Fuel_Pump_CCT"),
     IF('Reported Performance Table'!F535="Premium","Premium_Outdoor_CCT","Outdoor_CCT")),
    IF('Reported Performance Table'!F535="Premium","Premium_CCT","Reported_CCT"))))</f>
        <v/>
      </c>
      <c r="K535" t="str">
        <f>IF('Reported Performance Table'!D535="","",IF(J535="LUNA_CCT",VLOOKUP('Reported Performance Table'!D535,'Master List'!$B$45:$E$143,4,FALSE),"Reported_BUG"))</f>
        <v/>
      </c>
      <c r="L535" t="str">
        <f>IF('Reported Performance Table'!D535="","",IF(AND('Reported Performance Table'!$E535="Yes",OR('Reported Performance Table'!$D535='Master List'!$B$45,'Reported Performance Table'!$D535='Master List'!$B$46,'Reported Performance Table'!$D535='Master List'!$B$47,'Reported Performance Table'!$D535='Master List'!$B$49,'Reported Performance Table'!$D535='Master List'!$B$51,'Reported Performance Table'!$D535='Master List'!$B$115,'Reported Performance Table'!$D535='Master List'!$B$118,'Reported Performance Table'!$D535='Master List'!$B$142)),"LUNA_Dimming","Dimming_Capability_and_Range"))</f>
        <v/>
      </c>
    </row>
    <row r="536" spans="1:12" x14ac:dyDescent="0.25">
      <c r="A536" s="54">
        <v>543</v>
      </c>
      <c r="B536" s="55"/>
      <c r="D536" s="21" t="e">
        <f>VLOOKUP('Reported Performance Table'!C536,'Master List'!$B$22:$C$41,2,FALSE)</f>
        <v>#N/A</v>
      </c>
      <c r="E536" t="e">
        <f>VLOOKUP('Reported Performance Table'!D536,'Master List'!$B$45:$C$143,2,FALSE)</f>
        <v>#N/A</v>
      </c>
      <c r="F536" t="e">
        <f>VLOOKUP('Reported Performance Table'!C536,'Master List'!$B$22:$D$42,3,FALSE)</f>
        <v>#N/A</v>
      </c>
      <c r="G536" s="100" t="e">
        <f>VLOOKUP('Reported Performance Table'!B536,'Master List'!$B$11:$D$19,3,FALSE)</f>
        <v>#N/A</v>
      </c>
      <c r="H536" t="e">
        <f t="shared" si="8"/>
        <v>#N/A</v>
      </c>
      <c r="I536" t="e">
        <f>IF(VLOOKUP('Reported Performance Table'!D536,'Master List'!$B$45:$D$143,3,FALSE)="","No",VLOOKUP('Reported Performance Table'!D536,'Master List'!$B$45:$D$143,3,FALSE))</f>
        <v>#N/A</v>
      </c>
      <c r="J536" s="178" t="str">
        <f>IF('Reported Performance Table'!D536="","",
  IF('Reported Performance Table'!E536="Yes",
   IF('Reported Performance Table'!F536="Premium","Premium_LUNA_CCT","LUNA_CCT"),
   IF('Reported Performance Table'!B536="Outdoor Luminaires",
    IF(OR('Reported Performance Table'!D536="Fuel Pump Canopy Luminaires",'Reported Performance Table'!D536="Sports Lighting"),
     IF('Reported Performance Table'!F536="Premium","Premium_Sports_and_Fuel_Pump_CCT", "Sports_and_Fuel_Pump_CCT"),
     IF('Reported Performance Table'!F536="Premium","Premium_Outdoor_CCT","Outdoor_CCT")),
    IF('Reported Performance Table'!F536="Premium","Premium_CCT","Reported_CCT"))))</f>
        <v/>
      </c>
      <c r="K536" t="str">
        <f>IF('Reported Performance Table'!D536="","",IF(J536="LUNA_CCT",VLOOKUP('Reported Performance Table'!D536,'Master List'!$B$45:$E$143,4,FALSE),"Reported_BUG"))</f>
        <v/>
      </c>
      <c r="L536" t="str">
        <f>IF('Reported Performance Table'!D536="","",IF(AND('Reported Performance Table'!$E536="Yes",OR('Reported Performance Table'!$D536='Master List'!$B$45,'Reported Performance Table'!$D536='Master List'!$B$46,'Reported Performance Table'!$D536='Master List'!$B$47,'Reported Performance Table'!$D536='Master List'!$B$49,'Reported Performance Table'!$D536='Master List'!$B$51,'Reported Performance Table'!$D536='Master List'!$B$115,'Reported Performance Table'!$D536='Master List'!$B$118,'Reported Performance Table'!$D536='Master List'!$B$142)),"LUNA_Dimming","Dimming_Capability_and_Range"))</f>
        <v/>
      </c>
    </row>
    <row r="537" spans="1:12" x14ac:dyDescent="0.25">
      <c r="A537" s="54">
        <v>544</v>
      </c>
      <c r="B537" s="55"/>
      <c r="D537" s="21" t="e">
        <f>VLOOKUP('Reported Performance Table'!C537,'Master List'!$B$22:$C$41,2,FALSE)</f>
        <v>#N/A</v>
      </c>
      <c r="E537" t="e">
        <f>VLOOKUP('Reported Performance Table'!D537,'Master List'!$B$45:$C$143,2,FALSE)</f>
        <v>#N/A</v>
      </c>
      <c r="F537" t="e">
        <f>VLOOKUP('Reported Performance Table'!C537,'Master List'!$B$22:$D$42,3,FALSE)</f>
        <v>#N/A</v>
      </c>
      <c r="G537" s="100" t="e">
        <f>VLOOKUP('Reported Performance Table'!B537,'Master List'!$B$11:$D$19,3,FALSE)</f>
        <v>#N/A</v>
      </c>
      <c r="H537" t="e">
        <f t="shared" si="8"/>
        <v>#N/A</v>
      </c>
      <c r="I537" t="e">
        <f>IF(VLOOKUP('Reported Performance Table'!D537,'Master List'!$B$45:$D$143,3,FALSE)="","No",VLOOKUP('Reported Performance Table'!D537,'Master List'!$B$45:$D$143,3,FALSE))</f>
        <v>#N/A</v>
      </c>
      <c r="J537" s="178" t="str">
        <f>IF('Reported Performance Table'!D537="","",
  IF('Reported Performance Table'!E537="Yes",
   IF('Reported Performance Table'!F537="Premium","Premium_LUNA_CCT","LUNA_CCT"),
   IF('Reported Performance Table'!B537="Outdoor Luminaires",
    IF(OR('Reported Performance Table'!D537="Fuel Pump Canopy Luminaires",'Reported Performance Table'!D537="Sports Lighting"),
     IF('Reported Performance Table'!F537="Premium","Premium_Sports_and_Fuel_Pump_CCT", "Sports_and_Fuel_Pump_CCT"),
     IF('Reported Performance Table'!F537="Premium","Premium_Outdoor_CCT","Outdoor_CCT")),
    IF('Reported Performance Table'!F537="Premium","Premium_CCT","Reported_CCT"))))</f>
        <v/>
      </c>
      <c r="K537" t="str">
        <f>IF('Reported Performance Table'!D537="","",IF(J537="LUNA_CCT",VLOOKUP('Reported Performance Table'!D537,'Master List'!$B$45:$E$143,4,FALSE),"Reported_BUG"))</f>
        <v/>
      </c>
      <c r="L537" t="str">
        <f>IF('Reported Performance Table'!D537="","",IF(AND('Reported Performance Table'!$E537="Yes",OR('Reported Performance Table'!$D537='Master List'!$B$45,'Reported Performance Table'!$D537='Master List'!$B$46,'Reported Performance Table'!$D537='Master List'!$B$47,'Reported Performance Table'!$D537='Master List'!$B$49,'Reported Performance Table'!$D537='Master List'!$B$51,'Reported Performance Table'!$D537='Master List'!$B$115,'Reported Performance Table'!$D537='Master List'!$B$118,'Reported Performance Table'!$D537='Master List'!$B$142)),"LUNA_Dimming","Dimming_Capability_and_Range"))</f>
        <v/>
      </c>
    </row>
    <row r="538" spans="1:12" x14ac:dyDescent="0.25">
      <c r="A538" s="54">
        <v>545</v>
      </c>
      <c r="B538" s="55"/>
      <c r="D538" s="21" t="e">
        <f>VLOOKUP('Reported Performance Table'!C538,'Master List'!$B$22:$C$41,2,FALSE)</f>
        <v>#N/A</v>
      </c>
      <c r="E538" t="e">
        <f>VLOOKUP('Reported Performance Table'!D538,'Master List'!$B$45:$C$143,2,FALSE)</f>
        <v>#N/A</v>
      </c>
      <c r="F538" t="e">
        <f>VLOOKUP('Reported Performance Table'!C538,'Master List'!$B$22:$D$42,3,FALSE)</f>
        <v>#N/A</v>
      </c>
      <c r="G538" s="100" t="e">
        <f>VLOOKUP('Reported Performance Table'!B538,'Master List'!$B$11:$D$19,3,FALSE)</f>
        <v>#N/A</v>
      </c>
      <c r="H538" t="e">
        <f t="shared" si="8"/>
        <v>#N/A</v>
      </c>
      <c r="I538" t="e">
        <f>IF(VLOOKUP('Reported Performance Table'!D538,'Master List'!$B$45:$D$143,3,FALSE)="","No",VLOOKUP('Reported Performance Table'!D538,'Master List'!$B$45:$D$143,3,FALSE))</f>
        <v>#N/A</v>
      </c>
      <c r="J538" s="178" t="str">
        <f>IF('Reported Performance Table'!D538="","",
  IF('Reported Performance Table'!E538="Yes",
   IF('Reported Performance Table'!F538="Premium","Premium_LUNA_CCT","LUNA_CCT"),
   IF('Reported Performance Table'!B538="Outdoor Luminaires",
    IF(OR('Reported Performance Table'!D538="Fuel Pump Canopy Luminaires",'Reported Performance Table'!D538="Sports Lighting"),
     IF('Reported Performance Table'!F538="Premium","Premium_Sports_and_Fuel_Pump_CCT", "Sports_and_Fuel_Pump_CCT"),
     IF('Reported Performance Table'!F538="Premium","Premium_Outdoor_CCT","Outdoor_CCT")),
    IF('Reported Performance Table'!F538="Premium","Premium_CCT","Reported_CCT"))))</f>
        <v/>
      </c>
      <c r="K538" t="str">
        <f>IF('Reported Performance Table'!D538="","",IF(J538="LUNA_CCT",VLOOKUP('Reported Performance Table'!D538,'Master List'!$B$45:$E$143,4,FALSE),"Reported_BUG"))</f>
        <v/>
      </c>
      <c r="L538" t="str">
        <f>IF('Reported Performance Table'!D538="","",IF(AND('Reported Performance Table'!$E538="Yes",OR('Reported Performance Table'!$D538='Master List'!$B$45,'Reported Performance Table'!$D538='Master List'!$B$46,'Reported Performance Table'!$D538='Master List'!$B$47,'Reported Performance Table'!$D538='Master List'!$B$49,'Reported Performance Table'!$D538='Master List'!$B$51,'Reported Performance Table'!$D538='Master List'!$B$115,'Reported Performance Table'!$D538='Master List'!$B$118,'Reported Performance Table'!$D538='Master List'!$B$142)),"LUNA_Dimming","Dimming_Capability_and_Range"))</f>
        <v/>
      </c>
    </row>
    <row r="539" spans="1:12" x14ac:dyDescent="0.25">
      <c r="A539" s="54">
        <v>546</v>
      </c>
      <c r="B539" s="55"/>
      <c r="D539" s="21" t="e">
        <f>VLOOKUP('Reported Performance Table'!C539,'Master List'!$B$22:$C$41,2,FALSE)</f>
        <v>#N/A</v>
      </c>
      <c r="E539" t="e">
        <f>VLOOKUP('Reported Performance Table'!D539,'Master List'!$B$45:$C$143,2,FALSE)</f>
        <v>#N/A</v>
      </c>
      <c r="F539" t="e">
        <f>VLOOKUP('Reported Performance Table'!C539,'Master List'!$B$22:$D$42,3,FALSE)</f>
        <v>#N/A</v>
      </c>
      <c r="G539" s="100" t="e">
        <f>VLOOKUP('Reported Performance Table'!B539,'Master List'!$B$11:$D$19,3,FALSE)</f>
        <v>#N/A</v>
      </c>
      <c r="H539" t="e">
        <f t="shared" si="8"/>
        <v>#N/A</v>
      </c>
      <c r="I539" t="e">
        <f>IF(VLOOKUP('Reported Performance Table'!D539,'Master List'!$B$45:$D$143,3,FALSE)="","No",VLOOKUP('Reported Performance Table'!D539,'Master List'!$B$45:$D$143,3,FALSE))</f>
        <v>#N/A</v>
      </c>
      <c r="J539" s="178" t="str">
        <f>IF('Reported Performance Table'!D539="","",
  IF('Reported Performance Table'!E539="Yes",
   IF('Reported Performance Table'!F539="Premium","Premium_LUNA_CCT","LUNA_CCT"),
   IF('Reported Performance Table'!B539="Outdoor Luminaires",
    IF(OR('Reported Performance Table'!D539="Fuel Pump Canopy Luminaires",'Reported Performance Table'!D539="Sports Lighting"),
     IF('Reported Performance Table'!F539="Premium","Premium_Sports_and_Fuel_Pump_CCT", "Sports_and_Fuel_Pump_CCT"),
     IF('Reported Performance Table'!F539="Premium","Premium_Outdoor_CCT","Outdoor_CCT")),
    IF('Reported Performance Table'!F539="Premium","Premium_CCT","Reported_CCT"))))</f>
        <v/>
      </c>
      <c r="K539" t="str">
        <f>IF('Reported Performance Table'!D539="","",IF(J539="LUNA_CCT",VLOOKUP('Reported Performance Table'!D539,'Master List'!$B$45:$E$143,4,FALSE),"Reported_BUG"))</f>
        <v/>
      </c>
      <c r="L539" t="str">
        <f>IF('Reported Performance Table'!D539="","",IF(AND('Reported Performance Table'!$E539="Yes",OR('Reported Performance Table'!$D539='Master List'!$B$45,'Reported Performance Table'!$D539='Master List'!$B$46,'Reported Performance Table'!$D539='Master List'!$B$47,'Reported Performance Table'!$D539='Master List'!$B$49,'Reported Performance Table'!$D539='Master List'!$B$51,'Reported Performance Table'!$D539='Master List'!$B$115,'Reported Performance Table'!$D539='Master List'!$B$118,'Reported Performance Table'!$D539='Master List'!$B$142)),"LUNA_Dimming","Dimming_Capability_and_Range"))</f>
        <v/>
      </c>
    </row>
    <row r="540" spans="1:12" x14ac:dyDescent="0.25">
      <c r="A540" s="54">
        <v>547</v>
      </c>
      <c r="B540" s="55"/>
      <c r="D540" s="21" t="e">
        <f>VLOOKUP('Reported Performance Table'!C540,'Master List'!$B$22:$C$41,2,FALSE)</f>
        <v>#N/A</v>
      </c>
      <c r="E540" t="e">
        <f>VLOOKUP('Reported Performance Table'!D540,'Master List'!$B$45:$C$143,2,FALSE)</f>
        <v>#N/A</v>
      </c>
      <c r="F540" t="e">
        <f>VLOOKUP('Reported Performance Table'!C540,'Master List'!$B$22:$D$42,3,FALSE)</f>
        <v>#N/A</v>
      </c>
      <c r="G540" s="100" t="e">
        <f>VLOOKUP('Reported Performance Table'!B540,'Master List'!$B$11:$D$19,3,FALSE)</f>
        <v>#N/A</v>
      </c>
      <c r="H540" t="e">
        <f t="shared" si="8"/>
        <v>#N/A</v>
      </c>
      <c r="I540" t="e">
        <f>IF(VLOOKUP('Reported Performance Table'!D540,'Master List'!$B$45:$D$143,3,FALSE)="","No",VLOOKUP('Reported Performance Table'!D540,'Master List'!$B$45:$D$143,3,FALSE))</f>
        <v>#N/A</v>
      </c>
      <c r="J540" s="178" t="str">
        <f>IF('Reported Performance Table'!D540="","",
  IF('Reported Performance Table'!E540="Yes",
   IF('Reported Performance Table'!F540="Premium","Premium_LUNA_CCT","LUNA_CCT"),
   IF('Reported Performance Table'!B540="Outdoor Luminaires",
    IF(OR('Reported Performance Table'!D540="Fuel Pump Canopy Luminaires",'Reported Performance Table'!D540="Sports Lighting"),
     IF('Reported Performance Table'!F540="Premium","Premium_Sports_and_Fuel_Pump_CCT", "Sports_and_Fuel_Pump_CCT"),
     IF('Reported Performance Table'!F540="Premium","Premium_Outdoor_CCT","Outdoor_CCT")),
    IF('Reported Performance Table'!F540="Premium","Premium_CCT","Reported_CCT"))))</f>
        <v/>
      </c>
      <c r="K540" t="str">
        <f>IF('Reported Performance Table'!D540="","",IF(J540="LUNA_CCT",VLOOKUP('Reported Performance Table'!D540,'Master List'!$B$45:$E$143,4,FALSE),"Reported_BUG"))</f>
        <v/>
      </c>
      <c r="L540" t="str">
        <f>IF('Reported Performance Table'!D540="","",IF(AND('Reported Performance Table'!$E540="Yes",OR('Reported Performance Table'!$D540='Master List'!$B$45,'Reported Performance Table'!$D540='Master List'!$B$46,'Reported Performance Table'!$D540='Master List'!$B$47,'Reported Performance Table'!$D540='Master List'!$B$49,'Reported Performance Table'!$D540='Master List'!$B$51,'Reported Performance Table'!$D540='Master List'!$B$115,'Reported Performance Table'!$D540='Master List'!$B$118,'Reported Performance Table'!$D540='Master List'!$B$142)),"LUNA_Dimming","Dimming_Capability_and_Range"))</f>
        <v/>
      </c>
    </row>
    <row r="541" spans="1:12" x14ac:dyDescent="0.25">
      <c r="A541" s="54">
        <v>548</v>
      </c>
      <c r="B541" s="55"/>
      <c r="D541" s="21" t="e">
        <f>VLOOKUP('Reported Performance Table'!C541,'Master List'!$B$22:$C$41,2,FALSE)</f>
        <v>#N/A</v>
      </c>
      <c r="E541" t="e">
        <f>VLOOKUP('Reported Performance Table'!D541,'Master List'!$B$45:$C$143,2,FALSE)</f>
        <v>#N/A</v>
      </c>
      <c r="F541" t="e">
        <f>VLOOKUP('Reported Performance Table'!C541,'Master List'!$B$22:$D$42,3,FALSE)</f>
        <v>#N/A</v>
      </c>
      <c r="G541" s="100" t="e">
        <f>VLOOKUP('Reported Performance Table'!B541,'Master List'!$B$11:$D$19,3,FALSE)</f>
        <v>#N/A</v>
      </c>
      <c r="H541" t="e">
        <f t="shared" si="8"/>
        <v>#N/A</v>
      </c>
      <c r="I541" t="e">
        <f>IF(VLOOKUP('Reported Performance Table'!D541,'Master List'!$B$45:$D$143,3,FALSE)="","No",VLOOKUP('Reported Performance Table'!D541,'Master List'!$B$45:$D$143,3,FALSE))</f>
        <v>#N/A</v>
      </c>
      <c r="J541" s="178" t="str">
        <f>IF('Reported Performance Table'!D541="","",
  IF('Reported Performance Table'!E541="Yes",
   IF('Reported Performance Table'!F541="Premium","Premium_LUNA_CCT","LUNA_CCT"),
   IF('Reported Performance Table'!B541="Outdoor Luminaires",
    IF(OR('Reported Performance Table'!D541="Fuel Pump Canopy Luminaires",'Reported Performance Table'!D541="Sports Lighting"),
     IF('Reported Performance Table'!F541="Premium","Premium_Sports_and_Fuel_Pump_CCT", "Sports_and_Fuel_Pump_CCT"),
     IF('Reported Performance Table'!F541="Premium","Premium_Outdoor_CCT","Outdoor_CCT")),
    IF('Reported Performance Table'!F541="Premium","Premium_CCT","Reported_CCT"))))</f>
        <v/>
      </c>
      <c r="K541" t="str">
        <f>IF('Reported Performance Table'!D541="","",IF(J541="LUNA_CCT",VLOOKUP('Reported Performance Table'!D541,'Master List'!$B$45:$E$143,4,FALSE),"Reported_BUG"))</f>
        <v/>
      </c>
      <c r="L541" t="str">
        <f>IF('Reported Performance Table'!D541="","",IF(AND('Reported Performance Table'!$E541="Yes",OR('Reported Performance Table'!$D541='Master List'!$B$45,'Reported Performance Table'!$D541='Master List'!$B$46,'Reported Performance Table'!$D541='Master List'!$B$47,'Reported Performance Table'!$D541='Master List'!$B$49,'Reported Performance Table'!$D541='Master List'!$B$51,'Reported Performance Table'!$D541='Master List'!$B$115,'Reported Performance Table'!$D541='Master List'!$B$118,'Reported Performance Table'!$D541='Master List'!$B$142)),"LUNA_Dimming","Dimming_Capability_and_Range"))</f>
        <v/>
      </c>
    </row>
    <row r="542" spans="1:12" x14ac:dyDescent="0.25">
      <c r="A542" s="54">
        <v>549</v>
      </c>
      <c r="B542" s="55"/>
      <c r="D542" s="21" t="e">
        <f>VLOOKUP('Reported Performance Table'!C542,'Master List'!$B$22:$C$41,2,FALSE)</f>
        <v>#N/A</v>
      </c>
      <c r="E542" t="e">
        <f>VLOOKUP('Reported Performance Table'!D542,'Master List'!$B$45:$C$143,2,FALSE)</f>
        <v>#N/A</v>
      </c>
      <c r="F542" t="e">
        <f>VLOOKUP('Reported Performance Table'!C542,'Master List'!$B$22:$D$42,3,FALSE)</f>
        <v>#N/A</v>
      </c>
      <c r="G542" s="100" t="e">
        <f>VLOOKUP('Reported Performance Table'!B542,'Master List'!$B$11:$D$19,3,FALSE)</f>
        <v>#N/A</v>
      </c>
      <c r="H542" t="e">
        <f t="shared" si="8"/>
        <v>#N/A</v>
      </c>
      <c r="I542" t="e">
        <f>IF(VLOOKUP('Reported Performance Table'!D542,'Master List'!$B$45:$D$143,3,FALSE)="","No",VLOOKUP('Reported Performance Table'!D542,'Master List'!$B$45:$D$143,3,FALSE))</f>
        <v>#N/A</v>
      </c>
      <c r="J542" s="178" t="str">
        <f>IF('Reported Performance Table'!D542="","",
  IF('Reported Performance Table'!E542="Yes",
   IF('Reported Performance Table'!F542="Premium","Premium_LUNA_CCT","LUNA_CCT"),
   IF('Reported Performance Table'!B542="Outdoor Luminaires",
    IF(OR('Reported Performance Table'!D542="Fuel Pump Canopy Luminaires",'Reported Performance Table'!D542="Sports Lighting"),
     IF('Reported Performance Table'!F542="Premium","Premium_Sports_and_Fuel_Pump_CCT", "Sports_and_Fuel_Pump_CCT"),
     IF('Reported Performance Table'!F542="Premium","Premium_Outdoor_CCT","Outdoor_CCT")),
    IF('Reported Performance Table'!F542="Premium","Premium_CCT","Reported_CCT"))))</f>
        <v/>
      </c>
      <c r="K542" t="str">
        <f>IF('Reported Performance Table'!D542="","",IF(J542="LUNA_CCT",VLOOKUP('Reported Performance Table'!D542,'Master List'!$B$45:$E$143,4,FALSE),"Reported_BUG"))</f>
        <v/>
      </c>
      <c r="L542" t="str">
        <f>IF('Reported Performance Table'!D542="","",IF(AND('Reported Performance Table'!$E542="Yes",OR('Reported Performance Table'!$D542='Master List'!$B$45,'Reported Performance Table'!$D542='Master List'!$B$46,'Reported Performance Table'!$D542='Master List'!$B$47,'Reported Performance Table'!$D542='Master List'!$B$49,'Reported Performance Table'!$D542='Master List'!$B$51,'Reported Performance Table'!$D542='Master List'!$B$115,'Reported Performance Table'!$D542='Master List'!$B$118,'Reported Performance Table'!$D542='Master List'!$B$142)),"LUNA_Dimming","Dimming_Capability_and_Range"))</f>
        <v/>
      </c>
    </row>
    <row r="543" spans="1:12" x14ac:dyDescent="0.25">
      <c r="A543" s="54">
        <v>550</v>
      </c>
      <c r="B543" s="55"/>
      <c r="D543" s="21" t="e">
        <f>VLOOKUP('Reported Performance Table'!C543,'Master List'!$B$22:$C$41,2,FALSE)</f>
        <v>#N/A</v>
      </c>
      <c r="E543" t="e">
        <f>VLOOKUP('Reported Performance Table'!D543,'Master List'!$B$45:$C$143,2,FALSE)</f>
        <v>#N/A</v>
      </c>
      <c r="F543" t="e">
        <f>VLOOKUP('Reported Performance Table'!C543,'Master List'!$B$22:$D$42,3,FALSE)</f>
        <v>#N/A</v>
      </c>
      <c r="G543" s="100" t="e">
        <f>VLOOKUP('Reported Performance Table'!B543,'Master List'!$B$11:$D$19,3,FALSE)</f>
        <v>#N/A</v>
      </c>
      <c r="H543" t="e">
        <f t="shared" si="8"/>
        <v>#N/A</v>
      </c>
      <c r="I543" t="e">
        <f>IF(VLOOKUP('Reported Performance Table'!D543,'Master List'!$B$45:$D$143,3,FALSE)="","No",VLOOKUP('Reported Performance Table'!D543,'Master List'!$B$45:$D$143,3,FALSE))</f>
        <v>#N/A</v>
      </c>
      <c r="J543" s="178" t="str">
        <f>IF('Reported Performance Table'!D543="","",
  IF('Reported Performance Table'!E543="Yes",
   IF('Reported Performance Table'!F543="Premium","Premium_LUNA_CCT","LUNA_CCT"),
   IF('Reported Performance Table'!B543="Outdoor Luminaires",
    IF(OR('Reported Performance Table'!D543="Fuel Pump Canopy Luminaires",'Reported Performance Table'!D543="Sports Lighting"),
     IF('Reported Performance Table'!F543="Premium","Premium_Sports_and_Fuel_Pump_CCT", "Sports_and_Fuel_Pump_CCT"),
     IF('Reported Performance Table'!F543="Premium","Premium_Outdoor_CCT","Outdoor_CCT")),
    IF('Reported Performance Table'!F543="Premium","Premium_CCT","Reported_CCT"))))</f>
        <v/>
      </c>
      <c r="K543" t="str">
        <f>IF('Reported Performance Table'!D543="","",IF(J543="LUNA_CCT",VLOOKUP('Reported Performance Table'!D543,'Master List'!$B$45:$E$143,4,FALSE),"Reported_BUG"))</f>
        <v/>
      </c>
      <c r="L543" t="str">
        <f>IF('Reported Performance Table'!D543="","",IF(AND('Reported Performance Table'!$E543="Yes",OR('Reported Performance Table'!$D543='Master List'!$B$45,'Reported Performance Table'!$D543='Master List'!$B$46,'Reported Performance Table'!$D543='Master List'!$B$47,'Reported Performance Table'!$D543='Master List'!$B$49,'Reported Performance Table'!$D543='Master List'!$B$51,'Reported Performance Table'!$D543='Master List'!$B$115,'Reported Performance Table'!$D543='Master List'!$B$118,'Reported Performance Table'!$D543='Master List'!$B$142)),"LUNA_Dimming","Dimming_Capability_and_Range"))</f>
        <v/>
      </c>
    </row>
    <row r="544" spans="1:12" x14ac:dyDescent="0.25">
      <c r="A544" s="54">
        <v>551</v>
      </c>
      <c r="B544" s="55"/>
      <c r="D544" s="21" t="e">
        <f>VLOOKUP('Reported Performance Table'!C544,'Master List'!$B$22:$C$41,2,FALSE)</f>
        <v>#N/A</v>
      </c>
      <c r="E544" t="e">
        <f>VLOOKUP('Reported Performance Table'!D544,'Master List'!$B$45:$C$143,2,FALSE)</f>
        <v>#N/A</v>
      </c>
      <c r="F544" t="e">
        <f>VLOOKUP('Reported Performance Table'!C544,'Master List'!$B$22:$D$42,3,FALSE)</f>
        <v>#N/A</v>
      </c>
      <c r="G544" s="100" t="e">
        <f>VLOOKUP('Reported Performance Table'!B544,'Master List'!$B$11:$D$19,3,FALSE)</f>
        <v>#N/A</v>
      </c>
      <c r="H544" t="e">
        <f t="shared" si="8"/>
        <v>#N/A</v>
      </c>
      <c r="I544" t="e">
        <f>IF(VLOOKUP('Reported Performance Table'!D544,'Master List'!$B$45:$D$143,3,FALSE)="","No",VLOOKUP('Reported Performance Table'!D544,'Master List'!$B$45:$D$143,3,FALSE))</f>
        <v>#N/A</v>
      </c>
      <c r="J544" s="178" t="str">
        <f>IF('Reported Performance Table'!D544="","",
  IF('Reported Performance Table'!E544="Yes",
   IF('Reported Performance Table'!F544="Premium","Premium_LUNA_CCT","LUNA_CCT"),
   IF('Reported Performance Table'!B544="Outdoor Luminaires",
    IF(OR('Reported Performance Table'!D544="Fuel Pump Canopy Luminaires",'Reported Performance Table'!D544="Sports Lighting"),
     IF('Reported Performance Table'!F544="Premium","Premium_Sports_and_Fuel_Pump_CCT", "Sports_and_Fuel_Pump_CCT"),
     IF('Reported Performance Table'!F544="Premium","Premium_Outdoor_CCT","Outdoor_CCT")),
    IF('Reported Performance Table'!F544="Premium","Premium_CCT","Reported_CCT"))))</f>
        <v/>
      </c>
      <c r="K544" t="str">
        <f>IF('Reported Performance Table'!D544="","",IF(J544="LUNA_CCT",VLOOKUP('Reported Performance Table'!D544,'Master List'!$B$45:$E$143,4,FALSE),"Reported_BUG"))</f>
        <v/>
      </c>
      <c r="L544" t="str">
        <f>IF('Reported Performance Table'!D544="","",IF(AND('Reported Performance Table'!$E544="Yes",OR('Reported Performance Table'!$D544='Master List'!$B$45,'Reported Performance Table'!$D544='Master List'!$B$46,'Reported Performance Table'!$D544='Master List'!$B$47,'Reported Performance Table'!$D544='Master List'!$B$49,'Reported Performance Table'!$D544='Master List'!$B$51,'Reported Performance Table'!$D544='Master List'!$B$115,'Reported Performance Table'!$D544='Master List'!$B$118,'Reported Performance Table'!$D544='Master List'!$B$142)),"LUNA_Dimming","Dimming_Capability_and_Range"))</f>
        <v/>
      </c>
    </row>
    <row r="545" spans="1:12" x14ac:dyDescent="0.25">
      <c r="A545" s="54">
        <v>552</v>
      </c>
      <c r="B545" s="55"/>
      <c r="D545" s="21" t="e">
        <f>VLOOKUP('Reported Performance Table'!C545,'Master List'!$B$22:$C$41,2,FALSE)</f>
        <v>#N/A</v>
      </c>
      <c r="E545" t="e">
        <f>VLOOKUP('Reported Performance Table'!D545,'Master List'!$B$45:$C$143,2,FALSE)</f>
        <v>#N/A</v>
      </c>
      <c r="F545" t="e">
        <f>VLOOKUP('Reported Performance Table'!C545,'Master List'!$B$22:$D$42,3,FALSE)</f>
        <v>#N/A</v>
      </c>
      <c r="G545" s="100" t="e">
        <f>VLOOKUP('Reported Performance Table'!B545,'Master List'!$B$11:$D$19,3,FALSE)</f>
        <v>#N/A</v>
      </c>
      <c r="H545" t="e">
        <f t="shared" si="8"/>
        <v>#N/A</v>
      </c>
      <c r="I545" t="e">
        <f>IF(VLOOKUP('Reported Performance Table'!D545,'Master List'!$B$45:$D$143,3,FALSE)="","No",VLOOKUP('Reported Performance Table'!D545,'Master List'!$B$45:$D$143,3,FALSE))</f>
        <v>#N/A</v>
      </c>
      <c r="J545" s="178" t="str">
        <f>IF('Reported Performance Table'!D545="","",
  IF('Reported Performance Table'!E545="Yes",
   IF('Reported Performance Table'!F545="Premium","Premium_LUNA_CCT","LUNA_CCT"),
   IF('Reported Performance Table'!B545="Outdoor Luminaires",
    IF(OR('Reported Performance Table'!D545="Fuel Pump Canopy Luminaires",'Reported Performance Table'!D545="Sports Lighting"),
     IF('Reported Performance Table'!F545="Premium","Premium_Sports_and_Fuel_Pump_CCT", "Sports_and_Fuel_Pump_CCT"),
     IF('Reported Performance Table'!F545="Premium","Premium_Outdoor_CCT","Outdoor_CCT")),
    IF('Reported Performance Table'!F545="Premium","Premium_CCT","Reported_CCT"))))</f>
        <v/>
      </c>
      <c r="K545" t="str">
        <f>IF('Reported Performance Table'!D545="","",IF(J545="LUNA_CCT",VLOOKUP('Reported Performance Table'!D545,'Master List'!$B$45:$E$143,4,FALSE),"Reported_BUG"))</f>
        <v/>
      </c>
      <c r="L545" t="str">
        <f>IF('Reported Performance Table'!D545="","",IF(AND('Reported Performance Table'!$E545="Yes",OR('Reported Performance Table'!$D545='Master List'!$B$45,'Reported Performance Table'!$D545='Master List'!$B$46,'Reported Performance Table'!$D545='Master List'!$B$47,'Reported Performance Table'!$D545='Master List'!$B$49,'Reported Performance Table'!$D545='Master List'!$B$51,'Reported Performance Table'!$D545='Master List'!$B$115,'Reported Performance Table'!$D545='Master List'!$B$118,'Reported Performance Table'!$D545='Master List'!$B$142)),"LUNA_Dimming","Dimming_Capability_and_Range"))</f>
        <v/>
      </c>
    </row>
    <row r="546" spans="1:12" x14ac:dyDescent="0.25">
      <c r="A546" s="54">
        <v>553</v>
      </c>
      <c r="B546" s="55"/>
      <c r="D546" s="21" t="e">
        <f>VLOOKUP('Reported Performance Table'!C546,'Master List'!$B$22:$C$41,2,FALSE)</f>
        <v>#N/A</v>
      </c>
      <c r="E546" t="e">
        <f>VLOOKUP('Reported Performance Table'!D546,'Master List'!$B$45:$C$143,2,FALSE)</f>
        <v>#N/A</v>
      </c>
      <c r="F546" t="e">
        <f>VLOOKUP('Reported Performance Table'!C546,'Master List'!$B$22:$D$42,3,FALSE)</f>
        <v>#N/A</v>
      </c>
      <c r="G546" s="100" t="e">
        <f>VLOOKUP('Reported Performance Table'!B546,'Master List'!$B$11:$D$19,3,FALSE)</f>
        <v>#N/A</v>
      </c>
      <c r="H546" t="e">
        <f t="shared" si="8"/>
        <v>#N/A</v>
      </c>
      <c r="I546" t="e">
        <f>IF(VLOOKUP('Reported Performance Table'!D546,'Master List'!$B$45:$D$143,3,FALSE)="","No",VLOOKUP('Reported Performance Table'!D546,'Master List'!$B$45:$D$143,3,FALSE))</f>
        <v>#N/A</v>
      </c>
      <c r="J546" s="178" t="str">
        <f>IF('Reported Performance Table'!D546="","",
  IF('Reported Performance Table'!E546="Yes",
   IF('Reported Performance Table'!F546="Premium","Premium_LUNA_CCT","LUNA_CCT"),
   IF('Reported Performance Table'!B546="Outdoor Luminaires",
    IF(OR('Reported Performance Table'!D546="Fuel Pump Canopy Luminaires",'Reported Performance Table'!D546="Sports Lighting"),
     IF('Reported Performance Table'!F546="Premium","Premium_Sports_and_Fuel_Pump_CCT", "Sports_and_Fuel_Pump_CCT"),
     IF('Reported Performance Table'!F546="Premium","Premium_Outdoor_CCT","Outdoor_CCT")),
    IF('Reported Performance Table'!F546="Premium","Premium_CCT","Reported_CCT"))))</f>
        <v/>
      </c>
      <c r="K546" t="str">
        <f>IF('Reported Performance Table'!D546="","",IF(J546="LUNA_CCT",VLOOKUP('Reported Performance Table'!D546,'Master List'!$B$45:$E$143,4,FALSE),"Reported_BUG"))</f>
        <v/>
      </c>
      <c r="L546" t="str">
        <f>IF('Reported Performance Table'!D546="","",IF(AND('Reported Performance Table'!$E546="Yes",OR('Reported Performance Table'!$D546='Master List'!$B$45,'Reported Performance Table'!$D546='Master List'!$B$46,'Reported Performance Table'!$D546='Master List'!$B$47,'Reported Performance Table'!$D546='Master List'!$B$49,'Reported Performance Table'!$D546='Master List'!$B$51,'Reported Performance Table'!$D546='Master List'!$B$115,'Reported Performance Table'!$D546='Master List'!$B$118,'Reported Performance Table'!$D546='Master List'!$B$142)),"LUNA_Dimming","Dimming_Capability_and_Range"))</f>
        <v/>
      </c>
    </row>
    <row r="547" spans="1:12" x14ac:dyDescent="0.25">
      <c r="A547" s="54">
        <v>554</v>
      </c>
      <c r="B547" s="55"/>
      <c r="D547" s="21" t="e">
        <f>VLOOKUP('Reported Performance Table'!C547,'Master List'!$B$22:$C$41,2,FALSE)</f>
        <v>#N/A</v>
      </c>
      <c r="E547" t="e">
        <f>VLOOKUP('Reported Performance Table'!D547,'Master List'!$B$45:$C$143,2,FALSE)</f>
        <v>#N/A</v>
      </c>
      <c r="F547" t="e">
        <f>VLOOKUP('Reported Performance Table'!C547,'Master List'!$B$22:$D$42,3,FALSE)</f>
        <v>#N/A</v>
      </c>
      <c r="G547" s="100" t="e">
        <f>VLOOKUP('Reported Performance Table'!B547,'Master List'!$B$11:$D$19,3,FALSE)</f>
        <v>#N/A</v>
      </c>
      <c r="H547" t="e">
        <f t="shared" si="8"/>
        <v>#N/A</v>
      </c>
      <c r="I547" t="e">
        <f>IF(VLOOKUP('Reported Performance Table'!D547,'Master List'!$B$45:$D$143,3,FALSE)="","No",VLOOKUP('Reported Performance Table'!D547,'Master List'!$B$45:$D$143,3,FALSE))</f>
        <v>#N/A</v>
      </c>
      <c r="J547" s="178" t="str">
        <f>IF('Reported Performance Table'!D547="","",
  IF('Reported Performance Table'!E547="Yes",
   IF('Reported Performance Table'!F547="Premium","Premium_LUNA_CCT","LUNA_CCT"),
   IF('Reported Performance Table'!B547="Outdoor Luminaires",
    IF(OR('Reported Performance Table'!D547="Fuel Pump Canopy Luminaires",'Reported Performance Table'!D547="Sports Lighting"),
     IF('Reported Performance Table'!F547="Premium","Premium_Sports_and_Fuel_Pump_CCT", "Sports_and_Fuel_Pump_CCT"),
     IF('Reported Performance Table'!F547="Premium","Premium_Outdoor_CCT","Outdoor_CCT")),
    IF('Reported Performance Table'!F547="Premium","Premium_CCT","Reported_CCT"))))</f>
        <v/>
      </c>
      <c r="K547" t="str">
        <f>IF('Reported Performance Table'!D547="","",IF(J547="LUNA_CCT",VLOOKUP('Reported Performance Table'!D547,'Master List'!$B$45:$E$143,4,FALSE),"Reported_BUG"))</f>
        <v/>
      </c>
      <c r="L547" t="str">
        <f>IF('Reported Performance Table'!D547="","",IF(AND('Reported Performance Table'!$E547="Yes",OR('Reported Performance Table'!$D547='Master List'!$B$45,'Reported Performance Table'!$D547='Master List'!$B$46,'Reported Performance Table'!$D547='Master List'!$B$47,'Reported Performance Table'!$D547='Master List'!$B$49,'Reported Performance Table'!$D547='Master List'!$B$51,'Reported Performance Table'!$D547='Master List'!$B$115,'Reported Performance Table'!$D547='Master List'!$B$118,'Reported Performance Table'!$D547='Master List'!$B$142)),"LUNA_Dimming","Dimming_Capability_and_Range"))</f>
        <v/>
      </c>
    </row>
    <row r="548" spans="1:12" x14ac:dyDescent="0.25">
      <c r="A548" s="54">
        <v>555</v>
      </c>
      <c r="B548" s="55"/>
      <c r="D548" s="21" t="e">
        <f>VLOOKUP('Reported Performance Table'!C548,'Master List'!$B$22:$C$41,2,FALSE)</f>
        <v>#N/A</v>
      </c>
      <c r="E548" t="e">
        <f>VLOOKUP('Reported Performance Table'!D548,'Master List'!$B$45:$C$143,2,FALSE)</f>
        <v>#N/A</v>
      </c>
      <c r="F548" t="e">
        <f>VLOOKUP('Reported Performance Table'!C548,'Master List'!$B$22:$D$42,3,FALSE)</f>
        <v>#N/A</v>
      </c>
      <c r="G548" s="100" t="e">
        <f>VLOOKUP('Reported Performance Table'!B548,'Master List'!$B$11:$D$19,3,FALSE)</f>
        <v>#N/A</v>
      </c>
      <c r="H548" t="e">
        <f t="shared" si="8"/>
        <v>#N/A</v>
      </c>
      <c r="I548" t="e">
        <f>IF(VLOOKUP('Reported Performance Table'!D548,'Master List'!$B$45:$D$143,3,FALSE)="","No",VLOOKUP('Reported Performance Table'!D548,'Master List'!$B$45:$D$143,3,FALSE))</f>
        <v>#N/A</v>
      </c>
      <c r="J548" s="178" t="str">
        <f>IF('Reported Performance Table'!D548="","",
  IF('Reported Performance Table'!E548="Yes",
   IF('Reported Performance Table'!F548="Premium","Premium_LUNA_CCT","LUNA_CCT"),
   IF('Reported Performance Table'!B548="Outdoor Luminaires",
    IF(OR('Reported Performance Table'!D548="Fuel Pump Canopy Luminaires",'Reported Performance Table'!D548="Sports Lighting"),
     IF('Reported Performance Table'!F548="Premium","Premium_Sports_and_Fuel_Pump_CCT", "Sports_and_Fuel_Pump_CCT"),
     IF('Reported Performance Table'!F548="Premium","Premium_Outdoor_CCT","Outdoor_CCT")),
    IF('Reported Performance Table'!F548="Premium","Premium_CCT","Reported_CCT"))))</f>
        <v/>
      </c>
      <c r="K548" t="str">
        <f>IF('Reported Performance Table'!D548="","",IF(J548="LUNA_CCT",VLOOKUP('Reported Performance Table'!D548,'Master List'!$B$45:$E$143,4,FALSE),"Reported_BUG"))</f>
        <v/>
      </c>
      <c r="L548" t="str">
        <f>IF('Reported Performance Table'!D548="","",IF(AND('Reported Performance Table'!$E548="Yes",OR('Reported Performance Table'!$D548='Master List'!$B$45,'Reported Performance Table'!$D548='Master List'!$B$46,'Reported Performance Table'!$D548='Master List'!$B$47,'Reported Performance Table'!$D548='Master List'!$B$49,'Reported Performance Table'!$D548='Master List'!$B$51,'Reported Performance Table'!$D548='Master List'!$B$115,'Reported Performance Table'!$D548='Master List'!$B$118,'Reported Performance Table'!$D548='Master List'!$B$142)),"LUNA_Dimming","Dimming_Capability_and_Range"))</f>
        <v/>
      </c>
    </row>
    <row r="549" spans="1:12" x14ac:dyDescent="0.25">
      <c r="A549" s="54">
        <v>556</v>
      </c>
      <c r="B549" s="55"/>
      <c r="D549" s="21" t="e">
        <f>VLOOKUP('Reported Performance Table'!C549,'Master List'!$B$22:$C$41,2,FALSE)</f>
        <v>#N/A</v>
      </c>
      <c r="E549" t="e">
        <f>VLOOKUP('Reported Performance Table'!D549,'Master List'!$B$45:$C$143,2,FALSE)</f>
        <v>#N/A</v>
      </c>
      <c r="F549" t="e">
        <f>VLOOKUP('Reported Performance Table'!C549,'Master List'!$B$22:$D$42,3,FALSE)</f>
        <v>#N/A</v>
      </c>
      <c r="G549" s="100" t="e">
        <f>VLOOKUP('Reported Performance Table'!B549,'Master List'!$B$11:$D$19,3,FALSE)</f>
        <v>#N/A</v>
      </c>
      <c r="H549" t="e">
        <f t="shared" si="8"/>
        <v>#N/A</v>
      </c>
      <c r="I549" t="e">
        <f>IF(VLOOKUP('Reported Performance Table'!D549,'Master List'!$B$45:$D$143,3,FALSE)="","No",VLOOKUP('Reported Performance Table'!D549,'Master List'!$B$45:$D$143,3,FALSE))</f>
        <v>#N/A</v>
      </c>
      <c r="J549" s="178" t="str">
        <f>IF('Reported Performance Table'!D549="","",
  IF('Reported Performance Table'!E549="Yes",
   IF('Reported Performance Table'!F549="Premium","Premium_LUNA_CCT","LUNA_CCT"),
   IF('Reported Performance Table'!B549="Outdoor Luminaires",
    IF(OR('Reported Performance Table'!D549="Fuel Pump Canopy Luminaires",'Reported Performance Table'!D549="Sports Lighting"),
     IF('Reported Performance Table'!F549="Premium","Premium_Sports_and_Fuel_Pump_CCT", "Sports_and_Fuel_Pump_CCT"),
     IF('Reported Performance Table'!F549="Premium","Premium_Outdoor_CCT","Outdoor_CCT")),
    IF('Reported Performance Table'!F549="Premium","Premium_CCT","Reported_CCT"))))</f>
        <v/>
      </c>
      <c r="K549" t="str">
        <f>IF('Reported Performance Table'!D549="","",IF(J549="LUNA_CCT",VLOOKUP('Reported Performance Table'!D549,'Master List'!$B$45:$E$143,4,FALSE),"Reported_BUG"))</f>
        <v/>
      </c>
      <c r="L549" t="str">
        <f>IF('Reported Performance Table'!D549="","",IF(AND('Reported Performance Table'!$E549="Yes",OR('Reported Performance Table'!$D549='Master List'!$B$45,'Reported Performance Table'!$D549='Master List'!$B$46,'Reported Performance Table'!$D549='Master List'!$B$47,'Reported Performance Table'!$D549='Master List'!$B$49,'Reported Performance Table'!$D549='Master List'!$B$51,'Reported Performance Table'!$D549='Master List'!$B$115,'Reported Performance Table'!$D549='Master List'!$B$118,'Reported Performance Table'!$D549='Master List'!$B$142)),"LUNA_Dimming","Dimming_Capability_and_Range"))</f>
        <v/>
      </c>
    </row>
    <row r="550" spans="1:12" x14ac:dyDescent="0.25">
      <c r="A550" s="54">
        <v>557</v>
      </c>
      <c r="B550" s="55"/>
      <c r="D550" s="21" t="e">
        <f>VLOOKUP('Reported Performance Table'!C550,'Master List'!$B$22:$C$41,2,FALSE)</f>
        <v>#N/A</v>
      </c>
      <c r="E550" t="e">
        <f>VLOOKUP('Reported Performance Table'!D550,'Master List'!$B$45:$C$143,2,FALSE)</f>
        <v>#N/A</v>
      </c>
      <c r="F550" t="e">
        <f>VLOOKUP('Reported Performance Table'!C550,'Master List'!$B$22:$D$42,3,FALSE)</f>
        <v>#N/A</v>
      </c>
      <c r="G550" s="100" t="e">
        <f>VLOOKUP('Reported Performance Table'!B550,'Master List'!$B$11:$D$19,3,FALSE)</f>
        <v>#N/A</v>
      </c>
      <c r="H550" t="e">
        <f t="shared" si="8"/>
        <v>#N/A</v>
      </c>
      <c r="I550" t="e">
        <f>IF(VLOOKUP('Reported Performance Table'!D550,'Master List'!$B$45:$D$143,3,FALSE)="","No",VLOOKUP('Reported Performance Table'!D550,'Master List'!$B$45:$D$143,3,FALSE))</f>
        <v>#N/A</v>
      </c>
      <c r="J550" s="178" t="str">
        <f>IF('Reported Performance Table'!D550="","",
  IF('Reported Performance Table'!E550="Yes",
   IF('Reported Performance Table'!F550="Premium","Premium_LUNA_CCT","LUNA_CCT"),
   IF('Reported Performance Table'!B550="Outdoor Luminaires",
    IF(OR('Reported Performance Table'!D550="Fuel Pump Canopy Luminaires",'Reported Performance Table'!D550="Sports Lighting"),
     IF('Reported Performance Table'!F550="Premium","Premium_Sports_and_Fuel_Pump_CCT", "Sports_and_Fuel_Pump_CCT"),
     IF('Reported Performance Table'!F550="Premium","Premium_Outdoor_CCT","Outdoor_CCT")),
    IF('Reported Performance Table'!F550="Premium","Premium_CCT","Reported_CCT"))))</f>
        <v/>
      </c>
      <c r="K550" t="str">
        <f>IF('Reported Performance Table'!D550="","",IF(J550="LUNA_CCT",VLOOKUP('Reported Performance Table'!D550,'Master List'!$B$45:$E$143,4,FALSE),"Reported_BUG"))</f>
        <v/>
      </c>
      <c r="L550" t="str">
        <f>IF('Reported Performance Table'!D550="","",IF(AND('Reported Performance Table'!$E550="Yes",OR('Reported Performance Table'!$D550='Master List'!$B$45,'Reported Performance Table'!$D550='Master List'!$B$46,'Reported Performance Table'!$D550='Master List'!$B$47,'Reported Performance Table'!$D550='Master List'!$B$49,'Reported Performance Table'!$D550='Master List'!$B$51,'Reported Performance Table'!$D550='Master List'!$B$115,'Reported Performance Table'!$D550='Master List'!$B$118,'Reported Performance Table'!$D550='Master List'!$B$142)),"LUNA_Dimming","Dimming_Capability_and_Range"))</f>
        <v/>
      </c>
    </row>
    <row r="551" spans="1:12" x14ac:dyDescent="0.25">
      <c r="A551" s="54">
        <v>558</v>
      </c>
      <c r="B551" s="55"/>
      <c r="D551" s="21" t="e">
        <f>VLOOKUP('Reported Performance Table'!C551,'Master List'!$B$22:$C$41,2,FALSE)</f>
        <v>#N/A</v>
      </c>
      <c r="E551" t="e">
        <f>VLOOKUP('Reported Performance Table'!D551,'Master List'!$B$45:$C$143,2,FALSE)</f>
        <v>#N/A</v>
      </c>
      <c r="F551" t="e">
        <f>VLOOKUP('Reported Performance Table'!C551,'Master List'!$B$22:$D$42,3,FALSE)</f>
        <v>#N/A</v>
      </c>
      <c r="G551" s="100" t="e">
        <f>VLOOKUP('Reported Performance Table'!B551,'Master List'!$B$11:$D$19,3,FALSE)</f>
        <v>#N/A</v>
      </c>
      <c r="H551" t="e">
        <f t="shared" si="8"/>
        <v>#N/A</v>
      </c>
      <c r="I551" t="e">
        <f>IF(VLOOKUP('Reported Performance Table'!D551,'Master List'!$B$45:$D$143,3,FALSE)="","No",VLOOKUP('Reported Performance Table'!D551,'Master List'!$B$45:$D$143,3,FALSE))</f>
        <v>#N/A</v>
      </c>
      <c r="J551" s="178" t="str">
        <f>IF('Reported Performance Table'!D551="","",
  IF('Reported Performance Table'!E551="Yes",
   IF('Reported Performance Table'!F551="Premium","Premium_LUNA_CCT","LUNA_CCT"),
   IF('Reported Performance Table'!B551="Outdoor Luminaires",
    IF(OR('Reported Performance Table'!D551="Fuel Pump Canopy Luminaires",'Reported Performance Table'!D551="Sports Lighting"),
     IF('Reported Performance Table'!F551="Premium","Premium_Sports_and_Fuel_Pump_CCT", "Sports_and_Fuel_Pump_CCT"),
     IF('Reported Performance Table'!F551="Premium","Premium_Outdoor_CCT","Outdoor_CCT")),
    IF('Reported Performance Table'!F551="Premium","Premium_CCT","Reported_CCT"))))</f>
        <v/>
      </c>
      <c r="K551" t="str">
        <f>IF('Reported Performance Table'!D551="","",IF(J551="LUNA_CCT",VLOOKUP('Reported Performance Table'!D551,'Master List'!$B$45:$E$143,4,FALSE),"Reported_BUG"))</f>
        <v/>
      </c>
      <c r="L551" t="str">
        <f>IF('Reported Performance Table'!D551="","",IF(AND('Reported Performance Table'!$E551="Yes",OR('Reported Performance Table'!$D551='Master List'!$B$45,'Reported Performance Table'!$D551='Master List'!$B$46,'Reported Performance Table'!$D551='Master List'!$B$47,'Reported Performance Table'!$D551='Master List'!$B$49,'Reported Performance Table'!$D551='Master List'!$B$51,'Reported Performance Table'!$D551='Master List'!$B$115,'Reported Performance Table'!$D551='Master List'!$B$118,'Reported Performance Table'!$D551='Master List'!$B$142)),"LUNA_Dimming","Dimming_Capability_and_Range"))</f>
        <v/>
      </c>
    </row>
    <row r="552" spans="1:12" x14ac:dyDescent="0.25">
      <c r="A552" s="54">
        <v>559</v>
      </c>
      <c r="B552" s="55"/>
      <c r="D552" s="21" t="e">
        <f>VLOOKUP('Reported Performance Table'!C552,'Master List'!$B$22:$C$41,2,FALSE)</f>
        <v>#N/A</v>
      </c>
      <c r="E552" t="e">
        <f>VLOOKUP('Reported Performance Table'!D552,'Master List'!$B$45:$C$143,2,FALSE)</f>
        <v>#N/A</v>
      </c>
      <c r="F552" t="e">
        <f>VLOOKUP('Reported Performance Table'!C552,'Master List'!$B$22:$D$42,3,FALSE)</f>
        <v>#N/A</v>
      </c>
      <c r="G552" s="100" t="e">
        <f>VLOOKUP('Reported Performance Table'!B552,'Master List'!$B$11:$D$19,3,FALSE)</f>
        <v>#N/A</v>
      </c>
      <c r="H552" t="e">
        <f t="shared" si="8"/>
        <v>#N/A</v>
      </c>
      <c r="I552" t="e">
        <f>IF(VLOOKUP('Reported Performance Table'!D552,'Master List'!$B$45:$D$143,3,FALSE)="","No",VLOOKUP('Reported Performance Table'!D552,'Master List'!$B$45:$D$143,3,FALSE))</f>
        <v>#N/A</v>
      </c>
      <c r="J552" s="178" t="str">
        <f>IF('Reported Performance Table'!D552="","",
  IF('Reported Performance Table'!E552="Yes",
   IF('Reported Performance Table'!F552="Premium","Premium_LUNA_CCT","LUNA_CCT"),
   IF('Reported Performance Table'!B552="Outdoor Luminaires",
    IF(OR('Reported Performance Table'!D552="Fuel Pump Canopy Luminaires",'Reported Performance Table'!D552="Sports Lighting"),
     IF('Reported Performance Table'!F552="Premium","Premium_Sports_and_Fuel_Pump_CCT", "Sports_and_Fuel_Pump_CCT"),
     IF('Reported Performance Table'!F552="Premium","Premium_Outdoor_CCT","Outdoor_CCT")),
    IF('Reported Performance Table'!F552="Premium","Premium_CCT","Reported_CCT"))))</f>
        <v/>
      </c>
      <c r="K552" t="str">
        <f>IF('Reported Performance Table'!D552="","",IF(J552="LUNA_CCT",VLOOKUP('Reported Performance Table'!D552,'Master List'!$B$45:$E$143,4,FALSE),"Reported_BUG"))</f>
        <v/>
      </c>
      <c r="L552" t="str">
        <f>IF('Reported Performance Table'!D552="","",IF(AND('Reported Performance Table'!$E552="Yes",OR('Reported Performance Table'!$D552='Master List'!$B$45,'Reported Performance Table'!$D552='Master List'!$B$46,'Reported Performance Table'!$D552='Master List'!$B$47,'Reported Performance Table'!$D552='Master List'!$B$49,'Reported Performance Table'!$D552='Master List'!$B$51,'Reported Performance Table'!$D552='Master List'!$B$115,'Reported Performance Table'!$D552='Master List'!$B$118,'Reported Performance Table'!$D552='Master List'!$B$142)),"LUNA_Dimming","Dimming_Capability_and_Range"))</f>
        <v/>
      </c>
    </row>
    <row r="553" spans="1:12" x14ac:dyDescent="0.25">
      <c r="A553" s="54">
        <v>560</v>
      </c>
      <c r="B553" s="55"/>
      <c r="D553" s="21" t="e">
        <f>VLOOKUP('Reported Performance Table'!C553,'Master List'!$B$22:$C$41,2,FALSE)</f>
        <v>#N/A</v>
      </c>
      <c r="E553" t="e">
        <f>VLOOKUP('Reported Performance Table'!D553,'Master List'!$B$45:$C$143,2,FALSE)</f>
        <v>#N/A</v>
      </c>
      <c r="F553" t="e">
        <f>VLOOKUP('Reported Performance Table'!C553,'Master List'!$B$22:$D$42,3,FALSE)</f>
        <v>#N/A</v>
      </c>
      <c r="G553" s="100" t="e">
        <f>VLOOKUP('Reported Performance Table'!B553,'Master List'!$B$11:$D$19,3,FALSE)</f>
        <v>#N/A</v>
      </c>
      <c r="H553" t="e">
        <f t="shared" si="8"/>
        <v>#N/A</v>
      </c>
      <c r="I553" t="e">
        <f>IF(VLOOKUP('Reported Performance Table'!D553,'Master List'!$B$45:$D$143,3,FALSE)="","No",VLOOKUP('Reported Performance Table'!D553,'Master List'!$B$45:$D$143,3,FALSE))</f>
        <v>#N/A</v>
      </c>
      <c r="J553" s="178" t="str">
        <f>IF('Reported Performance Table'!D553="","",
  IF('Reported Performance Table'!E553="Yes",
   IF('Reported Performance Table'!F553="Premium","Premium_LUNA_CCT","LUNA_CCT"),
   IF('Reported Performance Table'!B553="Outdoor Luminaires",
    IF(OR('Reported Performance Table'!D553="Fuel Pump Canopy Luminaires",'Reported Performance Table'!D553="Sports Lighting"),
     IF('Reported Performance Table'!F553="Premium","Premium_Sports_and_Fuel_Pump_CCT", "Sports_and_Fuel_Pump_CCT"),
     IF('Reported Performance Table'!F553="Premium","Premium_Outdoor_CCT","Outdoor_CCT")),
    IF('Reported Performance Table'!F553="Premium","Premium_CCT","Reported_CCT"))))</f>
        <v/>
      </c>
      <c r="K553" t="str">
        <f>IF('Reported Performance Table'!D553="","",IF(J553="LUNA_CCT",VLOOKUP('Reported Performance Table'!D553,'Master List'!$B$45:$E$143,4,FALSE),"Reported_BUG"))</f>
        <v/>
      </c>
      <c r="L553" t="str">
        <f>IF('Reported Performance Table'!D553="","",IF(AND('Reported Performance Table'!$E553="Yes",OR('Reported Performance Table'!$D553='Master List'!$B$45,'Reported Performance Table'!$D553='Master List'!$B$46,'Reported Performance Table'!$D553='Master List'!$B$47,'Reported Performance Table'!$D553='Master List'!$B$49,'Reported Performance Table'!$D553='Master List'!$B$51,'Reported Performance Table'!$D553='Master List'!$B$115,'Reported Performance Table'!$D553='Master List'!$B$118,'Reported Performance Table'!$D553='Master List'!$B$142)),"LUNA_Dimming","Dimming_Capability_and_Range"))</f>
        <v/>
      </c>
    </row>
    <row r="554" spans="1:12" x14ac:dyDescent="0.25">
      <c r="A554" s="54">
        <v>561</v>
      </c>
      <c r="B554" s="55"/>
      <c r="D554" s="21" t="e">
        <f>VLOOKUP('Reported Performance Table'!C554,'Master List'!$B$22:$C$41,2,FALSE)</f>
        <v>#N/A</v>
      </c>
      <c r="E554" t="e">
        <f>VLOOKUP('Reported Performance Table'!D554,'Master List'!$B$45:$C$143,2,FALSE)</f>
        <v>#N/A</v>
      </c>
      <c r="F554" t="e">
        <f>VLOOKUP('Reported Performance Table'!C554,'Master List'!$B$22:$D$42,3,FALSE)</f>
        <v>#N/A</v>
      </c>
      <c r="G554" s="100" t="e">
        <f>VLOOKUP('Reported Performance Table'!B554,'Master List'!$B$11:$D$19,3,FALSE)</f>
        <v>#N/A</v>
      </c>
      <c r="H554" t="e">
        <f t="shared" si="8"/>
        <v>#N/A</v>
      </c>
      <c r="I554" t="e">
        <f>IF(VLOOKUP('Reported Performance Table'!D554,'Master List'!$B$45:$D$143,3,FALSE)="","No",VLOOKUP('Reported Performance Table'!D554,'Master List'!$B$45:$D$143,3,FALSE))</f>
        <v>#N/A</v>
      </c>
      <c r="J554" s="178" t="str">
        <f>IF('Reported Performance Table'!D554="","",
  IF('Reported Performance Table'!E554="Yes",
   IF('Reported Performance Table'!F554="Premium","Premium_LUNA_CCT","LUNA_CCT"),
   IF('Reported Performance Table'!B554="Outdoor Luminaires",
    IF(OR('Reported Performance Table'!D554="Fuel Pump Canopy Luminaires",'Reported Performance Table'!D554="Sports Lighting"),
     IF('Reported Performance Table'!F554="Premium","Premium_Sports_and_Fuel_Pump_CCT", "Sports_and_Fuel_Pump_CCT"),
     IF('Reported Performance Table'!F554="Premium","Premium_Outdoor_CCT","Outdoor_CCT")),
    IF('Reported Performance Table'!F554="Premium","Premium_CCT","Reported_CCT"))))</f>
        <v/>
      </c>
      <c r="K554" t="str">
        <f>IF('Reported Performance Table'!D554="","",IF(J554="LUNA_CCT",VLOOKUP('Reported Performance Table'!D554,'Master List'!$B$45:$E$143,4,FALSE),"Reported_BUG"))</f>
        <v/>
      </c>
      <c r="L554" t="str">
        <f>IF('Reported Performance Table'!D554="","",IF(AND('Reported Performance Table'!$E554="Yes",OR('Reported Performance Table'!$D554='Master List'!$B$45,'Reported Performance Table'!$D554='Master List'!$B$46,'Reported Performance Table'!$D554='Master List'!$B$47,'Reported Performance Table'!$D554='Master List'!$B$49,'Reported Performance Table'!$D554='Master List'!$B$51,'Reported Performance Table'!$D554='Master List'!$B$115,'Reported Performance Table'!$D554='Master List'!$B$118,'Reported Performance Table'!$D554='Master List'!$B$142)),"LUNA_Dimming","Dimming_Capability_and_Range"))</f>
        <v/>
      </c>
    </row>
    <row r="555" spans="1:12" x14ac:dyDescent="0.25">
      <c r="A555" s="54">
        <v>562</v>
      </c>
      <c r="B555" s="55"/>
      <c r="D555" s="21" t="e">
        <f>VLOOKUP('Reported Performance Table'!C555,'Master List'!$B$22:$C$41,2,FALSE)</f>
        <v>#N/A</v>
      </c>
      <c r="E555" t="e">
        <f>VLOOKUP('Reported Performance Table'!D555,'Master List'!$B$45:$C$143,2,FALSE)</f>
        <v>#N/A</v>
      </c>
      <c r="F555" t="e">
        <f>VLOOKUP('Reported Performance Table'!C555,'Master List'!$B$22:$D$42,3,FALSE)</f>
        <v>#N/A</v>
      </c>
      <c r="G555" s="100" t="e">
        <f>VLOOKUP('Reported Performance Table'!B555,'Master List'!$B$11:$D$19,3,FALSE)</f>
        <v>#N/A</v>
      </c>
      <c r="H555" t="e">
        <f t="shared" si="8"/>
        <v>#N/A</v>
      </c>
      <c r="I555" t="e">
        <f>IF(VLOOKUP('Reported Performance Table'!D555,'Master List'!$B$45:$D$143,3,FALSE)="","No",VLOOKUP('Reported Performance Table'!D555,'Master List'!$B$45:$D$143,3,FALSE))</f>
        <v>#N/A</v>
      </c>
      <c r="J555" s="178" t="str">
        <f>IF('Reported Performance Table'!D555="","",
  IF('Reported Performance Table'!E555="Yes",
   IF('Reported Performance Table'!F555="Premium","Premium_LUNA_CCT","LUNA_CCT"),
   IF('Reported Performance Table'!B555="Outdoor Luminaires",
    IF(OR('Reported Performance Table'!D555="Fuel Pump Canopy Luminaires",'Reported Performance Table'!D555="Sports Lighting"),
     IF('Reported Performance Table'!F555="Premium","Premium_Sports_and_Fuel_Pump_CCT", "Sports_and_Fuel_Pump_CCT"),
     IF('Reported Performance Table'!F555="Premium","Premium_Outdoor_CCT","Outdoor_CCT")),
    IF('Reported Performance Table'!F555="Premium","Premium_CCT","Reported_CCT"))))</f>
        <v/>
      </c>
      <c r="K555" t="str">
        <f>IF('Reported Performance Table'!D555="","",IF(J555="LUNA_CCT",VLOOKUP('Reported Performance Table'!D555,'Master List'!$B$45:$E$143,4,FALSE),"Reported_BUG"))</f>
        <v/>
      </c>
      <c r="L555" t="str">
        <f>IF('Reported Performance Table'!D555="","",IF(AND('Reported Performance Table'!$E555="Yes",OR('Reported Performance Table'!$D555='Master List'!$B$45,'Reported Performance Table'!$D555='Master List'!$B$46,'Reported Performance Table'!$D555='Master List'!$B$47,'Reported Performance Table'!$D555='Master List'!$B$49,'Reported Performance Table'!$D555='Master List'!$B$51,'Reported Performance Table'!$D555='Master List'!$B$115,'Reported Performance Table'!$D555='Master List'!$B$118,'Reported Performance Table'!$D555='Master List'!$B$142)),"LUNA_Dimming","Dimming_Capability_and_Range"))</f>
        <v/>
      </c>
    </row>
    <row r="556" spans="1:12" x14ac:dyDescent="0.25">
      <c r="A556" s="54">
        <v>563</v>
      </c>
      <c r="B556" s="55"/>
      <c r="D556" s="21" t="e">
        <f>VLOOKUP('Reported Performance Table'!C556,'Master List'!$B$22:$C$41,2,FALSE)</f>
        <v>#N/A</v>
      </c>
      <c r="E556" t="e">
        <f>VLOOKUP('Reported Performance Table'!D556,'Master List'!$B$45:$C$143,2,FALSE)</f>
        <v>#N/A</v>
      </c>
      <c r="F556" t="e">
        <f>VLOOKUP('Reported Performance Table'!C556,'Master List'!$B$22:$D$42,3,FALSE)</f>
        <v>#N/A</v>
      </c>
      <c r="G556" s="100" t="e">
        <f>VLOOKUP('Reported Performance Table'!B556,'Master List'!$B$11:$D$19,3,FALSE)</f>
        <v>#N/A</v>
      </c>
      <c r="H556" t="e">
        <f t="shared" si="8"/>
        <v>#N/A</v>
      </c>
      <c r="I556" t="e">
        <f>IF(VLOOKUP('Reported Performance Table'!D556,'Master List'!$B$45:$D$143,3,FALSE)="","No",VLOOKUP('Reported Performance Table'!D556,'Master List'!$B$45:$D$143,3,FALSE))</f>
        <v>#N/A</v>
      </c>
      <c r="J556" s="178" t="str">
        <f>IF('Reported Performance Table'!D556="","",
  IF('Reported Performance Table'!E556="Yes",
   IF('Reported Performance Table'!F556="Premium","Premium_LUNA_CCT","LUNA_CCT"),
   IF('Reported Performance Table'!B556="Outdoor Luminaires",
    IF(OR('Reported Performance Table'!D556="Fuel Pump Canopy Luminaires",'Reported Performance Table'!D556="Sports Lighting"),
     IF('Reported Performance Table'!F556="Premium","Premium_Sports_and_Fuel_Pump_CCT", "Sports_and_Fuel_Pump_CCT"),
     IF('Reported Performance Table'!F556="Premium","Premium_Outdoor_CCT","Outdoor_CCT")),
    IF('Reported Performance Table'!F556="Premium","Premium_CCT","Reported_CCT"))))</f>
        <v/>
      </c>
      <c r="K556" t="str">
        <f>IF('Reported Performance Table'!D556="","",IF(J556="LUNA_CCT",VLOOKUP('Reported Performance Table'!D556,'Master List'!$B$45:$E$143,4,FALSE),"Reported_BUG"))</f>
        <v/>
      </c>
      <c r="L556" t="str">
        <f>IF('Reported Performance Table'!D556="","",IF(AND('Reported Performance Table'!$E556="Yes",OR('Reported Performance Table'!$D556='Master List'!$B$45,'Reported Performance Table'!$D556='Master List'!$B$46,'Reported Performance Table'!$D556='Master List'!$B$47,'Reported Performance Table'!$D556='Master List'!$B$49,'Reported Performance Table'!$D556='Master List'!$B$51,'Reported Performance Table'!$D556='Master List'!$B$115,'Reported Performance Table'!$D556='Master List'!$B$118,'Reported Performance Table'!$D556='Master List'!$B$142)),"LUNA_Dimming","Dimming_Capability_and_Range"))</f>
        <v/>
      </c>
    </row>
    <row r="557" spans="1:12" x14ac:dyDescent="0.25">
      <c r="A557" s="54">
        <v>564</v>
      </c>
      <c r="B557" s="55"/>
      <c r="D557" s="21" t="e">
        <f>VLOOKUP('Reported Performance Table'!C557,'Master List'!$B$22:$C$41,2,FALSE)</f>
        <v>#N/A</v>
      </c>
      <c r="E557" t="e">
        <f>VLOOKUP('Reported Performance Table'!D557,'Master List'!$B$45:$C$143,2,FALSE)</f>
        <v>#N/A</v>
      </c>
      <c r="F557" t="e">
        <f>VLOOKUP('Reported Performance Table'!C557,'Master List'!$B$22:$D$42,3,FALSE)</f>
        <v>#N/A</v>
      </c>
      <c r="G557" s="100" t="e">
        <f>VLOOKUP('Reported Performance Table'!B557,'Master List'!$B$11:$D$19,3,FALSE)</f>
        <v>#N/A</v>
      </c>
      <c r="H557" t="e">
        <f t="shared" si="8"/>
        <v>#N/A</v>
      </c>
      <c r="I557" t="e">
        <f>IF(VLOOKUP('Reported Performance Table'!D557,'Master List'!$B$45:$D$143,3,FALSE)="","No",VLOOKUP('Reported Performance Table'!D557,'Master List'!$B$45:$D$143,3,FALSE))</f>
        <v>#N/A</v>
      </c>
      <c r="J557" s="178" t="str">
        <f>IF('Reported Performance Table'!D557="","",
  IF('Reported Performance Table'!E557="Yes",
   IF('Reported Performance Table'!F557="Premium","Premium_LUNA_CCT","LUNA_CCT"),
   IF('Reported Performance Table'!B557="Outdoor Luminaires",
    IF(OR('Reported Performance Table'!D557="Fuel Pump Canopy Luminaires",'Reported Performance Table'!D557="Sports Lighting"),
     IF('Reported Performance Table'!F557="Premium","Premium_Sports_and_Fuel_Pump_CCT", "Sports_and_Fuel_Pump_CCT"),
     IF('Reported Performance Table'!F557="Premium","Premium_Outdoor_CCT","Outdoor_CCT")),
    IF('Reported Performance Table'!F557="Premium","Premium_CCT","Reported_CCT"))))</f>
        <v/>
      </c>
      <c r="K557" t="str">
        <f>IF('Reported Performance Table'!D557="","",IF(J557="LUNA_CCT",VLOOKUP('Reported Performance Table'!D557,'Master List'!$B$45:$E$143,4,FALSE),"Reported_BUG"))</f>
        <v/>
      </c>
      <c r="L557" t="str">
        <f>IF('Reported Performance Table'!D557="","",IF(AND('Reported Performance Table'!$E557="Yes",OR('Reported Performance Table'!$D557='Master List'!$B$45,'Reported Performance Table'!$D557='Master List'!$B$46,'Reported Performance Table'!$D557='Master List'!$B$47,'Reported Performance Table'!$D557='Master List'!$B$49,'Reported Performance Table'!$D557='Master List'!$B$51,'Reported Performance Table'!$D557='Master List'!$B$115,'Reported Performance Table'!$D557='Master List'!$B$118,'Reported Performance Table'!$D557='Master List'!$B$142)),"LUNA_Dimming","Dimming_Capability_and_Range"))</f>
        <v/>
      </c>
    </row>
    <row r="558" spans="1:12" x14ac:dyDescent="0.25">
      <c r="A558" s="54">
        <v>565</v>
      </c>
      <c r="B558" s="55"/>
      <c r="D558" s="21" t="e">
        <f>VLOOKUP('Reported Performance Table'!C558,'Master List'!$B$22:$C$41,2,FALSE)</f>
        <v>#N/A</v>
      </c>
      <c r="E558" t="e">
        <f>VLOOKUP('Reported Performance Table'!D558,'Master List'!$B$45:$C$143,2,FALSE)</f>
        <v>#N/A</v>
      </c>
      <c r="F558" t="e">
        <f>VLOOKUP('Reported Performance Table'!C558,'Master List'!$B$22:$D$42,3,FALSE)</f>
        <v>#N/A</v>
      </c>
      <c r="G558" s="100" t="e">
        <f>VLOOKUP('Reported Performance Table'!B558,'Master List'!$B$11:$D$19,3,FALSE)</f>
        <v>#N/A</v>
      </c>
      <c r="H558" t="e">
        <f t="shared" si="8"/>
        <v>#N/A</v>
      </c>
      <c r="I558" t="e">
        <f>IF(VLOOKUP('Reported Performance Table'!D558,'Master List'!$B$45:$D$143,3,FALSE)="","No",VLOOKUP('Reported Performance Table'!D558,'Master List'!$B$45:$D$143,3,FALSE))</f>
        <v>#N/A</v>
      </c>
      <c r="J558" s="178" t="str">
        <f>IF('Reported Performance Table'!D558="","",
  IF('Reported Performance Table'!E558="Yes",
   IF('Reported Performance Table'!F558="Premium","Premium_LUNA_CCT","LUNA_CCT"),
   IF('Reported Performance Table'!B558="Outdoor Luminaires",
    IF(OR('Reported Performance Table'!D558="Fuel Pump Canopy Luminaires",'Reported Performance Table'!D558="Sports Lighting"),
     IF('Reported Performance Table'!F558="Premium","Premium_Sports_and_Fuel_Pump_CCT", "Sports_and_Fuel_Pump_CCT"),
     IF('Reported Performance Table'!F558="Premium","Premium_Outdoor_CCT","Outdoor_CCT")),
    IF('Reported Performance Table'!F558="Premium","Premium_CCT","Reported_CCT"))))</f>
        <v/>
      </c>
      <c r="K558" t="str">
        <f>IF('Reported Performance Table'!D558="","",IF(J558="LUNA_CCT",VLOOKUP('Reported Performance Table'!D558,'Master List'!$B$45:$E$143,4,FALSE),"Reported_BUG"))</f>
        <v/>
      </c>
      <c r="L558" t="str">
        <f>IF('Reported Performance Table'!D558="","",IF(AND('Reported Performance Table'!$E558="Yes",OR('Reported Performance Table'!$D558='Master List'!$B$45,'Reported Performance Table'!$D558='Master List'!$B$46,'Reported Performance Table'!$D558='Master List'!$B$47,'Reported Performance Table'!$D558='Master List'!$B$49,'Reported Performance Table'!$D558='Master List'!$B$51,'Reported Performance Table'!$D558='Master List'!$B$115,'Reported Performance Table'!$D558='Master List'!$B$118,'Reported Performance Table'!$D558='Master List'!$B$142)),"LUNA_Dimming","Dimming_Capability_and_Range"))</f>
        <v/>
      </c>
    </row>
    <row r="559" spans="1:12" x14ac:dyDescent="0.25">
      <c r="A559" s="54">
        <v>566</v>
      </c>
      <c r="B559" s="55"/>
      <c r="D559" s="21" t="e">
        <f>VLOOKUP('Reported Performance Table'!C559,'Master List'!$B$22:$C$41,2,FALSE)</f>
        <v>#N/A</v>
      </c>
      <c r="E559" t="e">
        <f>VLOOKUP('Reported Performance Table'!D559,'Master List'!$B$45:$C$143,2,FALSE)</f>
        <v>#N/A</v>
      </c>
      <c r="F559" t="e">
        <f>VLOOKUP('Reported Performance Table'!C559,'Master List'!$B$22:$D$42,3,FALSE)</f>
        <v>#N/A</v>
      </c>
      <c r="G559" s="100" t="e">
        <f>VLOOKUP('Reported Performance Table'!B559,'Master List'!$B$11:$D$19,3,FALSE)</f>
        <v>#N/A</v>
      </c>
      <c r="H559" t="e">
        <f t="shared" si="8"/>
        <v>#N/A</v>
      </c>
      <c r="I559" t="e">
        <f>IF(VLOOKUP('Reported Performance Table'!D559,'Master List'!$B$45:$D$143,3,FALSE)="","No",VLOOKUP('Reported Performance Table'!D559,'Master List'!$B$45:$D$143,3,FALSE))</f>
        <v>#N/A</v>
      </c>
      <c r="J559" s="178" t="str">
        <f>IF('Reported Performance Table'!D559="","",
  IF('Reported Performance Table'!E559="Yes",
   IF('Reported Performance Table'!F559="Premium","Premium_LUNA_CCT","LUNA_CCT"),
   IF('Reported Performance Table'!B559="Outdoor Luminaires",
    IF(OR('Reported Performance Table'!D559="Fuel Pump Canopy Luminaires",'Reported Performance Table'!D559="Sports Lighting"),
     IF('Reported Performance Table'!F559="Premium","Premium_Sports_and_Fuel_Pump_CCT", "Sports_and_Fuel_Pump_CCT"),
     IF('Reported Performance Table'!F559="Premium","Premium_Outdoor_CCT","Outdoor_CCT")),
    IF('Reported Performance Table'!F559="Premium","Premium_CCT","Reported_CCT"))))</f>
        <v/>
      </c>
      <c r="K559" t="str">
        <f>IF('Reported Performance Table'!D559="","",IF(J559="LUNA_CCT",VLOOKUP('Reported Performance Table'!D559,'Master List'!$B$45:$E$143,4,FALSE),"Reported_BUG"))</f>
        <v/>
      </c>
      <c r="L559" t="str">
        <f>IF('Reported Performance Table'!D559="","",IF(AND('Reported Performance Table'!$E559="Yes",OR('Reported Performance Table'!$D559='Master List'!$B$45,'Reported Performance Table'!$D559='Master List'!$B$46,'Reported Performance Table'!$D559='Master List'!$B$47,'Reported Performance Table'!$D559='Master List'!$B$49,'Reported Performance Table'!$D559='Master List'!$B$51,'Reported Performance Table'!$D559='Master List'!$B$115,'Reported Performance Table'!$D559='Master List'!$B$118,'Reported Performance Table'!$D559='Master List'!$B$142)),"LUNA_Dimming","Dimming_Capability_and_Range"))</f>
        <v/>
      </c>
    </row>
    <row r="560" spans="1:12" x14ac:dyDescent="0.25">
      <c r="A560" s="54">
        <v>567</v>
      </c>
      <c r="B560" s="55"/>
      <c r="D560" s="21" t="e">
        <f>VLOOKUP('Reported Performance Table'!C560,'Master List'!$B$22:$C$41,2,FALSE)</f>
        <v>#N/A</v>
      </c>
      <c r="E560" t="e">
        <f>VLOOKUP('Reported Performance Table'!D560,'Master List'!$B$45:$C$143,2,FALSE)</f>
        <v>#N/A</v>
      </c>
      <c r="F560" t="e">
        <f>VLOOKUP('Reported Performance Table'!C560,'Master List'!$B$22:$D$42,3,FALSE)</f>
        <v>#N/A</v>
      </c>
      <c r="G560" s="100" t="e">
        <f>VLOOKUP('Reported Performance Table'!B560,'Master List'!$B$11:$D$19,3,FALSE)</f>
        <v>#N/A</v>
      </c>
      <c r="H560" t="e">
        <f t="shared" si="8"/>
        <v>#N/A</v>
      </c>
      <c r="I560" t="e">
        <f>IF(VLOOKUP('Reported Performance Table'!D560,'Master List'!$B$45:$D$143,3,FALSE)="","No",VLOOKUP('Reported Performance Table'!D560,'Master List'!$B$45:$D$143,3,FALSE))</f>
        <v>#N/A</v>
      </c>
      <c r="J560" s="178" t="str">
        <f>IF('Reported Performance Table'!D560="","",
  IF('Reported Performance Table'!E560="Yes",
   IF('Reported Performance Table'!F560="Premium","Premium_LUNA_CCT","LUNA_CCT"),
   IF('Reported Performance Table'!B560="Outdoor Luminaires",
    IF(OR('Reported Performance Table'!D560="Fuel Pump Canopy Luminaires",'Reported Performance Table'!D560="Sports Lighting"),
     IF('Reported Performance Table'!F560="Premium","Premium_Sports_and_Fuel_Pump_CCT", "Sports_and_Fuel_Pump_CCT"),
     IF('Reported Performance Table'!F560="Premium","Premium_Outdoor_CCT","Outdoor_CCT")),
    IF('Reported Performance Table'!F560="Premium","Premium_CCT","Reported_CCT"))))</f>
        <v/>
      </c>
      <c r="K560" t="str">
        <f>IF('Reported Performance Table'!D560="","",IF(J560="LUNA_CCT",VLOOKUP('Reported Performance Table'!D560,'Master List'!$B$45:$E$143,4,FALSE),"Reported_BUG"))</f>
        <v/>
      </c>
      <c r="L560" t="str">
        <f>IF('Reported Performance Table'!D560="","",IF(AND('Reported Performance Table'!$E560="Yes",OR('Reported Performance Table'!$D560='Master List'!$B$45,'Reported Performance Table'!$D560='Master List'!$B$46,'Reported Performance Table'!$D560='Master List'!$B$47,'Reported Performance Table'!$D560='Master List'!$B$49,'Reported Performance Table'!$D560='Master List'!$B$51,'Reported Performance Table'!$D560='Master List'!$B$115,'Reported Performance Table'!$D560='Master List'!$B$118,'Reported Performance Table'!$D560='Master List'!$B$142)),"LUNA_Dimming","Dimming_Capability_and_Range"))</f>
        <v/>
      </c>
    </row>
    <row r="561" spans="1:12" x14ac:dyDescent="0.25">
      <c r="A561" s="54">
        <v>568</v>
      </c>
      <c r="B561" s="55"/>
      <c r="D561" s="21" t="e">
        <f>VLOOKUP('Reported Performance Table'!C561,'Master List'!$B$22:$C$41,2,FALSE)</f>
        <v>#N/A</v>
      </c>
      <c r="E561" t="e">
        <f>VLOOKUP('Reported Performance Table'!D561,'Master List'!$B$45:$C$143,2,FALSE)</f>
        <v>#N/A</v>
      </c>
      <c r="F561" t="e">
        <f>VLOOKUP('Reported Performance Table'!C561,'Master List'!$B$22:$D$42,3,FALSE)</f>
        <v>#N/A</v>
      </c>
      <c r="G561" s="100" t="e">
        <f>VLOOKUP('Reported Performance Table'!B561,'Master List'!$B$11:$D$19,3,FALSE)</f>
        <v>#N/A</v>
      </c>
      <c r="H561" t="e">
        <f t="shared" si="8"/>
        <v>#N/A</v>
      </c>
      <c r="I561" t="e">
        <f>IF(VLOOKUP('Reported Performance Table'!D561,'Master List'!$B$45:$D$143,3,FALSE)="","No",VLOOKUP('Reported Performance Table'!D561,'Master List'!$B$45:$D$143,3,FALSE))</f>
        <v>#N/A</v>
      </c>
      <c r="J561" s="178" t="str">
        <f>IF('Reported Performance Table'!D561="","",
  IF('Reported Performance Table'!E561="Yes",
   IF('Reported Performance Table'!F561="Premium","Premium_LUNA_CCT","LUNA_CCT"),
   IF('Reported Performance Table'!B561="Outdoor Luminaires",
    IF(OR('Reported Performance Table'!D561="Fuel Pump Canopy Luminaires",'Reported Performance Table'!D561="Sports Lighting"),
     IF('Reported Performance Table'!F561="Premium","Premium_Sports_and_Fuel_Pump_CCT", "Sports_and_Fuel_Pump_CCT"),
     IF('Reported Performance Table'!F561="Premium","Premium_Outdoor_CCT","Outdoor_CCT")),
    IF('Reported Performance Table'!F561="Premium","Premium_CCT","Reported_CCT"))))</f>
        <v/>
      </c>
      <c r="K561" t="str">
        <f>IF('Reported Performance Table'!D561="","",IF(J561="LUNA_CCT",VLOOKUP('Reported Performance Table'!D561,'Master List'!$B$45:$E$143,4,FALSE),"Reported_BUG"))</f>
        <v/>
      </c>
      <c r="L561" t="str">
        <f>IF('Reported Performance Table'!D561="","",IF(AND('Reported Performance Table'!$E561="Yes",OR('Reported Performance Table'!$D561='Master List'!$B$45,'Reported Performance Table'!$D561='Master List'!$B$46,'Reported Performance Table'!$D561='Master List'!$B$47,'Reported Performance Table'!$D561='Master List'!$B$49,'Reported Performance Table'!$D561='Master List'!$B$51,'Reported Performance Table'!$D561='Master List'!$B$115,'Reported Performance Table'!$D561='Master List'!$B$118,'Reported Performance Table'!$D561='Master List'!$B$142)),"LUNA_Dimming","Dimming_Capability_and_Range"))</f>
        <v/>
      </c>
    </row>
    <row r="562" spans="1:12" x14ac:dyDescent="0.25">
      <c r="A562" s="54">
        <v>569</v>
      </c>
      <c r="B562" s="55"/>
      <c r="D562" s="21" t="e">
        <f>VLOOKUP('Reported Performance Table'!C562,'Master List'!$B$22:$C$41,2,FALSE)</f>
        <v>#N/A</v>
      </c>
      <c r="E562" t="e">
        <f>VLOOKUP('Reported Performance Table'!D562,'Master List'!$B$45:$C$143,2,FALSE)</f>
        <v>#N/A</v>
      </c>
      <c r="F562" t="e">
        <f>VLOOKUP('Reported Performance Table'!C562,'Master List'!$B$22:$D$42,3,FALSE)</f>
        <v>#N/A</v>
      </c>
      <c r="G562" s="100" t="e">
        <f>VLOOKUP('Reported Performance Table'!B562,'Master List'!$B$11:$D$19,3,FALSE)</f>
        <v>#N/A</v>
      </c>
      <c r="H562" t="e">
        <f t="shared" si="8"/>
        <v>#N/A</v>
      </c>
      <c r="I562" t="e">
        <f>IF(VLOOKUP('Reported Performance Table'!D562,'Master List'!$B$45:$D$143,3,FALSE)="","No",VLOOKUP('Reported Performance Table'!D562,'Master List'!$B$45:$D$143,3,FALSE))</f>
        <v>#N/A</v>
      </c>
      <c r="J562" s="178" t="str">
        <f>IF('Reported Performance Table'!D562="","",
  IF('Reported Performance Table'!E562="Yes",
   IF('Reported Performance Table'!F562="Premium","Premium_LUNA_CCT","LUNA_CCT"),
   IF('Reported Performance Table'!B562="Outdoor Luminaires",
    IF(OR('Reported Performance Table'!D562="Fuel Pump Canopy Luminaires",'Reported Performance Table'!D562="Sports Lighting"),
     IF('Reported Performance Table'!F562="Premium","Premium_Sports_and_Fuel_Pump_CCT", "Sports_and_Fuel_Pump_CCT"),
     IF('Reported Performance Table'!F562="Premium","Premium_Outdoor_CCT","Outdoor_CCT")),
    IF('Reported Performance Table'!F562="Premium","Premium_CCT","Reported_CCT"))))</f>
        <v/>
      </c>
      <c r="K562" t="str">
        <f>IF('Reported Performance Table'!D562="","",IF(J562="LUNA_CCT",VLOOKUP('Reported Performance Table'!D562,'Master List'!$B$45:$E$143,4,FALSE),"Reported_BUG"))</f>
        <v/>
      </c>
      <c r="L562" t="str">
        <f>IF('Reported Performance Table'!D562="","",IF(AND('Reported Performance Table'!$E562="Yes",OR('Reported Performance Table'!$D562='Master List'!$B$45,'Reported Performance Table'!$D562='Master List'!$B$46,'Reported Performance Table'!$D562='Master List'!$B$47,'Reported Performance Table'!$D562='Master List'!$B$49,'Reported Performance Table'!$D562='Master List'!$B$51,'Reported Performance Table'!$D562='Master List'!$B$115,'Reported Performance Table'!$D562='Master List'!$B$118,'Reported Performance Table'!$D562='Master List'!$B$142)),"LUNA_Dimming","Dimming_Capability_and_Range"))</f>
        <v/>
      </c>
    </row>
    <row r="563" spans="1:12" x14ac:dyDescent="0.25">
      <c r="A563" s="54">
        <v>570</v>
      </c>
      <c r="B563" s="55"/>
      <c r="D563" s="21" t="e">
        <f>VLOOKUP('Reported Performance Table'!C563,'Master List'!$B$22:$C$41,2,FALSE)</f>
        <v>#N/A</v>
      </c>
      <c r="E563" t="e">
        <f>VLOOKUP('Reported Performance Table'!D563,'Master List'!$B$45:$C$143,2,FALSE)</f>
        <v>#N/A</v>
      </c>
      <c r="F563" t="e">
        <f>VLOOKUP('Reported Performance Table'!C563,'Master List'!$B$22:$D$42,3,FALSE)</f>
        <v>#N/A</v>
      </c>
      <c r="G563" s="100" t="e">
        <f>VLOOKUP('Reported Performance Table'!B563,'Master List'!$B$11:$D$19,3,FALSE)</f>
        <v>#N/A</v>
      </c>
      <c r="H563" t="e">
        <f t="shared" si="8"/>
        <v>#N/A</v>
      </c>
      <c r="I563" t="e">
        <f>IF(VLOOKUP('Reported Performance Table'!D563,'Master List'!$B$45:$D$143,3,FALSE)="","No",VLOOKUP('Reported Performance Table'!D563,'Master List'!$B$45:$D$143,3,FALSE))</f>
        <v>#N/A</v>
      </c>
      <c r="J563" s="178" t="str">
        <f>IF('Reported Performance Table'!D563="","",
  IF('Reported Performance Table'!E563="Yes",
   IF('Reported Performance Table'!F563="Premium","Premium_LUNA_CCT","LUNA_CCT"),
   IF('Reported Performance Table'!B563="Outdoor Luminaires",
    IF(OR('Reported Performance Table'!D563="Fuel Pump Canopy Luminaires",'Reported Performance Table'!D563="Sports Lighting"),
     IF('Reported Performance Table'!F563="Premium","Premium_Sports_and_Fuel_Pump_CCT", "Sports_and_Fuel_Pump_CCT"),
     IF('Reported Performance Table'!F563="Premium","Premium_Outdoor_CCT","Outdoor_CCT")),
    IF('Reported Performance Table'!F563="Premium","Premium_CCT","Reported_CCT"))))</f>
        <v/>
      </c>
      <c r="K563" t="str">
        <f>IF('Reported Performance Table'!D563="","",IF(J563="LUNA_CCT",VLOOKUP('Reported Performance Table'!D563,'Master List'!$B$45:$E$143,4,FALSE),"Reported_BUG"))</f>
        <v/>
      </c>
      <c r="L563" t="str">
        <f>IF('Reported Performance Table'!D563="","",IF(AND('Reported Performance Table'!$E563="Yes",OR('Reported Performance Table'!$D563='Master List'!$B$45,'Reported Performance Table'!$D563='Master List'!$B$46,'Reported Performance Table'!$D563='Master List'!$B$47,'Reported Performance Table'!$D563='Master List'!$B$49,'Reported Performance Table'!$D563='Master List'!$B$51,'Reported Performance Table'!$D563='Master List'!$B$115,'Reported Performance Table'!$D563='Master List'!$B$118,'Reported Performance Table'!$D563='Master List'!$B$142)),"LUNA_Dimming","Dimming_Capability_and_Range"))</f>
        <v/>
      </c>
    </row>
    <row r="564" spans="1:12" x14ac:dyDescent="0.25">
      <c r="A564" s="54">
        <v>571</v>
      </c>
      <c r="B564" s="55"/>
      <c r="D564" s="21" t="e">
        <f>VLOOKUP('Reported Performance Table'!C564,'Master List'!$B$22:$C$41,2,FALSE)</f>
        <v>#N/A</v>
      </c>
      <c r="E564" t="e">
        <f>VLOOKUP('Reported Performance Table'!D564,'Master List'!$B$45:$C$143,2,FALSE)</f>
        <v>#N/A</v>
      </c>
      <c r="F564" t="e">
        <f>VLOOKUP('Reported Performance Table'!C564,'Master List'!$B$22:$D$42,3,FALSE)</f>
        <v>#N/A</v>
      </c>
      <c r="G564" s="100" t="e">
        <f>VLOOKUP('Reported Performance Table'!B564,'Master List'!$B$11:$D$19,3,FALSE)</f>
        <v>#N/A</v>
      </c>
      <c r="H564" t="e">
        <f t="shared" si="8"/>
        <v>#N/A</v>
      </c>
      <c r="I564" t="e">
        <f>IF(VLOOKUP('Reported Performance Table'!D564,'Master List'!$B$45:$D$143,3,FALSE)="","No",VLOOKUP('Reported Performance Table'!D564,'Master List'!$B$45:$D$143,3,FALSE))</f>
        <v>#N/A</v>
      </c>
      <c r="J564" s="178" t="str">
        <f>IF('Reported Performance Table'!D564="","",
  IF('Reported Performance Table'!E564="Yes",
   IF('Reported Performance Table'!F564="Premium","Premium_LUNA_CCT","LUNA_CCT"),
   IF('Reported Performance Table'!B564="Outdoor Luminaires",
    IF(OR('Reported Performance Table'!D564="Fuel Pump Canopy Luminaires",'Reported Performance Table'!D564="Sports Lighting"),
     IF('Reported Performance Table'!F564="Premium","Premium_Sports_and_Fuel_Pump_CCT", "Sports_and_Fuel_Pump_CCT"),
     IF('Reported Performance Table'!F564="Premium","Premium_Outdoor_CCT","Outdoor_CCT")),
    IF('Reported Performance Table'!F564="Premium","Premium_CCT","Reported_CCT"))))</f>
        <v/>
      </c>
      <c r="K564" t="str">
        <f>IF('Reported Performance Table'!D564="","",IF(J564="LUNA_CCT",VLOOKUP('Reported Performance Table'!D564,'Master List'!$B$45:$E$143,4,FALSE),"Reported_BUG"))</f>
        <v/>
      </c>
      <c r="L564" t="str">
        <f>IF('Reported Performance Table'!D564="","",IF(AND('Reported Performance Table'!$E564="Yes",OR('Reported Performance Table'!$D564='Master List'!$B$45,'Reported Performance Table'!$D564='Master List'!$B$46,'Reported Performance Table'!$D564='Master List'!$B$47,'Reported Performance Table'!$D564='Master List'!$B$49,'Reported Performance Table'!$D564='Master List'!$B$51,'Reported Performance Table'!$D564='Master List'!$B$115,'Reported Performance Table'!$D564='Master List'!$B$118,'Reported Performance Table'!$D564='Master List'!$B$142)),"LUNA_Dimming","Dimming_Capability_and_Range"))</f>
        <v/>
      </c>
    </row>
    <row r="565" spans="1:12" x14ac:dyDescent="0.25">
      <c r="A565" s="54">
        <v>572</v>
      </c>
      <c r="B565" s="55"/>
      <c r="D565" s="21" t="e">
        <f>VLOOKUP('Reported Performance Table'!C565,'Master List'!$B$22:$C$41,2,FALSE)</f>
        <v>#N/A</v>
      </c>
      <c r="E565" t="e">
        <f>VLOOKUP('Reported Performance Table'!D565,'Master List'!$B$45:$C$143,2,FALSE)</f>
        <v>#N/A</v>
      </c>
      <c r="F565" t="e">
        <f>VLOOKUP('Reported Performance Table'!C565,'Master List'!$B$22:$D$42,3,FALSE)</f>
        <v>#N/A</v>
      </c>
      <c r="G565" s="100" t="e">
        <f>VLOOKUP('Reported Performance Table'!B565,'Master List'!$B$11:$D$19,3,FALSE)</f>
        <v>#N/A</v>
      </c>
      <c r="H565" t="e">
        <f t="shared" si="8"/>
        <v>#N/A</v>
      </c>
      <c r="I565" t="e">
        <f>IF(VLOOKUP('Reported Performance Table'!D565,'Master List'!$B$45:$D$143,3,FALSE)="","No",VLOOKUP('Reported Performance Table'!D565,'Master List'!$B$45:$D$143,3,FALSE))</f>
        <v>#N/A</v>
      </c>
      <c r="J565" s="178" t="str">
        <f>IF('Reported Performance Table'!D565="","",
  IF('Reported Performance Table'!E565="Yes",
   IF('Reported Performance Table'!F565="Premium","Premium_LUNA_CCT","LUNA_CCT"),
   IF('Reported Performance Table'!B565="Outdoor Luminaires",
    IF(OR('Reported Performance Table'!D565="Fuel Pump Canopy Luminaires",'Reported Performance Table'!D565="Sports Lighting"),
     IF('Reported Performance Table'!F565="Premium","Premium_Sports_and_Fuel_Pump_CCT", "Sports_and_Fuel_Pump_CCT"),
     IF('Reported Performance Table'!F565="Premium","Premium_Outdoor_CCT","Outdoor_CCT")),
    IF('Reported Performance Table'!F565="Premium","Premium_CCT","Reported_CCT"))))</f>
        <v/>
      </c>
      <c r="K565" t="str">
        <f>IF('Reported Performance Table'!D565="","",IF(J565="LUNA_CCT",VLOOKUP('Reported Performance Table'!D565,'Master List'!$B$45:$E$143,4,FALSE),"Reported_BUG"))</f>
        <v/>
      </c>
      <c r="L565" t="str">
        <f>IF('Reported Performance Table'!D565="","",IF(AND('Reported Performance Table'!$E565="Yes",OR('Reported Performance Table'!$D565='Master List'!$B$45,'Reported Performance Table'!$D565='Master List'!$B$46,'Reported Performance Table'!$D565='Master List'!$B$47,'Reported Performance Table'!$D565='Master List'!$B$49,'Reported Performance Table'!$D565='Master List'!$B$51,'Reported Performance Table'!$D565='Master List'!$B$115,'Reported Performance Table'!$D565='Master List'!$B$118,'Reported Performance Table'!$D565='Master List'!$B$142)),"LUNA_Dimming","Dimming_Capability_and_Range"))</f>
        <v/>
      </c>
    </row>
    <row r="566" spans="1:12" x14ac:dyDescent="0.25">
      <c r="A566" s="54">
        <v>573</v>
      </c>
      <c r="B566" s="55"/>
      <c r="D566" s="21" t="e">
        <f>VLOOKUP('Reported Performance Table'!C566,'Master List'!$B$22:$C$41,2,FALSE)</f>
        <v>#N/A</v>
      </c>
      <c r="E566" t="e">
        <f>VLOOKUP('Reported Performance Table'!D566,'Master List'!$B$45:$C$143,2,FALSE)</f>
        <v>#N/A</v>
      </c>
      <c r="F566" t="e">
        <f>VLOOKUP('Reported Performance Table'!C566,'Master List'!$B$22:$D$42,3,FALSE)</f>
        <v>#N/A</v>
      </c>
      <c r="G566" s="100" t="e">
        <f>VLOOKUP('Reported Performance Table'!B566,'Master List'!$B$11:$D$19,3,FALSE)</f>
        <v>#N/A</v>
      </c>
      <c r="H566" t="e">
        <f t="shared" si="8"/>
        <v>#N/A</v>
      </c>
      <c r="I566" t="e">
        <f>IF(VLOOKUP('Reported Performance Table'!D566,'Master List'!$B$45:$D$143,3,FALSE)="","No",VLOOKUP('Reported Performance Table'!D566,'Master List'!$B$45:$D$143,3,FALSE))</f>
        <v>#N/A</v>
      </c>
      <c r="J566" s="178" t="str">
        <f>IF('Reported Performance Table'!D566="","",
  IF('Reported Performance Table'!E566="Yes",
   IF('Reported Performance Table'!F566="Premium","Premium_LUNA_CCT","LUNA_CCT"),
   IF('Reported Performance Table'!B566="Outdoor Luminaires",
    IF(OR('Reported Performance Table'!D566="Fuel Pump Canopy Luminaires",'Reported Performance Table'!D566="Sports Lighting"),
     IF('Reported Performance Table'!F566="Premium","Premium_Sports_and_Fuel_Pump_CCT", "Sports_and_Fuel_Pump_CCT"),
     IF('Reported Performance Table'!F566="Premium","Premium_Outdoor_CCT","Outdoor_CCT")),
    IF('Reported Performance Table'!F566="Premium","Premium_CCT","Reported_CCT"))))</f>
        <v/>
      </c>
      <c r="K566" t="str">
        <f>IF('Reported Performance Table'!D566="","",IF(J566="LUNA_CCT",VLOOKUP('Reported Performance Table'!D566,'Master List'!$B$45:$E$143,4,FALSE),"Reported_BUG"))</f>
        <v/>
      </c>
      <c r="L566" t="str">
        <f>IF('Reported Performance Table'!D566="","",IF(AND('Reported Performance Table'!$E566="Yes",OR('Reported Performance Table'!$D566='Master List'!$B$45,'Reported Performance Table'!$D566='Master List'!$B$46,'Reported Performance Table'!$D566='Master List'!$B$47,'Reported Performance Table'!$D566='Master List'!$B$49,'Reported Performance Table'!$D566='Master List'!$B$51,'Reported Performance Table'!$D566='Master List'!$B$115,'Reported Performance Table'!$D566='Master List'!$B$118,'Reported Performance Table'!$D566='Master List'!$B$142)),"LUNA_Dimming","Dimming_Capability_and_Range"))</f>
        <v/>
      </c>
    </row>
    <row r="567" spans="1:12" x14ac:dyDescent="0.25">
      <c r="A567" s="54">
        <v>574</v>
      </c>
      <c r="B567" s="55"/>
      <c r="D567" s="21" t="e">
        <f>VLOOKUP('Reported Performance Table'!C567,'Master List'!$B$22:$C$41,2,FALSE)</f>
        <v>#N/A</v>
      </c>
      <c r="E567" t="e">
        <f>VLOOKUP('Reported Performance Table'!D567,'Master List'!$B$45:$C$143,2,FALSE)</f>
        <v>#N/A</v>
      </c>
      <c r="F567" t="e">
        <f>VLOOKUP('Reported Performance Table'!C567,'Master List'!$B$22:$D$42,3,FALSE)</f>
        <v>#N/A</v>
      </c>
      <c r="G567" s="100" t="e">
        <f>VLOOKUP('Reported Performance Table'!B567,'Master List'!$B$11:$D$19,3,FALSE)</f>
        <v>#N/A</v>
      </c>
      <c r="H567" t="e">
        <f t="shared" si="8"/>
        <v>#N/A</v>
      </c>
      <c r="I567" t="e">
        <f>IF(VLOOKUP('Reported Performance Table'!D567,'Master List'!$B$45:$D$143,3,FALSE)="","No",VLOOKUP('Reported Performance Table'!D567,'Master List'!$B$45:$D$143,3,FALSE))</f>
        <v>#N/A</v>
      </c>
      <c r="J567" s="178" t="str">
        <f>IF('Reported Performance Table'!D567="","",
  IF('Reported Performance Table'!E567="Yes",
   IF('Reported Performance Table'!F567="Premium","Premium_LUNA_CCT","LUNA_CCT"),
   IF('Reported Performance Table'!B567="Outdoor Luminaires",
    IF(OR('Reported Performance Table'!D567="Fuel Pump Canopy Luminaires",'Reported Performance Table'!D567="Sports Lighting"),
     IF('Reported Performance Table'!F567="Premium","Premium_Sports_and_Fuel_Pump_CCT", "Sports_and_Fuel_Pump_CCT"),
     IF('Reported Performance Table'!F567="Premium","Premium_Outdoor_CCT","Outdoor_CCT")),
    IF('Reported Performance Table'!F567="Premium","Premium_CCT","Reported_CCT"))))</f>
        <v/>
      </c>
      <c r="K567" t="str">
        <f>IF('Reported Performance Table'!D567="","",IF(J567="LUNA_CCT",VLOOKUP('Reported Performance Table'!D567,'Master List'!$B$45:$E$143,4,FALSE),"Reported_BUG"))</f>
        <v/>
      </c>
      <c r="L567" t="str">
        <f>IF('Reported Performance Table'!D567="","",IF(AND('Reported Performance Table'!$E567="Yes",OR('Reported Performance Table'!$D567='Master List'!$B$45,'Reported Performance Table'!$D567='Master List'!$B$46,'Reported Performance Table'!$D567='Master List'!$B$47,'Reported Performance Table'!$D567='Master List'!$B$49,'Reported Performance Table'!$D567='Master List'!$B$51,'Reported Performance Table'!$D567='Master List'!$B$115,'Reported Performance Table'!$D567='Master List'!$B$118,'Reported Performance Table'!$D567='Master List'!$B$142)),"LUNA_Dimming","Dimming_Capability_and_Range"))</f>
        <v/>
      </c>
    </row>
    <row r="568" spans="1:12" x14ac:dyDescent="0.25">
      <c r="A568" s="54">
        <v>575</v>
      </c>
      <c r="B568" s="55"/>
      <c r="D568" s="21" t="e">
        <f>VLOOKUP('Reported Performance Table'!C568,'Master List'!$B$22:$C$41,2,FALSE)</f>
        <v>#N/A</v>
      </c>
      <c r="E568" t="e">
        <f>VLOOKUP('Reported Performance Table'!D568,'Master List'!$B$45:$C$143,2,FALSE)</f>
        <v>#N/A</v>
      </c>
      <c r="F568" t="e">
        <f>VLOOKUP('Reported Performance Table'!C568,'Master List'!$B$22:$D$42,3,FALSE)</f>
        <v>#N/A</v>
      </c>
      <c r="G568" s="100" t="e">
        <f>VLOOKUP('Reported Performance Table'!B568,'Master List'!$B$11:$D$19,3,FALSE)</f>
        <v>#N/A</v>
      </c>
      <c r="H568" t="e">
        <f t="shared" si="8"/>
        <v>#N/A</v>
      </c>
      <c r="I568" t="e">
        <f>IF(VLOOKUP('Reported Performance Table'!D568,'Master List'!$B$45:$D$143,3,FALSE)="","No",VLOOKUP('Reported Performance Table'!D568,'Master List'!$B$45:$D$143,3,FALSE))</f>
        <v>#N/A</v>
      </c>
      <c r="J568" s="178" t="str">
        <f>IF('Reported Performance Table'!D568="","",
  IF('Reported Performance Table'!E568="Yes",
   IF('Reported Performance Table'!F568="Premium","Premium_LUNA_CCT","LUNA_CCT"),
   IF('Reported Performance Table'!B568="Outdoor Luminaires",
    IF(OR('Reported Performance Table'!D568="Fuel Pump Canopy Luminaires",'Reported Performance Table'!D568="Sports Lighting"),
     IF('Reported Performance Table'!F568="Premium","Premium_Sports_and_Fuel_Pump_CCT", "Sports_and_Fuel_Pump_CCT"),
     IF('Reported Performance Table'!F568="Premium","Premium_Outdoor_CCT","Outdoor_CCT")),
    IF('Reported Performance Table'!F568="Premium","Premium_CCT","Reported_CCT"))))</f>
        <v/>
      </c>
      <c r="K568" t="str">
        <f>IF('Reported Performance Table'!D568="","",IF(J568="LUNA_CCT",VLOOKUP('Reported Performance Table'!D568,'Master List'!$B$45:$E$143,4,FALSE),"Reported_BUG"))</f>
        <v/>
      </c>
      <c r="L568" t="str">
        <f>IF('Reported Performance Table'!D568="","",IF(AND('Reported Performance Table'!$E568="Yes",OR('Reported Performance Table'!$D568='Master List'!$B$45,'Reported Performance Table'!$D568='Master List'!$B$46,'Reported Performance Table'!$D568='Master List'!$B$47,'Reported Performance Table'!$D568='Master List'!$B$49,'Reported Performance Table'!$D568='Master List'!$B$51,'Reported Performance Table'!$D568='Master List'!$B$115,'Reported Performance Table'!$D568='Master List'!$B$118,'Reported Performance Table'!$D568='Master List'!$B$142)),"LUNA_Dimming","Dimming_Capability_and_Range"))</f>
        <v/>
      </c>
    </row>
    <row r="569" spans="1:12" x14ac:dyDescent="0.25">
      <c r="A569" s="54">
        <v>576</v>
      </c>
      <c r="B569" s="55"/>
      <c r="D569" s="21" t="e">
        <f>VLOOKUP('Reported Performance Table'!C569,'Master List'!$B$22:$C$41,2,FALSE)</f>
        <v>#N/A</v>
      </c>
      <c r="E569" t="e">
        <f>VLOOKUP('Reported Performance Table'!D569,'Master List'!$B$45:$C$143,2,FALSE)</f>
        <v>#N/A</v>
      </c>
      <c r="F569" t="e">
        <f>VLOOKUP('Reported Performance Table'!C569,'Master List'!$B$22:$D$42,3,FALSE)</f>
        <v>#N/A</v>
      </c>
      <c r="G569" s="100" t="e">
        <f>VLOOKUP('Reported Performance Table'!B569,'Master List'!$B$11:$D$19,3,FALSE)</f>
        <v>#N/A</v>
      </c>
      <c r="H569" t="e">
        <f t="shared" si="8"/>
        <v>#N/A</v>
      </c>
      <c r="I569" t="e">
        <f>IF(VLOOKUP('Reported Performance Table'!D569,'Master List'!$B$45:$D$143,3,FALSE)="","No",VLOOKUP('Reported Performance Table'!D569,'Master List'!$B$45:$D$143,3,FALSE))</f>
        <v>#N/A</v>
      </c>
      <c r="J569" s="178" t="str">
        <f>IF('Reported Performance Table'!D569="","",
  IF('Reported Performance Table'!E569="Yes",
   IF('Reported Performance Table'!F569="Premium","Premium_LUNA_CCT","LUNA_CCT"),
   IF('Reported Performance Table'!B569="Outdoor Luminaires",
    IF(OR('Reported Performance Table'!D569="Fuel Pump Canopy Luminaires",'Reported Performance Table'!D569="Sports Lighting"),
     IF('Reported Performance Table'!F569="Premium","Premium_Sports_and_Fuel_Pump_CCT", "Sports_and_Fuel_Pump_CCT"),
     IF('Reported Performance Table'!F569="Premium","Premium_Outdoor_CCT","Outdoor_CCT")),
    IF('Reported Performance Table'!F569="Premium","Premium_CCT","Reported_CCT"))))</f>
        <v/>
      </c>
      <c r="K569" t="str">
        <f>IF('Reported Performance Table'!D569="","",IF(J569="LUNA_CCT",VLOOKUP('Reported Performance Table'!D569,'Master List'!$B$45:$E$143,4,FALSE),"Reported_BUG"))</f>
        <v/>
      </c>
      <c r="L569" t="str">
        <f>IF('Reported Performance Table'!D569="","",IF(AND('Reported Performance Table'!$E569="Yes",OR('Reported Performance Table'!$D569='Master List'!$B$45,'Reported Performance Table'!$D569='Master List'!$B$46,'Reported Performance Table'!$D569='Master List'!$B$47,'Reported Performance Table'!$D569='Master List'!$B$49,'Reported Performance Table'!$D569='Master List'!$B$51,'Reported Performance Table'!$D569='Master List'!$B$115,'Reported Performance Table'!$D569='Master List'!$B$118,'Reported Performance Table'!$D569='Master List'!$B$142)),"LUNA_Dimming","Dimming_Capability_and_Range"))</f>
        <v/>
      </c>
    </row>
    <row r="570" spans="1:12" x14ac:dyDescent="0.25">
      <c r="A570" s="54">
        <v>577</v>
      </c>
      <c r="B570" s="55"/>
      <c r="D570" s="21" t="e">
        <f>VLOOKUP('Reported Performance Table'!C570,'Master List'!$B$22:$C$41,2,FALSE)</f>
        <v>#N/A</v>
      </c>
      <c r="E570" t="e">
        <f>VLOOKUP('Reported Performance Table'!D570,'Master List'!$B$45:$C$143,2,FALSE)</f>
        <v>#N/A</v>
      </c>
      <c r="F570" t="e">
        <f>VLOOKUP('Reported Performance Table'!C570,'Master List'!$B$22:$D$42,3,FALSE)</f>
        <v>#N/A</v>
      </c>
      <c r="G570" s="100" t="e">
        <f>VLOOKUP('Reported Performance Table'!B570,'Master List'!$B$11:$D$19,3,FALSE)</f>
        <v>#N/A</v>
      </c>
      <c r="H570" t="e">
        <f t="shared" si="8"/>
        <v>#N/A</v>
      </c>
      <c r="I570" t="e">
        <f>IF(VLOOKUP('Reported Performance Table'!D570,'Master List'!$B$45:$D$143,3,FALSE)="","No",VLOOKUP('Reported Performance Table'!D570,'Master List'!$B$45:$D$143,3,FALSE))</f>
        <v>#N/A</v>
      </c>
      <c r="J570" s="178" t="str">
        <f>IF('Reported Performance Table'!D570="","",
  IF('Reported Performance Table'!E570="Yes",
   IF('Reported Performance Table'!F570="Premium","Premium_LUNA_CCT","LUNA_CCT"),
   IF('Reported Performance Table'!B570="Outdoor Luminaires",
    IF(OR('Reported Performance Table'!D570="Fuel Pump Canopy Luminaires",'Reported Performance Table'!D570="Sports Lighting"),
     IF('Reported Performance Table'!F570="Premium","Premium_Sports_and_Fuel_Pump_CCT", "Sports_and_Fuel_Pump_CCT"),
     IF('Reported Performance Table'!F570="Premium","Premium_Outdoor_CCT","Outdoor_CCT")),
    IF('Reported Performance Table'!F570="Premium","Premium_CCT","Reported_CCT"))))</f>
        <v/>
      </c>
      <c r="K570" t="str">
        <f>IF('Reported Performance Table'!D570="","",IF(J570="LUNA_CCT",VLOOKUP('Reported Performance Table'!D570,'Master List'!$B$45:$E$143,4,FALSE),"Reported_BUG"))</f>
        <v/>
      </c>
      <c r="L570" t="str">
        <f>IF('Reported Performance Table'!D570="","",IF(AND('Reported Performance Table'!$E570="Yes",OR('Reported Performance Table'!$D570='Master List'!$B$45,'Reported Performance Table'!$D570='Master List'!$B$46,'Reported Performance Table'!$D570='Master List'!$B$47,'Reported Performance Table'!$D570='Master List'!$B$49,'Reported Performance Table'!$D570='Master List'!$B$51,'Reported Performance Table'!$D570='Master List'!$B$115,'Reported Performance Table'!$D570='Master List'!$B$118,'Reported Performance Table'!$D570='Master List'!$B$142)),"LUNA_Dimming","Dimming_Capability_and_Range"))</f>
        <v/>
      </c>
    </row>
    <row r="571" spans="1:12" x14ac:dyDescent="0.25">
      <c r="A571" s="54">
        <v>578</v>
      </c>
      <c r="B571" s="55"/>
      <c r="D571" s="21" t="e">
        <f>VLOOKUP('Reported Performance Table'!C571,'Master List'!$B$22:$C$41,2,FALSE)</f>
        <v>#N/A</v>
      </c>
      <c r="E571" t="e">
        <f>VLOOKUP('Reported Performance Table'!D571,'Master List'!$B$45:$C$143,2,FALSE)</f>
        <v>#N/A</v>
      </c>
      <c r="F571" t="e">
        <f>VLOOKUP('Reported Performance Table'!C571,'Master List'!$B$22:$D$42,3,FALSE)</f>
        <v>#N/A</v>
      </c>
      <c r="G571" s="100" t="e">
        <f>VLOOKUP('Reported Performance Table'!B571,'Master List'!$B$11:$D$19,3,FALSE)</f>
        <v>#N/A</v>
      </c>
      <c r="H571" t="e">
        <f t="shared" si="8"/>
        <v>#N/A</v>
      </c>
      <c r="I571" t="e">
        <f>IF(VLOOKUP('Reported Performance Table'!D571,'Master List'!$B$45:$D$143,3,FALSE)="","No",VLOOKUP('Reported Performance Table'!D571,'Master List'!$B$45:$D$143,3,FALSE))</f>
        <v>#N/A</v>
      </c>
      <c r="J571" s="178" t="str">
        <f>IF('Reported Performance Table'!D571="","",
  IF('Reported Performance Table'!E571="Yes",
   IF('Reported Performance Table'!F571="Premium","Premium_LUNA_CCT","LUNA_CCT"),
   IF('Reported Performance Table'!B571="Outdoor Luminaires",
    IF(OR('Reported Performance Table'!D571="Fuel Pump Canopy Luminaires",'Reported Performance Table'!D571="Sports Lighting"),
     IF('Reported Performance Table'!F571="Premium","Premium_Sports_and_Fuel_Pump_CCT", "Sports_and_Fuel_Pump_CCT"),
     IF('Reported Performance Table'!F571="Premium","Premium_Outdoor_CCT","Outdoor_CCT")),
    IF('Reported Performance Table'!F571="Premium","Premium_CCT","Reported_CCT"))))</f>
        <v/>
      </c>
      <c r="K571" t="str">
        <f>IF('Reported Performance Table'!D571="","",IF(J571="LUNA_CCT",VLOOKUP('Reported Performance Table'!D571,'Master List'!$B$45:$E$143,4,FALSE),"Reported_BUG"))</f>
        <v/>
      </c>
      <c r="L571" t="str">
        <f>IF('Reported Performance Table'!D571="","",IF(AND('Reported Performance Table'!$E571="Yes",OR('Reported Performance Table'!$D571='Master List'!$B$45,'Reported Performance Table'!$D571='Master List'!$B$46,'Reported Performance Table'!$D571='Master List'!$B$47,'Reported Performance Table'!$D571='Master List'!$B$49,'Reported Performance Table'!$D571='Master List'!$B$51,'Reported Performance Table'!$D571='Master List'!$B$115,'Reported Performance Table'!$D571='Master List'!$B$118,'Reported Performance Table'!$D571='Master List'!$B$142)),"LUNA_Dimming","Dimming_Capability_and_Range"))</f>
        <v/>
      </c>
    </row>
    <row r="572" spans="1:12" x14ac:dyDescent="0.25">
      <c r="A572" s="54">
        <v>579</v>
      </c>
      <c r="B572" s="55"/>
      <c r="D572" s="21" t="e">
        <f>VLOOKUP('Reported Performance Table'!C572,'Master List'!$B$22:$C$41,2,FALSE)</f>
        <v>#N/A</v>
      </c>
      <c r="E572" t="e">
        <f>VLOOKUP('Reported Performance Table'!D572,'Master List'!$B$45:$C$143,2,FALSE)</f>
        <v>#N/A</v>
      </c>
      <c r="F572" t="e">
        <f>VLOOKUP('Reported Performance Table'!C572,'Master List'!$B$22:$D$42,3,FALSE)</f>
        <v>#N/A</v>
      </c>
      <c r="G572" s="100" t="e">
        <f>VLOOKUP('Reported Performance Table'!B572,'Master List'!$B$11:$D$19,3,FALSE)</f>
        <v>#N/A</v>
      </c>
      <c r="H572" t="e">
        <f t="shared" si="8"/>
        <v>#N/A</v>
      </c>
      <c r="I572" t="e">
        <f>IF(VLOOKUP('Reported Performance Table'!D572,'Master List'!$B$45:$D$143,3,FALSE)="","No",VLOOKUP('Reported Performance Table'!D572,'Master List'!$B$45:$D$143,3,FALSE))</f>
        <v>#N/A</v>
      </c>
      <c r="J572" s="178" t="str">
        <f>IF('Reported Performance Table'!D572="","",
  IF('Reported Performance Table'!E572="Yes",
   IF('Reported Performance Table'!F572="Premium","Premium_LUNA_CCT","LUNA_CCT"),
   IF('Reported Performance Table'!B572="Outdoor Luminaires",
    IF(OR('Reported Performance Table'!D572="Fuel Pump Canopy Luminaires",'Reported Performance Table'!D572="Sports Lighting"),
     IF('Reported Performance Table'!F572="Premium","Premium_Sports_and_Fuel_Pump_CCT", "Sports_and_Fuel_Pump_CCT"),
     IF('Reported Performance Table'!F572="Premium","Premium_Outdoor_CCT","Outdoor_CCT")),
    IF('Reported Performance Table'!F572="Premium","Premium_CCT","Reported_CCT"))))</f>
        <v/>
      </c>
      <c r="K572" t="str">
        <f>IF('Reported Performance Table'!D572="","",IF(J572="LUNA_CCT",VLOOKUP('Reported Performance Table'!D572,'Master List'!$B$45:$E$143,4,FALSE),"Reported_BUG"))</f>
        <v/>
      </c>
      <c r="L572" t="str">
        <f>IF('Reported Performance Table'!D572="","",IF(AND('Reported Performance Table'!$E572="Yes",OR('Reported Performance Table'!$D572='Master List'!$B$45,'Reported Performance Table'!$D572='Master List'!$B$46,'Reported Performance Table'!$D572='Master List'!$B$47,'Reported Performance Table'!$D572='Master List'!$B$49,'Reported Performance Table'!$D572='Master List'!$B$51,'Reported Performance Table'!$D572='Master List'!$B$115,'Reported Performance Table'!$D572='Master List'!$B$118,'Reported Performance Table'!$D572='Master List'!$B$142)),"LUNA_Dimming","Dimming_Capability_and_Range"))</f>
        <v/>
      </c>
    </row>
    <row r="573" spans="1:12" x14ac:dyDescent="0.25">
      <c r="A573" s="54">
        <v>580</v>
      </c>
      <c r="B573" s="55"/>
      <c r="D573" s="21" t="e">
        <f>VLOOKUP('Reported Performance Table'!C573,'Master List'!$B$22:$C$41,2,FALSE)</f>
        <v>#N/A</v>
      </c>
      <c r="E573" t="e">
        <f>VLOOKUP('Reported Performance Table'!D573,'Master List'!$B$45:$C$143,2,FALSE)</f>
        <v>#N/A</v>
      </c>
      <c r="F573" t="e">
        <f>VLOOKUP('Reported Performance Table'!C573,'Master List'!$B$22:$D$42,3,FALSE)</f>
        <v>#N/A</v>
      </c>
      <c r="G573" s="100" t="e">
        <f>VLOOKUP('Reported Performance Table'!B573,'Master List'!$B$11:$D$19,3,FALSE)</f>
        <v>#N/A</v>
      </c>
      <c r="H573" t="e">
        <f t="shared" si="8"/>
        <v>#N/A</v>
      </c>
      <c r="I573" t="e">
        <f>IF(VLOOKUP('Reported Performance Table'!D573,'Master List'!$B$45:$D$143,3,FALSE)="","No",VLOOKUP('Reported Performance Table'!D573,'Master List'!$B$45:$D$143,3,FALSE))</f>
        <v>#N/A</v>
      </c>
      <c r="J573" s="178" t="str">
        <f>IF('Reported Performance Table'!D573="","",
  IF('Reported Performance Table'!E573="Yes",
   IF('Reported Performance Table'!F573="Premium","Premium_LUNA_CCT","LUNA_CCT"),
   IF('Reported Performance Table'!B573="Outdoor Luminaires",
    IF(OR('Reported Performance Table'!D573="Fuel Pump Canopy Luminaires",'Reported Performance Table'!D573="Sports Lighting"),
     IF('Reported Performance Table'!F573="Premium","Premium_Sports_and_Fuel_Pump_CCT", "Sports_and_Fuel_Pump_CCT"),
     IF('Reported Performance Table'!F573="Premium","Premium_Outdoor_CCT","Outdoor_CCT")),
    IF('Reported Performance Table'!F573="Premium","Premium_CCT","Reported_CCT"))))</f>
        <v/>
      </c>
      <c r="K573" t="str">
        <f>IF('Reported Performance Table'!D573="","",IF(J573="LUNA_CCT",VLOOKUP('Reported Performance Table'!D573,'Master List'!$B$45:$E$143,4,FALSE),"Reported_BUG"))</f>
        <v/>
      </c>
      <c r="L573" t="str">
        <f>IF('Reported Performance Table'!D573="","",IF(AND('Reported Performance Table'!$E573="Yes",OR('Reported Performance Table'!$D573='Master List'!$B$45,'Reported Performance Table'!$D573='Master List'!$B$46,'Reported Performance Table'!$D573='Master List'!$B$47,'Reported Performance Table'!$D573='Master List'!$B$49,'Reported Performance Table'!$D573='Master List'!$B$51,'Reported Performance Table'!$D573='Master List'!$B$115,'Reported Performance Table'!$D573='Master List'!$B$118,'Reported Performance Table'!$D573='Master List'!$B$142)),"LUNA_Dimming","Dimming_Capability_and_Range"))</f>
        <v/>
      </c>
    </row>
    <row r="574" spans="1:12" x14ac:dyDescent="0.25">
      <c r="A574" s="54">
        <v>581</v>
      </c>
      <c r="B574" s="55"/>
      <c r="D574" s="21" t="e">
        <f>VLOOKUP('Reported Performance Table'!C574,'Master List'!$B$22:$C$41,2,FALSE)</f>
        <v>#N/A</v>
      </c>
      <c r="E574" t="e">
        <f>VLOOKUP('Reported Performance Table'!D574,'Master List'!$B$45:$C$143,2,FALSE)</f>
        <v>#N/A</v>
      </c>
      <c r="F574" t="e">
        <f>VLOOKUP('Reported Performance Table'!C574,'Master List'!$B$22:$D$42,3,FALSE)</f>
        <v>#N/A</v>
      </c>
      <c r="G574" s="100" t="e">
        <f>VLOOKUP('Reported Performance Table'!B574,'Master List'!$B$11:$D$19,3,FALSE)</f>
        <v>#N/A</v>
      </c>
      <c r="H574" t="e">
        <f t="shared" si="8"/>
        <v>#N/A</v>
      </c>
      <c r="I574" t="e">
        <f>IF(VLOOKUP('Reported Performance Table'!D574,'Master List'!$B$45:$D$143,3,FALSE)="","No",VLOOKUP('Reported Performance Table'!D574,'Master List'!$B$45:$D$143,3,FALSE))</f>
        <v>#N/A</v>
      </c>
      <c r="J574" s="178" t="str">
        <f>IF('Reported Performance Table'!D574="","",
  IF('Reported Performance Table'!E574="Yes",
   IF('Reported Performance Table'!F574="Premium","Premium_LUNA_CCT","LUNA_CCT"),
   IF('Reported Performance Table'!B574="Outdoor Luminaires",
    IF(OR('Reported Performance Table'!D574="Fuel Pump Canopy Luminaires",'Reported Performance Table'!D574="Sports Lighting"),
     IF('Reported Performance Table'!F574="Premium","Premium_Sports_and_Fuel_Pump_CCT", "Sports_and_Fuel_Pump_CCT"),
     IF('Reported Performance Table'!F574="Premium","Premium_Outdoor_CCT","Outdoor_CCT")),
    IF('Reported Performance Table'!F574="Premium","Premium_CCT","Reported_CCT"))))</f>
        <v/>
      </c>
      <c r="K574" t="str">
        <f>IF('Reported Performance Table'!D574="","",IF(J574="LUNA_CCT",VLOOKUP('Reported Performance Table'!D574,'Master List'!$B$45:$E$143,4,FALSE),"Reported_BUG"))</f>
        <v/>
      </c>
      <c r="L574" t="str">
        <f>IF('Reported Performance Table'!D574="","",IF(AND('Reported Performance Table'!$E574="Yes",OR('Reported Performance Table'!$D574='Master List'!$B$45,'Reported Performance Table'!$D574='Master List'!$B$46,'Reported Performance Table'!$D574='Master List'!$B$47,'Reported Performance Table'!$D574='Master List'!$B$49,'Reported Performance Table'!$D574='Master List'!$B$51,'Reported Performance Table'!$D574='Master List'!$B$115,'Reported Performance Table'!$D574='Master List'!$B$118,'Reported Performance Table'!$D574='Master List'!$B$142)),"LUNA_Dimming","Dimming_Capability_and_Range"))</f>
        <v/>
      </c>
    </row>
    <row r="575" spans="1:12" x14ac:dyDescent="0.25">
      <c r="A575" s="54">
        <v>582</v>
      </c>
      <c r="B575" s="55"/>
      <c r="D575" s="21" t="e">
        <f>VLOOKUP('Reported Performance Table'!C575,'Master List'!$B$22:$C$41,2,FALSE)</f>
        <v>#N/A</v>
      </c>
      <c r="E575" t="e">
        <f>VLOOKUP('Reported Performance Table'!D575,'Master List'!$B$45:$C$143,2,FALSE)</f>
        <v>#N/A</v>
      </c>
      <c r="F575" t="e">
        <f>VLOOKUP('Reported Performance Table'!C575,'Master List'!$B$22:$D$42,3,FALSE)</f>
        <v>#N/A</v>
      </c>
      <c r="G575" s="100" t="e">
        <f>VLOOKUP('Reported Performance Table'!B575,'Master List'!$B$11:$D$19,3,FALSE)</f>
        <v>#N/A</v>
      </c>
      <c r="H575" t="e">
        <f t="shared" si="8"/>
        <v>#N/A</v>
      </c>
      <c r="I575" t="e">
        <f>IF(VLOOKUP('Reported Performance Table'!D575,'Master List'!$B$45:$D$143,3,FALSE)="","No",VLOOKUP('Reported Performance Table'!D575,'Master List'!$B$45:$D$143,3,FALSE))</f>
        <v>#N/A</v>
      </c>
      <c r="J575" s="178" t="str">
        <f>IF('Reported Performance Table'!D575="","",
  IF('Reported Performance Table'!E575="Yes",
   IF('Reported Performance Table'!F575="Premium","Premium_LUNA_CCT","LUNA_CCT"),
   IF('Reported Performance Table'!B575="Outdoor Luminaires",
    IF(OR('Reported Performance Table'!D575="Fuel Pump Canopy Luminaires",'Reported Performance Table'!D575="Sports Lighting"),
     IF('Reported Performance Table'!F575="Premium","Premium_Sports_and_Fuel_Pump_CCT", "Sports_and_Fuel_Pump_CCT"),
     IF('Reported Performance Table'!F575="Premium","Premium_Outdoor_CCT","Outdoor_CCT")),
    IF('Reported Performance Table'!F575="Premium","Premium_CCT","Reported_CCT"))))</f>
        <v/>
      </c>
      <c r="K575" t="str">
        <f>IF('Reported Performance Table'!D575="","",IF(J575="LUNA_CCT",VLOOKUP('Reported Performance Table'!D575,'Master List'!$B$45:$E$143,4,FALSE),"Reported_BUG"))</f>
        <v/>
      </c>
      <c r="L575" t="str">
        <f>IF('Reported Performance Table'!D575="","",IF(AND('Reported Performance Table'!$E575="Yes",OR('Reported Performance Table'!$D575='Master List'!$B$45,'Reported Performance Table'!$D575='Master List'!$B$46,'Reported Performance Table'!$D575='Master List'!$B$47,'Reported Performance Table'!$D575='Master List'!$B$49,'Reported Performance Table'!$D575='Master List'!$B$51,'Reported Performance Table'!$D575='Master List'!$B$115,'Reported Performance Table'!$D575='Master List'!$B$118,'Reported Performance Table'!$D575='Master List'!$B$142)),"LUNA_Dimming","Dimming_Capability_and_Range"))</f>
        <v/>
      </c>
    </row>
    <row r="576" spans="1:12" x14ac:dyDescent="0.25">
      <c r="A576" s="54">
        <v>583</v>
      </c>
      <c r="B576" s="55"/>
      <c r="D576" s="21" t="e">
        <f>VLOOKUP('Reported Performance Table'!C576,'Master List'!$B$22:$C$41,2,FALSE)</f>
        <v>#N/A</v>
      </c>
      <c r="E576" t="e">
        <f>VLOOKUP('Reported Performance Table'!D576,'Master List'!$B$45:$C$143,2,FALSE)</f>
        <v>#N/A</v>
      </c>
      <c r="F576" t="e">
        <f>VLOOKUP('Reported Performance Table'!C576,'Master List'!$B$22:$D$42,3,FALSE)</f>
        <v>#N/A</v>
      </c>
      <c r="G576" s="100" t="e">
        <f>VLOOKUP('Reported Performance Table'!B576,'Master List'!$B$11:$D$19,3,FALSE)</f>
        <v>#N/A</v>
      </c>
      <c r="H576" t="e">
        <f t="shared" si="8"/>
        <v>#N/A</v>
      </c>
      <c r="I576" t="e">
        <f>IF(VLOOKUP('Reported Performance Table'!D576,'Master List'!$B$45:$D$143,3,FALSE)="","No",VLOOKUP('Reported Performance Table'!D576,'Master List'!$B$45:$D$143,3,FALSE))</f>
        <v>#N/A</v>
      </c>
      <c r="J576" s="178" t="str">
        <f>IF('Reported Performance Table'!D576="","",
  IF('Reported Performance Table'!E576="Yes",
   IF('Reported Performance Table'!F576="Premium","Premium_LUNA_CCT","LUNA_CCT"),
   IF('Reported Performance Table'!B576="Outdoor Luminaires",
    IF(OR('Reported Performance Table'!D576="Fuel Pump Canopy Luminaires",'Reported Performance Table'!D576="Sports Lighting"),
     IF('Reported Performance Table'!F576="Premium","Premium_Sports_and_Fuel_Pump_CCT", "Sports_and_Fuel_Pump_CCT"),
     IF('Reported Performance Table'!F576="Premium","Premium_Outdoor_CCT","Outdoor_CCT")),
    IF('Reported Performance Table'!F576="Premium","Premium_CCT","Reported_CCT"))))</f>
        <v/>
      </c>
      <c r="K576" t="str">
        <f>IF('Reported Performance Table'!D576="","",IF(J576="LUNA_CCT",VLOOKUP('Reported Performance Table'!D576,'Master List'!$B$45:$E$143,4,FALSE),"Reported_BUG"))</f>
        <v/>
      </c>
      <c r="L576" t="str">
        <f>IF('Reported Performance Table'!D576="","",IF(AND('Reported Performance Table'!$E576="Yes",OR('Reported Performance Table'!$D576='Master List'!$B$45,'Reported Performance Table'!$D576='Master List'!$B$46,'Reported Performance Table'!$D576='Master List'!$B$47,'Reported Performance Table'!$D576='Master List'!$B$49,'Reported Performance Table'!$D576='Master List'!$B$51,'Reported Performance Table'!$D576='Master List'!$B$115,'Reported Performance Table'!$D576='Master List'!$B$118,'Reported Performance Table'!$D576='Master List'!$B$142)),"LUNA_Dimming","Dimming_Capability_and_Range"))</f>
        <v/>
      </c>
    </row>
    <row r="577" spans="1:12" x14ac:dyDescent="0.25">
      <c r="A577" s="54">
        <v>584</v>
      </c>
      <c r="B577" s="55"/>
      <c r="D577" s="21" t="e">
        <f>VLOOKUP('Reported Performance Table'!C577,'Master List'!$B$22:$C$41,2,FALSE)</f>
        <v>#N/A</v>
      </c>
      <c r="E577" t="e">
        <f>VLOOKUP('Reported Performance Table'!D577,'Master List'!$B$45:$C$143,2,FALSE)</f>
        <v>#N/A</v>
      </c>
      <c r="F577" t="e">
        <f>VLOOKUP('Reported Performance Table'!C577,'Master List'!$B$22:$D$42,3,FALSE)</f>
        <v>#N/A</v>
      </c>
      <c r="G577" s="100" t="e">
        <f>VLOOKUP('Reported Performance Table'!B577,'Master List'!$B$11:$D$19,3,FALSE)</f>
        <v>#N/A</v>
      </c>
      <c r="H577" t="e">
        <f t="shared" si="8"/>
        <v>#N/A</v>
      </c>
      <c r="I577" t="e">
        <f>IF(VLOOKUP('Reported Performance Table'!D577,'Master List'!$B$45:$D$143,3,FALSE)="","No",VLOOKUP('Reported Performance Table'!D577,'Master List'!$B$45:$D$143,3,FALSE))</f>
        <v>#N/A</v>
      </c>
      <c r="J577" s="178" t="str">
        <f>IF('Reported Performance Table'!D577="","",
  IF('Reported Performance Table'!E577="Yes",
   IF('Reported Performance Table'!F577="Premium","Premium_LUNA_CCT","LUNA_CCT"),
   IF('Reported Performance Table'!B577="Outdoor Luminaires",
    IF(OR('Reported Performance Table'!D577="Fuel Pump Canopy Luminaires",'Reported Performance Table'!D577="Sports Lighting"),
     IF('Reported Performance Table'!F577="Premium","Premium_Sports_and_Fuel_Pump_CCT", "Sports_and_Fuel_Pump_CCT"),
     IF('Reported Performance Table'!F577="Premium","Premium_Outdoor_CCT","Outdoor_CCT")),
    IF('Reported Performance Table'!F577="Premium","Premium_CCT","Reported_CCT"))))</f>
        <v/>
      </c>
      <c r="K577" t="str">
        <f>IF('Reported Performance Table'!D577="","",IF(J577="LUNA_CCT",VLOOKUP('Reported Performance Table'!D577,'Master List'!$B$45:$E$143,4,FALSE),"Reported_BUG"))</f>
        <v/>
      </c>
      <c r="L577" t="str">
        <f>IF('Reported Performance Table'!D577="","",IF(AND('Reported Performance Table'!$E577="Yes",OR('Reported Performance Table'!$D577='Master List'!$B$45,'Reported Performance Table'!$D577='Master List'!$B$46,'Reported Performance Table'!$D577='Master List'!$B$47,'Reported Performance Table'!$D577='Master List'!$B$49,'Reported Performance Table'!$D577='Master List'!$B$51,'Reported Performance Table'!$D577='Master List'!$B$115,'Reported Performance Table'!$D577='Master List'!$B$118,'Reported Performance Table'!$D577='Master List'!$B$142)),"LUNA_Dimming","Dimming_Capability_and_Range"))</f>
        <v/>
      </c>
    </row>
    <row r="578" spans="1:12" x14ac:dyDescent="0.25">
      <c r="A578" s="54">
        <v>585</v>
      </c>
      <c r="B578" s="55"/>
      <c r="D578" s="21" t="e">
        <f>VLOOKUP('Reported Performance Table'!C578,'Master List'!$B$22:$C$41,2,FALSE)</f>
        <v>#N/A</v>
      </c>
      <c r="E578" t="e">
        <f>VLOOKUP('Reported Performance Table'!D578,'Master List'!$B$45:$C$143,2,FALSE)</f>
        <v>#N/A</v>
      </c>
      <c r="F578" t="e">
        <f>VLOOKUP('Reported Performance Table'!C578,'Master List'!$B$22:$D$42,3,FALSE)</f>
        <v>#N/A</v>
      </c>
      <c r="G578" s="100" t="e">
        <f>VLOOKUP('Reported Performance Table'!B578,'Master List'!$B$11:$D$19,3,FALSE)</f>
        <v>#N/A</v>
      </c>
      <c r="H578" t="e">
        <f t="shared" si="8"/>
        <v>#N/A</v>
      </c>
      <c r="I578" t="e">
        <f>IF(VLOOKUP('Reported Performance Table'!D578,'Master List'!$B$45:$D$143,3,FALSE)="","No",VLOOKUP('Reported Performance Table'!D578,'Master List'!$B$45:$D$143,3,FALSE))</f>
        <v>#N/A</v>
      </c>
      <c r="J578" s="178" t="str">
        <f>IF('Reported Performance Table'!D578="","",
  IF('Reported Performance Table'!E578="Yes",
   IF('Reported Performance Table'!F578="Premium","Premium_LUNA_CCT","LUNA_CCT"),
   IF('Reported Performance Table'!B578="Outdoor Luminaires",
    IF(OR('Reported Performance Table'!D578="Fuel Pump Canopy Luminaires",'Reported Performance Table'!D578="Sports Lighting"),
     IF('Reported Performance Table'!F578="Premium","Premium_Sports_and_Fuel_Pump_CCT", "Sports_and_Fuel_Pump_CCT"),
     IF('Reported Performance Table'!F578="Premium","Premium_Outdoor_CCT","Outdoor_CCT")),
    IF('Reported Performance Table'!F578="Premium","Premium_CCT","Reported_CCT"))))</f>
        <v/>
      </c>
      <c r="K578" t="str">
        <f>IF('Reported Performance Table'!D578="","",IF(J578="LUNA_CCT",VLOOKUP('Reported Performance Table'!D578,'Master List'!$B$45:$E$143,4,FALSE),"Reported_BUG"))</f>
        <v/>
      </c>
      <c r="L578" t="str">
        <f>IF('Reported Performance Table'!D578="","",IF(AND('Reported Performance Table'!$E578="Yes",OR('Reported Performance Table'!$D578='Master List'!$B$45,'Reported Performance Table'!$D578='Master List'!$B$46,'Reported Performance Table'!$D578='Master List'!$B$47,'Reported Performance Table'!$D578='Master List'!$B$49,'Reported Performance Table'!$D578='Master List'!$B$51,'Reported Performance Table'!$D578='Master List'!$B$115,'Reported Performance Table'!$D578='Master List'!$B$118,'Reported Performance Table'!$D578='Master List'!$B$142)),"LUNA_Dimming","Dimming_Capability_and_Range"))</f>
        <v/>
      </c>
    </row>
    <row r="579" spans="1:12" x14ac:dyDescent="0.25">
      <c r="A579" s="54">
        <v>586</v>
      </c>
      <c r="B579" s="55"/>
      <c r="D579" s="21" t="e">
        <f>VLOOKUP('Reported Performance Table'!C579,'Master List'!$B$22:$C$41,2,FALSE)</f>
        <v>#N/A</v>
      </c>
      <c r="E579" t="e">
        <f>VLOOKUP('Reported Performance Table'!D579,'Master List'!$B$45:$C$143,2,FALSE)</f>
        <v>#N/A</v>
      </c>
      <c r="F579" t="e">
        <f>VLOOKUP('Reported Performance Table'!C579,'Master List'!$B$22:$D$42,3,FALSE)</f>
        <v>#N/A</v>
      </c>
      <c r="G579" s="100" t="e">
        <f>VLOOKUP('Reported Performance Table'!B579,'Master List'!$B$11:$D$19,3,FALSE)</f>
        <v>#N/A</v>
      </c>
      <c r="H579" t="e">
        <f t="shared" si="8"/>
        <v>#N/A</v>
      </c>
      <c r="I579" t="e">
        <f>IF(VLOOKUP('Reported Performance Table'!D579,'Master List'!$B$45:$D$143,3,FALSE)="","No",VLOOKUP('Reported Performance Table'!D579,'Master List'!$B$45:$D$143,3,FALSE))</f>
        <v>#N/A</v>
      </c>
      <c r="J579" s="178" t="str">
        <f>IF('Reported Performance Table'!D579="","",
  IF('Reported Performance Table'!E579="Yes",
   IF('Reported Performance Table'!F579="Premium","Premium_LUNA_CCT","LUNA_CCT"),
   IF('Reported Performance Table'!B579="Outdoor Luminaires",
    IF(OR('Reported Performance Table'!D579="Fuel Pump Canopy Luminaires",'Reported Performance Table'!D579="Sports Lighting"),
     IF('Reported Performance Table'!F579="Premium","Premium_Sports_and_Fuel_Pump_CCT", "Sports_and_Fuel_Pump_CCT"),
     IF('Reported Performance Table'!F579="Premium","Premium_Outdoor_CCT","Outdoor_CCT")),
    IF('Reported Performance Table'!F579="Premium","Premium_CCT","Reported_CCT"))))</f>
        <v/>
      </c>
      <c r="K579" t="str">
        <f>IF('Reported Performance Table'!D579="","",IF(J579="LUNA_CCT",VLOOKUP('Reported Performance Table'!D579,'Master List'!$B$45:$E$143,4,FALSE),"Reported_BUG"))</f>
        <v/>
      </c>
      <c r="L579" t="str">
        <f>IF('Reported Performance Table'!D579="","",IF(AND('Reported Performance Table'!$E579="Yes",OR('Reported Performance Table'!$D579='Master List'!$B$45,'Reported Performance Table'!$D579='Master List'!$B$46,'Reported Performance Table'!$D579='Master List'!$B$47,'Reported Performance Table'!$D579='Master List'!$B$49,'Reported Performance Table'!$D579='Master List'!$B$51,'Reported Performance Table'!$D579='Master List'!$B$115,'Reported Performance Table'!$D579='Master List'!$B$118,'Reported Performance Table'!$D579='Master List'!$B$142)),"LUNA_Dimming","Dimming_Capability_and_Range"))</f>
        <v/>
      </c>
    </row>
    <row r="580" spans="1:12" x14ac:dyDescent="0.25">
      <c r="A580" s="54">
        <v>587</v>
      </c>
      <c r="B580" s="55"/>
      <c r="D580" s="21" t="e">
        <f>VLOOKUP('Reported Performance Table'!C580,'Master List'!$B$22:$C$41,2,FALSE)</f>
        <v>#N/A</v>
      </c>
      <c r="E580" t="e">
        <f>VLOOKUP('Reported Performance Table'!D580,'Master List'!$B$45:$C$143,2,FALSE)</f>
        <v>#N/A</v>
      </c>
      <c r="F580" t="e">
        <f>VLOOKUP('Reported Performance Table'!C580,'Master List'!$B$22:$D$42,3,FALSE)</f>
        <v>#N/A</v>
      </c>
      <c r="G580" s="100" t="e">
        <f>VLOOKUP('Reported Performance Table'!B580,'Master List'!$B$11:$D$19,3,FALSE)</f>
        <v>#N/A</v>
      </c>
      <c r="H580" t="e">
        <f t="shared" si="8"/>
        <v>#N/A</v>
      </c>
      <c r="I580" t="e">
        <f>IF(VLOOKUP('Reported Performance Table'!D580,'Master List'!$B$45:$D$143,3,FALSE)="","No",VLOOKUP('Reported Performance Table'!D580,'Master List'!$B$45:$D$143,3,FALSE))</f>
        <v>#N/A</v>
      </c>
      <c r="J580" s="178" t="str">
        <f>IF('Reported Performance Table'!D580="","",
  IF('Reported Performance Table'!E580="Yes",
   IF('Reported Performance Table'!F580="Premium","Premium_LUNA_CCT","LUNA_CCT"),
   IF('Reported Performance Table'!B580="Outdoor Luminaires",
    IF(OR('Reported Performance Table'!D580="Fuel Pump Canopy Luminaires",'Reported Performance Table'!D580="Sports Lighting"),
     IF('Reported Performance Table'!F580="Premium","Premium_Sports_and_Fuel_Pump_CCT", "Sports_and_Fuel_Pump_CCT"),
     IF('Reported Performance Table'!F580="Premium","Premium_Outdoor_CCT","Outdoor_CCT")),
    IF('Reported Performance Table'!F580="Premium","Premium_CCT","Reported_CCT"))))</f>
        <v/>
      </c>
      <c r="K580" t="str">
        <f>IF('Reported Performance Table'!D580="","",IF(J580="LUNA_CCT",VLOOKUP('Reported Performance Table'!D580,'Master List'!$B$45:$E$143,4,FALSE),"Reported_BUG"))</f>
        <v/>
      </c>
      <c r="L580" t="str">
        <f>IF('Reported Performance Table'!D580="","",IF(AND('Reported Performance Table'!$E580="Yes",OR('Reported Performance Table'!$D580='Master List'!$B$45,'Reported Performance Table'!$D580='Master List'!$B$46,'Reported Performance Table'!$D580='Master List'!$B$47,'Reported Performance Table'!$D580='Master List'!$B$49,'Reported Performance Table'!$D580='Master List'!$B$51,'Reported Performance Table'!$D580='Master List'!$B$115,'Reported Performance Table'!$D580='Master List'!$B$118,'Reported Performance Table'!$D580='Master List'!$B$142)),"LUNA_Dimming","Dimming_Capability_and_Range"))</f>
        <v/>
      </c>
    </row>
    <row r="581" spans="1:12" x14ac:dyDescent="0.25">
      <c r="A581" s="54">
        <v>588</v>
      </c>
      <c r="B581" s="55"/>
      <c r="D581" s="21" t="e">
        <f>VLOOKUP('Reported Performance Table'!C581,'Master List'!$B$22:$C$41,2,FALSE)</f>
        <v>#N/A</v>
      </c>
      <c r="E581" t="e">
        <f>VLOOKUP('Reported Performance Table'!D581,'Master List'!$B$45:$C$143,2,FALSE)</f>
        <v>#N/A</v>
      </c>
      <c r="F581" t="e">
        <f>VLOOKUP('Reported Performance Table'!C581,'Master List'!$B$22:$D$42,3,FALSE)</f>
        <v>#N/A</v>
      </c>
      <c r="G581" s="100" t="e">
        <f>VLOOKUP('Reported Performance Table'!B581,'Master List'!$B$11:$D$19,3,FALSE)</f>
        <v>#N/A</v>
      </c>
      <c r="H581" t="e">
        <f t="shared" si="8"/>
        <v>#N/A</v>
      </c>
      <c r="I581" t="e">
        <f>IF(VLOOKUP('Reported Performance Table'!D581,'Master List'!$B$45:$D$143,3,FALSE)="","No",VLOOKUP('Reported Performance Table'!D581,'Master List'!$B$45:$D$143,3,FALSE))</f>
        <v>#N/A</v>
      </c>
      <c r="J581" s="178" t="str">
        <f>IF('Reported Performance Table'!D581="","",
  IF('Reported Performance Table'!E581="Yes",
   IF('Reported Performance Table'!F581="Premium","Premium_LUNA_CCT","LUNA_CCT"),
   IF('Reported Performance Table'!B581="Outdoor Luminaires",
    IF(OR('Reported Performance Table'!D581="Fuel Pump Canopy Luminaires",'Reported Performance Table'!D581="Sports Lighting"),
     IF('Reported Performance Table'!F581="Premium","Premium_Sports_and_Fuel_Pump_CCT", "Sports_and_Fuel_Pump_CCT"),
     IF('Reported Performance Table'!F581="Premium","Premium_Outdoor_CCT","Outdoor_CCT")),
    IF('Reported Performance Table'!F581="Premium","Premium_CCT","Reported_CCT"))))</f>
        <v/>
      </c>
      <c r="K581" t="str">
        <f>IF('Reported Performance Table'!D581="","",IF(J581="LUNA_CCT",VLOOKUP('Reported Performance Table'!D581,'Master List'!$B$45:$E$143,4,FALSE),"Reported_BUG"))</f>
        <v/>
      </c>
      <c r="L581" t="str">
        <f>IF('Reported Performance Table'!D581="","",IF(AND('Reported Performance Table'!$E581="Yes",OR('Reported Performance Table'!$D581='Master List'!$B$45,'Reported Performance Table'!$D581='Master List'!$B$46,'Reported Performance Table'!$D581='Master List'!$B$47,'Reported Performance Table'!$D581='Master List'!$B$49,'Reported Performance Table'!$D581='Master List'!$B$51,'Reported Performance Table'!$D581='Master List'!$B$115,'Reported Performance Table'!$D581='Master List'!$B$118,'Reported Performance Table'!$D581='Master List'!$B$142)),"LUNA_Dimming","Dimming_Capability_and_Range"))</f>
        <v/>
      </c>
    </row>
    <row r="582" spans="1:12" x14ac:dyDescent="0.25">
      <c r="A582" s="54">
        <v>589</v>
      </c>
      <c r="B582" s="55"/>
      <c r="D582" s="21" t="e">
        <f>VLOOKUP('Reported Performance Table'!C582,'Master List'!$B$22:$C$41,2,FALSE)</f>
        <v>#N/A</v>
      </c>
      <c r="E582" t="e">
        <f>VLOOKUP('Reported Performance Table'!D582,'Master List'!$B$45:$C$143,2,FALSE)</f>
        <v>#N/A</v>
      </c>
      <c r="F582" t="e">
        <f>VLOOKUP('Reported Performance Table'!C582,'Master List'!$B$22:$D$42,3,FALSE)</f>
        <v>#N/A</v>
      </c>
      <c r="G582" s="100" t="e">
        <f>VLOOKUP('Reported Performance Table'!B582,'Master List'!$B$11:$D$19,3,FALSE)</f>
        <v>#N/A</v>
      </c>
      <c r="H582" t="e">
        <f t="shared" si="8"/>
        <v>#N/A</v>
      </c>
      <c r="I582" t="e">
        <f>IF(VLOOKUP('Reported Performance Table'!D582,'Master List'!$B$45:$D$143,3,FALSE)="","No",VLOOKUP('Reported Performance Table'!D582,'Master List'!$B$45:$D$143,3,FALSE))</f>
        <v>#N/A</v>
      </c>
      <c r="J582" s="178" t="str">
        <f>IF('Reported Performance Table'!D582="","",
  IF('Reported Performance Table'!E582="Yes",
   IF('Reported Performance Table'!F582="Premium","Premium_LUNA_CCT","LUNA_CCT"),
   IF('Reported Performance Table'!B582="Outdoor Luminaires",
    IF(OR('Reported Performance Table'!D582="Fuel Pump Canopy Luminaires",'Reported Performance Table'!D582="Sports Lighting"),
     IF('Reported Performance Table'!F582="Premium","Premium_Sports_and_Fuel_Pump_CCT", "Sports_and_Fuel_Pump_CCT"),
     IF('Reported Performance Table'!F582="Premium","Premium_Outdoor_CCT","Outdoor_CCT")),
    IF('Reported Performance Table'!F582="Premium","Premium_CCT","Reported_CCT"))))</f>
        <v/>
      </c>
      <c r="K582" t="str">
        <f>IF('Reported Performance Table'!D582="","",IF(J582="LUNA_CCT",VLOOKUP('Reported Performance Table'!D582,'Master List'!$B$45:$E$143,4,FALSE),"Reported_BUG"))</f>
        <v/>
      </c>
      <c r="L582" t="str">
        <f>IF('Reported Performance Table'!D582="","",IF(AND('Reported Performance Table'!$E582="Yes",OR('Reported Performance Table'!$D582='Master List'!$B$45,'Reported Performance Table'!$D582='Master List'!$B$46,'Reported Performance Table'!$D582='Master List'!$B$47,'Reported Performance Table'!$D582='Master List'!$B$49,'Reported Performance Table'!$D582='Master List'!$B$51,'Reported Performance Table'!$D582='Master List'!$B$115,'Reported Performance Table'!$D582='Master List'!$B$118,'Reported Performance Table'!$D582='Master List'!$B$142)),"LUNA_Dimming","Dimming_Capability_and_Range"))</f>
        <v/>
      </c>
    </row>
    <row r="583" spans="1:12" x14ac:dyDescent="0.25">
      <c r="A583" s="54">
        <v>590</v>
      </c>
      <c r="B583" s="55"/>
      <c r="D583" s="21" t="e">
        <f>VLOOKUP('Reported Performance Table'!C583,'Master List'!$B$22:$C$41,2,FALSE)</f>
        <v>#N/A</v>
      </c>
      <c r="E583" t="e">
        <f>VLOOKUP('Reported Performance Table'!D583,'Master List'!$B$45:$C$143,2,FALSE)</f>
        <v>#N/A</v>
      </c>
      <c r="F583" t="e">
        <f>VLOOKUP('Reported Performance Table'!C583,'Master List'!$B$22:$D$42,3,FALSE)</f>
        <v>#N/A</v>
      </c>
      <c r="G583" s="100" t="e">
        <f>VLOOKUP('Reported Performance Table'!B583,'Master List'!$B$11:$D$19,3,FALSE)</f>
        <v>#N/A</v>
      </c>
      <c r="H583" t="e">
        <f t="shared" si="8"/>
        <v>#N/A</v>
      </c>
      <c r="I583" t="e">
        <f>IF(VLOOKUP('Reported Performance Table'!D583,'Master List'!$B$45:$D$143,3,FALSE)="","No",VLOOKUP('Reported Performance Table'!D583,'Master List'!$B$45:$D$143,3,FALSE))</f>
        <v>#N/A</v>
      </c>
      <c r="J583" s="178" t="str">
        <f>IF('Reported Performance Table'!D583="","",
  IF('Reported Performance Table'!E583="Yes",
   IF('Reported Performance Table'!F583="Premium","Premium_LUNA_CCT","LUNA_CCT"),
   IF('Reported Performance Table'!B583="Outdoor Luminaires",
    IF(OR('Reported Performance Table'!D583="Fuel Pump Canopy Luminaires",'Reported Performance Table'!D583="Sports Lighting"),
     IF('Reported Performance Table'!F583="Premium","Premium_Sports_and_Fuel_Pump_CCT", "Sports_and_Fuel_Pump_CCT"),
     IF('Reported Performance Table'!F583="Premium","Premium_Outdoor_CCT","Outdoor_CCT")),
    IF('Reported Performance Table'!F583="Premium","Premium_CCT","Reported_CCT"))))</f>
        <v/>
      </c>
      <c r="K583" t="str">
        <f>IF('Reported Performance Table'!D583="","",IF(J583="LUNA_CCT",VLOOKUP('Reported Performance Table'!D583,'Master List'!$B$45:$E$143,4,FALSE),"Reported_BUG"))</f>
        <v/>
      </c>
      <c r="L583" t="str">
        <f>IF('Reported Performance Table'!D583="","",IF(AND('Reported Performance Table'!$E583="Yes",OR('Reported Performance Table'!$D583='Master List'!$B$45,'Reported Performance Table'!$D583='Master List'!$B$46,'Reported Performance Table'!$D583='Master List'!$B$47,'Reported Performance Table'!$D583='Master List'!$B$49,'Reported Performance Table'!$D583='Master List'!$B$51,'Reported Performance Table'!$D583='Master List'!$B$115,'Reported Performance Table'!$D583='Master List'!$B$118,'Reported Performance Table'!$D583='Master List'!$B$142)),"LUNA_Dimming","Dimming_Capability_and_Range"))</f>
        <v/>
      </c>
    </row>
    <row r="584" spans="1:12" x14ac:dyDescent="0.25">
      <c r="A584" s="54">
        <v>591</v>
      </c>
      <c r="B584" s="55"/>
      <c r="D584" s="21" t="e">
        <f>VLOOKUP('Reported Performance Table'!C584,'Master List'!$B$22:$C$41,2,FALSE)</f>
        <v>#N/A</v>
      </c>
      <c r="E584" t="e">
        <f>VLOOKUP('Reported Performance Table'!D584,'Master List'!$B$45:$C$143,2,FALSE)</f>
        <v>#N/A</v>
      </c>
      <c r="F584" t="e">
        <f>VLOOKUP('Reported Performance Table'!C584,'Master List'!$B$22:$D$42,3,FALSE)</f>
        <v>#N/A</v>
      </c>
      <c r="G584" s="100" t="e">
        <f>VLOOKUP('Reported Performance Table'!B584,'Master List'!$B$11:$D$19,3,FALSE)</f>
        <v>#N/A</v>
      </c>
      <c r="H584" t="e">
        <f t="shared" si="8"/>
        <v>#N/A</v>
      </c>
      <c r="I584" t="e">
        <f>IF(VLOOKUP('Reported Performance Table'!D584,'Master List'!$B$45:$D$143,3,FALSE)="","No",VLOOKUP('Reported Performance Table'!D584,'Master List'!$B$45:$D$143,3,FALSE))</f>
        <v>#N/A</v>
      </c>
      <c r="J584" s="178" t="str">
        <f>IF('Reported Performance Table'!D584="","",
  IF('Reported Performance Table'!E584="Yes",
   IF('Reported Performance Table'!F584="Premium","Premium_LUNA_CCT","LUNA_CCT"),
   IF('Reported Performance Table'!B584="Outdoor Luminaires",
    IF(OR('Reported Performance Table'!D584="Fuel Pump Canopy Luminaires",'Reported Performance Table'!D584="Sports Lighting"),
     IF('Reported Performance Table'!F584="Premium","Premium_Sports_and_Fuel_Pump_CCT", "Sports_and_Fuel_Pump_CCT"),
     IF('Reported Performance Table'!F584="Premium","Premium_Outdoor_CCT","Outdoor_CCT")),
    IF('Reported Performance Table'!F584="Premium","Premium_CCT","Reported_CCT"))))</f>
        <v/>
      </c>
      <c r="K584" t="str">
        <f>IF('Reported Performance Table'!D584="","",IF(J584="LUNA_CCT",VLOOKUP('Reported Performance Table'!D584,'Master List'!$B$45:$E$143,4,FALSE),"Reported_BUG"))</f>
        <v/>
      </c>
      <c r="L584" t="str">
        <f>IF('Reported Performance Table'!D584="","",IF(AND('Reported Performance Table'!$E584="Yes",OR('Reported Performance Table'!$D584='Master List'!$B$45,'Reported Performance Table'!$D584='Master List'!$B$46,'Reported Performance Table'!$D584='Master List'!$B$47,'Reported Performance Table'!$D584='Master List'!$B$49,'Reported Performance Table'!$D584='Master List'!$B$51,'Reported Performance Table'!$D584='Master List'!$B$115,'Reported Performance Table'!$D584='Master List'!$B$118,'Reported Performance Table'!$D584='Master List'!$B$142)),"LUNA_Dimming","Dimming_Capability_and_Range"))</f>
        <v/>
      </c>
    </row>
    <row r="585" spans="1:12" x14ac:dyDescent="0.25">
      <c r="A585" s="54">
        <v>592</v>
      </c>
      <c r="B585" s="55"/>
      <c r="D585" s="21" t="e">
        <f>VLOOKUP('Reported Performance Table'!C585,'Master List'!$B$22:$C$41,2,FALSE)</f>
        <v>#N/A</v>
      </c>
      <c r="E585" t="e">
        <f>VLOOKUP('Reported Performance Table'!D585,'Master List'!$B$45:$C$143,2,FALSE)</f>
        <v>#N/A</v>
      </c>
      <c r="F585" t="e">
        <f>VLOOKUP('Reported Performance Table'!C585,'Master List'!$B$22:$D$42,3,FALSE)</f>
        <v>#N/A</v>
      </c>
      <c r="G585" s="100" t="e">
        <f>VLOOKUP('Reported Performance Table'!B585,'Master List'!$B$11:$D$19,3,FALSE)</f>
        <v>#N/A</v>
      </c>
      <c r="H585" t="e">
        <f t="shared" si="8"/>
        <v>#N/A</v>
      </c>
      <c r="I585" t="e">
        <f>IF(VLOOKUP('Reported Performance Table'!D585,'Master List'!$B$45:$D$143,3,FALSE)="","No",VLOOKUP('Reported Performance Table'!D585,'Master List'!$B$45:$D$143,3,FALSE))</f>
        <v>#N/A</v>
      </c>
      <c r="J585" s="178" t="str">
        <f>IF('Reported Performance Table'!D585="","",
  IF('Reported Performance Table'!E585="Yes",
   IF('Reported Performance Table'!F585="Premium","Premium_LUNA_CCT","LUNA_CCT"),
   IF('Reported Performance Table'!B585="Outdoor Luminaires",
    IF(OR('Reported Performance Table'!D585="Fuel Pump Canopy Luminaires",'Reported Performance Table'!D585="Sports Lighting"),
     IF('Reported Performance Table'!F585="Premium","Premium_Sports_and_Fuel_Pump_CCT", "Sports_and_Fuel_Pump_CCT"),
     IF('Reported Performance Table'!F585="Premium","Premium_Outdoor_CCT","Outdoor_CCT")),
    IF('Reported Performance Table'!F585="Premium","Premium_CCT","Reported_CCT"))))</f>
        <v/>
      </c>
      <c r="K585" t="str">
        <f>IF('Reported Performance Table'!D585="","",IF(J585="LUNA_CCT",VLOOKUP('Reported Performance Table'!D585,'Master List'!$B$45:$E$143,4,FALSE),"Reported_BUG"))</f>
        <v/>
      </c>
      <c r="L585" t="str">
        <f>IF('Reported Performance Table'!D585="","",IF(AND('Reported Performance Table'!$E585="Yes",OR('Reported Performance Table'!$D585='Master List'!$B$45,'Reported Performance Table'!$D585='Master List'!$B$46,'Reported Performance Table'!$D585='Master List'!$B$47,'Reported Performance Table'!$D585='Master List'!$B$49,'Reported Performance Table'!$D585='Master List'!$B$51,'Reported Performance Table'!$D585='Master List'!$B$115,'Reported Performance Table'!$D585='Master List'!$B$118,'Reported Performance Table'!$D585='Master List'!$B$142)),"LUNA_Dimming","Dimming_Capability_and_Range"))</f>
        <v/>
      </c>
    </row>
    <row r="586" spans="1:12" x14ac:dyDescent="0.25">
      <c r="A586" s="54">
        <v>593</v>
      </c>
      <c r="B586" s="55"/>
      <c r="D586" s="21" t="e">
        <f>VLOOKUP('Reported Performance Table'!C586,'Master List'!$B$22:$C$41,2,FALSE)</f>
        <v>#N/A</v>
      </c>
      <c r="E586" t="e">
        <f>VLOOKUP('Reported Performance Table'!D586,'Master List'!$B$45:$C$143,2,FALSE)</f>
        <v>#N/A</v>
      </c>
      <c r="F586" t="e">
        <f>VLOOKUP('Reported Performance Table'!C586,'Master List'!$B$22:$D$42,3,FALSE)</f>
        <v>#N/A</v>
      </c>
      <c r="G586" s="100" t="e">
        <f>VLOOKUP('Reported Performance Table'!B586,'Master List'!$B$11:$D$19,3,FALSE)</f>
        <v>#N/A</v>
      </c>
      <c r="H586" t="e">
        <f t="shared" si="8"/>
        <v>#N/A</v>
      </c>
      <c r="I586" t="e">
        <f>IF(VLOOKUP('Reported Performance Table'!D586,'Master List'!$B$45:$D$143,3,FALSE)="","No",VLOOKUP('Reported Performance Table'!D586,'Master List'!$B$45:$D$143,3,FALSE))</f>
        <v>#N/A</v>
      </c>
      <c r="J586" s="178" t="str">
        <f>IF('Reported Performance Table'!D586="","",
  IF('Reported Performance Table'!E586="Yes",
   IF('Reported Performance Table'!F586="Premium","Premium_LUNA_CCT","LUNA_CCT"),
   IF('Reported Performance Table'!B586="Outdoor Luminaires",
    IF(OR('Reported Performance Table'!D586="Fuel Pump Canopy Luminaires",'Reported Performance Table'!D586="Sports Lighting"),
     IF('Reported Performance Table'!F586="Premium","Premium_Sports_and_Fuel_Pump_CCT", "Sports_and_Fuel_Pump_CCT"),
     IF('Reported Performance Table'!F586="Premium","Premium_Outdoor_CCT","Outdoor_CCT")),
    IF('Reported Performance Table'!F586="Premium","Premium_CCT","Reported_CCT"))))</f>
        <v/>
      </c>
      <c r="K586" t="str">
        <f>IF('Reported Performance Table'!D586="","",IF(J586="LUNA_CCT",VLOOKUP('Reported Performance Table'!D586,'Master List'!$B$45:$E$143,4,FALSE),"Reported_BUG"))</f>
        <v/>
      </c>
      <c r="L586" t="str">
        <f>IF('Reported Performance Table'!D586="","",IF(AND('Reported Performance Table'!$E586="Yes",OR('Reported Performance Table'!$D586='Master List'!$B$45,'Reported Performance Table'!$D586='Master List'!$B$46,'Reported Performance Table'!$D586='Master List'!$B$47,'Reported Performance Table'!$D586='Master List'!$B$49,'Reported Performance Table'!$D586='Master List'!$B$51,'Reported Performance Table'!$D586='Master List'!$B$115,'Reported Performance Table'!$D586='Master List'!$B$118,'Reported Performance Table'!$D586='Master List'!$B$142)),"LUNA_Dimming","Dimming_Capability_and_Range"))</f>
        <v/>
      </c>
    </row>
    <row r="587" spans="1:12" x14ac:dyDescent="0.25">
      <c r="A587" s="54">
        <v>594</v>
      </c>
      <c r="B587" s="55"/>
      <c r="D587" s="21" t="e">
        <f>VLOOKUP('Reported Performance Table'!C587,'Master List'!$B$22:$C$41,2,FALSE)</f>
        <v>#N/A</v>
      </c>
      <c r="E587" t="e">
        <f>VLOOKUP('Reported Performance Table'!D587,'Master List'!$B$45:$C$143,2,FALSE)</f>
        <v>#N/A</v>
      </c>
      <c r="F587" t="e">
        <f>VLOOKUP('Reported Performance Table'!C587,'Master List'!$B$22:$D$42,3,FALSE)</f>
        <v>#N/A</v>
      </c>
      <c r="G587" s="100" t="e">
        <f>VLOOKUP('Reported Performance Table'!B587,'Master List'!$B$11:$D$19,3,FALSE)</f>
        <v>#N/A</v>
      </c>
      <c r="H587" t="e">
        <f t="shared" ref="H587:H650" si="9">CONCATENATE(F587,G587)</f>
        <v>#N/A</v>
      </c>
      <c r="I587" t="e">
        <f>IF(VLOOKUP('Reported Performance Table'!D587,'Master List'!$B$45:$D$143,3,FALSE)="","No",VLOOKUP('Reported Performance Table'!D587,'Master List'!$B$45:$D$143,3,FALSE))</f>
        <v>#N/A</v>
      </c>
      <c r="J587" s="178" t="str">
        <f>IF('Reported Performance Table'!D587="","",
  IF('Reported Performance Table'!E587="Yes",
   IF('Reported Performance Table'!F587="Premium","Premium_LUNA_CCT","LUNA_CCT"),
   IF('Reported Performance Table'!B587="Outdoor Luminaires",
    IF(OR('Reported Performance Table'!D587="Fuel Pump Canopy Luminaires",'Reported Performance Table'!D587="Sports Lighting"),
     IF('Reported Performance Table'!F587="Premium","Premium_Sports_and_Fuel_Pump_CCT", "Sports_and_Fuel_Pump_CCT"),
     IF('Reported Performance Table'!F587="Premium","Premium_Outdoor_CCT","Outdoor_CCT")),
    IF('Reported Performance Table'!F587="Premium","Premium_CCT","Reported_CCT"))))</f>
        <v/>
      </c>
      <c r="K587" t="str">
        <f>IF('Reported Performance Table'!D587="","",IF(J587="LUNA_CCT",VLOOKUP('Reported Performance Table'!D587,'Master List'!$B$45:$E$143,4,FALSE),"Reported_BUG"))</f>
        <v/>
      </c>
      <c r="L587" t="str">
        <f>IF('Reported Performance Table'!D587="","",IF(AND('Reported Performance Table'!$E587="Yes",OR('Reported Performance Table'!$D587='Master List'!$B$45,'Reported Performance Table'!$D587='Master List'!$B$46,'Reported Performance Table'!$D587='Master List'!$B$47,'Reported Performance Table'!$D587='Master List'!$B$49,'Reported Performance Table'!$D587='Master List'!$B$51,'Reported Performance Table'!$D587='Master List'!$B$115,'Reported Performance Table'!$D587='Master List'!$B$118,'Reported Performance Table'!$D587='Master List'!$B$142)),"LUNA_Dimming","Dimming_Capability_and_Range"))</f>
        <v/>
      </c>
    </row>
    <row r="588" spans="1:12" x14ac:dyDescent="0.25">
      <c r="A588" s="54">
        <v>595</v>
      </c>
      <c r="B588" s="55"/>
      <c r="D588" s="21" t="e">
        <f>VLOOKUP('Reported Performance Table'!C588,'Master List'!$B$22:$C$41,2,FALSE)</f>
        <v>#N/A</v>
      </c>
      <c r="E588" t="e">
        <f>VLOOKUP('Reported Performance Table'!D588,'Master List'!$B$45:$C$143,2,FALSE)</f>
        <v>#N/A</v>
      </c>
      <c r="F588" t="e">
        <f>VLOOKUP('Reported Performance Table'!C588,'Master List'!$B$22:$D$42,3,FALSE)</f>
        <v>#N/A</v>
      </c>
      <c r="G588" s="100" t="e">
        <f>VLOOKUP('Reported Performance Table'!B588,'Master List'!$B$11:$D$19,3,FALSE)</f>
        <v>#N/A</v>
      </c>
      <c r="H588" t="e">
        <f t="shared" si="9"/>
        <v>#N/A</v>
      </c>
      <c r="I588" t="e">
        <f>IF(VLOOKUP('Reported Performance Table'!D588,'Master List'!$B$45:$D$143,3,FALSE)="","No",VLOOKUP('Reported Performance Table'!D588,'Master List'!$B$45:$D$143,3,FALSE))</f>
        <v>#N/A</v>
      </c>
      <c r="J588" s="178" t="str">
        <f>IF('Reported Performance Table'!D588="","",
  IF('Reported Performance Table'!E588="Yes",
   IF('Reported Performance Table'!F588="Premium","Premium_LUNA_CCT","LUNA_CCT"),
   IF('Reported Performance Table'!B588="Outdoor Luminaires",
    IF(OR('Reported Performance Table'!D588="Fuel Pump Canopy Luminaires",'Reported Performance Table'!D588="Sports Lighting"),
     IF('Reported Performance Table'!F588="Premium","Premium_Sports_and_Fuel_Pump_CCT", "Sports_and_Fuel_Pump_CCT"),
     IF('Reported Performance Table'!F588="Premium","Premium_Outdoor_CCT","Outdoor_CCT")),
    IF('Reported Performance Table'!F588="Premium","Premium_CCT","Reported_CCT"))))</f>
        <v/>
      </c>
      <c r="K588" t="str">
        <f>IF('Reported Performance Table'!D588="","",IF(J588="LUNA_CCT",VLOOKUP('Reported Performance Table'!D588,'Master List'!$B$45:$E$143,4,FALSE),"Reported_BUG"))</f>
        <v/>
      </c>
      <c r="L588" t="str">
        <f>IF('Reported Performance Table'!D588="","",IF(AND('Reported Performance Table'!$E588="Yes",OR('Reported Performance Table'!$D588='Master List'!$B$45,'Reported Performance Table'!$D588='Master List'!$B$46,'Reported Performance Table'!$D588='Master List'!$B$47,'Reported Performance Table'!$D588='Master List'!$B$49,'Reported Performance Table'!$D588='Master List'!$B$51,'Reported Performance Table'!$D588='Master List'!$B$115,'Reported Performance Table'!$D588='Master List'!$B$118,'Reported Performance Table'!$D588='Master List'!$B$142)),"LUNA_Dimming","Dimming_Capability_and_Range"))</f>
        <v/>
      </c>
    </row>
    <row r="589" spans="1:12" x14ac:dyDescent="0.25">
      <c r="A589" s="54">
        <v>596</v>
      </c>
      <c r="B589" s="55"/>
      <c r="D589" s="21" t="e">
        <f>VLOOKUP('Reported Performance Table'!C589,'Master List'!$B$22:$C$41,2,FALSE)</f>
        <v>#N/A</v>
      </c>
      <c r="E589" t="e">
        <f>VLOOKUP('Reported Performance Table'!D589,'Master List'!$B$45:$C$143,2,FALSE)</f>
        <v>#N/A</v>
      </c>
      <c r="F589" t="e">
        <f>VLOOKUP('Reported Performance Table'!C589,'Master List'!$B$22:$D$42,3,FALSE)</f>
        <v>#N/A</v>
      </c>
      <c r="G589" s="100" t="e">
        <f>VLOOKUP('Reported Performance Table'!B589,'Master List'!$B$11:$D$19,3,FALSE)</f>
        <v>#N/A</v>
      </c>
      <c r="H589" t="e">
        <f t="shared" si="9"/>
        <v>#N/A</v>
      </c>
      <c r="I589" t="e">
        <f>IF(VLOOKUP('Reported Performance Table'!D589,'Master List'!$B$45:$D$143,3,FALSE)="","No",VLOOKUP('Reported Performance Table'!D589,'Master List'!$B$45:$D$143,3,FALSE))</f>
        <v>#N/A</v>
      </c>
      <c r="J589" s="178" t="str">
        <f>IF('Reported Performance Table'!D589="","",
  IF('Reported Performance Table'!E589="Yes",
   IF('Reported Performance Table'!F589="Premium","Premium_LUNA_CCT","LUNA_CCT"),
   IF('Reported Performance Table'!B589="Outdoor Luminaires",
    IF(OR('Reported Performance Table'!D589="Fuel Pump Canopy Luminaires",'Reported Performance Table'!D589="Sports Lighting"),
     IF('Reported Performance Table'!F589="Premium","Premium_Sports_and_Fuel_Pump_CCT", "Sports_and_Fuel_Pump_CCT"),
     IF('Reported Performance Table'!F589="Premium","Premium_Outdoor_CCT","Outdoor_CCT")),
    IF('Reported Performance Table'!F589="Premium","Premium_CCT","Reported_CCT"))))</f>
        <v/>
      </c>
      <c r="K589" t="str">
        <f>IF('Reported Performance Table'!D589="","",IF(J589="LUNA_CCT",VLOOKUP('Reported Performance Table'!D589,'Master List'!$B$45:$E$143,4,FALSE),"Reported_BUG"))</f>
        <v/>
      </c>
      <c r="L589" t="str">
        <f>IF('Reported Performance Table'!D589="","",IF(AND('Reported Performance Table'!$E589="Yes",OR('Reported Performance Table'!$D589='Master List'!$B$45,'Reported Performance Table'!$D589='Master List'!$B$46,'Reported Performance Table'!$D589='Master List'!$B$47,'Reported Performance Table'!$D589='Master List'!$B$49,'Reported Performance Table'!$D589='Master List'!$B$51,'Reported Performance Table'!$D589='Master List'!$B$115,'Reported Performance Table'!$D589='Master List'!$B$118,'Reported Performance Table'!$D589='Master List'!$B$142)),"LUNA_Dimming","Dimming_Capability_and_Range"))</f>
        <v/>
      </c>
    </row>
    <row r="590" spans="1:12" x14ac:dyDescent="0.25">
      <c r="A590" s="54">
        <v>597</v>
      </c>
      <c r="B590" s="55"/>
      <c r="D590" s="21" t="e">
        <f>VLOOKUP('Reported Performance Table'!C590,'Master List'!$B$22:$C$41,2,FALSE)</f>
        <v>#N/A</v>
      </c>
      <c r="E590" t="e">
        <f>VLOOKUP('Reported Performance Table'!D590,'Master List'!$B$45:$C$143,2,FALSE)</f>
        <v>#N/A</v>
      </c>
      <c r="F590" t="e">
        <f>VLOOKUP('Reported Performance Table'!C590,'Master List'!$B$22:$D$42,3,FALSE)</f>
        <v>#N/A</v>
      </c>
      <c r="G590" s="100" t="e">
        <f>VLOOKUP('Reported Performance Table'!B590,'Master List'!$B$11:$D$19,3,FALSE)</f>
        <v>#N/A</v>
      </c>
      <c r="H590" t="e">
        <f t="shared" si="9"/>
        <v>#N/A</v>
      </c>
      <c r="I590" t="e">
        <f>IF(VLOOKUP('Reported Performance Table'!D590,'Master List'!$B$45:$D$143,3,FALSE)="","No",VLOOKUP('Reported Performance Table'!D590,'Master List'!$B$45:$D$143,3,FALSE))</f>
        <v>#N/A</v>
      </c>
      <c r="J590" s="178" t="str">
        <f>IF('Reported Performance Table'!D590="","",
  IF('Reported Performance Table'!E590="Yes",
   IF('Reported Performance Table'!F590="Premium","Premium_LUNA_CCT","LUNA_CCT"),
   IF('Reported Performance Table'!B590="Outdoor Luminaires",
    IF(OR('Reported Performance Table'!D590="Fuel Pump Canopy Luminaires",'Reported Performance Table'!D590="Sports Lighting"),
     IF('Reported Performance Table'!F590="Premium","Premium_Sports_and_Fuel_Pump_CCT", "Sports_and_Fuel_Pump_CCT"),
     IF('Reported Performance Table'!F590="Premium","Premium_Outdoor_CCT","Outdoor_CCT")),
    IF('Reported Performance Table'!F590="Premium","Premium_CCT","Reported_CCT"))))</f>
        <v/>
      </c>
      <c r="K590" t="str">
        <f>IF('Reported Performance Table'!D590="","",IF(J590="LUNA_CCT",VLOOKUP('Reported Performance Table'!D590,'Master List'!$B$45:$E$143,4,FALSE),"Reported_BUG"))</f>
        <v/>
      </c>
      <c r="L590" t="str">
        <f>IF('Reported Performance Table'!D590="","",IF(AND('Reported Performance Table'!$E590="Yes",OR('Reported Performance Table'!$D590='Master List'!$B$45,'Reported Performance Table'!$D590='Master List'!$B$46,'Reported Performance Table'!$D590='Master List'!$B$47,'Reported Performance Table'!$D590='Master List'!$B$49,'Reported Performance Table'!$D590='Master List'!$B$51,'Reported Performance Table'!$D590='Master List'!$B$115,'Reported Performance Table'!$D590='Master List'!$B$118,'Reported Performance Table'!$D590='Master List'!$B$142)),"LUNA_Dimming","Dimming_Capability_and_Range"))</f>
        <v/>
      </c>
    </row>
    <row r="591" spans="1:12" x14ac:dyDescent="0.25">
      <c r="A591" s="54">
        <v>598</v>
      </c>
      <c r="B591" s="55"/>
      <c r="D591" s="21" t="e">
        <f>VLOOKUP('Reported Performance Table'!C591,'Master List'!$B$22:$C$41,2,FALSE)</f>
        <v>#N/A</v>
      </c>
      <c r="E591" t="e">
        <f>VLOOKUP('Reported Performance Table'!D591,'Master List'!$B$45:$C$143,2,FALSE)</f>
        <v>#N/A</v>
      </c>
      <c r="F591" t="e">
        <f>VLOOKUP('Reported Performance Table'!C591,'Master List'!$B$22:$D$42,3,FALSE)</f>
        <v>#N/A</v>
      </c>
      <c r="G591" s="100" t="e">
        <f>VLOOKUP('Reported Performance Table'!B591,'Master List'!$B$11:$D$19,3,FALSE)</f>
        <v>#N/A</v>
      </c>
      <c r="H591" t="e">
        <f t="shared" si="9"/>
        <v>#N/A</v>
      </c>
      <c r="I591" t="e">
        <f>IF(VLOOKUP('Reported Performance Table'!D591,'Master List'!$B$45:$D$143,3,FALSE)="","No",VLOOKUP('Reported Performance Table'!D591,'Master List'!$B$45:$D$143,3,FALSE))</f>
        <v>#N/A</v>
      </c>
      <c r="J591" s="178" t="str">
        <f>IF('Reported Performance Table'!D591="","",
  IF('Reported Performance Table'!E591="Yes",
   IF('Reported Performance Table'!F591="Premium","Premium_LUNA_CCT","LUNA_CCT"),
   IF('Reported Performance Table'!B591="Outdoor Luminaires",
    IF(OR('Reported Performance Table'!D591="Fuel Pump Canopy Luminaires",'Reported Performance Table'!D591="Sports Lighting"),
     IF('Reported Performance Table'!F591="Premium","Premium_Sports_and_Fuel_Pump_CCT", "Sports_and_Fuel_Pump_CCT"),
     IF('Reported Performance Table'!F591="Premium","Premium_Outdoor_CCT","Outdoor_CCT")),
    IF('Reported Performance Table'!F591="Premium","Premium_CCT","Reported_CCT"))))</f>
        <v/>
      </c>
      <c r="K591" t="str">
        <f>IF('Reported Performance Table'!D591="","",IF(J591="LUNA_CCT",VLOOKUP('Reported Performance Table'!D591,'Master List'!$B$45:$E$143,4,FALSE),"Reported_BUG"))</f>
        <v/>
      </c>
      <c r="L591" t="str">
        <f>IF('Reported Performance Table'!D591="","",IF(AND('Reported Performance Table'!$E591="Yes",OR('Reported Performance Table'!$D591='Master List'!$B$45,'Reported Performance Table'!$D591='Master List'!$B$46,'Reported Performance Table'!$D591='Master List'!$B$47,'Reported Performance Table'!$D591='Master List'!$B$49,'Reported Performance Table'!$D591='Master List'!$B$51,'Reported Performance Table'!$D591='Master List'!$B$115,'Reported Performance Table'!$D591='Master List'!$B$118,'Reported Performance Table'!$D591='Master List'!$B$142)),"LUNA_Dimming","Dimming_Capability_and_Range"))</f>
        <v/>
      </c>
    </row>
    <row r="592" spans="1:12" x14ac:dyDescent="0.25">
      <c r="A592" s="54">
        <v>599</v>
      </c>
      <c r="B592" s="55"/>
      <c r="D592" s="21" t="e">
        <f>VLOOKUP('Reported Performance Table'!C592,'Master List'!$B$22:$C$41,2,FALSE)</f>
        <v>#N/A</v>
      </c>
      <c r="E592" t="e">
        <f>VLOOKUP('Reported Performance Table'!D592,'Master List'!$B$45:$C$143,2,FALSE)</f>
        <v>#N/A</v>
      </c>
      <c r="F592" t="e">
        <f>VLOOKUP('Reported Performance Table'!C592,'Master List'!$B$22:$D$42,3,FALSE)</f>
        <v>#N/A</v>
      </c>
      <c r="G592" s="100" t="e">
        <f>VLOOKUP('Reported Performance Table'!B592,'Master List'!$B$11:$D$19,3,FALSE)</f>
        <v>#N/A</v>
      </c>
      <c r="H592" t="e">
        <f t="shared" si="9"/>
        <v>#N/A</v>
      </c>
      <c r="I592" t="e">
        <f>IF(VLOOKUP('Reported Performance Table'!D592,'Master List'!$B$45:$D$143,3,FALSE)="","No",VLOOKUP('Reported Performance Table'!D592,'Master List'!$B$45:$D$143,3,FALSE))</f>
        <v>#N/A</v>
      </c>
      <c r="J592" s="178" t="str">
        <f>IF('Reported Performance Table'!D592="","",
  IF('Reported Performance Table'!E592="Yes",
   IF('Reported Performance Table'!F592="Premium","Premium_LUNA_CCT","LUNA_CCT"),
   IF('Reported Performance Table'!B592="Outdoor Luminaires",
    IF(OR('Reported Performance Table'!D592="Fuel Pump Canopy Luminaires",'Reported Performance Table'!D592="Sports Lighting"),
     IF('Reported Performance Table'!F592="Premium","Premium_Sports_and_Fuel_Pump_CCT", "Sports_and_Fuel_Pump_CCT"),
     IF('Reported Performance Table'!F592="Premium","Premium_Outdoor_CCT","Outdoor_CCT")),
    IF('Reported Performance Table'!F592="Premium","Premium_CCT","Reported_CCT"))))</f>
        <v/>
      </c>
      <c r="K592" t="str">
        <f>IF('Reported Performance Table'!D592="","",IF(J592="LUNA_CCT",VLOOKUP('Reported Performance Table'!D592,'Master List'!$B$45:$E$143,4,FALSE),"Reported_BUG"))</f>
        <v/>
      </c>
      <c r="L592" t="str">
        <f>IF('Reported Performance Table'!D592="","",IF(AND('Reported Performance Table'!$E592="Yes",OR('Reported Performance Table'!$D592='Master List'!$B$45,'Reported Performance Table'!$D592='Master List'!$B$46,'Reported Performance Table'!$D592='Master List'!$B$47,'Reported Performance Table'!$D592='Master List'!$B$49,'Reported Performance Table'!$D592='Master List'!$B$51,'Reported Performance Table'!$D592='Master List'!$B$115,'Reported Performance Table'!$D592='Master List'!$B$118,'Reported Performance Table'!$D592='Master List'!$B$142)),"LUNA_Dimming","Dimming_Capability_and_Range"))</f>
        <v/>
      </c>
    </row>
    <row r="593" spans="1:12" x14ac:dyDescent="0.25">
      <c r="A593" s="54">
        <v>600</v>
      </c>
      <c r="B593" s="55"/>
      <c r="D593" s="21" t="e">
        <f>VLOOKUP('Reported Performance Table'!C593,'Master List'!$B$22:$C$41,2,FALSE)</f>
        <v>#N/A</v>
      </c>
      <c r="E593" t="e">
        <f>VLOOKUP('Reported Performance Table'!D593,'Master List'!$B$45:$C$143,2,FALSE)</f>
        <v>#N/A</v>
      </c>
      <c r="F593" t="e">
        <f>VLOOKUP('Reported Performance Table'!C593,'Master List'!$B$22:$D$42,3,FALSE)</f>
        <v>#N/A</v>
      </c>
      <c r="G593" s="100" t="e">
        <f>VLOOKUP('Reported Performance Table'!B593,'Master List'!$B$11:$D$19,3,FALSE)</f>
        <v>#N/A</v>
      </c>
      <c r="H593" t="e">
        <f t="shared" si="9"/>
        <v>#N/A</v>
      </c>
      <c r="I593" t="e">
        <f>IF(VLOOKUP('Reported Performance Table'!D593,'Master List'!$B$45:$D$143,3,FALSE)="","No",VLOOKUP('Reported Performance Table'!D593,'Master List'!$B$45:$D$143,3,FALSE))</f>
        <v>#N/A</v>
      </c>
      <c r="J593" s="178" t="str">
        <f>IF('Reported Performance Table'!D593="","",
  IF('Reported Performance Table'!E593="Yes",
   IF('Reported Performance Table'!F593="Premium","Premium_LUNA_CCT","LUNA_CCT"),
   IF('Reported Performance Table'!B593="Outdoor Luminaires",
    IF(OR('Reported Performance Table'!D593="Fuel Pump Canopy Luminaires",'Reported Performance Table'!D593="Sports Lighting"),
     IF('Reported Performance Table'!F593="Premium","Premium_Sports_and_Fuel_Pump_CCT", "Sports_and_Fuel_Pump_CCT"),
     IF('Reported Performance Table'!F593="Premium","Premium_Outdoor_CCT","Outdoor_CCT")),
    IF('Reported Performance Table'!F593="Premium","Premium_CCT","Reported_CCT"))))</f>
        <v/>
      </c>
      <c r="K593" t="str">
        <f>IF('Reported Performance Table'!D593="","",IF(J593="LUNA_CCT",VLOOKUP('Reported Performance Table'!D593,'Master List'!$B$45:$E$143,4,FALSE),"Reported_BUG"))</f>
        <v/>
      </c>
      <c r="L593" t="str">
        <f>IF('Reported Performance Table'!D593="","",IF(AND('Reported Performance Table'!$E593="Yes",OR('Reported Performance Table'!$D593='Master List'!$B$45,'Reported Performance Table'!$D593='Master List'!$B$46,'Reported Performance Table'!$D593='Master List'!$B$47,'Reported Performance Table'!$D593='Master List'!$B$49,'Reported Performance Table'!$D593='Master List'!$B$51,'Reported Performance Table'!$D593='Master List'!$B$115,'Reported Performance Table'!$D593='Master List'!$B$118,'Reported Performance Table'!$D593='Master List'!$B$142)),"LUNA_Dimming","Dimming_Capability_and_Range"))</f>
        <v/>
      </c>
    </row>
    <row r="594" spans="1:12" x14ac:dyDescent="0.25">
      <c r="A594" s="54">
        <v>601</v>
      </c>
      <c r="B594" s="55"/>
      <c r="D594" s="21" t="e">
        <f>VLOOKUP('Reported Performance Table'!C594,'Master List'!$B$22:$C$41,2,FALSE)</f>
        <v>#N/A</v>
      </c>
      <c r="E594" t="e">
        <f>VLOOKUP('Reported Performance Table'!D594,'Master List'!$B$45:$C$143,2,FALSE)</f>
        <v>#N/A</v>
      </c>
      <c r="F594" t="e">
        <f>VLOOKUP('Reported Performance Table'!C594,'Master List'!$B$22:$D$42,3,FALSE)</f>
        <v>#N/A</v>
      </c>
      <c r="G594" s="100" t="e">
        <f>VLOOKUP('Reported Performance Table'!B594,'Master List'!$B$11:$D$19,3,FALSE)</f>
        <v>#N/A</v>
      </c>
      <c r="H594" t="e">
        <f t="shared" si="9"/>
        <v>#N/A</v>
      </c>
      <c r="I594" t="e">
        <f>IF(VLOOKUP('Reported Performance Table'!D594,'Master List'!$B$45:$D$143,3,FALSE)="","No",VLOOKUP('Reported Performance Table'!D594,'Master List'!$B$45:$D$143,3,FALSE))</f>
        <v>#N/A</v>
      </c>
      <c r="J594" s="178" t="str">
        <f>IF('Reported Performance Table'!D594="","",
  IF('Reported Performance Table'!E594="Yes",
   IF('Reported Performance Table'!F594="Premium","Premium_LUNA_CCT","LUNA_CCT"),
   IF('Reported Performance Table'!B594="Outdoor Luminaires",
    IF(OR('Reported Performance Table'!D594="Fuel Pump Canopy Luminaires",'Reported Performance Table'!D594="Sports Lighting"),
     IF('Reported Performance Table'!F594="Premium","Premium_Sports_and_Fuel_Pump_CCT", "Sports_and_Fuel_Pump_CCT"),
     IF('Reported Performance Table'!F594="Premium","Premium_Outdoor_CCT","Outdoor_CCT")),
    IF('Reported Performance Table'!F594="Premium","Premium_CCT","Reported_CCT"))))</f>
        <v/>
      </c>
      <c r="K594" t="str">
        <f>IF('Reported Performance Table'!D594="","",IF(J594="LUNA_CCT",VLOOKUP('Reported Performance Table'!D594,'Master List'!$B$45:$E$143,4,FALSE),"Reported_BUG"))</f>
        <v/>
      </c>
      <c r="L594" t="str">
        <f>IF('Reported Performance Table'!D594="","",IF(AND('Reported Performance Table'!$E594="Yes",OR('Reported Performance Table'!$D594='Master List'!$B$45,'Reported Performance Table'!$D594='Master List'!$B$46,'Reported Performance Table'!$D594='Master List'!$B$47,'Reported Performance Table'!$D594='Master List'!$B$49,'Reported Performance Table'!$D594='Master List'!$B$51,'Reported Performance Table'!$D594='Master List'!$B$115,'Reported Performance Table'!$D594='Master List'!$B$118,'Reported Performance Table'!$D594='Master List'!$B$142)),"LUNA_Dimming","Dimming_Capability_and_Range"))</f>
        <v/>
      </c>
    </row>
    <row r="595" spans="1:12" x14ac:dyDescent="0.25">
      <c r="A595" s="54">
        <v>602</v>
      </c>
      <c r="B595" s="55"/>
      <c r="D595" s="21" t="e">
        <f>VLOOKUP('Reported Performance Table'!C595,'Master List'!$B$22:$C$41,2,FALSE)</f>
        <v>#N/A</v>
      </c>
      <c r="E595" t="e">
        <f>VLOOKUP('Reported Performance Table'!D595,'Master List'!$B$45:$C$143,2,FALSE)</f>
        <v>#N/A</v>
      </c>
      <c r="F595" t="e">
        <f>VLOOKUP('Reported Performance Table'!C595,'Master List'!$B$22:$D$42,3,FALSE)</f>
        <v>#N/A</v>
      </c>
      <c r="G595" s="100" t="e">
        <f>VLOOKUP('Reported Performance Table'!B595,'Master List'!$B$11:$D$19,3,FALSE)</f>
        <v>#N/A</v>
      </c>
      <c r="H595" t="e">
        <f t="shared" si="9"/>
        <v>#N/A</v>
      </c>
      <c r="I595" t="e">
        <f>IF(VLOOKUP('Reported Performance Table'!D595,'Master List'!$B$45:$D$143,3,FALSE)="","No",VLOOKUP('Reported Performance Table'!D595,'Master List'!$B$45:$D$143,3,FALSE))</f>
        <v>#N/A</v>
      </c>
      <c r="J595" s="178" t="str">
        <f>IF('Reported Performance Table'!D595="","",
  IF('Reported Performance Table'!E595="Yes",
   IF('Reported Performance Table'!F595="Premium","Premium_LUNA_CCT","LUNA_CCT"),
   IF('Reported Performance Table'!B595="Outdoor Luminaires",
    IF(OR('Reported Performance Table'!D595="Fuel Pump Canopy Luminaires",'Reported Performance Table'!D595="Sports Lighting"),
     IF('Reported Performance Table'!F595="Premium","Premium_Sports_and_Fuel_Pump_CCT", "Sports_and_Fuel_Pump_CCT"),
     IF('Reported Performance Table'!F595="Premium","Premium_Outdoor_CCT","Outdoor_CCT")),
    IF('Reported Performance Table'!F595="Premium","Premium_CCT","Reported_CCT"))))</f>
        <v/>
      </c>
      <c r="K595" t="str">
        <f>IF('Reported Performance Table'!D595="","",IF(J595="LUNA_CCT",VLOOKUP('Reported Performance Table'!D595,'Master List'!$B$45:$E$143,4,FALSE),"Reported_BUG"))</f>
        <v/>
      </c>
      <c r="L595" t="str">
        <f>IF('Reported Performance Table'!D595="","",IF(AND('Reported Performance Table'!$E595="Yes",OR('Reported Performance Table'!$D595='Master List'!$B$45,'Reported Performance Table'!$D595='Master List'!$B$46,'Reported Performance Table'!$D595='Master List'!$B$47,'Reported Performance Table'!$D595='Master List'!$B$49,'Reported Performance Table'!$D595='Master List'!$B$51,'Reported Performance Table'!$D595='Master List'!$B$115,'Reported Performance Table'!$D595='Master List'!$B$118,'Reported Performance Table'!$D595='Master List'!$B$142)),"LUNA_Dimming","Dimming_Capability_and_Range"))</f>
        <v/>
      </c>
    </row>
    <row r="596" spans="1:12" x14ac:dyDescent="0.25">
      <c r="A596" s="54">
        <v>603</v>
      </c>
      <c r="B596" s="55"/>
      <c r="D596" s="21" t="e">
        <f>VLOOKUP('Reported Performance Table'!C596,'Master List'!$B$22:$C$41,2,FALSE)</f>
        <v>#N/A</v>
      </c>
      <c r="E596" t="e">
        <f>VLOOKUP('Reported Performance Table'!D596,'Master List'!$B$45:$C$143,2,FALSE)</f>
        <v>#N/A</v>
      </c>
      <c r="F596" t="e">
        <f>VLOOKUP('Reported Performance Table'!C596,'Master List'!$B$22:$D$42,3,FALSE)</f>
        <v>#N/A</v>
      </c>
      <c r="G596" s="100" t="e">
        <f>VLOOKUP('Reported Performance Table'!B596,'Master List'!$B$11:$D$19,3,FALSE)</f>
        <v>#N/A</v>
      </c>
      <c r="H596" t="e">
        <f t="shared" si="9"/>
        <v>#N/A</v>
      </c>
      <c r="I596" t="e">
        <f>IF(VLOOKUP('Reported Performance Table'!D596,'Master List'!$B$45:$D$143,3,FALSE)="","No",VLOOKUP('Reported Performance Table'!D596,'Master List'!$B$45:$D$143,3,FALSE))</f>
        <v>#N/A</v>
      </c>
      <c r="J596" s="178" t="str">
        <f>IF('Reported Performance Table'!D596="","",
  IF('Reported Performance Table'!E596="Yes",
   IF('Reported Performance Table'!F596="Premium","Premium_LUNA_CCT","LUNA_CCT"),
   IF('Reported Performance Table'!B596="Outdoor Luminaires",
    IF(OR('Reported Performance Table'!D596="Fuel Pump Canopy Luminaires",'Reported Performance Table'!D596="Sports Lighting"),
     IF('Reported Performance Table'!F596="Premium","Premium_Sports_and_Fuel_Pump_CCT", "Sports_and_Fuel_Pump_CCT"),
     IF('Reported Performance Table'!F596="Premium","Premium_Outdoor_CCT","Outdoor_CCT")),
    IF('Reported Performance Table'!F596="Premium","Premium_CCT","Reported_CCT"))))</f>
        <v/>
      </c>
      <c r="K596" t="str">
        <f>IF('Reported Performance Table'!D596="","",IF(J596="LUNA_CCT",VLOOKUP('Reported Performance Table'!D596,'Master List'!$B$45:$E$143,4,FALSE),"Reported_BUG"))</f>
        <v/>
      </c>
      <c r="L596" t="str">
        <f>IF('Reported Performance Table'!D596="","",IF(AND('Reported Performance Table'!$E596="Yes",OR('Reported Performance Table'!$D596='Master List'!$B$45,'Reported Performance Table'!$D596='Master List'!$B$46,'Reported Performance Table'!$D596='Master List'!$B$47,'Reported Performance Table'!$D596='Master List'!$B$49,'Reported Performance Table'!$D596='Master List'!$B$51,'Reported Performance Table'!$D596='Master List'!$B$115,'Reported Performance Table'!$D596='Master List'!$B$118,'Reported Performance Table'!$D596='Master List'!$B$142)),"LUNA_Dimming","Dimming_Capability_and_Range"))</f>
        <v/>
      </c>
    </row>
    <row r="597" spans="1:12" x14ac:dyDescent="0.25">
      <c r="A597" s="54">
        <v>604</v>
      </c>
      <c r="B597" s="55"/>
      <c r="D597" s="21" t="e">
        <f>VLOOKUP('Reported Performance Table'!C597,'Master List'!$B$22:$C$41,2,FALSE)</f>
        <v>#N/A</v>
      </c>
      <c r="E597" t="e">
        <f>VLOOKUP('Reported Performance Table'!D597,'Master List'!$B$45:$C$143,2,FALSE)</f>
        <v>#N/A</v>
      </c>
      <c r="F597" t="e">
        <f>VLOOKUP('Reported Performance Table'!C597,'Master List'!$B$22:$D$42,3,FALSE)</f>
        <v>#N/A</v>
      </c>
      <c r="G597" s="100" t="e">
        <f>VLOOKUP('Reported Performance Table'!B597,'Master List'!$B$11:$D$19,3,FALSE)</f>
        <v>#N/A</v>
      </c>
      <c r="H597" t="e">
        <f t="shared" si="9"/>
        <v>#N/A</v>
      </c>
      <c r="I597" t="e">
        <f>IF(VLOOKUP('Reported Performance Table'!D597,'Master List'!$B$45:$D$143,3,FALSE)="","No",VLOOKUP('Reported Performance Table'!D597,'Master List'!$B$45:$D$143,3,FALSE))</f>
        <v>#N/A</v>
      </c>
      <c r="J597" s="178" t="str">
        <f>IF('Reported Performance Table'!D597="","",
  IF('Reported Performance Table'!E597="Yes",
   IF('Reported Performance Table'!F597="Premium","Premium_LUNA_CCT","LUNA_CCT"),
   IF('Reported Performance Table'!B597="Outdoor Luminaires",
    IF(OR('Reported Performance Table'!D597="Fuel Pump Canopy Luminaires",'Reported Performance Table'!D597="Sports Lighting"),
     IF('Reported Performance Table'!F597="Premium","Premium_Sports_and_Fuel_Pump_CCT", "Sports_and_Fuel_Pump_CCT"),
     IF('Reported Performance Table'!F597="Premium","Premium_Outdoor_CCT","Outdoor_CCT")),
    IF('Reported Performance Table'!F597="Premium","Premium_CCT","Reported_CCT"))))</f>
        <v/>
      </c>
      <c r="K597" t="str">
        <f>IF('Reported Performance Table'!D597="","",IF(J597="LUNA_CCT",VLOOKUP('Reported Performance Table'!D597,'Master List'!$B$45:$E$143,4,FALSE),"Reported_BUG"))</f>
        <v/>
      </c>
      <c r="L597" t="str">
        <f>IF('Reported Performance Table'!D597="","",IF(AND('Reported Performance Table'!$E597="Yes",OR('Reported Performance Table'!$D597='Master List'!$B$45,'Reported Performance Table'!$D597='Master List'!$B$46,'Reported Performance Table'!$D597='Master List'!$B$47,'Reported Performance Table'!$D597='Master List'!$B$49,'Reported Performance Table'!$D597='Master List'!$B$51,'Reported Performance Table'!$D597='Master List'!$B$115,'Reported Performance Table'!$D597='Master List'!$B$118,'Reported Performance Table'!$D597='Master List'!$B$142)),"LUNA_Dimming","Dimming_Capability_and_Range"))</f>
        <v/>
      </c>
    </row>
    <row r="598" spans="1:12" x14ac:dyDescent="0.25">
      <c r="A598" s="54">
        <v>605</v>
      </c>
      <c r="B598" s="55"/>
      <c r="D598" s="21" t="e">
        <f>VLOOKUP('Reported Performance Table'!C598,'Master List'!$B$22:$C$41,2,FALSE)</f>
        <v>#N/A</v>
      </c>
      <c r="E598" t="e">
        <f>VLOOKUP('Reported Performance Table'!D598,'Master List'!$B$45:$C$143,2,FALSE)</f>
        <v>#N/A</v>
      </c>
      <c r="F598" t="e">
        <f>VLOOKUP('Reported Performance Table'!C598,'Master List'!$B$22:$D$42,3,FALSE)</f>
        <v>#N/A</v>
      </c>
      <c r="G598" s="100" t="e">
        <f>VLOOKUP('Reported Performance Table'!B598,'Master List'!$B$11:$D$19,3,FALSE)</f>
        <v>#N/A</v>
      </c>
      <c r="H598" t="e">
        <f t="shared" si="9"/>
        <v>#N/A</v>
      </c>
      <c r="I598" t="e">
        <f>IF(VLOOKUP('Reported Performance Table'!D598,'Master List'!$B$45:$D$143,3,FALSE)="","No",VLOOKUP('Reported Performance Table'!D598,'Master List'!$B$45:$D$143,3,FALSE))</f>
        <v>#N/A</v>
      </c>
      <c r="J598" s="178" t="str">
        <f>IF('Reported Performance Table'!D598="","",
  IF('Reported Performance Table'!E598="Yes",
   IF('Reported Performance Table'!F598="Premium","Premium_LUNA_CCT","LUNA_CCT"),
   IF('Reported Performance Table'!B598="Outdoor Luminaires",
    IF(OR('Reported Performance Table'!D598="Fuel Pump Canopy Luminaires",'Reported Performance Table'!D598="Sports Lighting"),
     IF('Reported Performance Table'!F598="Premium","Premium_Sports_and_Fuel_Pump_CCT", "Sports_and_Fuel_Pump_CCT"),
     IF('Reported Performance Table'!F598="Premium","Premium_Outdoor_CCT","Outdoor_CCT")),
    IF('Reported Performance Table'!F598="Premium","Premium_CCT","Reported_CCT"))))</f>
        <v/>
      </c>
      <c r="K598" t="str">
        <f>IF('Reported Performance Table'!D598="","",IF(J598="LUNA_CCT",VLOOKUP('Reported Performance Table'!D598,'Master List'!$B$45:$E$143,4,FALSE),"Reported_BUG"))</f>
        <v/>
      </c>
      <c r="L598" t="str">
        <f>IF('Reported Performance Table'!D598="","",IF(AND('Reported Performance Table'!$E598="Yes",OR('Reported Performance Table'!$D598='Master List'!$B$45,'Reported Performance Table'!$D598='Master List'!$B$46,'Reported Performance Table'!$D598='Master List'!$B$47,'Reported Performance Table'!$D598='Master List'!$B$49,'Reported Performance Table'!$D598='Master List'!$B$51,'Reported Performance Table'!$D598='Master List'!$B$115,'Reported Performance Table'!$D598='Master List'!$B$118,'Reported Performance Table'!$D598='Master List'!$B$142)),"LUNA_Dimming","Dimming_Capability_and_Range"))</f>
        <v/>
      </c>
    </row>
    <row r="599" spans="1:12" x14ac:dyDescent="0.25">
      <c r="A599" s="54">
        <v>606</v>
      </c>
      <c r="B599" s="55"/>
      <c r="D599" s="21" t="e">
        <f>VLOOKUP('Reported Performance Table'!C599,'Master List'!$B$22:$C$41,2,FALSE)</f>
        <v>#N/A</v>
      </c>
      <c r="E599" t="e">
        <f>VLOOKUP('Reported Performance Table'!D599,'Master List'!$B$45:$C$143,2,FALSE)</f>
        <v>#N/A</v>
      </c>
      <c r="F599" t="e">
        <f>VLOOKUP('Reported Performance Table'!C599,'Master List'!$B$22:$D$42,3,FALSE)</f>
        <v>#N/A</v>
      </c>
      <c r="G599" s="100" t="e">
        <f>VLOOKUP('Reported Performance Table'!B599,'Master List'!$B$11:$D$19,3,FALSE)</f>
        <v>#N/A</v>
      </c>
      <c r="H599" t="e">
        <f t="shared" si="9"/>
        <v>#N/A</v>
      </c>
      <c r="I599" t="e">
        <f>IF(VLOOKUP('Reported Performance Table'!D599,'Master List'!$B$45:$D$143,3,FALSE)="","No",VLOOKUP('Reported Performance Table'!D599,'Master List'!$B$45:$D$143,3,FALSE))</f>
        <v>#N/A</v>
      </c>
      <c r="J599" s="178" t="str">
        <f>IF('Reported Performance Table'!D599="","",
  IF('Reported Performance Table'!E599="Yes",
   IF('Reported Performance Table'!F599="Premium","Premium_LUNA_CCT","LUNA_CCT"),
   IF('Reported Performance Table'!B599="Outdoor Luminaires",
    IF(OR('Reported Performance Table'!D599="Fuel Pump Canopy Luminaires",'Reported Performance Table'!D599="Sports Lighting"),
     IF('Reported Performance Table'!F599="Premium","Premium_Sports_and_Fuel_Pump_CCT", "Sports_and_Fuel_Pump_CCT"),
     IF('Reported Performance Table'!F599="Premium","Premium_Outdoor_CCT","Outdoor_CCT")),
    IF('Reported Performance Table'!F599="Premium","Premium_CCT","Reported_CCT"))))</f>
        <v/>
      </c>
      <c r="K599" t="str">
        <f>IF('Reported Performance Table'!D599="","",IF(J599="LUNA_CCT",VLOOKUP('Reported Performance Table'!D599,'Master List'!$B$45:$E$143,4,FALSE),"Reported_BUG"))</f>
        <v/>
      </c>
      <c r="L599" t="str">
        <f>IF('Reported Performance Table'!D599="","",IF(AND('Reported Performance Table'!$E599="Yes",OR('Reported Performance Table'!$D599='Master List'!$B$45,'Reported Performance Table'!$D599='Master List'!$B$46,'Reported Performance Table'!$D599='Master List'!$B$47,'Reported Performance Table'!$D599='Master List'!$B$49,'Reported Performance Table'!$D599='Master List'!$B$51,'Reported Performance Table'!$D599='Master List'!$B$115,'Reported Performance Table'!$D599='Master List'!$B$118,'Reported Performance Table'!$D599='Master List'!$B$142)),"LUNA_Dimming","Dimming_Capability_and_Range"))</f>
        <v/>
      </c>
    </row>
    <row r="600" spans="1:12" x14ac:dyDescent="0.25">
      <c r="A600" s="54">
        <v>607</v>
      </c>
      <c r="B600" s="55"/>
      <c r="D600" s="21" t="e">
        <f>VLOOKUP('Reported Performance Table'!C600,'Master List'!$B$22:$C$41,2,FALSE)</f>
        <v>#N/A</v>
      </c>
      <c r="E600" t="e">
        <f>VLOOKUP('Reported Performance Table'!D600,'Master List'!$B$45:$C$143,2,FALSE)</f>
        <v>#N/A</v>
      </c>
      <c r="F600" t="e">
        <f>VLOOKUP('Reported Performance Table'!C600,'Master List'!$B$22:$D$42,3,FALSE)</f>
        <v>#N/A</v>
      </c>
      <c r="G600" s="100" t="e">
        <f>VLOOKUP('Reported Performance Table'!B600,'Master List'!$B$11:$D$19,3,FALSE)</f>
        <v>#N/A</v>
      </c>
      <c r="H600" t="e">
        <f t="shared" si="9"/>
        <v>#N/A</v>
      </c>
      <c r="I600" t="e">
        <f>IF(VLOOKUP('Reported Performance Table'!D600,'Master List'!$B$45:$D$143,3,FALSE)="","No",VLOOKUP('Reported Performance Table'!D600,'Master List'!$B$45:$D$143,3,FALSE))</f>
        <v>#N/A</v>
      </c>
      <c r="J600" s="178" t="str">
        <f>IF('Reported Performance Table'!D600="","",
  IF('Reported Performance Table'!E600="Yes",
   IF('Reported Performance Table'!F600="Premium","Premium_LUNA_CCT","LUNA_CCT"),
   IF('Reported Performance Table'!B600="Outdoor Luminaires",
    IF(OR('Reported Performance Table'!D600="Fuel Pump Canopy Luminaires",'Reported Performance Table'!D600="Sports Lighting"),
     IF('Reported Performance Table'!F600="Premium","Premium_Sports_and_Fuel_Pump_CCT", "Sports_and_Fuel_Pump_CCT"),
     IF('Reported Performance Table'!F600="Premium","Premium_Outdoor_CCT","Outdoor_CCT")),
    IF('Reported Performance Table'!F600="Premium","Premium_CCT","Reported_CCT"))))</f>
        <v/>
      </c>
      <c r="K600" t="str">
        <f>IF('Reported Performance Table'!D600="","",IF(J600="LUNA_CCT",VLOOKUP('Reported Performance Table'!D600,'Master List'!$B$45:$E$143,4,FALSE),"Reported_BUG"))</f>
        <v/>
      </c>
      <c r="L600" t="str">
        <f>IF('Reported Performance Table'!D600="","",IF(AND('Reported Performance Table'!$E600="Yes",OR('Reported Performance Table'!$D600='Master List'!$B$45,'Reported Performance Table'!$D600='Master List'!$B$46,'Reported Performance Table'!$D600='Master List'!$B$47,'Reported Performance Table'!$D600='Master List'!$B$49,'Reported Performance Table'!$D600='Master List'!$B$51,'Reported Performance Table'!$D600='Master List'!$B$115,'Reported Performance Table'!$D600='Master List'!$B$118,'Reported Performance Table'!$D600='Master List'!$B$142)),"LUNA_Dimming","Dimming_Capability_and_Range"))</f>
        <v/>
      </c>
    </row>
    <row r="601" spans="1:12" x14ac:dyDescent="0.25">
      <c r="A601" s="54">
        <v>608</v>
      </c>
      <c r="B601" s="55"/>
      <c r="D601" s="21" t="e">
        <f>VLOOKUP('Reported Performance Table'!C601,'Master List'!$B$22:$C$41,2,FALSE)</f>
        <v>#N/A</v>
      </c>
      <c r="E601" t="e">
        <f>VLOOKUP('Reported Performance Table'!D601,'Master List'!$B$45:$C$143,2,FALSE)</f>
        <v>#N/A</v>
      </c>
      <c r="F601" t="e">
        <f>VLOOKUP('Reported Performance Table'!C601,'Master List'!$B$22:$D$42,3,FALSE)</f>
        <v>#N/A</v>
      </c>
      <c r="G601" s="100" t="e">
        <f>VLOOKUP('Reported Performance Table'!B601,'Master List'!$B$11:$D$19,3,FALSE)</f>
        <v>#N/A</v>
      </c>
      <c r="H601" t="e">
        <f t="shared" si="9"/>
        <v>#N/A</v>
      </c>
      <c r="I601" t="e">
        <f>IF(VLOOKUP('Reported Performance Table'!D601,'Master List'!$B$45:$D$143,3,FALSE)="","No",VLOOKUP('Reported Performance Table'!D601,'Master List'!$B$45:$D$143,3,FALSE))</f>
        <v>#N/A</v>
      </c>
      <c r="J601" s="178" t="str">
        <f>IF('Reported Performance Table'!D601="","",
  IF('Reported Performance Table'!E601="Yes",
   IF('Reported Performance Table'!F601="Premium","Premium_LUNA_CCT","LUNA_CCT"),
   IF('Reported Performance Table'!B601="Outdoor Luminaires",
    IF(OR('Reported Performance Table'!D601="Fuel Pump Canopy Luminaires",'Reported Performance Table'!D601="Sports Lighting"),
     IF('Reported Performance Table'!F601="Premium","Premium_Sports_and_Fuel_Pump_CCT", "Sports_and_Fuel_Pump_CCT"),
     IF('Reported Performance Table'!F601="Premium","Premium_Outdoor_CCT","Outdoor_CCT")),
    IF('Reported Performance Table'!F601="Premium","Premium_CCT","Reported_CCT"))))</f>
        <v/>
      </c>
      <c r="K601" t="str">
        <f>IF('Reported Performance Table'!D601="","",IF(J601="LUNA_CCT",VLOOKUP('Reported Performance Table'!D601,'Master List'!$B$45:$E$143,4,FALSE),"Reported_BUG"))</f>
        <v/>
      </c>
      <c r="L601" t="str">
        <f>IF('Reported Performance Table'!D601="","",IF(AND('Reported Performance Table'!$E601="Yes",OR('Reported Performance Table'!$D601='Master List'!$B$45,'Reported Performance Table'!$D601='Master List'!$B$46,'Reported Performance Table'!$D601='Master List'!$B$47,'Reported Performance Table'!$D601='Master List'!$B$49,'Reported Performance Table'!$D601='Master List'!$B$51,'Reported Performance Table'!$D601='Master List'!$B$115,'Reported Performance Table'!$D601='Master List'!$B$118,'Reported Performance Table'!$D601='Master List'!$B$142)),"LUNA_Dimming","Dimming_Capability_and_Range"))</f>
        <v/>
      </c>
    </row>
    <row r="602" spans="1:12" x14ac:dyDescent="0.25">
      <c r="A602" s="54">
        <v>609</v>
      </c>
      <c r="B602" s="55"/>
      <c r="D602" s="21" t="e">
        <f>VLOOKUP('Reported Performance Table'!C602,'Master List'!$B$22:$C$41,2,FALSE)</f>
        <v>#N/A</v>
      </c>
      <c r="E602" t="e">
        <f>VLOOKUP('Reported Performance Table'!D602,'Master List'!$B$45:$C$143,2,FALSE)</f>
        <v>#N/A</v>
      </c>
      <c r="F602" t="e">
        <f>VLOOKUP('Reported Performance Table'!C602,'Master List'!$B$22:$D$42,3,FALSE)</f>
        <v>#N/A</v>
      </c>
      <c r="G602" s="100" t="e">
        <f>VLOOKUP('Reported Performance Table'!B602,'Master List'!$B$11:$D$19,3,FALSE)</f>
        <v>#N/A</v>
      </c>
      <c r="H602" t="e">
        <f t="shared" si="9"/>
        <v>#N/A</v>
      </c>
      <c r="I602" t="e">
        <f>IF(VLOOKUP('Reported Performance Table'!D602,'Master List'!$B$45:$D$143,3,FALSE)="","No",VLOOKUP('Reported Performance Table'!D602,'Master List'!$B$45:$D$143,3,FALSE))</f>
        <v>#N/A</v>
      </c>
      <c r="J602" s="178" t="str">
        <f>IF('Reported Performance Table'!D602="","",
  IF('Reported Performance Table'!E602="Yes",
   IF('Reported Performance Table'!F602="Premium","Premium_LUNA_CCT","LUNA_CCT"),
   IF('Reported Performance Table'!B602="Outdoor Luminaires",
    IF(OR('Reported Performance Table'!D602="Fuel Pump Canopy Luminaires",'Reported Performance Table'!D602="Sports Lighting"),
     IF('Reported Performance Table'!F602="Premium","Premium_Sports_and_Fuel_Pump_CCT", "Sports_and_Fuel_Pump_CCT"),
     IF('Reported Performance Table'!F602="Premium","Premium_Outdoor_CCT","Outdoor_CCT")),
    IF('Reported Performance Table'!F602="Premium","Premium_CCT","Reported_CCT"))))</f>
        <v/>
      </c>
      <c r="K602" t="str">
        <f>IF('Reported Performance Table'!D602="","",IF(J602="LUNA_CCT",VLOOKUP('Reported Performance Table'!D602,'Master List'!$B$45:$E$143,4,FALSE),"Reported_BUG"))</f>
        <v/>
      </c>
      <c r="L602" t="str">
        <f>IF('Reported Performance Table'!D602="","",IF(AND('Reported Performance Table'!$E602="Yes",OR('Reported Performance Table'!$D602='Master List'!$B$45,'Reported Performance Table'!$D602='Master List'!$B$46,'Reported Performance Table'!$D602='Master List'!$B$47,'Reported Performance Table'!$D602='Master List'!$B$49,'Reported Performance Table'!$D602='Master List'!$B$51,'Reported Performance Table'!$D602='Master List'!$B$115,'Reported Performance Table'!$D602='Master List'!$B$118,'Reported Performance Table'!$D602='Master List'!$B$142)),"LUNA_Dimming","Dimming_Capability_and_Range"))</f>
        <v/>
      </c>
    </row>
    <row r="603" spans="1:12" x14ac:dyDescent="0.25">
      <c r="A603" s="54">
        <v>610</v>
      </c>
      <c r="B603" s="55"/>
      <c r="D603" s="21" t="e">
        <f>VLOOKUP('Reported Performance Table'!C603,'Master List'!$B$22:$C$41,2,FALSE)</f>
        <v>#N/A</v>
      </c>
      <c r="E603" t="e">
        <f>VLOOKUP('Reported Performance Table'!D603,'Master List'!$B$45:$C$143,2,FALSE)</f>
        <v>#N/A</v>
      </c>
      <c r="F603" t="e">
        <f>VLOOKUP('Reported Performance Table'!C603,'Master List'!$B$22:$D$42,3,FALSE)</f>
        <v>#N/A</v>
      </c>
      <c r="G603" s="100" t="e">
        <f>VLOOKUP('Reported Performance Table'!B603,'Master List'!$B$11:$D$19,3,FALSE)</f>
        <v>#N/A</v>
      </c>
      <c r="H603" t="e">
        <f t="shared" si="9"/>
        <v>#N/A</v>
      </c>
      <c r="I603" t="e">
        <f>IF(VLOOKUP('Reported Performance Table'!D603,'Master List'!$B$45:$D$143,3,FALSE)="","No",VLOOKUP('Reported Performance Table'!D603,'Master List'!$B$45:$D$143,3,FALSE))</f>
        <v>#N/A</v>
      </c>
      <c r="J603" s="178" t="str">
        <f>IF('Reported Performance Table'!D603="","",
  IF('Reported Performance Table'!E603="Yes",
   IF('Reported Performance Table'!F603="Premium","Premium_LUNA_CCT","LUNA_CCT"),
   IF('Reported Performance Table'!B603="Outdoor Luminaires",
    IF(OR('Reported Performance Table'!D603="Fuel Pump Canopy Luminaires",'Reported Performance Table'!D603="Sports Lighting"),
     IF('Reported Performance Table'!F603="Premium","Premium_Sports_and_Fuel_Pump_CCT", "Sports_and_Fuel_Pump_CCT"),
     IF('Reported Performance Table'!F603="Premium","Premium_Outdoor_CCT","Outdoor_CCT")),
    IF('Reported Performance Table'!F603="Premium","Premium_CCT","Reported_CCT"))))</f>
        <v/>
      </c>
      <c r="K603" t="str">
        <f>IF('Reported Performance Table'!D603="","",IF(J603="LUNA_CCT",VLOOKUP('Reported Performance Table'!D603,'Master List'!$B$45:$E$143,4,FALSE),"Reported_BUG"))</f>
        <v/>
      </c>
      <c r="L603" t="str">
        <f>IF('Reported Performance Table'!D603="","",IF(AND('Reported Performance Table'!$E603="Yes",OR('Reported Performance Table'!$D603='Master List'!$B$45,'Reported Performance Table'!$D603='Master List'!$B$46,'Reported Performance Table'!$D603='Master List'!$B$47,'Reported Performance Table'!$D603='Master List'!$B$49,'Reported Performance Table'!$D603='Master List'!$B$51,'Reported Performance Table'!$D603='Master List'!$B$115,'Reported Performance Table'!$D603='Master List'!$B$118,'Reported Performance Table'!$D603='Master List'!$B$142)),"LUNA_Dimming","Dimming_Capability_and_Range"))</f>
        <v/>
      </c>
    </row>
    <row r="604" spans="1:12" x14ac:dyDescent="0.25">
      <c r="A604" s="54">
        <v>611</v>
      </c>
      <c r="B604" s="55"/>
      <c r="D604" s="21" t="e">
        <f>VLOOKUP('Reported Performance Table'!C604,'Master List'!$B$22:$C$41,2,FALSE)</f>
        <v>#N/A</v>
      </c>
      <c r="E604" t="e">
        <f>VLOOKUP('Reported Performance Table'!D604,'Master List'!$B$45:$C$143,2,FALSE)</f>
        <v>#N/A</v>
      </c>
      <c r="F604" t="e">
        <f>VLOOKUP('Reported Performance Table'!C604,'Master List'!$B$22:$D$42,3,FALSE)</f>
        <v>#N/A</v>
      </c>
      <c r="G604" s="100" t="e">
        <f>VLOOKUP('Reported Performance Table'!B604,'Master List'!$B$11:$D$19,3,FALSE)</f>
        <v>#N/A</v>
      </c>
      <c r="H604" t="e">
        <f t="shared" si="9"/>
        <v>#N/A</v>
      </c>
      <c r="I604" t="e">
        <f>IF(VLOOKUP('Reported Performance Table'!D604,'Master List'!$B$45:$D$143,3,FALSE)="","No",VLOOKUP('Reported Performance Table'!D604,'Master List'!$B$45:$D$143,3,FALSE))</f>
        <v>#N/A</v>
      </c>
      <c r="J604" s="178" t="str">
        <f>IF('Reported Performance Table'!D604="","",
  IF('Reported Performance Table'!E604="Yes",
   IF('Reported Performance Table'!F604="Premium","Premium_LUNA_CCT","LUNA_CCT"),
   IF('Reported Performance Table'!B604="Outdoor Luminaires",
    IF(OR('Reported Performance Table'!D604="Fuel Pump Canopy Luminaires",'Reported Performance Table'!D604="Sports Lighting"),
     IF('Reported Performance Table'!F604="Premium","Premium_Sports_and_Fuel_Pump_CCT", "Sports_and_Fuel_Pump_CCT"),
     IF('Reported Performance Table'!F604="Premium","Premium_Outdoor_CCT","Outdoor_CCT")),
    IF('Reported Performance Table'!F604="Premium","Premium_CCT","Reported_CCT"))))</f>
        <v/>
      </c>
      <c r="K604" t="str">
        <f>IF('Reported Performance Table'!D604="","",IF(J604="LUNA_CCT",VLOOKUP('Reported Performance Table'!D604,'Master List'!$B$45:$E$143,4,FALSE),"Reported_BUG"))</f>
        <v/>
      </c>
      <c r="L604" t="str">
        <f>IF('Reported Performance Table'!D604="","",IF(AND('Reported Performance Table'!$E604="Yes",OR('Reported Performance Table'!$D604='Master List'!$B$45,'Reported Performance Table'!$D604='Master List'!$B$46,'Reported Performance Table'!$D604='Master List'!$B$47,'Reported Performance Table'!$D604='Master List'!$B$49,'Reported Performance Table'!$D604='Master List'!$B$51,'Reported Performance Table'!$D604='Master List'!$B$115,'Reported Performance Table'!$D604='Master List'!$B$118,'Reported Performance Table'!$D604='Master List'!$B$142)),"LUNA_Dimming","Dimming_Capability_and_Range"))</f>
        <v/>
      </c>
    </row>
    <row r="605" spans="1:12" x14ac:dyDescent="0.25">
      <c r="A605" s="54">
        <v>612</v>
      </c>
      <c r="B605" s="55"/>
      <c r="D605" s="21" t="e">
        <f>VLOOKUP('Reported Performance Table'!C605,'Master List'!$B$22:$C$41,2,FALSE)</f>
        <v>#N/A</v>
      </c>
      <c r="E605" t="e">
        <f>VLOOKUP('Reported Performance Table'!D605,'Master List'!$B$45:$C$143,2,FALSE)</f>
        <v>#N/A</v>
      </c>
      <c r="F605" t="e">
        <f>VLOOKUP('Reported Performance Table'!C605,'Master List'!$B$22:$D$42,3,FALSE)</f>
        <v>#N/A</v>
      </c>
      <c r="G605" s="100" t="e">
        <f>VLOOKUP('Reported Performance Table'!B605,'Master List'!$B$11:$D$19,3,FALSE)</f>
        <v>#N/A</v>
      </c>
      <c r="H605" t="e">
        <f t="shared" si="9"/>
        <v>#N/A</v>
      </c>
      <c r="I605" t="e">
        <f>IF(VLOOKUP('Reported Performance Table'!D605,'Master List'!$B$45:$D$143,3,FALSE)="","No",VLOOKUP('Reported Performance Table'!D605,'Master List'!$B$45:$D$143,3,FALSE))</f>
        <v>#N/A</v>
      </c>
      <c r="J605" s="178" t="str">
        <f>IF('Reported Performance Table'!D605="","",
  IF('Reported Performance Table'!E605="Yes",
   IF('Reported Performance Table'!F605="Premium","Premium_LUNA_CCT","LUNA_CCT"),
   IF('Reported Performance Table'!B605="Outdoor Luminaires",
    IF(OR('Reported Performance Table'!D605="Fuel Pump Canopy Luminaires",'Reported Performance Table'!D605="Sports Lighting"),
     IF('Reported Performance Table'!F605="Premium","Premium_Sports_and_Fuel_Pump_CCT", "Sports_and_Fuel_Pump_CCT"),
     IF('Reported Performance Table'!F605="Premium","Premium_Outdoor_CCT","Outdoor_CCT")),
    IF('Reported Performance Table'!F605="Premium","Premium_CCT","Reported_CCT"))))</f>
        <v/>
      </c>
      <c r="K605" t="str">
        <f>IF('Reported Performance Table'!D605="","",IF(J605="LUNA_CCT",VLOOKUP('Reported Performance Table'!D605,'Master List'!$B$45:$E$143,4,FALSE),"Reported_BUG"))</f>
        <v/>
      </c>
      <c r="L605" t="str">
        <f>IF('Reported Performance Table'!D605="","",IF(AND('Reported Performance Table'!$E605="Yes",OR('Reported Performance Table'!$D605='Master List'!$B$45,'Reported Performance Table'!$D605='Master List'!$B$46,'Reported Performance Table'!$D605='Master List'!$B$47,'Reported Performance Table'!$D605='Master List'!$B$49,'Reported Performance Table'!$D605='Master List'!$B$51,'Reported Performance Table'!$D605='Master List'!$B$115,'Reported Performance Table'!$D605='Master List'!$B$118,'Reported Performance Table'!$D605='Master List'!$B$142)),"LUNA_Dimming","Dimming_Capability_and_Range"))</f>
        <v/>
      </c>
    </row>
    <row r="606" spans="1:12" x14ac:dyDescent="0.25">
      <c r="A606" s="54">
        <v>613</v>
      </c>
      <c r="B606" s="55"/>
      <c r="D606" s="21" t="e">
        <f>VLOOKUP('Reported Performance Table'!C606,'Master List'!$B$22:$C$41,2,FALSE)</f>
        <v>#N/A</v>
      </c>
      <c r="E606" t="e">
        <f>VLOOKUP('Reported Performance Table'!D606,'Master List'!$B$45:$C$143,2,FALSE)</f>
        <v>#N/A</v>
      </c>
      <c r="F606" t="e">
        <f>VLOOKUP('Reported Performance Table'!C606,'Master List'!$B$22:$D$42,3,FALSE)</f>
        <v>#N/A</v>
      </c>
      <c r="G606" s="100" t="e">
        <f>VLOOKUP('Reported Performance Table'!B606,'Master List'!$B$11:$D$19,3,FALSE)</f>
        <v>#N/A</v>
      </c>
      <c r="H606" t="e">
        <f t="shared" si="9"/>
        <v>#N/A</v>
      </c>
      <c r="I606" t="e">
        <f>IF(VLOOKUP('Reported Performance Table'!D606,'Master List'!$B$45:$D$143,3,FALSE)="","No",VLOOKUP('Reported Performance Table'!D606,'Master List'!$B$45:$D$143,3,FALSE))</f>
        <v>#N/A</v>
      </c>
      <c r="J606" s="178" t="str">
        <f>IF('Reported Performance Table'!D606="","",
  IF('Reported Performance Table'!E606="Yes",
   IF('Reported Performance Table'!F606="Premium","Premium_LUNA_CCT","LUNA_CCT"),
   IF('Reported Performance Table'!B606="Outdoor Luminaires",
    IF(OR('Reported Performance Table'!D606="Fuel Pump Canopy Luminaires",'Reported Performance Table'!D606="Sports Lighting"),
     IF('Reported Performance Table'!F606="Premium","Premium_Sports_and_Fuel_Pump_CCT", "Sports_and_Fuel_Pump_CCT"),
     IF('Reported Performance Table'!F606="Premium","Premium_Outdoor_CCT","Outdoor_CCT")),
    IF('Reported Performance Table'!F606="Premium","Premium_CCT","Reported_CCT"))))</f>
        <v/>
      </c>
      <c r="K606" t="str">
        <f>IF('Reported Performance Table'!D606="","",IF(J606="LUNA_CCT",VLOOKUP('Reported Performance Table'!D606,'Master List'!$B$45:$E$143,4,FALSE),"Reported_BUG"))</f>
        <v/>
      </c>
      <c r="L606" t="str">
        <f>IF('Reported Performance Table'!D606="","",IF(AND('Reported Performance Table'!$E606="Yes",OR('Reported Performance Table'!$D606='Master List'!$B$45,'Reported Performance Table'!$D606='Master List'!$B$46,'Reported Performance Table'!$D606='Master List'!$B$47,'Reported Performance Table'!$D606='Master List'!$B$49,'Reported Performance Table'!$D606='Master List'!$B$51,'Reported Performance Table'!$D606='Master List'!$B$115,'Reported Performance Table'!$D606='Master List'!$B$118,'Reported Performance Table'!$D606='Master List'!$B$142)),"LUNA_Dimming","Dimming_Capability_and_Range"))</f>
        <v/>
      </c>
    </row>
    <row r="607" spans="1:12" x14ac:dyDescent="0.25">
      <c r="A607" s="54">
        <v>614</v>
      </c>
      <c r="B607" s="55"/>
      <c r="D607" s="21" t="e">
        <f>VLOOKUP('Reported Performance Table'!C607,'Master List'!$B$22:$C$41,2,FALSE)</f>
        <v>#N/A</v>
      </c>
      <c r="E607" t="e">
        <f>VLOOKUP('Reported Performance Table'!D607,'Master List'!$B$45:$C$143,2,FALSE)</f>
        <v>#N/A</v>
      </c>
      <c r="F607" t="e">
        <f>VLOOKUP('Reported Performance Table'!C607,'Master List'!$B$22:$D$42,3,FALSE)</f>
        <v>#N/A</v>
      </c>
      <c r="G607" s="100" t="e">
        <f>VLOOKUP('Reported Performance Table'!B607,'Master List'!$B$11:$D$19,3,FALSE)</f>
        <v>#N/A</v>
      </c>
      <c r="H607" t="e">
        <f t="shared" si="9"/>
        <v>#N/A</v>
      </c>
      <c r="I607" t="e">
        <f>IF(VLOOKUP('Reported Performance Table'!D607,'Master List'!$B$45:$D$143,3,FALSE)="","No",VLOOKUP('Reported Performance Table'!D607,'Master List'!$B$45:$D$143,3,FALSE))</f>
        <v>#N/A</v>
      </c>
      <c r="J607" s="178" t="str">
        <f>IF('Reported Performance Table'!D607="","",
  IF('Reported Performance Table'!E607="Yes",
   IF('Reported Performance Table'!F607="Premium","Premium_LUNA_CCT","LUNA_CCT"),
   IF('Reported Performance Table'!B607="Outdoor Luminaires",
    IF(OR('Reported Performance Table'!D607="Fuel Pump Canopy Luminaires",'Reported Performance Table'!D607="Sports Lighting"),
     IF('Reported Performance Table'!F607="Premium","Premium_Sports_and_Fuel_Pump_CCT", "Sports_and_Fuel_Pump_CCT"),
     IF('Reported Performance Table'!F607="Premium","Premium_Outdoor_CCT","Outdoor_CCT")),
    IF('Reported Performance Table'!F607="Premium","Premium_CCT","Reported_CCT"))))</f>
        <v/>
      </c>
      <c r="K607" t="str">
        <f>IF('Reported Performance Table'!D607="","",IF(J607="LUNA_CCT",VLOOKUP('Reported Performance Table'!D607,'Master List'!$B$45:$E$143,4,FALSE),"Reported_BUG"))</f>
        <v/>
      </c>
      <c r="L607" t="str">
        <f>IF('Reported Performance Table'!D607="","",IF(AND('Reported Performance Table'!$E607="Yes",OR('Reported Performance Table'!$D607='Master List'!$B$45,'Reported Performance Table'!$D607='Master List'!$B$46,'Reported Performance Table'!$D607='Master List'!$B$47,'Reported Performance Table'!$D607='Master List'!$B$49,'Reported Performance Table'!$D607='Master List'!$B$51,'Reported Performance Table'!$D607='Master List'!$B$115,'Reported Performance Table'!$D607='Master List'!$B$118,'Reported Performance Table'!$D607='Master List'!$B$142)),"LUNA_Dimming","Dimming_Capability_and_Range"))</f>
        <v/>
      </c>
    </row>
    <row r="608" spans="1:12" x14ac:dyDescent="0.25">
      <c r="A608" s="54">
        <v>615</v>
      </c>
      <c r="B608" s="55"/>
      <c r="D608" s="21" t="e">
        <f>VLOOKUP('Reported Performance Table'!C608,'Master List'!$B$22:$C$41,2,FALSE)</f>
        <v>#N/A</v>
      </c>
      <c r="E608" t="e">
        <f>VLOOKUP('Reported Performance Table'!D608,'Master List'!$B$45:$C$143,2,FALSE)</f>
        <v>#N/A</v>
      </c>
      <c r="F608" t="e">
        <f>VLOOKUP('Reported Performance Table'!C608,'Master List'!$B$22:$D$42,3,FALSE)</f>
        <v>#N/A</v>
      </c>
      <c r="G608" s="100" t="e">
        <f>VLOOKUP('Reported Performance Table'!B608,'Master List'!$B$11:$D$19,3,FALSE)</f>
        <v>#N/A</v>
      </c>
      <c r="H608" t="e">
        <f t="shared" si="9"/>
        <v>#N/A</v>
      </c>
      <c r="I608" t="e">
        <f>IF(VLOOKUP('Reported Performance Table'!D608,'Master List'!$B$45:$D$143,3,FALSE)="","No",VLOOKUP('Reported Performance Table'!D608,'Master List'!$B$45:$D$143,3,FALSE))</f>
        <v>#N/A</v>
      </c>
      <c r="J608" s="178" t="str">
        <f>IF('Reported Performance Table'!D608="","",
  IF('Reported Performance Table'!E608="Yes",
   IF('Reported Performance Table'!F608="Premium","Premium_LUNA_CCT","LUNA_CCT"),
   IF('Reported Performance Table'!B608="Outdoor Luminaires",
    IF(OR('Reported Performance Table'!D608="Fuel Pump Canopy Luminaires",'Reported Performance Table'!D608="Sports Lighting"),
     IF('Reported Performance Table'!F608="Premium","Premium_Sports_and_Fuel_Pump_CCT", "Sports_and_Fuel_Pump_CCT"),
     IF('Reported Performance Table'!F608="Premium","Premium_Outdoor_CCT","Outdoor_CCT")),
    IF('Reported Performance Table'!F608="Premium","Premium_CCT","Reported_CCT"))))</f>
        <v/>
      </c>
      <c r="K608" t="str">
        <f>IF('Reported Performance Table'!D608="","",IF(J608="LUNA_CCT",VLOOKUP('Reported Performance Table'!D608,'Master List'!$B$45:$E$143,4,FALSE),"Reported_BUG"))</f>
        <v/>
      </c>
      <c r="L608" t="str">
        <f>IF('Reported Performance Table'!D608="","",IF(AND('Reported Performance Table'!$E608="Yes",OR('Reported Performance Table'!$D608='Master List'!$B$45,'Reported Performance Table'!$D608='Master List'!$B$46,'Reported Performance Table'!$D608='Master List'!$B$47,'Reported Performance Table'!$D608='Master List'!$B$49,'Reported Performance Table'!$D608='Master List'!$B$51,'Reported Performance Table'!$D608='Master List'!$B$115,'Reported Performance Table'!$D608='Master List'!$B$118,'Reported Performance Table'!$D608='Master List'!$B$142)),"LUNA_Dimming","Dimming_Capability_and_Range"))</f>
        <v/>
      </c>
    </row>
    <row r="609" spans="1:12" x14ac:dyDescent="0.25">
      <c r="A609" s="54">
        <v>616</v>
      </c>
      <c r="B609" s="55"/>
      <c r="D609" s="21" t="e">
        <f>VLOOKUP('Reported Performance Table'!C609,'Master List'!$B$22:$C$41,2,FALSE)</f>
        <v>#N/A</v>
      </c>
      <c r="E609" t="e">
        <f>VLOOKUP('Reported Performance Table'!D609,'Master List'!$B$45:$C$143,2,FALSE)</f>
        <v>#N/A</v>
      </c>
      <c r="F609" t="e">
        <f>VLOOKUP('Reported Performance Table'!C609,'Master List'!$B$22:$D$42,3,FALSE)</f>
        <v>#N/A</v>
      </c>
      <c r="G609" s="100" t="e">
        <f>VLOOKUP('Reported Performance Table'!B609,'Master List'!$B$11:$D$19,3,FALSE)</f>
        <v>#N/A</v>
      </c>
      <c r="H609" t="e">
        <f t="shared" si="9"/>
        <v>#N/A</v>
      </c>
      <c r="I609" t="e">
        <f>IF(VLOOKUP('Reported Performance Table'!D609,'Master List'!$B$45:$D$143,3,FALSE)="","No",VLOOKUP('Reported Performance Table'!D609,'Master List'!$B$45:$D$143,3,FALSE))</f>
        <v>#N/A</v>
      </c>
      <c r="J609" s="178" t="str">
        <f>IF('Reported Performance Table'!D609="","",
  IF('Reported Performance Table'!E609="Yes",
   IF('Reported Performance Table'!F609="Premium","Premium_LUNA_CCT","LUNA_CCT"),
   IF('Reported Performance Table'!B609="Outdoor Luminaires",
    IF(OR('Reported Performance Table'!D609="Fuel Pump Canopy Luminaires",'Reported Performance Table'!D609="Sports Lighting"),
     IF('Reported Performance Table'!F609="Premium","Premium_Sports_and_Fuel_Pump_CCT", "Sports_and_Fuel_Pump_CCT"),
     IF('Reported Performance Table'!F609="Premium","Premium_Outdoor_CCT","Outdoor_CCT")),
    IF('Reported Performance Table'!F609="Premium","Premium_CCT","Reported_CCT"))))</f>
        <v/>
      </c>
      <c r="K609" t="str">
        <f>IF('Reported Performance Table'!D609="","",IF(J609="LUNA_CCT",VLOOKUP('Reported Performance Table'!D609,'Master List'!$B$45:$E$143,4,FALSE),"Reported_BUG"))</f>
        <v/>
      </c>
      <c r="L609" t="str">
        <f>IF('Reported Performance Table'!D609="","",IF(AND('Reported Performance Table'!$E609="Yes",OR('Reported Performance Table'!$D609='Master List'!$B$45,'Reported Performance Table'!$D609='Master List'!$B$46,'Reported Performance Table'!$D609='Master List'!$B$47,'Reported Performance Table'!$D609='Master List'!$B$49,'Reported Performance Table'!$D609='Master List'!$B$51,'Reported Performance Table'!$D609='Master List'!$B$115,'Reported Performance Table'!$D609='Master List'!$B$118,'Reported Performance Table'!$D609='Master List'!$B$142)),"LUNA_Dimming","Dimming_Capability_and_Range"))</f>
        <v/>
      </c>
    </row>
    <row r="610" spans="1:12" x14ac:dyDescent="0.25">
      <c r="A610" s="54">
        <v>617</v>
      </c>
      <c r="B610" s="55"/>
      <c r="D610" s="21" t="e">
        <f>VLOOKUP('Reported Performance Table'!C610,'Master List'!$B$22:$C$41,2,FALSE)</f>
        <v>#N/A</v>
      </c>
      <c r="E610" t="e">
        <f>VLOOKUP('Reported Performance Table'!D610,'Master List'!$B$45:$C$143,2,FALSE)</f>
        <v>#N/A</v>
      </c>
      <c r="F610" t="e">
        <f>VLOOKUP('Reported Performance Table'!C610,'Master List'!$B$22:$D$42,3,FALSE)</f>
        <v>#N/A</v>
      </c>
      <c r="G610" s="100" t="e">
        <f>VLOOKUP('Reported Performance Table'!B610,'Master List'!$B$11:$D$19,3,FALSE)</f>
        <v>#N/A</v>
      </c>
      <c r="H610" t="e">
        <f t="shared" si="9"/>
        <v>#N/A</v>
      </c>
      <c r="I610" t="e">
        <f>IF(VLOOKUP('Reported Performance Table'!D610,'Master List'!$B$45:$D$143,3,FALSE)="","No",VLOOKUP('Reported Performance Table'!D610,'Master List'!$B$45:$D$143,3,FALSE))</f>
        <v>#N/A</v>
      </c>
      <c r="J610" s="178" t="str">
        <f>IF('Reported Performance Table'!D610="","",
  IF('Reported Performance Table'!E610="Yes",
   IF('Reported Performance Table'!F610="Premium","Premium_LUNA_CCT","LUNA_CCT"),
   IF('Reported Performance Table'!B610="Outdoor Luminaires",
    IF(OR('Reported Performance Table'!D610="Fuel Pump Canopy Luminaires",'Reported Performance Table'!D610="Sports Lighting"),
     IF('Reported Performance Table'!F610="Premium","Premium_Sports_and_Fuel_Pump_CCT", "Sports_and_Fuel_Pump_CCT"),
     IF('Reported Performance Table'!F610="Premium","Premium_Outdoor_CCT","Outdoor_CCT")),
    IF('Reported Performance Table'!F610="Premium","Premium_CCT","Reported_CCT"))))</f>
        <v/>
      </c>
      <c r="K610" t="str">
        <f>IF('Reported Performance Table'!D610="","",IF(J610="LUNA_CCT",VLOOKUP('Reported Performance Table'!D610,'Master List'!$B$45:$E$143,4,FALSE),"Reported_BUG"))</f>
        <v/>
      </c>
      <c r="L610" t="str">
        <f>IF('Reported Performance Table'!D610="","",IF(AND('Reported Performance Table'!$E610="Yes",OR('Reported Performance Table'!$D610='Master List'!$B$45,'Reported Performance Table'!$D610='Master List'!$B$46,'Reported Performance Table'!$D610='Master List'!$B$47,'Reported Performance Table'!$D610='Master List'!$B$49,'Reported Performance Table'!$D610='Master List'!$B$51,'Reported Performance Table'!$D610='Master List'!$B$115,'Reported Performance Table'!$D610='Master List'!$B$118,'Reported Performance Table'!$D610='Master List'!$B$142)),"LUNA_Dimming","Dimming_Capability_and_Range"))</f>
        <v/>
      </c>
    </row>
    <row r="611" spans="1:12" x14ac:dyDescent="0.25">
      <c r="A611" s="54">
        <v>618</v>
      </c>
      <c r="B611" s="55"/>
      <c r="D611" s="21" t="e">
        <f>VLOOKUP('Reported Performance Table'!C611,'Master List'!$B$22:$C$41,2,FALSE)</f>
        <v>#N/A</v>
      </c>
      <c r="E611" t="e">
        <f>VLOOKUP('Reported Performance Table'!D611,'Master List'!$B$45:$C$143,2,FALSE)</f>
        <v>#N/A</v>
      </c>
      <c r="F611" t="e">
        <f>VLOOKUP('Reported Performance Table'!C611,'Master List'!$B$22:$D$42,3,FALSE)</f>
        <v>#N/A</v>
      </c>
      <c r="G611" s="100" t="e">
        <f>VLOOKUP('Reported Performance Table'!B611,'Master List'!$B$11:$D$19,3,FALSE)</f>
        <v>#N/A</v>
      </c>
      <c r="H611" t="e">
        <f t="shared" si="9"/>
        <v>#N/A</v>
      </c>
      <c r="I611" t="e">
        <f>IF(VLOOKUP('Reported Performance Table'!D611,'Master List'!$B$45:$D$143,3,FALSE)="","No",VLOOKUP('Reported Performance Table'!D611,'Master List'!$B$45:$D$143,3,FALSE))</f>
        <v>#N/A</v>
      </c>
      <c r="J611" s="178" t="str">
        <f>IF('Reported Performance Table'!D611="","",
  IF('Reported Performance Table'!E611="Yes",
   IF('Reported Performance Table'!F611="Premium","Premium_LUNA_CCT","LUNA_CCT"),
   IF('Reported Performance Table'!B611="Outdoor Luminaires",
    IF(OR('Reported Performance Table'!D611="Fuel Pump Canopy Luminaires",'Reported Performance Table'!D611="Sports Lighting"),
     IF('Reported Performance Table'!F611="Premium","Premium_Sports_and_Fuel_Pump_CCT", "Sports_and_Fuel_Pump_CCT"),
     IF('Reported Performance Table'!F611="Premium","Premium_Outdoor_CCT","Outdoor_CCT")),
    IF('Reported Performance Table'!F611="Premium","Premium_CCT","Reported_CCT"))))</f>
        <v/>
      </c>
      <c r="K611" t="str">
        <f>IF('Reported Performance Table'!D611="","",IF(J611="LUNA_CCT",VLOOKUP('Reported Performance Table'!D611,'Master List'!$B$45:$E$143,4,FALSE),"Reported_BUG"))</f>
        <v/>
      </c>
      <c r="L611" t="str">
        <f>IF('Reported Performance Table'!D611="","",IF(AND('Reported Performance Table'!$E611="Yes",OR('Reported Performance Table'!$D611='Master List'!$B$45,'Reported Performance Table'!$D611='Master List'!$B$46,'Reported Performance Table'!$D611='Master List'!$B$47,'Reported Performance Table'!$D611='Master List'!$B$49,'Reported Performance Table'!$D611='Master List'!$B$51,'Reported Performance Table'!$D611='Master List'!$B$115,'Reported Performance Table'!$D611='Master List'!$B$118,'Reported Performance Table'!$D611='Master List'!$B$142)),"LUNA_Dimming","Dimming_Capability_and_Range"))</f>
        <v/>
      </c>
    </row>
    <row r="612" spans="1:12" x14ac:dyDescent="0.25">
      <c r="A612" s="54">
        <v>619</v>
      </c>
      <c r="B612" s="55"/>
      <c r="D612" s="21" t="e">
        <f>VLOOKUP('Reported Performance Table'!C612,'Master List'!$B$22:$C$41,2,FALSE)</f>
        <v>#N/A</v>
      </c>
      <c r="E612" t="e">
        <f>VLOOKUP('Reported Performance Table'!D612,'Master List'!$B$45:$C$143,2,FALSE)</f>
        <v>#N/A</v>
      </c>
      <c r="F612" t="e">
        <f>VLOOKUP('Reported Performance Table'!C612,'Master List'!$B$22:$D$42,3,FALSE)</f>
        <v>#N/A</v>
      </c>
      <c r="G612" s="100" t="e">
        <f>VLOOKUP('Reported Performance Table'!B612,'Master List'!$B$11:$D$19,3,FALSE)</f>
        <v>#N/A</v>
      </c>
      <c r="H612" t="e">
        <f t="shared" si="9"/>
        <v>#N/A</v>
      </c>
      <c r="I612" t="e">
        <f>IF(VLOOKUP('Reported Performance Table'!D612,'Master List'!$B$45:$D$143,3,FALSE)="","No",VLOOKUP('Reported Performance Table'!D612,'Master List'!$B$45:$D$143,3,FALSE))</f>
        <v>#N/A</v>
      </c>
      <c r="J612" s="178" t="str">
        <f>IF('Reported Performance Table'!D612="","",
  IF('Reported Performance Table'!E612="Yes",
   IF('Reported Performance Table'!F612="Premium","Premium_LUNA_CCT","LUNA_CCT"),
   IF('Reported Performance Table'!B612="Outdoor Luminaires",
    IF(OR('Reported Performance Table'!D612="Fuel Pump Canopy Luminaires",'Reported Performance Table'!D612="Sports Lighting"),
     IF('Reported Performance Table'!F612="Premium","Premium_Sports_and_Fuel_Pump_CCT", "Sports_and_Fuel_Pump_CCT"),
     IF('Reported Performance Table'!F612="Premium","Premium_Outdoor_CCT","Outdoor_CCT")),
    IF('Reported Performance Table'!F612="Premium","Premium_CCT","Reported_CCT"))))</f>
        <v/>
      </c>
      <c r="K612" t="str">
        <f>IF('Reported Performance Table'!D612="","",IF(J612="LUNA_CCT",VLOOKUP('Reported Performance Table'!D612,'Master List'!$B$45:$E$143,4,FALSE),"Reported_BUG"))</f>
        <v/>
      </c>
      <c r="L612" t="str">
        <f>IF('Reported Performance Table'!D612="","",IF(AND('Reported Performance Table'!$E612="Yes",OR('Reported Performance Table'!$D612='Master List'!$B$45,'Reported Performance Table'!$D612='Master List'!$B$46,'Reported Performance Table'!$D612='Master List'!$B$47,'Reported Performance Table'!$D612='Master List'!$B$49,'Reported Performance Table'!$D612='Master List'!$B$51,'Reported Performance Table'!$D612='Master List'!$B$115,'Reported Performance Table'!$D612='Master List'!$B$118,'Reported Performance Table'!$D612='Master List'!$B$142)),"LUNA_Dimming","Dimming_Capability_and_Range"))</f>
        <v/>
      </c>
    </row>
    <row r="613" spans="1:12" x14ac:dyDescent="0.25">
      <c r="A613" s="54">
        <v>620</v>
      </c>
      <c r="B613" s="55"/>
      <c r="D613" s="21" t="e">
        <f>VLOOKUP('Reported Performance Table'!C613,'Master List'!$B$22:$C$41,2,FALSE)</f>
        <v>#N/A</v>
      </c>
      <c r="E613" t="e">
        <f>VLOOKUP('Reported Performance Table'!D613,'Master List'!$B$45:$C$143,2,FALSE)</f>
        <v>#N/A</v>
      </c>
      <c r="F613" t="e">
        <f>VLOOKUP('Reported Performance Table'!C613,'Master List'!$B$22:$D$42,3,FALSE)</f>
        <v>#N/A</v>
      </c>
      <c r="G613" s="100" t="e">
        <f>VLOOKUP('Reported Performance Table'!B613,'Master List'!$B$11:$D$19,3,FALSE)</f>
        <v>#N/A</v>
      </c>
      <c r="H613" t="e">
        <f t="shared" si="9"/>
        <v>#N/A</v>
      </c>
      <c r="I613" t="e">
        <f>IF(VLOOKUP('Reported Performance Table'!D613,'Master List'!$B$45:$D$143,3,FALSE)="","No",VLOOKUP('Reported Performance Table'!D613,'Master List'!$B$45:$D$143,3,FALSE))</f>
        <v>#N/A</v>
      </c>
      <c r="J613" s="178" t="str">
        <f>IF('Reported Performance Table'!D613="","",
  IF('Reported Performance Table'!E613="Yes",
   IF('Reported Performance Table'!F613="Premium","Premium_LUNA_CCT","LUNA_CCT"),
   IF('Reported Performance Table'!B613="Outdoor Luminaires",
    IF(OR('Reported Performance Table'!D613="Fuel Pump Canopy Luminaires",'Reported Performance Table'!D613="Sports Lighting"),
     IF('Reported Performance Table'!F613="Premium","Premium_Sports_and_Fuel_Pump_CCT", "Sports_and_Fuel_Pump_CCT"),
     IF('Reported Performance Table'!F613="Premium","Premium_Outdoor_CCT","Outdoor_CCT")),
    IF('Reported Performance Table'!F613="Premium","Premium_CCT","Reported_CCT"))))</f>
        <v/>
      </c>
      <c r="K613" t="str">
        <f>IF('Reported Performance Table'!D613="","",IF(J613="LUNA_CCT",VLOOKUP('Reported Performance Table'!D613,'Master List'!$B$45:$E$143,4,FALSE),"Reported_BUG"))</f>
        <v/>
      </c>
      <c r="L613" t="str">
        <f>IF('Reported Performance Table'!D613="","",IF(AND('Reported Performance Table'!$E613="Yes",OR('Reported Performance Table'!$D613='Master List'!$B$45,'Reported Performance Table'!$D613='Master List'!$B$46,'Reported Performance Table'!$D613='Master List'!$B$47,'Reported Performance Table'!$D613='Master List'!$B$49,'Reported Performance Table'!$D613='Master List'!$B$51,'Reported Performance Table'!$D613='Master List'!$B$115,'Reported Performance Table'!$D613='Master List'!$B$118,'Reported Performance Table'!$D613='Master List'!$B$142)),"LUNA_Dimming","Dimming_Capability_and_Range"))</f>
        <v/>
      </c>
    </row>
    <row r="614" spans="1:12" x14ac:dyDescent="0.25">
      <c r="A614" s="54">
        <v>621</v>
      </c>
      <c r="B614" s="55"/>
      <c r="D614" s="21" t="e">
        <f>VLOOKUP('Reported Performance Table'!C614,'Master List'!$B$22:$C$41,2,FALSE)</f>
        <v>#N/A</v>
      </c>
      <c r="E614" t="e">
        <f>VLOOKUP('Reported Performance Table'!D614,'Master List'!$B$45:$C$143,2,FALSE)</f>
        <v>#N/A</v>
      </c>
      <c r="F614" t="e">
        <f>VLOOKUP('Reported Performance Table'!C614,'Master List'!$B$22:$D$42,3,FALSE)</f>
        <v>#N/A</v>
      </c>
      <c r="G614" s="100" t="e">
        <f>VLOOKUP('Reported Performance Table'!B614,'Master List'!$B$11:$D$19,3,FALSE)</f>
        <v>#N/A</v>
      </c>
      <c r="H614" t="e">
        <f t="shared" si="9"/>
        <v>#N/A</v>
      </c>
      <c r="I614" t="e">
        <f>IF(VLOOKUP('Reported Performance Table'!D614,'Master List'!$B$45:$D$143,3,FALSE)="","No",VLOOKUP('Reported Performance Table'!D614,'Master List'!$B$45:$D$143,3,FALSE))</f>
        <v>#N/A</v>
      </c>
      <c r="J614" s="178" t="str">
        <f>IF('Reported Performance Table'!D614="","",
  IF('Reported Performance Table'!E614="Yes",
   IF('Reported Performance Table'!F614="Premium","Premium_LUNA_CCT","LUNA_CCT"),
   IF('Reported Performance Table'!B614="Outdoor Luminaires",
    IF(OR('Reported Performance Table'!D614="Fuel Pump Canopy Luminaires",'Reported Performance Table'!D614="Sports Lighting"),
     IF('Reported Performance Table'!F614="Premium","Premium_Sports_and_Fuel_Pump_CCT", "Sports_and_Fuel_Pump_CCT"),
     IF('Reported Performance Table'!F614="Premium","Premium_Outdoor_CCT","Outdoor_CCT")),
    IF('Reported Performance Table'!F614="Premium","Premium_CCT","Reported_CCT"))))</f>
        <v/>
      </c>
      <c r="K614" t="str">
        <f>IF('Reported Performance Table'!D614="","",IF(J614="LUNA_CCT",VLOOKUP('Reported Performance Table'!D614,'Master List'!$B$45:$E$143,4,FALSE),"Reported_BUG"))</f>
        <v/>
      </c>
      <c r="L614" t="str">
        <f>IF('Reported Performance Table'!D614="","",IF(AND('Reported Performance Table'!$E614="Yes",OR('Reported Performance Table'!$D614='Master List'!$B$45,'Reported Performance Table'!$D614='Master List'!$B$46,'Reported Performance Table'!$D614='Master List'!$B$47,'Reported Performance Table'!$D614='Master List'!$B$49,'Reported Performance Table'!$D614='Master List'!$B$51,'Reported Performance Table'!$D614='Master List'!$B$115,'Reported Performance Table'!$D614='Master List'!$B$118,'Reported Performance Table'!$D614='Master List'!$B$142)),"LUNA_Dimming","Dimming_Capability_and_Range"))</f>
        <v/>
      </c>
    </row>
    <row r="615" spans="1:12" x14ac:dyDescent="0.25">
      <c r="A615" s="54">
        <v>622</v>
      </c>
      <c r="B615" s="55"/>
      <c r="D615" s="21" t="e">
        <f>VLOOKUP('Reported Performance Table'!C615,'Master List'!$B$22:$C$41,2,FALSE)</f>
        <v>#N/A</v>
      </c>
      <c r="E615" t="e">
        <f>VLOOKUP('Reported Performance Table'!D615,'Master List'!$B$45:$C$143,2,FALSE)</f>
        <v>#N/A</v>
      </c>
      <c r="F615" t="e">
        <f>VLOOKUP('Reported Performance Table'!C615,'Master List'!$B$22:$D$42,3,FALSE)</f>
        <v>#N/A</v>
      </c>
      <c r="G615" s="100" t="e">
        <f>VLOOKUP('Reported Performance Table'!B615,'Master List'!$B$11:$D$19,3,FALSE)</f>
        <v>#N/A</v>
      </c>
      <c r="H615" t="e">
        <f t="shared" si="9"/>
        <v>#N/A</v>
      </c>
      <c r="I615" t="e">
        <f>IF(VLOOKUP('Reported Performance Table'!D615,'Master List'!$B$45:$D$143,3,FALSE)="","No",VLOOKUP('Reported Performance Table'!D615,'Master List'!$B$45:$D$143,3,FALSE))</f>
        <v>#N/A</v>
      </c>
      <c r="J615" s="178" t="str">
        <f>IF('Reported Performance Table'!D615="","",
  IF('Reported Performance Table'!E615="Yes",
   IF('Reported Performance Table'!F615="Premium","Premium_LUNA_CCT","LUNA_CCT"),
   IF('Reported Performance Table'!B615="Outdoor Luminaires",
    IF(OR('Reported Performance Table'!D615="Fuel Pump Canopy Luminaires",'Reported Performance Table'!D615="Sports Lighting"),
     IF('Reported Performance Table'!F615="Premium","Premium_Sports_and_Fuel_Pump_CCT", "Sports_and_Fuel_Pump_CCT"),
     IF('Reported Performance Table'!F615="Premium","Premium_Outdoor_CCT","Outdoor_CCT")),
    IF('Reported Performance Table'!F615="Premium","Premium_CCT","Reported_CCT"))))</f>
        <v/>
      </c>
      <c r="K615" t="str">
        <f>IF('Reported Performance Table'!D615="","",IF(J615="LUNA_CCT",VLOOKUP('Reported Performance Table'!D615,'Master List'!$B$45:$E$143,4,FALSE),"Reported_BUG"))</f>
        <v/>
      </c>
      <c r="L615" t="str">
        <f>IF('Reported Performance Table'!D615="","",IF(AND('Reported Performance Table'!$E615="Yes",OR('Reported Performance Table'!$D615='Master List'!$B$45,'Reported Performance Table'!$D615='Master List'!$B$46,'Reported Performance Table'!$D615='Master List'!$B$47,'Reported Performance Table'!$D615='Master List'!$B$49,'Reported Performance Table'!$D615='Master List'!$B$51,'Reported Performance Table'!$D615='Master List'!$B$115,'Reported Performance Table'!$D615='Master List'!$B$118,'Reported Performance Table'!$D615='Master List'!$B$142)),"LUNA_Dimming","Dimming_Capability_and_Range"))</f>
        <v/>
      </c>
    </row>
    <row r="616" spans="1:12" x14ac:dyDescent="0.25">
      <c r="A616" s="54">
        <v>623</v>
      </c>
      <c r="B616" s="55"/>
      <c r="D616" s="21" t="e">
        <f>VLOOKUP('Reported Performance Table'!C616,'Master List'!$B$22:$C$41,2,FALSE)</f>
        <v>#N/A</v>
      </c>
      <c r="E616" t="e">
        <f>VLOOKUP('Reported Performance Table'!D616,'Master List'!$B$45:$C$143,2,FALSE)</f>
        <v>#N/A</v>
      </c>
      <c r="F616" t="e">
        <f>VLOOKUP('Reported Performance Table'!C616,'Master List'!$B$22:$D$42,3,FALSE)</f>
        <v>#N/A</v>
      </c>
      <c r="G616" s="100" t="e">
        <f>VLOOKUP('Reported Performance Table'!B616,'Master List'!$B$11:$D$19,3,FALSE)</f>
        <v>#N/A</v>
      </c>
      <c r="H616" t="e">
        <f t="shared" si="9"/>
        <v>#N/A</v>
      </c>
      <c r="I616" t="e">
        <f>IF(VLOOKUP('Reported Performance Table'!D616,'Master List'!$B$45:$D$143,3,FALSE)="","No",VLOOKUP('Reported Performance Table'!D616,'Master List'!$B$45:$D$143,3,FALSE))</f>
        <v>#N/A</v>
      </c>
      <c r="J616" s="178" t="str">
        <f>IF('Reported Performance Table'!D616="","",
  IF('Reported Performance Table'!E616="Yes",
   IF('Reported Performance Table'!F616="Premium","Premium_LUNA_CCT","LUNA_CCT"),
   IF('Reported Performance Table'!B616="Outdoor Luminaires",
    IF(OR('Reported Performance Table'!D616="Fuel Pump Canopy Luminaires",'Reported Performance Table'!D616="Sports Lighting"),
     IF('Reported Performance Table'!F616="Premium","Premium_Sports_and_Fuel_Pump_CCT", "Sports_and_Fuel_Pump_CCT"),
     IF('Reported Performance Table'!F616="Premium","Premium_Outdoor_CCT","Outdoor_CCT")),
    IF('Reported Performance Table'!F616="Premium","Premium_CCT","Reported_CCT"))))</f>
        <v/>
      </c>
      <c r="K616" t="str">
        <f>IF('Reported Performance Table'!D616="","",IF(J616="LUNA_CCT",VLOOKUP('Reported Performance Table'!D616,'Master List'!$B$45:$E$143,4,FALSE),"Reported_BUG"))</f>
        <v/>
      </c>
      <c r="L616" t="str">
        <f>IF('Reported Performance Table'!D616="","",IF(AND('Reported Performance Table'!$E616="Yes",OR('Reported Performance Table'!$D616='Master List'!$B$45,'Reported Performance Table'!$D616='Master List'!$B$46,'Reported Performance Table'!$D616='Master List'!$B$47,'Reported Performance Table'!$D616='Master List'!$B$49,'Reported Performance Table'!$D616='Master List'!$B$51,'Reported Performance Table'!$D616='Master List'!$B$115,'Reported Performance Table'!$D616='Master List'!$B$118,'Reported Performance Table'!$D616='Master List'!$B$142)),"LUNA_Dimming","Dimming_Capability_and_Range"))</f>
        <v/>
      </c>
    </row>
    <row r="617" spans="1:12" x14ac:dyDescent="0.25">
      <c r="A617" s="54">
        <v>624</v>
      </c>
      <c r="B617" s="55"/>
      <c r="D617" s="21" t="e">
        <f>VLOOKUP('Reported Performance Table'!C617,'Master List'!$B$22:$C$41,2,FALSE)</f>
        <v>#N/A</v>
      </c>
      <c r="E617" t="e">
        <f>VLOOKUP('Reported Performance Table'!D617,'Master List'!$B$45:$C$143,2,FALSE)</f>
        <v>#N/A</v>
      </c>
      <c r="F617" t="e">
        <f>VLOOKUP('Reported Performance Table'!C617,'Master List'!$B$22:$D$42,3,FALSE)</f>
        <v>#N/A</v>
      </c>
      <c r="G617" s="100" t="e">
        <f>VLOOKUP('Reported Performance Table'!B617,'Master List'!$B$11:$D$19,3,FALSE)</f>
        <v>#N/A</v>
      </c>
      <c r="H617" t="e">
        <f t="shared" si="9"/>
        <v>#N/A</v>
      </c>
      <c r="I617" t="e">
        <f>IF(VLOOKUP('Reported Performance Table'!D617,'Master List'!$B$45:$D$143,3,FALSE)="","No",VLOOKUP('Reported Performance Table'!D617,'Master List'!$B$45:$D$143,3,FALSE))</f>
        <v>#N/A</v>
      </c>
      <c r="J617" s="178" t="str">
        <f>IF('Reported Performance Table'!D617="","",
  IF('Reported Performance Table'!E617="Yes",
   IF('Reported Performance Table'!F617="Premium","Premium_LUNA_CCT","LUNA_CCT"),
   IF('Reported Performance Table'!B617="Outdoor Luminaires",
    IF(OR('Reported Performance Table'!D617="Fuel Pump Canopy Luminaires",'Reported Performance Table'!D617="Sports Lighting"),
     IF('Reported Performance Table'!F617="Premium","Premium_Sports_and_Fuel_Pump_CCT", "Sports_and_Fuel_Pump_CCT"),
     IF('Reported Performance Table'!F617="Premium","Premium_Outdoor_CCT","Outdoor_CCT")),
    IF('Reported Performance Table'!F617="Premium","Premium_CCT","Reported_CCT"))))</f>
        <v/>
      </c>
      <c r="K617" t="str">
        <f>IF('Reported Performance Table'!D617="","",IF(J617="LUNA_CCT",VLOOKUP('Reported Performance Table'!D617,'Master List'!$B$45:$E$143,4,FALSE),"Reported_BUG"))</f>
        <v/>
      </c>
      <c r="L617" t="str">
        <f>IF('Reported Performance Table'!D617="","",IF(AND('Reported Performance Table'!$E617="Yes",OR('Reported Performance Table'!$D617='Master List'!$B$45,'Reported Performance Table'!$D617='Master List'!$B$46,'Reported Performance Table'!$D617='Master List'!$B$47,'Reported Performance Table'!$D617='Master List'!$B$49,'Reported Performance Table'!$D617='Master List'!$B$51,'Reported Performance Table'!$D617='Master List'!$B$115,'Reported Performance Table'!$D617='Master List'!$B$118,'Reported Performance Table'!$D617='Master List'!$B$142)),"LUNA_Dimming","Dimming_Capability_and_Range"))</f>
        <v/>
      </c>
    </row>
    <row r="618" spans="1:12" x14ac:dyDescent="0.25">
      <c r="A618" s="54">
        <v>625</v>
      </c>
      <c r="B618" s="55"/>
      <c r="D618" s="21" t="e">
        <f>VLOOKUP('Reported Performance Table'!C618,'Master List'!$B$22:$C$41,2,FALSE)</f>
        <v>#N/A</v>
      </c>
      <c r="E618" t="e">
        <f>VLOOKUP('Reported Performance Table'!D618,'Master List'!$B$45:$C$143,2,FALSE)</f>
        <v>#N/A</v>
      </c>
      <c r="F618" t="e">
        <f>VLOOKUP('Reported Performance Table'!C618,'Master List'!$B$22:$D$42,3,FALSE)</f>
        <v>#N/A</v>
      </c>
      <c r="G618" s="100" t="e">
        <f>VLOOKUP('Reported Performance Table'!B618,'Master List'!$B$11:$D$19,3,FALSE)</f>
        <v>#N/A</v>
      </c>
      <c r="H618" t="e">
        <f t="shared" si="9"/>
        <v>#N/A</v>
      </c>
      <c r="I618" t="e">
        <f>IF(VLOOKUP('Reported Performance Table'!D618,'Master List'!$B$45:$D$143,3,FALSE)="","No",VLOOKUP('Reported Performance Table'!D618,'Master List'!$B$45:$D$143,3,FALSE))</f>
        <v>#N/A</v>
      </c>
      <c r="J618" s="178" t="str">
        <f>IF('Reported Performance Table'!D618="","",
  IF('Reported Performance Table'!E618="Yes",
   IF('Reported Performance Table'!F618="Premium","Premium_LUNA_CCT","LUNA_CCT"),
   IF('Reported Performance Table'!B618="Outdoor Luminaires",
    IF(OR('Reported Performance Table'!D618="Fuel Pump Canopy Luminaires",'Reported Performance Table'!D618="Sports Lighting"),
     IF('Reported Performance Table'!F618="Premium","Premium_Sports_and_Fuel_Pump_CCT", "Sports_and_Fuel_Pump_CCT"),
     IF('Reported Performance Table'!F618="Premium","Premium_Outdoor_CCT","Outdoor_CCT")),
    IF('Reported Performance Table'!F618="Premium","Premium_CCT","Reported_CCT"))))</f>
        <v/>
      </c>
      <c r="K618" t="str">
        <f>IF('Reported Performance Table'!D618="","",IF(J618="LUNA_CCT",VLOOKUP('Reported Performance Table'!D618,'Master List'!$B$45:$E$143,4,FALSE),"Reported_BUG"))</f>
        <v/>
      </c>
      <c r="L618" t="str">
        <f>IF('Reported Performance Table'!D618="","",IF(AND('Reported Performance Table'!$E618="Yes",OR('Reported Performance Table'!$D618='Master List'!$B$45,'Reported Performance Table'!$D618='Master List'!$B$46,'Reported Performance Table'!$D618='Master List'!$B$47,'Reported Performance Table'!$D618='Master List'!$B$49,'Reported Performance Table'!$D618='Master List'!$B$51,'Reported Performance Table'!$D618='Master List'!$B$115,'Reported Performance Table'!$D618='Master List'!$B$118,'Reported Performance Table'!$D618='Master List'!$B$142)),"LUNA_Dimming","Dimming_Capability_and_Range"))</f>
        <v/>
      </c>
    </row>
    <row r="619" spans="1:12" x14ac:dyDescent="0.25">
      <c r="A619" s="54">
        <v>626</v>
      </c>
      <c r="B619" s="55"/>
      <c r="D619" s="21" t="e">
        <f>VLOOKUP('Reported Performance Table'!C619,'Master List'!$B$22:$C$41,2,FALSE)</f>
        <v>#N/A</v>
      </c>
      <c r="E619" t="e">
        <f>VLOOKUP('Reported Performance Table'!D619,'Master List'!$B$45:$C$143,2,FALSE)</f>
        <v>#N/A</v>
      </c>
      <c r="F619" t="e">
        <f>VLOOKUP('Reported Performance Table'!C619,'Master List'!$B$22:$D$42,3,FALSE)</f>
        <v>#N/A</v>
      </c>
      <c r="G619" s="100" t="e">
        <f>VLOOKUP('Reported Performance Table'!B619,'Master List'!$B$11:$D$19,3,FALSE)</f>
        <v>#N/A</v>
      </c>
      <c r="H619" t="e">
        <f t="shared" si="9"/>
        <v>#N/A</v>
      </c>
      <c r="I619" t="e">
        <f>IF(VLOOKUP('Reported Performance Table'!D619,'Master List'!$B$45:$D$143,3,FALSE)="","No",VLOOKUP('Reported Performance Table'!D619,'Master List'!$B$45:$D$143,3,FALSE))</f>
        <v>#N/A</v>
      </c>
      <c r="J619" s="178" t="str">
        <f>IF('Reported Performance Table'!D619="","",
  IF('Reported Performance Table'!E619="Yes",
   IF('Reported Performance Table'!F619="Premium","Premium_LUNA_CCT","LUNA_CCT"),
   IF('Reported Performance Table'!B619="Outdoor Luminaires",
    IF(OR('Reported Performance Table'!D619="Fuel Pump Canopy Luminaires",'Reported Performance Table'!D619="Sports Lighting"),
     IF('Reported Performance Table'!F619="Premium","Premium_Sports_and_Fuel_Pump_CCT", "Sports_and_Fuel_Pump_CCT"),
     IF('Reported Performance Table'!F619="Premium","Premium_Outdoor_CCT","Outdoor_CCT")),
    IF('Reported Performance Table'!F619="Premium","Premium_CCT","Reported_CCT"))))</f>
        <v/>
      </c>
      <c r="K619" t="str">
        <f>IF('Reported Performance Table'!D619="","",IF(J619="LUNA_CCT",VLOOKUP('Reported Performance Table'!D619,'Master List'!$B$45:$E$143,4,FALSE),"Reported_BUG"))</f>
        <v/>
      </c>
      <c r="L619" t="str">
        <f>IF('Reported Performance Table'!D619="","",IF(AND('Reported Performance Table'!$E619="Yes",OR('Reported Performance Table'!$D619='Master List'!$B$45,'Reported Performance Table'!$D619='Master List'!$B$46,'Reported Performance Table'!$D619='Master List'!$B$47,'Reported Performance Table'!$D619='Master List'!$B$49,'Reported Performance Table'!$D619='Master List'!$B$51,'Reported Performance Table'!$D619='Master List'!$B$115,'Reported Performance Table'!$D619='Master List'!$B$118,'Reported Performance Table'!$D619='Master List'!$B$142)),"LUNA_Dimming","Dimming_Capability_and_Range"))</f>
        <v/>
      </c>
    </row>
    <row r="620" spans="1:12" x14ac:dyDescent="0.25">
      <c r="A620" s="54">
        <v>627</v>
      </c>
      <c r="B620" s="55"/>
      <c r="D620" s="21" t="e">
        <f>VLOOKUP('Reported Performance Table'!C620,'Master List'!$B$22:$C$41,2,FALSE)</f>
        <v>#N/A</v>
      </c>
      <c r="E620" t="e">
        <f>VLOOKUP('Reported Performance Table'!D620,'Master List'!$B$45:$C$143,2,FALSE)</f>
        <v>#N/A</v>
      </c>
      <c r="F620" t="e">
        <f>VLOOKUP('Reported Performance Table'!C620,'Master List'!$B$22:$D$42,3,FALSE)</f>
        <v>#N/A</v>
      </c>
      <c r="G620" s="100" t="e">
        <f>VLOOKUP('Reported Performance Table'!B620,'Master List'!$B$11:$D$19,3,FALSE)</f>
        <v>#N/A</v>
      </c>
      <c r="H620" t="e">
        <f t="shared" si="9"/>
        <v>#N/A</v>
      </c>
      <c r="I620" t="e">
        <f>IF(VLOOKUP('Reported Performance Table'!D620,'Master List'!$B$45:$D$143,3,FALSE)="","No",VLOOKUP('Reported Performance Table'!D620,'Master List'!$B$45:$D$143,3,FALSE))</f>
        <v>#N/A</v>
      </c>
      <c r="J620" s="178" t="str">
        <f>IF('Reported Performance Table'!D620="","",
  IF('Reported Performance Table'!E620="Yes",
   IF('Reported Performance Table'!F620="Premium","Premium_LUNA_CCT","LUNA_CCT"),
   IF('Reported Performance Table'!B620="Outdoor Luminaires",
    IF(OR('Reported Performance Table'!D620="Fuel Pump Canopy Luminaires",'Reported Performance Table'!D620="Sports Lighting"),
     IF('Reported Performance Table'!F620="Premium","Premium_Sports_and_Fuel_Pump_CCT", "Sports_and_Fuel_Pump_CCT"),
     IF('Reported Performance Table'!F620="Premium","Premium_Outdoor_CCT","Outdoor_CCT")),
    IF('Reported Performance Table'!F620="Premium","Premium_CCT","Reported_CCT"))))</f>
        <v/>
      </c>
      <c r="K620" t="str">
        <f>IF('Reported Performance Table'!D620="","",IF(J620="LUNA_CCT",VLOOKUP('Reported Performance Table'!D620,'Master List'!$B$45:$E$143,4,FALSE),"Reported_BUG"))</f>
        <v/>
      </c>
      <c r="L620" t="str">
        <f>IF('Reported Performance Table'!D620="","",IF(AND('Reported Performance Table'!$E620="Yes",OR('Reported Performance Table'!$D620='Master List'!$B$45,'Reported Performance Table'!$D620='Master List'!$B$46,'Reported Performance Table'!$D620='Master List'!$B$47,'Reported Performance Table'!$D620='Master List'!$B$49,'Reported Performance Table'!$D620='Master List'!$B$51,'Reported Performance Table'!$D620='Master List'!$B$115,'Reported Performance Table'!$D620='Master List'!$B$118,'Reported Performance Table'!$D620='Master List'!$B$142)),"LUNA_Dimming","Dimming_Capability_and_Range"))</f>
        <v/>
      </c>
    </row>
    <row r="621" spans="1:12" x14ac:dyDescent="0.25">
      <c r="A621" s="54">
        <v>628</v>
      </c>
      <c r="B621" s="55"/>
      <c r="D621" s="21" t="e">
        <f>VLOOKUP('Reported Performance Table'!C621,'Master List'!$B$22:$C$41,2,FALSE)</f>
        <v>#N/A</v>
      </c>
      <c r="E621" t="e">
        <f>VLOOKUP('Reported Performance Table'!D621,'Master List'!$B$45:$C$143,2,FALSE)</f>
        <v>#N/A</v>
      </c>
      <c r="F621" t="e">
        <f>VLOOKUP('Reported Performance Table'!C621,'Master List'!$B$22:$D$42,3,FALSE)</f>
        <v>#N/A</v>
      </c>
      <c r="G621" s="100" t="e">
        <f>VLOOKUP('Reported Performance Table'!B621,'Master List'!$B$11:$D$19,3,FALSE)</f>
        <v>#N/A</v>
      </c>
      <c r="H621" t="e">
        <f t="shared" si="9"/>
        <v>#N/A</v>
      </c>
      <c r="I621" t="e">
        <f>IF(VLOOKUP('Reported Performance Table'!D621,'Master List'!$B$45:$D$143,3,FALSE)="","No",VLOOKUP('Reported Performance Table'!D621,'Master List'!$B$45:$D$143,3,FALSE))</f>
        <v>#N/A</v>
      </c>
      <c r="J621" s="178" t="str">
        <f>IF('Reported Performance Table'!D621="","",
  IF('Reported Performance Table'!E621="Yes",
   IF('Reported Performance Table'!F621="Premium","Premium_LUNA_CCT","LUNA_CCT"),
   IF('Reported Performance Table'!B621="Outdoor Luminaires",
    IF(OR('Reported Performance Table'!D621="Fuel Pump Canopy Luminaires",'Reported Performance Table'!D621="Sports Lighting"),
     IF('Reported Performance Table'!F621="Premium","Premium_Sports_and_Fuel_Pump_CCT", "Sports_and_Fuel_Pump_CCT"),
     IF('Reported Performance Table'!F621="Premium","Premium_Outdoor_CCT","Outdoor_CCT")),
    IF('Reported Performance Table'!F621="Premium","Premium_CCT","Reported_CCT"))))</f>
        <v/>
      </c>
      <c r="K621" t="str">
        <f>IF('Reported Performance Table'!D621="","",IF(J621="LUNA_CCT",VLOOKUP('Reported Performance Table'!D621,'Master List'!$B$45:$E$143,4,FALSE),"Reported_BUG"))</f>
        <v/>
      </c>
      <c r="L621" t="str">
        <f>IF('Reported Performance Table'!D621="","",IF(AND('Reported Performance Table'!$E621="Yes",OR('Reported Performance Table'!$D621='Master List'!$B$45,'Reported Performance Table'!$D621='Master List'!$B$46,'Reported Performance Table'!$D621='Master List'!$B$47,'Reported Performance Table'!$D621='Master List'!$B$49,'Reported Performance Table'!$D621='Master List'!$B$51,'Reported Performance Table'!$D621='Master List'!$B$115,'Reported Performance Table'!$D621='Master List'!$B$118,'Reported Performance Table'!$D621='Master List'!$B$142)),"LUNA_Dimming","Dimming_Capability_and_Range"))</f>
        <v/>
      </c>
    </row>
    <row r="622" spans="1:12" x14ac:dyDescent="0.25">
      <c r="A622" s="54">
        <v>629</v>
      </c>
      <c r="B622" s="55"/>
      <c r="D622" s="21" t="e">
        <f>VLOOKUP('Reported Performance Table'!C622,'Master List'!$B$22:$C$41,2,FALSE)</f>
        <v>#N/A</v>
      </c>
      <c r="E622" t="e">
        <f>VLOOKUP('Reported Performance Table'!D622,'Master List'!$B$45:$C$143,2,FALSE)</f>
        <v>#N/A</v>
      </c>
      <c r="F622" t="e">
        <f>VLOOKUP('Reported Performance Table'!C622,'Master List'!$B$22:$D$42,3,FALSE)</f>
        <v>#N/A</v>
      </c>
      <c r="G622" s="100" t="e">
        <f>VLOOKUP('Reported Performance Table'!B622,'Master List'!$B$11:$D$19,3,FALSE)</f>
        <v>#N/A</v>
      </c>
      <c r="H622" t="e">
        <f t="shared" si="9"/>
        <v>#N/A</v>
      </c>
      <c r="I622" t="e">
        <f>IF(VLOOKUP('Reported Performance Table'!D622,'Master List'!$B$45:$D$143,3,FALSE)="","No",VLOOKUP('Reported Performance Table'!D622,'Master List'!$B$45:$D$143,3,FALSE))</f>
        <v>#N/A</v>
      </c>
      <c r="J622" s="178" t="str">
        <f>IF('Reported Performance Table'!D622="","",
  IF('Reported Performance Table'!E622="Yes",
   IF('Reported Performance Table'!F622="Premium","Premium_LUNA_CCT","LUNA_CCT"),
   IF('Reported Performance Table'!B622="Outdoor Luminaires",
    IF(OR('Reported Performance Table'!D622="Fuel Pump Canopy Luminaires",'Reported Performance Table'!D622="Sports Lighting"),
     IF('Reported Performance Table'!F622="Premium","Premium_Sports_and_Fuel_Pump_CCT", "Sports_and_Fuel_Pump_CCT"),
     IF('Reported Performance Table'!F622="Premium","Premium_Outdoor_CCT","Outdoor_CCT")),
    IF('Reported Performance Table'!F622="Premium","Premium_CCT","Reported_CCT"))))</f>
        <v/>
      </c>
      <c r="K622" t="str">
        <f>IF('Reported Performance Table'!D622="","",IF(J622="LUNA_CCT",VLOOKUP('Reported Performance Table'!D622,'Master List'!$B$45:$E$143,4,FALSE),"Reported_BUG"))</f>
        <v/>
      </c>
      <c r="L622" t="str">
        <f>IF('Reported Performance Table'!D622="","",IF(AND('Reported Performance Table'!$E622="Yes",OR('Reported Performance Table'!$D622='Master List'!$B$45,'Reported Performance Table'!$D622='Master List'!$B$46,'Reported Performance Table'!$D622='Master List'!$B$47,'Reported Performance Table'!$D622='Master List'!$B$49,'Reported Performance Table'!$D622='Master List'!$B$51,'Reported Performance Table'!$D622='Master List'!$B$115,'Reported Performance Table'!$D622='Master List'!$B$118,'Reported Performance Table'!$D622='Master List'!$B$142)),"LUNA_Dimming","Dimming_Capability_and_Range"))</f>
        <v/>
      </c>
    </row>
    <row r="623" spans="1:12" x14ac:dyDescent="0.25">
      <c r="A623" s="54">
        <v>630</v>
      </c>
      <c r="B623" s="55"/>
      <c r="D623" s="21" t="e">
        <f>VLOOKUP('Reported Performance Table'!C623,'Master List'!$B$22:$C$41,2,FALSE)</f>
        <v>#N/A</v>
      </c>
      <c r="E623" t="e">
        <f>VLOOKUP('Reported Performance Table'!D623,'Master List'!$B$45:$C$143,2,FALSE)</f>
        <v>#N/A</v>
      </c>
      <c r="F623" t="e">
        <f>VLOOKUP('Reported Performance Table'!C623,'Master List'!$B$22:$D$42,3,FALSE)</f>
        <v>#N/A</v>
      </c>
      <c r="G623" s="100" t="e">
        <f>VLOOKUP('Reported Performance Table'!B623,'Master List'!$B$11:$D$19,3,FALSE)</f>
        <v>#N/A</v>
      </c>
      <c r="H623" t="e">
        <f t="shared" si="9"/>
        <v>#N/A</v>
      </c>
      <c r="I623" t="e">
        <f>IF(VLOOKUP('Reported Performance Table'!D623,'Master List'!$B$45:$D$143,3,FALSE)="","No",VLOOKUP('Reported Performance Table'!D623,'Master List'!$B$45:$D$143,3,FALSE))</f>
        <v>#N/A</v>
      </c>
      <c r="J623" s="178" t="str">
        <f>IF('Reported Performance Table'!D623="","",
  IF('Reported Performance Table'!E623="Yes",
   IF('Reported Performance Table'!F623="Premium","Premium_LUNA_CCT","LUNA_CCT"),
   IF('Reported Performance Table'!B623="Outdoor Luminaires",
    IF(OR('Reported Performance Table'!D623="Fuel Pump Canopy Luminaires",'Reported Performance Table'!D623="Sports Lighting"),
     IF('Reported Performance Table'!F623="Premium","Premium_Sports_and_Fuel_Pump_CCT", "Sports_and_Fuel_Pump_CCT"),
     IF('Reported Performance Table'!F623="Premium","Premium_Outdoor_CCT","Outdoor_CCT")),
    IF('Reported Performance Table'!F623="Premium","Premium_CCT","Reported_CCT"))))</f>
        <v/>
      </c>
      <c r="K623" t="str">
        <f>IF('Reported Performance Table'!D623="","",IF(J623="LUNA_CCT",VLOOKUP('Reported Performance Table'!D623,'Master List'!$B$45:$E$143,4,FALSE),"Reported_BUG"))</f>
        <v/>
      </c>
      <c r="L623" t="str">
        <f>IF('Reported Performance Table'!D623="","",IF(AND('Reported Performance Table'!$E623="Yes",OR('Reported Performance Table'!$D623='Master List'!$B$45,'Reported Performance Table'!$D623='Master List'!$B$46,'Reported Performance Table'!$D623='Master List'!$B$47,'Reported Performance Table'!$D623='Master List'!$B$49,'Reported Performance Table'!$D623='Master List'!$B$51,'Reported Performance Table'!$D623='Master List'!$B$115,'Reported Performance Table'!$D623='Master List'!$B$118,'Reported Performance Table'!$D623='Master List'!$B$142)),"LUNA_Dimming","Dimming_Capability_and_Range"))</f>
        <v/>
      </c>
    </row>
    <row r="624" spans="1:12" x14ac:dyDescent="0.25">
      <c r="A624" s="54">
        <v>631</v>
      </c>
      <c r="B624" s="55"/>
      <c r="D624" s="21" t="e">
        <f>VLOOKUP('Reported Performance Table'!C624,'Master List'!$B$22:$C$41,2,FALSE)</f>
        <v>#N/A</v>
      </c>
      <c r="E624" t="e">
        <f>VLOOKUP('Reported Performance Table'!D624,'Master List'!$B$45:$C$143,2,FALSE)</f>
        <v>#N/A</v>
      </c>
      <c r="F624" t="e">
        <f>VLOOKUP('Reported Performance Table'!C624,'Master List'!$B$22:$D$42,3,FALSE)</f>
        <v>#N/A</v>
      </c>
      <c r="G624" s="100" t="e">
        <f>VLOOKUP('Reported Performance Table'!B624,'Master List'!$B$11:$D$19,3,FALSE)</f>
        <v>#N/A</v>
      </c>
      <c r="H624" t="e">
        <f t="shared" si="9"/>
        <v>#N/A</v>
      </c>
      <c r="I624" t="e">
        <f>IF(VLOOKUP('Reported Performance Table'!D624,'Master List'!$B$45:$D$143,3,FALSE)="","No",VLOOKUP('Reported Performance Table'!D624,'Master List'!$B$45:$D$143,3,FALSE))</f>
        <v>#N/A</v>
      </c>
      <c r="J624" s="178" t="str">
        <f>IF('Reported Performance Table'!D624="","",
  IF('Reported Performance Table'!E624="Yes",
   IF('Reported Performance Table'!F624="Premium","Premium_LUNA_CCT","LUNA_CCT"),
   IF('Reported Performance Table'!B624="Outdoor Luminaires",
    IF(OR('Reported Performance Table'!D624="Fuel Pump Canopy Luminaires",'Reported Performance Table'!D624="Sports Lighting"),
     IF('Reported Performance Table'!F624="Premium","Premium_Sports_and_Fuel_Pump_CCT", "Sports_and_Fuel_Pump_CCT"),
     IF('Reported Performance Table'!F624="Premium","Premium_Outdoor_CCT","Outdoor_CCT")),
    IF('Reported Performance Table'!F624="Premium","Premium_CCT","Reported_CCT"))))</f>
        <v/>
      </c>
      <c r="K624" t="str">
        <f>IF('Reported Performance Table'!D624="","",IF(J624="LUNA_CCT",VLOOKUP('Reported Performance Table'!D624,'Master List'!$B$45:$E$143,4,FALSE),"Reported_BUG"))</f>
        <v/>
      </c>
      <c r="L624" t="str">
        <f>IF('Reported Performance Table'!D624="","",IF(AND('Reported Performance Table'!$E624="Yes",OR('Reported Performance Table'!$D624='Master List'!$B$45,'Reported Performance Table'!$D624='Master List'!$B$46,'Reported Performance Table'!$D624='Master List'!$B$47,'Reported Performance Table'!$D624='Master List'!$B$49,'Reported Performance Table'!$D624='Master List'!$B$51,'Reported Performance Table'!$D624='Master List'!$B$115,'Reported Performance Table'!$D624='Master List'!$B$118,'Reported Performance Table'!$D624='Master List'!$B$142)),"LUNA_Dimming","Dimming_Capability_and_Range"))</f>
        <v/>
      </c>
    </row>
    <row r="625" spans="1:12" x14ac:dyDescent="0.25">
      <c r="A625" s="54">
        <v>632</v>
      </c>
      <c r="B625" s="55"/>
      <c r="D625" s="21" t="e">
        <f>VLOOKUP('Reported Performance Table'!C625,'Master List'!$B$22:$C$41,2,FALSE)</f>
        <v>#N/A</v>
      </c>
      <c r="E625" t="e">
        <f>VLOOKUP('Reported Performance Table'!D625,'Master List'!$B$45:$C$143,2,FALSE)</f>
        <v>#N/A</v>
      </c>
      <c r="F625" t="e">
        <f>VLOOKUP('Reported Performance Table'!C625,'Master List'!$B$22:$D$42,3,FALSE)</f>
        <v>#N/A</v>
      </c>
      <c r="G625" s="100" t="e">
        <f>VLOOKUP('Reported Performance Table'!B625,'Master List'!$B$11:$D$19,3,FALSE)</f>
        <v>#N/A</v>
      </c>
      <c r="H625" t="e">
        <f t="shared" si="9"/>
        <v>#N/A</v>
      </c>
      <c r="I625" t="e">
        <f>IF(VLOOKUP('Reported Performance Table'!D625,'Master List'!$B$45:$D$143,3,FALSE)="","No",VLOOKUP('Reported Performance Table'!D625,'Master List'!$B$45:$D$143,3,FALSE))</f>
        <v>#N/A</v>
      </c>
      <c r="J625" s="178" t="str">
        <f>IF('Reported Performance Table'!D625="","",
  IF('Reported Performance Table'!E625="Yes",
   IF('Reported Performance Table'!F625="Premium","Premium_LUNA_CCT","LUNA_CCT"),
   IF('Reported Performance Table'!B625="Outdoor Luminaires",
    IF(OR('Reported Performance Table'!D625="Fuel Pump Canopy Luminaires",'Reported Performance Table'!D625="Sports Lighting"),
     IF('Reported Performance Table'!F625="Premium","Premium_Sports_and_Fuel_Pump_CCT", "Sports_and_Fuel_Pump_CCT"),
     IF('Reported Performance Table'!F625="Premium","Premium_Outdoor_CCT","Outdoor_CCT")),
    IF('Reported Performance Table'!F625="Premium","Premium_CCT","Reported_CCT"))))</f>
        <v/>
      </c>
      <c r="K625" t="str">
        <f>IF('Reported Performance Table'!D625="","",IF(J625="LUNA_CCT",VLOOKUP('Reported Performance Table'!D625,'Master List'!$B$45:$E$143,4,FALSE),"Reported_BUG"))</f>
        <v/>
      </c>
      <c r="L625" t="str">
        <f>IF('Reported Performance Table'!D625="","",IF(AND('Reported Performance Table'!$E625="Yes",OR('Reported Performance Table'!$D625='Master List'!$B$45,'Reported Performance Table'!$D625='Master List'!$B$46,'Reported Performance Table'!$D625='Master List'!$B$47,'Reported Performance Table'!$D625='Master List'!$B$49,'Reported Performance Table'!$D625='Master List'!$B$51,'Reported Performance Table'!$D625='Master List'!$B$115,'Reported Performance Table'!$D625='Master List'!$B$118,'Reported Performance Table'!$D625='Master List'!$B$142)),"LUNA_Dimming","Dimming_Capability_and_Range"))</f>
        <v/>
      </c>
    </row>
    <row r="626" spans="1:12" x14ac:dyDescent="0.25">
      <c r="A626" s="54">
        <v>633</v>
      </c>
      <c r="B626" s="55"/>
      <c r="D626" s="21" t="e">
        <f>VLOOKUP('Reported Performance Table'!C626,'Master List'!$B$22:$C$41,2,FALSE)</f>
        <v>#N/A</v>
      </c>
      <c r="E626" t="e">
        <f>VLOOKUP('Reported Performance Table'!D626,'Master List'!$B$45:$C$143,2,FALSE)</f>
        <v>#N/A</v>
      </c>
      <c r="F626" t="e">
        <f>VLOOKUP('Reported Performance Table'!C626,'Master List'!$B$22:$D$42,3,FALSE)</f>
        <v>#N/A</v>
      </c>
      <c r="G626" s="100" t="e">
        <f>VLOOKUP('Reported Performance Table'!B626,'Master List'!$B$11:$D$19,3,FALSE)</f>
        <v>#N/A</v>
      </c>
      <c r="H626" t="e">
        <f t="shared" si="9"/>
        <v>#N/A</v>
      </c>
      <c r="I626" t="e">
        <f>IF(VLOOKUP('Reported Performance Table'!D626,'Master List'!$B$45:$D$143,3,FALSE)="","No",VLOOKUP('Reported Performance Table'!D626,'Master List'!$B$45:$D$143,3,FALSE))</f>
        <v>#N/A</v>
      </c>
      <c r="J626" s="178" t="str">
        <f>IF('Reported Performance Table'!D626="","",
  IF('Reported Performance Table'!E626="Yes",
   IF('Reported Performance Table'!F626="Premium","Premium_LUNA_CCT","LUNA_CCT"),
   IF('Reported Performance Table'!B626="Outdoor Luminaires",
    IF(OR('Reported Performance Table'!D626="Fuel Pump Canopy Luminaires",'Reported Performance Table'!D626="Sports Lighting"),
     IF('Reported Performance Table'!F626="Premium","Premium_Sports_and_Fuel_Pump_CCT", "Sports_and_Fuel_Pump_CCT"),
     IF('Reported Performance Table'!F626="Premium","Premium_Outdoor_CCT","Outdoor_CCT")),
    IF('Reported Performance Table'!F626="Premium","Premium_CCT","Reported_CCT"))))</f>
        <v/>
      </c>
      <c r="K626" t="str">
        <f>IF('Reported Performance Table'!D626="","",IF(J626="LUNA_CCT",VLOOKUP('Reported Performance Table'!D626,'Master List'!$B$45:$E$143,4,FALSE),"Reported_BUG"))</f>
        <v/>
      </c>
      <c r="L626" t="str">
        <f>IF('Reported Performance Table'!D626="","",IF(AND('Reported Performance Table'!$E626="Yes",OR('Reported Performance Table'!$D626='Master List'!$B$45,'Reported Performance Table'!$D626='Master List'!$B$46,'Reported Performance Table'!$D626='Master List'!$B$47,'Reported Performance Table'!$D626='Master List'!$B$49,'Reported Performance Table'!$D626='Master List'!$B$51,'Reported Performance Table'!$D626='Master List'!$B$115,'Reported Performance Table'!$D626='Master List'!$B$118,'Reported Performance Table'!$D626='Master List'!$B$142)),"LUNA_Dimming","Dimming_Capability_and_Range"))</f>
        <v/>
      </c>
    </row>
    <row r="627" spans="1:12" x14ac:dyDescent="0.25">
      <c r="A627" s="54">
        <v>634</v>
      </c>
      <c r="B627" s="55"/>
      <c r="D627" s="21" t="e">
        <f>VLOOKUP('Reported Performance Table'!C627,'Master List'!$B$22:$C$41,2,FALSE)</f>
        <v>#N/A</v>
      </c>
      <c r="E627" t="e">
        <f>VLOOKUP('Reported Performance Table'!D627,'Master List'!$B$45:$C$143,2,FALSE)</f>
        <v>#N/A</v>
      </c>
      <c r="F627" t="e">
        <f>VLOOKUP('Reported Performance Table'!C627,'Master List'!$B$22:$D$42,3,FALSE)</f>
        <v>#N/A</v>
      </c>
      <c r="G627" s="100" t="e">
        <f>VLOOKUP('Reported Performance Table'!B627,'Master List'!$B$11:$D$19,3,FALSE)</f>
        <v>#N/A</v>
      </c>
      <c r="H627" t="e">
        <f t="shared" si="9"/>
        <v>#N/A</v>
      </c>
      <c r="I627" t="e">
        <f>IF(VLOOKUP('Reported Performance Table'!D627,'Master List'!$B$45:$D$143,3,FALSE)="","No",VLOOKUP('Reported Performance Table'!D627,'Master List'!$B$45:$D$143,3,FALSE))</f>
        <v>#N/A</v>
      </c>
      <c r="J627" s="178" t="str">
        <f>IF('Reported Performance Table'!D627="","",
  IF('Reported Performance Table'!E627="Yes",
   IF('Reported Performance Table'!F627="Premium","Premium_LUNA_CCT","LUNA_CCT"),
   IF('Reported Performance Table'!B627="Outdoor Luminaires",
    IF(OR('Reported Performance Table'!D627="Fuel Pump Canopy Luminaires",'Reported Performance Table'!D627="Sports Lighting"),
     IF('Reported Performance Table'!F627="Premium","Premium_Sports_and_Fuel_Pump_CCT", "Sports_and_Fuel_Pump_CCT"),
     IF('Reported Performance Table'!F627="Premium","Premium_Outdoor_CCT","Outdoor_CCT")),
    IF('Reported Performance Table'!F627="Premium","Premium_CCT","Reported_CCT"))))</f>
        <v/>
      </c>
      <c r="K627" t="str">
        <f>IF('Reported Performance Table'!D627="","",IF(J627="LUNA_CCT",VLOOKUP('Reported Performance Table'!D627,'Master List'!$B$45:$E$143,4,FALSE),"Reported_BUG"))</f>
        <v/>
      </c>
      <c r="L627" t="str">
        <f>IF('Reported Performance Table'!D627="","",IF(AND('Reported Performance Table'!$E627="Yes",OR('Reported Performance Table'!$D627='Master List'!$B$45,'Reported Performance Table'!$D627='Master List'!$B$46,'Reported Performance Table'!$D627='Master List'!$B$47,'Reported Performance Table'!$D627='Master List'!$B$49,'Reported Performance Table'!$D627='Master List'!$B$51,'Reported Performance Table'!$D627='Master List'!$B$115,'Reported Performance Table'!$D627='Master List'!$B$118,'Reported Performance Table'!$D627='Master List'!$B$142)),"LUNA_Dimming","Dimming_Capability_and_Range"))</f>
        <v/>
      </c>
    </row>
    <row r="628" spans="1:12" x14ac:dyDescent="0.25">
      <c r="A628" s="54">
        <v>635</v>
      </c>
      <c r="B628" s="55"/>
      <c r="D628" s="21" t="e">
        <f>VLOOKUP('Reported Performance Table'!C628,'Master List'!$B$22:$C$41,2,FALSE)</f>
        <v>#N/A</v>
      </c>
      <c r="E628" t="e">
        <f>VLOOKUP('Reported Performance Table'!D628,'Master List'!$B$45:$C$143,2,FALSE)</f>
        <v>#N/A</v>
      </c>
      <c r="F628" t="e">
        <f>VLOOKUP('Reported Performance Table'!C628,'Master List'!$B$22:$D$42,3,FALSE)</f>
        <v>#N/A</v>
      </c>
      <c r="G628" s="100" t="e">
        <f>VLOOKUP('Reported Performance Table'!B628,'Master List'!$B$11:$D$19,3,FALSE)</f>
        <v>#N/A</v>
      </c>
      <c r="H628" t="e">
        <f t="shared" si="9"/>
        <v>#N/A</v>
      </c>
      <c r="I628" t="e">
        <f>IF(VLOOKUP('Reported Performance Table'!D628,'Master List'!$B$45:$D$143,3,FALSE)="","No",VLOOKUP('Reported Performance Table'!D628,'Master List'!$B$45:$D$143,3,FALSE))</f>
        <v>#N/A</v>
      </c>
      <c r="J628" s="178" t="str">
        <f>IF('Reported Performance Table'!D628="","",
  IF('Reported Performance Table'!E628="Yes",
   IF('Reported Performance Table'!F628="Premium","Premium_LUNA_CCT","LUNA_CCT"),
   IF('Reported Performance Table'!B628="Outdoor Luminaires",
    IF(OR('Reported Performance Table'!D628="Fuel Pump Canopy Luminaires",'Reported Performance Table'!D628="Sports Lighting"),
     IF('Reported Performance Table'!F628="Premium","Premium_Sports_and_Fuel_Pump_CCT", "Sports_and_Fuel_Pump_CCT"),
     IF('Reported Performance Table'!F628="Premium","Premium_Outdoor_CCT","Outdoor_CCT")),
    IF('Reported Performance Table'!F628="Premium","Premium_CCT","Reported_CCT"))))</f>
        <v/>
      </c>
      <c r="K628" t="str">
        <f>IF('Reported Performance Table'!D628="","",IF(J628="LUNA_CCT",VLOOKUP('Reported Performance Table'!D628,'Master List'!$B$45:$E$143,4,FALSE),"Reported_BUG"))</f>
        <v/>
      </c>
      <c r="L628" t="str">
        <f>IF('Reported Performance Table'!D628="","",IF(AND('Reported Performance Table'!$E628="Yes",OR('Reported Performance Table'!$D628='Master List'!$B$45,'Reported Performance Table'!$D628='Master List'!$B$46,'Reported Performance Table'!$D628='Master List'!$B$47,'Reported Performance Table'!$D628='Master List'!$B$49,'Reported Performance Table'!$D628='Master List'!$B$51,'Reported Performance Table'!$D628='Master List'!$B$115,'Reported Performance Table'!$D628='Master List'!$B$118,'Reported Performance Table'!$D628='Master List'!$B$142)),"LUNA_Dimming","Dimming_Capability_and_Range"))</f>
        <v/>
      </c>
    </row>
    <row r="629" spans="1:12" x14ac:dyDescent="0.25">
      <c r="A629" s="54">
        <v>636</v>
      </c>
      <c r="B629" s="55"/>
      <c r="D629" s="21" t="e">
        <f>VLOOKUP('Reported Performance Table'!C629,'Master List'!$B$22:$C$41,2,FALSE)</f>
        <v>#N/A</v>
      </c>
      <c r="E629" t="e">
        <f>VLOOKUP('Reported Performance Table'!D629,'Master List'!$B$45:$C$143,2,FALSE)</f>
        <v>#N/A</v>
      </c>
      <c r="F629" t="e">
        <f>VLOOKUP('Reported Performance Table'!C629,'Master List'!$B$22:$D$42,3,FALSE)</f>
        <v>#N/A</v>
      </c>
      <c r="G629" s="100" t="e">
        <f>VLOOKUP('Reported Performance Table'!B629,'Master List'!$B$11:$D$19,3,FALSE)</f>
        <v>#N/A</v>
      </c>
      <c r="H629" t="e">
        <f t="shared" si="9"/>
        <v>#N/A</v>
      </c>
      <c r="I629" t="e">
        <f>IF(VLOOKUP('Reported Performance Table'!D629,'Master List'!$B$45:$D$143,3,FALSE)="","No",VLOOKUP('Reported Performance Table'!D629,'Master List'!$B$45:$D$143,3,FALSE))</f>
        <v>#N/A</v>
      </c>
      <c r="J629" s="178" t="str">
        <f>IF('Reported Performance Table'!D629="","",
  IF('Reported Performance Table'!E629="Yes",
   IF('Reported Performance Table'!F629="Premium","Premium_LUNA_CCT","LUNA_CCT"),
   IF('Reported Performance Table'!B629="Outdoor Luminaires",
    IF(OR('Reported Performance Table'!D629="Fuel Pump Canopy Luminaires",'Reported Performance Table'!D629="Sports Lighting"),
     IF('Reported Performance Table'!F629="Premium","Premium_Sports_and_Fuel_Pump_CCT", "Sports_and_Fuel_Pump_CCT"),
     IF('Reported Performance Table'!F629="Premium","Premium_Outdoor_CCT","Outdoor_CCT")),
    IF('Reported Performance Table'!F629="Premium","Premium_CCT","Reported_CCT"))))</f>
        <v/>
      </c>
      <c r="K629" t="str">
        <f>IF('Reported Performance Table'!D629="","",IF(J629="LUNA_CCT",VLOOKUP('Reported Performance Table'!D629,'Master List'!$B$45:$E$143,4,FALSE),"Reported_BUG"))</f>
        <v/>
      </c>
      <c r="L629" t="str">
        <f>IF('Reported Performance Table'!D629="","",IF(AND('Reported Performance Table'!$E629="Yes",OR('Reported Performance Table'!$D629='Master List'!$B$45,'Reported Performance Table'!$D629='Master List'!$B$46,'Reported Performance Table'!$D629='Master List'!$B$47,'Reported Performance Table'!$D629='Master List'!$B$49,'Reported Performance Table'!$D629='Master List'!$B$51,'Reported Performance Table'!$D629='Master List'!$B$115,'Reported Performance Table'!$D629='Master List'!$B$118,'Reported Performance Table'!$D629='Master List'!$B$142)),"LUNA_Dimming","Dimming_Capability_and_Range"))</f>
        <v/>
      </c>
    </row>
    <row r="630" spans="1:12" x14ac:dyDescent="0.25">
      <c r="A630" s="54">
        <v>637</v>
      </c>
      <c r="B630" s="55"/>
      <c r="D630" s="21" t="e">
        <f>VLOOKUP('Reported Performance Table'!C630,'Master List'!$B$22:$C$41,2,FALSE)</f>
        <v>#N/A</v>
      </c>
      <c r="E630" t="e">
        <f>VLOOKUP('Reported Performance Table'!D630,'Master List'!$B$45:$C$143,2,FALSE)</f>
        <v>#N/A</v>
      </c>
      <c r="F630" t="e">
        <f>VLOOKUP('Reported Performance Table'!C630,'Master List'!$B$22:$D$42,3,FALSE)</f>
        <v>#N/A</v>
      </c>
      <c r="G630" s="100" t="e">
        <f>VLOOKUP('Reported Performance Table'!B630,'Master List'!$B$11:$D$19,3,FALSE)</f>
        <v>#N/A</v>
      </c>
      <c r="H630" t="e">
        <f t="shared" si="9"/>
        <v>#N/A</v>
      </c>
      <c r="I630" t="e">
        <f>IF(VLOOKUP('Reported Performance Table'!D630,'Master List'!$B$45:$D$143,3,FALSE)="","No",VLOOKUP('Reported Performance Table'!D630,'Master List'!$B$45:$D$143,3,FALSE))</f>
        <v>#N/A</v>
      </c>
      <c r="J630" s="178" t="str">
        <f>IF('Reported Performance Table'!D630="","",
  IF('Reported Performance Table'!E630="Yes",
   IF('Reported Performance Table'!F630="Premium","Premium_LUNA_CCT","LUNA_CCT"),
   IF('Reported Performance Table'!B630="Outdoor Luminaires",
    IF(OR('Reported Performance Table'!D630="Fuel Pump Canopy Luminaires",'Reported Performance Table'!D630="Sports Lighting"),
     IF('Reported Performance Table'!F630="Premium","Premium_Sports_and_Fuel_Pump_CCT", "Sports_and_Fuel_Pump_CCT"),
     IF('Reported Performance Table'!F630="Premium","Premium_Outdoor_CCT","Outdoor_CCT")),
    IF('Reported Performance Table'!F630="Premium","Premium_CCT","Reported_CCT"))))</f>
        <v/>
      </c>
      <c r="K630" t="str">
        <f>IF('Reported Performance Table'!D630="","",IF(J630="LUNA_CCT",VLOOKUP('Reported Performance Table'!D630,'Master List'!$B$45:$E$143,4,FALSE),"Reported_BUG"))</f>
        <v/>
      </c>
      <c r="L630" t="str">
        <f>IF('Reported Performance Table'!D630="","",IF(AND('Reported Performance Table'!$E630="Yes",OR('Reported Performance Table'!$D630='Master List'!$B$45,'Reported Performance Table'!$D630='Master List'!$B$46,'Reported Performance Table'!$D630='Master List'!$B$47,'Reported Performance Table'!$D630='Master List'!$B$49,'Reported Performance Table'!$D630='Master List'!$B$51,'Reported Performance Table'!$D630='Master List'!$B$115,'Reported Performance Table'!$D630='Master List'!$B$118,'Reported Performance Table'!$D630='Master List'!$B$142)),"LUNA_Dimming","Dimming_Capability_and_Range"))</f>
        <v/>
      </c>
    </row>
    <row r="631" spans="1:12" x14ac:dyDescent="0.25">
      <c r="A631" s="54">
        <v>638</v>
      </c>
      <c r="B631" s="55"/>
      <c r="D631" s="21" t="e">
        <f>VLOOKUP('Reported Performance Table'!C631,'Master List'!$B$22:$C$41,2,FALSE)</f>
        <v>#N/A</v>
      </c>
      <c r="E631" t="e">
        <f>VLOOKUP('Reported Performance Table'!D631,'Master List'!$B$45:$C$143,2,FALSE)</f>
        <v>#N/A</v>
      </c>
      <c r="F631" t="e">
        <f>VLOOKUP('Reported Performance Table'!C631,'Master List'!$B$22:$D$42,3,FALSE)</f>
        <v>#N/A</v>
      </c>
      <c r="G631" s="100" t="e">
        <f>VLOOKUP('Reported Performance Table'!B631,'Master List'!$B$11:$D$19,3,FALSE)</f>
        <v>#N/A</v>
      </c>
      <c r="H631" t="e">
        <f t="shared" si="9"/>
        <v>#N/A</v>
      </c>
      <c r="I631" t="e">
        <f>IF(VLOOKUP('Reported Performance Table'!D631,'Master List'!$B$45:$D$143,3,FALSE)="","No",VLOOKUP('Reported Performance Table'!D631,'Master List'!$B$45:$D$143,3,FALSE))</f>
        <v>#N/A</v>
      </c>
      <c r="J631" s="178" t="str">
        <f>IF('Reported Performance Table'!D631="","",
  IF('Reported Performance Table'!E631="Yes",
   IF('Reported Performance Table'!F631="Premium","Premium_LUNA_CCT","LUNA_CCT"),
   IF('Reported Performance Table'!B631="Outdoor Luminaires",
    IF(OR('Reported Performance Table'!D631="Fuel Pump Canopy Luminaires",'Reported Performance Table'!D631="Sports Lighting"),
     IF('Reported Performance Table'!F631="Premium","Premium_Sports_and_Fuel_Pump_CCT", "Sports_and_Fuel_Pump_CCT"),
     IF('Reported Performance Table'!F631="Premium","Premium_Outdoor_CCT","Outdoor_CCT")),
    IF('Reported Performance Table'!F631="Premium","Premium_CCT","Reported_CCT"))))</f>
        <v/>
      </c>
      <c r="K631" t="str">
        <f>IF('Reported Performance Table'!D631="","",IF(J631="LUNA_CCT",VLOOKUP('Reported Performance Table'!D631,'Master List'!$B$45:$E$143,4,FALSE),"Reported_BUG"))</f>
        <v/>
      </c>
      <c r="L631" t="str">
        <f>IF('Reported Performance Table'!D631="","",IF(AND('Reported Performance Table'!$E631="Yes",OR('Reported Performance Table'!$D631='Master List'!$B$45,'Reported Performance Table'!$D631='Master List'!$B$46,'Reported Performance Table'!$D631='Master List'!$B$47,'Reported Performance Table'!$D631='Master List'!$B$49,'Reported Performance Table'!$D631='Master List'!$B$51,'Reported Performance Table'!$D631='Master List'!$B$115,'Reported Performance Table'!$D631='Master List'!$B$118,'Reported Performance Table'!$D631='Master List'!$B$142)),"LUNA_Dimming","Dimming_Capability_and_Range"))</f>
        <v/>
      </c>
    </row>
    <row r="632" spans="1:12" x14ac:dyDescent="0.25">
      <c r="A632" s="54">
        <v>639</v>
      </c>
      <c r="B632" s="55"/>
      <c r="D632" s="21" t="e">
        <f>VLOOKUP('Reported Performance Table'!C632,'Master List'!$B$22:$C$41,2,FALSE)</f>
        <v>#N/A</v>
      </c>
      <c r="E632" t="e">
        <f>VLOOKUP('Reported Performance Table'!D632,'Master List'!$B$45:$C$143,2,FALSE)</f>
        <v>#N/A</v>
      </c>
      <c r="F632" t="e">
        <f>VLOOKUP('Reported Performance Table'!C632,'Master List'!$B$22:$D$42,3,FALSE)</f>
        <v>#N/A</v>
      </c>
      <c r="G632" s="100" t="e">
        <f>VLOOKUP('Reported Performance Table'!B632,'Master List'!$B$11:$D$19,3,FALSE)</f>
        <v>#N/A</v>
      </c>
      <c r="H632" t="e">
        <f t="shared" si="9"/>
        <v>#N/A</v>
      </c>
      <c r="I632" t="e">
        <f>IF(VLOOKUP('Reported Performance Table'!D632,'Master List'!$B$45:$D$143,3,FALSE)="","No",VLOOKUP('Reported Performance Table'!D632,'Master List'!$B$45:$D$143,3,FALSE))</f>
        <v>#N/A</v>
      </c>
      <c r="J632" s="178" t="str">
        <f>IF('Reported Performance Table'!D632="","",
  IF('Reported Performance Table'!E632="Yes",
   IF('Reported Performance Table'!F632="Premium","Premium_LUNA_CCT","LUNA_CCT"),
   IF('Reported Performance Table'!B632="Outdoor Luminaires",
    IF(OR('Reported Performance Table'!D632="Fuel Pump Canopy Luminaires",'Reported Performance Table'!D632="Sports Lighting"),
     IF('Reported Performance Table'!F632="Premium","Premium_Sports_and_Fuel_Pump_CCT", "Sports_and_Fuel_Pump_CCT"),
     IF('Reported Performance Table'!F632="Premium","Premium_Outdoor_CCT","Outdoor_CCT")),
    IF('Reported Performance Table'!F632="Premium","Premium_CCT","Reported_CCT"))))</f>
        <v/>
      </c>
      <c r="K632" t="str">
        <f>IF('Reported Performance Table'!D632="","",IF(J632="LUNA_CCT",VLOOKUP('Reported Performance Table'!D632,'Master List'!$B$45:$E$143,4,FALSE),"Reported_BUG"))</f>
        <v/>
      </c>
      <c r="L632" t="str">
        <f>IF('Reported Performance Table'!D632="","",IF(AND('Reported Performance Table'!$E632="Yes",OR('Reported Performance Table'!$D632='Master List'!$B$45,'Reported Performance Table'!$D632='Master List'!$B$46,'Reported Performance Table'!$D632='Master List'!$B$47,'Reported Performance Table'!$D632='Master List'!$B$49,'Reported Performance Table'!$D632='Master List'!$B$51,'Reported Performance Table'!$D632='Master List'!$B$115,'Reported Performance Table'!$D632='Master List'!$B$118,'Reported Performance Table'!$D632='Master List'!$B$142)),"LUNA_Dimming","Dimming_Capability_and_Range"))</f>
        <v/>
      </c>
    </row>
    <row r="633" spans="1:12" x14ac:dyDescent="0.25">
      <c r="A633" s="54">
        <v>640</v>
      </c>
      <c r="B633" s="55"/>
      <c r="D633" s="21" t="e">
        <f>VLOOKUP('Reported Performance Table'!C633,'Master List'!$B$22:$C$41,2,FALSE)</f>
        <v>#N/A</v>
      </c>
      <c r="E633" t="e">
        <f>VLOOKUP('Reported Performance Table'!D633,'Master List'!$B$45:$C$143,2,FALSE)</f>
        <v>#N/A</v>
      </c>
      <c r="F633" t="e">
        <f>VLOOKUP('Reported Performance Table'!C633,'Master List'!$B$22:$D$42,3,FALSE)</f>
        <v>#N/A</v>
      </c>
      <c r="G633" s="100" t="e">
        <f>VLOOKUP('Reported Performance Table'!B633,'Master List'!$B$11:$D$19,3,FALSE)</f>
        <v>#N/A</v>
      </c>
      <c r="H633" t="e">
        <f t="shared" si="9"/>
        <v>#N/A</v>
      </c>
      <c r="I633" t="e">
        <f>IF(VLOOKUP('Reported Performance Table'!D633,'Master List'!$B$45:$D$143,3,FALSE)="","No",VLOOKUP('Reported Performance Table'!D633,'Master List'!$B$45:$D$143,3,FALSE))</f>
        <v>#N/A</v>
      </c>
      <c r="J633" s="178" t="str">
        <f>IF('Reported Performance Table'!D633="","",
  IF('Reported Performance Table'!E633="Yes",
   IF('Reported Performance Table'!F633="Premium","Premium_LUNA_CCT","LUNA_CCT"),
   IF('Reported Performance Table'!B633="Outdoor Luminaires",
    IF(OR('Reported Performance Table'!D633="Fuel Pump Canopy Luminaires",'Reported Performance Table'!D633="Sports Lighting"),
     IF('Reported Performance Table'!F633="Premium","Premium_Sports_and_Fuel_Pump_CCT", "Sports_and_Fuel_Pump_CCT"),
     IF('Reported Performance Table'!F633="Premium","Premium_Outdoor_CCT","Outdoor_CCT")),
    IF('Reported Performance Table'!F633="Premium","Premium_CCT","Reported_CCT"))))</f>
        <v/>
      </c>
      <c r="K633" t="str">
        <f>IF('Reported Performance Table'!D633="","",IF(J633="LUNA_CCT",VLOOKUP('Reported Performance Table'!D633,'Master List'!$B$45:$E$143,4,FALSE),"Reported_BUG"))</f>
        <v/>
      </c>
      <c r="L633" t="str">
        <f>IF('Reported Performance Table'!D633="","",IF(AND('Reported Performance Table'!$E633="Yes",OR('Reported Performance Table'!$D633='Master List'!$B$45,'Reported Performance Table'!$D633='Master List'!$B$46,'Reported Performance Table'!$D633='Master List'!$B$47,'Reported Performance Table'!$D633='Master List'!$B$49,'Reported Performance Table'!$D633='Master List'!$B$51,'Reported Performance Table'!$D633='Master List'!$B$115,'Reported Performance Table'!$D633='Master List'!$B$118,'Reported Performance Table'!$D633='Master List'!$B$142)),"LUNA_Dimming","Dimming_Capability_and_Range"))</f>
        <v/>
      </c>
    </row>
    <row r="634" spans="1:12" x14ac:dyDescent="0.25">
      <c r="A634" s="54">
        <v>641</v>
      </c>
      <c r="B634" s="55"/>
      <c r="D634" s="21" t="e">
        <f>VLOOKUP('Reported Performance Table'!C634,'Master List'!$B$22:$C$41,2,FALSE)</f>
        <v>#N/A</v>
      </c>
      <c r="E634" t="e">
        <f>VLOOKUP('Reported Performance Table'!D634,'Master List'!$B$45:$C$143,2,FALSE)</f>
        <v>#N/A</v>
      </c>
      <c r="F634" t="e">
        <f>VLOOKUP('Reported Performance Table'!C634,'Master List'!$B$22:$D$42,3,FALSE)</f>
        <v>#N/A</v>
      </c>
      <c r="G634" s="100" t="e">
        <f>VLOOKUP('Reported Performance Table'!B634,'Master List'!$B$11:$D$19,3,FALSE)</f>
        <v>#N/A</v>
      </c>
      <c r="H634" t="e">
        <f t="shared" si="9"/>
        <v>#N/A</v>
      </c>
      <c r="I634" t="e">
        <f>IF(VLOOKUP('Reported Performance Table'!D634,'Master List'!$B$45:$D$143,3,FALSE)="","No",VLOOKUP('Reported Performance Table'!D634,'Master List'!$B$45:$D$143,3,FALSE))</f>
        <v>#N/A</v>
      </c>
      <c r="J634" s="178" t="str">
        <f>IF('Reported Performance Table'!D634="","",
  IF('Reported Performance Table'!E634="Yes",
   IF('Reported Performance Table'!F634="Premium","Premium_LUNA_CCT","LUNA_CCT"),
   IF('Reported Performance Table'!B634="Outdoor Luminaires",
    IF(OR('Reported Performance Table'!D634="Fuel Pump Canopy Luminaires",'Reported Performance Table'!D634="Sports Lighting"),
     IF('Reported Performance Table'!F634="Premium","Premium_Sports_and_Fuel_Pump_CCT", "Sports_and_Fuel_Pump_CCT"),
     IF('Reported Performance Table'!F634="Premium","Premium_Outdoor_CCT","Outdoor_CCT")),
    IF('Reported Performance Table'!F634="Premium","Premium_CCT","Reported_CCT"))))</f>
        <v/>
      </c>
      <c r="K634" t="str">
        <f>IF('Reported Performance Table'!D634="","",IF(J634="LUNA_CCT",VLOOKUP('Reported Performance Table'!D634,'Master List'!$B$45:$E$143,4,FALSE),"Reported_BUG"))</f>
        <v/>
      </c>
      <c r="L634" t="str">
        <f>IF('Reported Performance Table'!D634="","",IF(AND('Reported Performance Table'!$E634="Yes",OR('Reported Performance Table'!$D634='Master List'!$B$45,'Reported Performance Table'!$D634='Master List'!$B$46,'Reported Performance Table'!$D634='Master List'!$B$47,'Reported Performance Table'!$D634='Master List'!$B$49,'Reported Performance Table'!$D634='Master List'!$B$51,'Reported Performance Table'!$D634='Master List'!$B$115,'Reported Performance Table'!$D634='Master List'!$B$118,'Reported Performance Table'!$D634='Master List'!$B$142)),"LUNA_Dimming","Dimming_Capability_and_Range"))</f>
        <v/>
      </c>
    </row>
    <row r="635" spans="1:12" x14ac:dyDescent="0.25">
      <c r="A635" s="54">
        <v>642</v>
      </c>
      <c r="B635" s="55"/>
      <c r="D635" s="21" t="e">
        <f>VLOOKUP('Reported Performance Table'!C635,'Master List'!$B$22:$C$41,2,FALSE)</f>
        <v>#N/A</v>
      </c>
      <c r="E635" t="e">
        <f>VLOOKUP('Reported Performance Table'!D635,'Master List'!$B$45:$C$143,2,FALSE)</f>
        <v>#N/A</v>
      </c>
      <c r="F635" t="e">
        <f>VLOOKUP('Reported Performance Table'!C635,'Master List'!$B$22:$D$42,3,FALSE)</f>
        <v>#N/A</v>
      </c>
      <c r="G635" s="100" t="e">
        <f>VLOOKUP('Reported Performance Table'!B635,'Master List'!$B$11:$D$19,3,FALSE)</f>
        <v>#N/A</v>
      </c>
      <c r="H635" t="e">
        <f t="shared" si="9"/>
        <v>#N/A</v>
      </c>
      <c r="I635" t="e">
        <f>IF(VLOOKUP('Reported Performance Table'!D635,'Master List'!$B$45:$D$143,3,FALSE)="","No",VLOOKUP('Reported Performance Table'!D635,'Master List'!$B$45:$D$143,3,FALSE))</f>
        <v>#N/A</v>
      </c>
      <c r="J635" s="178" t="str">
        <f>IF('Reported Performance Table'!D635="","",
  IF('Reported Performance Table'!E635="Yes",
   IF('Reported Performance Table'!F635="Premium","Premium_LUNA_CCT","LUNA_CCT"),
   IF('Reported Performance Table'!B635="Outdoor Luminaires",
    IF(OR('Reported Performance Table'!D635="Fuel Pump Canopy Luminaires",'Reported Performance Table'!D635="Sports Lighting"),
     IF('Reported Performance Table'!F635="Premium","Premium_Sports_and_Fuel_Pump_CCT", "Sports_and_Fuel_Pump_CCT"),
     IF('Reported Performance Table'!F635="Premium","Premium_Outdoor_CCT","Outdoor_CCT")),
    IF('Reported Performance Table'!F635="Premium","Premium_CCT","Reported_CCT"))))</f>
        <v/>
      </c>
      <c r="K635" t="str">
        <f>IF('Reported Performance Table'!D635="","",IF(J635="LUNA_CCT",VLOOKUP('Reported Performance Table'!D635,'Master List'!$B$45:$E$143,4,FALSE),"Reported_BUG"))</f>
        <v/>
      </c>
      <c r="L635" t="str">
        <f>IF('Reported Performance Table'!D635="","",IF(AND('Reported Performance Table'!$E635="Yes",OR('Reported Performance Table'!$D635='Master List'!$B$45,'Reported Performance Table'!$D635='Master List'!$B$46,'Reported Performance Table'!$D635='Master List'!$B$47,'Reported Performance Table'!$D635='Master List'!$B$49,'Reported Performance Table'!$D635='Master List'!$B$51,'Reported Performance Table'!$D635='Master List'!$B$115,'Reported Performance Table'!$D635='Master List'!$B$118,'Reported Performance Table'!$D635='Master List'!$B$142)),"LUNA_Dimming","Dimming_Capability_and_Range"))</f>
        <v/>
      </c>
    </row>
    <row r="636" spans="1:12" x14ac:dyDescent="0.25">
      <c r="A636" s="54">
        <v>643</v>
      </c>
      <c r="B636" s="55"/>
      <c r="D636" s="21" t="e">
        <f>VLOOKUP('Reported Performance Table'!C636,'Master List'!$B$22:$C$41,2,FALSE)</f>
        <v>#N/A</v>
      </c>
      <c r="E636" t="e">
        <f>VLOOKUP('Reported Performance Table'!D636,'Master List'!$B$45:$C$143,2,FALSE)</f>
        <v>#N/A</v>
      </c>
      <c r="F636" t="e">
        <f>VLOOKUP('Reported Performance Table'!C636,'Master List'!$B$22:$D$42,3,FALSE)</f>
        <v>#N/A</v>
      </c>
      <c r="G636" s="100" t="e">
        <f>VLOOKUP('Reported Performance Table'!B636,'Master List'!$B$11:$D$19,3,FALSE)</f>
        <v>#N/A</v>
      </c>
      <c r="H636" t="e">
        <f t="shared" si="9"/>
        <v>#N/A</v>
      </c>
      <c r="I636" t="e">
        <f>IF(VLOOKUP('Reported Performance Table'!D636,'Master List'!$B$45:$D$143,3,FALSE)="","No",VLOOKUP('Reported Performance Table'!D636,'Master List'!$B$45:$D$143,3,FALSE))</f>
        <v>#N/A</v>
      </c>
      <c r="J636" s="178" t="str">
        <f>IF('Reported Performance Table'!D636="","",
  IF('Reported Performance Table'!E636="Yes",
   IF('Reported Performance Table'!F636="Premium","Premium_LUNA_CCT","LUNA_CCT"),
   IF('Reported Performance Table'!B636="Outdoor Luminaires",
    IF(OR('Reported Performance Table'!D636="Fuel Pump Canopy Luminaires",'Reported Performance Table'!D636="Sports Lighting"),
     IF('Reported Performance Table'!F636="Premium","Premium_Sports_and_Fuel_Pump_CCT", "Sports_and_Fuel_Pump_CCT"),
     IF('Reported Performance Table'!F636="Premium","Premium_Outdoor_CCT","Outdoor_CCT")),
    IF('Reported Performance Table'!F636="Premium","Premium_CCT","Reported_CCT"))))</f>
        <v/>
      </c>
      <c r="K636" t="str">
        <f>IF('Reported Performance Table'!D636="","",IF(J636="LUNA_CCT",VLOOKUP('Reported Performance Table'!D636,'Master List'!$B$45:$E$143,4,FALSE),"Reported_BUG"))</f>
        <v/>
      </c>
      <c r="L636" t="str">
        <f>IF('Reported Performance Table'!D636="","",IF(AND('Reported Performance Table'!$E636="Yes",OR('Reported Performance Table'!$D636='Master List'!$B$45,'Reported Performance Table'!$D636='Master List'!$B$46,'Reported Performance Table'!$D636='Master List'!$B$47,'Reported Performance Table'!$D636='Master List'!$B$49,'Reported Performance Table'!$D636='Master List'!$B$51,'Reported Performance Table'!$D636='Master List'!$B$115,'Reported Performance Table'!$D636='Master List'!$B$118,'Reported Performance Table'!$D636='Master List'!$B$142)),"LUNA_Dimming","Dimming_Capability_and_Range"))</f>
        <v/>
      </c>
    </row>
    <row r="637" spans="1:12" x14ac:dyDescent="0.25">
      <c r="A637" s="54">
        <v>644</v>
      </c>
      <c r="B637" s="55"/>
      <c r="D637" s="21" t="e">
        <f>VLOOKUP('Reported Performance Table'!C637,'Master List'!$B$22:$C$41,2,FALSE)</f>
        <v>#N/A</v>
      </c>
      <c r="E637" t="e">
        <f>VLOOKUP('Reported Performance Table'!D637,'Master List'!$B$45:$C$143,2,FALSE)</f>
        <v>#N/A</v>
      </c>
      <c r="F637" t="e">
        <f>VLOOKUP('Reported Performance Table'!C637,'Master List'!$B$22:$D$42,3,FALSE)</f>
        <v>#N/A</v>
      </c>
      <c r="G637" s="100" t="e">
        <f>VLOOKUP('Reported Performance Table'!B637,'Master List'!$B$11:$D$19,3,FALSE)</f>
        <v>#N/A</v>
      </c>
      <c r="H637" t="e">
        <f t="shared" si="9"/>
        <v>#N/A</v>
      </c>
      <c r="I637" t="e">
        <f>IF(VLOOKUP('Reported Performance Table'!D637,'Master List'!$B$45:$D$143,3,FALSE)="","No",VLOOKUP('Reported Performance Table'!D637,'Master List'!$B$45:$D$143,3,FALSE))</f>
        <v>#N/A</v>
      </c>
      <c r="J637" s="178" t="str">
        <f>IF('Reported Performance Table'!D637="","",
  IF('Reported Performance Table'!E637="Yes",
   IF('Reported Performance Table'!F637="Premium","Premium_LUNA_CCT","LUNA_CCT"),
   IF('Reported Performance Table'!B637="Outdoor Luminaires",
    IF(OR('Reported Performance Table'!D637="Fuel Pump Canopy Luminaires",'Reported Performance Table'!D637="Sports Lighting"),
     IF('Reported Performance Table'!F637="Premium","Premium_Sports_and_Fuel_Pump_CCT", "Sports_and_Fuel_Pump_CCT"),
     IF('Reported Performance Table'!F637="Premium","Premium_Outdoor_CCT","Outdoor_CCT")),
    IF('Reported Performance Table'!F637="Premium","Premium_CCT","Reported_CCT"))))</f>
        <v/>
      </c>
      <c r="K637" t="str">
        <f>IF('Reported Performance Table'!D637="","",IF(J637="LUNA_CCT",VLOOKUP('Reported Performance Table'!D637,'Master List'!$B$45:$E$143,4,FALSE),"Reported_BUG"))</f>
        <v/>
      </c>
      <c r="L637" t="str">
        <f>IF('Reported Performance Table'!D637="","",IF(AND('Reported Performance Table'!$E637="Yes",OR('Reported Performance Table'!$D637='Master List'!$B$45,'Reported Performance Table'!$D637='Master List'!$B$46,'Reported Performance Table'!$D637='Master List'!$B$47,'Reported Performance Table'!$D637='Master List'!$B$49,'Reported Performance Table'!$D637='Master List'!$B$51,'Reported Performance Table'!$D637='Master List'!$B$115,'Reported Performance Table'!$D637='Master List'!$B$118,'Reported Performance Table'!$D637='Master List'!$B$142)),"LUNA_Dimming","Dimming_Capability_and_Range"))</f>
        <v/>
      </c>
    </row>
    <row r="638" spans="1:12" x14ac:dyDescent="0.25">
      <c r="A638" s="54">
        <v>645</v>
      </c>
      <c r="B638" s="55"/>
      <c r="D638" s="21" t="e">
        <f>VLOOKUP('Reported Performance Table'!C638,'Master List'!$B$22:$C$41,2,FALSE)</f>
        <v>#N/A</v>
      </c>
      <c r="E638" t="e">
        <f>VLOOKUP('Reported Performance Table'!D638,'Master List'!$B$45:$C$143,2,FALSE)</f>
        <v>#N/A</v>
      </c>
      <c r="F638" t="e">
        <f>VLOOKUP('Reported Performance Table'!C638,'Master List'!$B$22:$D$42,3,FALSE)</f>
        <v>#N/A</v>
      </c>
      <c r="G638" s="100" t="e">
        <f>VLOOKUP('Reported Performance Table'!B638,'Master List'!$B$11:$D$19,3,FALSE)</f>
        <v>#N/A</v>
      </c>
      <c r="H638" t="e">
        <f t="shared" si="9"/>
        <v>#N/A</v>
      </c>
      <c r="I638" t="e">
        <f>IF(VLOOKUP('Reported Performance Table'!D638,'Master List'!$B$45:$D$143,3,FALSE)="","No",VLOOKUP('Reported Performance Table'!D638,'Master List'!$B$45:$D$143,3,FALSE))</f>
        <v>#N/A</v>
      </c>
      <c r="J638" s="178" t="str">
        <f>IF('Reported Performance Table'!D638="","",
  IF('Reported Performance Table'!E638="Yes",
   IF('Reported Performance Table'!F638="Premium","Premium_LUNA_CCT","LUNA_CCT"),
   IF('Reported Performance Table'!B638="Outdoor Luminaires",
    IF(OR('Reported Performance Table'!D638="Fuel Pump Canopy Luminaires",'Reported Performance Table'!D638="Sports Lighting"),
     IF('Reported Performance Table'!F638="Premium","Premium_Sports_and_Fuel_Pump_CCT", "Sports_and_Fuel_Pump_CCT"),
     IF('Reported Performance Table'!F638="Premium","Premium_Outdoor_CCT","Outdoor_CCT")),
    IF('Reported Performance Table'!F638="Premium","Premium_CCT","Reported_CCT"))))</f>
        <v/>
      </c>
      <c r="K638" t="str">
        <f>IF('Reported Performance Table'!D638="","",IF(J638="LUNA_CCT",VLOOKUP('Reported Performance Table'!D638,'Master List'!$B$45:$E$143,4,FALSE),"Reported_BUG"))</f>
        <v/>
      </c>
      <c r="L638" t="str">
        <f>IF('Reported Performance Table'!D638="","",IF(AND('Reported Performance Table'!$E638="Yes",OR('Reported Performance Table'!$D638='Master List'!$B$45,'Reported Performance Table'!$D638='Master List'!$B$46,'Reported Performance Table'!$D638='Master List'!$B$47,'Reported Performance Table'!$D638='Master List'!$B$49,'Reported Performance Table'!$D638='Master List'!$B$51,'Reported Performance Table'!$D638='Master List'!$B$115,'Reported Performance Table'!$D638='Master List'!$B$118,'Reported Performance Table'!$D638='Master List'!$B$142)),"LUNA_Dimming","Dimming_Capability_and_Range"))</f>
        <v/>
      </c>
    </row>
    <row r="639" spans="1:12" x14ac:dyDescent="0.25">
      <c r="A639" s="54">
        <v>646</v>
      </c>
      <c r="B639" s="55"/>
      <c r="D639" s="21" t="e">
        <f>VLOOKUP('Reported Performance Table'!C639,'Master List'!$B$22:$C$41,2,FALSE)</f>
        <v>#N/A</v>
      </c>
      <c r="E639" t="e">
        <f>VLOOKUP('Reported Performance Table'!D639,'Master List'!$B$45:$C$143,2,FALSE)</f>
        <v>#N/A</v>
      </c>
      <c r="F639" t="e">
        <f>VLOOKUP('Reported Performance Table'!C639,'Master List'!$B$22:$D$42,3,FALSE)</f>
        <v>#N/A</v>
      </c>
      <c r="G639" s="100" t="e">
        <f>VLOOKUP('Reported Performance Table'!B639,'Master List'!$B$11:$D$19,3,FALSE)</f>
        <v>#N/A</v>
      </c>
      <c r="H639" t="e">
        <f t="shared" si="9"/>
        <v>#N/A</v>
      </c>
      <c r="I639" t="e">
        <f>IF(VLOOKUP('Reported Performance Table'!D639,'Master List'!$B$45:$D$143,3,FALSE)="","No",VLOOKUP('Reported Performance Table'!D639,'Master List'!$B$45:$D$143,3,FALSE))</f>
        <v>#N/A</v>
      </c>
      <c r="J639" s="178" t="str">
        <f>IF('Reported Performance Table'!D639="","",
  IF('Reported Performance Table'!E639="Yes",
   IF('Reported Performance Table'!F639="Premium","Premium_LUNA_CCT","LUNA_CCT"),
   IF('Reported Performance Table'!B639="Outdoor Luminaires",
    IF(OR('Reported Performance Table'!D639="Fuel Pump Canopy Luminaires",'Reported Performance Table'!D639="Sports Lighting"),
     IF('Reported Performance Table'!F639="Premium","Premium_Sports_and_Fuel_Pump_CCT", "Sports_and_Fuel_Pump_CCT"),
     IF('Reported Performance Table'!F639="Premium","Premium_Outdoor_CCT","Outdoor_CCT")),
    IF('Reported Performance Table'!F639="Premium","Premium_CCT","Reported_CCT"))))</f>
        <v/>
      </c>
      <c r="K639" t="str">
        <f>IF('Reported Performance Table'!D639="","",IF(J639="LUNA_CCT",VLOOKUP('Reported Performance Table'!D639,'Master List'!$B$45:$E$143,4,FALSE),"Reported_BUG"))</f>
        <v/>
      </c>
      <c r="L639" t="str">
        <f>IF('Reported Performance Table'!D639="","",IF(AND('Reported Performance Table'!$E639="Yes",OR('Reported Performance Table'!$D639='Master List'!$B$45,'Reported Performance Table'!$D639='Master List'!$B$46,'Reported Performance Table'!$D639='Master List'!$B$47,'Reported Performance Table'!$D639='Master List'!$B$49,'Reported Performance Table'!$D639='Master List'!$B$51,'Reported Performance Table'!$D639='Master List'!$B$115,'Reported Performance Table'!$D639='Master List'!$B$118,'Reported Performance Table'!$D639='Master List'!$B$142)),"LUNA_Dimming","Dimming_Capability_and_Range"))</f>
        <v/>
      </c>
    </row>
    <row r="640" spans="1:12" x14ac:dyDescent="0.25">
      <c r="A640" s="54">
        <v>647</v>
      </c>
      <c r="B640" s="55"/>
      <c r="D640" s="21" t="e">
        <f>VLOOKUP('Reported Performance Table'!C640,'Master List'!$B$22:$C$41,2,FALSE)</f>
        <v>#N/A</v>
      </c>
      <c r="E640" t="e">
        <f>VLOOKUP('Reported Performance Table'!D640,'Master List'!$B$45:$C$143,2,FALSE)</f>
        <v>#N/A</v>
      </c>
      <c r="F640" t="e">
        <f>VLOOKUP('Reported Performance Table'!C640,'Master List'!$B$22:$D$42,3,FALSE)</f>
        <v>#N/A</v>
      </c>
      <c r="G640" s="100" t="e">
        <f>VLOOKUP('Reported Performance Table'!B640,'Master List'!$B$11:$D$19,3,FALSE)</f>
        <v>#N/A</v>
      </c>
      <c r="H640" t="e">
        <f t="shared" si="9"/>
        <v>#N/A</v>
      </c>
      <c r="I640" t="e">
        <f>IF(VLOOKUP('Reported Performance Table'!D640,'Master List'!$B$45:$D$143,3,FALSE)="","No",VLOOKUP('Reported Performance Table'!D640,'Master List'!$B$45:$D$143,3,FALSE))</f>
        <v>#N/A</v>
      </c>
      <c r="J640" s="178" t="str">
        <f>IF('Reported Performance Table'!D640="","",
  IF('Reported Performance Table'!E640="Yes",
   IF('Reported Performance Table'!F640="Premium","Premium_LUNA_CCT","LUNA_CCT"),
   IF('Reported Performance Table'!B640="Outdoor Luminaires",
    IF(OR('Reported Performance Table'!D640="Fuel Pump Canopy Luminaires",'Reported Performance Table'!D640="Sports Lighting"),
     IF('Reported Performance Table'!F640="Premium","Premium_Sports_and_Fuel_Pump_CCT", "Sports_and_Fuel_Pump_CCT"),
     IF('Reported Performance Table'!F640="Premium","Premium_Outdoor_CCT","Outdoor_CCT")),
    IF('Reported Performance Table'!F640="Premium","Premium_CCT","Reported_CCT"))))</f>
        <v/>
      </c>
      <c r="K640" t="str">
        <f>IF('Reported Performance Table'!D640="","",IF(J640="LUNA_CCT",VLOOKUP('Reported Performance Table'!D640,'Master List'!$B$45:$E$143,4,FALSE),"Reported_BUG"))</f>
        <v/>
      </c>
      <c r="L640" t="str">
        <f>IF('Reported Performance Table'!D640="","",IF(AND('Reported Performance Table'!$E640="Yes",OR('Reported Performance Table'!$D640='Master List'!$B$45,'Reported Performance Table'!$D640='Master List'!$B$46,'Reported Performance Table'!$D640='Master List'!$B$47,'Reported Performance Table'!$D640='Master List'!$B$49,'Reported Performance Table'!$D640='Master List'!$B$51,'Reported Performance Table'!$D640='Master List'!$B$115,'Reported Performance Table'!$D640='Master List'!$B$118,'Reported Performance Table'!$D640='Master List'!$B$142)),"LUNA_Dimming","Dimming_Capability_and_Range"))</f>
        <v/>
      </c>
    </row>
    <row r="641" spans="1:12" x14ac:dyDescent="0.25">
      <c r="A641" s="54">
        <v>648</v>
      </c>
      <c r="B641" s="55"/>
      <c r="D641" s="21" t="e">
        <f>VLOOKUP('Reported Performance Table'!C641,'Master List'!$B$22:$C$41,2,FALSE)</f>
        <v>#N/A</v>
      </c>
      <c r="E641" t="e">
        <f>VLOOKUP('Reported Performance Table'!D641,'Master List'!$B$45:$C$143,2,FALSE)</f>
        <v>#N/A</v>
      </c>
      <c r="F641" t="e">
        <f>VLOOKUP('Reported Performance Table'!C641,'Master List'!$B$22:$D$42,3,FALSE)</f>
        <v>#N/A</v>
      </c>
      <c r="G641" s="100" t="e">
        <f>VLOOKUP('Reported Performance Table'!B641,'Master List'!$B$11:$D$19,3,FALSE)</f>
        <v>#N/A</v>
      </c>
      <c r="H641" t="e">
        <f t="shared" si="9"/>
        <v>#N/A</v>
      </c>
      <c r="I641" t="e">
        <f>IF(VLOOKUP('Reported Performance Table'!D641,'Master List'!$B$45:$D$143,3,FALSE)="","No",VLOOKUP('Reported Performance Table'!D641,'Master List'!$B$45:$D$143,3,FALSE))</f>
        <v>#N/A</v>
      </c>
      <c r="J641" s="178" t="str">
        <f>IF('Reported Performance Table'!D641="","",
  IF('Reported Performance Table'!E641="Yes",
   IF('Reported Performance Table'!F641="Premium","Premium_LUNA_CCT","LUNA_CCT"),
   IF('Reported Performance Table'!B641="Outdoor Luminaires",
    IF(OR('Reported Performance Table'!D641="Fuel Pump Canopy Luminaires",'Reported Performance Table'!D641="Sports Lighting"),
     IF('Reported Performance Table'!F641="Premium","Premium_Sports_and_Fuel_Pump_CCT", "Sports_and_Fuel_Pump_CCT"),
     IF('Reported Performance Table'!F641="Premium","Premium_Outdoor_CCT","Outdoor_CCT")),
    IF('Reported Performance Table'!F641="Premium","Premium_CCT","Reported_CCT"))))</f>
        <v/>
      </c>
      <c r="K641" t="str">
        <f>IF('Reported Performance Table'!D641="","",IF(J641="LUNA_CCT",VLOOKUP('Reported Performance Table'!D641,'Master List'!$B$45:$E$143,4,FALSE),"Reported_BUG"))</f>
        <v/>
      </c>
      <c r="L641" t="str">
        <f>IF('Reported Performance Table'!D641="","",IF(AND('Reported Performance Table'!$E641="Yes",OR('Reported Performance Table'!$D641='Master List'!$B$45,'Reported Performance Table'!$D641='Master List'!$B$46,'Reported Performance Table'!$D641='Master List'!$B$47,'Reported Performance Table'!$D641='Master List'!$B$49,'Reported Performance Table'!$D641='Master List'!$B$51,'Reported Performance Table'!$D641='Master List'!$B$115,'Reported Performance Table'!$D641='Master List'!$B$118,'Reported Performance Table'!$D641='Master List'!$B$142)),"LUNA_Dimming","Dimming_Capability_and_Range"))</f>
        <v/>
      </c>
    </row>
    <row r="642" spans="1:12" x14ac:dyDescent="0.25">
      <c r="A642" s="54">
        <v>649</v>
      </c>
      <c r="B642" s="55"/>
      <c r="D642" s="21" t="e">
        <f>VLOOKUP('Reported Performance Table'!C642,'Master List'!$B$22:$C$41,2,FALSE)</f>
        <v>#N/A</v>
      </c>
      <c r="E642" t="e">
        <f>VLOOKUP('Reported Performance Table'!D642,'Master List'!$B$45:$C$143,2,FALSE)</f>
        <v>#N/A</v>
      </c>
      <c r="F642" t="e">
        <f>VLOOKUP('Reported Performance Table'!C642,'Master List'!$B$22:$D$42,3,FALSE)</f>
        <v>#N/A</v>
      </c>
      <c r="G642" s="100" t="e">
        <f>VLOOKUP('Reported Performance Table'!B642,'Master List'!$B$11:$D$19,3,FALSE)</f>
        <v>#N/A</v>
      </c>
      <c r="H642" t="e">
        <f t="shared" si="9"/>
        <v>#N/A</v>
      </c>
      <c r="I642" t="e">
        <f>IF(VLOOKUP('Reported Performance Table'!D642,'Master List'!$B$45:$D$143,3,FALSE)="","No",VLOOKUP('Reported Performance Table'!D642,'Master List'!$B$45:$D$143,3,FALSE))</f>
        <v>#N/A</v>
      </c>
      <c r="J642" s="178" t="str">
        <f>IF('Reported Performance Table'!D642="","",
  IF('Reported Performance Table'!E642="Yes",
   IF('Reported Performance Table'!F642="Premium","Premium_LUNA_CCT","LUNA_CCT"),
   IF('Reported Performance Table'!B642="Outdoor Luminaires",
    IF(OR('Reported Performance Table'!D642="Fuel Pump Canopy Luminaires",'Reported Performance Table'!D642="Sports Lighting"),
     IF('Reported Performance Table'!F642="Premium","Premium_Sports_and_Fuel_Pump_CCT", "Sports_and_Fuel_Pump_CCT"),
     IF('Reported Performance Table'!F642="Premium","Premium_Outdoor_CCT","Outdoor_CCT")),
    IF('Reported Performance Table'!F642="Premium","Premium_CCT","Reported_CCT"))))</f>
        <v/>
      </c>
      <c r="K642" t="str">
        <f>IF('Reported Performance Table'!D642="","",IF(J642="LUNA_CCT",VLOOKUP('Reported Performance Table'!D642,'Master List'!$B$45:$E$143,4,FALSE),"Reported_BUG"))</f>
        <v/>
      </c>
      <c r="L642" t="str">
        <f>IF('Reported Performance Table'!D642="","",IF(AND('Reported Performance Table'!$E642="Yes",OR('Reported Performance Table'!$D642='Master List'!$B$45,'Reported Performance Table'!$D642='Master List'!$B$46,'Reported Performance Table'!$D642='Master List'!$B$47,'Reported Performance Table'!$D642='Master List'!$B$49,'Reported Performance Table'!$D642='Master List'!$B$51,'Reported Performance Table'!$D642='Master List'!$B$115,'Reported Performance Table'!$D642='Master List'!$B$118,'Reported Performance Table'!$D642='Master List'!$B$142)),"LUNA_Dimming","Dimming_Capability_and_Range"))</f>
        <v/>
      </c>
    </row>
    <row r="643" spans="1:12" x14ac:dyDescent="0.25">
      <c r="A643" s="54">
        <v>650</v>
      </c>
      <c r="B643" s="55"/>
      <c r="D643" s="21" t="e">
        <f>VLOOKUP('Reported Performance Table'!C643,'Master List'!$B$22:$C$41,2,FALSE)</f>
        <v>#N/A</v>
      </c>
      <c r="E643" t="e">
        <f>VLOOKUP('Reported Performance Table'!D643,'Master List'!$B$45:$C$143,2,FALSE)</f>
        <v>#N/A</v>
      </c>
      <c r="F643" t="e">
        <f>VLOOKUP('Reported Performance Table'!C643,'Master List'!$B$22:$D$42,3,FALSE)</f>
        <v>#N/A</v>
      </c>
      <c r="G643" s="100" t="e">
        <f>VLOOKUP('Reported Performance Table'!B643,'Master List'!$B$11:$D$19,3,FALSE)</f>
        <v>#N/A</v>
      </c>
      <c r="H643" t="e">
        <f t="shared" si="9"/>
        <v>#N/A</v>
      </c>
      <c r="I643" t="e">
        <f>IF(VLOOKUP('Reported Performance Table'!D643,'Master List'!$B$45:$D$143,3,FALSE)="","No",VLOOKUP('Reported Performance Table'!D643,'Master List'!$B$45:$D$143,3,FALSE))</f>
        <v>#N/A</v>
      </c>
      <c r="J643" s="178" t="str">
        <f>IF('Reported Performance Table'!D643="","",
  IF('Reported Performance Table'!E643="Yes",
   IF('Reported Performance Table'!F643="Premium","Premium_LUNA_CCT","LUNA_CCT"),
   IF('Reported Performance Table'!B643="Outdoor Luminaires",
    IF(OR('Reported Performance Table'!D643="Fuel Pump Canopy Luminaires",'Reported Performance Table'!D643="Sports Lighting"),
     IF('Reported Performance Table'!F643="Premium","Premium_Sports_and_Fuel_Pump_CCT", "Sports_and_Fuel_Pump_CCT"),
     IF('Reported Performance Table'!F643="Premium","Premium_Outdoor_CCT","Outdoor_CCT")),
    IF('Reported Performance Table'!F643="Premium","Premium_CCT","Reported_CCT"))))</f>
        <v/>
      </c>
      <c r="K643" t="str">
        <f>IF('Reported Performance Table'!D643="","",IF(J643="LUNA_CCT",VLOOKUP('Reported Performance Table'!D643,'Master List'!$B$45:$E$143,4,FALSE),"Reported_BUG"))</f>
        <v/>
      </c>
      <c r="L643" t="str">
        <f>IF('Reported Performance Table'!D643="","",IF(AND('Reported Performance Table'!$E643="Yes",OR('Reported Performance Table'!$D643='Master List'!$B$45,'Reported Performance Table'!$D643='Master List'!$B$46,'Reported Performance Table'!$D643='Master List'!$B$47,'Reported Performance Table'!$D643='Master List'!$B$49,'Reported Performance Table'!$D643='Master List'!$B$51,'Reported Performance Table'!$D643='Master List'!$B$115,'Reported Performance Table'!$D643='Master List'!$B$118,'Reported Performance Table'!$D643='Master List'!$B$142)),"LUNA_Dimming","Dimming_Capability_and_Range"))</f>
        <v/>
      </c>
    </row>
    <row r="644" spans="1:12" x14ac:dyDescent="0.25">
      <c r="A644" s="54">
        <v>651</v>
      </c>
      <c r="B644" s="55"/>
      <c r="D644" s="21" t="e">
        <f>VLOOKUP('Reported Performance Table'!C644,'Master List'!$B$22:$C$41,2,FALSE)</f>
        <v>#N/A</v>
      </c>
      <c r="E644" t="e">
        <f>VLOOKUP('Reported Performance Table'!D644,'Master List'!$B$45:$C$143,2,FALSE)</f>
        <v>#N/A</v>
      </c>
      <c r="F644" t="e">
        <f>VLOOKUP('Reported Performance Table'!C644,'Master List'!$B$22:$D$42,3,FALSE)</f>
        <v>#N/A</v>
      </c>
      <c r="G644" s="100" t="e">
        <f>VLOOKUP('Reported Performance Table'!B644,'Master List'!$B$11:$D$19,3,FALSE)</f>
        <v>#N/A</v>
      </c>
      <c r="H644" t="e">
        <f t="shared" si="9"/>
        <v>#N/A</v>
      </c>
      <c r="I644" t="e">
        <f>IF(VLOOKUP('Reported Performance Table'!D644,'Master List'!$B$45:$D$143,3,FALSE)="","No",VLOOKUP('Reported Performance Table'!D644,'Master List'!$B$45:$D$143,3,FALSE))</f>
        <v>#N/A</v>
      </c>
      <c r="J644" s="178" t="str">
        <f>IF('Reported Performance Table'!D644="","",
  IF('Reported Performance Table'!E644="Yes",
   IF('Reported Performance Table'!F644="Premium","Premium_LUNA_CCT","LUNA_CCT"),
   IF('Reported Performance Table'!B644="Outdoor Luminaires",
    IF(OR('Reported Performance Table'!D644="Fuel Pump Canopy Luminaires",'Reported Performance Table'!D644="Sports Lighting"),
     IF('Reported Performance Table'!F644="Premium","Premium_Sports_and_Fuel_Pump_CCT", "Sports_and_Fuel_Pump_CCT"),
     IF('Reported Performance Table'!F644="Premium","Premium_Outdoor_CCT","Outdoor_CCT")),
    IF('Reported Performance Table'!F644="Premium","Premium_CCT","Reported_CCT"))))</f>
        <v/>
      </c>
      <c r="K644" t="str">
        <f>IF('Reported Performance Table'!D644="","",IF(J644="LUNA_CCT",VLOOKUP('Reported Performance Table'!D644,'Master List'!$B$45:$E$143,4,FALSE),"Reported_BUG"))</f>
        <v/>
      </c>
      <c r="L644" t="str">
        <f>IF('Reported Performance Table'!D644="","",IF(AND('Reported Performance Table'!$E644="Yes",OR('Reported Performance Table'!$D644='Master List'!$B$45,'Reported Performance Table'!$D644='Master List'!$B$46,'Reported Performance Table'!$D644='Master List'!$B$47,'Reported Performance Table'!$D644='Master List'!$B$49,'Reported Performance Table'!$D644='Master List'!$B$51,'Reported Performance Table'!$D644='Master List'!$B$115,'Reported Performance Table'!$D644='Master List'!$B$118,'Reported Performance Table'!$D644='Master List'!$B$142)),"LUNA_Dimming","Dimming_Capability_and_Range"))</f>
        <v/>
      </c>
    </row>
    <row r="645" spans="1:12" x14ac:dyDescent="0.25">
      <c r="A645" s="54">
        <v>652</v>
      </c>
      <c r="B645" s="55"/>
      <c r="D645" s="21" t="e">
        <f>VLOOKUP('Reported Performance Table'!C645,'Master List'!$B$22:$C$41,2,FALSE)</f>
        <v>#N/A</v>
      </c>
      <c r="E645" t="e">
        <f>VLOOKUP('Reported Performance Table'!D645,'Master List'!$B$45:$C$143,2,FALSE)</f>
        <v>#N/A</v>
      </c>
      <c r="F645" t="e">
        <f>VLOOKUP('Reported Performance Table'!C645,'Master List'!$B$22:$D$42,3,FALSE)</f>
        <v>#N/A</v>
      </c>
      <c r="G645" s="100" t="e">
        <f>VLOOKUP('Reported Performance Table'!B645,'Master List'!$B$11:$D$19,3,FALSE)</f>
        <v>#N/A</v>
      </c>
      <c r="H645" t="e">
        <f t="shared" si="9"/>
        <v>#N/A</v>
      </c>
      <c r="I645" t="e">
        <f>IF(VLOOKUP('Reported Performance Table'!D645,'Master List'!$B$45:$D$143,3,FALSE)="","No",VLOOKUP('Reported Performance Table'!D645,'Master List'!$B$45:$D$143,3,FALSE))</f>
        <v>#N/A</v>
      </c>
      <c r="J645" s="178" t="str">
        <f>IF('Reported Performance Table'!D645="","",
  IF('Reported Performance Table'!E645="Yes",
   IF('Reported Performance Table'!F645="Premium","Premium_LUNA_CCT","LUNA_CCT"),
   IF('Reported Performance Table'!B645="Outdoor Luminaires",
    IF(OR('Reported Performance Table'!D645="Fuel Pump Canopy Luminaires",'Reported Performance Table'!D645="Sports Lighting"),
     IF('Reported Performance Table'!F645="Premium","Premium_Sports_and_Fuel_Pump_CCT", "Sports_and_Fuel_Pump_CCT"),
     IF('Reported Performance Table'!F645="Premium","Premium_Outdoor_CCT","Outdoor_CCT")),
    IF('Reported Performance Table'!F645="Premium","Premium_CCT","Reported_CCT"))))</f>
        <v/>
      </c>
      <c r="K645" t="str">
        <f>IF('Reported Performance Table'!D645="","",IF(J645="LUNA_CCT",VLOOKUP('Reported Performance Table'!D645,'Master List'!$B$45:$E$143,4,FALSE),"Reported_BUG"))</f>
        <v/>
      </c>
      <c r="L645" t="str">
        <f>IF('Reported Performance Table'!D645="","",IF(AND('Reported Performance Table'!$E645="Yes",OR('Reported Performance Table'!$D645='Master List'!$B$45,'Reported Performance Table'!$D645='Master List'!$B$46,'Reported Performance Table'!$D645='Master List'!$B$47,'Reported Performance Table'!$D645='Master List'!$B$49,'Reported Performance Table'!$D645='Master List'!$B$51,'Reported Performance Table'!$D645='Master List'!$B$115,'Reported Performance Table'!$D645='Master List'!$B$118,'Reported Performance Table'!$D645='Master List'!$B$142)),"LUNA_Dimming","Dimming_Capability_and_Range"))</f>
        <v/>
      </c>
    </row>
    <row r="646" spans="1:12" x14ac:dyDescent="0.25">
      <c r="A646" s="54">
        <v>653</v>
      </c>
      <c r="B646" s="55"/>
      <c r="D646" s="21" t="e">
        <f>VLOOKUP('Reported Performance Table'!C646,'Master List'!$B$22:$C$41,2,FALSE)</f>
        <v>#N/A</v>
      </c>
      <c r="E646" t="e">
        <f>VLOOKUP('Reported Performance Table'!D646,'Master List'!$B$45:$C$143,2,FALSE)</f>
        <v>#N/A</v>
      </c>
      <c r="F646" t="e">
        <f>VLOOKUP('Reported Performance Table'!C646,'Master List'!$B$22:$D$42,3,FALSE)</f>
        <v>#N/A</v>
      </c>
      <c r="G646" s="100" t="e">
        <f>VLOOKUP('Reported Performance Table'!B646,'Master List'!$B$11:$D$19,3,FALSE)</f>
        <v>#N/A</v>
      </c>
      <c r="H646" t="e">
        <f t="shared" si="9"/>
        <v>#N/A</v>
      </c>
      <c r="I646" t="e">
        <f>IF(VLOOKUP('Reported Performance Table'!D646,'Master List'!$B$45:$D$143,3,FALSE)="","No",VLOOKUP('Reported Performance Table'!D646,'Master List'!$B$45:$D$143,3,FALSE))</f>
        <v>#N/A</v>
      </c>
      <c r="J646" s="178" t="str">
        <f>IF('Reported Performance Table'!D646="","",
  IF('Reported Performance Table'!E646="Yes",
   IF('Reported Performance Table'!F646="Premium","Premium_LUNA_CCT","LUNA_CCT"),
   IF('Reported Performance Table'!B646="Outdoor Luminaires",
    IF(OR('Reported Performance Table'!D646="Fuel Pump Canopy Luminaires",'Reported Performance Table'!D646="Sports Lighting"),
     IF('Reported Performance Table'!F646="Premium","Premium_Sports_and_Fuel_Pump_CCT", "Sports_and_Fuel_Pump_CCT"),
     IF('Reported Performance Table'!F646="Premium","Premium_Outdoor_CCT","Outdoor_CCT")),
    IF('Reported Performance Table'!F646="Premium","Premium_CCT","Reported_CCT"))))</f>
        <v/>
      </c>
      <c r="K646" t="str">
        <f>IF('Reported Performance Table'!D646="","",IF(J646="LUNA_CCT",VLOOKUP('Reported Performance Table'!D646,'Master List'!$B$45:$E$143,4,FALSE),"Reported_BUG"))</f>
        <v/>
      </c>
      <c r="L646" t="str">
        <f>IF('Reported Performance Table'!D646="","",IF(AND('Reported Performance Table'!$E646="Yes",OR('Reported Performance Table'!$D646='Master List'!$B$45,'Reported Performance Table'!$D646='Master List'!$B$46,'Reported Performance Table'!$D646='Master List'!$B$47,'Reported Performance Table'!$D646='Master List'!$B$49,'Reported Performance Table'!$D646='Master List'!$B$51,'Reported Performance Table'!$D646='Master List'!$B$115,'Reported Performance Table'!$D646='Master List'!$B$118,'Reported Performance Table'!$D646='Master List'!$B$142)),"LUNA_Dimming","Dimming_Capability_and_Range"))</f>
        <v/>
      </c>
    </row>
    <row r="647" spans="1:12" x14ac:dyDescent="0.25">
      <c r="A647" s="54">
        <v>654</v>
      </c>
      <c r="B647" s="55"/>
      <c r="D647" s="21" t="e">
        <f>VLOOKUP('Reported Performance Table'!C647,'Master List'!$B$22:$C$41,2,FALSE)</f>
        <v>#N/A</v>
      </c>
      <c r="E647" t="e">
        <f>VLOOKUP('Reported Performance Table'!D647,'Master List'!$B$45:$C$143,2,FALSE)</f>
        <v>#N/A</v>
      </c>
      <c r="F647" t="e">
        <f>VLOOKUP('Reported Performance Table'!C647,'Master List'!$B$22:$D$42,3,FALSE)</f>
        <v>#N/A</v>
      </c>
      <c r="G647" s="100" t="e">
        <f>VLOOKUP('Reported Performance Table'!B647,'Master List'!$B$11:$D$19,3,FALSE)</f>
        <v>#N/A</v>
      </c>
      <c r="H647" t="e">
        <f t="shared" si="9"/>
        <v>#N/A</v>
      </c>
      <c r="I647" t="e">
        <f>IF(VLOOKUP('Reported Performance Table'!D647,'Master List'!$B$45:$D$143,3,FALSE)="","No",VLOOKUP('Reported Performance Table'!D647,'Master List'!$B$45:$D$143,3,FALSE))</f>
        <v>#N/A</v>
      </c>
      <c r="J647" s="178" t="str">
        <f>IF('Reported Performance Table'!D647="","",
  IF('Reported Performance Table'!E647="Yes",
   IF('Reported Performance Table'!F647="Premium","Premium_LUNA_CCT","LUNA_CCT"),
   IF('Reported Performance Table'!B647="Outdoor Luminaires",
    IF(OR('Reported Performance Table'!D647="Fuel Pump Canopy Luminaires",'Reported Performance Table'!D647="Sports Lighting"),
     IF('Reported Performance Table'!F647="Premium","Premium_Sports_and_Fuel_Pump_CCT", "Sports_and_Fuel_Pump_CCT"),
     IF('Reported Performance Table'!F647="Premium","Premium_Outdoor_CCT","Outdoor_CCT")),
    IF('Reported Performance Table'!F647="Premium","Premium_CCT","Reported_CCT"))))</f>
        <v/>
      </c>
      <c r="K647" t="str">
        <f>IF('Reported Performance Table'!D647="","",IF(J647="LUNA_CCT",VLOOKUP('Reported Performance Table'!D647,'Master List'!$B$45:$E$143,4,FALSE),"Reported_BUG"))</f>
        <v/>
      </c>
      <c r="L647" t="str">
        <f>IF('Reported Performance Table'!D647="","",IF(AND('Reported Performance Table'!$E647="Yes",OR('Reported Performance Table'!$D647='Master List'!$B$45,'Reported Performance Table'!$D647='Master List'!$B$46,'Reported Performance Table'!$D647='Master List'!$B$47,'Reported Performance Table'!$D647='Master List'!$B$49,'Reported Performance Table'!$D647='Master List'!$B$51,'Reported Performance Table'!$D647='Master List'!$B$115,'Reported Performance Table'!$D647='Master List'!$B$118,'Reported Performance Table'!$D647='Master List'!$B$142)),"LUNA_Dimming","Dimming_Capability_and_Range"))</f>
        <v/>
      </c>
    </row>
    <row r="648" spans="1:12" x14ac:dyDescent="0.25">
      <c r="A648" s="54">
        <v>655</v>
      </c>
      <c r="B648" s="55"/>
      <c r="D648" s="21" t="e">
        <f>VLOOKUP('Reported Performance Table'!C648,'Master List'!$B$22:$C$41,2,FALSE)</f>
        <v>#N/A</v>
      </c>
      <c r="E648" t="e">
        <f>VLOOKUP('Reported Performance Table'!D648,'Master List'!$B$45:$C$143,2,FALSE)</f>
        <v>#N/A</v>
      </c>
      <c r="F648" t="e">
        <f>VLOOKUP('Reported Performance Table'!C648,'Master List'!$B$22:$D$42,3,FALSE)</f>
        <v>#N/A</v>
      </c>
      <c r="G648" s="100" t="e">
        <f>VLOOKUP('Reported Performance Table'!B648,'Master List'!$B$11:$D$19,3,FALSE)</f>
        <v>#N/A</v>
      </c>
      <c r="H648" t="e">
        <f t="shared" si="9"/>
        <v>#N/A</v>
      </c>
      <c r="I648" t="e">
        <f>IF(VLOOKUP('Reported Performance Table'!D648,'Master List'!$B$45:$D$143,3,FALSE)="","No",VLOOKUP('Reported Performance Table'!D648,'Master List'!$B$45:$D$143,3,FALSE))</f>
        <v>#N/A</v>
      </c>
      <c r="J648" s="178" t="str">
        <f>IF('Reported Performance Table'!D648="","",
  IF('Reported Performance Table'!E648="Yes",
   IF('Reported Performance Table'!F648="Premium","Premium_LUNA_CCT","LUNA_CCT"),
   IF('Reported Performance Table'!B648="Outdoor Luminaires",
    IF(OR('Reported Performance Table'!D648="Fuel Pump Canopy Luminaires",'Reported Performance Table'!D648="Sports Lighting"),
     IF('Reported Performance Table'!F648="Premium","Premium_Sports_and_Fuel_Pump_CCT", "Sports_and_Fuel_Pump_CCT"),
     IF('Reported Performance Table'!F648="Premium","Premium_Outdoor_CCT","Outdoor_CCT")),
    IF('Reported Performance Table'!F648="Premium","Premium_CCT","Reported_CCT"))))</f>
        <v/>
      </c>
      <c r="K648" t="str">
        <f>IF('Reported Performance Table'!D648="","",IF(J648="LUNA_CCT",VLOOKUP('Reported Performance Table'!D648,'Master List'!$B$45:$E$143,4,FALSE),"Reported_BUG"))</f>
        <v/>
      </c>
      <c r="L648" t="str">
        <f>IF('Reported Performance Table'!D648="","",IF(AND('Reported Performance Table'!$E648="Yes",OR('Reported Performance Table'!$D648='Master List'!$B$45,'Reported Performance Table'!$D648='Master List'!$B$46,'Reported Performance Table'!$D648='Master List'!$B$47,'Reported Performance Table'!$D648='Master List'!$B$49,'Reported Performance Table'!$D648='Master List'!$B$51,'Reported Performance Table'!$D648='Master List'!$B$115,'Reported Performance Table'!$D648='Master List'!$B$118,'Reported Performance Table'!$D648='Master List'!$B$142)),"LUNA_Dimming","Dimming_Capability_and_Range"))</f>
        <v/>
      </c>
    </row>
    <row r="649" spans="1:12" x14ac:dyDescent="0.25">
      <c r="A649" s="54">
        <v>656</v>
      </c>
      <c r="B649" s="55"/>
      <c r="D649" s="21" t="e">
        <f>VLOOKUP('Reported Performance Table'!C649,'Master List'!$B$22:$C$41,2,FALSE)</f>
        <v>#N/A</v>
      </c>
      <c r="E649" t="e">
        <f>VLOOKUP('Reported Performance Table'!D649,'Master List'!$B$45:$C$143,2,FALSE)</f>
        <v>#N/A</v>
      </c>
      <c r="F649" t="e">
        <f>VLOOKUP('Reported Performance Table'!C649,'Master List'!$B$22:$D$42,3,FALSE)</f>
        <v>#N/A</v>
      </c>
      <c r="G649" s="100" t="e">
        <f>VLOOKUP('Reported Performance Table'!B649,'Master List'!$B$11:$D$19,3,FALSE)</f>
        <v>#N/A</v>
      </c>
      <c r="H649" t="e">
        <f t="shared" si="9"/>
        <v>#N/A</v>
      </c>
      <c r="I649" t="e">
        <f>IF(VLOOKUP('Reported Performance Table'!D649,'Master List'!$B$45:$D$143,3,FALSE)="","No",VLOOKUP('Reported Performance Table'!D649,'Master List'!$B$45:$D$143,3,FALSE))</f>
        <v>#N/A</v>
      </c>
      <c r="J649" s="178" t="str">
        <f>IF('Reported Performance Table'!D649="","",
  IF('Reported Performance Table'!E649="Yes",
   IF('Reported Performance Table'!F649="Premium","Premium_LUNA_CCT","LUNA_CCT"),
   IF('Reported Performance Table'!B649="Outdoor Luminaires",
    IF(OR('Reported Performance Table'!D649="Fuel Pump Canopy Luminaires",'Reported Performance Table'!D649="Sports Lighting"),
     IF('Reported Performance Table'!F649="Premium","Premium_Sports_and_Fuel_Pump_CCT", "Sports_and_Fuel_Pump_CCT"),
     IF('Reported Performance Table'!F649="Premium","Premium_Outdoor_CCT","Outdoor_CCT")),
    IF('Reported Performance Table'!F649="Premium","Premium_CCT","Reported_CCT"))))</f>
        <v/>
      </c>
      <c r="K649" t="str">
        <f>IF('Reported Performance Table'!D649="","",IF(J649="LUNA_CCT",VLOOKUP('Reported Performance Table'!D649,'Master List'!$B$45:$E$143,4,FALSE),"Reported_BUG"))</f>
        <v/>
      </c>
      <c r="L649" t="str">
        <f>IF('Reported Performance Table'!D649="","",IF(AND('Reported Performance Table'!$E649="Yes",OR('Reported Performance Table'!$D649='Master List'!$B$45,'Reported Performance Table'!$D649='Master List'!$B$46,'Reported Performance Table'!$D649='Master List'!$B$47,'Reported Performance Table'!$D649='Master List'!$B$49,'Reported Performance Table'!$D649='Master List'!$B$51,'Reported Performance Table'!$D649='Master List'!$B$115,'Reported Performance Table'!$D649='Master List'!$B$118,'Reported Performance Table'!$D649='Master List'!$B$142)),"LUNA_Dimming","Dimming_Capability_and_Range"))</f>
        <v/>
      </c>
    </row>
    <row r="650" spans="1:12" x14ac:dyDescent="0.25">
      <c r="A650" s="54">
        <v>657</v>
      </c>
      <c r="B650" s="55"/>
      <c r="D650" s="21" t="e">
        <f>VLOOKUP('Reported Performance Table'!C650,'Master List'!$B$22:$C$41,2,FALSE)</f>
        <v>#N/A</v>
      </c>
      <c r="E650" t="e">
        <f>VLOOKUP('Reported Performance Table'!D650,'Master List'!$B$45:$C$143,2,FALSE)</f>
        <v>#N/A</v>
      </c>
      <c r="F650" t="e">
        <f>VLOOKUP('Reported Performance Table'!C650,'Master List'!$B$22:$D$42,3,FALSE)</f>
        <v>#N/A</v>
      </c>
      <c r="G650" s="100" t="e">
        <f>VLOOKUP('Reported Performance Table'!B650,'Master List'!$B$11:$D$19,3,FALSE)</f>
        <v>#N/A</v>
      </c>
      <c r="H650" t="e">
        <f t="shared" si="9"/>
        <v>#N/A</v>
      </c>
      <c r="I650" t="e">
        <f>IF(VLOOKUP('Reported Performance Table'!D650,'Master List'!$B$45:$D$143,3,FALSE)="","No",VLOOKUP('Reported Performance Table'!D650,'Master List'!$B$45:$D$143,3,FALSE))</f>
        <v>#N/A</v>
      </c>
      <c r="J650" s="178" t="str">
        <f>IF('Reported Performance Table'!D650="","",
  IF('Reported Performance Table'!E650="Yes",
   IF('Reported Performance Table'!F650="Premium","Premium_LUNA_CCT","LUNA_CCT"),
   IF('Reported Performance Table'!B650="Outdoor Luminaires",
    IF(OR('Reported Performance Table'!D650="Fuel Pump Canopy Luminaires",'Reported Performance Table'!D650="Sports Lighting"),
     IF('Reported Performance Table'!F650="Premium","Premium_Sports_and_Fuel_Pump_CCT", "Sports_and_Fuel_Pump_CCT"),
     IF('Reported Performance Table'!F650="Premium","Premium_Outdoor_CCT","Outdoor_CCT")),
    IF('Reported Performance Table'!F650="Premium","Premium_CCT","Reported_CCT"))))</f>
        <v/>
      </c>
      <c r="K650" t="str">
        <f>IF('Reported Performance Table'!D650="","",IF(J650="LUNA_CCT",VLOOKUP('Reported Performance Table'!D650,'Master List'!$B$45:$E$143,4,FALSE),"Reported_BUG"))</f>
        <v/>
      </c>
      <c r="L650" t="str">
        <f>IF('Reported Performance Table'!D650="","",IF(AND('Reported Performance Table'!$E650="Yes",OR('Reported Performance Table'!$D650='Master List'!$B$45,'Reported Performance Table'!$D650='Master List'!$B$46,'Reported Performance Table'!$D650='Master List'!$B$47,'Reported Performance Table'!$D650='Master List'!$B$49,'Reported Performance Table'!$D650='Master List'!$B$51,'Reported Performance Table'!$D650='Master List'!$B$115,'Reported Performance Table'!$D650='Master List'!$B$118,'Reported Performance Table'!$D650='Master List'!$B$142)),"LUNA_Dimming","Dimming_Capability_and_Range"))</f>
        <v/>
      </c>
    </row>
    <row r="651" spans="1:12" x14ac:dyDescent="0.25">
      <c r="A651" s="54">
        <v>658</v>
      </c>
      <c r="B651" s="55"/>
      <c r="D651" s="21" t="e">
        <f>VLOOKUP('Reported Performance Table'!C651,'Master List'!$B$22:$C$41,2,FALSE)</f>
        <v>#N/A</v>
      </c>
      <c r="E651" t="e">
        <f>VLOOKUP('Reported Performance Table'!D651,'Master List'!$B$45:$C$143,2,FALSE)</f>
        <v>#N/A</v>
      </c>
      <c r="F651" t="e">
        <f>VLOOKUP('Reported Performance Table'!C651,'Master List'!$B$22:$D$42,3,FALSE)</f>
        <v>#N/A</v>
      </c>
      <c r="G651" s="100" t="e">
        <f>VLOOKUP('Reported Performance Table'!B651,'Master List'!$B$11:$D$19,3,FALSE)</f>
        <v>#N/A</v>
      </c>
      <c r="H651" t="e">
        <f t="shared" ref="H651:H714" si="10">CONCATENATE(F651,G651)</f>
        <v>#N/A</v>
      </c>
      <c r="I651" t="e">
        <f>IF(VLOOKUP('Reported Performance Table'!D651,'Master List'!$B$45:$D$143,3,FALSE)="","No",VLOOKUP('Reported Performance Table'!D651,'Master List'!$B$45:$D$143,3,FALSE))</f>
        <v>#N/A</v>
      </c>
      <c r="J651" s="178" t="str">
        <f>IF('Reported Performance Table'!D651="","",
  IF('Reported Performance Table'!E651="Yes",
   IF('Reported Performance Table'!F651="Premium","Premium_LUNA_CCT","LUNA_CCT"),
   IF('Reported Performance Table'!B651="Outdoor Luminaires",
    IF(OR('Reported Performance Table'!D651="Fuel Pump Canopy Luminaires",'Reported Performance Table'!D651="Sports Lighting"),
     IF('Reported Performance Table'!F651="Premium","Premium_Sports_and_Fuel_Pump_CCT", "Sports_and_Fuel_Pump_CCT"),
     IF('Reported Performance Table'!F651="Premium","Premium_Outdoor_CCT","Outdoor_CCT")),
    IF('Reported Performance Table'!F651="Premium","Premium_CCT","Reported_CCT"))))</f>
        <v/>
      </c>
      <c r="K651" t="str">
        <f>IF('Reported Performance Table'!D651="","",IF(J651="LUNA_CCT",VLOOKUP('Reported Performance Table'!D651,'Master List'!$B$45:$E$143,4,FALSE),"Reported_BUG"))</f>
        <v/>
      </c>
      <c r="L651" t="str">
        <f>IF('Reported Performance Table'!D651="","",IF(AND('Reported Performance Table'!$E651="Yes",OR('Reported Performance Table'!$D651='Master List'!$B$45,'Reported Performance Table'!$D651='Master List'!$B$46,'Reported Performance Table'!$D651='Master List'!$B$47,'Reported Performance Table'!$D651='Master List'!$B$49,'Reported Performance Table'!$D651='Master List'!$B$51,'Reported Performance Table'!$D651='Master List'!$B$115,'Reported Performance Table'!$D651='Master List'!$B$118,'Reported Performance Table'!$D651='Master List'!$B$142)),"LUNA_Dimming","Dimming_Capability_and_Range"))</f>
        <v/>
      </c>
    </row>
    <row r="652" spans="1:12" x14ac:dyDescent="0.25">
      <c r="A652" s="54">
        <v>659</v>
      </c>
      <c r="B652" s="55"/>
      <c r="D652" s="21" t="e">
        <f>VLOOKUP('Reported Performance Table'!C652,'Master List'!$B$22:$C$41,2,FALSE)</f>
        <v>#N/A</v>
      </c>
      <c r="E652" t="e">
        <f>VLOOKUP('Reported Performance Table'!D652,'Master List'!$B$45:$C$143,2,FALSE)</f>
        <v>#N/A</v>
      </c>
      <c r="F652" t="e">
        <f>VLOOKUP('Reported Performance Table'!C652,'Master List'!$B$22:$D$42,3,FALSE)</f>
        <v>#N/A</v>
      </c>
      <c r="G652" s="100" t="e">
        <f>VLOOKUP('Reported Performance Table'!B652,'Master List'!$B$11:$D$19,3,FALSE)</f>
        <v>#N/A</v>
      </c>
      <c r="H652" t="e">
        <f t="shared" si="10"/>
        <v>#N/A</v>
      </c>
      <c r="I652" t="e">
        <f>IF(VLOOKUP('Reported Performance Table'!D652,'Master List'!$B$45:$D$143,3,FALSE)="","No",VLOOKUP('Reported Performance Table'!D652,'Master List'!$B$45:$D$143,3,FALSE))</f>
        <v>#N/A</v>
      </c>
      <c r="J652" s="178" t="str">
        <f>IF('Reported Performance Table'!D652="","",
  IF('Reported Performance Table'!E652="Yes",
   IF('Reported Performance Table'!F652="Premium","Premium_LUNA_CCT","LUNA_CCT"),
   IF('Reported Performance Table'!B652="Outdoor Luminaires",
    IF(OR('Reported Performance Table'!D652="Fuel Pump Canopy Luminaires",'Reported Performance Table'!D652="Sports Lighting"),
     IF('Reported Performance Table'!F652="Premium","Premium_Sports_and_Fuel_Pump_CCT", "Sports_and_Fuel_Pump_CCT"),
     IF('Reported Performance Table'!F652="Premium","Premium_Outdoor_CCT","Outdoor_CCT")),
    IF('Reported Performance Table'!F652="Premium","Premium_CCT","Reported_CCT"))))</f>
        <v/>
      </c>
      <c r="K652" t="str">
        <f>IF('Reported Performance Table'!D652="","",IF(J652="LUNA_CCT",VLOOKUP('Reported Performance Table'!D652,'Master List'!$B$45:$E$143,4,FALSE),"Reported_BUG"))</f>
        <v/>
      </c>
      <c r="L652" t="str">
        <f>IF('Reported Performance Table'!D652="","",IF(AND('Reported Performance Table'!$E652="Yes",OR('Reported Performance Table'!$D652='Master List'!$B$45,'Reported Performance Table'!$D652='Master List'!$B$46,'Reported Performance Table'!$D652='Master List'!$B$47,'Reported Performance Table'!$D652='Master List'!$B$49,'Reported Performance Table'!$D652='Master List'!$B$51,'Reported Performance Table'!$D652='Master List'!$B$115,'Reported Performance Table'!$D652='Master List'!$B$118,'Reported Performance Table'!$D652='Master List'!$B$142)),"LUNA_Dimming","Dimming_Capability_and_Range"))</f>
        <v/>
      </c>
    </row>
    <row r="653" spans="1:12" x14ac:dyDescent="0.25">
      <c r="A653" s="54">
        <v>660</v>
      </c>
      <c r="B653" s="55"/>
      <c r="D653" s="21" t="e">
        <f>VLOOKUP('Reported Performance Table'!C653,'Master List'!$B$22:$C$41,2,FALSE)</f>
        <v>#N/A</v>
      </c>
      <c r="E653" t="e">
        <f>VLOOKUP('Reported Performance Table'!D653,'Master List'!$B$45:$C$143,2,FALSE)</f>
        <v>#N/A</v>
      </c>
      <c r="F653" t="e">
        <f>VLOOKUP('Reported Performance Table'!C653,'Master List'!$B$22:$D$42,3,FALSE)</f>
        <v>#N/A</v>
      </c>
      <c r="G653" s="100" t="e">
        <f>VLOOKUP('Reported Performance Table'!B653,'Master List'!$B$11:$D$19,3,FALSE)</f>
        <v>#N/A</v>
      </c>
      <c r="H653" t="e">
        <f t="shared" si="10"/>
        <v>#N/A</v>
      </c>
      <c r="I653" t="e">
        <f>IF(VLOOKUP('Reported Performance Table'!D653,'Master List'!$B$45:$D$143,3,FALSE)="","No",VLOOKUP('Reported Performance Table'!D653,'Master List'!$B$45:$D$143,3,FALSE))</f>
        <v>#N/A</v>
      </c>
      <c r="J653" s="178" t="str">
        <f>IF('Reported Performance Table'!D653="","",
  IF('Reported Performance Table'!E653="Yes",
   IF('Reported Performance Table'!F653="Premium","Premium_LUNA_CCT","LUNA_CCT"),
   IF('Reported Performance Table'!B653="Outdoor Luminaires",
    IF(OR('Reported Performance Table'!D653="Fuel Pump Canopy Luminaires",'Reported Performance Table'!D653="Sports Lighting"),
     IF('Reported Performance Table'!F653="Premium","Premium_Sports_and_Fuel_Pump_CCT", "Sports_and_Fuel_Pump_CCT"),
     IF('Reported Performance Table'!F653="Premium","Premium_Outdoor_CCT","Outdoor_CCT")),
    IF('Reported Performance Table'!F653="Premium","Premium_CCT","Reported_CCT"))))</f>
        <v/>
      </c>
      <c r="K653" t="str">
        <f>IF('Reported Performance Table'!D653="","",IF(J653="LUNA_CCT",VLOOKUP('Reported Performance Table'!D653,'Master List'!$B$45:$E$143,4,FALSE),"Reported_BUG"))</f>
        <v/>
      </c>
      <c r="L653" t="str">
        <f>IF('Reported Performance Table'!D653="","",IF(AND('Reported Performance Table'!$E653="Yes",OR('Reported Performance Table'!$D653='Master List'!$B$45,'Reported Performance Table'!$D653='Master List'!$B$46,'Reported Performance Table'!$D653='Master List'!$B$47,'Reported Performance Table'!$D653='Master List'!$B$49,'Reported Performance Table'!$D653='Master List'!$B$51,'Reported Performance Table'!$D653='Master List'!$B$115,'Reported Performance Table'!$D653='Master List'!$B$118,'Reported Performance Table'!$D653='Master List'!$B$142)),"LUNA_Dimming","Dimming_Capability_and_Range"))</f>
        <v/>
      </c>
    </row>
    <row r="654" spans="1:12" x14ac:dyDescent="0.25">
      <c r="A654" s="54">
        <v>661</v>
      </c>
      <c r="B654" s="55"/>
      <c r="D654" s="21" t="e">
        <f>VLOOKUP('Reported Performance Table'!C654,'Master List'!$B$22:$C$41,2,FALSE)</f>
        <v>#N/A</v>
      </c>
      <c r="E654" t="e">
        <f>VLOOKUP('Reported Performance Table'!D654,'Master List'!$B$45:$C$143,2,FALSE)</f>
        <v>#N/A</v>
      </c>
      <c r="F654" t="e">
        <f>VLOOKUP('Reported Performance Table'!C654,'Master List'!$B$22:$D$42,3,FALSE)</f>
        <v>#N/A</v>
      </c>
      <c r="G654" s="100" t="e">
        <f>VLOOKUP('Reported Performance Table'!B654,'Master List'!$B$11:$D$19,3,FALSE)</f>
        <v>#N/A</v>
      </c>
      <c r="H654" t="e">
        <f t="shared" si="10"/>
        <v>#N/A</v>
      </c>
      <c r="I654" t="e">
        <f>IF(VLOOKUP('Reported Performance Table'!D654,'Master List'!$B$45:$D$143,3,FALSE)="","No",VLOOKUP('Reported Performance Table'!D654,'Master List'!$B$45:$D$143,3,FALSE))</f>
        <v>#N/A</v>
      </c>
      <c r="J654" s="178" t="str">
        <f>IF('Reported Performance Table'!D654="","",
  IF('Reported Performance Table'!E654="Yes",
   IF('Reported Performance Table'!F654="Premium","Premium_LUNA_CCT","LUNA_CCT"),
   IF('Reported Performance Table'!B654="Outdoor Luminaires",
    IF(OR('Reported Performance Table'!D654="Fuel Pump Canopy Luminaires",'Reported Performance Table'!D654="Sports Lighting"),
     IF('Reported Performance Table'!F654="Premium","Premium_Sports_and_Fuel_Pump_CCT", "Sports_and_Fuel_Pump_CCT"),
     IF('Reported Performance Table'!F654="Premium","Premium_Outdoor_CCT","Outdoor_CCT")),
    IF('Reported Performance Table'!F654="Premium","Premium_CCT","Reported_CCT"))))</f>
        <v/>
      </c>
      <c r="K654" t="str">
        <f>IF('Reported Performance Table'!D654="","",IF(J654="LUNA_CCT",VLOOKUP('Reported Performance Table'!D654,'Master List'!$B$45:$E$143,4,FALSE),"Reported_BUG"))</f>
        <v/>
      </c>
      <c r="L654" t="str">
        <f>IF('Reported Performance Table'!D654="","",IF(AND('Reported Performance Table'!$E654="Yes",OR('Reported Performance Table'!$D654='Master List'!$B$45,'Reported Performance Table'!$D654='Master List'!$B$46,'Reported Performance Table'!$D654='Master List'!$B$47,'Reported Performance Table'!$D654='Master List'!$B$49,'Reported Performance Table'!$D654='Master List'!$B$51,'Reported Performance Table'!$D654='Master List'!$B$115,'Reported Performance Table'!$D654='Master List'!$B$118,'Reported Performance Table'!$D654='Master List'!$B$142)),"LUNA_Dimming","Dimming_Capability_and_Range"))</f>
        <v/>
      </c>
    </row>
    <row r="655" spans="1:12" x14ac:dyDescent="0.25">
      <c r="A655" s="54">
        <v>662</v>
      </c>
      <c r="B655" s="55"/>
      <c r="D655" s="21" t="e">
        <f>VLOOKUP('Reported Performance Table'!C655,'Master List'!$B$22:$C$41,2,FALSE)</f>
        <v>#N/A</v>
      </c>
      <c r="E655" t="e">
        <f>VLOOKUP('Reported Performance Table'!D655,'Master List'!$B$45:$C$143,2,FALSE)</f>
        <v>#N/A</v>
      </c>
      <c r="F655" t="e">
        <f>VLOOKUP('Reported Performance Table'!C655,'Master List'!$B$22:$D$42,3,FALSE)</f>
        <v>#N/A</v>
      </c>
      <c r="G655" s="100" t="e">
        <f>VLOOKUP('Reported Performance Table'!B655,'Master List'!$B$11:$D$19,3,FALSE)</f>
        <v>#N/A</v>
      </c>
      <c r="H655" t="e">
        <f t="shared" si="10"/>
        <v>#N/A</v>
      </c>
      <c r="I655" t="e">
        <f>IF(VLOOKUP('Reported Performance Table'!D655,'Master List'!$B$45:$D$143,3,FALSE)="","No",VLOOKUP('Reported Performance Table'!D655,'Master List'!$B$45:$D$143,3,FALSE))</f>
        <v>#N/A</v>
      </c>
      <c r="J655" s="178" t="str">
        <f>IF('Reported Performance Table'!D655="","",
  IF('Reported Performance Table'!E655="Yes",
   IF('Reported Performance Table'!F655="Premium","Premium_LUNA_CCT","LUNA_CCT"),
   IF('Reported Performance Table'!B655="Outdoor Luminaires",
    IF(OR('Reported Performance Table'!D655="Fuel Pump Canopy Luminaires",'Reported Performance Table'!D655="Sports Lighting"),
     IF('Reported Performance Table'!F655="Premium","Premium_Sports_and_Fuel_Pump_CCT", "Sports_and_Fuel_Pump_CCT"),
     IF('Reported Performance Table'!F655="Premium","Premium_Outdoor_CCT","Outdoor_CCT")),
    IF('Reported Performance Table'!F655="Premium","Premium_CCT","Reported_CCT"))))</f>
        <v/>
      </c>
      <c r="K655" t="str">
        <f>IF('Reported Performance Table'!D655="","",IF(J655="LUNA_CCT",VLOOKUP('Reported Performance Table'!D655,'Master List'!$B$45:$E$143,4,FALSE),"Reported_BUG"))</f>
        <v/>
      </c>
      <c r="L655" t="str">
        <f>IF('Reported Performance Table'!D655="","",IF(AND('Reported Performance Table'!$E655="Yes",OR('Reported Performance Table'!$D655='Master List'!$B$45,'Reported Performance Table'!$D655='Master List'!$B$46,'Reported Performance Table'!$D655='Master List'!$B$47,'Reported Performance Table'!$D655='Master List'!$B$49,'Reported Performance Table'!$D655='Master List'!$B$51,'Reported Performance Table'!$D655='Master List'!$B$115,'Reported Performance Table'!$D655='Master List'!$B$118,'Reported Performance Table'!$D655='Master List'!$B$142)),"LUNA_Dimming","Dimming_Capability_and_Range"))</f>
        <v/>
      </c>
    </row>
    <row r="656" spans="1:12" x14ac:dyDescent="0.25">
      <c r="A656" s="54">
        <v>663</v>
      </c>
      <c r="B656" s="55"/>
      <c r="D656" s="21" t="e">
        <f>VLOOKUP('Reported Performance Table'!C656,'Master List'!$B$22:$C$41,2,FALSE)</f>
        <v>#N/A</v>
      </c>
      <c r="E656" t="e">
        <f>VLOOKUP('Reported Performance Table'!D656,'Master List'!$B$45:$C$143,2,FALSE)</f>
        <v>#N/A</v>
      </c>
      <c r="F656" t="e">
        <f>VLOOKUP('Reported Performance Table'!C656,'Master List'!$B$22:$D$42,3,FALSE)</f>
        <v>#N/A</v>
      </c>
      <c r="G656" s="100" t="e">
        <f>VLOOKUP('Reported Performance Table'!B656,'Master List'!$B$11:$D$19,3,FALSE)</f>
        <v>#N/A</v>
      </c>
      <c r="H656" t="e">
        <f t="shared" si="10"/>
        <v>#N/A</v>
      </c>
      <c r="I656" t="e">
        <f>IF(VLOOKUP('Reported Performance Table'!D656,'Master List'!$B$45:$D$143,3,FALSE)="","No",VLOOKUP('Reported Performance Table'!D656,'Master List'!$B$45:$D$143,3,FALSE))</f>
        <v>#N/A</v>
      </c>
      <c r="J656" s="178" t="str">
        <f>IF('Reported Performance Table'!D656="","",
  IF('Reported Performance Table'!E656="Yes",
   IF('Reported Performance Table'!F656="Premium","Premium_LUNA_CCT","LUNA_CCT"),
   IF('Reported Performance Table'!B656="Outdoor Luminaires",
    IF(OR('Reported Performance Table'!D656="Fuel Pump Canopy Luminaires",'Reported Performance Table'!D656="Sports Lighting"),
     IF('Reported Performance Table'!F656="Premium","Premium_Sports_and_Fuel_Pump_CCT", "Sports_and_Fuel_Pump_CCT"),
     IF('Reported Performance Table'!F656="Premium","Premium_Outdoor_CCT","Outdoor_CCT")),
    IF('Reported Performance Table'!F656="Premium","Premium_CCT","Reported_CCT"))))</f>
        <v/>
      </c>
      <c r="K656" t="str">
        <f>IF('Reported Performance Table'!D656="","",IF(J656="LUNA_CCT",VLOOKUP('Reported Performance Table'!D656,'Master List'!$B$45:$E$143,4,FALSE),"Reported_BUG"))</f>
        <v/>
      </c>
      <c r="L656" t="str">
        <f>IF('Reported Performance Table'!D656="","",IF(AND('Reported Performance Table'!$E656="Yes",OR('Reported Performance Table'!$D656='Master List'!$B$45,'Reported Performance Table'!$D656='Master List'!$B$46,'Reported Performance Table'!$D656='Master List'!$B$47,'Reported Performance Table'!$D656='Master List'!$B$49,'Reported Performance Table'!$D656='Master List'!$B$51,'Reported Performance Table'!$D656='Master List'!$B$115,'Reported Performance Table'!$D656='Master List'!$B$118,'Reported Performance Table'!$D656='Master List'!$B$142)),"LUNA_Dimming","Dimming_Capability_and_Range"))</f>
        <v/>
      </c>
    </row>
    <row r="657" spans="1:12" x14ac:dyDescent="0.25">
      <c r="A657" s="54">
        <v>664</v>
      </c>
      <c r="B657" s="55"/>
      <c r="D657" s="21" t="e">
        <f>VLOOKUP('Reported Performance Table'!C657,'Master List'!$B$22:$C$41,2,FALSE)</f>
        <v>#N/A</v>
      </c>
      <c r="E657" t="e">
        <f>VLOOKUP('Reported Performance Table'!D657,'Master List'!$B$45:$C$143,2,FALSE)</f>
        <v>#N/A</v>
      </c>
      <c r="F657" t="e">
        <f>VLOOKUP('Reported Performance Table'!C657,'Master List'!$B$22:$D$42,3,FALSE)</f>
        <v>#N/A</v>
      </c>
      <c r="G657" s="100" t="e">
        <f>VLOOKUP('Reported Performance Table'!B657,'Master List'!$B$11:$D$19,3,FALSE)</f>
        <v>#N/A</v>
      </c>
      <c r="H657" t="e">
        <f t="shared" si="10"/>
        <v>#N/A</v>
      </c>
      <c r="I657" t="e">
        <f>IF(VLOOKUP('Reported Performance Table'!D657,'Master List'!$B$45:$D$143,3,FALSE)="","No",VLOOKUP('Reported Performance Table'!D657,'Master List'!$B$45:$D$143,3,FALSE))</f>
        <v>#N/A</v>
      </c>
      <c r="J657" s="178" t="str">
        <f>IF('Reported Performance Table'!D657="","",
  IF('Reported Performance Table'!E657="Yes",
   IF('Reported Performance Table'!F657="Premium","Premium_LUNA_CCT","LUNA_CCT"),
   IF('Reported Performance Table'!B657="Outdoor Luminaires",
    IF(OR('Reported Performance Table'!D657="Fuel Pump Canopy Luminaires",'Reported Performance Table'!D657="Sports Lighting"),
     IF('Reported Performance Table'!F657="Premium","Premium_Sports_and_Fuel_Pump_CCT", "Sports_and_Fuel_Pump_CCT"),
     IF('Reported Performance Table'!F657="Premium","Premium_Outdoor_CCT","Outdoor_CCT")),
    IF('Reported Performance Table'!F657="Premium","Premium_CCT","Reported_CCT"))))</f>
        <v/>
      </c>
      <c r="K657" t="str">
        <f>IF('Reported Performance Table'!D657="","",IF(J657="LUNA_CCT",VLOOKUP('Reported Performance Table'!D657,'Master List'!$B$45:$E$143,4,FALSE),"Reported_BUG"))</f>
        <v/>
      </c>
      <c r="L657" t="str">
        <f>IF('Reported Performance Table'!D657="","",IF(AND('Reported Performance Table'!$E657="Yes",OR('Reported Performance Table'!$D657='Master List'!$B$45,'Reported Performance Table'!$D657='Master List'!$B$46,'Reported Performance Table'!$D657='Master List'!$B$47,'Reported Performance Table'!$D657='Master List'!$B$49,'Reported Performance Table'!$D657='Master List'!$B$51,'Reported Performance Table'!$D657='Master List'!$B$115,'Reported Performance Table'!$D657='Master List'!$B$118,'Reported Performance Table'!$D657='Master List'!$B$142)),"LUNA_Dimming","Dimming_Capability_and_Range"))</f>
        <v/>
      </c>
    </row>
    <row r="658" spans="1:12" x14ac:dyDescent="0.25">
      <c r="A658" s="54">
        <v>665</v>
      </c>
      <c r="B658" s="55"/>
      <c r="D658" s="21" t="e">
        <f>VLOOKUP('Reported Performance Table'!C658,'Master List'!$B$22:$C$41,2,FALSE)</f>
        <v>#N/A</v>
      </c>
      <c r="E658" t="e">
        <f>VLOOKUP('Reported Performance Table'!D658,'Master List'!$B$45:$C$143,2,FALSE)</f>
        <v>#N/A</v>
      </c>
      <c r="F658" t="e">
        <f>VLOOKUP('Reported Performance Table'!C658,'Master List'!$B$22:$D$42,3,FALSE)</f>
        <v>#N/A</v>
      </c>
      <c r="G658" s="100" t="e">
        <f>VLOOKUP('Reported Performance Table'!B658,'Master List'!$B$11:$D$19,3,FALSE)</f>
        <v>#N/A</v>
      </c>
      <c r="H658" t="e">
        <f t="shared" si="10"/>
        <v>#N/A</v>
      </c>
      <c r="I658" t="e">
        <f>IF(VLOOKUP('Reported Performance Table'!D658,'Master List'!$B$45:$D$143,3,FALSE)="","No",VLOOKUP('Reported Performance Table'!D658,'Master List'!$B$45:$D$143,3,FALSE))</f>
        <v>#N/A</v>
      </c>
      <c r="J658" s="178" t="str">
        <f>IF('Reported Performance Table'!D658="","",
  IF('Reported Performance Table'!E658="Yes",
   IF('Reported Performance Table'!F658="Premium","Premium_LUNA_CCT","LUNA_CCT"),
   IF('Reported Performance Table'!B658="Outdoor Luminaires",
    IF(OR('Reported Performance Table'!D658="Fuel Pump Canopy Luminaires",'Reported Performance Table'!D658="Sports Lighting"),
     IF('Reported Performance Table'!F658="Premium","Premium_Sports_and_Fuel_Pump_CCT", "Sports_and_Fuel_Pump_CCT"),
     IF('Reported Performance Table'!F658="Premium","Premium_Outdoor_CCT","Outdoor_CCT")),
    IF('Reported Performance Table'!F658="Premium","Premium_CCT","Reported_CCT"))))</f>
        <v/>
      </c>
      <c r="K658" t="str">
        <f>IF('Reported Performance Table'!D658="","",IF(J658="LUNA_CCT",VLOOKUP('Reported Performance Table'!D658,'Master List'!$B$45:$E$143,4,FALSE),"Reported_BUG"))</f>
        <v/>
      </c>
      <c r="L658" t="str">
        <f>IF('Reported Performance Table'!D658="","",IF(AND('Reported Performance Table'!$E658="Yes",OR('Reported Performance Table'!$D658='Master List'!$B$45,'Reported Performance Table'!$D658='Master List'!$B$46,'Reported Performance Table'!$D658='Master List'!$B$47,'Reported Performance Table'!$D658='Master List'!$B$49,'Reported Performance Table'!$D658='Master List'!$B$51,'Reported Performance Table'!$D658='Master List'!$B$115,'Reported Performance Table'!$D658='Master List'!$B$118,'Reported Performance Table'!$D658='Master List'!$B$142)),"LUNA_Dimming","Dimming_Capability_and_Range"))</f>
        <v/>
      </c>
    </row>
    <row r="659" spans="1:12" x14ac:dyDescent="0.25">
      <c r="A659" s="54">
        <v>666</v>
      </c>
      <c r="B659" s="55"/>
      <c r="D659" s="21" t="e">
        <f>VLOOKUP('Reported Performance Table'!C659,'Master List'!$B$22:$C$41,2,FALSE)</f>
        <v>#N/A</v>
      </c>
      <c r="E659" t="e">
        <f>VLOOKUP('Reported Performance Table'!D659,'Master List'!$B$45:$C$143,2,FALSE)</f>
        <v>#N/A</v>
      </c>
      <c r="F659" t="e">
        <f>VLOOKUP('Reported Performance Table'!C659,'Master List'!$B$22:$D$42,3,FALSE)</f>
        <v>#N/A</v>
      </c>
      <c r="G659" s="100" t="e">
        <f>VLOOKUP('Reported Performance Table'!B659,'Master List'!$B$11:$D$19,3,FALSE)</f>
        <v>#N/A</v>
      </c>
      <c r="H659" t="e">
        <f t="shared" si="10"/>
        <v>#N/A</v>
      </c>
      <c r="I659" t="e">
        <f>IF(VLOOKUP('Reported Performance Table'!D659,'Master List'!$B$45:$D$143,3,FALSE)="","No",VLOOKUP('Reported Performance Table'!D659,'Master List'!$B$45:$D$143,3,FALSE))</f>
        <v>#N/A</v>
      </c>
      <c r="J659" s="178" t="str">
        <f>IF('Reported Performance Table'!D659="","",
  IF('Reported Performance Table'!E659="Yes",
   IF('Reported Performance Table'!F659="Premium","Premium_LUNA_CCT","LUNA_CCT"),
   IF('Reported Performance Table'!B659="Outdoor Luminaires",
    IF(OR('Reported Performance Table'!D659="Fuel Pump Canopy Luminaires",'Reported Performance Table'!D659="Sports Lighting"),
     IF('Reported Performance Table'!F659="Premium","Premium_Sports_and_Fuel_Pump_CCT", "Sports_and_Fuel_Pump_CCT"),
     IF('Reported Performance Table'!F659="Premium","Premium_Outdoor_CCT","Outdoor_CCT")),
    IF('Reported Performance Table'!F659="Premium","Premium_CCT","Reported_CCT"))))</f>
        <v/>
      </c>
      <c r="K659" t="str">
        <f>IF('Reported Performance Table'!D659="","",IF(J659="LUNA_CCT",VLOOKUP('Reported Performance Table'!D659,'Master List'!$B$45:$E$143,4,FALSE),"Reported_BUG"))</f>
        <v/>
      </c>
      <c r="L659" t="str">
        <f>IF('Reported Performance Table'!D659="","",IF(AND('Reported Performance Table'!$E659="Yes",OR('Reported Performance Table'!$D659='Master List'!$B$45,'Reported Performance Table'!$D659='Master List'!$B$46,'Reported Performance Table'!$D659='Master List'!$B$47,'Reported Performance Table'!$D659='Master List'!$B$49,'Reported Performance Table'!$D659='Master List'!$B$51,'Reported Performance Table'!$D659='Master List'!$B$115,'Reported Performance Table'!$D659='Master List'!$B$118,'Reported Performance Table'!$D659='Master List'!$B$142)),"LUNA_Dimming","Dimming_Capability_and_Range"))</f>
        <v/>
      </c>
    </row>
    <row r="660" spans="1:12" x14ac:dyDescent="0.25">
      <c r="A660" s="54">
        <v>667</v>
      </c>
      <c r="B660" s="55"/>
      <c r="D660" s="21" t="e">
        <f>VLOOKUP('Reported Performance Table'!C660,'Master List'!$B$22:$C$41,2,FALSE)</f>
        <v>#N/A</v>
      </c>
      <c r="E660" t="e">
        <f>VLOOKUP('Reported Performance Table'!D660,'Master List'!$B$45:$C$143,2,FALSE)</f>
        <v>#N/A</v>
      </c>
      <c r="F660" t="e">
        <f>VLOOKUP('Reported Performance Table'!C660,'Master List'!$B$22:$D$42,3,FALSE)</f>
        <v>#N/A</v>
      </c>
      <c r="G660" s="100" t="e">
        <f>VLOOKUP('Reported Performance Table'!B660,'Master List'!$B$11:$D$19,3,FALSE)</f>
        <v>#N/A</v>
      </c>
      <c r="H660" t="e">
        <f t="shared" si="10"/>
        <v>#N/A</v>
      </c>
      <c r="I660" t="e">
        <f>IF(VLOOKUP('Reported Performance Table'!D660,'Master List'!$B$45:$D$143,3,FALSE)="","No",VLOOKUP('Reported Performance Table'!D660,'Master List'!$B$45:$D$143,3,FALSE))</f>
        <v>#N/A</v>
      </c>
      <c r="J660" s="178" t="str">
        <f>IF('Reported Performance Table'!D660="","",
  IF('Reported Performance Table'!E660="Yes",
   IF('Reported Performance Table'!F660="Premium","Premium_LUNA_CCT","LUNA_CCT"),
   IF('Reported Performance Table'!B660="Outdoor Luminaires",
    IF(OR('Reported Performance Table'!D660="Fuel Pump Canopy Luminaires",'Reported Performance Table'!D660="Sports Lighting"),
     IF('Reported Performance Table'!F660="Premium","Premium_Sports_and_Fuel_Pump_CCT", "Sports_and_Fuel_Pump_CCT"),
     IF('Reported Performance Table'!F660="Premium","Premium_Outdoor_CCT","Outdoor_CCT")),
    IF('Reported Performance Table'!F660="Premium","Premium_CCT","Reported_CCT"))))</f>
        <v/>
      </c>
      <c r="K660" t="str">
        <f>IF('Reported Performance Table'!D660="","",IF(J660="LUNA_CCT",VLOOKUP('Reported Performance Table'!D660,'Master List'!$B$45:$E$143,4,FALSE),"Reported_BUG"))</f>
        <v/>
      </c>
      <c r="L660" t="str">
        <f>IF('Reported Performance Table'!D660="","",IF(AND('Reported Performance Table'!$E660="Yes",OR('Reported Performance Table'!$D660='Master List'!$B$45,'Reported Performance Table'!$D660='Master List'!$B$46,'Reported Performance Table'!$D660='Master List'!$B$47,'Reported Performance Table'!$D660='Master List'!$B$49,'Reported Performance Table'!$D660='Master List'!$B$51,'Reported Performance Table'!$D660='Master List'!$B$115,'Reported Performance Table'!$D660='Master List'!$B$118,'Reported Performance Table'!$D660='Master List'!$B$142)),"LUNA_Dimming","Dimming_Capability_and_Range"))</f>
        <v/>
      </c>
    </row>
    <row r="661" spans="1:12" x14ac:dyDescent="0.25">
      <c r="A661" s="54">
        <v>668</v>
      </c>
      <c r="B661" s="55"/>
      <c r="D661" s="21" t="e">
        <f>VLOOKUP('Reported Performance Table'!C661,'Master List'!$B$22:$C$41,2,FALSE)</f>
        <v>#N/A</v>
      </c>
      <c r="E661" t="e">
        <f>VLOOKUP('Reported Performance Table'!D661,'Master List'!$B$45:$C$143,2,FALSE)</f>
        <v>#N/A</v>
      </c>
      <c r="F661" t="e">
        <f>VLOOKUP('Reported Performance Table'!C661,'Master List'!$B$22:$D$42,3,FALSE)</f>
        <v>#N/A</v>
      </c>
      <c r="G661" s="100" t="e">
        <f>VLOOKUP('Reported Performance Table'!B661,'Master List'!$B$11:$D$19,3,FALSE)</f>
        <v>#N/A</v>
      </c>
      <c r="H661" t="e">
        <f t="shared" si="10"/>
        <v>#N/A</v>
      </c>
      <c r="I661" t="e">
        <f>IF(VLOOKUP('Reported Performance Table'!D661,'Master List'!$B$45:$D$143,3,FALSE)="","No",VLOOKUP('Reported Performance Table'!D661,'Master List'!$B$45:$D$143,3,FALSE))</f>
        <v>#N/A</v>
      </c>
      <c r="J661" s="178" t="str">
        <f>IF('Reported Performance Table'!D661="","",
  IF('Reported Performance Table'!E661="Yes",
   IF('Reported Performance Table'!F661="Premium","Premium_LUNA_CCT","LUNA_CCT"),
   IF('Reported Performance Table'!B661="Outdoor Luminaires",
    IF(OR('Reported Performance Table'!D661="Fuel Pump Canopy Luminaires",'Reported Performance Table'!D661="Sports Lighting"),
     IF('Reported Performance Table'!F661="Premium","Premium_Sports_and_Fuel_Pump_CCT", "Sports_and_Fuel_Pump_CCT"),
     IF('Reported Performance Table'!F661="Premium","Premium_Outdoor_CCT","Outdoor_CCT")),
    IF('Reported Performance Table'!F661="Premium","Premium_CCT","Reported_CCT"))))</f>
        <v/>
      </c>
      <c r="K661" t="str">
        <f>IF('Reported Performance Table'!D661="","",IF(J661="LUNA_CCT",VLOOKUP('Reported Performance Table'!D661,'Master List'!$B$45:$E$143,4,FALSE),"Reported_BUG"))</f>
        <v/>
      </c>
      <c r="L661" t="str">
        <f>IF('Reported Performance Table'!D661="","",IF(AND('Reported Performance Table'!$E661="Yes",OR('Reported Performance Table'!$D661='Master List'!$B$45,'Reported Performance Table'!$D661='Master List'!$B$46,'Reported Performance Table'!$D661='Master List'!$B$47,'Reported Performance Table'!$D661='Master List'!$B$49,'Reported Performance Table'!$D661='Master List'!$B$51,'Reported Performance Table'!$D661='Master List'!$B$115,'Reported Performance Table'!$D661='Master List'!$B$118,'Reported Performance Table'!$D661='Master List'!$B$142)),"LUNA_Dimming","Dimming_Capability_and_Range"))</f>
        <v/>
      </c>
    </row>
    <row r="662" spans="1:12" x14ac:dyDescent="0.25">
      <c r="A662" s="54">
        <v>669</v>
      </c>
      <c r="B662" s="55"/>
      <c r="D662" s="21" t="e">
        <f>VLOOKUP('Reported Performance Table'!C662,'Master List'!$B$22:$C$41,2,FALSE)</f>
        <v>#N/A</v>
      </c>
      <c r="E662" t="e">
        <f>VLOOKUP('Reported Performance Table'!D662,'Master List'!$B$45:$C$143,2,FALSE)</f>
        <v>#N/A</v>
      </c>
      <c r="F662" t="e">
        <f>VLOOKUP('Reported Performance Table'!C662,'Master List'!$B$22:$D$42,3,FALSE)</f>
        <v>#N/A</v>
      </c>
      <c r="G662" s="100" t="e">
        <f>VLOOKUP('Reported Performance Table'!B662,'Master List'!$B$11:$D$19,3,FALSE)</f>
        <v>#N/A</v>
      </c>
      <c r="H662" t="e">
        <f t="shared" si="10"/>
        <v>#N/A</v>
      </c>
      <c r="I662" t="e">
        <f>IF(VLOOKUP('Reported Performance Table'!D662,'Master List'!$B$45:$D$143,3,FALSE)="","No",VLOOKUP('Reported Performance Table'!D662,'Master List'!$B$45:$D$143,3,FALSE))</f>
        <v>#N/A</v>
      </c>
      <c r="J662" s="178" t="str">
        <f>IF('Reported Performance Table'!D662="","",
  IF('Reported Performance Table'!E662="Yes",
   IF('Reported Performance Table'!F662="Premium","Premium_LUNA_CCT","LUNA_CCT"),
   IF('Reported Performance Table'!B662="Outdoor Luminaires",
    IF(OR('Reported Performance Table'!D662="Fuel Pump Canopy Luminaires",'Reported Performance Table'!D662="Sports Lighting"),
     IF('Reported Performance Table'!F662="Premium","Premium_Sports_and_Fuel_Pump_CCT", "Sports_and_Fuel_Pump_CCT"),
     IF('Reported Performance Table'!F662="Premium","Premium_Outdoor_CCT","Outdoor_CCT")),
    IF('Reported Performance Table'!F662="Premium","Premium_CCT","Reported_CCT"))))</f>
        <v/>
      </c>
      <c r="K662" t="str">
        <f>IF('Reported Performance Table'!D662="","",IF(J662="LUNA_CCT",VLOOKUP('Reported Performance Table'!D662,'Master List'!$B$45:$E$143,4,FALSE),"Reported_BUG"))</f>
        <v/>
      </c>
      <c r="L662" t="str">
        <f>IF('Reported Performance Table'!D662="","",IF(AND('Reported Performance Table'!$E662="Yes",OR('Reported Performance Table'!$D662='Master List'!$B$45,'Reported Performance Table'!$D662='Master List'!$B$46,'Reported Performance Table'!$D662='Master List'!$B$47,'Reported Performance Table'!$D662='Master List'!$B$49,'Reported Performance Table'!$D662='Master List'!$B$51,'Reported Performance Table'!$D662='Master List'!$B$115,'Reported Performance Table'!$D662='Master List'!$B$118,'Reported Performance Table'!$D662='Master List'!$B$142)),"LUNA_Dimming","Dimming_Capability_and_Range"))</f>
        <v/>
      </c>
    </row>
    <row r="663" spans="1:12" x14ac:dyDescent="0.25">
      <c r="A663" s="54">
        <v>670</v>
      </c>
      <c r="B663" s="55"/>
      <c r="D663" s="21" t="e">
        <f>VLOOKUP('Reported Performance Table'!C663,'Master List'!$B$22:$C$41,2,FALSE)</f>
        <v>#N/A</v>
      </c>
      <c r="E663" t="e">
        <f>VLOOKUP('Reported Performance Table'!D663,'Master List'!$B$45:$C$143,2,FALSE)</f>
        <v>#N/A</v>
      </c>
      <c r="F663" t="e">
        <f>VLOOKUP('Reported Performance Table'!C663,'Master List'!$B$22:$D$42,3,FALSE)</f>
        <v>#N/A</v>
      </c>
      <c r="G663" s="100" t="e">
        <f>VLOOKUP('Reported Performance Table'!B663,'Master List'!$B$11:$D$19,3,FALSE)</f>
        <v>#N/A</v>
      </c>
      <c r="H663" t="e">
        <f t="shared" si="10"/>
        <v>#N/A</v>
      </c>
      <c r="I663" t="e">
        <f>IF(VLOOKUP('Reported Performance Table'!D663,'Master List'!$B$45:$D$143,3,FALSE)="","No",VLOOKUP('Reported Performance Table'!D663,'Master List'!$B$45:$D$143,3,FALSE))</f>
        <v>#N/A</v>
      </c>
      <c r="J663" s="178" t="str">
        <f>IF('Reported Performance Table'!D663="","",
  IF('Reported Performance Table'!E663="Yes",
   IF('Reported Performance Table'!F663="Premium","Premium_LUNA_CCT","LUNA_CCT"),
   IF('Reported Performance Table'!B663="Outdoor Luminaires",
    IF(OR('Reported Performance Table'!D663="Fuel Pump Canopy Luminaires",'Reported Performance Table'!D663="Sports Lighting"),
     IF('Reported Performance Table'!F663="Premium","Premium_Sports_and_Fuel_Pump_CCT", "Sports_and_Fuel_Pump_CCT"),
     IF('Reported Performance Table'!F663="Premium","Premium_Outdoor_CCT","Outdoor_CCT")),
    IF('Reported Performance Table'!F663="Premium","Premium_CCT","Reported_CCT"))))</f>
        <v/>
      </c>
      <c r="K663" t="str">
        <f>IF('Reported Performance Table'!D663="","",IF(J663="LUNA_CCT",VLOOKUP('Reported Performance Table'!D663,'Master List'!$B$45:$E$143,4,FALSE),"Reported_BUG"))</f>
        <v/>
      </c>
      <c r="L663" t="str">
        <f>IF('Reported Performance Table'!D663="","",IF(AND('Reported Performance Table'!$E663="Yes",OR('Reported Performance Table'!$D663='Master List'!$B$45,'Reported Performance Table'!$D663='Master List'!$B$46,'Reported Performance Table'!$D663='Master List'!$B$47,'Reported Performance Table'!$D663='Master List'!$B$49,'Reported Performance Table'!$D663='Master List'!$B$51,'Reported Performance Table'!$D663='Master List'!$B$115,'Reported Performance Table'!$D663='Master List'!$B$118,'Reported Performance Table'!$D663='Master List'!$B$142)),"LUNA_Dimming","Dimming_Capability_and_Range"))</f>
        <v/>
      </c>
    </row>
    <row r="664" spans="1:12" x14ac:dyDescent="0.25">
      <c r="A664" s="54">
        <v>671</v>
      </c>
      <c r="B664" s="55"/>
      <c r="D664" s="21" t="e">
        <f>VLOOKUP('Reported Performance Table'!C664,'Master List'!$B$22:$C$41,2,FALSE)</f>
        <v>#N/A</v>
      </c>
      <c r="E664" t="e">
        <f>VLOOKUP('Reported Performance Table'!D664,'Master List'!$B$45:$C$143,2,FALSE)</f>
        <v>#N/A</v>
      </c>
      <c r="F664" t="e">
        <f>VLOOKUP('Reported Performance Table'!C664,'Master List'!$B$22:$D$42,3,FALSE)</f>
        <v>#N/A</v>
      </c>
      <c r="G664" s="100" t="e">
        <f>VLOOKUP('Reported Performance Table'!B664,'Master List'!$B$11:$D$19,3,FALSE)</f>
        <v>#N/A</v>
      </c>
      <c r="H664" t="e">
        <f t="shared" si="10"/>
        <v>#N/A</v>
      </c>
      <c r="I664" t="e">
        <f>IF(VLOOKUP('Reported Performance Table'!D664,'Master List'!$B$45:$D$143,3,FALSE)="","No",VLOOKUP('Reported Performance Table'!D664,'Master List'!$B$45:$D$143,3,FALSE))</f>
        <v>#N/A</v>
      </c>
      <c r="J664" s="178" t="str">
        <f>IF('Reported Performance Table'!D664="","",
  IF('Reported Performance Table'!E664="Yes",
   IF('Reported Performance Table'!F664="Premium","Premium_LUNA_CCT","LUNA_CCT"),
   IF('Reported Performance Table'!B664="Outdoor Luminaires",
    IF(OR('Reported Performance Table'!D664="Fuel Pump Canopy Luminaires",'Reported Performance Table'!D664="Sports Lighting"),
     IF('Reported Performance Table'!F664="Premium","Premium_Sports_and_Fuel_Pump_CCT", "Sports_and_Fuel_Pump_CCT"),
     IF('Reported Performance Table'!F664="Premium","Premium_Outdoor_CCT","Outdoor_CCT")),
    IF('Reported Performance Table'!F664="Premium","Premium_CCT","Reported_CCT"))))</f>
        <v/>
      </c>
      <c r="K664" t="str">
        <f>IF('Reported Performance Table'!D664="","",IF(J664="LUNA_CCT",VLOOKUP('Reported Performance Table'!D664,'Master List'!$B$45:$E$143,4,FALSE),"Reported_BUG"))</f>
        <v/>
      </c>
      <c r="L664" t="str">
        <f>IF('Reported Performance Table'!D664="","",IF(AND('Reported Performance Table'!$E664="Yes",OR('Reported Performance Table'!$D664='Master List'!$B$45,'Reported Performance Table'!$D664='Master List'!$B$46,'Reported Performance Table'!$D664='Master List'!$B$47,'Reported Performance Table'!$D664='Master List'!$B$49,'Reported Performance Table'!$D664='Master List'!$B$51,'Reported Performance Table'!$D664='Master List'!$B$115,'Reported Performance Table'!$D664='Master List'!$B$118,'Reported Performance Table'!$D664='Master List'!$B$142)),"LUNA_Dimming","Dimming_Capability_and_Range"))</f>
        <v/>
      </c>
    </row>
    <row r="665" spans="1:12" x14ac:dyDescent="0.25">
      <c r="A665" s="54">
        <v>672</v>
      </c>
      <c r="B665" s="55"/>
      <c r="D665" s="21" t="e">
        <f>VLOOKUP('Reported Performance Table'!C665,'Master List'!$B$22:$C$41,2,FALSE)</f>
        <v>#N/A</v>
      </c>
      <c r="E665" t="e">
        <f>VLOOKUP('Reported Performance Table'!D665,'Master List'!$B$45:$C$143,2,FALSE)</f>
        <v>#N/A</v>
      </c>
      <c r="F665" t="e">
        <f>VLOOKUP('Reported Performance Table'!C665,'Master List'!$B$22:$D$42,3,FALSE)</f>
        <v>#N/A</v>
      </c>
      <c r="G665" s="100" t="e">
        <f>VLOOKUP('Reported Performance Table'!B665,'Master List'!$B$11:$D$19,3,FALSE)</f>
        <v>#N/A</v>
      </c>
      <c r="H665" t="e">
        <f t="shared" si="10"/>
        <v>#N/A</v>
      </c>
      <c r="I665" t="e">
        <f>IF(VLOOKUP('Reported Performance Table'!D665,'Master List'!$B$45:$D$143,3,FALSE)="","No",VLOOKUP('Reported Performance Table'!D665,'Master List'!$B$45:$D$143,3,FALSE))</f>
        <v>#N/A</v>
      </c>
      <c r="J665" s="178" t="str">
        <f>IF('Reported Performance Table'!D665="","",
  IF('Reported Performance Table'!E665="Yes",
   IF('Reported Performance Table'!F665="Premium","Premium_LUNA_CCT","LUNA_CCT"),
   IF('Reported Performance Table'!B665="Outdoor Luminaires",
    IF(OR('Reported Performance Table'!D665="Fuel Pump Canopy Luminaires",'Reported Performance Table'!D665="Sports Lighting"),
     IF('Reported Performance Table'!F665="Premium","Premium_Sports_and_Fuel_Pump_CCT", "Sports_and_Fuel_Pump_CCT"),
     IF('Reported Performance Table'!F665="Premium","Premium_Outdoor_CCT","Outdoor_CCT")),
    IF('Reported Performance Table'!F665="Premium","Premium_CCT","Reported_CCT"))))</f>
        <v/>
      </c>
      <c r="K665" t="str">
        <f>IF('Reported Performance Table'!D665="","",IF(J665="LUNA_CCT",VLOOKUP('Reported Performance Table'!D665,'Master List'!$B$45:$E$143,4,FALSE),"Reported_BUG"))</f>
        <v/>
      </c>
      <c r="L665" t="str">
        <f>IF('Reported Performance Table'!D665="","",IF(AND('Reported Performance Table'!$E665="Yes",OR('Reported Performance Table'!$D665='Master List'!$B$45,'Reported Performance Table'!$D665='Master List'!$B$46,'Reported Performance Table'!$D665='Master List'!$B$47,'Reported Performance Table'!$D665='Master List'!$B$49,'Reported Performance Table'!$D665='Master List'!$B$51,'Reported Performance Table'!$D665='Master List'!$B$115,'Reported Performance Table'!$D665='Master List'!$B$118,'Reported Performance Table'!$D665='Master List'!$B$142)),"LUNA_Dimming","Dimming_Capability_and_Range"))</f>
        <v/>
      </c>
    </row>
    <row r="666" spans="1:12" x14ac:dyDescent="0.25">
      <c r="A666" s="54">
        <v>673</v>
      </c>
      <c r="B666" s="55"/>
      <c r="D666" s="21" t="e">
        <f>VLOOKUP('Reported Performance Table'!C666,'Master List'!$B$22:$C$41,2,FALSE)</f>
        <v>#N/A</v>
      </c>
      <c r="E666" t="e">
        <f>VLOOKUP('Reported Performance Table'!D666,'Master List'!$B$45:$C$143,2,FALSE)</f>
        <v>#N/A</v>
      </c>
      <c r="F666" t="e">
        <f>VLOOKUP('Reported Performance Table'!C666,'Master List'!$B$22:$D$42,3,FALSE)</f>
        <v>#N/A</v>
      </c>
      <c r="G666" s="100" t="e">
        <f>VLOOKUP('Reported Performance Table'!B666,'Master List'!$B$11:$D$19,3,FALSE)</f>
        <v>#N/A</v>
      </c>
      <c r="H666" t="e">
        <f t="shared" si="10"/>
        <v>#N/A</v>
      </c>
      <c r="I666" t="e">
        <f>IF(VLOOKUP('Reported Performance Table'!D666,'Master List'!$B$45:$D$143,3,FALSE)="","No",VLOOKUP('Reported Performance Table'!D666,'Master List'!$B$45:$D$143,3,FALSE))</f>
        <v>#N/A</v>
      </c>
      <c r="J666" s="178" t="str">
        <f>IF('Reported Performance Table'!D666="","",
  IF('Reported Performance Table'!E666="Yes",
   IF('Reported Performance Table'!F666="Premium","Premium_LUNA_CCT","LUNA_CCT"),
   IF('Reported Performance Table'!B666="Outdoor Luminaires",
    IF(OR('Reported Performance Table'!D666="Fuel Pump Canopy Luminaires",'Reported Performance Table'!D666="Sports Lighting"),
     IF('Reported Performance Table'!F666="Premium","Premium_Sports_and_Fuel_Pump_CCT", "Sports_and_Fuel_Pump_CCT"),
     IF('Reported Performance Table'!F666="Premium","Premium_Outdoor_CCT","Outdoor_CCT")),
    IF('Reported Performance Table'!F666="Premium","Premium_CCT","Reported_CCT"))))</f>
        <v/>
      </c>
      <c r="K666" t="str">
        <f>IF('Reported Performance Table'!D666="","",IF(J666="LUNA_CCT",VLOOKUP('Reported Performance Table'!D666,'Master List'!$B$45:$E$143,4,FALSE),"Reported_BUG"))</f>
        <v/>
      </c>
      <c r="L666" t="str">
        <f>IF('Reported Performance Table'!D666="","",IF(AND('Reported Performance Table'!$E666="Yes",OR('Reported Performance Table'!$D666='Master List'!$B$45,'Reported Performance Table'!$D666='Master List'!$B$46,'Reported Performance Table'!$D666='Master List'!$B$47,'Reported Performance Table'!$D666='Master List'!$B$49,'Reported Performance Table'!$D666='Master List'!$B$51,'Reported Performance Table'!$D666='Master List'!$B$115,'Reported Performance Table'!$D666='Master List'!$B$118,'Reported Performance Table'!$D666='Master List'!$B$142)),"LUNA_Dimming","Dimming_Capability_and_Range"))</f>
        <v/>
      </c>
    </row>
    <row r="667" spans="1:12" x14ac:dyDescent="0.25">
      <c r="A667" s="54">
        <v>674</v>
      </c>
      <c r="B667" s="55"/>
      <c r="D667" s="21" t="e">
        <f>VLOOKUP('Reported Performance Table'!C667,'Master List'!$B$22:$C$41,2,FALSE)</f>
        <v>#N/A</v>
      </c>
      <c r="E667" t="e">
        <f>VLOOKUP('Reported Performance Table'!D667,'Master List'!$B$45:$C$143,2,FALSE)</f>
        <v>#N/A</v>
      </c>
      <c r="F667" t="e">
        <f>VLOOKUP('Reported Performance Table'!C667,'Master List'!$B$22:$D$42,3,FALSE)</f>
        <v>#N/A</v>
      </c>
      <c r="G667" s="100" t="e">
        <f>VLOOKUP('Reported Performance Table'!B667,'Master List'!$B$11:$D$19,3,FALSE)</f>
        <v>#N/A</v>
      </c>
      <c r="H667" t="e">
        <f t="shared" si="10"/>
        <v>#N/A</v>
      </c>
      <c r="I667" t="e">
        <f>IF(VLOOKUP('Reported Performance Table'!D667,'Master List'!$B$45:$D$143,3,FALSE)="","No",VLOOKUP('Reported Performance Table'!D667,'Master List'!$B$45:$D$143,3,FALSE))</f>
        <v>#N/A</v>
      </c>
      <c r="J667" s="178" t="str">
        <f>IF('Reported Performance Table'!D667="","",
  IF('Reported Performance Table'!E667="Yes",
   IF('Reported Performance Table'!F667="Premium","Premium_LUNA_CCT","LUNA_CCT"),
   IF('Reported Performance Table'!B667="Outdoor Luminaires",
    IF(OR('Reported Performance Table'!D667="Fuel Pump Canopy Luminaires",'Reported Performance Table'!D667="Sports Lighting"),
     IF('Reported Performance Table'!F667="Premium","Premium_Sports_and_Fuel_Pump_CCT", "Sports_and_Fuel_Pump_CCT"),
     IF('Reported Performance Table'!F667="Premium","Premium_Outdoor_CCT","Outdoor_CCT")),
    IF('Reported Performance Table'!F667="Premium","Premium_CCT","Reported_CCT"))))</f>
        <v/>
      </c>
      <c r="K667" t="str">
        <f>IF('Reported Performance Table'!D667="","",IF(J667="LUNA_CCT",VLOOKUP('Reported Performance Table'!D667,'Master List'!$B$45:$E$143,4,FALSE),"Reported_BUG"))</f>
        <v/>
      </c>
      <c r="L667" t="str">
        <f>IF('Reported Performance Table'!D667="","",IF(AND('Reported Performance Table'!$E667="Yes",OR('Reported Performance Table'!$D667='Master List'!$B$45,'Reported Performance Table'!$D667='Master List'!$B$46,'Reported Performance Table'!$D667='Master List'!$B$47,'Reported Performance Table'!$D667='Master List'!$B$49,'Reported Performance Table'!$D667='Master List'!$B$51,'Reported Performance Table'!$D667='Master List'!$B$115,'Reported Performance Table'!$D667='Master List'!$B$118,'Reported Performance Table'!$D667='Master List'!$B$142)),"LUNA_Dimming","Dimming_Capability_and_Range"))</f>
        <v/>
      </c>
    </row>
    <row r="668" spans="1:12" x14ac:dyDescent="0.25">
      <c r="A668" s="54">
        <v>675</v>
      </c>
      <c r="B668" s="55"/>
      <c r="D668" s="21" t="e">
        <f>VLOOKUP('Reported Performance Table'!C668,'Master List'!$B$22:$C$41,2,FALSE)</f>
        <v>#N/A</v>
      </c>
      <c r="E668" t="e">
        <f>VLOOKUP('Reported Performance Table'!D668,'Master List'!$B$45:$C$143,2,FALSE)</f>
        <v>#N/A</v>
      </c>
      <c r="F668" t="e">
        <f>VLOOKUP('Reported Performance Table'!C668,'Master List'!$B$22:$D$42,3,FALSE)</f>
        <v>#N/A</v>
      </c>
      <c r="G668" s="100" t="e">
        <f>VLOOKUP('Reported Performance Table'!B668,'Master List'!$B$11:$D$19,3,FALSE)</f>
        <v>#N/A</v>
      </c>
      <c r="H668" t="e">
        <f t="shared" si="10"/>
        <v>#N/A</v>
      </c>
      <c r="I668" t="e">
        <f>IF(VLOOKUP('Reported Performance Table'!D668,'Master List'!$B$45:$D$143,3,FALSE)="","No",VLOOKUP('Reported Performance Table'!D668,'Master List'!$B$45:$D$143,3,FALSE))</f>
        <v>#N/A</v>
      </c>
      <c r="J668" s="178" t="str">
        <f>IF('Reported Performance Table'!D668="","",
  IF('Reported Performance Table'!E668="Yes",
   IF('Reported Performance Table'!F668="Premium","Premium_LUNA_CCT","LUNA_CCT"),
   IF('Reported Performance Table'!B668="Outdoor Luminaires",
    IF(OR('Reported Performance Table'!D668="Fuel Pump Canopy Luminaires",'Reported Performance Table'!D668="Sports Lighting"),
     IF('Reported Performance Table'!F668="Premium","Premium_Sports_and_Fuel_Pump_CCT", "Sports_and_Fuel_Pump_CCT"),
     IF('Reported Performance Table'!F668="Premium","Premium_Outdoor_CCT","Outdoor_CCT")),
    IF('Reported Performance Table'!F668="Premium","Premium_CCT","Reported_CCT"))))</f>
        <v/>
      </c>
      <c r="K668" t="str">
        <f>IF('Reported Performance Table'!D668="","",IF(J668="LUNA_CCT",VLOOKUP('Reported Performance Table'!D668,'Master List'!$B$45:$E$143,4,FALSE),"Reported_BUG"))</f>
        <v/>
      </c>
      <c r="L668" t="str">
        <f>IF('Reported Performance Table'!D668="","",IF(AND('Reported Performance Table'!$E668="Yes",OR('Reported Performance Table'!$D668='Master List'!$B$45,'Reported Performance Table'!$D668='Master List'!$B$46,'Reported Performance Table'!$D668='Master List'!$B$47,'Reported Performance Table'!$D668='Master List'!$B$49,'Reported Performance Table'!$D668='Master List'!$B$51,'Reported Performance Table'!$D668='Master List'!$B$115,'Reported Performance Table'!$D668='Master List'!$B$118,'Reported Performance Table'!$D668='Master List'!$B$142)),"LUNA_Dimming","Dimming_Capability_and_Range"))</f>
        <v/>
      </c>
    </row>
    <row r="669" spans="1:12" x14ac:dyDescent="0.25">
      <c r="A669" s="54">
        <v>676</v>
      </c>
      <c r="B669" s="55"/>
      <c r="D669" s="21" t="e">
        <f>VLOOKUP('Reported Performance Table'!C669,'Master List'!$B$22:$C$41,2,FALSE)</f>
        <v>#N/A</v>
      </c>
      <c r="E669" t="e">
        <f>VLOOKUP('Reported Performance Table'!D669,'Master List'!$B$45:$C$143,2,FALSE)</f>
        <v>#N/A</v>
      </c>
      <c r="F669" t="e">
        <f>VLOOKUP('Reported Performance Table'!C669,'Master List'!$B$22:$D$42,3,FALSE)</f>
        <v>#N/A</v>
      </c>
      <c r="G669" s="100" t="e">
        <f>VLOOKUP('Reported Performance Table'!B669,'Master List'!$B$11:$D$19,3,FALSE)</f>
        <v>#N/A</v>
      </c>
      <c r="H669" t="e">
        <f t="shared" si="10"/>
        <v>#N/A</v>
      </c>
      <c r="I669" t="e">
        <f>IF(VLOOKUP('Reported Performance Table'!D669,'Master List'!$B$45:$D$143,3,FALSE)="","No",VLOOKUP('Reported Performance Table'!D669,'Master List'!$B$45:$D$143,3,FALSE))</f>
        <v>#N/A</v>
      </c>
      <c r="J669" s="178" t="str">
        <f>IF('Reported Performance Table'!D669="","",
  IF('Reported Performance Table'!E669="Yes",
   IF('Reported Performance Table'!F669="Premium","Premium_LUNA_CCT","LUNA_CCT"),
   IF('Reported Performance Table'!B669="Outdoor Luminaires",
    IF(OR('Reported Performance Table'!D669="Fuel Pump Canopy Luminaires",'Reported Performance Table'!D669="Sports Lighting"),
     IF('Reported Performance Table'!F669="Premium","Premium_Sports_and_Fuel_Pump_CCT", "Sports_and_Fuel_Pump_CCT"),
     IF('Reported Performance Table'!F669="Premium","Premium_Outdoor_CCT","Outdoor_CCT")),
    IF('Reported Performance Table'!F669="Premium","Premium_CCT","Reported_CCT"))))</f>
        <v/>
      </c>
      <c r="K669" t="str">
        <f>IF('Reported Performance Table'!D669="","",IF(J669="LUNA_CCT",VLOOKUP('Reported Performance Table'!D669,'Master List'!$B$45:$E$143,4,FALSE),"Reported_BUG"))</f>
        <v/>
      </c>
      <c r="L669" t="str">
        <f>IF('Reported Performance Table'!D669="","",IF(AND('Reported Performance Table'!$E669="Yes",OR('Reported Performance Table'!$D669='Master List'!$B$45,'Reported Performance Table'!$D669='Master List'!$B$46,'Reported Performance Table'!$D669='Master List'!$B$47,'Reported Performance Table'!$D669='Master List'!$B$49,'Reported Performance Table'!$D669='Master List'!$B$51,'Reported Performance Table'!$D669='Master List'!$B$115,'Reported Performance Table'!$D669='Master List'!$B$118,'Reported Performance Table'!$D669='Master List'!$B$142)),"LUNA_Dimming","Dimming_Capability_and_Range"))</f>
        <v/>
      </c>
    </row>
    <row r="670" spans="1:12" x14ac:dyDescent="0.25">
      <c r="A670" s="54">
        <v>677</v>
      </c>
      <c r="B670" s="55"/>
      <c r="D670" s="21" t="e">
        <f>VLOOKUP('Reported Performance Table'!C670,'Master List'!$B$22:$C$41,2,FALSE)</f>
        <v>#N/A</v>
      </c>
      <c r="E670" t="e">
        <f>VLOOKUP('Reported Performance Table'!D670,'Master List'!$B$45:$C$143,2,FALSE)</f>
        <v>#N/A</v>
      </c>
      <c r="F670" t="e">
        <f>VLOOKUP('Reported Performance Table'!C670,'Master List'!$B$22:$D$42,3,FALSE)</f>
        <v>#N/A</v>
      </c>
      <c r="G670" s="100" t="e">
        <f>VLOOKUP('Reported Performance Table'!B670,'Master List'!$B$11:$D$19,3,FALSE)</f>
        <v>#N/A</v>
      </c>
      <c r="H670" t="e">
        <f t="shared" si="10"/>
        <v>#N/A</v>
      </c>
      <c r="I670" t="e">
        <f>IF(VLOOKUP('Reported Performance Table'!D670,'Master List'!$B$45:$D$143,3,FALSE)="","No",VLOOKUP('Reported Performance Table'!D670,'Master List'!$B$45:$D$143,3,FALSE))</f>
        <v>#N/A</v>
      </c>
      <c r="J670" s="178" t="str">
        <f>IF('Reported Performance Table'!D670="","",
  IF('Reported Performance Table'!E670="Yes",
   IF('Reported Performance Table'!F670="Premium","Premium_LUNA_CCT","LUNA_CCT"),
   IF('Reported Performance Table'!B670="Outdoor Luminaires",
    IF(OR('Reported Performance Table'!D670="Fuel Pump Canopy Luminaires",'Reported Performance Table'!D670="Sports Lighting"),
     IF('Reported Performance Table'!F670="Premium","Premium_Sports_and_Fuel_Pump_CCT", "Sports_and_Fuel_Pump_CCT"),
     IF('Reported Performance Table'!F670="Premium","Premium_Outdoor_CCT","Outdoor_CCT")),
    IF('Reported Performance Table'!F670="Premium","Premium_CCT","Reported_CCT"))))</f>
        <v/>
      </c>
      <c r="K670" t="str">
        <f>IF('Reported Performance Table'!D670="","",IF(J670="LUNA_CCT",VLOOKUP('Reported Performance Table'!D670,'Master List'!$B$45:$E$143,4,FALSE),"Reported_BUG"))</f>
        <v/>
      </c>
      <c r="L670" t="str">
        <f>IF('Reported Performance Table'!D670="","",IF(AND('Reported Performance Table'!$E670="Yes",OR('Reported Performance Table'!$D670='Master List'!$B$45,'Reported Performance Table'!$D670='Master List'!$B$46,'Reported Performance Table'!$D670='Master List'!$B$47,'Reported Performance Table'!$D670='Master List'!$B$49,'Reported Performance Table'!$D670='Master List'!$B$51,'Reported Performance Table'!$D670='Master List'!$B$115,'Reported Performance Table'!$D670='Master List'!$B$118,'Reported Performance Table'!$D670='Master List'!$B$142)),"LUNA_Dimming","Dimming_Capability_and_Range"))</f>
        <v/>
      </c>
    </row>
    <row r="671" spans="1:12" x14ac:dyDescent="0.25">
      <c r="A671" s="54">
        <v>678</v>
      </c>
      <c r="B671" s="55"/>
      <c r="D671" s="21" t="e">
        <f>VLOOKUP('Reported Performance Table'!C671,'Master List'!$B$22:$C$41,2,FALSE)</f>
        <v>#N/A</v>
      </c>
      <c r="E671" t="e">
        <f>VLOOKUP('Reported Performance Table'!D671,'Master List'!$B$45:$C$143,2,FALSE)</f>
        <v>#N/A</v>
      </c>
      <c r="F671" t="e">
        <f>VLOOKUP('Reported Performance Table'!C671,'Master List'!$B$22:$D$42,3,FALSE)</f>
        <v>#N/A</v>
      </c>
      <c r="G671" s="100" t="e">
        <f>VLOOKUP('Reported Performance Table'!B671,'Master List'!$B$11:$D$19,3,FALSE)</f>
        <v>#N/A</v>
      </c>
      <c r="H671" t="e">
        <f t="shared" si="10"/>
        <v>#N/A</v>
      </c>
      <c r="I671" t="e">
        <f>IF(VLOOKUP('Reported Performance Table'!D671,'Master List'!$B$45:$D$143,3,FALSE)="","No",VLOOKUP('Reported Performance Table'!D671,'Master List'!$B$45:$D$143,3,FALSE))</f>
        <v>#N/A</v>
      </c>
      <c r="J671" s="178" t="str">
        <f>IF('Reported Performance Table'!D671="","",
  IF('Reported Performance Table'!E671="Yes",
   IF('Reported Performance Table'!F671="Premium","Premium_LUNA_CCT","LUNA_CCT"),
   IF('Reported Performance Table'!B671="Outdoor Luminaires",
    IF(OR('Reported Performance Table'!D671="Fuel Pump Canopy Luminaires",'Reported Performance Table'!D671="Sports Lighting"),
     IF('Reported Performance Table'!F671="Premium","Premium_Sports_and_Fuel_Pump_CCT", "Sports_and_Fuel_Pump_CCT"),
     IF('Reported Performance Table'!F671="Premium","Premium_Outdoor_CCT","Outdoor_CCT")),
    IF('Reported Performance Table'!F671="Premium","Premium_CCT","Reported_CCT"))))</f>
        <v/>
      </c>
      <c r="K671" t="str">
        <f>IF('Reported Performance Table'!D671="","",IF(J671="LUNA_CCT",VLOOKUP('Reported Performance Table'!D671,'Master List'!$B$45:$E$143,4,FALSE),"Reported_BUG"))</f>
        <v/>
      </c>
      <c r="L671" t="str">
        <f>IF('Reported Performance Table'!D671="","",IF(AND('Reported Performance Table'!$E671="Yes",OR('Reported Performance Table'!$D671='Master List'!$B$45,'Reported Performance Table'!$D671='Master List'!$B$46,'Reported Performance Table'!$D671='Master List'!$B$47,'Reported Performance Table'!$D671='Master List'!$B$49,'Reported Performance Table'!$D671='Master List'!$B$51,'Reported Performance Table'!$D671='Master List'!$B$115,'Reported Performance Table'!$D671='Master List'!$B$118,'Reported Performance Table'!$D671='Master List'!$B$142)),"LUNA_Dimming","Dimming_Capability_and_Range"))</f>
        <v/>
      </c>
    </row>
    <row r="672" spans="1:12" x14ac:dyDescent="0.25">
      <c r="A672" s="54">
        <v>679</v>
      </c>
      <c r="B672" s="55"/>
      <c r="D672" s="21" t="e">
        <f>VLOOKUP('Reported Performance Table'!C672,'Master List'!$B$22:$C$41,2,FALSE)</f>
        <v>#N/A</v>
      </c>
      <c r="E672" t="e">
        <f>VLOOKUP('Reported Performance Table'!D672,'Master List'!$B$45:$C$143,2,FALSE)</f>
        <v>#N/A</v>
      </c>
      <c r="F672" t="e">
        <f>VLOOKUP('Reported Performance Table'!C672,'Master List'!$B$22:$D$42,3,FALSE)</f>
        <v>#N/A</v>
      </c>
      <c r="G672" s="100" t="e">
        <f>VLOOKUP('Reported Performance Table'!B672,'Master List'!$B$11:$D$19,3,FALSE)</f>
        <v>#N/A</v>
      </c>
      <c r="H672" t="e">
        <f t="shared" si="10"/>
        <v>#N/A</v>
      </c>
      <c r="I672" t="e">
        <f>IF(VLOOKUP('Reported Performance Table'!D672,'Master List'!$B$45:$D$143,3,FALSE)="","No",VLOOKUP('Reported Performance Table'!D672,'Master List'!$B$45:$D$143,3,FALSE))</f>
        <v>#N/A</v>
      </c>
      <c r="J672" s="178" t="str">
        <f>IF('Reported Performance Table'!D672="","",
  IF('Reported Performance Table'!E672="Yes",
   IF('Reported Performance Table'!F672="Premium","Premium_LUNA_CCT","LUNA_CCT"),
   IF('Reported Performance Table'!B672="Outdoor Luminaires",
    IF(OR('Reported Performance Table'!D672="Fuel Pump Canopy Luminaires",'Reported Performance Table'!D672="Sports Lighting"),
     IF('Reported Performance Table'!F672="Premium","Premium_Sports_and_Fuel_Pump_CCT", "Sports_and_Fuel_Pump_CCT"),
     IF('Reported Performance Table'!F672="Premium","Premium_Outdoor_CCT","Outdoor_CCT")),
    IF('Reported Performance Table'!F672="Premium","Premium_CCT","Reported_CCT"))))</f>
        <v/>
      </c>
      <c r="K672" t="str">
        <f>IF('Reported Performance Table'!D672="","",IF(J672="LUNA_CCT",VLOOKUP('Reported Performance Table'!D672,'Master List'!$B$45:$E$143,4,FALSE),"Reported_BUG"))</f>
        <v/>
      </c>
      <c r="L672" t="str">
        <f>IF('Reported Performance Table'!D672="","",IF(AND('Reported Performance Table'!$E672="Yes",OR('Reported Performance Table'!$D672='Master List'!$B$45,'Reported Performance Table'!$D672='Master List'!$B$46,'Reported Performance Table'!$D672='Master List'!$B$47,'Reported Performance Table'!$D672='Master List'!$B$49,'Reported Performance Table'!$D672='Master List'!$B$51,'Reported Performance Table'!$D672='Master List'!$B$115,'Reported Performance Table'!$D672='Master List'!$B$118,'Reported Performance Table'!$D672='Master List'!$B$142)),"LUNA_Dimming","Dimming_Capability_and_Range"))</f>
        <v/>
      </c>
    </row>
    <row r="673" spans="1:12" x14ac:dyDescent="0.25">
      <c r="A673" s="54">
        <v>680</v>
      </c>
      <c r="B673" s="55"/>
      <c r="D673" s="21" t="e">
        <f>VLOOKUP('Reported Performance Table'!C673,'Master List'!$B$22:$C$41,2,FALSE)</f>
        <v>#N/A</v>
      </c>
      <c r="E673" t="e">
        <f>VLOOKUP('Reported Performance Table'!D673,'Master List'!$B$45:$C$143,2,FALSE)</f>
        <v>#N/A</v>
      </c>
      <c r="F673" t="e">
        <f>VLOOKUP('Reported Performance Table'!C673,'Master List'!$B$22:$D$42,3,FALSE)</f>
        <v>#N/A</v>
      </c>
      <c r="G673" s="100" t="e">
        <f>VLOOKUP('Reported Performance Table'!B673,'Master List'!$B$11:$D$19,3,FALSE)</f>
        <v>#N/A</v>
      </c>
      <c r="H673" t="e">
        <f t="shared" si="10"/>
        <v>#N/A</v>
      </c>
      <c r="I673" t="e">
        <f>IF(VLOOKUP('Reported Performance Table'!D673,'Master List'!$B$45:$D$143,3,FALSE)="","No",VLOOKUP('Reported Performance Table'!D673,'Master List'!$B$45:$D$143,3,FALSE))</f>
        <v>#N/A</v>
      </c>
      <c r="J673" s="178" t="str">
        <f>IF('Reported Performance Table'!D673="","",
  IF('Reported Performance Table'!E673="Yes",
   IF('Reported Performance Table'!F673="Premium","Premium_LUNA_CCT","LUNA_CCT"),
   IF('Reported Performance Table'!B673="Outdoor Luminaires",
    IF(OR('Reported Performance Table'!D673="Fuel Pump Canopy Luminaires",'Reported Performance Table'!D673="Sports Lighting"),
     IF('Reported Performance Table'!F673="Premium","Premium_Sports_and_Fuel_Pump_CCT", "Sports_and_Fuel_Pump_CCT"),
     IF('Reported Performance Table'!F673="Premium","Premium_Outdoor_CCT","Outdoor_CCT")),
    IF('Reported Performance Table'!F673="Premium","Premium_CCT","Reported_CCT"))))</f>
        <v/>
      </c>
      <c r="K673" t="str">
        <f>IF('Reported Performance Table'!D673="","",IF(J673="LUNA_CCT",VLOOKUP('Reported Performance Table'!D673,'Master List'!$B$45:$E$143,4,FALSE),"Reported_BUG"))</f>
        <v/>
      </c>
      <c r="L673" t="str">
        <f>IF('Reported Performance Table'!D673="","",IF(AND('Reported Performance Table'!$E673="Yes",OR('Reported Performance Table'!$D673='Master List'!$B$45,'Reported Performance Table'!$D673='Master List'!$B$46,'Reported Performance Table'!$D673='Master List'!$B$47,'Reported Performance Table'!$D673='Master List'!$B$49,'Reported Performance Table'!$D673='Master List'!$B$51,'Reported Performance Table'!$D673='Master List'!$B$115,'Reported Performance Table'!$D673='Master List'!$B$118,'Reported Performance Table'!$D673='Master List'!$B$142)),"LUNA_Dimming","Dimming_Capability_and_Range"))</f>
        <v/>
      </c>
    </row>
    <row r="674" spans="1:12" x14ac:dyDescent="0.25">
      <c r="A674" s="54">
        <v>681</v>
      </c>
      <c r="B674" s="55"/>
      <c r="D674" s="21" t="e">
        <f>VLOOKUP('Reported Performance Table'!C674,'Master List'!$B$22:$C$41,2,FALSE)</f>
        <v>#N/A</v>
      </c>
      <c r="E674" t="e">
        <f>VLOOKUP('Reported Performance Table'!D674,'Master List'!$B$45:$C$143,2,FALSE)</f>
        <v>#N/A</v>
      </c>
      <c r="F674" t="e">
        <f>VLOOKUP('Reported Performance Table'!C674,'Master List'!$B$22:$D$42,3,FALSE)</f>
        <v>#N/A</v>
      </c>
      <c r="G674" s="100" t="e">
        <f>VLOOKUP('Reported Performance Table'!B674,'Master List'!$B$11:$D$19,3,FALSE)</f>
        <v>#N/A</v>
      </c>
      <c r="H674" t="e">
        <f t="shared" si="10"/>
        <v>#N/A</v>
      </c>
      <c r="I674" t="e">
        <f>IF(VLOOKUP('Reported Performance Table'!D674,'Master List'!$B$45:$D$143,3,FALSE)="","No",VLOOKUP('Reported Performance Table'!D674,'Master List'!$B$45:$D$143,3,FALSE))</f>
        <v>#N/A</v>
      </c>
      <c r="J674" s="178" t="str">
        <f>IF('Reported Performance Table'!D674="","",
  IF('Reported Performance Table'!E674="Yes",
   IF('Reported Performance Table'!F674="Premium","Premium_LUNA_CCT","LUNA_CCT"),
   IF('Reported Performance Table'!B674="Outdoor Luminaires",
    IF(OR('Reported Performance Table'!D674="Fuel Pump Canopy Luminaires",'Reported Performance Table'!D674="Sports Lighting"),
     IF('Reported Performance Table'!F674="Premium","Premium_Sports_and_Fuel_Pump_CCT", "Sports_and_Fuel_Pump_CCT"),
     IF('Reported Performance Table'!F674="Premium","Premium_Outdoor_CCT","Outdoor_CCT")),
    IF('Reported Performance Table'!F674="Premium","Premium_CCT","Reported_CCT"))))</f>
        <v/>
      </c>
      <c r="K674" t="str">
        <f>IF('Reported Performance Table'!D674="","",IF(J674="LUNA_CCT",VLOOKUP('Reported Performance Table'!D674,'Master List'!$B$45:$E$143,4,FALSE),"Reported_BUG"))</f>
        <v/>
      </c>
      <c r="L674" t="str">
        <f>IF('Reported Performance Table'!D674="","",IF(AND('Reported Performance Table'!$E674="Yes",OR('Reported Performance Table'!$D674='Master List'!$B$45,'Reported Performance Table'!$D674='Master List'!$B$46,'Reported Performance Table'!$D674='Master List'!$B$47,'Reported Performance Table'!$D674='Master List'!$B$49,'Reported Performance Table'!$D674='Master List'!$B$51,'Reported Performance Table'!$D674='Master List'!$B$115,'Reported Performance Table'!$D674='Master List'!$B$118,'Reported Performance Table'!$D674='Master List'!$B$142)),"LUNA_Dimming","Dimming_Capability_and_Range"))</f>
        <v/>
      </c>
    </row>
    <row r="675" spans="1:12" x14ac:dyDescent="0.25">
      <c r="A675" s="54">
        <v>682</v>
      </c>
      <c r="B675" s="55"/>
      <c r="D675" s="21" t="e">
        <f>VLOOKUP('Reported Performance Table'!C675,'Master List'!$B$22:$C$41,2,FALSE)</f>
        <v>#N/A</v>
      </c>
      <c r="E675" t="e">
        <f>VLOOKUP('Reported Performance Table'!D675,'Master List'!$B$45:$C$143,2,FALSE)</f>
        <v>#N/A</v>
      </c>
      <c r="F675" t="e">
        <f>VLOOKUP('Reported Performance Table'!C675,'Master List'!$B$22:$D$42,3,FALSE)</f>
        <v>#N/A</v>
      </c>
      <c r="G675" s="100" t="e">
        <f>VLOOKUP('Reported Performance Table'!B675,'Master List'!$B$11:$D$19,3,FALSE)</f>
        <v>#N/A</v>
      </c>
      <c r="H675" t="e">
        <f t="shared" si="10"/>
        <v>#N/A</v>
      </c>
      <c r="I675" t="e">
        <f>IF(VLOOKUP('Reported Performance Table'!D675,'Master List'!$B$45:$D$143,3,FALSE)="","No",VLOOKUP('Reported Performance Table'!D675,'Master List'!$B$45:$D$143,3,FALSE))</f>
        <v>#N/A</v>
      </c>
      <c r="J675" s="178" t="str">
        <f>IF('Reported Performance Table'!D675="","",
  IF('Reported Performance Table'!E675="Yes",
   IF('Reported Performance Table'!F675="Premium","Premium_LUNA_CCT","LUNA_CCT"),
   IF('Reported Performance Table'!B675="Outdoor Luminaires",
    IF(OR('Reported Performance Table'!D675="Fuel Pump Canopy Luminaires",'Reported Performance Table'!D675="Sports Lighting"),
     IF('Reported Performance Table'!F675="Premium","Premium_Sports_and_Fuel_Pump_CCT", "Sports_and_Fuel_Pump_CCT"),
     IF('Reported Performance Table'!F675="Premium","Premium_Outdoor_CCT","Outdoor_CCT")),
    IF('Reported Performance Table'!F675="Premium","Premium_CCT","Reported_CCT"))))</f>
        <v/>
      </c>
      <c r="K675" t="str">
        <f>IF('Reported Performance Table'!D675="","",IF(J675="LUNA_CCT",VLOOKUP('Reported Performance Table'!D675,'Master List'!$B$45:$E$143,4,FALSE),"Reported_BUG"))</f>
        <v/>
      </c>
      <c r="L675" t="str">
        <f>IF('Reported Performance Table'!D675="","",IF(AND('Reported Performance Table'!$E675="Yes",OR('Reported Performance Table'!$D675='Master List'!$B$45,'Reported Performance Table'!$D675='Master List'!$B$46,'Reported Performance Table'!$D675='Master List'!$B$47,'Reported Performance Table'!$D675='Master List'!$B$49,'Reported Performance Table'!$D675='Master List'!$B$51,'Reported Performance Table'!$D675='Master List'!$B$115,'Reported Performance Table'!$D675='Master List'!$B$118,'Reported Performance Table'!$D675='Master List'!$B$142)),"LUNA_Dimming","Dimming_Capability_and_Range"))</f>
        <v/>
      </c>
    </row>
    <row r="676" spans="1:12" x14ac:dyDescent="0.25">
      <c r="A676" s="54">
        <v>683</v>
      </c>
      <c r="B676" s="55"/>
      <c r="D676" s="21" t="e">
        <f>VLOOKUP('Reported Performance Table'!C676,'Master List'!$B$22:$C$41,2,FALSE)</f>
        <v>#N/A</v>
      </c>
      <c r="E676" t="e">
        <f>VLOOKUP('Reported Performance Table'!D676,'Master List'!$B$45:$C$143,2,FALSE)</f>
        <v>#N/A</v>
      </c>
      <c r="F676" t="e">
        <f>VLOOKUP('Reported Performance Table'!C676,'Master List'!$B$22:$D$42,3,FALSE)</f>
        <v>#N/A</v>
      </c>
      <c r="G676" s="100" t="e">
        <f>VLOOKUP('Reported Performance Table'!B676,'Master List'!$B$11:$D$19,3,FALSE)</f>
        <v>#N/A</v>
      </c>
      <c r="H676" t="e">
        <f t="shared" si="10"/>
        <v>#N/A</v>
      </c>
      <c r="I676" t="e">
        <f>IF(VLOOKUP('Reported Performance Table'!D676,'Master List'!$B$45:$D$143,3,FALSE)="","No",VLOOKUP('Reported Performance Table'!D676,'Master List'!$B$45:$D$143,3,FALSE))</f>
        <v>#N/A</v>
      </c>
      <c r="J676" s="178" t="str">
        <f>IF('Reported Performance Table'!D676="","",
  IF('Reported Performance Table'!E676="Yes",
   IF('Reported Performance Table'!F676="Premium","Premium_LUNA_CCT","LUNA_CCT"),
   IF('Reported Performance Table'!B676="Outdoor Luminaires",
    IF(OR('Reported Performance Table'!D676="Fuel Pump Canopy Luminaires",'Reported Performance Table'!D676="Sports Lighting"),
     IF('Reported Performance Table'!F676="Premium","Premium_Sports_and_Fuel_Pump_CCT", "Sports_and_Fuel_Pump_CCT"),
     IF('Reported Performance Table'!F676="Premium","Premium_Outdoor_CCT","Outdoor_CCT")),
    IF('Reported Performance Table'!F676="Premium","Premium_CCT","Reported_CCT"))))</f>
        <v/>
      </c>
      <c r="K676" t="str">
        <f>IF('Reported Performance Table'!D676="","",IF(J676="LUNA_CCT",VLOOKUP('Reported Performance Table'!D676,'Master List'!$B$45:$E$143,4,FALSE),"Reported_BUG"))</f>
        <v/>
      </c>
      <c r="L676" t="str">
        <f>IF('Reported Performance Table'!D676="","",IF(AND('Reported Performance Table'!$E676="Yes",OR('Reported Performance Table'!$D676='Master List'!$B$45,'Reported Performance Table'!$D676='Master List'!$B$46,'Reported Performance Table'!$D676='Master List'!$B$47,'Reported Performance Table'!$D676='Master List'!$B$49,'Reported Performance Table'!$D676='Master List'!$B$51,'Reported Performance Table'!$D676='Master List'!$B$115,'Reported Performance Table'!$D676='Master List'!$B$118,'Reported Performance Table'!$D676='Master List'!$B$142)),"LUNA_Dimming","Dimming_Capability_and_Range"))</f>
        <v/>
      </c>
    </row>
    <row r="677" spans="1:12" x14ac:dyDescent="0.25">
      <c r="A677" s="54">
        <v>684</v>
      </c>
      <c r="B677" s="55"/>
      <c r="D677" s="21" t="e">
        <f>VLOOKUP('Reported Performance Table'!C677,'Master List'!$B$22:$C$41,2,FALSE)</f>
        <v>#N/A</v>
      </c>
      <c r="E677" t="e">
        <f>VLOOKUP('Reported Performance Table'!D677,'Master List'!$B$45:$C$143,2,FALSE)</f>
        <v>#N/A</v>
      </c>
      <c r="F677" t="e">
        <f>VLOOKUP('Reported Performance Table'!C677,'Master List'!$B$22:$D$42,3,FALSE)</f>
        <v>#N/A</v>
      </c>
      <c r="G677" s="100" t="e">
        <f>VLOOKUP('Reported Performance Table'!B677,'Master List'!$B$11:$D$19,3,FALSE)</f>
        <v>#N/A</v>
      </c>
      <c r="H677" t="e">
        <f t="shared" si="10"/>
        <v>#N/A</v>
      </c>
      <c r="I677" t="e">
        <f>IF(VLOOKUP('Reported Performance Table'!D677,'Master List'!$B$45:$D$143,3,FALSE)="","No",VLOOKUP('Reported Performance Table'!D677,'Master List'!$B$45:$D$143,3,FALSE))</f>
        <v>#N/A</v>
      </c>
      <c r="J677" s="178" t="str">
        <f>IF('Reported Performance Table'!D677="","",
  IF('Reported Performance Table'!E677="Yes",
   IF('Reported Performance Table'!F677="Premium","Premium_LUNA_CCT","LUNA_CCT"),
   IF('Reported Performance Table'!B677="Outdoor Luminaires",
    IF(OR('Reported Performance Table'!D677="Fuel Pump Canopy Luminaires",'Reported Performance Table'!D677="Sports Lighting"),
     IF('Reported Performance Table'!F677="Premium","Premium_Sports_and_Fuel_Pump_CCT", "Sports_and_Fuel_Pump_CCT"),
     IF('Reported Performance Table'!F677="Premium","Premium_Outdoor_CCT","Outdoor_CCT")),
    IF('Reported Performance Table'!F677="Premium","Premium_CCT","Reported_CCT"))))</f>
        <v/>
      </c>
      <c r="K677" t="str">
        <f>IF('Reported Performance Table'!D677="","",IF(J677="LUNA_CCT",VLOOKUP('Reported Performance Table'!D677,'Master List'!$B$45:$E$143,4,FALSE),"Reported_BUG"))</f>
        <v/>
      </c>
      <c r="L677" t="str">
        <f>IF('Reported Performance Table'!D677="","",IF(AND('Reported Performance Table'!$E677="Yes",OR('Reported Performance Table'!$D677='Master List'!$B$45,'Reported Performance Table'!$D677='Master List'!$B$46,'Reported Performance Table'!$D677='Master List'!$B$47,'Reported Performance Table'!$D677='Master List'!$B$49,'Reported Performance Table'!$D677='Master List'!$B$51,'Reported Performance Table'!$D677='Master List'!$B$115,'Reported Performance Table'!$D677='Master List'!$B$118,'Reported Performance Table'!$D677='Master List'!$B$142)),"LUNA_Dimming","Dimming_Capability_and_Range"))</f>
        <v/>
      </c>
    </row>
    <row r="678" spans="1:12" x14ac:dyDescent="0.25">
      <c r="A678" s="54">
        <v>685</v>
      </c>
      <c r="B678" s="55"/>
      <c r="D678" s="21" t="e">
        <f>VLOOKUP('Reported Performance Table'!C678,'Master List'!$B$22:$C$41,2,FALSE)</f>
        <v>#N/A</v>
      </c>
      <c r="E678" t="e">
        <f>VLOOKUP('Reported Performance Table'!D678,'Master List'!$B$45:$C$143,2,FALSE)</f>
        <v>#N/A</v>
      </c>
      <c r="F678" t="e">
        <f>VLOOKUP('Reported Performance Table'!C678,'Master List'!$B$22:$D$42,3,FALSE)</f>
        <v>#N/A</v>
      </c>
      <c r="G678" s="100" t="e">
        <f>VLOOKUP('Reported Performance Table'!B678,'Master List'!$B$11:$D$19,3,FALSE)</f>
        <v>#N/A</v>
      </c>
      <c r="H678" t="e">
        <f t="shared" si="10"/>
        <v>#N/A</v>
      </c>
      <c r="I678" t="e">
        <f>IF(VLOOKUP('Reported Performance Table'!D678,'Master List'!$B$45:$D$143,3,FALSE)="","No",VLOOKUP('Reported Performance Table'!D678,'Master List'!$B$45:$D$143,3,FALSE))</f>
        <v>#N/A</v>
      </c>
      <c r="J678" s="178" t="str">
        <f>IF('Reported Performance Table'!D678="","",
  IF('Reported Performance Table'!E678="Yes",
   IF('Reported Performance Table'!F678="Premium","Premium_LUNA_CCT","LUNA_CCT"),
   IF('Reported Performance Table'!B678="Outdoor Luminaires",
    IF(OR('Reported Performance Table'!D678="Fuel Pump Canopy Luminaires",'Reported Performance Table'!D678="Sports Lighting"),
     IF('Reported Performance Table'!F678="Premium","Premium_Sports_and_Fuel_Pump_CCT", "Sports_and_Fuel_Pump_CCT"),
     IF('Reported Performance Table'!F678="Premium","Premium_Outdoor_CCT","Outdoor_CCT")),
    IF('Reported Performance Table'!F678="Premium","Premium_CCT","Reported_CCT"))))</f>
        <v/>
      </c>
      <c r="K678" t="str">
        <f>IF('Reported Performance Table'!D678="","",IF(J678="LUNA_CCT",VLOOKUP('Reported Performance Table'!D678,'Master List'!$B$45:$E$143,4,FALSE),"Reported_BUG"))</f>
        <v/>
      </c>
      <c r="L678" t="str">
        <f>IF('Reported Performance Table'!D678="","",IF(AND('Reported Performance Table'!$E678="Yes",OR('Reported Performance Table'!$D678='Master List'!$B$45,'Reported Performance Table'!$D678='Master List'!$B$46,'Reported Performance Table'!$D678='Master List'!$B$47,'Reported Performance Table'!$D678='Master List'!$B$49,'Reported Performance Table'!$D678='Master List'!$B$51,'Reported Performance Table'!$D678='Master List'!$B$115,'Reported Performance Table'!$D678='Master List'!$B$118,'Reported Performance Table'!$D678='Master List'!$B$142)),"LUNA_Dimming","Dimming_Capability_and_Range"))</f>
        <v/>
      </c>
    </row>
    <row r="679" spans="1:12" x14ac:dyDescent="0.25">
      <c r="A679" s="54">
        <v>686</v>
      </c>
      <c r="B679" s="55"/>
      <c r="D679" s="21" t="e">
        <f>VLOOKUP('Reported Performance Table'!C679,'Master List'!$B$22:$C$41,2,FALSE)</f>
        <v>#N/A</v>
      </c>
      <c r="E679" t="e">
        <f>VLOOKUP('Reported Performance Table'!D679,'Master List'!$B$45:$C$143,2,FALSE)</f>
        <v>#N/A</v>
      </c>
      <c r="F679" t="e">
        <f>VLOOKUP('Reported Performance Table'!C679,'Master List'!$B$22:$D$42,3,FALSE)</f>
        <v>#N/A</v>
      </c>
      <c r="G679" s="100" t="e">
        <f>VLOOKUP('Reported Performance Table'!B679,'Master List'!$B$11:$D$19,3,FALSE)</f>
        <v>#N/A</v>
      </c>
      <c r="H679" t="e">
        <f t="shared" si="10"/>
        <v>#N/A</v>
      </c>
      <c r="I679" t="e">
        <f>IF(VLOOKUP('Reported Performance Table'!D679,'Master List'!$B$45:$D$143,3,FALSE)="","No",VLOOKUP('Reported Performance Table'!D679,'Master List'!$B$45:$D$143,3,FALSE))</f>
        <v>#N/A</v>
      </c>
      <c r="J679" s="178" t="str">
        <f>IF('Reported Performance Table'!D679="","",
  IF('Reported Performance Table'!E679="Yes",
   IF('Reported Performance Table'!F679="Premium","Premium_LUNA_CCT","LUNA_CCT"),
   IF('Reported Performance Table'!B679="Outdoor Luminaires",
    IF(OR('Reported Performance Table'!D679="Fuel Pump Canopy Luminaires",'Reported Performance Table'!D679="Sports Lighting"),
     IF('Reported Performance Table'!F679="Premium","Premium_Sports_and_Fuel_Pump_CCT", "Sports_and_Fuel_Pump_CCT"),
     IF('Reported Performance Table'!F679="Premium","Premium_Outdoor_CCT","Outdoor_CCT")),
    IF('Reported Performance Table'!F679="Premium","Premium_CCT","Reported_CCT"))))</f>
        <v/>
      </c>
      <c r="K679" t="str">
        <f>IF('Reported Performance Table'!D679="","",IF(J679="LUNA_CCT",VLOOKUP('Reported Performance Table'!D679,'Master List'!$B$45:$E$143,4,FALSE),"Reported_BUG"))</f>
        <v/>
      </c>
      <c r="L679" t="str">
        <f>IF('Reported Performance Table'!D679="","",IF(AND('Reported Performance Table'!$E679="Yes",OR('Reported Performance Table'!$D679='Master List'!$B$45,'Reported Performance Table'!$D679='Master List'!$B$46,'Reported Performance Table'!$D679='Master List'!$B$47,'Reported Performance Table'!$D679='Master List'!$B$49,'Reported Performance Table'!$D679='Master List'!$B$51,'Reported Performance Table'!$D679='Master List'!$B$115,'Reported Performance Table'!$D679='Master List'!$B$118,'Reported Performance Table'!$D679='Master List'!$B$142)),"LUNA_Dimming","Dimming_Capability_and_Range"))</f>
        <v/>
      </c>
    </row>
    <row r="680" spans="1:12" x14ac:dyDescent="0.25">
      <c r="A680" s="54">
        <v>687</v>
      </c>
      <c r="B680" s="55"/>
      <c r="D680" s="21" t="e">
        <f>VLOOKUP('Reported Performance Table'!C680,'Master List'!$B$22:$C$41,2,FALSE)</f>
        <v>#N/A</v>
      </c>
      <c r="E680" t="e">
        <f>VLOOKUP('Reported Performance Table'!D680,'Master List'!$B$45:$C$143,2,FALSE)</f>
        <v>#N/A</v>
      </c>
      <c r="F680" t="e">
        <f>VLOOKUP('Reported Performance Table'!C680,'Master List'!$B$22:$D$42,3,FALSE)</f>
        <v>#N/A</v>
      </c>
      <c r="G680" s="100" t="e">
        <f>VLOOKUP('Reported Performance Table'!B680,'Master List'!$B$11:$D$19,3,FALSE)</f>
        <v>#N/A</v>
      </c>
      <c r="H680" t="e">
        <f t="shared" si="10"/>
        <v>#N/A</v>
      </c>
      <c r="I680" t="e">
        <f>IF(VLOOKUP('Reported Performance Table'!D680,'Master List'!$B$45:$D$143,3,FALSE)="","No",VLOOKUP('Reported Performance Table'!D680,'Master List'!$B$45:$D$143,3,FALSE))</f>
        <v>#N/A</v>
      </c>
      <c r="J680" s="178" t="str">
        <f>IF('Reported Performance Table'!D680="","",
  IF('Reported Performance Table'!E680="Yes",
   IF('Reported Performance Table'!F680="Premium","Premium_LUNA_CCT","LUNA_CCT"),
   IF('Reported Performance Table'!B680="Outdoor Luminaires",
    IF(OR('Reported Performance Table'!D680="Fuel Pump Canopy Luminaires",'Reported Performance Table'!D680="Sports Lighting"),
     IF('Reported Performance Table'!F680="Premium","Premium_Sports_and_Fuel_Pump_CCT", "Sports_and_Fuel_Pump_CCT"),
     IF('Reported Performance Table'!F680="Premium","Premium_Outdoor_CCT","Outdoor_CCT")),
    IF('Reported Performance Table'!F680="Premium","Premium_CCT","Reported_CCT"))))</f>
        <v/>
      </c>
      <c r="K680" t="str">
        <f>IF('Reported Performance Table'!D680="","",IF(J680="LUNA_CCT",VLOOKUP('Reported Performance Table'!D680,'Master List'!$B$45:$E$143,4,FALSE),"Reported_BUG"))</f>
        <v/>
      </c>
      <c r="L680" t="str">
        <f>IF('Reported Performance Table'!D680="","",IF(AND('Reported Performance Table'!$E680="Yes",OR('Reported Performance Table'!$D680='Master List'!$B$45,'Reported Performance Table'!$D680='Master List'!$B$46,'Reported Performance Table'!$D680='Master List'!$B$47,'Reported Performance Table'!$D680='Master List'!$B$49,'Reported Performance Table'!$D680='Master List'!$B$51,'Reported Performance Table'!$D680='Master List'!$B$115,'Reported Performance Table'!$D680='Master List'!$B$118,'Reported Performance Table'!$D680='Master List'!$B$142)),"LUNA_Dimming","Dimming_Capability_and_Range"))</f>
        <v/>
      </c>
    </row>
    <row r="681" spans="1:12" x14ac:dyDescent="0.25">
      <c r="A681" s="54">
        <v>688</v>
      </c>
      <c r="B681" s="55"/>
      <c r="D681" s="21" t="e">
        <f>VLOOKUP('Reported Performance Table'!C681,'Master List'!$B$22:$C$41,2,FALSE)</f>
        <v>#N/A</v>
      </c>
      <c r="E681" t="e">
        <f>VLOOKUP('Reported Performance Table'!D681,'Master List'!$B$45:$C$143,2,FALSE)</f>
        <v>#N/A</v>
      </c>
      <c r="F681" t="e">
        <f>VLOOKUP('Reported Performance Table'!C681,'Master List'!$B$22:$D$42,3,FALSE)</f>
        <v>#N/A</v>
      </c>
      <c r="G681" s="100" t="e">
        <f>VLOOKUP('Reported Performance Table'!B681,'Master List'!$B$11:$D$19,3,FALSE)</f>
        <v>#N/A</v>
      </c>
      <c r="H681" t="e">
        <f t="shared" si="10"/>
        <v>#N/A</v>
      </c>
      <c r="I681" t="e">
        <f>IF(VLOOKUP('Reported Performance Table'!D681,'Master List'!$B$45:$D$143,3,FALSE)="","No",VLOOKUP('Reported Performance Table'!D681,'Master List'!$B$45:$D$143,3,FALSE))</f>
        <v>#N/A</v>
      </c>
      <c r="J681" s="178" t="str">
        <f>IF('Reported Performance Table'!D681="","",
  IF('Reported Performance Table'!E681="Yes",
   IF('Reported Performance Table'!F681="Premium","Premium_LUNA_CCT","LUNA_CCT"),
   IF('Reported Performance Table'!B681="Outdoor Luminaires",
    IF(OR('Reported Performance Table'!D681="Fuel Pump Canopy Luminaires",'Reported Performance Table'!D681="Sports Lighting"),
     IF('Reported Performance Table'!F681="Premium","Premium_Sports_and_Fuel_Pump_CCT", "Sports_and_Fuel_Pump_CCT"),
     IF('Reported Performance Table'!F681="Premium","Premium_Outdoor_CCT","Outdoor_CCT")),
    IF('Reported Performance Table'!F681="Premium","Premium_CCT","Reported_CCT"))))</f>
        <v/>
      </c>
      <c r="K681" t="str">
        <f>IF('Reported Performance Table'!D681="","",IF(J681="LUNA_CCT",VLOOKUP('Reported Performance Table'!D681,'Master List'!$B$45:$E$143,4,FALSE),"Reported_BUG"))</f>
        <v/>
      </c>
      <c r="L681" t="str">
        <f>IF('Reported Performance Table'!D681="","",IF(AND('Reported Performance Table'!$E681="Yes",OR('Reported Performance Table'!$D681='Master List'!$B$45,'Reported Performance Table'!$D681='Master List'!$B$46,'Reported Performance Table'!$D681='Master List'!$B$47,'Reported Performance Table'!$D681='Master List'!$B$49,'Reported Performance Table'!$D681='Master List'!$B$51,'Reported Performance Table'!$D681='Master List'!$B$115,'Reported Performance Table'!$D681='Master List'!$B$118,'Reported Performance Table'!$D681='Master List'!$B$142)),"LUNA_Dimming","Dimming_Capability_and_Range"))</f>
        <v/>
      </c>
    </row>
    <row r="682" spans="1:12" x14ac:dyDescent="0.25">
      <c r="A682" s="54">
        <v>689</v>
      </c>
      <c r="B682" s="55"/>
      <c r="D682" s="21" t="e">
        <f>VLOOKUP('Reported Performance Table'!C682,'Master List'!$B$22:$C$41,2,FALSE)</f>
        <v>#N/A</v>
      </c>
      <c r="E682" t="e">
        <f>VLOOKUP('Reported Performance Table'!D682,'Master List'!$B$45:$C$143,2,FALSE)</f>
        <v>#N/A</v>
      </c>
      <c r="F682" t="e">
        <f>VLOOKUP('Reported Performance Table'!C682,'Master List'!$B$22:$D$42,3,FALSE)</f>
        <v>#N/A</v>
      </c>
      <c r="G682" s="100" t="e">
        <f>VLOOKUP('Reported Performance Table'!B682,'Master List'!$B$11:$D$19,3,FALSE)</f>
        <v>#N/A</v>
      </c>
      <c r="H682" t="e">
        <f t="shared" si="10"/>
        <v>#N/A</v>
      </c>
      <c r="I682" t="e">
        <f>IF(VLOOKUP('Reported Performance Table'!D682,'Master List'!$B$45:$D$143,3,FALSE)="","No",VLOOKUP('Reported Performance Table'!D682,'Master List'!$B$45:$D$143,3,FALSE))</f>
        <v>#N/A</v>
      </c>
      <c r="J682" s="178" t="str">
        <f>IF('Reported Performance Table'!D682="","",
  IF('Reported Performance Table'!E682="Yes",
   IF('Reported Performance Table'!F682="Premium","Premium_LUNA_CCT","LUNA_CCT"),
   IF('Reported Performance Table'!B682="Outdoor Luminaires",
    IF(OR('Reported Performance Table'!D682="Fuel Pump Canopy Luminaires",'Reported Performance Table'!D682="Sports Lighting"),
     IF('Reported Performance Table'!F682="Premium","Premium_Sports_and_Fuel_Pump_CCT", "Sports_and_Fuel_Pump_CCT"),
     IF('Reported Performance Table'!F682="Premium","Premium_Outdoor_CCT","Outdoor_CCT")),
    IF('Reported Performance Table'!F682="Premium","Premium_CCT","Reported_CCT"))))</f>
        <v/>
      </c>
      <c r="K682" t="str">
        <f>IF('Reported Performance Table'!D682="","",IF(J682="LUNA_CCT",VLOOKUP('Reported Performance Table'!D682,'Master List'!$B$45:$E$143,4,FALSE),"Reported_BUG"))</f>
        <v/>
      </c>
      <c r="L682" t="str">
        <f>IF('Reported Performance Table'!D682="","",IF(AND('Reported Performance Table'!$E682="Yes",OR('Reported Performance Table'!$D682='Master List'!$B$45,'Reported Performance Table'!$D682='Master List'!$B$46,'Reported Performance Table'!$D682='Master List'!$B$47,'Reported Performance Table'!$D682='Master List'!$B$49,'Reported Performance Table'!$D682='Master List'!$B$51,'Reported Performance Table'!$D682='Master List'!$B$115,'Reported Performance Table'!$D682='Master List'!$B$118,'Reported Performance Table'!$D682='Master List'!$B$142)),"LUNA_Dimming","Dimming_Capability_and_Range"))</f>
        <v/>
      </c>
    </row>
    <row r="683" spans="1:12" x14ac:dyDescent="0.25">
      <c r="A683" s="54">
        <v>690</v>
      </c>
      <c r="B683" s="55"/>
      <c r="D683" s="21" t="e">
        <f>VLOOKUP('Reported Performance Table'!C683,'Master List'!$B$22:$C$41,2,FALSE)</f>
        <v>#N/A</v>
      </c>
      <c r="E683" t="e">
        <f>VLOOKUP('Reported Performance Table'!D683,'Master List'!$B$45:$C$143,2,FALSE)</f>
        <v>#N/A</v>
      </c>
      <c r="F683" t="e">
        <f>VLOOKUP('Reported Performance Table'!C683,'Master List'!$B$22:$D$42,3,FALSE)</f>
        <v>#N/A</v>
      </c>
      <c r="G683" s="100" t="e">
        <f>VLOOKUP('Reported Performance Table'!B683,'Master List'!$B$11:$D$19,3,FALSE)</f>
        <v>#N/A</v>
      </c>
      <c r="H683" t="e">
        <f t="shared" si="10"/>
        <v>#N/A</v>
      </c>
      <c r="I683" t="e">
        <f>IF(VLOOKUP('Reported Performance Table'!D683,'Master List'!$B$45:$D$143,3,FALSE)="","No",VLOOKUP('Reported Performance Table'!D683,'Master List'!$B$45:$D$143,3,FALSE))</f>
        <v>#N/A</v>
      </c>
      <c r="J683" s="178" t="str">
        <f>IF('Reported Performance Table'!D683="","",
  IF('Reported Performance Table'!E683="Yes",
   IF('Reported Performance Table'!F683="Premium","Premium_LUNA_CCT","LUNA_CCT"),
   IF('Reported Performance Table'!B683="Outdoor Luminaires",
    IF(OR('Reported Performance Table'!D683="Fuel Pump Canopy Luminaires",'Reported Performance Table'!D683="Sports Lighting"),
     IF('Reported Performance Table'!F683="Premium","Premium_Sports_and_Fuel_Pump_CCT", "Sports_and_Fuel_Pump_CCT"),
     IF('Reported Performance Table'!F683="Premium","Premium_Outdoor_CCT","Outdoor_CCT")),
    IF('Reported Performance Table'!F683="Premium","Premium_CCT","Reported_CCT"))))</f>
        <v/>
      </c>
      <c r="K683" t="str">
        <f>IF('Reported Performance Table'!D683="","",IF(J683="LUNA_CCT",VLOOKUP('Reported Performance Table'!D683,'Master List'!$B$45:$E$143,4,FALSE),"Reported_BUG"))</f>
        <v/>
      </c>
      <c r="L683" t="str">
        <f>IF('Reported Performance Table'!D683="","",IF(AND('Reported Performance Table'!$E683="Yes",OR('Reported Performance Table'!$D683='Master List'!$B$45,'Reported Performance Table'!$D683='Master List'!$B$46,'Reported Performance Table'!$D683='Master List'!$B$47,'Reported Performance Table'!$D683='Master List'!$B$49,'Reported Performance Table'!$D683='Master List'!$B$51,'Reported Performance Table'!$D683='Master List'!$B$115,'Reported Performance Table'!$D683='Master List'!$B$118,'Reported Performance Table'!$D683='Master List'!$B$142)),"LUNA_Dimming","Dimming_Capability_and_Range"))</f>
        <v/>
      </c>
    </row>
    <row r="684" spans="1:12" x14ac:dyDescent="0.25">
      <c r="A684" s="54">
        <v>691</v>
      </c>
      <c r="B684" s="55"/>
      <c r="D684" s="21" t="e">
        <f>VLOOKUP('Reported Performance Table'!C684,'Master List'!$B$22:$C$41,2,FALSE)</f>
        <v>#N/A</v>
      </c>
      <c r="E684" t="e">
        <f>VLOOKUP('Reported Performance Table'!D684,'Master List'!$B$45:$C$143,2,FALSE)</f>
        <v>#N/A</v>
      </c>
      <c r="F684" t="e">
        <f>VLOOKUP('Reported Performance Table'!C684,'Master List'!$B$22:$D$42,3,FALSE)</f>
        <v>#N/A</v>
      </c>
      <c r="G684" s="100" t="e">
        <f>VLOOKUP('Reported Performance Table'!B684,'Master List'!$B$11:$D$19,3,FALSE)</f>
        <v>#N/A</v>
      </c>
      <c r="H684" t="e">
        <f t="shared" si="10"/>
        <v>#N/A</v>
      </c>
      <c r="I684" t="e">
        <f>IF(VLOOKUP('Reported Performance Table'!D684,'Master List'!$B$45:$D$143,3,FALSE)="","No",VLOOKUP('Reported Performance Table'!D684,'Master List'!$B$45:$D$143,3,FALSE))</f>
        <v>#N/A</v>
      </c>
      <c r="J684" s="178" t="str">
        <f>IF('Reported Performance Table'!D684="","",
  IF('Reported Performance Table'!E684="Yes",
   IF('Reported Performance Table'!F684="Premium","Premium_LUNA_CCT","LUNA_CCT"),
   IF('Reported Performance Table'!B684="Outdoor Luminaires",
    IF(OR('Reported Performance Table'!D684="Fuel Pump Canopy Luminaires",'Reported Performance Table'!D684="Sports Lighting"),
     IF('Reported Performance Table'!F684="Premium","Premium_Sports_and_Fuel_Pump_CCT", "Sports_and_Fuel_Pump_CCT"),
     IF('Reported Performance Table'!F684="Premium","Premium_Outdoor_CCT","Outdoor_CCT")),
    IF('Reported Performance Table'!F684="Premium","Premium_CCT","Reported_CCT"))))</f>
        <v/>
      </c>
      <c r="K684" t="str">
        <f>IF('Reported Performance Table'!D684="","",IF(J684="LUNA_CCT",VLOOKUP('Reported Performance Table'!D684,'Master List'!$B$45:$E$143,4,FALSE),"Reported_BUG"))</f>
        <v/>
      </c>
      <c r="L684" t="str">
        <f>IF('Reported Performance Table'!D684="","",IF(AND('Reported Performance Table'!$E684="Yes",OR('Reported Performance Table'!$D684='Master List'!$B$45,'Reported Performance Table'!$D684='Master List'!$B$46,'Reported Performance Table'!$D684='Master List'!$B$47,'Reported Performance Table'!$D684='Master List'!$B$49,'Reported Performance Table'!$D684='Master List'!$B$51,'Reported Performance Table'!$D684='Master List'!$B$115,'Reported Performance Table'!$D684='Master List'!$B$118,'Reported Performance Table'!$D684='Master List'!$B$142)),"LUNA_Dimming","Dimming_Capability_and_Range"))</f>
        <v/>
      </c>
    </row>
    <row r="685" spans="1:12" x14ac:dyDescent="0.25">
      <c r="A685" s="54">
        <v>692</v>
      </c>
      <c r="B685" s="55"/>
      <c r="D685" s="21" t="e">
        <f>VLOOKUP('Reported Performance Table'!C685,'Master List'!$B$22:$C$41,2,FALSE)</f>
        <v>#N/A</v>
      </c>
      <c r="E685" t="e">
        <f>VLOOKUP('Reported Performance Table'!D685,'Master List'!$B$45:$C$143,2,FALSE)</f>
        <v>#N/A</v>
      </c>
      <c r="F685" t="e">
        <f>VLOOKUP('Reported Performance Table'!C685,'Master List'!$B$22:$D$42,3,FALSE)</f>
        <v>#N/A</v>
      </c>
      <c r="G685" s="100" t="e">
        <f>VLOOKUP('Reported Performance Table'!B685,'Master List'!$B$11:$D$19,3,FALSE)</f>
        <v>#N/A</v>
      </c>
      <c r="H685" t="e">
        <f t="shared" si="10"/>
        <v>#N/A</v>
      </c>
      <c r="I685" t="e">
        <f>IF(VLOOKUP('Reported Performance Table'!D685,'Master List'!$B$45:$D$143,3,FALSE)="","No",VLOOKUP('Reported Performance Table'!D685,'Master List'!$B$45:$D$143,3,FALSE))</f>
        <v>#N/A</v>
      </c>
      <c r="J685" s="178" t="str">
        <f>IF('Reported Performance Table'!D685="","",
  IF('Reported Performance Table'!E685="Yes",
   IF('Reported Performance Table'!F685="Premium","Premium_LUNA_CCT","LUNA_CCT"),
   IF('Reported Performance Table'!B685="Outdoor Luminaires",
    IF(OR('Reported Performance Table'!D685="Fuel Pump Canopy Luminaires",'Reported Performance Table'!D685="Sports Lighting"),
     IF('Reported Performance Table'!F685="Premium","Premium_Sports_and_Fuel_Pump_CCT", "Sports_and_Fuel_Pump_CCT"),
     IF('Reported Performance Table'!F685="Premium","Premium_Outdoor_CCT","Outdoor_CCT")),
    IF('Reported Performance Table'!F685="Premium","Premium_CCT","Reported_CCT"))))</f>
        <v/>
      </c>
      <c r="K685" t="str">
        <f>IF('Reported Performance Table'!D685="","",IF(J685="LUNA_CCT",VLOOKUP('Reported Performance Table'!D685,'Master List'!$B$45:$E$143,4,FALSE),"Reported_BUG"))</f>
        <v/>
      </c>
      <c r="L685" t="str">
        <f>IF('Reported Performance Table'!D685="","",IF(AND('Reported Performance Table'!$E685="Yes",OR('Reported Performance Table'!$D685='Master List'!$B$45,'Reported Performance Table'!$D685='Master List'!$B$46,'Reported Performance Table'!$D685='Master List'!$B$47,'Reported Performance Table'!$D685='Master List'!$B$49,'Reported Performance Table'!$D685='Master List'!$B$51,'Reported Performance Table'!$D685='Master List'!$B$115,'Reported Performance Table'!$D685='Master List'!$B$118,'Reported Performance Table'!$D685='Master List'!$B$142)),"LUNA_Dimming","Dimming_Capability_and_Range"))</f>
        <v/>
      </c>
    </row>
    <row r="686" spans="1:12" x14ac:dyDescent="0.25">
      <c r="A686" s="54">
        <v>693</v>
      </c>
      <c r="B686" s="55"/>
      <c r="D686" s="21" t="e">
        <f>VLOOKUP('Reported Performance Table'!C686,'Master List'!$B$22:$C$41,2,FALSE)</f>
        <v>#N/A</v>
      </c>
      <c r="E686" t="e">
        <f>VLOOKUP('Reported Performance Table'!D686,'Master List'!$B$45:$C$143,2,FALSE)</f>
        <v>#N/A</v>
      </c>
      <c r="F686" t="e">
        <f>VLOOKUP('Reported Performance Table'!C686,'Master List'!$B$22:$D$42,3,FALSE)</f>
        <v>#N/A</v>
      </c>
      <c r="G686" s="100" t="e">
        <f>VLOOKUP('Reported Performance Table'!B686,'Master List'!$B$11:$D$19,3,FALSE)</f>
        <v>#N/A</v>
      </c>
      <c r="H686" t="e">
        <f t="shared" si="10"/>
        <v>#N/A</v>
      </c>
      <c r="I686" t="e">
        <f>IF(VLOOKUP('Reported Performance Table'!D686,'Master List'!$B$45:$D$143,3,FALSE)="","No",VLOOKUP('Reported Performance Table'!D686,'Master List'!$B$45:$D$143,3,FALSE))</f>
        <v>#N/A</v>
      </c>
      <c r="J686" s="178" t="str">
        <f>IF('Reported Performance Table'!D686="","",
  IF('Reported Performance Table'!E686="Yes",
   IF('Reported Performance Table'!F686="Premium","Premium_LUNA_CCT","LUNA_CCT"),
   IF('Reported Performance Table'!B686="Outdoor Luminaires",
    IF(OR('Reported Performance Table'!D686="Fuel Pump Canopy Luminaires",'Reported Performance Table'!D686="Sports Lighting"),
     IF('Reported Performance Table'!F686="Premium","Premium_Sports_and_Fuel_Pump_CCT", "Sports_and_Fuel_Pump_CCT"),
     IF('Reported Performance Table'!F686="Premium","Premium_Outdoor_CCT","Outdoor_CCT")),
    IF('Reported Performance Table'!F686="Premium","Premium_CCT","Reported_CCT"))))</f>
        <v/>
      </c>
      <c r="K686" t="str">
        <f>IF('Reported Performance Table'!D686="","",IF(J686="LUNA_CCT",VLOOKUP('Reported Performance Table'!D686,'Master List'!$B$45:$E$143,4,FALSE),"Reported_BUG"))</f>
        <v/>
      </c>
      <c r="L686" t="str">
        <f>IF('Reported Performance Table'!D686="","",IF(AND('Reported Performance Table'!$E686="Yes",OR('Reported Performance Table'!$D686='Master List'!$B$45,'Reported Performance Table'!$D686='Master List'!$B$46,'Reported Performance Table'!$D686='Master List'!$B$47,'Reported Performance Table'!$D686='Master List'!$B$49,'Reported Performance Table'!$D686='Master List'!$B$51,'Reported Performance Table'!$D686='Master List'!$B$115,'Reported Performance Table'!$D686='Master List'!$B$118,'Reported Performance Table'!$D686='Master List'!$B$142)),"LUNA_Dimming","Dimming_Capability_and_Range"))</f>
        <v/>
      </c>
    </row>
    <row r="687" spans="1:12" x14ac:dyDescent="0.25">
      <c r="A687" s="54">
        <v>694</v>
      </c>
      <c r="B687" s="55"/>
      <c r="D687" s="21" t="e">
        <f>VLOOKUP('Reported Performance Table'!C687,'Master List'!$B$22:$C$41,2,FALSE)</f>
        <v>#N/A</v>
      </c>
      <c r="E687" t="e">
        <f>VLOOKUP('Reported Performance Table'!D687,'Master List'!$B$45:$C$143,2,FALSE)</f>
        <v>#N/A</v>
      </c>
      <c r="F687" t="e">
        <f>VLOOKUP('Reported Performance Table'!C687,'Master List'!$B$22:$D$42,3,FALSE)</f>
        <v>#N/A</v>
      </c>
      <c r="G687" s="100" t="e">
        <f>VLOOKUP('Reported Performance Table'!B687,'Master List'!$B$11:$D$19,3,FALSE)</f>
        <v>#N/A</v>
      </c>
      <c r="H687" t="e">
        <f t="shared" si="10"/>
        <v>#N/A</v>
      </c>
      <c r="I687" t="e">
        <f>IF(VLOOKUP('Reported Performance Table'!D687,'Master List'!$B$45:$D$143,3,FALSE)="","No",VLOOKUP('Reported Performance Table'!D687,'Master List'!$B$45:$D$143,3,FALSE))</f>
        <v>#N/A</v>
      </c>
      <c r="J687" s="178" t="str">
        <f>IF('Reported Performance Table'!D687="","",
  IF('Reported Performance Table'!E687="Yes",
   IF('Reported Performance Table'!F687="Premium","Premium_LUNA_CCT","LUNA_CCT"),
   IF('Reported Performance Table'!B687="Outdoor Luminaires",
    IF(OR('Reported Performance Table'!D687="Fuel Pump Canopy Luminaires",'Reported Performance Table'!D687="Sports Lighting"),
     IF('Reported Performance Table'!F687="Premium","Premium_Sports_and_Fuel_Pump_CCT", "Sports_and_Fuel_Pump_CCT"),
     IF('Reported Performance Table'!F687="Premium","Premium_Outdoor_CCT","Outdoor_CCT")),
    IF('Reported Performance Table'!F687="Premium","Premium_CCT","Reported_CCT"))))</f>
        <v/>
      </c>
      <c r="K687" t="str">
        <f>IF('Reported Performance Table'!D687="","",IF(J687="LUNA_CCT",VLOOKUP('Reported Performance Table'!D687,'Master List'!$B$45:$E$143,4,FALSE),"Reported_BUG"))</f>
        <v/>
      </c>
      <c r="L687" t="str">
        <f>IF('Reported Performance Table'!D687="","",IF(AND('Reported Performance Table'!$E687="Yes",OR('Reported Performance Table'!$D687='Master List'!$B$45,'Reported Performance Table'!$D687='Master List'!$B$46,'Reported Performance Table'!$D687='Master List'!$B$47,'Reported Performance Table'!$D687='Master List'!$B$49,'Reported Performance Table'!$D687='Master List'!$B$51,'Reported Performance Table'!$D687='Master List'!$B$115,'Reported Performance Table'!$D687='Master List'!$B$118,'Reported Performance Table'!$D687='Master List'!$B$142)),"LUNA_Dimming","Dimming_Capability_and_Range"))</f>
        <v/>
      </c>
    </row>
    <row r="688" spans="1:12" x14ac:dyDescent="0.25">
      <c r="A688" s="54">
        <v>695</v>
      </c>
      <c r="B688" s="55"/>
      <c r="D688" s="21" t="e">
        <f>VLOOKUP('Reported Performance Table'!C688,'Master List'!$B$22:$C$41,2,FALSE)</f>
        <v>#N/A</v>
      </c>
      <c r="E688" t="e">
        <f>VLOOKUP('Reported Performance Table'!D688,'Master List'!$B$45:$C$143,2,FALSE)</f>
        <v>#N/A</v>
      </c>
      <c r="F688" t="e">
        <f>VLOOKUP('Reported Performance Table'!C688,'Master List'!$B$22:$D$42,3,FALSE)</f>
        <v>#N/A</v>
      </c>
      <c r="G688" s="100" t="e">
        <f>VLOOKUP('Reported Performance Table'!B688,'Master List'!$B$11:$D$19,3,FALSE)</f>
        <v>#N/A</v>
      </c>
      <c r="H688" t="e">
        <f t="shared" si="10"/>
        <v>#N/A</v>
      </c>
      <c r="I688" t="e">
        <f>IF(VLOOKUP('Reported Performance Table'!D688,'Master List'!$B$45:$D$143,3,FALSE)="","No",VLOOKUP('Reported Performance Table'!D688,'Master List'!$B$45:$D$143,3,FALSE))</f>
        <v>#N/A</v>
      </c>
      <c r="J688" s="178" t="str">
        <f>IF('Reported Performance Table'!D688="","",
  IF('Reported Performance Table'!E688="Yes",
   IF('Reported Performance Table'!F688="Premium","Premium_LUNA_CCT","LUNA_CCT"),
   IF('Reported Performance Table'!B688="Outdoor Luminaires",
    IF(OR('Reported Performance Table'!D688="Fuel Pump Canopy Luminaires",'Reported Performance Table'!D688="Sports Lighting"),
     IF('Reported Performance Table'!F688="Premium","Premium_Sports_and_Fuel_Pump_CCT", "Sports_and_Fuel_Pump_CCT"),
     IF('Reported Performance Table'!F688="Premium","Premium_Outdoor_CCT","Outdoor_CCT")),
    IF('Reported Performance Table'!F688="Premium","Premium_CCT","Reported_CCT"))))</f>
        <v/>
      </c>
      <c r="K688" t="str">
        <f>IF('Reported Performance Table'!D688="","",IF(J688="LUNA_CCT",VLOOKUP('Reported Performance Table'!D688,'Master List'!$B$45:$E$143,4,FALSE),"Reported_BUG"))</f>
        <v/>
      </c>
      <c r="L688" t="str">
        <f>IF('Reported Performance Table'!D688="","",IF(AND('Reported Performance Table'!$E688="Yes",OR('Reported Performance Table'!$D688='Master List'!$B$45,'Reported Performance Table'!$D688='Master List'!$B$46,'Reported Performance Table'!$D688='Master List'!$B$47,'Reported Performance Table'!$D688='Master List'!$B$49,'Reported Performance Table'!$D688='Master List'!$B$51,'Reported Performance Table'!$D688='Master List'!$B$115,'Reported Performance Table'!$D688='Master List'!$B$118,'Reported Performance Table'!$D688='Master List'!$B$142)),"LUNA_Dimming","Dimming_Capability_and_Range"))</f>
        <v/>
      </c>
    </row>
    <row r="689" spans="1:12" x14ac:dyDescent="0.25">
      <c r="A689" s="54">
        <v>696</v>
      </c>
      <c r="B689" s="55"/>
      <c r="D689" s="21" t="e">
        <f>VLOOKUP('Reported Performance Table'!C689,'Master List'!$B$22:$C$41,2,FALSE)</f>
        <v>#N/A</v>
      </c>
      <c r="E689" t="e">
        <f>VLOOKUP('Reported Performance Table'!D689,'Master List'!$B$45:$C$143,2,FALSE)</f>
        <v>#N/A</v>
      </c>
      <c r="F689" t="e">
        <f>VLOOKUP('Reported Performance Table'!C689,'Master List'!$B$22:$D$42,3,FALSE)</f>
        <v>#N/A</v>
      </c>
      <c r="G689" s="100" t="e">
        <f>VLOOKUP('Reported Performance Table'!B689,'Master List'!$B$11:$D$19,3,FALSE)</f>
        <v>#N/A</v>
      </c>
      <c r="H689" t="e">
        <f t="shared" si="10"/>
        <v>#N/A</v>
      </c>
      <c r="I689" t="e">
        <f>IF(VLOOKUP('Reported Performance Table'!D689,'Master List'!$B$45:$D$143,3,FALSE)="","No",VLOOKUP('Reported Performance Table'!D689,'Master List'!$B$45:$D$143,3,FALSE))</f>
        <v>#N/A</v>
      </c>
      <c r="J689" s="178" t="str">
        <f>IF('Reported Performance Table'!D689="","",
  IF('Reported Performance Table'!E689="Yes",
   IF('Reported Performance Table'!F689="Premium","Premium_LUNA_CCT","LUNA_CCT"),
   IF('Reported Performance Table'!B689="Outdoor Luminaires",
    IF(OR('Reported Performance Table'!D689="Fuel Pump Canopy Luminaires",'Reported Performance Table'!D689="Sports Lighting"),
     IF('Reported Performance Table'!F689="Premium","Premium_Sports_and_Fuel_Pump_CCT", "Sports_and_Fuel_Pump_CCT"),
     IF('Reported Performance Table'!F689="Premium","Premium_Outdoor_CCT","Outdoor_CCT")),
    IF('Reported Performance Table'!F689="Premium","Premium_CCT","Reported_CCT"))))</f>
        <v/>
      </c>
      <c r="K689" t="str">
        <f>IF('Reported Performance Table'!D689="","",IF(J689="LUNA_CCT",VLOOKUP('Reported Performance Table'!D689,'Master List'!$B$45:$E$143,4,FALSE),"Reported_BUG"))</f>
        <v/>
      </c>
      <c r="L689" t="str">
        <f>IF('Reported Performance Table'!D689="","",IF(AND('Reported Performance Table'!$E689="Yes",OR('Reported Performance Table'!$D689='Master List'!$B$45,'Reported Performance Table'!$D689='Master List'!$B$46,'Reported Performance Table'!$D689='Master List'!$B$47,'Reported Performance Table'!$D689='Master List'!$B$49,'Reported Performance Table'!$D689='Master List'!$B$51,'Reported Performance Table'!$D689='Master List'!$B$115,'Reported Performance Table'!$D689='Master List'!$B$118,'Reported Performance Table'!$D689='Master List'!$B$142)),"LUNA_Dimming","Dimming_Capability_and_Range"))</f>
        <v/>
      </c>
    </row>
    <row r="690" spans="1:12" x14ac:dyDescent="0.25">
      <c r="A690" s="54">
        <v>697</v>
      </c>
      <c r="B690" s="55"/>
      <c r="D690" s="21" t="e">
        <f>VLOOKUP('Reported Performance Table'!C690,'Master List'!$B$22:$C$41,2,FALSE)</f>
        <v>#N/A</v>
      </c>
      <c r="E690" t="e">
        <f>VLOOKUP('Reported Performance Table'!D690,'Master List'!$B$45:$C$143,2,FALSE)</f>
        <v>#N/A</v>
      </c>
      <c r="F690" t="e">
        <f>VLOOKUP('Reported Performance Table'!C690,'Master List'!$B$22:$D$42,3,FALSE)</f>
        <v>#N/A</v>
      </c>
      <c r="G690" s="100" t="e">
        <f>VLOOKUP('Reported Performance Table'!B690,'Master List'!$B$11:$D$19,3,FALSE)</f>
        <v>#N/A</v>
      </c>
      <c r="H690" t="e">
        <f t="shared" si="10"/>
        <v>#N/A</v>
      </c>
      <c r="I690" t="e">
        <f>IF(VLOOKUP('Reported Performance Table'!D690,'Master List'!$B$45:$D$143,3,FALSE)="","No",VLOOKUP('Reported Performance Table'!D690,'Master List'!$B$45:$D$143,3,FALSE))</f>
        <v>#N/A</v>
      </c>
      <c r="J690" s="178" t="str">
        <f>IF('Reported Performance Table'!D690="","",
  IF('Reported Performance Table'!E690="Yes",
   IF('Reported Performance Table'!F690="Premium","Premium_LUNA_CCT","LUNA_CCT"),
   IF('Reported Performance Table'!B690="Outdoor Luminaires",
    IF(OR('Reported Performance Table'!D690="Fuel Pump Canopy Luminaires",'Reported Performance Table'!D690="Sports Lighting"),
     IF('Reported Performance Table'!F690="Premium","Premium_Sports_and_Fuel_Pump_CCT", "Sports_and_Fuel_Pump_CCT"),
     IF('Reported Performance Table'!F690="Premium","Premium_Outdoor_CCT","Outdoor_CCT")),
    IF('Reported Performance Table'!F690="Premium","Premium_CCT","Reported_CCT"))))</f>
        <v/>
      </c>
      <c r="K690" t="str">
        <f>IF('Reported Performance Table'!D690="","",IF(J690="LUNA_CCT",VLOOKUP('Reported Performance Table'!D690,'Master List'!$B$45:$E$143,4,FALSE),"Reported_BUG"))</f>
        <v/>
      </c>
      <c r="L690" t="str">
        <f>IF('Reported Performance Table'!D690="","",IF(AND('Reported Performance Table'!$E690="Yes",OR('Reported Performance Table'!$D690='Master List'!$B$45,'Reported Performance Table'!$D690='Master List'!$B$46,'Reported Performance Table'!$D690='Master List'!$B$47,'Reported Performance Table'!$D690='Master List'!$B$49,'Reported Performance Table'!$D690='Master List'!$B$51,'Reported Performance Table'!$D690='Master List'!$B$115,'Reported Performance Table'!$D690='Master List'!$B$118,'Reported Performance Table'!$D690='Master List'!$B$142)),"LUNA_Dimming","Dimming_Capability_and_Range"))</f>
        <v/>
      </c>
    </row>
    <row r="691" spans="1:12" x14ac:dyDescent="0.25">
      <c r="A691" s="54">
        <v>698</v>
      </c>
      <c r="B691" s="55"/>
      <c r="D691" s="21" t="e">
        <f>VLOOKUP('Reported Performance Table'!C691,'Master List'!$B$22:$C$41,2,FALSE)</f>
        <v>#N/A</v>
      </c>
      <c r="E691" t="e">
        <f>VLOOKUP('Reported Performance Table'!D691,'Master List'!$B$45:$C$143,2,FALSE)</f>
        <v>#N/A</v>
      </c>
      <c r="F691" t="e">
        <f>VLOOKUP('Reported Performance Table'!C691,'Master List'!$B$22:$D$42,3,FALSE)</f>
        <v>#N/A</v>
      </c>
      <c r="G691" s="100" t="e">
        <f>VLOOKUP('Reported Performance Table'!B691,'Master List'!$B$11:$D$19,3,FALSE)</f>
        <v>#N/A</v>
      </c>
      <c r="H691" t="e">
        <f t="shared" si="10"/>
        <v>#N/A</v>
      </c>
      <c r="I691" t="e">
        <f>IF(VLOOKUP('Reported Performance Table'!D691,'Master List'!$B$45:$D$143,3,FALSE)="","No",VLOOKUP('Reported Performance Table'!D691,'Master List'!$B$45:$D$143,3,FALSE))</f>
        <v>#N/A</v>
      </c>
      <c r="J691" s="178" t="str">
        <f>IF('Reported Performance Table'!D691="","",
  IF('Reported Performance Table'!E691="Yes",
   IF('Reported Performance Table'!F691="Premium","Premium_LUNA_CCT","LUNA_CCT"),
   IF('Reported Performance Table'!B691="Outdoor Luminaires",
    IF(OR('Reported Performance Table'!D691="Fuel Pump Canopy Luminaires",'Reported Performance Table'!D691="Sports Lighting"),
     IF('Reported Performance Table'!F691="Premium","Premium_Sports_and_Fuel_Pump_CCT", "Sports_and_Fuel_Pump_CCT"),
     IF('Reported Performance Table'!F691="Premium","Premium_Outdoor_CCT","Outdoor_CCT")),
    IF('Reported Performance Table'!F691="Premium","Premium_CCT","Reported_CCT"))))</f>
        <v/>
      </c>
      <c r="K691" t="str">
        <f>IF('Reported Performance Table'!D691="","",IF(J691="LUNA_CCT",VLOOKUP('Reported Performance Table'!D691,'Master List'!$B$45:$E$143,4,FALSE),"Reported_BUG"))</f>
        <v/>
      </c>
      <c r="L691" t="str">
        <f>IF('Reported Performance Table'!D691="","",IF(AND('Reported Performance Table'!$E691="Yes",OR('Reported Performance Table'!$D691='Master List'!$B$45,'Reported Performance Table'!$D691='Master List'!$B$46,'Reported Performance Table'!$D691='Master List'!$B$47,'Reported Performance Table'!$D691='Master List'!$B$49,'Reported Performance Table'!$D691='Master List'!$B$51,'Reported Performance Table'!$D691='Master List'!$B$115,'Reported Performance Table'!$D691='Master List'!$B$118,'Reported Performance Table'!$D691='Master List'!$B$142)),"LUNA_Dimming","Dimming_Capability_and_Range"))</f>
        <v/>
      </c>
    </row>
    <row r="692" spans="1:12" x14ac:dyDescent="0.25">
      <c r="A692" s="54">
        <v>699</v>
      </c>
      <c r="B692" s="55"/>
      <c r="D692" s="21" t="e">
        <f>VLOOKUP('Reported Performance Table'!C692,'Master List'!$B$22:$C$41,2,FALSE)</f>
        <v>#N/A</v>
      </c>
      <c r="E692" t="e">
        <f>VLOOKUP('Reported Performance Table'!D692,'Master List'!$B$45:$C$143,2,FALSE)</f>
        <v>#N/A</v>
      </c>
      <c r="F692" t="e">
        <f>VLOOKUP('Reported Performance Table'!C692,'Master List'!$B$22:$D$42,3,FALSE)</f>
        <v>#N/A</v>
      </c>
      <c r="G692" s="100" t="e">
        <f>VLOOKUP('Reported Performance Table'!B692,'Master List'!$B$11:$D$19,3,FALSE)</f>
        <v>#N/A</v>
      </c>
      <c r="H692" t="e">
        <f t="shared" si="10"/>
        <v>#N/A</v>
      </c>
      <c r="I692" t="e">
        <f>IF(VLOOKUP('Reported Performance Table'!D692,'Master List'!$B$45:$D$143,3,FALSE)="","No",VLOOKUP('Reported Performance Table'!D692,'Master List'!$B$45:$D$143,3,FALSE))</f>
        <v>#N/A</v>
      </c>
      <c r="J692" s="178" t="str">
        <f>IF('Reported Performance Table'!D692="","",
  IF('Reported Performance Table'!E692="Yes",
   IF('Reported Performance Table'!F692="Premium","Premium_LUNA_CCT","LUNA_CCT"),
   IF('Reported Performance Table'!B692="Outdoor Luminaires",
    IF(OR('Reported Performance Table'!D692="Fuel Pump Canopy Luminaires",'Reported Performance Table'!D692="Sports Lighting"),
     IF('Reported Performance Table'!F692="Premium","Premium_Sports_and_Fuel_Pump_CCT", "Sports_and_Fuel_Pump_CCT"),
     IF('Reported Performance Table'!F692="Premium","Premium_Outdoor_CCT","Outdoor_CCT")),
    IF('Reported Performance Table'!F692="Premium","Premium_CCT","Reported_CCT"))))</f>
        <v/>
      </c>
      <c r="K692" t="str">
        <f>IF('Reported Performance Table'!D692="","",IF(J692="LUNA_CCT",VLOOKUP('Reported Performance Table'!D692,'Master List'!$B$45:$E$143,4,FALSE),"Reported_BUG"))</f>
        <v/>
      </c>
      <c r="L692" t="str">
        <f>IF('Reported Performance Table'!D692="","",IF(AND('Reported Performance Table'!$E692="Yes",OR('Reported Performance Table'!$D692='Master List'!$B$45,'Reported Performance Table'!$D692='Master List'!$B$46,'Reported Performance Table'!$D692='Master List'!$B$47,'Reported Performance Table'!$D692='Master List'!$B$49,'Reported Performance Table'!$D692='Master List'!$B$51,'Reported Performance Table'!$D692='Master List'!$B$115,'Reported Performance Table'!$D692='Master List'!$B$118,'Reported Performance Table'!$D692='Master List'!$B$142)),"LUNA_Dimming","Dimming_Capability_and_Range"))</f>
        <v/>
      </c>
    </row>
    <row r="693" spans="1:12" x14ac:dyDescent="0.25">
      <c r="A693" s="54">
        <v>700</v>
      </c>
      <c r="B693" s="55"/>
      <c r="D693" s="21" t="e">
        <f>VLOOKUP('Reported Performance Table'!C693,'Master List'!$B$22:$C$41,2,FALSE)</f>
        <v>#N/A</v>
      </c>
      <c r="E693" t="e">
        <f>VLOOKUP('Reported Performance Table'!D693,'Master List'!$B$45:$C$143,2,FALSE)</f>
        <v>#N/A</v>
      </c>
      <c r="F693" t="e">
        <f>VLOOKUP('Reported Performance Table'!C693,'Master List'!$B$22:$D$42,3,FALSE)</f>
        <v>#N/A</v>
      </c>
      <c r="G693" s="100" t="e">
        <f>VLOOKUP('Reported Performance Table'!B693,'Master List'!$B$11:$D$19,3,FALSE)</f>
        <v>#N/A</v>
      </c>
      <c r="H693" t="e">
        <f t="shared" si="10"/>
        <v>#N/A</v>
      </c>
      <c r="I693" t="e">
        <f>IF(VLOOKUP('Reported Performance Table'!D693,'Master List'!$B$45:$D$143,3,FALSE)="","No",VLOOKUP('Reported Performance Table'!D693,'Master List'!$B$45:$D$143,3,FALSE))</f>
        <v>#N/A</v>
      </c>
      <c r="J693" s="178" t="str">
        <f>IF('Reported Performance Table'!D693="","",
  IF('Reported Performance Table'!E693="Yes",
   IF('Reported Performance Table'!F693="Premium","Premium_LUNA_CCT","LUNA_CCT"),
   IF('Reported Performance Table'!B693="Outdoor Luminaires",
    IF(OR('Reported Performance Table'!D693="Fuel Pump Canopy Luminaires",'Reported Performance Table'!D693="Sports Lighting"),
     IF('Reported Performance Table'!F693="Premium","Premium_Sports_and_Fuel_Pump_CCT", "Sports_and_Fuel_Pump_CCT"),
     IF('Reported Performance Table'!F693="Premium","Premium_Outdoor_CCT","Outdoor_CCT")),
    IF('Reported Performance Table'!F693="Premium","Premium_CCT","Reported_CCT"))))</f>
        <v/>
      </c>
      <c r="K693" t="str">
        <f>IF('Reported Performance Table'!D693="","",IF(J693="LUNA_CCT",VLOOKUP('Reported Performance Table'!D693,'Master List'!$B$45:$E$143,4,FALSE),"Reported_BUG"))</f>
        <v/>
      </c>
      <c r="L693" t="str">
        <f>IF('Reported Performance Table'!D693="","",IF(AND('Reported Performance Table'!$E693="Yes",OR('Reported Performance Table'!$D693='Master List'!$B$45,'Reported Performance Table'!$D693='Master List'!$B$46,'Reported Performance Table'!$D693='Master List'!$B$47,'Reported Performance Table'!$D693='Master List'!$B$49,'Reported Performance Table'!$D693='Master List'!$B$51,'Reported Performance Table'!$D693='Master List'!$B$115,'Reported Performance Table'!$D693='Master List'!$B$118,'Reported Performance Table'!$D693='Master List'!$B$142)),"LUNA_Dimming","Dimming_Capability_and_Range"))</f>
        <v/>
      </c>
    </row>
    <row r="694" spans="1:12" x14ac:dyDescent="0.25">
      <c r="A694" s="54">
        <v>701</v>
      </c>
      <c r="B694" s="55"/>
      <c r="D694" s="21" t="e">
        <f>VLOOKUP('Reported Performance Table'!C694,'Master List'!$B$22:$C$41,2,FALSE)</f>
        <v>#N/A</v>
      </c>
      <c r="E694" t="e">
        <f>VLOOKUP('Reported Performance Table'!D694,'Master List'!$B$45:$C$143,2,FALSE)</f>
        <v>#N/A</v>
      </c>
      <c r="F694" t="e">
        <f>VLOOKUP('Reported Performance Table'!C694,'Master List'!$B$22:$D$42,3,FALSE)</f>
        <v>#N/A</v>
      </c>
      <c r="G694" s="100" t="e">
        <f>VLOOKUP('Reported Performance Table'!B694,'Master List'!$B$11:$D$19,3,FALSE)</f>
        <v>#N/A</v>
      </c>
      <c r="H694" t="e">
        <f t="shared" si="10"/>
        <v>#N/A</v>
      </c>
      <c r="I694" t="e">
        <f>IF(VLOOKUP('Reported Performance Table'!D694,'Master List'!$B$45:$D$143,3,FALSE)="","No",VLOOKUP('Reported Performance Table'!D694,'Master List'!$B$45:$D$143,3,FALSE))</f>
        <v>#N/A</v>
      </c>
      <c r="J694" s="178" t="str">
        <f>IF('Reported Performance Table'!D694="","",
  IF('Reported Performance Table'!E694="Yes",
   IF('Reported Performance Table'!F694="Premium","Premium_LUNA_CCT","LUNA_CCT"),
   IF('Reported Performance Table'!B694="Outdoor Luminaires",
    IF(OR('Reported Performance Table'!D694="Fuel Pump Canopy Luminaires",'Reported Performance Table'!D694="Sports Lighting"),
     IF('Reported Performance Table'!F694="Premium","Premium_Sports_and_Fuel_Pump_CCT", "Sports_and_Fuel_Pump_CCT"),
     IF('Reported Performance Table'!F694="Premium","Premium_Outdoor_CCT","Outdoor_CCT")),
    IF('Reported Performance Table'!F694="Premium","Premium_CCT","Reported_CCT"))))</f>
        <v/>
      </c>
      <c r="K694" t="str">
        <f>IF('Reported Performance Table'!D694="","",IF(J694="LUNA_CCT",VLOOKUP('Reported Performance Table'!D694,'Master List'!$B$45:$E$143,4,FALSE),"Reported_BUG"))</f>
        <v/>
      </c>
      <c r="L694" t="str">
        <f>IF('Reported Performance Table'!D694="","",IF(AND('Reported Performance Table'!$E694="Yes",OR('Reported Performance Table'!$D694='Master List'!$B$45,'Reported Performance Table'!$D694='Master List'!$B$46,'Reported Performance Table'!$D694='Master List'!$B$47,'Reported Performance Table'!$D694='Master List'!$B$49,'Reported Performance Table'!$D694='Master List'!$B$51,'Reported Performance Table'!$D694='Master List'!$B$115,'Reported Performance Table'!$D694='Master List'!$B$118,'Reported Performance Table'!$D694='Master List'!$B$142)),"LUNA_Dimming","Dimming_Capability_and_Range"))</f>
        <v/>
      </c>
    </row>
    <row r="695" spans="1:12" x14ac:dyDescent="0.25">
      <c r="A695" s="54">
        <v>702</v>
      </c>
      <c r="B695" s="55"/>
      <c r="D695" s="21" t="e">
        <f>VLOOKUP('Reported Performance Table'!C695,'Master List'!$B$22:$C$41,2,FALSE)</f>
        <v>#N/A</v>
      </c>
      <c r="E695" t="e">
        <f>VLOOKUP('Reported Performance Table'!D695,'Master List'!$B$45:$C$143,2,FALSE)</f>
        <v>#N/A</v>
      </c>
      <c r="F695" t="e">
        <f>VLOOKUP('Reported Performance Table'!C695,'Master List'!$B$22:$D$42,3,FALSE)</f>
        <v>#N/A</v>
      </c>
      <c r="G695" s="100" t="e">
        <f>VLOOKUP('Reported Performance Table'!B695,'Master List'!$B$11:$D$19,3,FALSE)</f>
        <v>#N/A</v>
      </c>
      <c r="H695" t="e">
        <f t="shared" si="10"/>
        <v>#N/A</v>
      </c>
      <c r="I695" t="e">
        <f>IF(VLOOKUP('Reported Performance Table'!D695,'Master List'!$B$45:$D$143,3,FALSE)="","No",VLOOKUP('Reported Performance Table'!D695,'Master List'!$B$45:$D$143,3,FALSE))</f>
        <v>#N/A</v>
      </c>
      <c r="J695" s="178" t="str">
        <f>IF('Reported Performance Table'!D695="","",
  IF('Reported Performance Table'!E695="Yes",
   IF('Reported Performance Table'!F695="Premium","Premium_LUNA_CCT","LUNA_CCT"),
   IF('Reported Performance Table'!B695="Outdoor Luminaires",
    IF(OR('Reported Performance Table'!D695="Fuel Pump Canopy Luminaires",'Reported Performance Table'!D695="Sports Lighting"),
     IF('Reported Performance Table'!F695="Premium","Premium_Sports_and_Fuel_Pump_CCT", "Sports_and_Fuel_Pump_CCT"),
     IF('Reported Performance Table'!F695="Premium","Premium_Outdoor_CCT","Outdoor_CCT")),
    IF('Reported Performance Table'!F695="Premium","Premium_CCT","Reported_CCT"))))</f>
        <v/>
      </c>
      <c r="K695" t="str">
        <f>IF('Reported Performance Table'!D695="","",IF(J695="LUNA_CCT",VLOOKUP('Reported Performance Table'!D695,'Master List'!$B$45:$E$143,4,FALSE),"Reported_BUG"))</f>
        <v/>
      </c>
      <c r="L695" t="str">
        <f>IF('Reported Performance Table'!D695="","",IF(AND('Reported Performance Table'!$E695="Yes",OR('Reported Performance Table'!$D695='Master List'!$B$45,'Reported Performance Table'!$D695='Master List'!$B$46,'Reported Performance Table'!$D695='Master List'!$B$47,'Reported Performance Table'!$D695='Master List'!$B$49,'Reported Performance Table'!$D695='Master List'!$B$51,'Reported Performance Table'!$D695='Master List'!$B$115,'Reported Performance Table'!$D695='Master List'!$B$118,'Reported Performance Table'!$D695='Master List'!$B$142)),"LUNA_Dimming","Dimming_Capability_and_Range"))</f>
        <v/>
      </c>
    </row>
    <row r="696" spans="1:12" x14ac:dyDescent="0.25">
      <c r="A696" s="54">
        <v>703</v>
      </c>
      <c r="B696" s="55"/>
      <c r="D696" s="21" t="e">
        <f>VLOOKUP('Reported Performance Table'!C696,'Master List'!$B$22:$C$41,2,FALSE)</f>
        <v>#N/A</v>
      </c>
      <c r="E696" t="e">
        <f>VLOOKUP('Reported Performance Table'!D696,'Master List'!$B$45:$C$143,2,FALSE)</f>
        <v>#N/A</v>
      </c>
      <c r="F696" t="e">
        <f>VLOOKUP('Reported Performance Table'!C696,'Master List'!$B$22:$D$42,3,FALSE)</f>
        <v>#N/A</v>
      </c>
      <c r="G696" s="100" t="e">
        <f>VLOOKUP('Reported Performance Table'!B696,'Master List'!$B$11:$D$19,3,FALSE)</f>
        <v>#N/A</v>
      </c>
      <c r="H696" t="e">
        <f t="shared" si="10"/>
        <v>#N/A</v>
      </c>
      <c r="I696" t="e">
        <f>IF(VLOOKUP('Reported Performance Table'!D696,'Master List'!$B$45:$D$143,3,FALSE)="","No",VLOOKUP('Reported Performance Table'!D696,'Master List'!$B$45:$D$143,3,FALSE))</f>
        <v>#N/A</v>
      </c>
      <c r="J696" s="178" t="str">
        <f>IF('Reported Performance Table'!D696="","",
  IF('Reported Performance Table'!E696="Yes",
   IF('Reported Performance Table'!F696="Premium","Premium_LUNA_CCT","LUNA_CCT"),
   IF('Reported Performance Table'!B696="Outdoor Luminaires",
    IF(OR('Reported Performance Table'!D696="Fuel Pump Canopy Luminaires",'Reported Performance Table'!D696="Sports Lighting"),
     IF('Reported Performance Table'!F696="Premium","Premium_Sports_and_Fuel_Pump_CCT", "Sports_and_Fuel_Pump_CCT"),
     IF('Reported Performance Table'!F696="Premium","Premium_Outdoor_CCT","Outdoor_CCT")),
    IF('Reported Performance Table'!F696="Premium","Premium_CCT","Reported_CCT"))))</f>
        <v/>
      </c>
      <c r="K696" t="str">
        <f>IF('Reported Performance Table'!D696="","",IF(J696="LUNA_CCT",VLOOKUP('Reported Performance Table'!D696,'Master List'!$B$45:$E$143,4,FALSE),"Reported_BUG"))</f>
        <v/>
      </c>
      <c r="L696" t="str">
        <f>IF('Reported Performance Table'!D696="","",IF(AND('Reported Performance Table'!$E696="Yes",OR('Reported Performance Table'!$D696='Master List'!$B$45,'Reported Performance Table'!$D696='Master List'!$B$46,'Reported Performance Table'!$D696='Master List'!$B$47,'Reported Performance Table'!$D696='Master List'!$B$49,'Reported Performance Table'!$D696='Master List'!$B$51,'Reported Performance Table'!$D696='Master List'!$B$115,'Reported Performance Table'!$D696='Master List'!$B$118,'Reported Performance Table'!$D696='Master List'!$B$142)),"LUNA_Dimming","Dimming_Capability_and_Range"))</f>
        <v/>
      </c>
    </row>
    <row r="697" spans="1:12" x14ac:dyDescent="0.25">
      <c r="A697" s="54">
        <v>704</v>
      </c>
      <c r="B697" s="55"/>
      <c r="D697" s="21" t="e">
        <f>VLOOKUP('Reported Performance Table'!C697,'Master List'!$B$22:$C$41,2,FALSE)</f>
        <v>#N/A</v>
      </c>
      <c r="E697" t="e">
        <f>VLOOKUP('Reported Performance Table'!D697,'Master List'!$B$45:$C$143,2,FALSE)</f>
        <v>#N/A</v>
      </c>
      <c r="F697" t="e">
        <f>VLOOKUP('Reported Performance Table'!C697,'Master List'!$B$22:$D$42,3,FALSE)</f>
        <v>#N/A</v>
      </c>
      <c r="G697" s="100" t="e">
        <f>VLOOKUP('Reported Performance Table'!B697,'Master List'!$B$11:$D$19,3,FALSE)</f>
        <v>#N/A</v>
      </c>
      <c r="H697" t="e">
        <f t="shared" si="10"/>
        <v>#N/A</v>
      </c>
      <c r="I697" t="e">
        <f>IF(VLOOKUP('Reported Performance Table'!D697,'Master List'!$B$45:$D$143,3,FALSE)="","No",VLOOKUP('Reported Performance Table'!D697,'Master List'!$B$45:$D$143,3,FALSE))</f>
        <v>#N/A</v>
      </c>
      <c r="J697" s="178" t="str">
        <f>IF('Reported Performance Table'!D697="","",
  IF('Reported Performance Table'!E697="Yes",
   IF('Reported Performance Table'!F697="Premium","Premium_LUNA_CCT","LUNA_CCT"),
   IF('Reported Performance Table'!B697="Outdoor Luminaires",
    IF(OR('Reported Performance Table'!D697="Fuel Pump Canopy Luminaires",'Reported Performance Table'!D697="Sports Lighting"),
     IF('Reported Performance Table'!F697="Premium","Premium_Sports_and_Fuel_Pump_CCT", "Sports_and_Fuel_Pump_CCT"),
     IF('Reported Performance Table'!F697="Premium","Premium_Outdoor_CCT","Outdoor_CCT")),
    IF('Reported Performance Table'!F697="Premium","Premium_CCT","Reported_CCT"))))</f>
        <v/>
      </c>
      <c r="K697" t="str">
        <f>IF('Reported Performance Table'!D697="","",IF(J697="LUNA_CCT",VLOOKUP('Reported Performance Table'!D697,'Master List'!$B$45:$E$143,4,FALSE),"Reported_BUG"))</f>
        <v/>
      </c>
      <c r="L697" t="str">
        <f>IF('Reported Performance Table'!D697="","",IF(AND('Reported Performance Table'!$E697="Yes",OR('Reported Performance Table'!$D697='Master List'!$B$45,'Reported Performance Table'!$D697='Master List'!$B$46,'Reported Performance Table'!$D697='Master List'!$B$47,'Reported Performance Table'!$D697='Master List'!$B$49,'Reported Performance Table'!$D697='Master List'!$B$51,'Reported Performance Table'!$D697='Master List'!$B$115,'Reported Performance Table'!$D697='Master List'!$B$118,'Reported Performance Table'!$D697='Master List'!$B$142)),"LUNA_Dimming","Dimming_Capability_and_Range"))</f>
        <v/>
      </c>
    </row>
    <row r="698" spans="1:12" x14ac:dyDescent="0.25">
      <c r="A698" s="54">
        <v>705</v>
      </c>
      <c r="B698" s="55"/>
      <c r="D698" s="21" t="e">
        <f>VLOOKUP('Reported Performance Table'!C698,'Master List'!$B$22:$C$41,2,FALSE)</f>
        <v>#N/A</v>
      </c>
      <c r="E698" t="e">
        <f>VLOOKUP('Reported Performance Table'!D698,'Master List'!$B$45:$C$143,2,FALSE)</f>
        <v>#N/A</v>
      </c>
      <c r="F698" t="e">
        <f>VLOOKUP('Reported Performance Table'!C698,'Master List'!$B$22:$D$42,3,FALSE)</f>
        <v>#N/A</v>
      </c>
      <c r="G698" s="100" t="e">
        <f>VLOOKUP('Reported Performance Table'!B698,'Master List'!$B$11:$D$19,3,FALSE)</f>
        <v>#N/A</v>
      </c>
      <c r="H698" t="e">
        <f t="shared" si="10"/>
        <v>#N/A</v>
      </c>
      <c r="I698" t="e">
        <f>IF(VLOOKUP('Reported Performance Table'!D698,'Master List'!$B$45:$D$143,3,FALSE)="","No",VLOOKUP('Reported Performance Table'!D698,'Master List'!$B$45:$D$143,3,FALSE))</f>
        <v>#N/A</v>
      </c>
      <c r="J698" s="178" t="str">
        <f>IF('Reported Performance Table'!D698="","",
  IF('Reported Performance Table'!E698="Yes",
   IF('Reported Performance Table'!F698="Premium","Premium_LUNA_CCT","LUNA_CCT"),
   IF('Reported Performance Table'!B698="Outdoor Luminaires",
    IF(OR('Reported Performance Table'!D698="Fuel Pump Canopy Luminaires",'Reported Performance Table'!D698="Sports Lighting"),
     IF('Reported Performance Table'!F698="Premium","Premium_Sports_and_Fuel_Pump_CCT", "Sports_and_Fuel_Pump_CCT"),
     IF('Reported Performance Table'!F698="Premium","Premium_Outdoor_CCT","Outdoor_CCT")),
    IF('Reported Performance Table'!F698="Premium","Premium_CCT","Reported_CCT"))))</f>
        <v/>
      </c>
      <c r="K698" t="str">
        <f>IF('Reported Performance Table'!D698="","",IF(J698="LUNA_CCT",VLOOKUP('Reported Performance Table'!D698,'Master List'!$B$45:$E$143,4,FALSE),"Reported_BUG"))</f>
        <v/>
      </c>
      <c r="L698" t="str">
        <f>IF('Reported Performance Table'!D698="","",IF(AND('Reported Performance Table'!$E698="Yes",OR('Reported Performance Table'!$D698='Master List'!$B$45,'Reported Performance Table'!$D698='Master List'!$B$46,'Reported Performance Table'!$D698='Master List'!$B$47,'Reported Performance Table'!$D698='Master List'!$B$49,'Reported Performance Table'!$D698='Master List'!$B$51,'Reported Performance Table'!$D698='Master List'!$B$115,'Reported Performance Table'!$D698='Master List'!$B$118,'Reported Performance Table'!$D698='Master List'!$B$142)),"LUNA_Dimming","Dimming_Capability_and_Range"))</f>
        <v/>
      </c>
    </row>
    <row r="699" spans="1:12" x14ac:dyDescent="0.25">
      <c r="A699" s="54">
        <v>706</v>
      </c>
      <c r="B699" s="55"/>
      <c r="D699" s="21" t="e">
        <f>VLOOKUP('Reported Performance Table'!C699,'Master List'!$B$22:$C$41,2,FALSE)</f>
        <v>#N/A</v>
      </c>
      <c r="E699" t="e">
        <f>VLOOKUP('Reported Performance Table'!D699,'Master List'!$B$45:$C$143,2,FALSE)</f>
        <v>#N/A</v>
      </c>
      <c r="F699" t="e">
        <f>VLOOKUP('Reported Performance Table'!C699,'Master List'!$B$22:$D$42,3,FALSE)</f>
        <v>#N/A</v>
      </c>
      <c r="G699" s="100" t="e">
        <f>VLOOKUP('Reported Performance Table'!B699,'Master List'!$B$11:$D$19,3,FALSE)</f>
        <v>#N/A</v>
      </c>
      <c r="H699" t="e">
        <f t="shared" si="10"/>
        <v>#N/A</v>
      </c>
      <c r="I699" t="e">
        <f>IF(VLOOKUP('Reported Performance Table'!D699,'Master List'!$B$45:$D$143,3,FALSE)="","No",VLOOKUP('Reported Performance Table'!D699,'Master List'!$B$45:$D$143,3,FALSE))</f>
        <v>#N/A</v>
      </c>
      <c r="J699" s="178" t="str">
        <f>IF('Reported Performance Table'!D699="","",
  IF('Reported Performance Table'!E699="Yes",
   IF('Reported Performance Table'!F699="Premium","Premium_LUNA_CCT","LUNA_CCT"),
   IF('Reported Performance Table'!B699="Outdoor Luminaires",
    IF(OR('Reported Performance Table'!D699="Fuel Pump Canopy Luminaires",'Reported Performance Table'!D699="Sports Lighting"),
     IF('Reported Performance Table'!F699="Premium","Premium_Sports_and_Fuel_Pump_CCT", "Sports_and_Fuel_Pump_CCT"),
     IF('Reported Performance Table'!F699="Premium","Premium_Outdoor_CCT","Outdoor_CCT")),
    IF('Reported Performance Table'!F699="Premium","Premium_CCT","Reported_CCT"))))</f>
        <v/>
      </c>
      <c r="K699" t="str">
        <f>IF('Reported Performance Table'!D699="","",IF(J699="LUNA_CCT",VLOOKUP('Reported Performance Table'!D699,'Master List'!$B$45:$E$143,4,FALSE),"Reported_BUG"))</f>
        <v/>
      </c>
      <c r="L699" t="str">
        <f>IF('Reported Performance Table'!D699="","",IF(AND('Reported Performance Table'!$E699="Yes",OR('Reported Performance Table'!$D699='Master List'!$B$45,'Reported Performance Table'!$D699='Master List'!$B$46,'Reported Performance Table'!$D699='Master List'!$B$47,'Reported Performance Table'!$D699='Master List'!$B$49,'Reported Performance Table'!$D699='Master List'!$B$51,'Reported Performance Table'!$D699='Master List'!$B$115,'Reported Performance Table'!$D699='Master List'!$B$118,'Reported Performance Table'!$D699='Master List'!$B$142)),"LUNA_Dimming","Dimming_Capability_and_Range"))</f>
        <v/>
      </c>
    </row>
    <row r="700" spans="1:12" x14ac:dyDescent="0.25">
      <c r="A700" s="54">
        <v>707</v>
      </c>
      <c r="B700" s="55"/>
      <c r="D700" s="21" t="e">
        <f>VLOOKUP('Reported Performance Table'!C700,'Master List'!$B$22:$C$41,2,FALSE)</f>
        <v>#N/A</v>
      </c>
      <c r="E700" t="e">
        <f>VLOOKUP('Reported Performance Table'!D700,'Master List'!$B$45:$C$143,2,FALSE)</f>
        <v>#N/A</v>
      </c>
      <c r="F700" t="e">
        <f>VLOOKUP('Reported Performance Table'!C700,'Master List'!$B$22:$D$42,3,FALSE)</f>
        <v>#N/A</v>
      </c>
      <c r="G700" s="100" t="e">
        <f>VLOOKUP('Reported Performance Table'!B700,'Master List'!$B$11:$D$19,3,FALSE)</f>
        <v>#N/A</v>
      </c>
      <c r="H700" t="e">
        <f t="shared" si="10"/>
        <v>#N/A</v>
      </c>
      <c r="I700" t="e">
        <f>IF(VLOOKUP('Reported Performance Table'!D700,'Master List'!$B$45:$D$143,3,FALSE)="","No",VLOOKUP('Reported Performance Table'!D700,'Master List'!$B$45:$D$143,3,FALSE))</f>
        <v>#N/A</v>
      </c>
      <c r="J700" s="178" t="str">
        <f>IF('Reported Performance Table'!D700="","",
  IF('Reported Performance Table'!E700="Yes",
   IF('Reported Performance Table'!F700="Premium","Premium_LUNA_CCT","LUNA_CCT"),
   IF('Reported Performance Table'!B700="Outdoor Luminaires",
    IF(OR('Reported Performance Table'!D700="Fuel Pump Canopy Luminaires",'Reported Performance Table'!D700="Sports Lighting"),
     IF('Reported Performance Table'!F700="Premium","Premium_Sports_and_Fuel_Pump_CCT", "Sports_and_Fuel_Pump_CCT"),
     IF('Reported Performance Table'!F700="Premium","Premium_Outdoor_CCT","Outdoor_CCT")),
    IF('Reported Performance Table'!F700="Premium","Premium_CCT","Reported_CCT"))))</f>
        <v/>
      </c>
      <c r="K700" t="str">
        <f>IF('Reported Performance Table'!D700="","",IF(J700="LUNA_CCT",VLOOKUP('Reported Performance Table'!D700,'Master List'!$B$45:$E$143,4,FALSE),"Reported_BUG"))</f>
        <v/>
      </c>
      <c r="L700" t="str">
        <f>IF('Reported Performance Table'!D700="","",IF(AND('Reported Performance Table'!$E700="Yes",OR('Reported Performance Table'!$D700='Master List'!$B$45,'Reported Performance Table'!$D700='Master List'!$B$46,'Reported Performance Table'!$D700='Master List'!$B$47,'Reported Performance Table'!$D700='Master List'!$B$49,'Reported Performance Table'!$D700='Master List'!$B$51,'Reported Performance Table'!$D700='Master List'!$B$115,'Reported Performance Table'!$D700='Master List'!$B$118,'Reported Performance Table'!$D700='Master List'!$B$142)),"LUNA_Dimming","Dimming_Capability_and_Range"))</f>
        <v/>
      </c>
    </row>
    <row r="701" spans="1:12" x14ac:dyDescent="0.25">
      <c r="A701" s="54">
        <v>708</v>
      </c>
      <c r="B701" s="55"/>
      <c r="D701" s="21" t="e">
        <f>VLOOKUP('Reported Performance Table'!C701,'Master List'!$B$22:$C$41,2,FALSE)</f>
        <v>#N/A</v>
      </c>
      <c r="E701" t="e">
        <f>VLOOKUP('Reported Performance Table'!D701,'Master List'!$B$45:$C$143,2,FALSE)</f>
        <v>#N/A</v>
      </c>
      <c r="F701" t="e">
        <f>VLOOKUP('Reported Performance Table'!C701,'Master List'!$B$22:$D$42,3,FALSE)</f>
        <v>#N/A</v>
      </c>
      <c r="G701" s="100" t="e">
        <f>VLOOKUP('Reported Performance Table'!B701,'Master List'!$B$11:$D$19,3,FALSE)</f>
        <v>#N/A</v>
      </c>
      <c r="H701" t="e">
        <f t="shared" si="10"/>
        <v>#N/A</v>
      </c>
      <c r="I701" t="e">
        <f>IF(VLOOKUP('Reported Performance Table'!D701,'Master List'!$B$45:$D$143,3,FALSE)="","No",VLOOKUP('Reported Performance Table'!D701,'Master List'!$B$45:$D$143,3,FALSE))</f>
        <v>#N/A</v>
      </c>
      <c r="J701" s="178" t="str">
        <f>IF('Reported Performance Table'!D701="","",
  IF('Reported Performance Table'!E701="Yes",
   IF('Reported Performance Table'!F701="Premium","Premium_LUNA_CCT","LUNA_CCT"),
   IF('Reported Performance Table'!B701="Outdoor Luminaires",
    IF(OR('Reported Performance Table'!D701="Fuel Pump Canopy Luminaires",'Reported Performance Table'!D701="Sports Lighting"),
     IF('Reported Performance Table'!F701="Premium","Premium_Sports_and_Fuel_Pump_CCT", "Sports_and_Fuel_Pump_CCT"),
     IF('Reported Performance Table'!F701="Premium","Premium_Outdoor_CCT","Outdoor_CCT")),
    IF('Reported Performance Table'!F701="Premium","Premium_CCT","Reported_CCT"))))</f>
        <v/>
      </c>
      <c r="K701" t="str">
        <f>IF('Reported Performance Table'!D701="","",IF(J701="LUNA_CCT",VLOOKUP('Reported Performance Table'!D701,'Master List'!$B$45:$E$143,4,FALSE),"Reported_BUG"))</f>
        <v/>
      </c>
      <c r="L701" t="str">
        <f>IF('Reported Performance Table'!D701="","",IF(AND('Reported Performance Table'!$E701="Yes",OR('Reported Performance Table'!$D701='Master List'!$B$45,'Reported Performance Table'!$D701='Master List'!$B$46,'Reported Performance Table'!$D701='Master List'!$B$47,'Reported Performance Table'!$D701='Master List'!$B$49,'Reported Performance Table'!$D701='Master List'!$B$51,'Reported Performance Table'!$D701='Master List'!$B$115,'Reported Performance Table'!$D701='Master List'!$B$118,'Reported Performance Table'!$D701='Master List'!$B$142)),"LUNA_Dimming","Dimming_Capability_and_Range"))</f>
        <v/>
      </c>
    </row>
    <row r="702" spans="1:12" x14ac:dyDescent="0.25">
      <c r="A702" s="54">
        <v>709</v>
      </c>
      <c r="B702" s="55"/>
      <c r="D702" s="21" t="e">
        <f>VLOOKUP('Reported Performance Table'!C702,'Master List'!$B$22:$C$41,2,FALSE)</f>
        <v>#N/A</v>
      </c>
      <c r="E702" t="e">
        <f>VLOOKUP('Reported Performance Table'!D702,'Master List'!$B$45:$C$143,2,FALSE)</f>
        <v>#N/A</v>
      </c>
      <c r="F702" t="e">
        <f>VLOOKUP('Reported Performance Table'!C702,'Master List'!$B$22:$D$42,3,FALSE)</f>
        <v>#N/A</v>
      </c>
      <c r="G702" s="100" t="e">
        <f>VLOOKUP('Reported Performance Table'!B702,'Master List'!$B$11:$D$19,3,FALSE)</f>
        <v>#N/A</v>
      </c>
      <c r="H702" t="e">
        <f t="shared" si="10"/>
        <v>#N/A</v>
      </c>
      <c r="I702" t="e">
        <f>IF(VLOOKUP('Reported Performance Table'!D702,'Master List'!$B$45:$D$143,3,FALSE)="","No",VLOOKUP('Reported Performance Table'!D702,'Master List'!$B$45:$D$143,3,FALSE))</f>
        <v>#N/A</v>
      </c>
      <c r="J702" s="178" t="str">
        <f>IF('Reported Performance Table'!D702="","",
  IF('Reported Performance Table'!E702="Yes",
   IF('Reported Performance Table'!F702="Premium","Premium_LUNA_CCT","LUNA_CCT"),
   IF('Reported Performance Table'!B702="Outdoor Luminaires",
    IF(OR('Reported Performance Table'!D702="Fuel Pump Canopy Luminaires",'Reported Performance Table'!D702="Sports Lighting"),
     IF('Reported Performance Table'!F702="Premium","Premium_Sports_and_Fuel_Pump_CCT", "Sports_and_Fuel_Pump_CCT"),
     IF('Reported Performance Table'!F702="Premium","Premium_Outdoor_CCT","Outdoor_CCT")),
    IF('Reported Performance Table'!F702="Premium","Premium_CCT","Reported_CCT"))))</f>
        <v/>
      </c>
      <c r="K702" t="str">
        <f>IF('Reported Performance Table'!D702="","",IF(J702="LUNA_CCT",VLOOKUP('Reported Performance Table'!D702,'Master List'!$B$45:$E$143,4,FALSE),"Reported_BUG"))</f>
        <v/>
      </c>
      <c r="L702" t="str">
        <f>IF('Reported Performance Table'!D702="","",IF(AND('Reported Performance Table'!$E702="Yes",OR('Reported Performance Table'!$D702='Master List'!$B$45,'Reported Performance Table'!$D702='Master List'!$B$46,'Reported Performance Table'!$D702='Master List'!$B$47,'Reported Performance Table'!$D702='Master List'!$B$49,'Reported Performance Table'!$D702='Master List'!$B$51,'Reported Performance Table'!$D702='Master List'!$B$115,'Reported Performance Table'!$D702='Master List'!$B$118,'Reported Performance Table'!$D702='Master List'!$B$142)),"LUNA_Dimming","Dimming_Capability_and_Range"))</f>
        <v/>
      </c>
    </row>
    <row r="703" spans="1:12" x14ac:dyDescent="0.25">
      <c r="A703" s="54">
        <v>710</v>
      </c>
      <c r="B703" s="55"/>
      <c r="D703" s="21" t="e">
        <f>VLOOKUP('Reported Performance Table'!C703,'Master List'!$B$22:$C$41,2,FALSE)</f>
        <v>#N/A</v>
      </c>
      <c r="E703" t="e">
        <f>VLOOKUP('Reported Performance Table'!D703,'Master List'!$B$45:$C$143,2,FALSE)</f>
        <v>#N/A</v>
      </c>
      <c r="F703" t="e">
        <f>VLOOKUP('Reported Performance Table'!C703,'Master List'!$B$22:$D$42,3,FALSE)</f>
        <v>#N/A</v>
      </c>
      <c r="G703" s="100" t="e">
        <f>VLOOKUP('Reported Performance Table'!B703,'Master List'!$B$11:$D$19,3,FALSE)</f>
        <v>#N/A</v>
      </c>
      <c r="H703" t="e">
        <f t="shared" si="10"/>
        <v>#N/A</v>
      </c>
      <c r="I703" t="e">
        <f>IF(VLOOKUP('Reported Performance Table'!D703,'Master List'!$B$45:$D$143,3,FALSE)="","No",VLOOKUP('Reported Performance Table'!D703,'Master List'!$B$45:$D$143,3,FALSE))</f>
        <v>#N/A</v>
      </c>
      <c r="J703" s="178" t="str">
        <f>IF('Reported Performance Table'!D703="","",
  IF('Reported Performance Table'!E703="Yes",
   IF('Reported Performance Table'!F703="Premium","Premium_LUNA_CCT","LUNA_CCT"),
   IF('Reported Performance Table'!B703="Outdoor Luminaires",
    IF(OR('Reported Performance Table'!D703="Fuel Pump Canopy Luminaires",'Reported Performance Table'!D703="Sports Lighting"),
     IF('Reported Performance Table'!F703="Premium","Premium_Sports_and_Fuel_Pump_CCT", "Sports_and_Fuel_Pump_CCT"),
     IF('Reported Performance Table'!F703="Premium","Premium_Outdoor_CCT","Outdoor_CCT")),
    IF('Reported Performance Table'!F703="Premium","Premium_CCT","Reported_CCT"))))</f>
        <v/>
      </c>
      <c r="K703" t="str">
        <f>IF('Reported Performance Table'!D703="","",IF(J703="LUNA_CCT",VLOOKUP('Reported Performance Table'!D703,'Master List'!$B$45:$E$143,4,FALSE),"Reported_BUG"))</f>
        <v/>
      </c>
      <c r="L703" t="str">
        <f>IF('Reported Performance Table'!D703="","",IF(AND('Reported Performance Table'!$E703="Yes",OR('Reported Performance Table'!$D703='Master List'!$B$45,'Reported Performance Table'!$D703='Master List'!$B$46,'Reported Performance Table'!$D703='Master List'!$B$47,'Reported Performance Table'!$D703='Master List'!$B$49,'Reported Performance Table'!$D703='Master List'!$B$51,'Reported Performance Table'!$D703='Master List'!$B$115,'Reported Performance Table'!$D703='Master List'!$B$118,'Reported Performance Table'!$D703='Master List'!$B$142)),"LUNA_Dimming","Dimming_Capability_and_Range"))</f>
        <v/>
      </c>
    </row>
    <row r="704" spans="1:12" x14ac:dyDescent="0.25">
      <c r="A704" s="54">
        <v>711</v>
      </c>
      <c r="B704" s="55"/>
      <c r="D704" s="21" t="e">
        <f>VLOOKUP('Reported Performance Table'!C704,'Master List'!$B$22:$C$41,2,FALSE)</f>
        <v>#N/A</v>
      </c>
      <c r="E704" t="e">
        <f>VLOOKUP('Reported Performance Table'!D704,'Master List'!$B$45:$C$143,2,FALSE)</f>
        <v>#N/A</v>
      </c>
      <c r="F704" t="e">
        <f>VLOOKUP('Reported Performance Table'!C704,'Master List'!$B$22:$D$42,3,FALSE)</f>
        <v>#N/A</v>
      </c>
      <c r="G704" s="100" t="e">
        <f>VLOOKUP('Reported Performance Table'!B704,'Master List'!$B$11:$D$19,3,FALSE)</f>
        <v>#N/A</v>
      </c>
      <c r="H704" t="e">
        <f t="shared" si="10"/>
        <v>#N/A</v>
      </c>
      <c r="I704" t="e">
        <f>IF(VLOOKUP('Reported Performance Table'!D704,'Master List'!$B$45:$D$143,3,FALSE)="","No",VLOOKUP('Reported Performance Table'!D704,'Master List'!$B$45:$D$143,3,FALSE))</f>
        <v>#N/A</v>
      </c>
      <c r="J704" s="178" t="str">
        <f>IF('Reported Performance Table'!D704="","",
  IF('Reported Performance Table'!E704="Yes",
   IF('Reported Performance Table'!F704="Premium","Premium_LUNA_CCT","LUNA_CCT"),
   IF('Reported Performance Table'!B704="Outdoor Luminaires",
    IF(OR('Reported Performance Table'!D704="Fuel Pump Canopy Luminaires",'Reported Performance Table'!D704="Sports Lighting"),
     IF('Reported Performance Table'!F704="Premium","Premium_Sports_and_Fuel_Pump_CCT", "Sports_and_Fuel_Pump_CCT"),
     IF('Reported Performance Table'!F704="Premium","Premium_Outdoor_CCT","Outdoor_CCT")),
    IF('Reported Performance Table'!F704="Premium","Premium_CCT","Reported_CCT"))))</f>
        <v/>
      </c>
      <c r="K704" t="str">
        <f>IF('Reported Performance Table'!D704="","",IF(J704="LUNA_CCT",VLOOKUP('Reported Performance Table'!D704,'Master List'!$B$45:$E$143,4,FALSE),"Reported_BUG"))</f>
        <v/>
      </c>
      <c r="L704" t="str">
        <f>IF('Reported Performance Table'!D704="","",IF(AND('Reported Performance Table'!$E704="Yes",OR('Reported Performance Table'!$D704='Master List'!$B$45,'Reported Performance Table'!$D704='Master List'!$B$46,'Reported Performance Table'!$D704='Master List'!$B$47,'Reported Performance Table'!$D704='Master List'!$B$49,'Reported Performance Table'!$D704='Master List'!$B$51,'Reported Performance Table'!$D704='Master List'!$B$115,'Reported Performance Table'!$D704='Master List'!$B$118,'Reported Performance Table'!$D704='Master List'!$B$142)),"LUNA_Dimming","Dimming_Capability_and_Range"))</f>
        <v/>
      </c>
    </row>
    <row r="705" spans="1:12" x14ac:dyDescent="0.25">
      <c r="A705" s="54">
        <v>712</v>
      </c>
      <c r="B705" s="55"/>
      <c r="D705" s="21" t="e">
        <f>VLOOKUP('Reported Performance Table'!C705,'Master List'!$B$22:$C$41,2,FALSE)</f>
        <v>#N/A</v>
      </c>
      <c r="E705" t="e">
        <f>VLOOKUP('Reported Performance Table'!D705,'Master List'!$B$45:$C$143,2,FALSE)</f>
        <v>#N/A</v>
      </c>
      <c r="F705" t="e">
        <f>VLOOKUP('Reported Performance Table'!C705,'Master List'!$B$22:$D$42,3,FALSE)</f>
        <v>#N/A</v>
      </c>
      <c r="G705" s="100" t="e">
        <f>VLOOKUP('Reported Performance Table'!B705,'Master List'!$B$11:$D$19,3,FALSE)</f>
        <v>#N/A</v>
      </c>
      <c r="H705" t="e">
        <f t="shared" si="10"/>
        <v>#N/A</v>
      </c>
      <c r="I705" t="e">
        <f>IF(VLOOKUP('Reported Performance Table'!D705,'Master List'!$B$45:$D$143,3,FALSE)="","No",VLOOKUP('Reported Performance Table'!D705,'Master List'!$B$45:$D$143,3,FALSE))</f>
        <v>#N/A</v>
      </c>
      <c r="J705" s="178" t="str">
        <f>IF('Reported Performance Table'!D705="","",
  IF('Reported Performance Table'!E705="Yes",
   IF('Reported Performance Table'!F705="Premium","Premium_LUNA_CCT","LUNA_CCT"),
   IF('Reported Performance Table'!B705="Outdoor Luminaires",
    IF(OR('Reported Performance Table'!D705="Fuel Pump Canopy Luminaires",'Reported Performance Table'!D705="Sports Lighting"),
     IF('Reported Performance Table'!F705="Premium","Premium_Sports_and_Fuel_Pump_CCT", "Sports_and_Fuel_Pump_CCT"),
     IF('Reported Performance Table'!F705="Premium","Premium_Outdoor_CCT","Outdoor_CCT")),
    IF('Reported Performance Table'!F705="Premium","Premium_CCT","Reported_CCT"))))</f>
        <v/>
      </c>
      <c r="K705" t="str">
        <f>IF('Reported Performance Table'!D705="","",IF(J705="LUNA_CCT",VLOOKUP('Reported Performance Table'!D705,'Master List'!$B$45:$E$143,4,FALSE),"Reported_BUG"))</f>
        <v/>
      </c>
      <c r="L705" t="str">
        <f>IF('Reported Performance Table'!D705="","",IF(AND('Reported Performance Table'!$E705="Yes",OR('Reported Performance Table'!$D705='Master List'!$B$45,'Reported Performance Table'!$D705='Master List'!$B$46,'Reported Performance Table'!$D705='Master List'!$B$47,'Reported Performance Table'!$D705='Master List'!$B$49,'Reported Performance Table'!$D705='Master List'!$B$51,'Reported Performance Table'!$D705='Master List'!$B$115,'Reported Performance Table'!$D705='Master List'!$B$118,'Reported Performance Table'!$D705='Master List'!$B$142)),"LUNA_Dimming","Dimming_Capability_and_Range"))</f>
        <v/>
      </c>
    </row>
    <row r="706" spans="1:12" x14ac:dyDescent="0.25">
      <c r="A706" s="54">
        <v>713</v>
      </c>
      <c r="B706" s="55"/>
      <c r="D706" s="21" t="e">
        <f>VLOOKUP('Reported Performance Table'!C706,'Master List'!$B$22:$C$41,2,FALSE)</f>
        <v>#N/A</v>
      </c>
      <c r="E706" t="e">
        <f>VLOOKUP('Reported Performance Table'!D706,'Master List'!$B$45:$C$143,2,FALSE)</f>
        <v>#N/A</v>
      </c>
      <c r="F706" t="e">
        <f>VLOOKUP('Reported Performance Table'!C706,'Master List'!$B$22:$D$42,3,FALSE)</f>
        <v>#N/A</v>
      </c>
      <c r="G706" s="100" t="e">
        <f>VLOOKUP('Reported Performance Table'!B706,'Master List'!$B$11:$D$19,3,FALSE)</f>
        <v>#N/A</v>
      </c>
      <c r="H706" t="e">
        <f t="shared" si="10"/>
        <v>#N/A</v>
      </c>
      <c r="I706" t="e">
        <f>IF(VLOOKUP('Reported Performance Table'!D706,'Master List'!$B$45:$D$143,3,FALSE)="","No",VLOOKUP('Reported Performance Table'!D706,'Master List'!$B$45:$D$143,3,FALSE))</f>
        <v>#N/A</v>
      </c>
      <c r="J706" s="178" t="str">
        <f>IF('Reported Performance Table'!D706="","",
  IF('Reported Performance Table'!E706="Yes",
   IF('Reported Performance Table'!F706="Premium","Premium_LUNA_CCT","LUNA_CCT"),
   IF('Reported Performance Table'!B706="Outdoor Luminaires",
    IF(OR('Reported Performance Table'!D706="Fuel Pump Canopy Luminaires",'Reported Performance Table'!D706="Sports Lighting"),
     IF('Reported Performance Table'!F706="Premium","Premium_Sports_and_Fuel_Pump_CCT", "Sports_and_Fuel_Pump_CCT"),
     IF('Reported Performance Table'!F706="Premium","Premium_Outdoor_CCT","Outdoor_CCT")),
    IF('Reported Performance Table'!F706="Premium","Premium_CCT","Reported_CCT"))))</f>
        <v/>
      </c>
      <c r="K706" t="str">
        <f>IF('Reported Performance Table'!D706="","",IF(J706="LUNA_CCT",VLOOKUP('Reported Performance Table'!D706,'Master List'!$B$45:$E$143,4,FALSE),"Reported_BUG"))</f>
        <v/>
      </c>
      <c r="L706" t="str">
        <f>IF('Reported Performance Table'!D706="","",IF(AND('Reported Performance Table'!$E706="Yes",OR('Reported Performance Table'!$D706='Master List'!$B$45,'Reported Performance Table'!$D706='Master List'!$B$46,'Reported Performance Table'!$D706='Master List'!$B$47,'Reported Performance Table'!$D706='Master List'!$B$49,'Reported Performance Table'!$D706='Master List'!$B$51,'Reported Performance Table'!$D706='Master List'!$B$115,'Reported Performance Table'!$D706='Master List'!$B$118,'Reported Performance Table'!$D706='Master List'!$B$142)),"LUNA_Dimming","Dimming_Capability_and_Range"))</f>
        <v/>
      </c>
    </row>
    <row r="707" spans="1:12" x14ac:dyDescent="0.25">
      <c r="A707" s="54">
        <v>714</v>
      </c>
      <c r="B707" s="55"/>
      <c r="D707" s="21" t="e">
        <f>VLOOKUP('Reported Performance Table'!C707,'Master List'!$B$22:$C$41,2,FALSE)</f>
        <v>#N/A</v>
      </c>
      <c r="E707" t="e">
        <f>VLOOKUP('Reported Performance Table'!D707,'Master List'!$B$45:$C$143,2,FALSE)</f>
        <v>#N/A</v>
      </c>
      <c r="F707" t="e">
        <f>VLOOKUP('Reported Performance Table'!C707,'Master List'!$B$22:$D$42,3,FALSE)</f>
        <v>#N/A</v>
      </c>
      <c r="G707" s="100" t="e">
        <f>VLOOKUP('Reported Performance Table'!B707,'Master List'!$B$11:$D$19,3,FALSE)</f>
        <v>#N/A</v>
      </c>
      <c r="H707" t="e">
        <f t="shared" si="10"/>
        <v>#N/A</v>
      </c>
      <c r="I707" t="e">
        <f>IF(VLOOKUP('Reported Performance Table'!D707,'Master List'!$B$45:$D$143,3,FALSE)="","No",VLOOKUP('Reported Performance Table'!D707,'Master List'!$B$45:$D$143,3,FALSE))</f>
        <v>#N/A</v>
      </c>
      <c r="J707" s="178" t="str">
        <f>IF('Reported Performance Table'!D707="","",
  IF('Reported Performance Table'!E707="Yes",
   IF('Reported Performance Table'!F707="Premium","Premium_LUNA_CCT","LUNA_CCT"),
   IF('Reported Performance Table'!B707="Outdoor Luminaires",
    IF(OR('Reported Performance Table'!D707="Fuel Pump Canopy Luminaires",'Reported Performance Table'!D707="Sports Lighting"),
     IF('Reported Performance Table'!F707="Premium","Premium_Sports_and_Fuel_Pump_CCT", "Sports_and_Fuel_Pump_CCT"),
     IF('Reported Performance Table'!F707="Premium","Premium_Outdoor_CCT","Outdoor_CCT")),
    IF('Reported Performance Table'!F707="Premium","Premium_CCT","Reported_CCT"))))</f>
        <v/>
      </c>
      <c r="K707" t="str">
        <f>IF('Reported Performance Table'!D707="","",IF(J707="LUNA_CCT",VLOOKUP('Reported Performance Table'!D707,'Master List'!$B$45:$E$143,4,FALSE),"Reported_BUG"))</f>
        <v/>
      </c>
      <c r="L707" t="str">
        <f>IF('Reported Performance Table'!D707="","",IF(AND('Reported Performance Table'!$E707="Yes",OR('Reported Performance Table'!$D707='Master List'!$B$45,'Reported Performance Table'!$D707='Master List'!$B$46,'Reported Performance Table'!$D707='Master List'!$B$47,'Reported Performance Table'!$D707='Master List'!$B$49,'Reported Performance Table'!$D707='Master List'!$B$51,'Reported Performance Table'!$D707='Master List'!$B$115,'Reported Performance Table'!$D707='Master List'!$B$118,'Reported Performance Table'!$D707='Master List'!$B$142)),"LUNA_Dimming","Dimming_Capability_and_Range"))</f>
        <v/>
      </c>
    </row>
    <row r="708" spans="1:12" x14ac:dyDescent="0.25">
      <c r="A708" s="54">
        <v>715</v>
      </c>
      <c r="B708" s="55"/>
      <c r="D708" s="21" t="e">
        <f>VLOOKUP('Reported Performance Table'!C708,'Master List'!$B$22:$C$41,2,FALSE)</f>
        <v>#N/A</v>
      </c>
      <c r="E708" t="e">
        <f>VLOOKUP('Reported Performance Table'!D708,'Master List'!$B$45:$C$143,2,FALSE)</f>
        <v>#N/A</v>
      </c>
      <c r="F708" t="e">
        <f>VLOOKUP('Reported Performance Table'!C708,'Master List'!$B$22:$D$42,3,FALSE)</f>
        <v>#N/A</v>
      </c>
      <c r="G708" s="100" t="e">
        <f>VLOOKUP('Reported Performance Table'!B708,'Master List'!$B$11:$D$19,3,FALSE)</f>
        <v>#N/A</v>
      </c>
      <c r="H708" t="e">
        <f t="shared" si="10"/>
        <v>#N/A</v>
      </c>
      <c r="I708" t="e">
        <f>IF(VLOOKUP('Reported Performance Table'!D708,'Master List'!$B$45:$D$143,3,FALSE)="","No",VLOOKUP('Reported Performance Table'!D708,'Master List'!$B$45:$D$143,3,FALSE))</f>
        <v>#N/A</v>
      </c>
      <c r="J708" s="178" t="str">
        <f>IF('Reported Performance Table'!D708="","",
  IF('Reported Performance Table'!E708="Yes",
   IF('Reported Performance Table'!F708="Premium","Premium_LUNA_CCT","LUNA_CCT"),
   IF('Reported Performance Table'!B708="Outdoor Luminaires",
    IF(OR('Reported Performance Table'!D708="Fuel Pump Canopy Luminaires",'Reported Performance Table'!D708="Sports Lighting"),
     IF('Reported Performance Table'!F708="Premium","Premium_Sports_and_Fuel_Pump_CCT", "Sports_and_Fuel_Pump_CCT"),
     IF('Reported Performance Table'!F708="Premium","Premium_Outdoor_CCT","Outdoor_CCT")),
    IF('Reported Performance Table'!F708="Premium","Premium_CCT","Reported_CCT"))))</f>
        <v/>
      </c>
      <c r="K708" t="str">
        <f>IF('Reported Performance Table'!D708="","",IF(J708="LUNA_CCT",VLOOKUP('Reported Performance Table'!D708,'Master List'!$B$45:$E$143,4,FALSE),"Reported_BUG"))</f>
        <v/>
      </c>
      <c r="L708" t="str">
        <f>IF('Reported Performance Table'!D708="","",IF(AND('Reported Performance Table'!$E708="Yes",OR('Reported Performance Table'!$D708='Master List'!$B$45,'Reported Performance Table'!$D708='Master List'!$B$46,'Reported Performance Table'!$D708='Master List'!$B$47,'Reported Performance Table'!$D708='Master List'!$B$49,'Reported Performance Table'!$D708='Master List'!$B$51,'Reported Performance Table'!$D708='Master List'!$B$115,'Reported Performance Table'!$D708='Master List'!$B$118,'Reported Performance Table'!$D708='Master List'!$B$142)),"LUNA_Dimming","Dimming_Capability_and_Range"))</f>
        <v/>
      </c>
    </row>
    <row r="709" spans="1:12" x14ac:dyDescent="0.25">
      <c r="A709" s="54">
        <v>716</v>
      </c>
      <c r="B709" s="55"/>
      <c r="D709" s="21" t="e">
        <f>VLOOKUP('Reported Performance Table'!C709,'Master List'!$B$22:$C$41,2,FALSE)</f>
        <v>#N/A</v>
      </c>
      <c r="E709" t="e">
        <f>VLOOKUP('Reported Performance Table'!D709,'Master List'!$B$45:$C$143,2,FALSE)</f>
        <v>#N/A</v>
      </c>
      <c r="F709" t="e">
        <f>VLOOKUP('Reported Performance Table'!C709,'Master List'!$B$22:$D$42,3,FALSE)</f>
        <v>#N/A</v>
      </c>
      <c r="G709" s="100" t="e">
        <f>VLOOKUP('Reported Performance Table'!B709,'Master List'!$B$11:$D$19,3,FALSE)</f>
        <v>#N/A</v>
      </c>
      <c r="H709" t="e">
        <f t="shared" si="10"/>
        <v>#N/A</v>
      </c>
      <c r="I709" t="e">
        <f>IF(VLOOKUP('Reported Performance Table'!D709,'Master List'!$B$45:$D$143,3,FALSE)="","No",VLOOKUP('Reported Performance Table'!D709,'Master List'!$B$45:$D$143,3,FALSE))</f>
        <v>#N/A</v>
      </c>
      <c r="J709" s="178" t="str">
        <f>IF('Reported Performance Table'!D709="","",
  IF('Reported Performance Table'!E709="Yes",
   IF('Reported Performance Table'!F709="Premium","Premium_LUNA_CCT","LUNA_CCT"),
   IF('Reported Performance Table'!B709="Outdoor Luminaires",
    IF(OR('Reported Performance Table'!D709="Fuel Pump Canopy Luminaires",'Reported Performance Table'!D709="Sports Lighting"),
     IF('Reported Performance Table'!F709="Premium","Premium_Sports_and_Fuel_Pump_CCT", "Sports_and_Fuel_Pump_CCT"),
     IF('Reported Performance Table'!F709="Premium","Premium_Outdoor_CCT","Outdoor_CCT")),
    IF('Reported Performance Table'!F709="Premium","Premium_CCT","Reported_CCT"))))</f>
        <v/>
      </c>
      <c r="K709" t="str">
        <f>IF('Reported Performance Table'!D709="","",IF(J709="LUNA_CCT",VLOOKUP('Reported Performance Table'!D709,'Master List'!$B$45:$E$143,4,FALSE),"Reported_BUG"))</f>
        <v/>
      </c>
      <c r="L709" t="str">
        <f>IF('Reported Performance Table'!D709="","",IF(AND('Reported Performance Table'!$E709="Yes",OR('Reported Performance Table'!$D709='Master List'!$B$45,'Reported Performance Table'!$D709='Master List'!$B$46,'Reported Performance Table'!$D709='Master List'!$B$47,'Reported Performance Table'!$D709='Master List'!$B$49,'Reported Performance Table'!$D709='Master List'!$B$51,'Reported Performance Table'!$D709='Master List'!$B$115,'Reported Performance Table'!$D709='Master List'!$B$118,'Reported Performance Table'!$D709='Master List'!$B$142)),"LUNA_Dimming","Dimming_Capability_and_Range"))</f>
        <v/>
      </c>
    </row>
    <row r="710" spans="1:12" x14ac:dyDescent="0.25">
      <c r="A710" s="54">
        <v>717</v>
      </c>
      <c r="B710" s="55"/>
      <c r="D710" s="21" t="e">
        <f>VLOOKUP('Reported Performance Table'!C710,'Master List'!$B$22:$C$41,2,FALSE)</f>
        <v>#N/A</v>
      </c>
      <c r="E710" t="e">
        <f>VLOOKUP('Reported Performance Table'!D710,'Master List'!$B$45:$C$143,2,FALSE)</f>
        <v>#N/A</v>
      </c>
      <c r="F710" t="e">
        <f>VLOOKUP('Reported Performance Table'!C710,'Master List'!$B$22:$D$42,3,FALSE)</f>
        <v>#N/A</v>
      </c>
      <c r="G710" s="100" t="e">
        <f>VLOOKUP('Reported Performance Table'!B710,'Master List'!$B$11:$D$19,3,FALSE)</f>
        <v>#N/A</v>
      </c>
      <c r="H710" t="e">
        <f t="shared" si="10"/>
        <v>#N/A</v>
      </c>
      <c r="I710" t="e">
        <f>IF(VLOOKUP('Reported Performance Table'!D710,'Master List'!$B$45:$D$143,3,FALSE)="","No",VLOOKUP('Reported Performance Table'!D710,'Master List'!$B$45:$D$143,3,FALSE))</f>
        <v>#N/A</v>
      </c>
      <c r="J710" s="178" t="str">
        <f>IF('Reported Performance Table'!D710="","",
  IF('Reported Performance Table'!E710="Yes",
   IF('Reported Performance Table'!F710="Premium","Premium_LUNA_CCT","LUNA_CCT"),
   IF('Reported Performance Table'!B710="Outdoor Luminaires",
    IF(OR('Reported Performance Table'!D710="Fuel Pump Canopy Luminaires",'Reported Performance Table'!D710="Sports Lighting"),
     IF('Reported Performance Table'!F710="Premium","Premium_Sports_and_Fuel_Pump_CCT", "Sports_and_Fuel_Pump_CCT"),
     IF('Reported Performance Table'!F710="Premium","Premium_Outdoor_CCT","Outdoor_CCT")),
    IF('Reported Performance Table'!F710="Premium","Premium_CCT","Reported_CCT"))))</f>
        <v/>
      </c>
      <c r="K710" t="str">
        <f>IF('Reported Performance Table'!D710="","",IF(J710="LUNA_CCT",VLOOKUP('Reported Performance Table'!D710,'Master List'!$B$45:$E$143,4,FALSE),"Reported_BUG"))</f>
        <v/>
      </c>
      <c r="L710" t="str">
        <f>IF('Reported Performance Table'!D710="","",IF(AND('Reported Performance Table'!$E710="Yes",OR('Reported Performance Table'!$D710='Master List'!$B$45,'Reported Performance Table'!$D710='Master List'!$B$46,'Reported Performance Table'!$D710='Master List'!$B$47,'Reported Performance Table'!$D710='Master List'!$B$49,'Reported Performance Table'!$D710='Master List'!$B$51,'Reported Performance Table'!$D710='Master List'!$B$115,'Reported Performance Table'!$D710='Master List'!$B$118,'Reported Performance Table'!$D710='Master List'!$B$142)),"LUNA_Dimming","Dimming_Capability_and_Range"))</f>
        <v/>
      </c>
    </row>
    <row r="711" spans="1:12" x14ac:dyDescent="0.25">
      <c r="A711" s="54">
        <v>718</v>
      </c>
      <c r="B711" s="55"/>
      <c r="D711" s="21" t="e">
        <f>VLOOKUP('Reported Performance Table'!C711,'Master List'!$B$22:$C$41,2,FALSE)</f>
        <v>#N/A</v>
      </c>
      <c r="E711" t="e">
        <f>VLOOKUP('Reported Performance Table'!D711,'Master List'!$B$45:$C$143,2,FALSE)</f>
        <v>#N/A</v>
      </c>
      <c r="F711" t="e">
        <f>VLOOKUP('Reported Performance Table'!C711,'Master List'!$B$22:$D$42,3,FALSE)</f>
        <v>#N/A</v>
      </c>
      <c r="G711" s="100" t="e">
        <f>VLOOKUP('Reported Performance Table'!B711,'Master List'!$B$11:$D$19,3,FALSE)</f>
        <v>#N/A</v>
      </c>
      <c r="H711" t="e">
        <f t="shared" si="10"/>
        <v>#N/A</v>
      </c>
      <c r="I711" t="e">
        <f>IF(VLOOKUP('Reported Performance Table'!D711,'Master List'!$B$45:$D$143,3,FALSE)="","No",VLOOKUP('Reported Performance Table'!D711,'Master List'!$B$45:$D$143,3,FALSE))</f>
        <v>#N/A</v>
      </c>
      <c r="J711" s="178" t="str">
        <f>IF('Reported Performance Table'!D711="","",
  IF('Reported Performance Table'!E711="Yes",
   IF('Reported Performance Table'!F711="Premium","Premium_LUNA_CCT","LUNA_CCT"),
   IF('Reported Performance Table'!B711="Outdoor Luminaires",
    IF(OR('Reported Performance Table'!D711="Fuel Pump Canopy Luminaires",'Reported Performance Table'!D711="Sports Lighting"),
     IF('Reported Performance Table'!F711="Premium","Premium_Sports_and_Fuel_Pump_CCT", "Sports_and_Fuel_Pump_CCT"),
     IF('Reported Performance Table'!F711="Premium","Premium_Outdoor_CCT","Outdoor_CCT")),
    IF('Reported Performance Table'!F711="Premium","Premium_CCT","Reported_CCT"))))</f>
        <v/>
      </c>
      <c r="K711" t="str">
        <f>IF('Reported Performance Table'!D711="","",IF(J711="LUNA_CCT",VLOOKUP('Reported Performance Table'!D711,'Master List'!$B$45:$E$143,4,FALSE),"Reported_BUG"))</f>
        <v/>
      </c>
      <c r="L711" t="str">
        <f>IF('Reported Performance Table'!D711="","",IF(AND('Reported Performance Table'!$E711="Yes",OR('Reported Performance Table'!$D711='Master List'!$B$45,'Reported Performance Table'!$D711='Master List'!$B$46,'Reported Performance Table'!$D711='Master List'!$B$47,'Reported Performance Table'!$D711='Master List'!$B$49,'Reported Performance Table'!$D711='Master List'!$B$51,'Reported Performance Table'!$D711='Master List'!$B$115,'Reported Performance Table'!$D711='Master List'!$B$118,'Reported Performance Table'!$D711='Master List'!$B$142)),"LUNA_Dimming","Dimming_Capability_and_Range"))</f>
        <v/>
      </c>
    </row>
    <row r="712" spans="1:12" x14ac:dyDescent="0.25">
      <c r="A712" s="54">
        <v>719</v>
      </c>
      <c r="B712" s="55"/>
      <c r="D712" s="21" t="e">
        <f>VLOOKUP('Reported Performance Table'!C712,'Master List'!$B$22:$C$41,2,FALSE)</f>
        <v>#N/A</v>
      </c>
      <c r="E712" t="e">
        <f>VLOOKUP('Reported Performance Table'!D712,'Master List'!$B$45:$C$143,2,FALSE)</f>
        <v>#N/A</v>
      </c>
      <c r="F712" t="e">
        <f>VLOOKUP('Reported Performance Table'!C712,'Master List'!$B$22:$D$42,3,FALSE)</f>
        <v>#N/A</v>
      </c>
      <c r="G712" s="100" t="e">
        <f>VLOOKUP('Reported Performance Table'!B712,'Master List'!$B$11:$D$19,3,FALSE)</f>
        <v>#N/A</v>
      </c>
      <c r="H712" t="e">
        <f t="shared" si="10"/>
        <v>#N/A</v>
      </c>
      <c r="I712" t="e">
        <f>IF(VLOOKUP('Reported Performance Table'!D712,'Master List'!$B$45:$D$143,3,FALSE)="","No",VLOOKUP('Reported Performance Table'!D712,'Master List'!$B$45:$D$143,3,FALSE))</f>
        <v>#N/A</v>
      </c>
      <c r="J712" s="178" t="str">
        <f>IF('Reported Performance Table'!D712="","",
  IF('Reported Performance Table'!E712="Yes",
   IF('Reported Performance Table'!F712="Premium","Premium_LUNA_CCT","LUNA_CCT"),
   IF('Reported Performance Table'!B712="Outdoor Luminaires",
    IF(OR('Reported Performance Table'!D712="Fuel Pump Canopy Luminaires",'Reported Performance Table'!D712="Sports Lighting"),
     IF('Reported Performance Table'!F712="Premium","Premium_Sports_and_Fuel_Pump_CCT", "Sports_and_Fuel_Pump_CCT"),
     IF('Reported Performance Table'!F712="Premium","Premium_Outdoor_CCT","Outdoor_CCT")),
    IF('Reported Performance Table'!F712="Premium","Premium_CCT","Reported_CCT"))))</f>
        <v/>
      </c>
      <c r="K712" t="str">
        <f>IF('Reported Performance Table'!D712="","",IF(J712="LUNA_CCT",VLOOKUP('Reported Performance Table'!D712,'Master List'!$B$45:$E$143,4,FALSE),"Reported_BUG"))</f>
        <v/>
      </c>
      <c r="L712" t="str">
        <f>IF('Reported Performance Table'!D712="","",IF(AND('Reported Performance Table'!$E712="Yes",OR('Reported Performance Table'!$D712='Master List'!$B$45,'Reported Performance Table'!$D712='Master List'!$B$46,'Reported Performance Table'!$D712='Master List'!$B$47,'Reported Performance Table'!$D712='Master List'!$B$49,'Reported Performance Table'!$D712='Master List'!$B$51,'Reported Performance Table'!$D712='Master List'!$B$115,'Reported Performance Table'!$D712='Master List'!$B$118,'Reported Performance Table'!$D712='Master List'!$B$142)),"LUNA_Dimming","Dimming_Capability_and_Range"))</f>
        <v/>
      </c>
    </row>
    <row r="713" spans="1:12" x14ac:dyDescent="0.25">
      <c r="A713" s="54">
        <v>720</v>
      </c>
      <c r="B713" s="55"/>
      <c r="D713" s="21" t="e">
        <f>VLOOKUP('Reported Performance Table'!C713,'Master List'!$B$22:$C$41,2,FALSE)</f>
        <v>#N/A</v>
      </c>
      <c r="E713" t="e">
        <f>VLOOKUP('Reported Performance Table'!D713,'Master List'!$B$45:$C$143,2,FALSE)</f>
        <v>#N/A</v>
      </c>
      <c r="F713" t="e">
        <f>VLOOKUP('Reported Performance Table'!C713,'Master List'!$B$22:$D$42,3,FALSE)</f>
        <v>#N/A</v>
      </c>
      <c r="G713" s="100" t="e">
        <f>VLOOKUP('Reported Performance Table'!B713,'Master List'!$B$11:$D$19,3,FALSE)</f>
        <v>#N/A</v>
      </c>
      <c r="H713" t="e">
        <f t="shared" si="10"/>
        <v>#N/A</v>
      </c>
      <c r="I713" t="e">
        <f>IF(VLOOKUP('Reported Performance Table'!D713,'Master List'!$B$45:$D$143,3,FALSE)="","No",VLOOKUP('Reported Performance Table'!D713,'Master List'!$B$45:$D$143,3,FALSE))</f>
        <v>#N/A</v>
      </c>
      <c r="J713" s="178" t="str">
        <f>IF('Reported Performance Table'!D713="","",
  IF('Reported Performance Table'!E713="Yes",
   IF('Reported Performance Table'!F713="Premium","Premium_LUNA_CCT","LUNA_CCT"),
   IF('Reported Performance Table'!B713="Outdoor Luminaires",
    IF(OR('Reported Performance Table'!D713="Fuel Pump Canopy Luminaires",'Reported Performance Table'!D713="Sports Lighting"),
     IF('Reported Performance Table'!F713="Premium","Premium_Sports_and_Fuel_Pump_CCT", "Sports_and_Fuel_Pump_CCT"),
     IF('Reported Performance Table'!F713="Premium","Premium_Outdoor_CCT","Outdoor_CCT")),
    IF('Reported Performance Table'!F713="Premium","Premium_CCT","Reported_CCT"))))</f>
        <v/>
      </c>
      <c r="K713" t="str">
        <f>IF('Reported Performance Table'!D713="","",IF(J713="LUNA_CCT",VLOOKUP('Reported Performance Table'!D713,'Master List'!$B$45:$E$143,4,FALSE),"Reported_BUG"))</f>
        <v/>
      </c>
      <c r="L713" t="str">
        <f>IF('Reported Performance Table'!D713="","",IF(AND('Reported Performance Table'!$E713="Yes",OR('Reported Performance Table'!$D713='Master List'!$B$45,'Reported Performance Table'!$D713='Master List'!$B$46,'Reported Performance Table'!$D713='Master List'!$B$47,'Reported Performance Table'!$D713='Master List'!$B$49,'Reported Performance Table'!$D713='Master List'!$B$51,'Reported Performance Table'!$D713='Master List'!$B$115,'Reported Performance Table'!$D713='Master List'!$B$118,'Reported Performance Table'!$D713='Master List'!$B$142)),"LUNA_Dimming","Dimming_Capability_and_Range"))</f>
        <v/>
      </c>
    </row>
    <row r="714" spans="1:12" x14ac:dyDescent="0.25">
      <c r="A714" s="54">
        <v>721</v>
      </c>
      <c r="B714" s="55"/>
      <c r="D714" s="21" t="e">
        <f>VLOOKUP('Reported Performance Table'!C714,'Master List'!$B$22:$C$41,2,FALSE)</f>
        <v>#N/A</v>
      </c>
      <c r="E714" t="e">
        <f>VLOOKUP('Reported Performance Table'!D714,'Master List'!$B$45:$C$143,2,FALSE)</f>
        <v>#N/A</v>
      </c>
      <c r="F714" t="e">
        <f>VLOOKUP('Reported Performance Table'!C714,'Master List'!$B$22:$D$42,3,FALSE)</f>
        <v>#N/A</v>
      </c>
      <c r="G714" s="100" t="e">
        <f>VLOOKUP('Reported Performance Table'!B714,'Master List'!$B$11:$D$19,3,FALSE)</f>
        <v>#N/A</v>
      </c>
      <c r="H714" t="e">
        <f t="shared" si="10"/>
        <v>#N/A</v>
      </c>
      <c r="I714" t="e">
        <f>IF(VLOOKUP('Reported Performance Table'!D714,'Master List'!$B$45:$D$143,3,FALSE)="","No",VLOOKUP('Reported Performance Table'!D714,'Master List'!$B$45:$D$143,3,FALSE))</f>
        <v>#N/A</v>
      </c>
      <c r="J714" s="178" t="str">
        <f>IF('Reported Performance Table'!D714="","",
  IF('Reported Performance Table'!E714="Yes",
   IF('Reported Performance Table'!F714="Premium","Premium_LUNA_CCT","LUNA_CCT"),
   IF('Reported Performance Table'!B714="Outdoor Luminaires",
    IF(OR('Reported Performance Table'!D714="Fuel Pump Canopy Luminaires",'Reported Performance Table'!D714="Sports Lighting"),
     IF('Reported Performance Table'!F714="Premium","Premium_Sports_and_Fuel_Pump_CCT", "Sports_and_Fuel_Pump_CCT"),
     IF('Reported Performance Table'!F714="Premium","Premium_Outdoor_CCT","Outdoor_CCT")),
    IF('Reported Performance Table'!F714="Premium","Premium_CCT","Reported_CCT"))))</f>
        <v/>
      </c>
      <c r="K714" t="str">
        <f>IF('Reported Performance Table'!D714="","",IF(J714="LUNA_CCT",VLOOKUP('Reported Performance Table'!D714,'Master List'!$B$45:$E$143,4,FALSE),"Reported_BUG"))</f>
        <v/>
      </c>
      <c r="L714" t="str">
        <f>IF('Reported Performance Table'!D714="","",IF(AND('Reported Performance Table'!$E714="Yes",OR('Reported Performance Table'!$D714='Master List'!$B$45,'Reported Performance Table'!$D714='Master List'!$B$46,'Reported Performance Table'!$D714='Master List'!$B$47,'Reported Performance Table'!$D714='Master List'!$B$49,'Reported Performance Table'!$D714='Master List'!$B$51,'Reported Performance Table'!$D714='Master List'!$B$115,'Reported Performance Table'!$D714='Master List'!$B$118,'Reported Performance Table'!$D714='Master List'!$B$142)),"LUNA_Dimming","Dimming_Capability_and_Range"))</f>
        <v/>
      </c>
    </row>
    <row r="715" spans="1:12" x14ac:dyDescent="0.25">
      <c r="A715" s="54">
        <v>722</v>
      </c>
      <c r="B715" s="55"/>
      <c r="D715" s="21" t="e">
        <f>VLOOKUP('Reported Performance Table'!C715,'Master List'!$B$22:$C$41,2,FALSE)</f>
        <v>#N/A</v>
      </c>
      <c r="E715" t="e">
        <f>VLOOKUP('Reported Performance Table'!D715,'Master List'!$B$45:$C$143,2,FALSE)</f>
        <v>#N/A</v>
      </c>
      <c r="F715" t="e">
        <f>VLOOKUP('Reported Performance Table'!C715,'Master List'!$B$22:$D$42,3,FALSE)</f>
        <v>#N/A</v>
      </c>
      <c r="G715" s="100" t="e">
        <f>VLOOKUP('Reported Performance Table'!B715,'Master List'!$B$11:$D$19,3,FALSE)</f>
        <v>#N/A</v>
      </c>
      <c r="H715" t="e">
        <f t="shared" ref="H715:H778" si="11">CONCATENATE(F715,G715)</f>
        <v>#N/A</v>
      </c>
      <c r="I715" t="e">
        <f>IF(VLOOKUP('Reported Performance Table'!D715,'Master List'!$B$45:$D$143,3,FALSE)="","No",VLOOKUP('Reported Performance Table'!D715,'Master List'!$B$45:$D$143,3,FALSE))</f>
        <v>#N/A</v>
      </c>
      <c r="J715" s="178" t="str">
        <f>IF('Reported Performance Table'!D715="","",
  IF('Reported Performance Table'!E715="Yes",
   IF('Reported Performance Table'!F715="Premium","Premium_LUNA_CCT","LUNA_CCT"),
   IF('Reported Performance Table'!B715="Outdoor Luminaires",
    IF(OR('Reported Performance Table'!D715="Fuel Pump Canopy Luminaires",'Reported Performance Table'!D715="Sports Lighting"),
     IF('Reported Performance Table'!F715="Premium","Premium_Sports_and_Fuel_Pump_CCT", "Sports_and_Fuel_Pump_CCT"),
     IF('Reported Performance Table'!F715="Premium","Premium_Outdoor_CCT","Outdoor_CCT")),
    IF('Reported Performance Table'!F715="Premium","Premium_CCT","Reported_CCT"))))</f>
        <v/>
      </c>
      <c r="K715" t="str">
        <f>IF('Reported Performance Table'!D715="","",IF(J715="LUNA_CCT",VLOOKUP('Reported Performance Table'!D715,'Master List'!$B$45:$E$143,4,FALSE),"Reported_BUG"))</f>
        <v/>
      </c>
      <c r="L715" t="str">
        <f>IF('Reported Performance Table'!D715="","",IF(AND('Reported Performance Table'!$E715="Yes",OR('Reported Performance Table'!$D715='Master List'!$B$45,'Reported Performance Table'!$D715='Master List'!$B$46,'Reported Performance Table'!$D715='Master List'!$B$47,'Reported Performance Table'!$D715='Master List'!$B$49,'Reported Performance Table'!$D715='Master List'!$B$51,'Reported Performance Table'!$D715='Master List'!$B$115,'Reported Performance Table'!$D715='Master List'!$B$118,'Reported Performance Table'!$D715='Master List'!$B$142)),"LUNA_Dimming","Dimming_Capability_and_Range"))</f>
        <v/>
      </c>
    </row>
    <row r="716" spans="1:12" x14ac:dyDescent="0.25">
      <c r="A716" s="54">
        <v>723</v>
      </c>
      <c r="B716" s="55"/>
      <c r="D716" s="21" t="e">
        <f>VLOOKUP('Reported Performance Table'!C716,'Master List'!$B$22:$C$41,2,FALSE)</f>
        <v>#N/A</v>
      </c>
      <c r="E716" t="e">
        <f>VLOOKUP('Reported Performance Table'!D716,'Master List'!$B$45:$C$143,2,FALSE)</f>
        <v>#N/A</v>
      </c>
      <c r="F716" t="e">
        <f>VLOOKUP('Reported Performance Table'!C716,'Master List'!$B$22:$D$42,3,FALSE)</f>
        <v>#N/A</v>
      </c>
      <c r="G716" s="100" t="e">
        <f>VLOOKUP('Reported Performance Table'!B716,'Master List'!$B$11:$D$19,3,FALSE)</f>
        <v>#N/A</v>
      </c>
      <c r="H716" t="e">
        <f t="shared" si="11"/>
        <v>#N/A</v>
      </c>
      <c r="I716" t="e">
        <f>IF(VLOOKUP('Reported Performance Table'!D716,'Master List'!$B$45:$D$143,3,FALSE)="","No",VLOOKUP('Reported Performance Table'!D716,'Master List'!$B$45:$D$143,3,FALSE))</f>
        <v>#N/A</v>
      </c>
      <c r="J716" s="178" t="str">
        <f>IF('Reported Performance Table'!D716="","",
  IF('Reported Performance Table'!E716="Yes",
   IF('Reported Performance Table'!F716="Premium","Premium_LUNA_CCT","LUNA_CCT"),
   IF('Reported Performance Table'!B716="Outdoor Luminaires",
    IF(OR('Reported Performance Table'!D716="Fuel Pump Canopy Luminaires",'Reported Performance Table'!D716="Sports Lighting"),
     IF('Reported Performance Table'!F716="Premium","Premium_Sports_and_Fuel_Pump_CCT", "Sports_and_Fuel_Pump_CCT"),
     IF('Reported Performance Table'!F716="Premium","Premium_Outdoor_CCT","Outdoor_CCT")),
    IF('Reported Performance Table'!F716="Premium","Premium_CCT","Reported_CCT"))))</f>
        <v/>
      </c>
      <c r="K716" t="str">
        <f>IF('Reported Performance Table'!D716="","",IF(J716="LUNA_CCT",VLOOKUP('Reported Performance Table'!D716,'Master List'!$B$45:$E$143,4,FALSE),"Reported_BUG"))</f>
        <v/>
      </c>
      <c r="L716" t="str">
        <f>IF('Reported Performance Table'!D716="","",IF(AND('Reported Performance Table'!$E716="Yes",OR('Reported Performance Table'!$D716='Master List'!$B$45,'Reported Performance Table'!$D716='Master List'!$B$46,'Reported Performance Table'!$D716='Master List'!$B$47,'Reported Performance Table'!$D716='Master List'!$B$49,'Reported Performance Table'!$D716='Master List'!$B$51,'Reported Performance Table'!$D716='Master List'!$B$115,'Reported Performance Table'!$D716='Master List'!$B$118,'Reported Performance Table'!$D716='Master List'!$B$142)),"LUNA_Dimming","Dimming_Capability_and_Range"))</f>
        <v/>
      </c>
    </row>
    <row r="717" spans="1:12" x14ac:dyDescent="0.25">
      <c r="A717" s="54">
        <v>724</v>
      </c>
      <c r="B717" s="55"/>
      <c r="D717" s="21" t="e">
        <f>VLOOKUP('Reported Performance Table'!C717,'Master List'!$B$22:$C$41,2,FALSE)</f>
        <v>#N/A</v>
      </c>
      <c r="E717" t="e">
        <f>VLOOKUP('Reported Performance Table'!D717,'Master List'!$B$45:$C$143,2,FALSE)</f>
        <v>#N/A</v>
      </c>
      <c r="F717" t="e">
        <f>VLOOKUP('Reported Performance Table'!C717,'Master List'!$B$22:$D$42,3,FALSE)</f>
        <v>#N/A</v>
      </c>
      <c r="G717" s="100" t="e">
        <f>VLOOKUP('Reported Performance Table'!B717,'Master List'!$B$11:$D$19,3,FALSE)</f>
        <v>#N/A</v>
      </c>
      <c r="H717" t="e">
        <f t="shared" si="11"/>
        <v>#N/A</v>
      </c>
      <c r="I717" t="e">
        <f>IF(VLOOKUP('Reported Performance Table'!D717,'Master List'!$B$45:$D$143,3,FALSE)="","No",VLOOKUP('Reported Performance Table'!D717,'Master List'!$B$45:$D$143,3,FALSE))</f>
        <v>#N/A</v>
      </c>
      <c r="J717" s="178" t="str">
        <f>IF('Reported Performance Table'!D717="","",
  IF('Reported Performance Table'!E717="Yes",
   IF('Reported Performance Table'!F717="Premium","Premium_LUNA_CCT","LUNA_CCT"),
   IF('Reported Performance Table'!B717="Outdoor Luminaires",
    IF(OR('Reported Performance Table'!D717="Fuel Pump Canopy Luminaires",'Reported Performance Table'!D717="Sports Lighting"),
     IF('Reported Performance Table'!F717="Premium","Premium_Sports_and_Fuel_Pump_CCT", "Sports_and_Fuel_Pump_CCT"),
     IF('Reported Performance Table'!F717="Premium","Premium_Outdoor_CCT","Outdoor_CCT")),
    IF('Reported Performance Table'!F717="Premium","Premium_CCT","Reported_CCT"))))</f>
        <v/>
      </c>
      <c r="K717" t="str">
        <f>IF('Reported Performance Table'!D717="","",IF(J717="LUNA_CCT",VLOOKUP('Reported Performance Table'!D717,'Master List'!$B$45:$E$143,4,FALSE),"Reported_BUG"))</f>
        <v/>
      </c>
      <c r="L717" t="str">
        <f>IF('Reported Performance Table'!D717="","",IF(AND('Reported Performance Table'!$E717="Yes",OR('Reported Performance Table'!$D717='Master List'!$B$45,'Reported Performance Table'!$D717='Master List'!$B$46,'Reported Performance Table'!$D717='Master List'!$B$47,'Reported Performance Table'!$D717='Master List'!$B$49,'Reported Performance Table'!$D717='Master List'!$B$51,'Reported Performance Table'!$D717='Master List'!$B$115,'Reported Performance Table'!$D717='Master List'!$B$118,'Reported Performance Table'!$D717='Master List'!$B$142)),"LUNA_Dimming","Dimming_Capability_and_Range"))</f>
        <v/>
      </c>
    </row>
    <row r="718" spans="1:12" x14ac:dyDescent="0.25">
      <c r="A718" s="54">
        <v>725</v>
      </c>
      <c r="B718" s="55"/>
      <c r="D718" s="21" t="e">
        <f>VLOOKUP('Reported Performance Table'!C718,'Master List'!$B$22:$C$41,2,FALSE)</f>
        <v>#N/A</v>
      </c>
      <c r="E718" t="e">
        <f>VLOOKUP('Reported Performance Table'!D718,'Master List'!$B$45:$C$143,2,FALSE)</f>
        <v>#N/A</v>
      </c>
      <c r="F718" t="e">
        <f>VLOOKUP('Reported Performance Table'!C718,'Master List'!$B$22:$D$42,3,FALSE)</f>
        <v>#N/A</v>
      </c>
      <c r="G718" s="100" t="e">
        <f>VLOOKUP('Reported Performance Table'!B718,'Master List'!$B$11:$D$19,3,FALSE)</f>
        <v>#N/A</v>
      </c>
      <c r="H718" t="e">
        <f t="shared" si="11"/>
        <v>#N/A</v>
      </c>
      <c r="I718" t="e">
        <f>IF(VLOOKUP('Reported Performance Table'!D718,'Master List'!$B$45:$D$143,3,FALSE)="","No",VLOOKUP('Reported Performance Table'!D718,'Master List'!$B$45:$D$143,3,FALSE))</f>
        <v>#N/A</v>
      </c>
      <c r="J718" s="178" t="str">
        <f>IF('Reported Performance Table'!D718="","",
  IF('Reported Performance Table'!E718="Yes",
   IF('Reported Performance Table'!F718="Premium","Premium_LUNA_CCT","LUNA_CCT"),
   IF('Reported Performance Table'!B718="Outdoor Luminaires",
    IF(OR('Reported Performance Table'!D718="Fuel Pump Canopy Luminaires",'Reported Performance Table'!D718="Sports Lighting"),
     IF('Reported Performance Table'!F718="Premium","Premium_Sports_and_Fuel_Pump_CCT", "Sports_and_Fuel_Pump_CCT"),
     IF('Reported Performance Table'!F718="Premium","Premium_Outdoor_CCT","Outdoor_CCT")),
    IF('Reported Performance Table'!F718="Premium","Premium_CCT","Reported_CCT"))))</f>
        <v/>
      </c>
      <c r="K718" t="str">
        <f>IF('Reported Performance Table'!D718="","",IF(J718="LUNA_CCT",VLOOKUP('Reported Performance Table'!D718,'Master List'!$B$45:$E$143,4,FALSE),"Reported_BUG"))</f>
        <v/>
      </c>
      <c r="L718" t="str">
        <f>IF('Reported Performance Table'!D718="","",IF(AND('Reported Performance Table'!$E718="Yes",OR('Reported Performance Table'!$D718='Master List'!$B$45,'Reported Performance Table'!$D718='Master List'!$B$46,'Reported Performance Table'!$D718='Master List'!$B$47,'Reported Performance Table'!$D718='Master List'!$B$49,'Reported Performance Table'!$D718='Master List'!$B$51,'Reported Performance Table'!$D718='Master List'!$B$115,'Reported Performance Table'!$D718='Master List'!$B$118,'Reported Performance Table'!$D718='Master List'!$B$142)),"LUNA_Dimming","Dimming_Capability_and_Range"))</f>
        <v/>
      </c>
    </row>
    <row r="719" spans="1:12" x14ac:dyDescent="0.25">
      <c r="A719" s="54">
        <v>726</v>
      </c>
      <c r="B719" s="55"/>
      <c r="D719" s="21" t="e">
        <f>VLOOKUP('Reported Performance Table'!C719,'Master List'!$B$22:$C$41,2,FALSE)</f>
        <v>#N/A</v>
      </c>
      <c r="E719" t="e">
        <f>VLOOKUP('Reported Performance Table'!D719,'Master List'!$B$45:$C$143,2,FALSE)</f>
        <v>#N/A</v>
      </c>
      <c r="F719" t="e">
        <f>VLOOKUP('Reported Performance Table'!C719,'Master List'!$B$22:$D$42,3,FALSE)</f>
        <v>#N/A</v>
      </c>
      <c r="G719" s="100" t="e">
        <f>VLOOKUP('Reported Performance Table'!B719,'Master List'!$B$11:$D$19,3,FALSE)</f>
        <v>#N/A</v>
      </c>
      <c r="H719" t="e">
        <f t="shared" si="11"/>
        <v>#N/A</v>
      </c>
      <c r="I719" t="e">
        <f>IF(VLOOKUP('Reported Performance Table'!D719,'Master List'!$B$45:$D$143,3,FALSE)="","No",VLOOKUP('Reported Performance Table'!D719,'Master List'!$B$45:$D$143,3,FALSE))</f>
        <v>#N/A</v>
      </c>
      <c r="J719" s="178" t="str">
        <f>IF('Reported Performance Table'!D719="","",
  IF('Reported Performance Table'!E719="Yes",
   IF('Reported Performance Table'!F719="Premium","Premium_LUNA_CCT","LUNA_CCT"),
   IF('Reported Performance Table'!B719="Outdoor Luminaires",
    IF(OR('Reported Performance Table'!D719="Fuel Pump Canopy Luminaires",'Reported Performance Table'!D719="Sports Lighting"),
     IF('Reported Performance Table'!F719="Premium","Premium_Sports_and_Fuel_Pump_CCT", "Sports_and_Fuel_Pump_CCT"),
     IF('Reported Performance Table'!F719="Premium","Premium_Outdoor_CCT","Outdoor_CCT")),
    IF('Reported Performance Table'!F719="Premium","Premium_CCT","Reported_CCT"))))</f>
        <v/>
      </c>
      <c r="K719" t="str">
        <f>IF('Reported Performance Table'!D719="","",IF(J719="LUNA_CCT",VLOOKUP('Reported Performance Table'!D719,'Master List'!$B$45:$E$143,4,FALSE),"Reported_BUG"))</f>
        <v/>
      </c>
      <c r="L719" t="str">
        <f>IF('Reported Performance Table'!D719="","",IF(AND('Reported Performance Table'!$E719="Yes",OR('Reported Performance Table'!$D719='Master List'!$B$45,'Reported Performance Table'!$D719='Master List'!$B$46,'Reported Performance Table'!$D719='Master List'!$B$47,'Reported Performance Table'!$D719='Master List'!$B$49,'Reported Performance Table'!$D719='Master List'!$B$51,'Reported Performance Table'!$D719='Master List'!$B$115,'Reported Performance Table'!$D719='Master List'!$B$118,'Reported Performance Table'!$D719='Master List'!$B$142)),"LUNA_Dimming","Dimming_Capability_and_Range"))</f>
        <v/>
      </c>
    </row>
    <row r="720" spans="1:12" x14ac:dyDescent="0.25">
      <c r="A720" s="54">
        <v>727</v>
      </c>
      <c r="B720" s="55"/>
      <c r="D720" s="21" t="e">
        <f>VLOOKUP('Reported Performance Table'!C720,'Master List'!$B$22:$C$41,2,FALSE)</f>
        <v>#N/A</v>
      </c>
      <c r="E720" t="e">
        <f>VLOOKUP('Reported Performance Table'!D720,'Master List'!$B$45:$C$143,2,FALSE)</f>
        <v>#N/A</v>
      </c>
      <c r="F720" t="e">
        <f>VLOOKUP('Reported Performance Table'!C720,'Master List'!$B$22:$D$42,3,FALSE)</f>
        <v>#N/A</v>
      </c>
      <c r="G720" s="100" t="e">
        <f>VLOOKUP('Reported Performance Table'!B720,'Master List'!$B$11:$D$19,3,FALSE)</f>
        <v>#N/A</v>
      </c>
      <c r="H720" t="e">
        <f t="shared" si="11"/>
        <v>#N/A</v>
      </c>
      <c r="I720" t="e">
        <f>IF(VLOOKUP('Reported Performance Table'!D720,'Master List'!$B$45:$D$143,3,FALSE)="","No",VLOOKUP('Reported Performance Table'!D720,'Master List'!$B$45:$D$143,3,FALSE))</f>
        <v>#N/A</v>
      </c>
      <c r="J720" s="178" t="str">
        <f>IF('Reported Performance Table'!D720="","",
  IF('Reported Performance Table'!E720="Yes",
   IF('Reported Performance Table'!F720="Premium","Premium_LUNA_CCT","LUNA_CCT"),
   IF('Reported Performance Table'!B720="Outdoor Luminaires",
    IF(OR('Reported Performance Table'!D720="Fuel Pump Canopy Luminaires",'Reported Performance Table'!D720="Sports Lighting"),
     IF('Reported Performance Table'!F720="Premium","Premium_Sports_and_Fuel_Pump_CCT", "Sports_and_Fuel_Pump_CCT"),
     IF('Reported Performance Table'!F720="Premium","Premium_Outdoor_CCT","Outdoor_CCT")),
    IF('Reported Performance Table'!F720="Premium","Premium_CCT","Reported_CCT"))))</f>
        <v/>
      </c>
      <c r="K720" t="str">
        <f>IF('Reported Performance Table'!D720="","",IF(J720="LUNA_CCT",VLOOKUP('Reported Performance Table'!D720,'Master List'!$B$45:$E$143,4,FALSE),"Reported_BUG"))</f>
        <v/>
      </c>
      <c r="L720" t="str">
        <f>IF('Reported Performance Table'!D720="","",IF(AND('Reported Performance Table'!$E720="Yes",OR('Reported Performance Table'!$D720='Master List'!$B$45,'Reported Performance Table'!$D720='Master List'!$B$46,'Reported Performance Table'!$D720='Master List'!$B$47,'Reported Performance Table'!$D720='Master List'!$B$49,'Reported Performance Table'!$D720='Master List'!$B$51,'Reported Performance Table'!$D720='Master List'!$B$115,'Reported Performance Table'!$D720='Master List'!$B$118,'Reported Performance Table'!$D720='Master List'!$B$142)),"LUNA_Dimming","Dimming_Capability_and_Range"))</f>
        <v/>
      </c>
    </row>
    <row r="721" spans="1:12" x14ac:dyDescent="0.25">
      <c r="A721" s="54">
        <v>728</v>
      </c>
      <c r="B721" s="55"/>
      <c r="D721" s="21" t="e">
        <f>VLOOKUP('Reported Performance Table'!C721,'Master List'!$B$22:$C$41,2,FALSE)</f>
        <v>#N/A</v>
      </c>
      <c r="E721" t="e">
        <f>VLOOKUP('Reported Performance Table'!D721,'Master List'!$B$45:$C$143,2,FALSE)</f>
        <v>#N/A</v>
      </c>
      <c r="F721" t="e">
        <f>VLOOKUP('Reported Performance Table'!C721,'Master List'!$B$22:$D$42,3,FALSE)</f>
        <v>#N/A</v>
      </c>
      <c r="G721" s="100" t="e">
        <f>VLOOKUP('Reported Performance Table'!B721,'Master List'!$B$11:$D$19,3,FALSE)</f>
        <v>#N/A</v>
      </c>
      <c r="H721" t="e">
        <f t="shared" si="11"/>
        <v>#N/A</v>
      </c>
      <c r="I721" t="e">
        <f>IF(VLOOKUP('Reported Performance Table'!D721,'Master List'!$B$45:$D$143,3,FALSE)="","No",VLOOKUP('Reported Performance Table'!D721,'Master List'!$B$45:$D$143,3,FALSE))</f>
        <v>#N/A</v>
      </c>
      <c r="J721" s="178" t="str">
        <f>IF('Reported Performance Table'!D721="","",
  IF('Reported Performance Table'!E721="Yes",
   IF('Reported Performance Table'!F721="Premium","Premium_LUNA_CCT","LUNA_CCT"),
   IF('Reported Performance Table'!B721="Outdoor Luminaires",
    IF(OR('Reported Performance Table'!D721="Fuel Pump Canopy Luminaires",'Reported Performance Table'!D721="Sports Lighting"),
     IF('Reported Performance Table'!F721="Premium","Premium_Sports_and_Fuel_Pump_CCT", "Sports_and_Fuel_Pump_CCT"),
     IF('Reported Performance Table'!F721="Premium","Premium_Outdoor_CCT","Outdoor_CCT")),
    IF('Reported Performance Table'!F721="Premium","Premium_CCT","Reported_CCT"))))</f>
        <v/>
      </c>
      <c r="K721" t="str">
        <f>IF('Reported Performance Table'!D721="","",IF(J721="LUNA_CCT",VLOOKUP('Reported Performance Table'!D721,'Master List'!$B$45:$E$143,4,FALSE),"Reported_BUG"))</f>
        <v/>
      </c>
      <c r="L721" t="str">
        <f>IF('Reported Performance Table'!D721="","",IF(AND('Reported Performance Table'!$E721="Yes",OR('Reported Performance Table'!$D721='Master List'!$B$45,'Reported Performance Table'!$D721='Master List'!$B$46,'Reported Performance Table'!$D721='Master List'!$B$47,'Reported Performance Table'!$D721='Master List'!$B$49,'Reported Performance Table'!$D721='Master List'!$B$51,'Reported Performance Table'!$D721='Master List'!$B$115,'Reported Performance Table'!$D721='Master List'!$B$118,'Reported Performance Table'!$D721='Master List'!$B$142)),"LUNA_Dimming","Dimming_Capability_and_Range"))</f>
        <v/>
      </c>
    </row>
    <row r="722" spans="1:12" x14ac:dyDescent="0.25">
      <c r="A722" s="54">
        <v>729</v>
      </c>
      <c r="B722" s="55"/>
      <c r="D722" s="21" t="e">
        <f>VLOOKUP('Reported Performance Table'!C722,'Master List'!$B$22:$C$41,2,FALSE)</f>
        <v>#N/A</v>
      </c>
      <c r="E722" t="e">
        <f>VLOOKUP('Reported Performance Table'!D722,'Master List'!$B$45:$C$143,2,FALSE)</f>
        <v>#N/A</v>
      </c>
      <c r="F722" t="e">
        <f>VLOOKUP('Reported Performance Table'!C722,'Master List'!$B$22:$D$42,3,FALSE)</f>
        <v>#N/A</v>
      </c>
      <c r="G722" s="100" t="e">
        <f>VLOOKUP('Reported Performance Table'!B722,'Master List'!$B$11:$D$19,3,FALSE)</f>
        <v>#N/A</v>
      </c>
      <c r="H722" t="e">
        <f t="shared" si="11"/>
        <v>#N/A</v>
      </c>
      <c r="I722" t="e">
        <f>IF(VLOOKUP('Reported Performance Table'!D722,'Master List'!$B$45:$D$143,3,FALSE)="","No",VLOOKUP('Reported Performance Table'!D722,'Master List'!$B$45:$D$143,3,FALSE))</f>
        <v>#N/A</v>
      </c>
      <c r="J722" s="178" t="str">
        <f>IF('Reported Performance Table'!D722="","",
  IF('Reported Performance Table'!E722="Yes",
   IF('Reported Performance Table'!F722="Premium","Premium_LUNA_CCT","LUNA_CCT"),
   IF('Reported Performance Table'!B722="Outdoor Luminaires",
    IF(OR('Reported Performance Table'!D722="Fuel Pump Canopy Luminaires",'Reported Performance Table'!D722="Sports Lighting"),
     IF('Reported Performance Table'!F722="Premium","Premium_Sports_and_Fuel_Pump_CCT", "Sports_and_Fuel_Pump_CCT"),
     IF('Reported Performance Table'!F722="Premium","Premium_Outdoor_CCT","Outdoor_CCT")),
    IF('Reported Performance Table'!F722="Premium","Premium_CCT","Reported_CCT"))))</f>
        <v/>
      </c>
      <c r="K722" t="str">
        <f>IF('Reported Performance Table'!D722="","",IF(J722="LUNA_CCT",VLOOKUP('Reported Performance Table'!D722,'Master List'!$B$45:$E$143,4,FALSE),"Reported_BUG"))</f>
        <v/>
      </c>
      <c r="L722" t="str">
        <f>IF('Reported Performance Table'!D722="","",IF(AND('Reported Performance Table'!$E722="Yes",OR('Reported Performance Table'!$D722='Master List'!$B$45,'Reported Performance Table'!$D722='Master List'!$B$46,'Reported Performance Table'!$D722='Master List'!$B$47,'Reported Performance Table'!$D722='Master List'!$B$49,'Reported Performance Table'!$D722='Master List'!$B$51,'Reported Performance Table'!$D722='Master List'!$B$115,'Reported Performance Table'!$D722='Master List'!$B$118,'Reported Performance Table'!$D722='Master List'!$B$142)),"LUNA_Dimming","Dimming_Capability_and_Range"))</f>
        <v/>
      </c>
    </row>
    <row r="723" spans="1:12" x14ac:dyDescent="0.25">
      <c r="A723" s="54">
        <v>730</v>
      </c>
      <c r="B723" s="55"/>
      <c r="D723" s="21" t="e">
        <f>VLOOKUP('Reported Performance Table'!C723,'Master List'!$B$22:$C$41,2,FALSE)</f>
        <v>#N/A</v>
      </c>
      <c r="E723" t="e">
        <f>VLOOKUP('Reported Performance Table'!D723,'Master List'!$B$45:$C$143,2,FALSE)</f>
        <v>#N/A</v>
      </c>
      <c r="F723" t="e">
        <f>VLOOKUP('Reported Performance Table'!C723,'Master List'!$B$22:$D$42,3,FALSE)</f>
        <v>#N/A</v>
      </c>
      <c r="G723" s="100" t="e">
        <f>VLOOKUP('Reported Performance Table'!B723,'Master List'!$B$11:$D$19,3,FALSE)</f>
        <v>#N/A</v>
      </c>
      <c r="H723" t="e">
        <f t="shared" si="11"/>
        <v>#N/A</v>
      </c>
      <c r="I723" t="e">
        <f>IF(VLOOKUP('Reported Performance Table'!D723,'Master List'!$B$45:$D$143,3,FALSE)="","No",VLOOKUP('Reported Performance Table'!D723,'Master List'!$B$45:$D$143,3,FALSE))</f>
        <v>#N/A</v>
      </c>
      <c r="J723" s="178" t="str">
        <f>IF('Reported Performance Table'!D723="","",
  IF('Reported Performance Table'!E723="Yes",
   IF('Reported Performance Table'!F723="Premium","Premium_LUNA_CCT","LUNA_CCT"),
   IF('Reported Performance Table'!B723="Outdoor Luminaires",
    IF(OR('Reported Performance Table'!D723="Fuel Pump Canopy Luminaires",'Reported Performance Table'!D723="Sports Lighting"),
     IF('Reported Performance Table'!F723="Premium","Premium_Sports_and_Fuel_Pump_CCT", "Sports_and_Fuel_Pump_CCT"),
     IF('Reported Performance Table'!F723="Premium","Premium_Outdoor_CCT","Outdoor_CCT")),
    IF('Reported Performance Table'!F723="Premium","Premium_CCT","Reported_CCT"))))</f>
        <v/>
      </c>
      <c r="K723" t="str">
        <f>IF('Reported Performance Table'!D723="","",IF(J723="LUNA_CCT",VLOOKUP('Reported Performance Table'!D723,'Master List'!$B$45:$E$143,4,FALSE),"Reported_BUG"))</f>
        <v/>
      </c>
      <c r="L723" t="str">
        <f>IF('Reported Performance Table'!D723="","",IF(AND('Reported Performance Table'!$E723="Yes",OR('Reported Performance Table'!$D723='Master List'!$B$45,'Reported Performance Table'!$D723='Master List'!$B$46,'Reported Performance Table'!$D723='Master List'!$B$47,'Reported Performance Table'!$D723='Master List'!$B$49,'Reported Performance Table'!$D723='Master List'!$B$51,'Reported Performance Table'!$D723='Master List'!$B$115,'Reported Performance Table'!$D723='Master List'!$B$118,'Reported Performance Table'!$D723='Master List'!$B$142)),"LUNA_Dimming","Dimming_Capability_and_Range"))</f>
        <v/>
      </c>
    </row>
    <row r="724" spans="1:12" x14ac:dyDescent="0.25">
      <c r="A724" s="54">
        <v>731</v>
      </c>
      <c r="B724" s="55"/>
      <c r="D724" s="21" t="e">
        <f>VLOOKUP('Reported Performance Table'!C724,'Master List'!$B$22:$C$41,2,FALSE)</f>
        <v>#N/A</v>
      </c>
      <c r="E724" t="e">
        <f>VLOOKUP('Reported Performance Table'!D724,'Master List'!$B$45:$C$143,2,FALSE)</f>
        <v>#N/A</v>
      </c>
      <c r="F724" t="e">
        <f>VLOOKUP('Reported Performance Table'!C724,'Master List'!$B$22:$D$42,3,FALSE)</f>
        <v>#N/A</v>
      </c>
      <c r="G724" s="100" t="e">
        <f>VLOOKUP('Reported Performance Table'!B724,'Master List'!$B$11:$D$19,3,FALSE)</f>
        <v>#N/A</v>
      </c>
      <c r="H724" t="e">
        <f t="shared" si="11"/>
        <v>#N/A</v>
      </c>
      <c r="I724" t="e">
        <f>IF(VLOOKUP('Reported Performance Table'!D724,'Master List'!$B$45:$D$143,3,FALSE)="","No",VLOOKUP('Reported Performance Table'!D724,'Master List'!$B$45:$D$143,3,FALSE))</f>
        <v>#N/A</v>
      </c>
      <c r="J724" s="178" t="str">
        <f>IF('Reported Performance Table'!D724="","",
  IF('Reported Performance Table'!E724="Yes",
   IF('Reported Performance Table'!F724="Premium","Premium_LUNA_CCT","LUNA_CCT"),
   IF('Reported Performance Table'!B724="Outdoor Luminaires",
    IF(OR('Reported Performance Table'!D724="Fuel Pump Canopy Luminaires",'Reported Performance Table'!D724="Sports Lighting"),
     IF('Reported Performance Table'!F724="Premium","Premium_Sports_and_Fuel_Pump_CCT", "Sports_and_Fuel_Pump_CCT"),
     IF('Reported Performance Table'!F724="Premium","Premium_Outdoor_CCT","Outdoor_CCT")),
    IF('Reported Performance Table'!F724="Premium","Premium_CCT","Reported_CCT"))))</f>
        <v/>
      </c>
      <c r="K724" t="str">
        <f>IF('Reported Performance Table'!D724="","",IF(J724="LUNA_CCT",VLOOKUP('Reported Performance Table'!D724,'Master List'!$B$45:$E$143,4,FALSE),"Reported_BUG"))</f>
        <v/>
      </c>
      <c r="L724" t="str">
        <f>IF('Reported Performance Table'!D724="","",IF(AND('Reported Performance Table'!$E724="Yes",OR('Reported Performance Table'!$D724='Master List'!$B$45,'Reported Performance Table'!$D724='Master List'!$B$46,'Reported Performance Table'!$D724='Master List'!$B$47,'Reported Performance Table'!$D724='Master List'!$B$49,'Reported Performance Table'!$D724='Master List'!$B$51,'Reported Performance Table'!$D724='Master List'!$B$115,'Reported Performance Table'!$D724='Master List'!$B$118,'Reported Performance Table'!$D724='Master List'!$B$142)),"LUNA_Dimming","Dimming_Capability_and_Range"))</f>
        <v/>
      </c>
    </row>
    <row r="725" spans="1:12" x14ac:dyDescent="0.25">
      <c r="A725" s="54">
        <v>732</v>
      </c>
      <c r="B725" s="55"/>
      <c r="D725" s="21" t="e">
        <f>VLOOKUP('Reported Performance Table'!C725,'Master List'!$B$22:$C$41,2,FALSE)</f>
        <v>#N/A</v>
      </c>
      <c r="E725" t="e">
        <f>VLOOKUP('Reported Performance Table'!D725,'Master List'!$B$45:$C$143,2,FALSE)</f>
        <v>#N/A</v>
      </c>
      <c r="F725" t="e">
        <f>VLOOKUP('Reported Performance Table'!C725,'Master List'!$B$22:$D$42,3,FALSE)</f>
        <v>#N/A</v>
      </c>
      <c r="G725" s="100" t="e">
        <f>VLOOKUP('Reported Performance Table'!B725,'Master List'!$B$11:$D$19,3,FALSE)</f>
        <v>#N/A</v>
      </c>
      <c r="H725" t="e">
        <f t="shared" si="11"/>
        <v>#N/A</v>
      </c>
      <c r="I725" t="e">
        <f>IF(VLOOKUP('Reported Performance Table'!D725,'Master List'!$B$45:$D$143,3,FALSE)="","No",VLOOKUP('Reported Performance Table'!D725,'Master List'!$B$45:$D$143,3,FALSE))</f>
        <v>#N/A</v>
      </c>
      <c r="J725" s="178" t="str">
        <f>IF('Reported Performance Table'!D725="","",
  IF('Reported Performance Table'!E725="Yes",
   IF('Reported Performance Table'!F725="Premium","Premium_LUNA_CCT","LUNA_CCT"),
   IF('Reported Performance Table'!B725="Outdoor Luminaires",
    IF(OR('Reported Performance Table'!D725="Fuel Pump Canopy Luminaires",'Reported Performance Table'!D725="Sports Lighting"),
     IF('Reported Performance Table'!F725="Premium","Premium_Sports_and_Fuel_Pump_CCT", "Sports_and_Fuel_Pump_CCT"),
     IF('Reported Performance Table'!F725="Premium","Premium_Outdoor_CCT","Outdoor_CCT")),
    IF('Reported Performance Table'!F725="Premium","Premium_CCT","Reported_CCT"))))</f>
        <v/>
      </c>
      <c r="K725" t="str">
        <f>IF('Reported Performance Table'!D725="","",IF(J725="LUNA_CCT",VLOOKUP('Reported Performance Table'!D725,'Master List'!$B$45:$E$143,4,FALSE),"Reported_BUG"))</f>
        <v/>
      </c>
      <c r="L725" t="str">
        <f>IF('Reported Performance Table'!D725="","",IF(AND('Reported Performance Table'!$E725="Yes",OR('Reported Performance Table'!$D725='Master List'!$B$45,'Reported Performance Table'!$D725='Master List'!$B$46,'Reported Performance Table'!$D725='Master List'!$B$47,'Reported Performance Table'!$D725='Master List'!$B$49,'Reported Performance Table'!$D725='Master List'!$B$51,'Reported Performance Table'!$D725='Master List'!$B$115,'Reported Performance Table'!$D725='Master List'!$B$118,'Reported Performance Table'!$D725='Master List'!$B$142)),"LUNA_Dimming","Dimming_Capability_and_Range"))</f>
        <v/>
      </c>
    </row>
    <row r="726" spans="1:12" x14ac:dyDescent="0.25">
      <c r="A726" s="54">
        <v>733</v>
      </c>
      <c r="B726" s="55"/>
      <c r="D726" s="21" t="e">
        <f>VLOOKUP('Reported Performance Table'!C726,'Master List'!$B$22:$C$41,2,FALSE)</f>
        <v>#N/A</v>
      </c>
      <c r="E726" t="e">
        <f>VLOOKUP('Reported Performance Table'!D726,'Master List'!$B$45:$C$143,2,FALSE)</f>
        <v>#N/A</v>
      </c>
      <c r="F726" t="e">
        <f>VLOOKUP('Reported Performance Table'!C726,'Master List'!$B$22:$D$42,3,FALSE)</f>
        <v>#N/A</v>
      </c>
      <c r="G726" s="100" t="e">
        <f>VLOOKUP('Reported Performance Table'!B726,'Master List'!$B$11:$D$19,3,FALSE)</f>
        <v>#N/A</v>
      </c>
      <c r="H726" t="e">
        <f t="shared" si="11"/>
        <v>#N/A</v>
      </c>
      <c r="I726" t="e">
        <f>IF(VLOOKUP('Reported Performance Table'!D726,'Master List'!$B$45:$D$143,3,FALSE)="","No",VLOOKUP('Reported Performance Table'!D726,'Master List'!$B$45:$D$143,3,FALSE))</f>
        <v>#N/A</v>
      </c>
      <c r="J726" s="178" t="str">
        <f>IF('Reported Performance Table'!D726="","",
  IF('Reported Performance Table'!E726="Yes",
   IF('Reported Performance Table'!F726="Premium","Premium_LUNA_CCT","LUNA_CCT"),
   IF('Reported Performance Table'!B726="Outdoor Luminaires",
    IF(OR('Reported Performance Table'!D726="Fuel Pump Canopy Luminaires",'Reported Performance Table'!D726="Sports Lighting"),
     IF('Reported Performance Table'!F726="Premium","Premium_Sports_and_Fuel_Pump_CCT", "Sports_and_Fuel_Pump_CCT"),
     IF('Reported Performance Table'!F726="Premium","Premium_Outdoor_CCT","Outdoor_CCT")),
    IF('Reported Performance Table'!F726="Premium","Premium_CCT","Reported_CCT"))))</f>
        <v/>
      </c>
      <c r="K726" t="str">
        <f>IF('Reported Performance Table'!D726="","",IF(J726="LUNA_CCT",VLOOKUP('Reported Performance Table'!D726,'Master List'!$B$45:$E$143,4,FALSE),"Reported_BUG"))</f>
        <v/>
      </c>
      <c r="L726" t="str">
        <f>IF('Reported Performance Table'!D726="","",IF(AND('Reported Performance Table'!$E726="Yes",OR('Reported Performance Table'!$D726='Master List'!$B$45,'Reported Performance Table'!$D726='Master List'!$B$46,'Reported Performance Table'!$D726='Master List'!$B$47,'Reported Performance Table'!$D726='Master List'!$B$49,'Reported Performance Table'!$D726='Master List'!$B$51,'Reported Performance Table'!$D726='Master List'!$B$115,'Reported Performance Table'!$D726='Master List'!$B$118,'Reported Performance Table'!$D726='Master List'!$B$142)),"LUNA_Dimming","Dimming_Capability_and_Range"))</f>
        <v/>
      </c>
    </row>
    <row r="727" spans="1:12" x14ac:dyDescent="0.25">
      <c r="A727" s="54">
        <v>734</v>
      </c>
      <c r="B727" s="55"/>
      <c r="D727" s="21" t="e">
        <f>VLOOKUP('Reported Performance Table'!C727,'Master List'!$B$22:$C$41,2,FALSE)</f>
        <v>#N/A</v>
      </c>
      <c r="E727" t="e">
        <f>VLOOKUP('Reported Performance Table'!D727,'Master List'!$B$45:$C$143,2,FALSE)</f>
        <v>#N/A</v>
      </c>
      <c r="F727" t="e">
        <f>VLOOKUP('Reported Performance Table'!C727,'Master List'!$B$22:$D$42,3,FALSE)</f>
        <v>#N/A</v>
      </c>
      <c r="G727" s="100" t="e">
        <f>VLOOKUP('Reported Performance Table'!B727,'Master List'!$B$11:$D$19,3,FALSE)</f>
        <v>#N/A</v>
      </c>
      <c r="H727" t="e">
        <f t="shared" si="11"/>
        <v>#N/A</v>
      </c>
      <c r="I727" t="e">
        <f>IF(VLOOKUP('Reported Performance Table'!D727,'Master List'!$B$45:$D$143,3,FALSE)="","No",VLOOKUP('Reported Performance Table'!D727,'Master List'!$B$45:$D$143,3,FALSE))</f>
        <v>#N/A</v>
      </c>
      <c r="J727" s="178" t="str">
        <f>IF('Reported Performance Table'!D727="","",
  IF('Reported Performance Table'!E727="Yes",
   IF('Reported Performance Table'!F727="Premium","Premium_LUNA_CCT","LUNA_CCT"),
   IF('Reported Performance Table'!B727="Outdoor Luminaires",
    IF(OR('Reported Performance Table'!D727="Fuel Pump Canopy Luminaires",'Reported Performance Table'!D727="Sports Lighting"),
     IF('Reported Performance Table'!F727="Premium","Premium_Sports_and_Fuel_Pump_CCT", "Sports_and_Fuel_Pump_CCT"),
     IF('Reported Performance Table'!F727="Premium","Premium_Outdoor_CCT","Outdoor_CCT")),
    IF('Reported Performance Table'!F727="Premium","Premium_CCT","Reported_CCT"))))</f>
        <v/>
      </c>
      <c r="K727" t="str">
        <f>IF('Reported Performance Table'!D727="","",IF(J727="LUNA_CCT",VLOOKUP('Reported Performance Table'!D727,'Master List'!$B$45:$E$143,4,FALSE),"Reported_BUG"))</f>
        <v/>
      </c>
      <c r="L727" t="str">
        <f>IF('Reported Performance Table'!D727="","",IF(AND('Reported Performance Table'!$E727="Yes",OR('Reported Performance Table'!$D727='Master List'!$B$45,'Reported Performance Table'!$D727='Master List'!$B$46,'Reported Performance Table'!$D727='Master List'!$B$47,'Reported Performance Table'!$D727='Master List'!$B$49,'Reported Performance Table'!$D727='Master List'!$B$51,'Reported Performance Table'!$D727='Master List'!$B$115,'Reported Performance Table'!$D727='Master List'!$B$118,'Reported Performance Table'!$D727='Master List'!$B$142)),"LUNA_Dimming","Dimming_Capability_and_Range"))</f>
        <v/>
      </c>
    </row>
    <row r="728" spans="1:12" x14ac:dyDescent="0.25">
      <c r="A728" s="54">
        <v>735</v>
      </c>
      <c r="B728" s="55"/>
      <c r="D728" s="21" t="e">
        <f>VLOOKUP('Reported Performance Table'!C728,'Master List'!$B$22:$C$41,2,FALSE)</f>
        <v>#N/A</v>
      </c>
      <c r="E728" t="e">
        <f>VLOOKUP('Reported Performance Table'!D728,'Master List'!$B$45:$C$143,2,FALSE)</f>
        <v>#N/A</v>
      </c>
      <c r="F728" t="e">
        <f>VLOOKUP('Reported Performance Table'!C728,'Master List'!$B$22:$D$42,3,FALSE)</f>
        <v>#N/A</v>
      </c>
      <c r="G728" s="100" t="e">
        <f>VLOOKUP('Reported Performance Table'!B728,'Master List'!$B$11:$D$19,3,FALSE)</f>
        <v>#N/A</v>
      </c>
      <c r="H728" t="e">
        <f t="shared" si="11"/>
        <v>#N/A</v>
      </c>
      <c r="I728" t="e">
        <f>IF(VLOOKUP('Reported Performance Table'!D728,'Master List'!$B$45:$D$143,3,FALSE)="","No",VLOOKUP('Reported Performance Table'!D728,'Master List'!$B$45:$D$143,3,FALSE))</f>
        <v>#N/A</v>
      </c>
      <c r="J728" s="178" t="str">
        <f>IF('Reported Performance Table'!D728="","",
  IF('Reported Performance Table'!E728="Yes",
   IF('Reported Performance Table'!F728="Premium","Premium_LUNA_CCT","LUNA_CCT"),
   IF('Reported Performance Table'!B728="Outdoor Luminaires",
    IF(OR('Reported Performance Table'!D728="Fuel Pump Canopy Luminaires",'Reported Performance Table'!D728="Sports Lighting"),
     IF('Reported Performance Table'!F728="Premium","Premium_Sports_and_Fuel_Pump_CCT", "Sports_and_Fuel_Pump_CCT"),
     IF('Reported Performance Table'!F728="Premium","Premium_Outdoor_CCT","Outdoor_CCT")),
    IF('Reported Performance Table'!F728="Premium","Premium_CCT","Reported_CCT"))))</f>
        <v/>
      </c>
      <c r="K728" t="str">
        <f>IF('Reported Performance Table'!D728="","",IF(J728="LUNA_CCT",VLOOKUP('Reported Performance Table'!D728,'Master List'!$B$45:$E$143,4,FALSE),"Reported_BUG"))</f>
        <v/>
      </c>
      <c r="L728" t="str">
        <f>IF('Reported Performance Table'!D728="","",IF(AND('Reported Performance Table'!$E728="Yes",OR('Reported Performance Table'!$D728='Master List'!$B$45,'Reported Performance Table'!$D728='Master List'!$B$46,'Reported Performance Table'!$D728='Master List'!$B$47,'Reported Performance Table'!$D728='Master List'!$B$49,'Reported Performance Table'!$D728='Master List'!$B$51,'Reported Performance Table'!$D728='Master List'!$B$115,'Reported Performance Table'!$D728='Master List'!$B$118,'Reported Performance Table'!$D728='Master List'!$B$142)),"LUNA_Dimming","Dimming_Capability_and_Range"))</f>
        <v/>
      </c>
    </row>
    <row r="729" spans="1:12" x14ac:dyDescent="0.25">
      <c r="A729" s="54">
        <v>736</v>
      </c>
      <c r="B729" s="55"/>
      <c r="D729" s="21" t="e">
        <f>VLOOKUP('Reported Performance Table'!C729,'Master List'!$B$22:$C$41,2,FALSE)</f>
        <v>#N/A</v>
      </c>
      <c r="E729" t="e">
        <f>VLOOKUP('Reported Performance Table'!D729,'Master List'!$B$45:$C$143,2,FALSE)</f>
        <v>#N/A</v>
      </c>
      <c r="F729" t="e">
        <f>VLOOKUP('Reported Performance Table'!C729,'Master List'!$B$22:$D$42,3,FALSE)</f>
        <v>#N/A</v>
      </c>
      <c r="G729" s="100" t="e">
        <f>VLOOKUP('Reported Performance Table'!B729,'Master List'!$B$11:$D$19,3,FALSE)</f>
        <v>#N/A</v>
      </c>
      <c r="H729" t="e">
        <f t="shared" si="11"/>
        <v>#N/A</v>
      </c>
      <c r="I729" t="e">
        <f>IF(VLOOKUP('Reported Performance Table'!D729,'Master List'!$B$45:$D$143,3,FALSE)="","No",VLOOKUP('Reported Performance Table'!D729,'Master List'!$B$45:$D$143,3,FALSE))</f>
        <v>#N/A</v>
      </c>
      <c r="J729" s="178" t="str">
        <f>IF('Reported Performance Table'!D729="","",
  IF('Reported Performance Table'!E729="Yes",
   IF('Reported Performance Table'!F729="Premium","Premium_LUNA_CCT","LUNA_CCT"),
   IF('Reported Performance Table'!B729="Outdoor Luminaires",
    IF(OR('Reported Performance Table'!D729="Fuel Pump Canopy Luminaires",'Reported Performance Table'!D729="Sports Lighting"),
     IF('Reported Performance Table'!F729="Premium","Premium_Sports_and_Fuel_Pump_CCT", "Sports_and_Fuel_Pump_CCT"),
     IF('Reported Performance Table'!F729="Premium","Premium_Outdoor_CCT","Outdoor_CCT")),
    IF('Reported Performance Table'!F729="Premium","Premium_CCT","Reported_CCT"))))</f>
        <v/>
      </c>
      <c r="K729" t="str">
        <f>IF('Reported Performance Table'!D729="","",IF(J729="LUNA_CCT",VLOOKUP('Reported Performance Table'!D729,'Master List'!$B$45:$E$143,4,FALSE),"Reported_BUG"))</f>
        <v/>
      </c>
      <c r="L729" t="str">
        <f>IF('Reported Performance Table'!D729="","",IF(AND('Reported Performance Table'!$E729="Yes",OR('Reported Performance Table'!$D729='Master List'!$B$45,'Reported Performance Table'!$D729='Master List'!$B$46,'Reported Performance Table'!$D729='Master List'!$B$47,'Reported Performance Table'!$D729='Master List'!$B$49,'Reported Performance Table'!$D729='Master List'!$B$51,'Reported Performance Table'!$D729='Master List'!$B$115,'Reported Performance Table'!$D729='Master List'!$B$118,'Reported Performance Table'!$D729='Master List'!$B$142)),"LUNA_Dimming","Dimming_Capability_and_Range"))</f>
        <v/>
      </c>
    </row>
    <row r="730" spans="1:12" x14ac:dyDescent="0.25">
      <c r="A730" s="54">
        <v>737</v>
      </c>
      <c r="B730" s="55"/>
      <c r="D730" s="21" t="e">
        <f>VLOOKUP('Reported Performance Table'!C730,'Master List'!$B$22:$C$41,2,FALSE)</f>
        <v>#N/A</v>
      </c>
      <c r="E730" t="e">
        <f>VLOOKUP('Reported Performance Table'!D730,'Master List'!$B$45:$C$143,2,FALSE)</f>
        <v>#N/A</v>
      </c>
      <c r="F730" t="e">
        <f>VLOOKUP('Reported Performance Table'!C730,'Master List'!$B$22:$D$42,3,FALSE)</f>
        <v>#N/A</v>
      </c>
      <c r="G730" s="100" t="e">
        <f>VLOOKUP('Reported Performance Table'!B730,'Master List'!$B$11:$D$19,3,FALSE)</f>
        <v>#N/A</v>
      </c>
      <c r="H730" t="e">
        <f t="shared" si="11"/>
        <v>#N/A</v>
      </c>
      <c r="I730" t="e">
        <f>IF(VLOOKUP('Reported Performance Table'!D730,'Master List'!$B$45:$D$143,3,FALSE)="","No",VLOOKUP('Reported Performance Table'!D730,'Master List'!$B$45:$D$143,3,FALSE))</f>
        <v>#N/A</v>
      </c>
      <c r="J730" s="178" t="str">
        <f>IF('Reported Performance Table'!D730="","",
  IF('Reported Performance Table'!E730="Yes",
   IF('Reported Performance Table'!F730="Premium","Premium_LUNA_CCT","LUNA_CCT"),
   IF('Reported Performance Table'!B730="Outdoor Luminaires",
    IF(OR('Reported Performance Table'!D730="Fuel Pump Canopy Luminaires",'Reported Performance Table'!D730="Sports Lighting"),
     IF('Reported Performance Table'!F730="Premium","Premium_Sports_and_Fuel_Pump_CCT", "Sports_and_Fuel_Pump_CCT"),
     IF('Reported Performance Table'!F730="Premium","Premium_Outdoor_CCT","Outdoor_CCT")),
    IF('Reported Performance Table'!F730="Premium","Premium_CCT","Reported_CCT"))))</f>
        <v/>
      </c>
      <c r="K730" t="str">
        <f>IF('Reported Performance Table'!D730="","",IF(J730="LUNA_CCT",VLOOKUP('Reported Performance Table'!D730,'Master List'!$B$45:$E$143,4,FALSE),"Reported_BUG"))</f>
        <v/>
      </c>
      <c r="L730" t="str">
        <f>IF('Reported Performance Table'!D730="","",IF(AND('Reported Performance Table'!$E730="Yes",OR('Reported Performance Table'!$D730='Master List'!$B$45,'Reported Performance Table'!$D730='Master List'!$B$46,'Reported Performance Table'!$D730='Master List'!$B$47,'Reported Performance Table'!$D730='Master List'!$B$49,'Reported Performance Table'!$D730='Master List'!$B$51,'Reported Performance Table'!$D730='Master List'!$B$115,'Reported Performance Table'!$D730='Master List'!$B$118,'Reported Performance Table'!$D730='Master List'!$B$142)),"LUNA_Dimming","Dimming_Capability_and_Range"))</f>
        <v/>
      </c>
    </row>
    <row r="731" spans="1:12" x14ac:dyDescent="0.25">
      <c r="A731" s="54">
        <v>738</v>
      </c>
      <c r="B731" s="55"/>
      <c r="D731" s="21" t="e">
        <f>VLOOKUP('Reported Performance Table'!C731,'Master List'!$B$22:$C$41,2,FALSE)</f>
        <v>#N/A</v>
      </c>
      <c r="E731" t="e">
        <f>VLOOKUP('Reported Performance Table'!D731,'Master List'!$B$45:$C$143,2,FALSE)</f>
        <v>#N/A</v>
      </c>
      <c r="F731" t="e">
        <f>VLOOKUP('Reported Performance Table'!C731,'Master List'!$B$22:$D$42,3,FALSE)</f>
        <v>#N/A</v>
      </c>
      <c r="G731" s="100" t="e">
        <f>VLOOKUP('Reported Performance Table'!B731,'Master List'!$B$11:$D$19,3,FALSE)</f>
        <v>#N/A</v>
      </c>
      <c r="H731" t="e">
        <f t="shared" si="11"/>
        <v>#N/A</v>
      </c>
      <c r="I731" t="e">
        <f>IF(VLOOKUP('Reported Performance Table'!D731,'Master List'!$B$45:$D$143,3,FALSE)="","No",VLOOKUP('Reported Performance Table'!D731,'Master List'!$B$45:$D$143,3,FALSE))</f>
        <v>#N/A</v>
      </c>
      <c r="J731" s="178" t="str">
        <f>IF('Reported Performance Table'!D731="","",
  IF('Reported Performance Table'!E731="Yes",
   IF('Reported Performance Table'!F731="Premium","Premium_LUNA_CCT","LUNA_CCT"),
   IF('Reported Performance Table'!B731="Outdoor Luminaires",
    IF(OR('Reported Performance Table'!D731="Fuel Pump Canopy Luminaires",'Reported Performance Table'!D731="Sports Lighting"),
     IF('Reported Performance Table'!F731="Premium","Premium_Sports_and_Fuel_Pump_CCT", "Sports_and_Fuel_Pump_CCT"),
     IF('Reported Performance Table'!F731="Premium","Premium_Outdoor_CCT","Outdoor_CCT")),
    IF('Reported Performance Table'!F731="Premium","Premium_CCT","Reported_CCT"))))</f>
        <v/>
      </c>
      <c r="K731" t="str">
        <f>IF('Reported Performance Table'!D731="","",IF(J731="LUNA_CCT",VLOOKUP('Reported Performance Table'!D731,'Master List'!$B$45:$E$143,4,FALSE),"Reported_BUG"))</f>
        <v/>
      </c>
      <c r="L731" t="str">
        <f>IF('Reported Performance Table'!D731="","",IF(AND('Reported Performance Table'!$E731="Yes",OR('Reported Performance Table'!$D731='Master List'!$B$45,'Reported Performance Table'!$D731='Master List'!$B$46,'Reported Performance Table'!$D731='Master List'!$B$47,'Reported Performance Table'!$D731='Master List'!$B$49,'Reported Performance Table'!$D731='Master List'!$B$51,'Reported Performance Table'!$D731='Master List'!$B$115,'Reported Performance Table'!$D731='Master List'!$B$118,'Reported Performance Table'!$D731='Master List'!$B$142)),"LUNA_Dimming","Dimming_Capability_and_Range"))</f>
        <v/>
      </c>
    </row>
    <row r="732" spans="1:12" x14ac:dyDescent="0.25">
      <c r="A732" s="54">
        <v>739</v>
      </c>
      <c r="B732" s="55"/>
      <c r="D732" s="21" t="e">
        <f>VLOOKUP('Reported Performance Table'!C732,'Master List'!$B$22:$C$41,2,FALSE)</f>
        <v>#N/A</v>
      </c>
      <c r="E732" t="e">
        <f>VLOOKUP('Reported Performance Table'!D732,'Master List'!$B$45:$C$143,2,FALSE)</f>
        <v>#N/A</v>
      </c>
      <c r="F732" t="e">
        <f>VLOOKUP('Reported Performance Table'!C732,'Master List'!$B$22:$D$42,3,FALSE)</f>
        <v>#N/A</v>
      </c>
      <c r="G732" s="100" t="e">
        <f>VLOOKUP('Reported Performance Table'!B732,'Master List'!$B$11:$D$19,3,FALSE)</f>
        <v>#N/A</v>
      </c>
      <c r="H732" t="e">
        <f t="shared" si="11"/>
        <v>#N/A</v>
      </c>
      <c r="I732" t="e">
        <f>IF(VLOOKUP('Reported Performance Table'!D732,'Master List'!$B$45:$D$143,3,FALSE)="","No",VLOOKUP('Reported Performance Table'!D732,'Master List'!$B$45:$D$143,3,FALSE))</f>
        <v>#N/A</v>
      </c>
      <c r="J732" s="178" t="str">
        <f>IF('Reported Performance Table'!D732="","",
  IF('Reported Performance Table'!E732="Yes",
   IF('Reported Performance Table'!F732="Premium","Premium_LUNA_CCT","LUNA_CCT"),
   IF('Reported Performance Table'!B732="Outdoor Luminaires",
    IF(OR('Reported Performance Table'!D732="Fuel Pump Canopy Luminaires",'Reported Performance Table'!D732="Sports Lighting"),
     IF('Reported Performance Table'!F732="Premium","Premium_Sports_and_Fuel_Pump_CCT", "Sports_and_Fuel_Pump_CCT"),
     IF('Reported Performance Table'!F732="Premium","Premium_Outdoor_CCT","Outdoor_CCT")),
    IF('Reported Performance Table'!F732="Premium","Premium_CCT","Reported_CCT"))))</f>
        <v/>
      </c>
      <c r="K732" t="str">
        <f>IF('Reported Performance Table'!D732="","",IF(J732="LUNA_CCT",VLOOKUP('Reported Performance Table'!D732,'Master List'!$B$45:$E$143,4,FALSE),"Reported_BUG"))</f>
        <v/>
      </c>
      <c r="L732" t="str">
        <f>IF('Reported Performance Table'!D732="","",IF(AND('Reported Performance Table'!$E732="Yes",OR('Reported Performance Table'!$D732='Master List'!$B$45,'Reported Performance Table'!$D732='Master List'!$B$46,'Reported Performance Table'!$D732='Master List'!$B$47,'Reported Performance Table'!$D732='Master List'!$B$49,'Reported Performance Table'!$D732='Master List'!$B$51,'Reported Performance Table'!$D732='Master List'!$B$115,'Reported Performance Table'!$D732='Master List'!$B$118,'Reported Performance Table'!$D732='Master List'!$B$142)),"LUNA_Dimming","Dimming_Capability_and_Range"))</f>
        <v/>
      </c>
    </row>
    <row r="733" spans="1:12" x14ac:dyDescent="0.25">
      <c r="A733" s="54">
        <v>740</v>
      </c>
      <c r="B733" s="55"/>
      <c r="D733" s="21" t="e">
        <f>VLOOKUP('Reported Performance Table'!C733,'Master List'!$B$22:$C$41,2,FALSE)</f>
        <v>#N/A</v>
      </c>
      <c r="E733" t="e">
        <f>VLOOKUP('Reported Performance Table'!D733,'Master List'!$B$45:$C$143,2,FALSE)</f>
        <v>#N/A</v>
      </c>
      <c r="F733" t="e">
        <f>VLOOKUP('Reported Performance Table'!C733,'Master List'!$B$22:$D$42,3,FALSE)</f>
        <v>#N/A</v>
      </c>
      <c r="G733" s="100" t="e">
        <f>VLOOKUP('Reported Performance Table'!B733,'Master List'!$B$11:$D$19,3,FALSE)</f>
        <v>#N/A</v>
      </c>
      <c r="H733" t="e">
        <f t="shared" si="11"/>
        <v>#N/A</v>
      </c>
      <c r="I733" t="e">
        <f>IF(VLOOKUP('Reported Performance Table'!D733,'Master List'!$B$45:$D$143,3,FALSE)="","No",VLOOKUP('Reported Performance Table'!D733,'Master List'!$B$45:$D$143,3,FALSE))</f>
        <v>#N/A</v>
      </c>
      <c r="J733" s="178" t="str">
        <f>IF('Reported Performance Table'!D733="","",
  IF('Reported Performance Table'!E733="Yes",
   IF('Reported Performance Table'!F733="Premium","Premium_LUNA_CCT","LUNA_CCT"),
   IF('Reported Performance Table'!B733="Outdoor Luminaires",
    IF(OR('Reported Performance Table'!D733="Fuel Pump Canopy Luminaires",'Reported Performance Table'!D733="Sports Lighting"),
     IF('Reported Performance Table'!F733="Premium","Premium_Sports_and_Fuel_Pump_CCT", "Sports_and_Fuel_Pump_CCT"),
     IF('Reported Performance Table'!F733="Premium","Premium_Outdoor_CCT","Outdoor_CCT")),
    IF('Reported Performance Table'!F733="Premium","Premium_CCT","Reported_CCT"))))</f>
        <v/>
      </c>
      <c r="K733" t="str">
        <f>IF('Reported Performance Table'!D733="","",IF(J733="LUNA_CCT",VLOOKUP('Reported Performance Table'!D733,'Master List'!$B$45:$E$143,4,FALSE),"Reported_BUG"))</f>
        <v/>
      </c>
      <c r="L733" t="str">
        <f>IF('Reported Performance Table'!D733="","",IF(AND('Reported Performance Table'!$E733="Yes",OR('Reported Performance Table'!$D733='Master List'!$B$45,'Reported Performance Table'!$D733='Master List'!$B$46,'Reported Performance Table'!$D733='Master List'!$B$47,'Reported Performance Table'!$D733='Master List'!$B$49,'Reported Performance Table'!$D733='Master List'!$B$51,'Reported Performance Table'!$D733='Master List'!$B$115,'Reported Performance Table'!$D733='Master List'!$B$118,'Reported Performance Table'!$D733='Master List'!$B$142)),"LUNA_Dimming","Dimming_Capability_and_Range"))</f>
        <v/>
      </c>
    </row>
    <row r="734" spans="1:12" x14ac:dyDescent="0.25">
      <c r="A734" s="54">
        <v>741</v>
      </c>
      <c r="B734" s="55"/>
      <c r="D734" s="21" t="e">
        <f>VLOOKUP('Reported Performance Table'!C734,'Master List'!$B$22:$C$41,2,FALSE)</f>
        <v>#N/A</v>
      </c>
      <c r="E734" t="e">
        <f>VLOOKUP('Reported Performance Table'!D734,'Master List'!$B$45:$C$143,2,FALSE)</f>
        <v>#N/A</v>
      </c>
      <c r="F734" t="e">
        <f>VLOOKUP('Reported Performance Table'!C734,'Master List'!$B$22:$D$42,3,FALSE)</f>
        <v>#N/A</v>
      </c>
      <c r="G734" s="100" t="e">
        <f>VLOOKUP('Reported Performance Table'!B734,'Master List'!$B$11:$D$19,3,FALSE)</f>
        <v>#N/A</v>
      </c>
      <c r="H734" t="e">
        <f t="shared" si="11"/>
        <v>#N/A</v>
      </c>
      <c r="I734" t="e">
        <f>IF(VLOOKUP('Reported Performance Table'!D734,'Master List'!$B$45:$D$143,3,FALSE)="","No",VLOOKUP('Reported Performance Table'!D734,'Master List'!$B$45:$D$143,3,FALSE))</f>
        <v>#N/A</v>
      </c>
      <c r="J734" s="178" t="str">
        <f>IF('Reported Performance Table'!D734="","",
  IF('Reported Performance Table'!E734="Yes",
   IF('Reported Performance Table'!F734="Premium","Premium_LUNA_CCT","LUNA_CCT"),
   IF('Reported Performance Table'!B734="Outdoor Luminaires",
    IF(OR('Reported Performance Table'!D734="Fuel Pump Canopy Luminaires",'Reported Performance Table'!D734="Sports Lighting"),
     IF('Reported Performance Table'!F734="Premium","Premium_Sports_and_Fuel_Pump_CCT", "Sports_and_Fuel_Pump_CCT"),
     IF('Reported Performance Table'!F734="Premium","Premium_Outdoor_CCT","Outdoor_CCT")),
    IF('Reported Performance Table'!F734="Premium","Premium_CCT","Reported_CCT"))))</f>
        <v/>
      </c>
      <c r="K734" t="str">
        <f>IF('Reported Performance Table'!D734="","",IF(J734="LUNA_CCT",VLOOKUP('Reported Performance Table'!D734,'Master List'!$B$45:$E$143,4,FALSE),"Reported_BUG"))</f>
        <v/>
      </c>
      <c r="L734" t="str">
        <f>IF('Reported Performance Table'!D734="","",IF(AND('Reported Performance Table'!$E734="Yes",OR('Reported Performance Table'!$D734='Master List'!$B$45,'Reported Performance Table'!$D734='Master List'!$B$46,'Reported Performance Table'!$D734='Master List'!$B$47,'Reported Performance Table'!$D734='Master List'!$B$49,'Reported Performance Table'!$D734='Master List'!$B$51,'Reported Performance Table'!$D734='Master List'!$B$115,'Reported Performance Table'!$D734='Master List'!$B$118,'Reported Performance Table'!$D734='Master List'!$B$142)),"LUNA_Dimming","Dimming_Capability_and_Range"))</f>
        <v/>
      </c>
    </row>
    <row r="735" spans="1:12" x14ac:dyDescent="0.25">
      <c r="A735" s="54">
        <v>742</v>
      </c>
      <c r="B735" s="55"/>
      <c r="D735" s="21" t="e">
        <f>VLOOKUP('Reported Performance Table'!C735,'Master List'!$B$22:$C$41,2,FALSE)</f>
        <v>#N/A</v>
      </c>
      <c r="E735" t="e">
        <f>VLOOKUP('Reported Performance Table'!D735,'Master List'!$B$45:$C$143,2,FALSE)</f>
        <v>#N/A</v>
      </c>
      <c r="F735" t="e">
        <f>VLOOKUP('Reported Performance Table'!C735,'Master List'!$B$22:$D$42,3,FALSE)</f>
        <v>#N/A</v>
      </c>
      <c r="G735" s="100" t="e">
        <f>VLOOKUP('Reported Performance Table'!B735,'Master List'!$B$11:$D$19,3,FALSE)</f>
        <v>#N/A</v>
      </c>
      <c r="H735" t="e">
        <f t="shared" si="11"/>
        <v>#N/A</v>
      </c>
      <c r="I735" t="e">
        <f>IF(VLOOKUP('Reported Performance Table'!D735,'Master List'!$B$45:$D$143,3,FALSE)="","No",VLOOKUP('Reported Performance Table'!D735,'Master List'!$B$45:$D$143,3,FALSE))</f>
        <v>#N/A</v>
      </c>
      <c r="J735" s="178" t="str">
        <f>IF('Reported Performance Table'!D735="","",
  IF('Reported Performance Table'!E735="Yes",
   IF('Reported Performance Table'!F735="Premium","Premium_LUNA_CCT","LUNA_CCT"),
   IF('Reported Performance Table'!B735="Outdoor Luminaires",
    IF(OR('Reported Performance Table'!D735="Fuel Pump Canopy Luminaires",'Reported Performance Table'!D735="Sports Lighting"),
     IF('Reported Performance Table'!F735="Premium","Premium_Sports_and_Fuel_Pump_CCT", "Sports_and_Fuel_Pump_CCT"),
     IF('Reported Performance Table'!F735="Premium","Premium_Outdoor_CCT","Outdoor_CCT")),
    IF('Reported Performance Table'!F735="Premium","Premium_CCT","Reported_CCT"))))</f>
        <v/>
      </c>
      <c r="K735" t="str">
        <f>IF('Reported Performance Table'!D735="","",IF(J735="LUNA_CCT",VLOOKUP('Reported Performance Table'!D735,'Master List'!$B$45:$E$143,4,FALSE),"Reported_BUG"))</f>
        <v/>
      </c>
      <c r="L735" t="str">
        <f>IF('Reported Performance Table'!D735="","",IF(AND('Reported Performance Table'!$E735="Yes",OR('Reported Performance Table'!$D735='Master List'!$B$45,'Reported Performance Table'!$D735='Master List'!$B$46,'Reported Performance Table'!$D735='Master List'!$B$47,'Reported Performance Table'!$D735='Master List'!$B$49,'Reported Performance Table'!$D735='Master List'!$B$51,'Reported Performance Table'!$D735='Master List'!$B$115,'Reported Performance Table'!$D735='Master List'!$B$118,'Reported Performance Table'!$D735='Master List'!$B$142)),"LUNA_Dimming","Dimming_Capability_and_Range"))</f>
        <v/>
      </c>
    </row>
    <row r="736" spans="1:12" x14ac:dyDescent="0.25">
      <c r="A736" s="54">
        <v>743</v>
      </c>
      <c r="B736" s="55"/>
      <c r="D736" s="21" t="e">
        <f>VLOOKUP('Reported Performance Table'!C736,'Master List'!$B$22:$C$41,2,FALSE)</f>
        <v>#N/A</v>
      </c>
      <c r="E736" t="e">
        <f>VLOOKUP('Reported Performance Table'!D736,'Master List'!$B$45:$C$143,2,FALSE)</f>
        <v>#N/A</v>
      </c>
      <c r="F736" t="e">
        <f>VLOOKUP('Reported Performance Table'!C736,'Master List'!$B$22:$D$42,3,FALSE)</f>
        <v>#N/A</v>
      </c>
      <c r="G736" s="100" t="e">
        <f>VLOOKUP('Reported Performance Table'!B736,'Master List'!$B$11:$D$19,3,FALSE)</f>
        <v>#N/A</v>
      </c>
      <c r="H736" t="e">
        <f t="shared" si="11"/>
        <v>#N/A</v>
      </c>
      <c r="I736" t="e">
        <f>IF(VLOOKUP('Reported Performance Table'!D736,'Master List'!$B$45:$D$143,3,FALSE)="","No",VLOOKUP('Reported Performance Table'!D736,'Master List'!$B$45:$D$143,3,FALSE))</f>
        <v>#N/A</v>
      </c>
      <c r="J736" s="178" t="str">
        <f>IF('Reported Performance Table'!D736="","",
  IF('Reported Performance Table'!E736="Yes",
   IF('Reported Performance Table'!F736="Premium","Premium_LUNA_CCT","LUNA_CCT"),
   IF('Reported Performance Table'!B736="Outdoor Luminaires",
    IF(OR('Reported Performance Table'!D736="Fuel Pump Canopy Luminaires",'Reported Performance Table'!D736="Sports Lighting"),
     IF('Reported Performance Table'!F736="Premium","Premium_Sports_and_Fuel_Pump_CCT", "Sports_and_Fuel_Pump_CCT"),
     IF('Reported Performance Table'!F736="Premium","Premium_Outdoor_CCT","Outdoor_CCT")),
    IF('Reported Performance Table'!F736="Premium","Premium_CCT","Reported_CCT"))))</f>
        <v/>
      </c>
      <c r="K736" t="str">
        <f>IF('Reported Performance Table'!D736="","",IF(J736="LUNA_CCT",VLOOKUP('Reported Performance Table'!D736,'Master List'!$B$45:$E$143,4,FALSE),"Reported_BUG"))</f>
        <v/>
      </c>
      <c r="L736" t="str">
        <f>IF('Reported Performance Table'!D736="","",IF(AND('Reported Performance Table'!$E736="Yes",OR('Reported Performance Table'!$D736='Master List'!$B$45,'Reported Performance Table'!$D736='Master List'!$B$46,'Reported Performance Table'!$D736='Master List'!$B$47,'Reported Performance Table'!$D736='Master List'!$B$49,'Reported Performance Table'!$D736='Master List'!$B$51,'Reported Performance Table'!$D736='Master List'!$B$115,'Reported Performance Table'!$D736='Master List'!$B$118,'Reported Performance Table'!$D736='Master List'!$B$142)),"LUNA_Dimming","Dimming_Capability_and_Range"))</f>
        <v/>
      </c>
    </row>
    <row r="737" spans="1:12" x14ac:dyDescent="0.25">
      <c r="A737" s="54">
        <v>744</v>
      </c>
      <c r="B737" s="55"/>
      <c r="D737" s="21" t="e">
        <f>VLOOKUP('Reported Performance Table'!C737,'Master List'!$B$22:$C$41,2,FALSE)</f>
        <v>#N/A</v>
      </c>
      <c r="E737" t="e">
        <f>VLOOKUP('Reported Performance Table'!D737,'Master List'!$B$45:$C$143,2,FALSE)</f>
        <v>#N/A</v>
      </c>
      <c r="F737" t="e">
        <f>VLOOKUP('Reported Performance Table'!C737,'Master List'!$B$22:$D$42,3,FALSE)</f>
        <v>#N/A</v>
      </c>
      <c r="G737" s="100" t="e">
        <f>VLOOKUP('Reported Performance Table'!B737,'Master List'!$B$11:$D$19,3,FALSE)</f>
        <v>#N/A</v>
      </c>
      <c r="H737" t="e">
        <f t="shared" si="11"/>
        <v>#N/A</v>
      </c>
      <c r="I737" t="e">
        <f>IF(VLOOKUP('Reported Performance Table'!D737,'Master List'!$B$45:$D$143,3,FALSE)="","No",VLOOKUP('Reported Performance Table'!D737,'Master List'!$B$45:$D$143,3,FALSE))</f>
        <v>#N/A</v>
      </c>
      <c r="J737" s="178" t="str">
        <f>IF('Reported Performance Table'!D737="","",
  IF('Reported Performance Table'!E737="Yes",
   IF('Reported Performance Table'!F737="Premium","Premium_LUNA_CCT","LUNA_CCT"),
   IF('Reported Performance Table'!B737="Outdoor Luminaires",
    IF(OR('Reported Performance Table'!D737="Fuel Pump Canopy Luminaires",'Reported Performance Table'!D737="Sports Lighting"),
     IF('Reported Performance Table'!F737="Premium","Premium_Sports_and_Fuel_Pump_CCT", "Sports_and_Fuel_Pump_CCT"),
     IF('Reported Performance Table'!F737="Premium","Premium_Outdoor_CCT","Outdoor_CCT")),
    IF('Reported Performance Table'!F737="Premium","Premium_CCT","Reported_CCT"))))</f>
        <v/>
      </c>
      <c r="K737" t="str">
        <f>IF('Reported Performance Table'!D737="","",IF(J737="LUNA_CCT",VLOOKUP('Reported Performance Table'!D737,'Master List'!$B$45:$E$143,4,FALSE),"Reported_BUG"))</f>
        <v/>
      </c>
      <c r="L737" t="str">
        <f>IF('Reported Performance Table'!D737="","",IF(AND('Reported Performance Table'!$E737="Yes",OR('Reported Performance Table'!$D737='Master List'!$B$45,'Reported Performance Table'!$D737='Master List'!$B$46,'Reported Performance Table'!$D737='Master List'!$B$47,'Reported Performance Table'!$D737='Master List'!$B$49,'Reported Performance Table'!$D737='Master List'!$B$51,'Reported Performance Table'!$D737='Master List'!$B$115,'Reported Performance Table'!$D737='Master List'!$B$118,'Reported Performance Table'!$D737='Master List'!$B$142)),"LUNA_Dimming","Dimming_Capability_and_Range"))</f>
        <v/>
      </c>
    </row>
    <row r="738" spans="1:12" x14ac:dyDescent="0.25">
      <c r="A738" s="54">
        <v>745</v>
      </c>
      <c r="B738" s="55"/>
      <c r="D738" s="21" t="e">
        <f>VLOOKUP('Reported Performance Table'!C738,'Master List'!$B$22:$C$41,2,FALSE)</f>
        <v>#N/A</v>
      </c>
      <c r="E738" t="e">
        <f>VLOOKUP('Reported Performance Table'!D738,'Master List'!$B$45:$C$143,2,FALSE)</f>
        <v>#N/A</v>
      </c>
      <c r="F738" t="e">
        <f>VLOOKUP('Reported Performance Table'!C738,'Master List'!$B$22:$D$42,3,FALSE)</f>
        <v>#N/A</v>
      </c>
      <c r="G738" s="100" t="e">
        <f>VLOOKUP('Reported Performance Table'!B738,'Master List'!$B$11:$D$19,3,FALSE)</f>
        <v>#N/A</v>
      </c>
      <c r="H738" t="e">
        <f t="shared" si="11"/>
        <v>#N/A</v>
      </c>
      <c r="I738" t="e">
        <f>IF(VLOOKUP('Reported Performance Table'!D738,'Master List'!$B$45:$D$143,3,FALSE)="","No",VLOOKUP('Reported Performance Table'!D738,'Master List'!$B$45:$D$143,3,FALSE))</f>
        <v>#N/A</v>
      </c>
      <c r="J738" s="178" t="str">
        <f>IF('Reported Performance Table'!D738="","",
  IF('Reported Performance Table'!E738="Yes",
   IF('Reported Performance Table'!F738="Premium","Premium_LUNA_CCT","LUNA_CCT"),
   IF('Reported Performance Table'!B738="Outdoor Luminaires",
    IF(OR('Reported Performance Table'!D738="Fuel Pump Canopy Luminaires",'Reported Performance Table'!D738="Sports Lighting"),
     IF('Reported Performance Table'!F738="Premium","Premium_Sports_and_Fuel_Pump_CCT", "Sports_and_Fuel_Pump_CCT"),
     IF('Reported Performance Table'!F738="Premium","Premium_Outdoor_CCT","Outdoor_CCT")),
    IF('Reported Performance Table'!F738="Premium","Premium_CCT","Reported_CCT"))))</f>
        <v/>
      </c>
      <c r="K738" t="str">
        <f>IF('Reported Performance Table'!D738="","",IF(J738="LUNA_CCT",VLOOKUP('Reported Performance Table'!D738,'Master List'!$B$45:$E$143,4,FALSE),"Reported_BUG"))</f>
        <v/>
      </c>
      <c r="L738" t="str">
        <f>IF('Reported Performance Table'!D738="","",IF(AND('Reported Performance Table'!$E738="Yes",OR('Reported Performance Table'!$D738='Master List'!$B$45,'Reported Performance Table'!$D738='Master List'!$B$46,'Reported Performance Table'!$D738='Master List'!$B$47,'Reported Performance Table'!$D738='Master List'!$B$49,'Reported Performance Table'!$D738='Master List'!$B$51,'Reported Performance Table'!$D738='Master List'!$B$115,'Reported Performance Table'!$D738='Master List'!$B$118,'Reported Performance Table'!$D738='Master List'!$B$142)),"LUNA_Dimming","Dimming_Capability_and_Range"))</f>
        <v/>
      </c>
    </row>
    <row r="739" spans="1:12" x14ac:dyDescent="0.25">
      <c r="A739" s="54">
        <v>746</v>
      </c>
      <c r="B739" s="55"/>
      <c r="D739" s="21" t="e">
        <f>VLOOKUP('Reported Performance Table'!C739,'Master List'!$B$22:$C$41,2,FALSE)</f>
        <v>#N/A</v>
      </c>
      <c r="E739" t="e">
        <f>VLOOKUP('Reported Performance Table'!D739,'Master List'!$B$45:$C$143,2,FALSE)</f>
        <v>#N/A</v>
      </c>
      <c r="F739" t="e">
        <f>VLOOKUP('Reported Performance Table'!C739,'Master List'!$B$22:$D$42,3,FALSE)</f>
        <v>#N/A</v>
      </c>
      <c r="G739" s="100" t="e">
        <f>VLOOKUP('Reported Performance Table'!B739,'Master List'!$B$11:$D$19,3,FALSE)</f>
        <v>#N/A</v>
      </c>
      <c r="H739" t="e">
        <f t="shared" si="11"/>
        <v>#N/A</v>
      </c>
      <c r="I739" t="e">
        <f>IF(VLOOKUP('Reported Performance Table'!D739,'Master List'!$B$45:$D$143,3,FALSE)="","No",VLOOKUP('Reported Performance Table'!D739,'Master List'!$B$45:$D$143,3,FALSE))</f>
        <v>#N/A</v>
      </c>
      <c r="J739" s="178" t="str">
        <f>IF('Reported Performance Table'!D739="","",
  IF('Reported Performance Table'!E739="Yes",
   IF('Reported Performance Table'!F739="Premium","Premium_LUNA_CCT","LUNA_CCT"),
   IF('Reported Performance Table'!B739="Outdoor Luminaires",
    IF(OR('Reported Performance Table'!D739="Fuel Pump Canopy Luminaires",'Reported Performance Table'!D739="Sports Lighting"),
     IF('Reported Performance Table'!F739="Premium","Premium_Sports_and_Fuel_Pump_CCT", "Sports_and_Fuel_Pump_CCT"),
     IF('Reported Performance Table'!F739="Premium","Premium_Outdoor_CCT","Outdoor_CCT")),
    IF('Reported Performance Table'!F739="Premium","Premium_CCT","Reported_CCT"))))</f>
        <v/>
      </c>
      <c r="K739" t="str">
        <f>IF('Reported Performance Table'!D739="","",IF(J739="LUNA_CCT",VLOOKUP('Reported Performance Table'!D739,'Master List'!$B$45:$E$143,4,FALSE),"Reported_BUG"))</f>
        <v/>
      </c>
      <c r="L739" t="str">
        <f>IF('Reported Performance Table'!D739="","",IF(AND('Reported Performance Table'!$E739="Yes",OR('Reported Performance Table'!$D739='Master List'!$B$45,'Reported Performance Table'!$D739='Master List'!$B$46,'Reported Performance Table'!$D739='Master List'!$B$47,'Reported Performance Table'!$D739='Master List'!$B$49,'Reported Performance Table'!$D739='Master List'!$B$51,'Reported Performance Table'!$D739='Master List'!$B$115,'Reported Performance Table'!$D739='Master List'!$B$118,'Reported Performance Table'!$D739='Master List'!$B$142)),"LUNA_Dimming","Dimming_Capability_and_Range"))</f>
        <v/>
      </c>
    </row>
    <row r="740" spans="1:12" x14ac:dyDescent="0.25">
      <c r="A740" s="54">
        <v>747</v>
      </c>
      <c r="B740" s="55"/>
      <c r="D740" s="21" t="e">
        <f>VLOOKUP('Reported Performance Table'!C740,'Master List'!$B$22:$C$41,2,FALSE)</f>
        <v>#N/A</v>
      </c>
      <c r="E740" t="e">
        <f>VLOOKUP('Reported Performance Table'!D740,'Master List'!$B$45:$C$143,2,FALSE)</f>
        <v>#N/A</v>
      </c>
      <c r="F740" t="e">
        <f>VLOOKUP('Reported Performance Table'!C740,'Master List'!$B$22:$D$42,3,FALSE)</f>
        <v>#N/A</v>
      </c>
      <c r="G740" s="100" t="e">
        <f>VLOOKUP('Reported Performance Table'!B740,'Master List'!$B$11:$D$19,3,FALSE)</f>
        <v>#N/A</v>
      </c>
      <c r="H740" t="e">
        <f t="shared" si="11"/>
        <v>#N/A</v>
      </c>
      <c r="I740" t="e">
        <f>IF(VLOOKUP('Reported Performance Table'!D740,'Master List'!$B$45:$D$143,3,FALSE)="","No",VLOOKUP('Reported Performance Table'!D740,'Master List'!$B$45:$D$143,3,FALSE))</f>
        <v>#N/A</v>
      </c>
      <c r="J740" s="178" t="str">
        <f>IF('Reported Performance Table'!D740="","",
  IF('Reported Performance Table'!E740="Yes",
   IF('Reported Performance Table'!F740="Premium","Premium_LUNA_CCT","LUNA_CCT"),
   IF('Reported Performance Table'!B740="Outdoor Luminaires",
    IF(OR('Reported Performance Table'!D740="Fuel Pump Canopy Luminaires",'Reported Performance Table'!D740="Sports Lighting"),
     IF('Reported Performance Table'!F740="Premium","Premium_Sports_and_Fuel_Pump_CCT", "Sports_and_Fuel_Pump_CCT"),
     IF('Reported Performance Table'!F740="Premium","Premium_Outdoor_CCT","Outdoor_CCT")),
    IF('Reported Performance Table'!F740="Premium","Premium_CCT","Reported_CCT"))))</f>
        <v/>
      </c>
      <c r="K740" t="str">
        <f>IF('Reported Performance Table'!D740="","",IF(J740="LUNA_CCT",VLOOKUP('Reported Performance Table'!D740,'Master List'!$B$45:$E$143,4,FALSE),"Reported_BUG"))</f>
        <v/>
      </c>
      <c r="L740" t="str">
        <f>IF('Reported Performance Table'!D740="","",IF(AND('Reported Performance Table'!$E740="Yes",OR('Reported Performance Table'!$D740='Master List'!$B$45,'Reported Performance Table'!$D740='Master List'!$B$46,'Reported Performance Table'!$D740='Master List'!$B$47,'Reported Performance Table'!$D740='Master List'!$B$49,'Reported Performance Table'!$D740='Master List'!$B$51,'Reported Performance Table'!$D740='Master List'!$B$115,'Reported Performance Table'!$D740='Master List'!$B$118,'Reported Performance Table'!$D740='Master List'!$B$142)),"LUNA_Dimming","Dimming_Capability_and_Range"))</f>
        <v/>
      </c>
    </row>
    <row r="741" spans="1:12" x14ac:dyDescent="0.25">
      <c r="A741" s="54">
        <v>748</v>
      </c>
      <c r="B741" s="55"/>
      <c r="D741" s="21" t="e">
        <f>VLOOKUP('Reported Performance Table'!C741,'Master List'!$B$22:$C$41,2,FALSE)</f>
        <v>#N/A</v>
      </c>
      <c r="E741" t="e">
        <f>VLOOKUP('Reported Performance Table'!D741,'Master List'!$B$45:$C$143,2,FALSE)</f>
        <v>#N/A</v>
      </c>
      <c r="F741" t="e">
        <f>VLOOKUP('Reported Performance Table'!C741,'Master List'!$B$22:$D$42,3,FALSE)</f>
        <v>#N/A</v>
      </c>
      <c r="G741" s="100" t="e">
        <f>VLOOKUP('Reported Performance Table'!B741,'Master List'!$B$11:$D$19,3,FALSE)</f>
        <v>#N/A</v>
      </c>
      <c r="H741" t="e">
        <f t="shared" si="11"/>
        <v>#N/A</v>
      </c>
      <c r="I741" t="e">
        <f>IF(VLOOKUP('Reported Performance Table'!D741,'Master List'!$B$45:$D$143,3,FALSE)="","No",VLOOKUP('Reported Performance Table'!D741,'Master List'!$B$45:$D$143,3,FALSE))</f>
        <v>#N/A</v>
      </c>
      <c r="J741" s="178" t="str">
        <f>IF('Reported Performance Table'!D741="","",
  IF('Reported Performance Table'!E741="Yes",
   IF('Reported Performance Table'!F741="Premium","Premium_LUNA_CCT","LUNA_CCT"),
   IF('Reported Performance Table'!B741="Outdoor Luminaires",
    IF(OR('Reported Performance Table'!D741="Fuel Pump Canopy Luminaires",'Reported Performance Table'!D741="Sports Lighting"),
     IF('Reported Performance Table'!F741="Premium","Premium_Sports_and_Fuel_Pump_CCT", "Sports_and_Fuel_Pump_CCT"),
     IF('Reported Performance Table'!F741="Premium","Premium_Outdoor_CCT","Outdoor_CCT")),
    IF('Reported Performance Table'!F741="Premium","Premium_CCT","Reported_CCT"))))</f>
        <v/>
      </c>
      <c r="K741" t="str">
        <f>IF('Reported Performance Table'!D741="","",IF(J741="LUNA_CCT",VLOOKUP('Reported Performance Table'!D741,'Master List'!$B$45:$E$143,4,FALSE),"Reported_BUG"))</f>
        <v/>
      </c>
      <c r="L741" t="str">
        <f>IF('Reported Performance Table'!D741="","",IF(AND('Reported Performance Table'!$E741="Yes",OR('Reported Performance Table'!$D741='Master List'!$B$45,'Reported Performance Table'!$D741='Master List'!$B$46,'Reported Performance Table'!$D741='Master List'!$B$47,'Reported Performance Table'!$D741='Master List'!$B$49,'Reported Performance Table'!$D741='Master List'!$B$51,'Reported Performance Table'!$D741='Master List'!$B$115,'Reported Performance Table'!$D741='Master List'!$B$118,'Reported Performance Table'!$D741='Master List'!$B$142)),"LUNA_Dimming","Dimming_Capability_and_Range"))</f>
        <v/>
      </c>
    </row>
    <row r="742" spans="1:12" x14ac:dyDescent="0.25">
      <c r="A742" s="54">
        <v>749</v>
      </c>
      <c r="B742" s="55"/>
      <c r="D742" s="21" t="e">
        <f>VLOOKUP('Reported Performance Table'!C742,'Master List'!$B$22:$C$41,2,FALSE)</f>
        <v>#N/A</v>
      </c>
      <c r="E742" t="e">
        <f>VLOOKUP('Reported Performance Table'!D742,'Master List'!$B$45:$C$143,2,FALSE)</f>
        <v>#N/A</v>
      </c>
      <c r="F742" t="e">
        <f>VLOOKUP('Reported Performance Table'!C742,'Master List'!$B$22:$D$42,3,FALSE)</f>
        <v>#N/A</v>
      </c>
      <c r="G742" s="100" t="e">
        <f>VLOOKUP('Reported Performance Table'!B742,'Master List'!$B$11:$D$19,3,FALSE)</f>
        <v>#N/A</v>
      </c>
      <c r="H742" t="e">
        <f t="shared" si="11"/>
        <v>#N/A</v>
      </c>
      <c r="I742" t="e">
        <f>IF(VLOOKUP('Reported Performance Table'!D742,'Master List'!$B$45:$D$143,3,FALSE)="","No",VLOOKUP('Reported Performance Table'!D742,'Master List'!$B$45:$D$143,3,FALSE))</f>
        <v>#N/A</v>
      </c>
      <c r="J742" s="178" t="str">
        <f>IF('Reported Performance Table'!D742="","",
  IF('Reported Performance Table'!E742="Yes",
   IF('Reported Performance Table'!F742="Premium","Premium_LUNA_CCT","LUNA_CCT"),
   IF('Reported Performance Table'!B742="Outdoor Luminaires",
    IF(OR('Reported Performance Table'!D742="Fuel Pump Canopy Luminaires",'Reported Performance Table'!D742="Sports Lighting"),
     IF('Reported Performance Table'!F742="Premium","Premium_Sports_and_Fuel_Pump_CCT", "Sports_and_Fuel_Pump_CCT"),
     IF('Reported Performance Table'!F742="Premium","Premium_Outdoor_CCT","Outdoor_CCT")),
    IF('Reported Performance Table'!F742="Premium","Premium_CCT","Reported_CCT"))))</f>
        <v/>
      </c>
      <c r="K742" t="str">
        <f>IF('Reported Performance Table'!D742="","",IF(J742="LUNA_CCT",VLOOKUP('Reported Performance Table'!D742,'Master List'!$B$45:$E$143,4,FALSE),"Reported_BUG"))</f>
        <v/>
      </c>
      <c r="L742" t="str">
        <f>IF('Reported Performance Table'!D742="","",IF(AND('Reported Performance Table'!$E742="Yes",OR('Reported Performance Table'!$D742='Master List'!$B$45,'Reported Performance Table'!$D742='Master List'!$B$46,'Reported Performance Table'!$D742='Master List'!$B$47,'Reported Performance Table'!$D742='Master List'!$B$49,'Reported Performance Table'!$D742='Master List'!$B$51,'Reported Performance Table'!$D742='Master List'!$B$115,'Reported Performance Table'!$D742='Master List'!$B$118,'Reported Performance Table'!$D742='Master List'!$B$142)),"LUNA_Dimming","Dimming_Capability_and_Range"))</f>
        <v/>
      </c>
    </row>
    <row r="743" spans="1:12" x14ac:dyDescent="0.25">
      <c r="A743" s="54">
        <v>750</v>
      </c>
      <c r="B743" s="55"/>
      <c r="D743" s="21" t="e">
        <f>VLOOKUP('Reported Performance Table'!C743,'Master List'!$B$22:$C$41,2,FALSE)</f>
        <v>#N/A</v>
      </c>
      <c r="E743" t="e">
        <f>VLOOKUP('Reported Performance Table'!D743,'Master List'!$B$45:$C$143,2,FALSE)</f>
        <v>#N/A</v>
      </c>
      <c r="F743" t="e">
        <f>VLOOKUP('Reported Performance Table'!C743,'Master List'!$B$22:$D$42,3,FALSE)</f>
        <v>#N/A</v>
      </c>
      <c r="G743" s="100" t="e">
        <f>VLOOKUP('Reported Performance Table'!B743,'Master List'!$B$11:$D$19,3,FALSE)</f>
        <v>#N/A</v>
      </c>
      <c r="H743" t="e">
        <f t="shared" si="11"/>
        <v>#N/A</v>
      </c>
      <c r="I743" t="e">
        <f>IF(VLOOKUP('Reported Performance Table'!D743,'Master List'!$B$45:$D$143,3,FALSE)="","No",VLOOKUP('Reported Performance Table'!D743,'Master List'!$B$45:$D$143,3,FALSE))</f>
        <v>#N/A</v>
      </c>
      <c r="J743" s="178" t="str">
        <f>IF('Reported Performance Table'!D743="","",
  IF('Reported Performance Table'!E743="Yes",
   IF('Reported Performance Table'!F743="Premium","Premium_LUNA_CCT","LUNA_CCT"),
   IF('Reported Performance Table'!B743="Outdoor Luminaires",
    IF(OR('Reported Performance Table'!D743="Fuel Pump Canopy Luminaires",'Reported Performance Table'!D743="Sports Lighting"),
     IF('Reported Performance Table'!F743="Premium","Premium_Sports_and_Fuel_Pump_CCT", "Sports_and_Fuel_Pump_CCT"),
     IF('Reported Performance Table'!F743="Premium","Premium_Outdoor_CCT","Outdoor_CCT")),
    IF('Reported Performance Table'!F743="Premium","Premium_CCT","Reported_CCT"))))</f>
        <v/>
      </c>
      <c r="K743" t="str">
        <f>IF('Reported Performance Table'!D743="","",IF(J743="LUNA_CCT",VLOOKUP('Reported Performance Table'!D743,'Master List'!$B$45:$E$143,4,FALSE),"Reported_BUG"))</f>
        <v/>
      </c>
      <c r="L743" t="str">
        <f>IF('Reported Performance Table'!D743="","",IF(AND('Reported Performance Table'!$E743="Yes",OR('Reported Performance Table'!$D743='Master List'!$B$45,'Reported Performance Table'!$D743='Master List'!$B$46,'Reported Performance Table'!$D743='Master List'!$B$47,'Reported Performance Table'!$D743='Master List'!$B$49,'Reported Performance Table'!$D743='Master List'!$B$51,'Reported Performance Table'!$D743='Master List'!$B$115,'Reported Performance Table'!$D743='Master List'!$B$118,'Reported Performance Table'!$D743='Master List'!$B$142)),"LUNA_Dimming","Dimming_Capability_and_Range"))</f>
        <v/>
      </c>
    </row>
    <row r="744" spans="1:12" x14ac:dyDescent="0.25">
      <c r="A744" s="54">
        <v>751</v>
      </c>
      <c r="B744" s="55"/>
      <c r="D744" s="21" t="e">
        <f>VLOOKUP('Reported Performance Table'!C744,'Master List'!$B$22:$C$41,2,FALSE)</f>
        <v>#N/A</v>
      </c>
      <c r="E744" t="e">
        <f>VLOOKUP('Reported Performance Table'!D744,'Master List'!$B$45:$C$143,2,FALSE)</f>
        <v>#N/A</v>
      </c>
      <c r="F744" t="e">
        <f>VLOOKUP('Reported Performance Table'!C744,'Master List'!$B$22:$D$42,3,FALSE)</f>
        <v>#N/A</v>
      </c>
      <c r="G744" s="100" t="e">
        <f>VLOOKUP('Reported Performance Table'!B744,'Master List'!$B$11:$D$19,3,FALSE)</f>
        <v>#N/A</v>
      </c>
      <c r="H744" t="e">
        <f t="shared" si="11"/>
        <v>#N/A</v>
      </c>
      <c r="I744" t="e">
        <f>IF(VLOOKUP('Reported Performance Table'!D744,'Master List'!$B$45:$D$143,3,FALSE)="","No",VLOOKUP('Reported Performance Table'!D744,'Master List'!$B$45:$D$143,3,FALSE))</f>
        <v>#N/A</v>
      </c>
      <c r="J744" s="178" t="str">
        <f>IF('Reported Performance Table'!D744="","",
  IF('Reported Performance Table'!E744="Yes",
   IF('Reported Performance Table'!F744="Premium","Premium_LUNA_CCT","LUNA_CCT"),
   IF('Reported Performance Table'!B744="Outdoor Luminaires",
    IF(OR('Reported Performance Table'!D744="Fuel Pump Canopy Luminaires",'Reported Performance Table'!D744="Sports Lighting"),
     IF('Reported Performance Table'!F744="Premium","Premium_Sports_and_Fuel_Pump_CCT", "Sports_and_Fuel_Pump_CCT"),
     IF('Reported Performance Table'!F744="Premium","Premium_Outdoor_CCT","Outdoor_CCT")),
    IF('Reported Performance Table'!F744="Premium","Premium_CCT","Reported_CCT"))))</f>
        <v/>
      </c>
      <c r="K744" t="str">
        <f>IF('Reported Performance Table'!D744="","",IF(J744="LUNA_CCT",VLOOKUP('Reported Performance Table'!D744,'Master List'!$B$45:$E$143,4,FALSE),"Reported_BUG"))</f>
        <v/>
      </c>
      <c r="L744" t="str">
        <f>IF('Reported Performance Table'!D744="","",IF(AND('Reported Performance Table'!$E744="Yes",OR('Reported Performance Table'!$D744='Master List'!$B$45,'Reported Performance Table'!$D744='Master List'!$B$46,'Reported Performance Table'!$D744='Master List'!$B$47,'Reported Performance Table'!$D744='Master List'!$B$49,'Reported Performance Table'!$D744='Master List'!$B$51,'Reported Performance Table'!$D744='Master List'!$B$115,'Reported Performance Table'!$D744='Master List'!$B$118,'Reported Performance Table'!$D744='Master List'!$B$142)),"LUNA_Dimming","Dimming_Capability_and_Range"))</f>
        <v/>
      </c>
    </row>
    <row r="745" spans="1:12" x14ac:dyDescent="0.25">
      <c r="A745" s="54">
        <v>752</v>
      </c>
      <c r="B745" s="55"/>
      <c r="D745" s="21" t="e">
        <f>VLOOKUP('Reported Performance Table'!C745,'Master List'!$B$22:$C$41,2,FALSE)</f>
        <v>#N/A</v>
      </c>
      <c r="E745" t="e">
        <f>VLOOKUP('Reported Performance Table'!D745,'Master List'!$B$45:$C$143,2,FALSE)</f>
        <v>#N/A</v>
      </c>
      <c r="F745" t="e">
        <f>VLOOKUP('Reported Performance Table'!C745,'Master List'!$B$22:$D$42,3,FALSE)</f>
        <v>#N/A</v>
      </c>
      <c r="G745" s="100" t="e">
        <f>VLOOKUP('Reported Performance Table'!B745,'Master List'!$B$11:$D$19,3,FALSE)</f>
        <v>#N/A</v>
      </c>
      <c r="H745" t="e">
        <f t="shared" si="11"/>
        <v>#N/A</v>
      </c>
      <c r="I745" t="e">
        <f>IF(VLOOKUP('Reported Performance Table'!D745,'Master List'!$B$45:$D$143,3,FALSE)="","No",VLOOKUP('Reported Performance Table'!D745,'Master List'!$B$45:$D$143,3,FALSE))</f>
        <v>#N/A</v>
      </c>
      <c r="J745" s="178" t="str">
        <f>IF('Reported Performance Table'!D745="","",
  IF('Reported Performance Table'!E745="Yes",
   IF('Reported Performance Table'!F745="Premium","Premium_LUNA_CCT","LUNA_CCT"),
   IF('Reported Performance Table'!B745="Outdoor Luminaires",
    IF(OR('Reported Performance Table'!D745="Fuel Pump Canopy Luminaires",'Reported Performance Table'!D745="Sports Lighting"),
     IF('Reported Performance Table'!F745="Premium","Premium_Sports_and_Fuel_Pump_CCT", "Sports_and_Fuel_Pump_CCT"),
     IF('Reported Performance Table'!F745="Premium","Premium_Outdoor_CCT","Outdoor_CCT")),
    IF('Reported Performance Table'!F745="Premium","Premium_CCT","Reported_CCT"))))</f>
        <v/>
      </c>
      <c r="K745" t="str">
        <f>IF('Reported Performance Table'!D745="","",IF(J745="LUNA_CCT",VLOOKUP('Reported Performance Table'!D745,'Master List'!$B$45:$E$143,4,FALSE),"Reported_BUG"))</f>
        <v/>
      </c>
      <c r="L745" t="str">
        <f>IF('Reported Performance Table'!D745="","",IF(AND('Reported Performance Table'!$E745="Yes",OR('Reported Performance Table'!$D745='Master List'!$B$45,'Reported Performance Table'!$D745='Master List'!$B$46,'Reported Performance Table'!$D745='Master List'!$B$47,'Reported Performance Table'!$D745='Master List'!$B$49,'Reported Performance Table'!$D745='Master List'!$B$51,'Reported Performance Table'!$D745='Master List'!$B$115,'Reported Performance Table'!$D745='Master List'!$B$118,'Reported Performance Table'!$D745='Master List'!$B$142)),"LUNA_Dimming","Dimming_Capability_and_Range"))</f>
        <v/>
      </c>
    </row>
    <row r="746" spans="1:12" x14ac:dyDescent="0.25">
      <c r="A746" s="54">
        <v>753</v>
      </c>
      <c r="B746" s="55"/>
      <c r="D746" s="21" t="e">
        <f>VLOOKUP('Reported Performance Table'!C746,'Master List'!$B$22:$C$41,2,FALSE)</f>
        <v>#N/A</v>
      </c>
      <c r="E746" t="e">
        <f>VLOOKUP('Reported Performance Table'!D746,'Master List'!$B$45:$C$143,2,FALSE)</f>
        <v>#N/A</v>
      </c>
      <c r="F746" t="e">
        <f>VLOOKUP('Reported Performance Table'!C746,'Master List'!$B$22:$D$42,3,FALSE)</f>
        <v>#N/A</v>
      </c>
      <c r="G746" s="100" t="e">
        <f>VLOOKUP('Reported Performance Table'!B746,'Master List'!$B$11:$D$19,3,FALSE)</f>
        <v>#N/A</v>
      </c>
      <c r="H746" t="e">
        <f t="shared" si="11"/>
        <v>#N/A</v>
      </c>
      <c r="I746" t="e">
        <f>IF(VLOOKUP('Reported Performance Table'!D746,'Master List'!$B$45:$D$143,3,FALSE)="","No",VLOOKUP('Reported Performance Table'!D746,'Master List'!$B$45:$D$143,3,FALSE))</f>
        <v>#N/A</v>
      </c>
      <c r="J746" s="178" t="str">
        <f>IF('Reported Performance Table'!D746="","",
  IF('Reported Performance Table'!E746="Yes",
   IF('Reported Performance Table'!F746="Premium","Premium_LUNA_CCT","LUNA_CCT"),
   IF('Reported Performance Table'!B746="Outdoor Luminaires",
    IF(OR('Reported Performance Table'!D746="Fuel Pump Canopy Luminaires",'Reported Performance Table'!D746="Sports Lighting"),
     IF('Reported Performance Table'!F746="Premium","Premium_Sports_and_Fuel_Pump_CCT", "Sports_and_Fuel_Pump_CCT"),
     IF('Reported Performance Table'!F746="Premium","Premium_Outdoor_CCT","Outdoor_CCT")),
    IF('Reported Performance Table'!F746="Premium","Premium_CCT","Reported_CCT"))))</f>
        <v/>
      </c>
      <c r="K746" t="str">
        <f>IF('Reported Performance Table'!D746="","",IF(J746="LUNA_CCT",VLOOKUP('Reported Performance Table'!D746,'Master List'!$B$45:$E$143,4,FALSE),"Reported_BUG"))</f>
        <v/>
      </c>
      <c r="L746" t="str">
        <f>IF('Reported Performance Table'!D746="","",IF(AND('Reported Performance Table'!$E746="Yes",OR('Reported Performance Table'!$D746='Master List'!$B$45,'Reported Performance Table'!$D746='Master List'!$B$46,'Reported Performance Table'!$D746='Master List'!$B$47,'Reported Performance Table'!$D746='Master List'!$B$49,'Reported Performance Table'!$D746='Master List'!$B$51,'Reported Performance Table'!$D746='Master List'!$B$115,'Reported Performance Table'!$D746='Master List'!$B$118,'Reported Performance Table'!$D746='Master List'!$B$142)),"LUNA_Dimming","Dimming_Capability_and_Range"))</f>
        <v/>
      </c>
    </row>
    <row r="747" spans="1:12" x14ac:dyDescent="0.25">
      <c r="A747" s="54">
        <v>754</v>
      </c>
      <c r="B747" s="55"/>
      <c r="D747" s="21" t="e">
        <f>VLOOKUP('Reported Performance Table'!C747,'Master List'!$B$22:$C$41,2,FALSE)</f>
        <v>#N/A</v>
      </c>
      <c r="E747" t="e">
        <f>VLOOKUP('Reported Performance Table'!D747,'Master List'!$B$45:$C$143,2,FALSE)</f>
        <v>#N/A</v>
      </c>
      <c r="F747" t="e">
        <f>VLOOKUP('Reported Performance Table'!C747,'Master List'!$B$22:$D$42,3,FALSE)</f>
        <v>#N/A</v>
      </c>
      <c r="G747" s="100" t="e">
        <f>VLOOKUP('Reported Performance Table'!B747,'Master List'!$B$11:$D$19,3,FALSE)</f>
        <v>#N/A</v>
      </c>
      <c r="H747" t="e">
        <f t="shared" si="11"/>
        <v>#N/A</v>
      </c>
      <c r="I747" t="e">
        <f>IF(VLOOKUP('Reported Performance Table'!D747,'Master List'!$B$45:$D$143,3,FALSE)="","No",VLOOKUP('Reported Performance Table'!D747,'Master List'!$B$45:$D$143,3,FALSE))</f>
        <v>#N/A</v>
      </c>
      <c r="J747" s="178" t="str">
        <f>IF('Reported Performance Table'!D747="","",
  IF('Reported Performance Table'!E747="Yes",
   IF('Reported Performance Table'!F747="Premium","Premium_LUNA_CCT","LUNA_CCT"),
   IF('Reported Performance Table'!B747="Outdoor Luminaires",
    IF(OR('Reported Performance Table'!D747="Fuel Pump Canopy Luminaires",'Reported Performance Table'!D747="Sports Lighting"),
     IF('Reported Performance Table'!F747="Premium","Premium_Sports_and_Fuel_Pump_CCT", "Sports_and_Fuel_Pump_CCT"),
     IF('Reported Performance Table'!F747="Premium","Premium_Outdoor_CCT","Outdoor_CCT")),
    IF('Reported Performance Table'!F747="Premium","Premium_CCT","Reported_CCT"))))</f>
        <v/>
      </c>
      <c r="K747" t="str">
        <f>IF('Reported Performance Table'!D747="","",IF(J747="LUNA_CCT",VLOOKUP('Reported Performance Table'!D747,'Master List'!$B$45:$E$143,4,FALSE),"Reported_BUG"))</f>
        <v/>
      </c>
      <c r="L747" t="str">
        <f>IF('Reported Performance Table'!D747="","",IF(AND('Reported Performance Table'!$E747="Yes",OR('Reported Performance Table'!$D747='Master List'!$B$45,'Reported Performance Table'!$D747='Master List'!$B$46,'Reported Performance Table'!$D747='Master List'!$B$47,'Reported Performance Table'!$D747='Master List'!$B$49,'Reported Performance Table'!$D747='Master List'!$B$51,'Reported Performance Table'!$D747='Master List'!$B$115,'Reported Performance Table'!$D747='Master List'!$B$118,'Reported Performance Table'!$D747='Master List'!$B$142)),"LUNA_Dimming","Dimming_Capability_and_Range"))</f>
        <v/>
      </c>
    </row>
    <row r="748" spans="1:12" x14ac:dyDescent="0.25">
      <c r="A748" s="54">
        <v>755</v>
      </c>
      <c r="B748" s="55"/>
      <c r="D748" s="21" t="e">
        <f>VLOOKUP('Reported Performance Table'!C748,'Master List'!$B$22:$C$41,2,FALSE)</f>
        <v>#N/A</v>
      </c>
      <c r="E748" t="e">
        <f>VLOOKUP('Reported Performance Table'!D748,'Master List'!$B$45:$C$143,2,FALSE)</f>
        <v>#N/A</v>
      </c>
      <c r="F748" t="e">
        <f>VLOOKUP('Reported Performance Table'!C748,'Master List'!$B$22:$D$42,3,FALSE)</f>
        <v>#N/A</v>
      </c>
      <c r="G748" s="100" t="e">
        <f>VLOOKUP('Reported Performance Table'!B748,'Master List'!$B$11:$D$19,3,FALSE)</f>
        <v>#N/A</v>
      </c>
      <c r="H748" t="e">
        <f t="shared" si="11"/>
        <v>#N/A</v>
      </c>
      <c r="I748" t="e">
        <f>IF(VLOOKUP('Reported Performance Table'!D748,'Master List'!$B$45:$D$143,3,FALSE)="","No",VLOOKUP('Reported Performance Table'!D748,'Master List'!$B$45:$D$143,3,FALSE))</f>
        <v>#N/A</v>
      </c>
      <c r="J748" s="178" t="str">
        <f>IF('Reported Performance Table'!D748="","",
  IF('Reported Performance Table'!E748="Yes",
   IF('Reported Performance Table'!F748="Premium","Premium_LUNA_CCT","LUNA_CCT"),
   IF('Reported Performance Table'!B748="Outdoor Luminaires",
    IF(OR('Reported Performance Table'!D748="Fuel Pump Canopy Luminaires",'Reported Performance Table'!D748="Sports Lighting"),
     IF('Reported Performance Table'!F748="Premium","Premium_Sports_and_Fuel_Pump_CCT", "Sports_and_Fuel_Pump_CCT"),
     IF('Reported Performance Table'!F748="Premium","Premium_Outdoor_CCT","Outdoor_CCT")),
    IF('Reported Performance Table'!F748="Premium","Premium_CCT","Reported_CCT"))))</f>
        <v/>
      </c>
      <c r="K748" t="str">
        <f>IF('Reported Performance Table'!D748="","",IF(J748="LUNA_CCT",VLOOKUP('Reported Performance Table'!D748,'Master List'!$B$45:$E$143,4,FALSE),"Reported_BUG"))</f>
        <v/>
      </c>
      <c r="L748" t="str">
        <f>IF('Reported Performance Table'!D748="","",IF(AND('Reported Performance Table'!$E748="Yes",OR('Reported Performance Table'!$D748='Master List'!$B$45,'Reported Performance Table'!$D748='Master List'!$B$46,'Reported Performance Table'!$D748='Master List'!$B$47,'Reported Performance Table'!$D748='Master List'!$B$49,'Reported Performance Table'!$D748='Master List'!$B$51,'Reported Performance Table'!$D748='Master List'!$B$115,'Reported Performance Table'!$D748='Master List'!$B$118,'Reported Performance Table'!$D748='Master List'!$B$142)),"LUNA_Dimming","Dimming_Capability_and_Range"))</f>
        <v/>
      </c>
    </row>
    <row r="749" spans="1:12" x14ac:dyDescent="0.25">
      <c r="A749" s="54">
        <v>756</v>
      </c>
      <c r="B749" s="55"/>
      <c r="D749" s="21" t="e">
        <f>VLOOKUP('Reported Performance Table'!C749,'Master List'!$B$22:$C$41,2,FALSE)</f>
        <v>#N/A</v>
      </c>
      <c r="E749" t="e">
        <f>VLOOKUP('Reported Performance Table'!D749,'Master List'!$B$45:$C$143,2,FALSE)</f>
        <v>#N/A</v>
      </c>
      <c r="F749" t="e">
        <f>VLOOKUP('Reported Performance Table'!C749,'Master List'!$B$22:$D$42,3,FALSE)</f>
        <v>#N/A</v>
      </c>
      <c r="G749" s="100" t="e">
        <f>VLOOKUP('Reported Performance Table'!B749,'Master List'!$B$11:$D$19,3,FALSE)</f>
        <v>#N/A</v>
      </c>
      <c r="H749" t="e">
        <f t="shared" si="11"/>
        <v>#N/A</v>
      </c>
      <c r="I749" t="e">
        <f>IF(VLOOKUP('Reported Performance Table'!D749,'Master List'!$B$45:$D$143,3,FALSE)="","No",VLOOKUP('Reported Performance Table'!D749,'Master List'!$B$45:$D$143,3,FALSE))</f>
        <v>#N/A</v>
      </c>
      <c r="J749" s="178" t="str">
        <f>IF('Reported Performance Table'!D749="","",
  IF('Reported Performance Table'!E749="Yes",
   IF('Reported Performance Table'!F749="Premium","Premium_LUNA_CCT","LUNA_CCT"),
   IF('Reported Performance Table'!B749="Outdoor Luminaires",
    IF(OR('Reported Performance Table'!D749="Fuel Pump Canopy Luminaires",'Reported Performance Table'!D749="Sports Lighting"),
     IF('Reported Performance Table'!F749="Premium","Premium_Sports_and_Fuel_Pump_CCT", "Sports_and_Fuel_Pump_CCT"),
     IF('Reported Performance Table'!F749="Premium","Premium_Outdoor_CCT","Outdoor_CCT")),
    IF('Reported Performance Table'!F749="Premium","Premium_CCT","Reported_CCT"))))</f>
        <v/>
      </c>
      <c r="K749" t="str">
        <f>IF('Reported Performance Table'!D749="","",IF(J749="LUNA_CCT",VLOOKUP('Reported Performance Table'!D749,'Master List'!$B$45:$E$143,4,FALSE),"Reported_BUG"))</f>
        <v/>
      </c>
      <c r="L749" t="str">
        <f>IF('Reported Performance Table'!D749="","",IF(AND('Reported Performance Table'!$E749="Yes",OR('Reported Performance Table'!$D749='Master List'!$B$45,'Reported Performance Table'!$D749='Master List'!$B$46,'Reported Performance Table'!$D749='Master List'!$B$47,'Reported Performance Table'!$D749='Master List'!$B$49,'Reported Performance Table'!$D749='Master List'!$B$51,'Reported Performance Table'!$D749='Master List'!$B$115,'Reported Performance Table'!$D749='Master List'!$B$118,'Reported Performance Table'!$D749='Master List'!$B$142)),"LUNA_Dimming","Dimming_Capability_and_Range"))</f>
        <v/>
      </c>
    </row>
    <row r="750" spans="1:12" x14ac:dyDescent="0.25">
      <c r="A750" s="54">
        <v>757</v>
      </c>
      <c r="B750" s="55"/>
      <c r="D750" s="21" t="e">
        <f>VLOOKUP('Reported Performance Table'!C750,'Master List'!$B$22:$C$41,2,FALSE)</f>
        <v>#N/A</v>
      </c>
      <c r="E750" t="e">
        <f>VLOOKUP('Reported Performance Table'!D750,'Master List'!$B$45:$C$143,2,FALSE)</f>
        <v>#N/A</v>
      </c>
      <c r="F750" t="e">
        <f>VLOOKUP('Reported Performance Table'!C750,'Master List'!$B$22:$D$42,3,FALSE)</f>
        <v>#N/A</v>
      </c>
      <c r="G750" s="100" t="e">
        <f>VLOOKUP('Reported Performance Table'!B750,'Master List'!$B$11:$D$19,3,FALSE)</f>
        <v>#N/A</v>
      </c>
      <c r="H750" t="e">
        <f t="shared" si="11"/>
        <v>#N/A</v>
      </c>
      <c r="I750" t="e">
        <f>IF(VLOOKUP('Reported Performance Table'!D750,'Master List'!$B$45:$D$143,3,FALSE)="","No",VLOOKUP('Reported Performance Table'!D750,'Master List'!$B$45:$D$143,3,FALSE))</f>
        <v>#N/A</v>
      </c>
      <c r="J750" s="178" t="str">
        <f>IF('Reported Performance Table'!D750="","",
  IF('Reported Performance Table'!E750="Yes",
   IF('Reported Performance Table'!F750="Premium","Premium_LUNA_CCT","LUNA_CCT"),
   IF('Reported Performance Table'!B750="Outdoor Luminaires",
    IF(OR('Reported Performance Table'!D750="Fuel Pump Canopy Luminaires",'Reported Performance Table'!D750="Sports Lighting"),
     IF('Reported Performance Table'!F750="Premium","Premium_Sports_and_Fuel_Pump_CCT", "Sports_and_Fuel_Pump_CCT"),
     IF('Reported Performance Table'!F750="Premium","Premium_Outdoor_CCT","Outdoor_CCT")),
    IF('Reported Performance Table'!F750="Premium","Premium_CCT","Reported_CCT"))))</f>
        <v/>
      </c>
      <c r="K750" t="str">
        <f>IF('Reported Performance Table'!D750="","",IF(J750="LUNA_CCT",VLOOKUP('Reported Performance Table'!D750,'Master List'!$B$45:$E$143,4,FALSE),"Reported_BUG"))</f>
        <v/>
      </c>
      <c r="L750" t="str">
        <f>IF('Reported Performance Table'!D750="","",IF(AND('Reported Performance Table'!$E750="Yes",OR('Reported Performance Table'!$D750='Master List'!$B$45,'Reported Performance Table'!$D750='Master List'!$B$46,'Reported Performance Table'!$D750='Master List'!$B$47,'Reported Performance Table'!$D750='Master List'!$B$49,'Reported Performance Table'!$D750='Master List'!$B$51,'Reported Performance Table'!$D750='Master List'!$B$115,'Reported Performance Table'!$D750='Master List'!$B$118,'Reported Performance Table'!$D750='Master List'!$B$142)),"LUNA_Dimming","Dimming_Capability_and_Range"))</f>
        <v/>
      </c>
    </row>
    <row r="751" spans="1:12" x14ac:dyDescent="0.25">
      <c r="A751" s="54">
        <v>758</v>
      </c>
      <c r="B751" s="55"/>
      <c r="D751" s="21" t="e">
        <f>VLOOKUP('Reported Performance Table'!C751,'Master List'!$B$22:$C$41,2,FALSE)</f>
        <v>#N/A</v>
      </c>
      <c r="E751" t="e">
        <f>VLOOKUP('Reported Performance Table'!D751,'Master List'!$B$45:$C$143,2,FALSE)</f>
        <v>#N/A</v>
      </c>
      <c r="F751" t="e">
        <f>VLOOKUP('Reported Performance Table'!C751,'Master List'!$B$22:$D$42,3,FALSE)</f>
        <v>#N/A</v>
      </c>
      <c r="G751" s="100" t="e">
        <f>VLOOKUP('Reported Performance Table'!B751,'Master List'!$B$11:$D$19,3,FALSE)</f>
        <v>#N/A</v>
      </c>
      <c r="H751" t="e">
        <f t="shared" si="11"/>
        <v>#N/A</v>
      </c>
      <c r="I751" t="e">
        <f>IF(VLOOKUP('Reported Performance Table'!D751,'Master List'!$B$45:$D$143,3,FALSE)="","No",VLOOKUP('Reported Performance Table'!D751,'Master List'!$B$45:$D$143,3,FALSE))</f>
        <v>#N/A</v>
      </c>
      <c r="J751" s="178" t="str">
        <f>IF('Reported Performance Table'!D751="","",
  IF('Reported Performance Table'!E751="Yes",
   IF('Reported Performance Table'!F751="Premium","Premium_LUNA_CCT","LUNA_CCT"),
   IF('Reported Performance Table'!B751="Outdoor Luminaires",
    IF(OR('Reported Performance Table'!D751="Fuel Pump Canopy Luminaires",'Reported Performance Table'!D751="Sports Lighting"),
     IF('Reported Performance Table'!F751="Premium","Premium_Sports_and_Fuel_Pump_CCT", "Sports_and_Fuel_Pump_CCT"),
     IF('Reported Performance Table'!F751="Premium","Premium_Outdoor_CCT","Outdoor_CCT")),
    IF('Reported Performance Table'!F751="Premium","Premium_CCT","Reported_CCT"))))</f>
        <v/>
      </c>
      <c r="K751" t="str">
        <f>IF('Reported Performance Table'!D751="","",IF(J751="LUNA_CCT",VLOOKUP('Reported Performance Table'!D751,'Master List'!$B$45:$E$143,4,FALSE),"Reported_BUG"))</f>
        <v/>
      </c>
      <c r="L751" t="str">
        <f>IF('Reported Performance Table'!D751="","",IF(AND('Reported Performance Table'!$E751="Yes",OR('Reported Performance Table'!$D751='Master List'!$B$45,'Reported Performance Table'!$D751='Master List'!$B$46,'Reported Performance Table'!$D751='Master List'!$B$47,'Reported Performance Table'!$D751='Master List'!$B$49,'Reported Performance Table'!$D751='Master List'!$B$51,'Reported Performance Table'!$D751='Master List'!$B$115,'Reported Performance Table'!$D751='Master List'!$B$118,'Reported Performance Table'!$D751='Master List'!$B$142)),"LUNA_Dimming","Dimming_Capability_and_Range"))</f>
        <v/>
      </c>
    </row>
    <row r="752" spans="1:12" x14ac:dyDescent="0.25">
      <c r="A752" s="54">
        <v>759</v>
      </c>
      <c r="B752" s="55"/>
      <c r="D752" s="21" t="e">
        <f>VLOOKUP('Reported Performance Table'!C752,'Master List'!$B$22:$C$41,2,FALSE)</f>
        <v>#N/A</v>
      </c>
      <c r="E752" t="e">
        <f>VLOOKUP('Reported Performance Table'!D752,'Master List'!$B$45:$C$143,2,FALSE)</f>
        <v>#N/A</v>
      </c>
      <c r="F752" t="e">
        <f>VLOOKUP('Reported Performance Table'!C752,'Master List'!$B$22:$D$42,3,FALSE)</f>
        <v>#N/A</v>
      </c>
      <c r="G752" s="100" t="e">
        <f>VLOOKUP('Reported Performance Table'!B752,'Master List'!$B$11:$D$19,3,FALSE)</f>
        <v>#N/A</v>
      </c>
      <c r="H752" t="e">
        <f t="shared" si="11"/>
        <v>#N/A</v>
      </c>
      <c r="I752" t="e">
        <f>IF(VLOOKUP('Reported Performance Table'!D752,'Master List'!$B$45:$D$143,3,FALSE)="","No",VLOOKUP('Reported Performance Table'!D752,'Master List'!$B$45:$D$143,3,FALSE))</f>
        <v>#N/A</v>
      </c>
      <c r="J752" s="178" t="str">
        <f>IF('Reported Performance Table'!D752="","",
  IF('Reported Performance Table'!E752="Yes",
   IF('Reported Performance Table'!F752="Premium","Premium_LUNA_CCT","LUNA_CCT"),
   IF('Reported Performance Table'!B752="Outdoor Luminaires",
    IF(OR('Reported Performance Table'!D752="Fuel Pump Canopy Luminaires",'Reported Performance Table'!D752="Sports Lighting"),
     IF('Reported Performance Table'!F752="Premium","Premium_Sports_and_Fuel_Pump_CCT", "Sports_and_Fuel_Pump_CCT"),
     IF('Reported Performance Table'!F752="Premium","Premium_Outdoor_CCT","Outdoor_CCT")),
    IF('Reported Performance Table'!F752="Premium","Premium_CCT","Reported_CCT"))))</f>
        <v/>
      </c>
      <c r="K752" t="str">
        <f>IF('Reported Performance Table'!D752="","",IF(J752="LUNA_CCT",VLOOKUP('Reported Performance Table'!D752,'Master List'!$B$45:$E$143,4,FALSE),"Reported_BUG"))</f>
        <v/>
      </c>
      <c r="L752" t="str">
        <f>IF('Reported Performance Table'!D752="","",IF(AND('Reported Performance Table'!$E752="Yes",OR('Reported Performance Table'!$D752='Master List'!$B$45,'Reported Performance Table'!$D752='Master List'!$B$46,'Reported Performance Table'!$D752='Master List'!$B$47,'Reported Performance Table'!$D752='Master List'!$B$49,'Reported Performance Table'!$D752='Master List'!$B$51,'Reported Performance Table'!$D752='Master List'!$B$115,'Reported Performance Table'!$D752='Master List'!$B$118,'Reported Performance Table'!$D752='Master List'!$B$142)),"LUNA_Dimming","Dimming_Capability_and_Range"))</f>
        <v/>
      </c>
    </row>
    <row r="753" spans="1:12" x14ac:dyDescent="0.25">
      <c r="A753" s="54">
        <v>760</v>
      </c>
      <c r="B753" s="55"/>
      <c r="D753" s="21" t="e">
        <f>VLOOKUP('Reported Performance Table'!C753,'Master List'!$B$22:$C$41,2,FALSE)</f>
        <v>#N/A</v>
      </c>
      <c r="E753" t="e">
        <f>VLOOKUP('Reported Performance Table'!D753,'Master List'!$B$45:$C$143,2,FALSE)</f>
        <v>#N/A</v>
      </c>
      <c r="F753" t="e">
        <f>VLOOKUP('Reported Performance Table'!C753,'Master List'!$B$22:$D$42,3,FALSE)</f>
        <v>#N/A</v>
      </c>
      <c r="G753" s="100" t="e">
        <f>VLOOKUP('Reported Performance Table'!B753,'Master List'!$B$11:$D$19,3,FALSE)</f>
        <v>#N/A</v>
      </c>
      <c r="H753" t="e">
        <f t="shared" si="11"/>
        <v>#N/A</v>
      </c>
      <c r="I753" t="e">
        <f>IF(VLOOKUP('Reported Performance Table'!D753,'Master List'!$B$45:$D$143,3,FALSE)="","No",VLOOKUP('Reported Performance Table'!D753,'Master List'!$B$45:$D$143,3,FALSE))</f>
        <v>#N/A</v>
      </c>
      <c r="J753" s="178" t="str">
        <f>IF('Reported Performance Table'!D753="","",
  IF('Reported Performance Table'!E753="Yes",
   IF('Reported Performance Table'!F753="Premium","Premium_LUNA_CCT","LUNA_CCT"),
   IF('Reported Performance Table'!B753="Outdoor Luminaires",
    IF(OR('Reported Performance Table'!D753="Fuel Pump Canopy Luminaires",'Reported Performance Table'!D753="Sports Lighting"),
     IF('Reported Performance Table'!F753="Premium","Premium_Sports_and_Fuel_Pump_CCT", "Sports_and_Fuel_Pump_CCT"),
     IF('Reported Performance Table'!F753="Premium","Premium_Outdoor_CCT","Outdoor_CCT")),
    IF('Reported Performance Table'!F753="Premium","Premium_CCT","Reported_CCT"))))</f>
        <v/>
      </c>
      <c r="K753" t="str">
        <f>IF('Reported Performance Table'!D753="","",IF(J753="LUNA_CCT",VLOOKUP('Reported Performance Table'!D753,'Master List'!$B$45:$E$143,4,FALSE),"Reported_BUG"))</f>
        <v/>
      </c>
      <c r="L753" t="str">
        <f>IF('Reported Performance Table'!D753="","",IF(AND('Reported Performance Table'!$E753="Yes",OR('Reported Performance Table'!$D753='Master List'!$B$45,'Reported Performance Table'!$D753='Master List'!$B$46,'Reported Performance Table'!$D753='Master List'!$B$47,'Reported Performance Table'!$D753='Master List'!$B$49,'Reported Performance Table'!$D753='Master List'!$B$51,'Reported Performance Table'!$D753='Master List'!$B$115,'Reported Performance Table'!$D753='Master List'!$B$118,'Reported Performance Table'!$D753='Master List'!$B$142)),"LUNA_Dimming","Dimming_Capability_and_Range"))</f>
        <v/>
      </c>
    </row>
    <row r="754" spans="1:12" x14ac:dyDescent="0.25">
      <c r="A754" s="54">
        <v>761</v>
      </c>
      <c r="B754" s="55"/>
      <c r="D754" s="21" t="e">
        <f>VLOOKUP('Reported Performance Table'!C754,'Master List'!$B$22:$C$41,2,FALSE)</f>
        <v>#N/A</v>
      </c>
      <c r="E754" t="e">
        <f>VLOOKUP('Reported Performance Table'!D754,'Master List'!$B$45:$C$143,2,FALSE)</f>
        <v>#N/A</v>
      </c>
      <c r="F754" t="e">
        <f>VLOOKUP('Reported Performance Table'!C754,'Master List'!$B$22:$D$42,3,FALSE)</f>
        <v>#N/A</v>
      </c>
      <c r="G754" s="100" t="e">
        <f>VLOOKUP('Reported Performance Table'!B754,'Master List'!$B$11:$D$19,3,FALSE)</f>
        <v>#N/A</v>
      </c>
      <c r="H754" t="e">
        <f t="shared" si="11"/>
        <v>#N/A</v>
      </c>
      <c r="I754" t="e">
        <f>IF(VLOOKUP('Reported Performance Table'!D754,'Master List'!$B$45:$D$143,3,FALSE)="","No",VLOOKUP('Reported Performance Table'!D754,'Master List'!$B$45:$D$143,3,FALSE))</f>
        <v>#N/A</v>
      </c>
      <c r="J754" s="178" t="str">
        <f>IF('Reported Performance Table'!D754="","",
  IF('Reported Performance Table'!E754="Yes",
   IF('Reported Performance Table'!F754="Premium","Premium_LUNA_CCT","LUNA_CCT"),
   IF('Reported Performance Table'!B754="Outdoor Luminaires",
    IF(OR('Reported Performance Table'!D754="Fuel Pump Canopy Luminaires",'Reported Performance Table'!D754="Sports Lighting"),
     IF('Reported Performance Table'!F754="Premium","Premium_Sports_and_Fuel_Pump_CCT", "Sports_and_Fuel_Pump_CCT"),
     IF('Reported Performance Table'!F754="Premium","Premium_Outdoor_CCT","Outdoor_CCT")),
    IF('Reported Performance Table'!F754="Premium","Premium_CCT","Reported_CCT"))))</f>
        <v/>
      </c>
      <c r="K754" t="str">
        <f>IF('Reported Performance Table'!D754="","",IF(J754="LUNA_CCT",VLOOKUP('Reported Performance Table'!D754,'Master List'!$B$45:$E$143,4,FALSE),"Reported_BUG"))</f>
        <v/>
      </c>
      <c r="L754" t="str">
        <f>IF('Reported Performance Table'!D754="","",IF(AND('Reported Performance Table'!$E754="Yes",OR('Reported Performance Table'!$D754='Master List'!$B$45,'Reported Performance Table'!$D754='Master List'!$B$46,'Reported Performance Table'!$D754='Master List'!$B$47,'Reported Performance Table'!$D754='Master List'!$B$49,'Reported Performance Table'!$D754='Master List'!$B$51,'Reported Performance Table'!$D754='Master List'!$B$115,'Reported Performance Table'!$D754='Master List'!$B$118,'Reported Performance Table'!$D754='Master List'!$B$142)),"LUNA_Dimming","Dimming_Capability_and_Range"))</f>
        <v/>
      </c>
    </row>
    <row r="755" spans="1:12" x14ac:dyDescent="0.25">
      <c r="A755" s="54">
        <v>762</v>
      </c>
      <c r="B755" s="55"/>
      <c r="D755" s="21" t="e">
        <f>VLOOKUP('Reported Performance Table'!C755,'Master List'!$B$22:$C$41,2,FALSE)</f>
        <v>#N/A</v>
      </c>
      <c r="E755" t="e">
        <f>VLOOKUP('Reported Performance Table'!D755,'Master List'!$B$45:$C$143,2,FALSE)</f>
        <v>#N/A</v>
      </c>
      <c r="F755" t="e">
        <f>VLOOKUP('Reported Performance Table'!C755,'Master List'!$B$22:$D$42,3,FALSE)</f>
        <v>#N/A</v>
      </c>
      <c r="G755" s="100" t="e">
        <f>VLOOKUP('Reported Performance Table'!B755,'Master List'!$B$11:$D$19,3,FALSE)</f>
        <v>#N/A</v>
      </c>
      <c r="H755" t="e">
        <f t="shared" si="11"/>
        <v>#N/A</v>
      </c>
      <c r="I755" t="e">
        <f>IF(VLOOKUP('Reported Performance Table'!D755,'Master List'!$B$45:$D$143,3,FALSE)="","No",VLOOKUP('Reported Performance Table'!D755,'Master List'!$B$45:$D$143,3,FALSE))</f>
        <v>#N/A</v>
      </c>
      <c r="J755" s="178" t="str">
        <f>IF('Reported Performance Table'!D755="","",
  IF('Reported Performance Table'!E755="Yes",
   IF('Reported Performance Table'!F755="Premium","Premium_LUNA_CCT","LUNA_CCT"),
   IF('Reported Performance Table'!B755="Outdoor Luminaires",
    IF(OR('Reported Performance Table'!D755="Fuel Pump Canopy Luminaires",'Reported Performance Table'!D755="Sports Lighting"),
     IF('Reported Performance Table'!F755="Premium","Premium_Sports_and_Fuel_Pump_CCT", "Sports_and_Fuel_Pump_CCT"),
     IF('Reported Performance Table'!F755="Premium","Premium_Outdoor_CCT","Outdoor_CCT")),
    IF('Reported Performance Table'!F755="Premium","Premium_CCT","Reported_CCT"))))</f>
        <v/>
      </c>
      <c r="K755" t="str">
        <f>IF('Reported Performance Table'!D755="","",IF(J755="LUNA_CCT",VLOOKUP('Reported Performance Table'!D755,'Master List'!$B$45:$E$143,4,FALSE),"Reported_BUG"))</f>
        <v/>
      </c>
      <c r="L755" t="str">
        <f>IF('Reported Performance Table'!D755="","",IF(AND('Reported Performance Table'!$E755="Yes",OR('Reported Performance Table'!$D755='Master List'!$B$45,'Reported Performance Table'!$D755='Master List'!$B$46,'Reported Performance Table'!$D755='Master List'!$B$47,'Reported Performance Table'!$D755='Master List'!$B$49,'Reported Performance Table'!$D755='Master List'!$B$51,'Reported Performance Table'!$D755='Master List'!$B$115,'Reported Performance Table'!$D755='Master List'!$B$118,'Reported Performance Table'!$D755='Master List'!$B$142)),"LUNA_Dimming","Dimming_Capability_and_Range"))</f>
        <v/>
      </c>
    </row>
    <row r="756" spans="1:12" x14ac:dyDescent="0.25">
      <c r="A756" s="54">
        <v>763</v>
      </c>
      <c r="B756" s="55"/>
      <c r="D756" s="21" t="e">
        <f>VLOOKUP('Reported Performance Table'!C756,'Master List'!$B$22:$C$41,2,FALSE)</f>
        <v>#N/A</v>
      </c>
      <c r="E756" t="e">
        <f>VLOOKUP('Reported Performance Table'!D756,'Master List'!$B$45:$C$143,2,FALSE)</f>
        <v>#N/A</v>
      </c>
      <c r="F756" t="e">
        <f>VLOOKUP('Reported Performance Table'!C756,'Master List'!$B$22:$D$42,3,FALSE)</f>
        <v>#N/A</v>
      </c>
      <c r="G756" s="100" t="e">
        <f>VLOOKUP('Reported Performance Table'!B756,'Master List'!$B$11:$D$19,3,FALSE)</f>
        <v>#N/A</v>
      </c>
      <c r="H756" t="e">
        <f t="shared" si="11"/>
        <v>#N/A</v>
      </c>
      <c r="I756" t="e">
        <f>IF(VLOOKUP('Reported Performance Table'!D756,'Master List'!$B$45:$D$143,3,FALSE)="","No",VLOOKUP('Reported Performance Table'!D756,'Master List'!$B$45:$D$143,3,FALSE))</f>
        <v>#N/A</v>
      </c>
      <c r="J756" s="178" t="str">
        <f>IF('Reported Performance Table'!D756="","",
  IF('Reported Performance Table'!E756="Yes",
   IF('Reported Performance Table'!F756="Premium","Premium_LUNA_CCT","LUNA_CCT"),
   IF('Reported Performance Table'!B756="Outdoor Luminaires",
    IF(OR('Reported Performance Table'!D756="Fuel Pump Canopy Luminaires",'Reported Performance Table'!D756="Sports Lighting"),
     IF('Reported Performance Table'!F756="Premium","Premium_Sports_and_Fuel_Pump_CCT", "Sports_and_Fuel_Pump_CCT"),
     IF('Reported Performance Table'!F756="Premium","Premium_Outdoor_CCT","Outdoor_CCT")),
    IF('Reported Performance Table'!F756="Premium","Premium_CCT","Reported_CCT"))))</f>
        <v/>
      </c>
      <c r="K756" t="str">
        <f>IF('Reported Performance Table'!D756="","",IF(J756="LUNA_CCT",VLOOKUP('Reported Performance Table'!D756,'Master List'!$B$45:$E$143,4,FALSE),"Reported_BUG"))</f>
        <v/>
      </c>
      <c r="L756" t="str">
        <f>IF('Reported Performance Table'!D756="","",IF(AND('Reported Performance Table'!$E756="Yes",OR('Reported Performance Table'!$D756='Master List'!$B$45,'Reported Performance Table'!$D756='Master List'!$B$46,'Reported Performance Table'!$D756='Master List'!$B$47,'Reported Performance Table'!$D756='Master List'!$B$49,'Reported Performance Table'!$D756='Master List'!$B$51,'Reported Performance Table'!$D756='Master List'!$B$115,'Reported Performance Table'!$D756='Master List'!$B$118,'Reported Performance Table'!$D756='Master List'!$B$142)),"LUNA_Dimming","Dimming_Capability_and_Range"))</f>
        <v/>
      </c>
    </row>
    <row r="757" spans="1:12" x14ac:dyDescent="0.25">
      <c r="A757" s="54">
        <v>764</v>
      </c>
      <c r="B757" s="55"/>
      <c r="D757" s="21" t="e">
        <f>VLOOKUP('Reported Performance Table'!C757,'Master List'!$B$22:$C$41,2,FALSE)</f>
        <v>#N/A</v>
      </c>
      <c r="E757" t="e">
        <f>VLOOKUP('Reported Performance Table'!D757,'Master List'!$B$45:$C$143,2,FALSE)</f>
        <v>#N/A</v>
      </c>
      <c r="F757" t="e">
        <f>VLOOKUP('Reported Performance Table'!C757,'Master List'!$B$22:$D$42,3,FALSE)</f>
        <v>#N/A</v>
      </c>
      <c r="G757" s="100" t="e">
        <f>VLOOKUP('Reported Performance Table'!B757,'Master List'!$B$11:$D$19,3,FALSE)</f>
        <v>#N/A</v>
      </c>
      <c r="H757" t="e">
        <f t="shared" si="11"/>
        <v>#N/A</v>
      </c>
      <c r="I757" t="e">
        <f>IF(VLOOKUP('Reported Performance Table'!D757,'Master List'!$B$45:$D$143,3,FALSE)="","No",VLOOKUP('Reported Performance Table'!D757,'Master List'!$B$45:$D$143,3,FALSE))</f>
        <v>#N/A</v>
      </c>
      <c r="J757" s="178" t="str">
        <f>IF('Reported Performance Table'!D757="","",
  IF('Reported Performance Table'!E757="Yes",
   IF('Reported Performance Table'!F757="Premium","Premium_LUNA_CCT","LUNA_CCT"),
   IF('Reported Performance Table'!B757="Outdoor Luminaires",
    IF(OR('Reported Performance Table'!D757="Fuel Pump Canopy Luminaires",'Reported Performance Table'!D757="Sports Lighting"),
     IF('Reported Performance Table'!F757="Premium","Premium_Sports_and_Fuel_Pump_CCT", "Sports_and_Fuel_Pump_CCT"),
     IF('Reported Performance Table'!F757="Premium","Premium_Outdoor_CCT","Outdoor_CCT")),
    IF('Reported Performance Table'!F757="Premium","Premium_CCT","Reported_CCT"))))</f>
        <v/>
      </c>
      <c r="K757" t="str">
        <f>IF('Reported Performance Table'!D757="","",IF(J757="LUNA_CCT",VLOOKUP('Reported Performance Table'!D757,'Master List'!$B$45:$E$143,4,FALSE),"Reported_BUG"))</f>
        <v/>
      </c>
      <c r="L757" t="str">
        <f>IF('Reported Performance Table'!D757="","",IF(AND('Reported Performance Table'!$E757="Yes",OR('Reported Performance Table'!$D757='Master List'!$B$45,'Reported Performance Table'!$D757='Master List'!$B$46,'Reported Performance Table'!$D757='Master List'!$B$47,'Reported Performance Table'!$D757='Master List'!$B$49,'Reported Performance Table'!$D757='Master List'!$B$51,'Reported Performance Table'!$D757='Master List'!$B$115,'Reported Performance Table'!$D757='Master List'!$B$118,'Reported Performance Table'!$D757='Master List'!$B$142)),"LUNA_Dimming","Dimming_Capability_and_Range"))</f>
        <v/>
      </c>
    </row>
    <row r="758" spans="1:12" x14ac:dyDescent="0.25">
      <c r="A758" s="54">
        <v>765</v>
      </c>
      <c r="B758" s="55"/>
      <c r="D758" s="21" t="e">
        <f>VLOOKUP('Reported Performance Table'!C758,'Master List'!$B$22:$C$41,2,FALSE)</f>
        <v>#N/A</v>
      </c>
      <c r="E758" t="e">
        <f>VLOOKUP('Reported Performance Table'!D758,'Master List'!$B$45:$C$143,2,FALSE)</f>
        <v>#N/A</v>
      </c>
      <c r="F758" t="e">
        <f>VLOOKUP('Reported Performance Table'!C758,'Master List'!$B$22:$D$42,3,FALSE)</f>
        <v>#N/A</v>
      </c>
      <c r="G758" s="100" t="e">
        <f>VLOOKUP('Reported Performance Table'!B758,'Master List'!$B$11:$D$19,3,FALSE)</f>
        <v>#N/A</v>
      </c>
      <c r="H758" t="e">
        <f t="shared" si="11"/>
        <v>#N/A</v>
      </c>
      <c r="I758" t="e">
        <f>IF(VLOOKUP('Reported Performance Table'!D758,'Master List'!$B$45:$D$143,3,FALSE)="","No",VLOOKUP('Reported Performance Table'!D758,'Master List'!$B$45:$D$143,3,FALSE))</f>
        <v>#N/A</v>
      </c>
      <c r="J758" s="178" t="str">
        <f>IF('Reported Performance Table'!D758="","",
  IF('Reported Performance Table'!E758="Yes",
   IF('Reported Performance Table'!F758="Premium","Premium_LUNA_CCT","LUNA_CCT"),
   IF('Reported Performance Table'!B758="Outdoor Luminaires",
    IF(OR('Reported Performance Table'!D758="Fuel Pump Canopy Luminaires",'Reported Performance Table'!D758="Sports Lighting"),
     IF('Reported Performance Table'!F758="Premium","Premium_Sports_and_Fuel_Pump_CCT", "Sports_and_Fuel_Pump_CCT"),
     IF('Reported Performance Table'!F758="Premium","Premium_Outdoor_CCT","Outdoor_CCT")),
    IF('Reported Performance Table'!F758="Premium","Premium_CCT","Reported_CCT"))))</f>
        <v/>
      </c>
      <c r="K758" t="str">
        <f>IF('Reported Performance Table'!D758="","",IF(J758="LUNA_CCT",VLOOKUP('Reported Performance Table'!D758,'Master List'!$B$45:$E$143,4,FALSE),"Reported_BUG"))</f>
        <v/>
      </c>
      <c r="L758" t="str">
        <f>IF('Reported Performance Table'!D758="","",IF(AND('Reported Performance Table'!$E758="Yes",OR('Reported Performance Table'!$D758='Master List'!$B$45,'Reported Performance Table'!$D758='Master List'!$B$46,'Reported Performance Table'!$D758='Master List'!$B$47,'Reported Performance Table'!$D758='Master List'!$B$49,'Reported Performance Table'!$D758='Master List'!$B$51,'Reported Performance Table'!$D758='Master List'!$B$115,'Reported Performance Table'!$D758='Master List'!$B$118,'Reported Performance Table'!$D758='Master List'!$B$142)),"LUNA_Dimming","Dimming_Capability_and_Range"))</f>
        <v/>
      </c>
    </row>
    <row r="759" spans="1:12" x14ac:dyDescent="0.25">
      <c r="A759" s="54">
        <v>766</v>
      </c>
      <c r="B759" s="55"/>
      <c r="D759" s="21" t="e">
        <f>VLOOKUP('Reported Performance Table'!C759,'Master List'!$B$22:$C$41,2,FALSE)</f>
        <v>#N/A</v>
      </c>
      <c r="E759" t="e">
        <f>VLOOKUP('Reported Performance Table'!D759,'Master List'!$B$45:$C$143,2,FALSE)</f>
        <v>#N/A</v>
      </c>
      <c r="F759" t="e">
        <f>VLOOKUP('Reported Performance Table'!C759,'Master List'!$B$22:$D$42,3,FALSE)</f>
        <v>#N/A</v>
      </c>
      <c r="G759" s="100" t="e">
        <f>VLOOKUP('Reported Performance Table'!B759,'Master List'!$B$11:$D$19,3,FALSE)</f>
        <v>#N/A</v>
      </c>
      <c r="H759" t="e">
        <f t="shared" si="11"/>
        <v>#N/A</v>
      </c>
      <c r="I759" t="e">
        <f>IF(VLOOKUP('Reported Performance Table'!D759,'Master List'!$B$45:$D$143,3,FALSE)="","No",VLOOKUP('Reported Performance Table'!D759,'Master List'!$B$45:$D$143,3,FALSE))</f>
        <v>#N/A</v>
      </c>
      <c r="J759" s="178" t="str">
        <f>IF('Reported Performance Table'!D759="","",
  IF('Reported Performance Table'!E759="Yes",
   IF('Reported Performance Table'!F759="Premium","Premium_LUNA_CCT","LUNA_CCT"),
   IF('Reported Performance Table'!B759="Outdoor Luminaires",
    IF(OR('Reported Performance Table'!D759="Fuel Pump Canopy Luminaires",'Reported Performance Table'!D759="Sports Lighting"),
     IF('Reported Performance Table'!F759="Premium","Premium_Sports_and_Fuel_Pump_CCT", "Sports_and_Fuel_Pump_CCT"),
     IF('Reported Performance Table'!F759="Premium","Premium_Outdoor_CCT","Outdoor_CCT")),
    IF('Reported Performance Table'!F759="Premium","Premium_CCT","Reported_CCT"))))</f>
        <v/>
      </c>
      <c r="K759" t="str">
        <f>IF('Reported Performance Table'!D759="","",IF(J759="LUNA_CCT",VLOOKUP('Reported Performance Table'!D759,'Master List'!$B$45:$E$143,4,FALSE),"Reported_BUG"))</f>
        <v/>
      </c>
      <c r="L759" t="str">
        <f>IF('Reported Performance Table'!D759="","",IF(AND('Reported Performance Table'!$E759="Yes",OR('Reported Performance Table'!$D759='Master List'!$B$45,'Reported Performance Table'!$D759='Master List'!$B$46,'Reported Performance Table'!$D759='Master List'!$B$47,'Reported Performance Table'!$D759='Master List'!$B$49,'Reported Performance Table'!$D759='Master List'!$B$51,'Reported Performance Table'!$D759='Master List'!$B$115,'Reported Performance Table'!$D759='Master List'!$B$118,'Reported Performance Table'!$D759='Master List'!$B$142)),"LUNA_Dimming","Dimming_Capability_and_Range"))</f>
        <v/>
      </c>
    </row>
    <row r="760" spans="1:12" x14ac:dyDescent="0.25">
      <c r="A760" s="54">
        <v>767</v>
      </c>
      <c r="B760" s="55"/>
      <c r="D760" s="21" t="e">
        <f>VLOOKUP('Reported Performance Table'!C760,'Master List'!$B$22:$C$41,2,FALSE)</f>
        <v>#N/A</v>
      </c>
      <c r="E760" t="e">
        <f>VLOOKUP('Reported Performance Table'!D760,'Master List'!$B$45:$C$143,2,FALSE)</f>
        <v>#N/A</v>
      </c>
      <c r="F760" t="e">
        <f>VLOOKUP('Reported Performance Table'!C760,'Master List'!$B$22:$D$42,3,FALSE)</f>
        <v>#N/A</v>
      </c>
      <c r="G760" s="100" t="e">
        <f>VLOOKUP('Reported Performance Table'!B760,'Master List'!$B$11:$D$19,3,FALSE)</f>
        <v>#N/A</v>
      </c>
      <c r="H760" t="e">
        <f t="shared" si="11"/>
        <v>#N/A</v>
      </c>
      <c r="I760" t="e">
        <f>IF(VLOOKUP('Reported Performance Table'!D760,'Master List'!$B$45:$D$143,3,FALSE)="","No",VLOOKUP('Reported Performance Table'!D760,'Master List'!$B$45:$D$143,3,FALSE))</f>
        <v>#N/A</v>
      </c>
      <c r="J760" s="178" t="str">
        <f>IF('Reported Performance Table'!D760="","",
  IF('Reported Performance Table'!E760="Yes",
   IF('Reported Performance Table'!F760="Premium","Premium_LUNA_CCT","LUNA_CCT"),
   IF('Reported Performance Table'!B760="Outdoor Luminaires",
    IF(OR('Reported Performance Table'!D760="Fuel Pump Canopy Luminaires",'Reported Performance Table'!D760="Sports Lighting"),
     IF('Reported Performance Table'!F760="Premium","Premium_Sports_and_Fuel_Pump_CCT", "Sports_and_Fuel_Pump_CCT"),
     IF('Reported Performance Table'!F760="Premium","Premium_Outdoor_CCT","Outdoor_CCT")),
    IF('Reported Performance Table'!F760="Premium","Premium_CCT","Reported_CCT"))))</f>
        <v/>
      </c>
      <c r="K760" t="str">
        <f>IF('Reported Performance Table'!D760="","",IF(J760="LUNA_CCT",VLOOKUP('Reported Performance Table'!D760,'Master List'!$B$45:$E$143,4,FALSE),"Reported_BUG"))</f>
        <v/>
      </c>
      <c r="L760" t="str">
        <f>IF('Reported Performance Table'!D760="","",IF(AND('Reported Performance Table'!$E760="Yes",OR('Reported Performance Table'!$D760='Master List'!$B$45,'Reported Performance Table'!$D760='Master List'!$B$46,'Reported Performance Table'!$D760='Master List'!$B$47,'Reported Performance Table'!$D760='Master List'!$B$49,'Reported Performance Table'!$D760='Master List'!$B$51,'Reported Performance Table'!$D760='Master List'!$B$115,'Reported Performance Table'!$D760='Master List'!$B$118,'Reported Performance Table'!$D760='Master List'!$B$142)),"LUNA_Dimming","Dimming_Capability_and_Range"))</f>
        <v/>
      </c>
    </row>
    <row r="761" spans="1:12" x14ac:dyDescent="0.25">
      <c r="A761" s="54">
        <v>768</v>
      </c>
      <c r="B761" s="55"/>
      <c r="D761" s="21" t="e">
        <f>VLOOKUP('Reported Performance Table'!C761,'Master List'!$B$22:$C$41,2,FALSE)</f>
        <v>#N/A</v>
      </c>
      <c r="E761" t="e">
        <f>VLOOKUP('Reported Performance Table'!D761,'Master List'!$B$45:$C$143,2,FALSE)</f>
        <v>#N/A</v>
      </c>
      <c r="F761" t="e">
        <f>VLOOKUP('Reported Performance Table'!C761,'Master List'!$B$22:$D$42,3,FALSE)</f>
        <v>#N/A</v>
      </c>
      <c r="G761" s="100" t="e">
        <f>VLOOKUP('Reported Performance Table'!B761,'Master List'!$B$11:$D$19,3,FALSE)</f>
        <v>#N/A</v>
      </c>
      <c r="H761" t="e">
        <f t="shared" si="11"/>
        <v>#N/A</v>
      </c>
      <c r="I761" t="e">
        <f>IF(VLOOKUP('Reported Performance Table'!D761,'Master List'!$B$45:$D$143,3,FALSE)="","No",VLOOKUP('Reported Performance Table'!D761,'Master List'!$B$45:$D$143,3,FALSE))</f>
        <v>#N/A</v>
      </c>
      <c r="J761" s="178" t="str">
        <f>IF('Reported Performance Table'!D761="","",
  IF('Reported Performance Table'!E761="Yes",
   IF('Reported Performance Table'!F761="Premium","Premium_LUNA_CCT","LUNA_CCT"),
   IF('Reported Performance Table'!B761="Outdoor Luminaires",
    IF(OR('Reported Performance Table'!D761="Fuel Pump Canopy Luminaires",'Reported Performance Table'!D761="Sports Lighting"),
     IF('Reported Performance Table'!F761="Premium","Premium_Sports_and_Fuel_Pump_CCT", "Sports_and_Fuel_Pump_CCT"),
     IF('Reported Performance Table'!F761="Premium","Premium_Outdoor_CCT","Outdoor_CCT")),
    IF('Reported Performance Table'!F761="Premium","Premium_CCT","Reported_CCT"))))</f>
        <v/>
      </c>
      <c r="K761" t="str">
        <f>IF('Reported Performance Table'!D761="","",IF(J761="LUNA_CCT",VLOOKUP('Reported Performance Table'!D761,'Master List'!$B$45:$E$143,4,FALSE),"Reported_BUG"))</f>
        <v/>
      </c>
      <c r="L761" t="str">
        <f>IF('Reported Performance Table'!D761="","",IF(AND('Reported Performance Table'!$E761="Yes",OR('Reported Performance Table'!$D761='Master List'!$B$45,'Reported Performance Table'!$D761='Master List'!$B$46,'Reported Performance Table'!$D761='Master List'!$B$47,'Reported Performance Table'!$D761='Master List'!$B$49,'Reported Performance Table'!$D761='Master List'!$B$51,'Reported Performance Table'!$D761='Master List'!$B$115,'Reported Performance Table'!$D761='Master List'!$B$118,'Reported Performance Table'!$D761='Master List'!$B$142)),"LUNA_Dimming","Dimming_Capability_and_Range"))</f>
        <v/>
      </c>
    </row>
    <row r="762" spans="1:12" x14ac:dyDescent="0.25">
      <c r="A762" s="54">
        <v>769</v>
      </c>
      <c r="B762" s="55"/>
      <c r="D762" s="21" t="e">
        <f>VLOOKUP('Reported Performance Table'!C762,'Master List'!$B$22:$C$41,2,FALSE)</f>
        <v>#N/A</v>
      </c>
      <c r="E762" t="e">
        <f>VLOOKUP('Reported Performance Table'!D762,'Master List'!$B$45:$C$143,2,FALSE)</f>
        <v>#N/A</v>
      </c>
      <c r="F762" t="e">
        <f>VLOOKUP('Reported Performance Table'!C762,'Master List'!$B$22:$D$42,3,FALSE)</f>
        <v>#N/A</v>
      </c>
      <c r="G762" s="100" t="e">
        <f>VLOOKUP('Reported Performance Table'!B762,'Master List'!$B$11:$D$19,3,FALSE)</f>
        <v>#N/A</v>
      </c>
      <c r="H762" t="e">
        <f t="shared" si="11"/>
        <v>#N/A</v>
      </c>
      <c r="I762" t="e">
        <f>IF(VLOOKUP('Reported Performance Table'!D762,'Master List'!$B$45:$D$143,3,FALSE)="","No",VLOOKUP('Reported Performance Table'!D762,'Master List'!$B$45:$D$143,3,FALSE))</f>
        <v>#N/A</v>
      </c>
      <c r="J762" s="178" t="str">
        <f>IF('Reported Performance Table'!D762="","",
  IF('Reported Performance Table'!E762="Yes",
   IF('Reported Performance Table'!F762="Premium","Premium_LUNA_CCT","LUNA_CCT"),
   IF('Reported Performance Table'!B762="Outdoor Luminaires",
    IF(OR('Reported Performance Table'!D762="Fuel Pump Canopy Luminaires",'Reported Performance Table'!D762="Sports Lighting"),
     IF('Reported Performance Table'!F762="Premium","Premium_Sports_and_Fuel_Pump_CCT", "Sports_and_Fuel_Pump_CCT"),
     IF('Reported Performance Table'!F762="Premium","Premium_Outdoor_CCT","Outdoor_CCT")),
    IF('Reported Performance Table'!F762="Premium","Premium_CCT","Reported_CCT"))))</f>
        <v/>
      </c>
      <c r="K762" t="str">
        <f>IF('Reported Performance Table'!D762="","",IF(J762="LUNA_CCT",VLOOKUP('Reported Performance Table'!D762,'Master List'!$B$45:$E$143,4,FALSE),"Reported_BUG"))</f>
        <v/>
      </c>
      <c r="L762" t="str">
        <f>IF('Reported Performance Table'!D762="","",IF(AND('Reported Performance Table'!$E762="Yes",OR('Reported Performance Table'!$D762='Master List'!$B$45,'Reported Performance Table'!$D762='Master List'!$B$46,'Reported Performance Table'!$D762='Master List'!$B$47,'Reported Performance Table'!$D762='Master List'!$B$49,'Reported Performance Table'!$D762='Master List'!$B$51,'Reported Performance Table'!$D762='Master List'!$B$115,'Reported Performance Table'!$D762='Master List'!$B$118,'Reported Performance Table'!$D762='Master List'!$B$142)),"LUNA_Dimming","Dimming_Capability_and_Range"))</f>
        <v/>
      </c>
    </row>
    <row r="763" spans="1:12" x14ac:dyDescent="0.25">
      <c r="A763" s="54">
        <v>770</v>
      </c>
      <c r="B763" s="55"/>
      <c r="D763" s="21" t="e">
        <f>VLOOKUP('Reported Performance Table'!C763,'Master List'!$B$22:$C$41,2,FALSE)</f>
        <v>#N/A</v>
      </c>
      <c r="E763" t="e">
        <f>VLOOKUP('Reported Performance Table'!D763,'Master List'!$B$45:$C$143,2,FALSE)</f>
        <v>#N/A</v>
      </c>
      <c r="F763" t="e">
        <f>VLOOKUP('Reported Performance Table'!C763,'Master List'!$B$22:$D$42,3,FALSE)</f>
        <v>#N/A</v>
      </c>
      <c r="G763" s="100" t="e">
        <f>VLOOKUP('Reported Performance Table'!B763,'Master List'!$B$11:$D$19,3,FALSE)</f>
        <v>#N/A</v>
      </c>
      <c r="H763" t="e">
        <f t="shared" si="11"/>
        <v>#N/A</v>
      </c>
      <c r="I763" t="e">
        <f>IF(VLOOKUP('Reported Performance Table'!D763,'Master List'!$B$45:$D$143,3,FALSE)="","No",VLOOKUP('Reported Performance Table'!D763,'Master List'!$B$45:$D$143,3,FALSE))</f>
        <v>#N/A</v>
      </c>
      <c r="J763" s="178" t="str">
        <f>IF('Reported Performance Table'!D763="","",
  IF('Reported Performance Table'!E763="Yes",
   IF('Reported Performance Table'!F763="Premium","Premium_LUNA_CCT","LUNA_CCT"),
   IF('Reported Performance Table'!B763="Outdoor Luminaires",
    IF(OR('Reported Performance Table'!D763="Fuel Pump Canopy Luminaires",'Reported Performance Table'!D763="Sports Lighting"),
     IF('Reported Performance Table'!F763="Premium","Premium_Sports_and_Fuel_Pump_CCT", "Sports_and_Fuel_Pump_CCT"),
     IF('Reported Performance Table'!F763="Premium","Premium_Outdoor_CCT","Outdoor_CCT")),
    IF('Reported Performance Table'!F763="Premium","Premium_CCT","Reported_CCT"))))</f>
        <v/>
      </c>
      <c r="K763" t="str">
        <f>IF('Reported Performance Table'!D763="","",IF(J763="LUNA_CCT",VLOOKUP('Reported Performance Table'!D763,'Master List'!$B$45:$E$143,4,FALSE),"Reported_BUG"))</f>
        <v/>
      </c>
      <c r="L763" t="str">
        <f>IF('Reported Performance Table'!D763="","",IF(AND('Reported Performance Table'!$E763="Yes",OR('Reported Performance Table'!$D763='Master List'!$B$45,'Reported Performance Table'!$D763='Master List'!$B$46,'Reported Performance Table'!$D763='Master List'!$B$47,'Reported Performance Table'!$D763='Master List'!$B$49,'Reported Performance Table'!$D763='Master List'!$B$51,'Reported Performance Table'!$D763='Master List'!$B$115,'Reported Performance Table'!$D763='Master List'!$B$118,'Reported Performance Table'!$D763='Master List'!$B$142)),"LUNA_Dimming","Dimming_Capability_and_Range"))</f>
        <v/>
      </c>
    </row>
    <row r="764" spans="1:12" x14ac:dyDescent="0.25">
      <c r="A764" s="54">
        <v>771</v>
      </c>
      <c r="B764" s="55"/>
      <c r="D764" s="21" t="e">
        <f>VLOOKUP('Reported Performance Table'!C764,'Master List'!$B$22:$C$41,2,FALSE)</f>
        <v>#N/A</v>
      </c>
      <c r="E764" t="e">
        <f>VLOOKUP('Reported Performance Table'!D764,'Master List'!$B$45:$C$143,2,FALSE)</f>
        <v>#N/A</v>
      </c>
      <c r="F764" t="e">
        <f>VLOOKUP('Reported Performance Table'!C764,'Master List'!$B$22:$D$42,3,FALSE)</f>
        <v>#N/A</v>
      </c>
      <c r="G764" s="100" t="e">
        <f>VLOOKUP('Reported Performance Table'!B764,'Master List'!$B$11:$D$19,3,FALSE)</f>
        <v>#N/A</v>
      </c>
      <c r="H764" t="e">
        <f t="shared" si="11"/>
        <v>#N/A</v>
      </c>
      <c r="I764" t="e">
        <f>IF(VLOOKUP('Reported Performance Table'!D764,'Master List'!$B$45:$D$143,3,FALSE)="","No",VLOOKUP('Reported Performance Table'!D764,'Master List'!$B$45:$D$143,3,FALSE))</f>
        <v>#N/A</v>
      </c>
      <c r="J764" s="178" t="str">
        <f>IF('Reported Performance Table'!D764="","",
  IF('Reported Performance Table'!E764="Yes",
   IF('Reported Performance Table'!F764="Premium","Premium_LUNA_CCT","LUNA_CCT"),
   IF('Reported Performance Table'!B764="Outdoor Luminaires",
    IF(OR('Reported Performance Table'!D764="Fuel Pump Canopy Luminaires",'Reported Performance Table'!D764="Sports Lighting"),
     IF('Reported Performance Table'!F764="Premium","Premium_Sports_and_Fuel_Pump_CCT", "Sports_and_Fuel_Pump_CCT"),
     IF('Reported Performance Table'!F764="Premium","Premium_Outdoor_CCT","Outdoor_CCT")),
    IF('Reported Performance Table'!F764="Premium","Premium_CCT","Reported_CCT"))))</f>
        <v/>
      </c>
      <c r="K764" t="str">
        <f>IF('Reported Performance Table'!D764="","",IF(J764="LUNA_CCT",VLOOKUP('Reported Performance Table'!D764,'Master List'!$B$45:$E$143,4,FALSE),"Reported_BUG"))</f>
        <v/>
      </c>
      <c r="L764" t="str">
        <f>IF('Reported Performance Table'!D764="","",IF(AND('Reported Performance Table'!$E764="Yes",OR('Reported Performance Table'!$D764='Master List'!$B$45,'Reported Performance Table'!$D764='Master List'!$B$46,'Reported Performance Table'!$D764='Master List'!$B$47,'Reported Performance Table'!$D764='Master List'!$B$49,'Reported Performance Table'!$D764='Master List'!$B$51,'Reported Performance Table'!$D764='Master List'!$B$115,'Reported Performance Table'!$D764='Master List'!$B$118,'Reported Performance Table'!$D764='Master List'!$B$142)),"LUNA_Dimming","Dimming_Capability_and_Range"))</f>
        <v/>
      </c>
    </row>
    <row r="765" spans="1:12" x14ac:dyDescent="0.25">
      <c r="A765" s="54">
        <v>772</v>
      </c>
      <c r="B765" s="55"/>
      <c r="D765" s="21" t="e">
        <f>VLOOKUP('Reported Performance Table'!C765,'Master List'!$B$22:$C$41,2,FALSE)</f>
        <v>#N/A</v>
      </c>
      <c r="E765" t="e">
        <f>VLOOKUP('Reported Performance Table'!D765,'Master List'!$B$45:$C$143,2,FALSE)</f>
        <v>#N/A</v>
      </c>
      <c r="F765" t="e">
        <f>VLOOKUP('Reported Performance Table'!C765,'Master List'!$B$22:$D$42,3,FALSE)</f>
        <v>#N/A</v>
      </c>
      <c r="G765" s="100" t="e">
        <f>VLOOKUP('Reported Performance Table'!B765,'Master List'!$B$11:$D$19,3,FALSE)</f>
        <v>#N/A</v>
      </c>
      <c r="H765" t="e">
        <f t="shared" si="11"/>
        <v>#N/A</v>
      </c>
      <c r="I765" t="e">
        <f>IF(VLOOKUP('Reported Performance Table'!D765,'Master List'!$B$45:$D$143,3,FALSE)="","No",VLOOKUP('Reported Performance Table'!D765,'Master List'!$B$45:$D$143,3,FALSE))</f>
        <v>#N/A</v>
      </c>
      <c r="J765" s="178" t="str">
        <f>IF('Reported Performance Table'!D765="","",
  IF('Reported Performance Table'!E765="Yes",
   IF('Reported Performance Table'!F765="Premium","Premium_LUNA_CCT","LUNA_CCT"),
   IF('Reported Performance Table'!B765="Outdoor Luminaires",
    IF(OR('Reported Performance Table'!D765="Fuel Pump Canopy Luminaires",'Reported Performance Table'!D765="Sports Lighting"),
     IF('Reported Performance Table'!F765="Premium","Premium_Sports_and_Fuel_Pump_CCT", "Sports_and_Fuel_Pump_CCT"),
     IF('Reported Performance Table'!F765="Premium","Premium_Outdoor_CCT","Outdoor_CCT")),
    IF('Reported Performance Table'!F765="Premium","Premium_CCT","Reported_CCT"))))</f>
        <v/>
      </c>
      <c r="K765" t="str">
        <f>IF('Reported Performance Table'!D765="","",IF(J765="LUNA_CCT",VLOOKUP('Reported Performance Table'!D765,'Master List'!$B$45:$E$143,4,FALSE),"Reported_BUG"))</f>
        <v/>
      </c>
      <c r="L765" t="str">
        <f>IF('Reported Performance Table'!D765="","",IF(AND('Reported Performance Table'!$E765="Yes",OR('Reported Performance Table'!$D765='Master List'!$B$45,'Reported Performance Table'!$D765='Master List'!$B$46,'Reported Performance Table'!$D765='Master List'!$B$47,'Reported Performance Table'!$D765='Master List'!$B$49,'Reported Performance Table'!$D765='Master List'!$B$51,'Reported Performance Table'!$D765='Master List'!$B$115,'Reported Performance Table'!$D765='Master List'!$B$118,'Reported Performance Table'!$D765='Master List'!$B$142)),"LUNA_Dimming","Dimming_Capability_and_Range"))</f>
        <v/>
      </c>
    </row>
    <row r="766" spans="1:12" x14ac:dyDescent="0.25">
      <c r="A766" s="54">
        <v>773</v>
      </c>
      <c r="B766" s="55"/>
      <c r="D766" s="21" t="e">
        <f>VLOOKUP('Reported Performance Table'!C766,'Master List'!$B$22:$C$41,2,FALSE)</f>
        <v>#N/A</v>
      </c>
      <c r="E766" t="e">
        <f>VLOOKUP('Reported Performance Table'!D766,'Master List'!$B$45:$C$143,2,FALSE)</f>
        <v>#N/A</v>
      </c>
      <c r="F766" t="e">
        <f>VLOOKUP('Reported Performance Table'!C766,'Master List'!$B$22:$D$42,3,FALSE)</f>
        <v>#N/A</v>
      </c>
      <c r="G766" s="100" t="e">
        <f>VLOOKUP('Reported Performance Table'!B766,'Master List'!$B$11:$D$19,3,FALSE)</f>
        <v>#N/A</v>
      </c>
      <c r="H766" t="e">
        <f t="shared" si="11"/>
        <v>#N/A</v>
      </c>
      <c r="I766" t="e">
        <f>IF(VLOOKUP('Reported Performance Table'!D766,'Master List'!$B$45:$D$143,3,FALSE)="","No",VLOOKUP('Reported Performance Table'!D766,'Master List'!$B$45:$D$143,3,FALSE))</f>
        <v>#N/A</v>
      </c>
      <c r="J766" s="178" t="str">
        <f>IF('Reported Performance Table'!D766="","",
  IF('Reported Performance Table'!E766="Yes",
   IF('Reported Performance Table'!F766="Premium","Premium_LUNA_CCT","LUNA_CCT"),
   IF('Reported Performance Table'!B766="Outdoor Luminaires",
    IF(OR('Reported Performance Table'!D766="Fuel Pump Canopy Luminaires",'Reported Performance Table'!D766="Sports Lighting"),
     IF('Reported Performance Table'!F766="Premium","Premium_Sports_and_Fuel_Pump_CCT", "Sports_and_Fuel_Pump_CCT"),
     IF('Reported Performance Table'!F766="Premium","Premium_Outdoor_CCT","Outdoor_CCT")),
    IF('Reported Performance Table'!F766="Premium","Premium_CCT","Reported_CCT"))))</f>
        <v/>
      </c>
      <c r="K766" t="str">
        <f>IF('Reported Performance Table'!D766="","",IF(J766="LUNA_CCT",VLOOKUP('Reported Performance Table'!D766,'Master List'!$B$45:$E$143,4,FALSE),"Reported_BUG"))</f>
        <v/>
      </c>
      <c r="L766" t="str">
        <f>IF('Reported Performance Table'!D766="","",IF(AND('Reported Performance Table'!$E766="Yes",OR('Reported Performance Table'!$D766='Master List'!$B$45,'Reported Performance Table'!$D766='Master List'!$B$46,'Reported Performance Table'!$D766='Master List'!$B$47,'Reported Performance Table'!$D766='Master List'!$B$49,'Reported Performance Table'!$D766='Master List'!$B$51,'Reported Performance Table'!$D766='Master List'!$B$115,'Reported Performance Table'!$D766='Master List'!$B$118,'Reported Performance Table'!$D766='Master List'!$B$142)),"LUNA_Dimming","Dimming_Capability_and_Range"))</f>
        <v/>
      </c>
    </row>
    <row r="767" spans="1:12" x14ac:dyDescent="0.25">
      <c r="A767" s="54">
        <v>774</v>
      </c>
      <c r="B767" s="55"/>
      <c r="D767" s="21" t="e">
        <f>VLOOKUP('Reported Performance Table'!C767,'Master List'!$B$22:$C$41,2,FALSE)</f>
        <v>#N/A</v>
      </c>
      <c r="E767" t="e">
        <f>VLOOKUP('Reported Performance Table'!D767,'Master List'!$B$45:$C$143,2,FALSE)</f>
        <v>#N/A</v>
      </c>
      <c r="F767" t="e">
        <f>VLOOKUP('Reported Performance Table'!C767,'Master List'!$B$22:$D$42,3,FALSE)</f>
        <v>#N/A</v>
      </c>
      <c r="G767" s="100" t="e">
        <f>VLOOKUP('Reported Performance Table'!B767,'Master List'!$B$11:$D$19,3,FALSE)</f>
        <v>#N/A</v>
      </c>
      <c r="H767" t="e">
        <f t="shared" si="11"/>
        <v>#N/A</v>
      </c>
      <c r="I767" t="e">
        <f>IF(VLOOKUP('Reported Performance Table'!D767,'Master List'!$B$45:$D$143,3,FALSE)="","No",VLOOKUP('Reported Performance Table'!D767,'Master List'!$B$45:$D$143,3,FALSE))</f>
        <v>#N/A</v>
      </c>
      <c r="J767" s="178" t="str">
        <f>IF('Reported Performance Table'!D767="","",
  IF('Reported Performance Table'!E767="Yes",
   IF('Reported Performance Table'!F767="Premium","Premium_LUNA_CCT","LUNA_CCT"),
   IF('Reported Performance Table'!B767="Outdoor Luminaires",
    IF(OR('Reported Performance Table'!D767="Fuel Pump Canopy Luminaires",'Reported Performance Table'!D767="Sports Lighting"),
     IF('Reported Performance Table'!F767="Premium","Premium_Sports_and_Fuel_Pump_CCT", "Sports_and_Fuel_Pump_CCT"),
     IF('Reported Performance Table'!F767="Premium","Premium_Outdoor_CCT","Outdoor_CCT")),
    IF('Reported Performance Table'!F767="Premium","Premium_CCT","Reported_CCT"))))</f>
        <v/>
      </c>
      <c r="K767" t="str">
        <f>IF('Reported Performance Table'!D767="","",IF(J767="LUNA_CCT",VLOOKUP('Reported Performance Table'!D767,'Master List'!$B$45:$E$143,4,FALSE),"Reported_BUG"))</f>
        <v/>
      </c>
      <c r="L767" t="str">
        <f>IF('Reported Performance Table'!D767="","",IF(AND('Reported Performance Table'!$E767="Yes",OR('Reported Performance Table'!$D767='Master List'!$B$45,'Reported Performance Table'!$D767='Master List'!$B$46,'Reported Performance Table'!$D767='Master List'!$B$47,'Reported Performance Table'!$D767='Master List'!$B$49,'Reported Performance Table'!$D767='Master List'!$B$51,'Reported Performance Table'!$D767='Master List'!$B$115,'Reported Performance Table'!$D767='Master List'!$B$118,'Reported Performance Table'!$D767='Master List'!$B$142)),"LUNA_Dimming","Dimming_Capability_and_Range"))</f>
        <v/>
      </c>
    </row>
    <row r="768" spans="1:12" x14ac:dyDescent="0.25">
      <c r="A768" s="54">
        <v>775</v>
      </c>
      <c r="B768" s="55"/>
      <c r="D768" s="21" t="e">
        <f>VLOOKUP('Reported Performance Table'!C768,'Master List'!$B$22:$C$41,2,FALSE)</f>
        <v>#N/A</v>
      </c>
      <c r="E768" t="e">
        <f>VLOOKUP('Reported Performance Table'!D768,'Master List'!$B$45:$C$143,2,FALSE)</f>
        <v>#N/A</v>
      </c>
      <c r="F768" t="e">
        <f>VLOOKUP('Reported Performance Table'!C768,'Master List'!$B$22:$D$42,3,FALSE)</f>
        <v>#N/A</v>
      </c>
      <c r="G768" s="100" t="e">
        <f>VLOOKUP('Reported Performance Table'!B768,'Master List'!$B$11:$D$19,3,FALSE)</f>
        <v>#N/A</v>
      </c>
      <c r="H768" t="e">
        <f t="shared" si="11"/>
        <v>#N/A</v>
      </c>
      <c r="I768" t="e">
        <f>IF(VLOOKUP('Reported Performance Table'!D768,'Master List'!$B$45:$D$143,3,FALSE)="","No",VLOOKUP('Reported Performance Table'!D768,'Master List'!$B$45:$D$143,3,FALSE))</f>
        <v>#N/A</v>
      </c>
      <c r="J768" s="178" t="str">
        <f>IF('Reported Performance Table'!D768="","",
  IF('Reported Performance Table'!E768="Yes",
   IF('Reported Performance Table'!F768="Premium","Premium_LUNA_CCT","LUNA_CCT"),
   IF('Reported Performance Table'!B768="Outdoor Luminaires",
    IF(OR('Reported Performance Table'!D768="Fuel Pump Canopy Luminaires",'Reported Performance Table'!D768="Sports Lighting"),
     IF('Reported Performance Table'!F768="Premium","Premium_Sports_and_Fuel_Pump_CCT", "Sports_and_Fuel_Pump_CCT"),
     IF('Reported Performance Table'!F768="Premium","Premium_Outdoor_CCT","Outdoor_CCT")),
    IF('Reported Performance Table'!F768="Premium","Premium_CCT","Reported_CCT"))))</f>
        <v/>
      </c>
      <c r="K768" t="str">
        <f>IF('Reported Performance Table'!D768="","",IF(J768="LUNA_CCT",VLOOKUP('Reported Performance Table'!D768,'Master List'!$B$45:$E$143,4,FALSE),"Reported_BUG"))</f>
        <v/>
      </c>
      <c r="L768" t="str">
        <f>IF('Reported Performance Table'!D768="","",IF(AND('Reported Performance Table'!$E768="Yes",OR('Reported Performance Table'!$D768='Master List'!$B$45,'Reported Performance Table'!$D768='Master List'!$B$46,'Reported Performance Table'!$D768='Master List'!$B$47,'Reported Performance Table'!$D768='Master List'!$B$49,'Reported Performance Table'!$D768='Master List'!$B$51,'Reported Performance Table'!$D768='Master List'!$B$115,'Reported Performance Table'!$D768='Master List'!$B$118,'Reported Performance Table'!$D768='Master List'!$B$142)),"LUNA_Dimming","Dimming_Capability_and_Range"))</f>
        <v/>
      </c>
    </row>
    <row r="769" spans="1:12" x14ac:dyDescent="0.25">
      <c r="A769" s="54">
        <v>776</v>
      </c>
      <c r="B769" s="55"/>
      <c r="D769" s="21" t="e">
        <f>VLOOKUP('Reported Performance Table'!C769,'Master List'!$B$22:$C$41,2,FALSE)</f>
        <v>#N/A</v>
      </c>
      <c r="E769" t="e">
        <f>VLOOKUP('Reported Performance Table'!D769,'Master List'!$B$45:$C$143,2,FALSE)</f>
        <v>#N/A</v>
      </c>
      <c r="F769" t="e">
        <f>VLOOKUP('Reported Performance Table'!C769,'Master List'!$B$22:$D$42,3,FALSE)</f>
        <v>#N/A</v>
      </c>
      <c r="G769" s="100" t="e">
        <f>VLOOKUP('Reported Performance Table'!B769,'Master List'!$B$11:$D$19,3,FALSE)</f>
        <v>#N/A</v>
      </c>
      <c r="H769" t="e">
        <f t="shared" si="11"/>
        <v>#N/A</v>
      </c>
      <c r="I769" t="e">
        <f>IF(VLOOKUP('Reported Performance Table'!D769,'Master List'!$B$45:$D$143,3,FALSE)="","No",VLOOKUP('Reported Performance Table'!D769,'Master List'!$B$45:$D$143,3,FALSE))</f>
        <v>#N/A</v>
      </c>
      <c r="J769" s="178" t="str">
        <f>IF('Reported Performance Table'!D769="","",
  IF('Reported Performance Table'!E769="Yes",
   IF('Reported Performance Table'!F769="Premium","Premium_LUNA_CCT","LUNA_CCT"),
   IF('Reported Performance Table'!B769="Outdoor Luminaires",
    IF(OR('Reported Performance Table'!D769="Fuel Pump Canopy Luminaires",'Reported Performance Table'!D769="Sports Lighting"),
     IF('Reported Performance Table'!F769="Premium","Premium_Sports_and_Fuel_Pump_CCT", "Sports_and_Fuel_Pump_CCT"),
     IF('Reported Performance Table'!F769="Premium","Premium_Outdoor_CCT","Outdoor_CCT")),
    IF('Reported Performance Table'!F769="Premium","Premium_CCT","Reported_CCT"))))</f>
        <v/>
      </c>
      <c r="K769" t="str">
        <f>IF('Reported Performance Table'!D769="","",IF(J769="LUNA_CCT",VLOOKUP('Reported Performance Table'!D769,'Master List'!$B$45:$E$143,4,FALSE),"Reported_BUG"))</f>
        <v/>
      </c>
      <c r="L769" t="str">
        <f>IF('Reported Performance Table'!D769="","",IF(AND('Reported Performance Table'!$E769="Yes",OR('Reported Performance Table'!$D769='Master List'!$B$45,'Reported Performance Table'!$D769='Master List'!$B$46,'Reported Performance Table'!$D769='Master List'!$B$47,'Reported Performance Table'!$D769='Master List'!$B$49,'Reported Performance Table'!$D769='Master List'!$B$51,'Reported Performance Table'!$D769='Master List'!$B$115,'Reported Performance Table'!$D769='Master List'!$B$118,'Reported Performance Table'!$D769='Master List'!$B$142)),"LUNA_Dimming","Dimming_Capability_and_Range"))</f>
        <v/>
      </c>
    </row>
    <row r="770" spans="1:12" x14ac:dyDescent="0.25">
      <c r="A770" s="54">
        <v>777</v>
      </c>
      <c r="B770" s="55"/>
      <c r="D770" s="21" t="e">
        <f>VLOOKUP('Reported Performance Table'!C770,'Master List'!$B$22:$C$41,2,FALSE)</f>
        <v>#N/A</v>
      </c>
      <c r="E770" t="e">
        <f>VLOOKUP('Reported Performance Table'!D770,'Master List'!$B$45:$C$143,2,FALSE)</f>
        <v>#N/A</v>
      </c>
      <c r="F770" t="e">
        <f>VLOOKUP('Reported Performance Table'!C770,'Master List'!$B$22:$D$42,3,FALSE)</f>
        <v>#N/A</v>
      </c>
      <c r="G770" s="100" t="e">
        <f>VLOOKUP('Reported Performance Table'!B770,'Master List'!$B$11:$D$19,3,FALSE)</f>
        <v>#N/A</v>
      </c>
      <c r="H770" t="e">
        <f t="shared" si="11"/>
        <v>#N/A</v>
      </c>
      <c r="I770" t="e">
        <f>IF(VLOOKUP('Reported Performance Table'!D770,'Master List'!$B$45:$D$143,3,FALSE)="","No",VLOOKUP('Reported Performance Table'!D770,'Master List'!$B$45:$D$143,3,FALSE))</f>
        <v>#N/A</v>
      </c>
      <c r="J770" s="178" t="str">
        <f>IF('Reported Performance Table'!D770="","",
  IF('Reported Performance Table'!E770="Yes",
   IF('Reported Performance Table'!F770="Premium","Premium_LUNA_CCT","LUNA_CCT"),
   IF('Reported Performance Table'!B770="Outdoor Luminaires",
    IF(OR('Reported Performance Table'!D770="Fuel Pump Canopy Luminaires",'Reported Performance Table'!D770="Sports Lighting"),
     IF('Reported Performance Table'!F770="Premium","Premium_Sports_and_Fuel_Pump_CCT", "Sports_and_Fuel_Pump_CCT"),
     IF('Reported Performance Table'!F770="Premium","Premium_Outdoor_CCT","Outdoor_CCT")),
    IF('Reported Performance Table'!F770="Premium","Premium_CCT","Reported_CCT"))))</f>
        <v/>
      </c>
      <c r="K770" t="str">
        <f>IF('Reported Performance Table'!D770="","",IF(J770="LUNA_CCT",VLOOKUP('Reported Performance Table'!D770,'Master List'!$B$45:$E$143,4,FALSE),"Reported_BUG"))</f>
        <v/>
      </c>
      <c r="L770" t="str">
        <f>IF('Reported Performance Table'!D770="","",IF(AND('Reported Performance Table'!$E770="Yes",OR('Reported Performance Table'!$D770='Master List'!$B$45,'Reported Performance Table'!$D770='Master List'!$B$46,'Reported Performance Table'!$D770='Master List'!$B$47,'Reported Performance Table'!$D770='Master List'!$B$49,'Reported Performance Table'!$D770='Master List'!$B$51,'Reported Performance Table'!$D770='Master List'!$B$115,'Reported Performance Table'!$D770='Master List'!$B$118,'Reported Performance Table'!$D770='Master List'!$B$142)),"LUNA_Dimming","Dimming_Capability_and_Range"))</f>
        <v/>
      </c>
    </row>
    <row r="771" spans="1:12" x14ac:dyDescent="0.25">
      <c r="A771" s="54">
        <v>778</v>
      </c>
      <c r="B771" s="55"/>
      <c r="D771" s="21" t="e">
        <f>VLOOKUP('Reported Performance Table'!C771,'Master List'!$B$22:$C$41,2,FALSE)</f>
        <v>#N/A</v>
      </c>
      <c r="E771" t="e">
        <f>VLOOKUP('Reported Performance Table'!D771,'Master List'!$B$45:$C$143,2,FALSE)</f>
        <v>#N/A</v>
      </c>
      <c r="F771" t="e">
        <f>VLOOKUP('Reported Performance Table'!C771,'Master List'!$B$22:$D$42,3,FALSE)</f>
        <v>#N/A</v>
      </c>
      <c r="G771" s="100" t="e">
        <f>VLOOKUP('Reported Performance Table'!B771,'Master List'!$B$11:$D$19,3,FALSE)</f>
        <v>#N/A</v>
      </c>
      <c r="H771" t="e">
        <f t="shared" si="11"/>
        <v>#N/A</v>
      </c>
      <c r="I771" t="e">
        <f>IF(VLOOKUP('Reported Performance Table'!D771,'Master List'!$B$45:$D$143,3,FALSE)="","No",VLOOKUP('Reported Performance Table'!D771,'Master List'!$B$45:$D$143,3,FALSE))</f>
        <v>#N/A</v>
      </c>
      <c r="J771" s="178" t="str">
        <f>IF('Reported Performance Table'!D771="","",
  IF('Reported Performance Table'!E771="Yes",
   IF('Reported Performance Table'!F771="Premium","Premium_LUNA_CCT","LUNA_CCT"),
   IF('Reported Performance Table'!B771="Outdoor Luminaires",
    IF(OR('Reported Performance Table'!D771="Fuel Pump Canopy Luminaires",'Reported Performance Table'!D771="Sports Lighting"),
     IF('Reported Performance Table'!F771="Premium","Premium_Sports_and_Fuel_Pump_CCT", "Sports_and_Fuel_Pump_CCT"),
     IF('Reported Performance Table'!F771="Premium","Premium_Outdoor_CCT","Outdoor_CCT")),
    IF('Reported Performance Table'!F771="Premium","Premium_CCT","Reported_CCT"))))</f>
        <v/>
      </c>
      <c r="K771" t="str">
        <f>IF('Reported Performance Table'!D771="","",IF(J771="LUNA_CCT",VLOOKUP('Reported Performance Table'!D771,'Master List'!$B$45:$E$143,4,FALSE),"Reported_BUG"))</f>
        <v/>
      </c>
      <c r="L771" t="str">
        <f>IF('Reported Performance Table'!D771="","",IF(AND('Reported Performance Table'!$E771="Yes",OR('Reported Performance Table'!$D771='Master List'!$B$45,'Reported Performance Table'!$D771='Master List'!$B$46,'Reported Performance Table'!$D771='Master List'!$B$47,'Reported Performance Table'!$D771='Master List'!$B$49,'Reported Performance Table'!$D771='Master List'!$B$51,'Reported Performance Table'!$D771='Master List'!$B$115,'Reported Performance Table'!$D771='Master List'!$B$118,'Reported Performance Table'!$D771='Master List'!$B$142)),"LUNA_Dimming","Dimming_Capability_and_Range"))</f>
        <v/>
      </c>
    </row>
    <row r="772" spans="1:12" x14ac:dyDescent="0.25">
      <c r="A772" s="54">
        <v>779</v>
      </c>
      <c r="B772" s="55"/>
      <c r="D772" s="21" t="e">
        <f>VLOOKUP('Reported Performance Table'!C772,'Master List'!$B$22:$C$41,2,FALSE)</f>
        <v>#N/A</v>
      </c>
      <c r="E772" t="e">
        <f>VLOOKUP('Reported Performance Table'!D772,'Master List'!$B$45:$C$143,2,FALSE)</f>
        <v>#N/A</v>
      </c>
      <c r="F772" t="e">
        <f>VLOOKUP('Reported Performance Table'!C772,'Master List'!$B$22:$D$42,3,FALSE)</f>
        <v>#N/A</v>
      </c>
      <c r="G772" s="100" t="e">
        <f>VLOOKUP('Reported Performance Table'!B772,'Master List'!$B$11:$D$19,3,FALSE)</f>
        <v>#N/A</v>
      </c>
      <c r="H772" t="e">
        <f t="shared" si="11"/>
        <v>#N/A</v>
      </c>
      <c r="I772" t="e">
        <f>IF(VLOOKUP('Reported Performance Table'!D772,'Master List'!$B$45:$D$143,3,FALSE)="","No",VLOOKUP('Reported Performance Table'!D772,'Master List'!$B$45:$D$143,3,FALSE))</f>
        <v>#N/A</v>
      </c>
      <c r="J772" s="178" t="str">
        <f>IF('Reported Performance Table'!D772="","",
  IF('Reported Performance Table'!E772="Yes",
   IF('Reported Performance Table'!F772="Premium","Premium_LUNA_CCT","LUNA_CCT"),
   IF('Reported Performance Table'!B772="Outdoor Luminaires",
    IF(OR('Reported Performance Table'!D772="Fuel Pump Canopy Luminaires",'Reported Performance Table'!D772="Sports Lighting"),
     IF('Reported Performance Table'!F772="Premium","Premium_Sports_and_Fuel_Pump_CCT", "Sports_and_Fuel_Pump_CCT"),
     IF('Reported Performance Table'!F772="Premium","Premium_Outdoor_CCT","Outdoor_CCT")),
    IF('Reported Performance Table'!F772="Premium","Premium_CCT","Reported_CCT"))))</f>
        <v/>
      </c>
      <c r="K772" t="str">
        <f>IF('Reported Performance Table'!D772="","",IF(J772="LUNA_CCT",VLOOKUP('Reported Performance Table'!D772,'Master List'!$B$45:$E$143,4,FALSE),"Reported_BUG"))</f>
        <v/>
      </c>
      <c r="L772" t="str">
        <f>IF('Reported Performance Table'!D772="","",IF(AND('Reported Performance Table'!$E772="Yes",OR('Reported Performance Table'!$D772='Master List'!$B$45,'Reported Performance Table'!$D772='Master List'!$B$46,'Reported Performance Table'!$D772='Master List'!$B$47,'Reported Performance Table'!$D772='Master List'!$B$49,'Reported Performance Table'!$D772='Master List'!$B$51,'Reported Performance Table'!$D772='Master List'!$B$115,'Reported Performance Table'!$D772='Master List'!$B$118,'Reported Performance Table'!$D772='Master List'!$B$142)),"LUNA_Dimming","Dimming_Capability_and_Range"))</f>
        <v/>
      </c>
    </row>
    <row r="773" spans="1:12" x14ac:dyDescent="0.25">
      <c r="A773" s="54">
        <v>780</v>
      </c>
      <c r="B773" s="55"/>
      <c r="D773" s="21" t="e">
        <f>VLOOKUP('Reported Performance Table'!C773,'Master List'!$B$22:$C$41,2,FALSE)</f>
        <v>#N/A</v>
      </c>
      <c r="E773" t="e">
        <f>VLOOKUP('Reported Performance Table'!D773,'Master List'!$B$45:$C$143,2,FALSE)</f>
        <v>#N/A</v>
      </c>
      <c r="F773" t="e">
        <f>VLOOKUP('Reported Performance Table'!C773,'Master List'!$B$22:$D$42,3,FALSE)</f>
        <v>#N/A</v>
      </c>
      <c r="G773" s="100" t="e">
        <f>VLOOKUP('Reported Performance Table'!B773,'Master List'!$B$11:$D$19,3,FALSE)</f>
        <v>#N/A</v>
      </c>
      <c r="H773" t="e">
        <f t="shared" si="11"/>
        <v>#N/A</v>
      </c>
      <c r="I773" t="e">
        <f>IF(VLOOKUP('Reported Performance Table'!D773,'Master List'!$B$45:$D$143,3,FALSE)="","No",VLOOKUP('Reported Performance Table'!D773,'Master List'!$B$45:$D$143,3,FALSE))</f>
        <v>#N/A</v>
      </c>
      <c r="J773" s="178" t="str">
        <f>IF('Reported Performance Table'!D773="","",
  IF('Reported Performance Table'!E773="Yes",
   IF('Reported Performance Table'!F773="Premium","Premium_LUNA_CCT","LUNA_CCT"),
   IF('Reported Performance Table'!B773="Outdoor Luminaires",
    IF(OR('Reported Performance Table'!D773="Fuel Pump Canopy Luminaires",'Reported Performance Table'!D773="Sports Lighting"),
     IF('Reported Performance Table'!F773="Premium","Premium_Sports_and_Fuel_Pump_CCT", "Sports_and_Fuel_Pump_CCT"),
     IF('Reported Performance Table'!F773="Premium","Premium_Outdoor_CCT","Outdoor_CCT")),
    IF('Reported Performance Table'!F773="Premium","Premium_CCT","Reported_CCT"))))</f>
        <v/>
      </c>
      <c r="K773" t="str">
        <f>IF('Reported Performance Table'!D773="","",IF(J773="LUNA_CCT",VLOOKUP('Reported Performance Table'!D773,'Master List'!$B$45:$E$143,4,FALSE),"Reported_BUG"))</f>
        <v/>
      </c>
      <c r="L773" t="str">
        <f>IF('Reported Performance Table'!D773="","",IF(AND('Reported Performance Table'!$E773="Yes",OR('Reported Performance Table'!$D773='Master List'!$B$45,'Reported Performance Table'!$D773='Master List'!$B$46,'Reported Performance Table'!$D773='Master List'!$B$47,'Reported Performance Table'!$D773='Master List'!$B$49,'Reported Performance Table'!$D773='Master List'!$B$51,'Reported Performance Table'!$D773='Master List'!$B$115,'Reported Performance Table'!$D773='Master List'!$B$118,'Reported Performance Table'!$D773='Master List'!$B$142)),"LUNA_Dimming","Dimming_Capability_and_Range"))</f>
        <v/>
      </c>
    </row>
    <row r="774" spans="1:12" x14ac:dyDescent="0.25">
      <c r="A774" s="54">
        <v>781</v>
      </c>
      <c r="B774" s="55"/>
      <c r="D774" s="21" t="e">
        <f>VLOOKUP('Reported Performance Table'!C774,'Master List'!$B$22:$C$41,2,FALSE)</f>
        <v>#N/A</v>
      </c>
      <c r="E774" t="e">
        <f>VLOOKUP('Reported Performance Table'!D774,'Master List'!$B$45:$C$143,2,FALSE)</f>
        <v>#N/A</v>
      </c>
      <c r="F774" t="e">
        <f>VLOOKUP('Reported Performance Table'!C774,'Master List'!$B$22:$D$42,3,FALSE)</f>
        <v>#N/A</v>
      </c>
      <c r="G774" s="100" t="e">
        <f>VLOOKUP('Reported Performance Table'!B774,'Master List'!$B$11:$D$19,3,FALSE)</f>
        <v>#N/A</v>
      </c>
      <c r="H774" t="e">
        <f t="shared" si="11"/>
        <v>#N/A</v>
      </c>
      <c r="I774" t="e">
        <f>IF(VLOOKUP('Reported Performance Table'!D774,'Master List'!$B$45:$D$143,3,FALSE)="","No",VLOOKUP('Reported Performance Table'!D774,'Master List'!$B$45:$D$143,3,FALSE))</f>
        <v>#N/A</v>
      </c>
      <c r="J774" s="178" t="str">
        <f>IF('Reported Performance Table'!D774="","",
  IF('Reported Performance Table'!E774="Yes",
   IF('Reported Performance Table'!F774="Premium","Premium_LUNA_CCT","LUNA_CCT"),
   IF('Reported Performance Table'!B774="Outdoor Luminaires",
    IF(OR('Reported Performance Table'!D774="Fuel Pump Canopy Luminaires",'Reported Performance Table'!D774="Sports Lighting"),
     IF('Reported Performance Table'!F774="Premium","Premium_Sports_and_Fuel_Pump_CCT", "Sports_and_Fuel_Pump_CCT"),
     IF('Reported Performance Table'!F774="Premium","Premium_Outdoor_CCT","Outdoor_CCT")),
    IF('Reported Performance Table'!F774="Premium","Premium_CCT","Reported_CCT"))))</f>
        <v/>
      </c>
      <c r="K774" t="str">
        <f>IF('Reported Performance Table'!D774="","",IF(J774="LUNA_CCT",VLOOKUP('Reported Performance Table'!D774,'Master List'!$B$45:$E$143,4,FALSE),"Reported_BUG"))</f>
        <v/>
      </c>
      <c r="L774" t="str">
        <f>IF('Reported Performance Table'!D774="","",IF(AND('Reported Performance Table'!$E774="Yes",OR('Reported Performance Table'!$D774='Master List'!$B$45,'Reported Performance Table'!$D774='Master List'!$B$46,'Reported Performance Table'!$D774='Master List'!$B$47,'Reported Performance Table'!$D774='Master List'!$B$49,'Reported Performance Table'!$D774='Master List'!$B$51,'Reported Performance Table'!$D774='Master List'!$B$115,'Reported Performance Table'!$D774='Master List'!$B$118,'Reported Performance Table'!$D774='Master List'!$B$142)),"LUNA_Dimming","Dimming_Capability_and_Range"))</f>
        <v/>
      </c>
    </row>
    <row r="775" spans="1:12" x14ac:dyDescent="0.25">
      <c r="A775" s="54">
        <v>782</v>
      </c>
      <c r="B775" s="55"/>
      <c r="D775" s="21" t="e">
        <f>VLOOKUP('Reported Performance Table'!C775,'Master List'!$B$22:$C$41,2,FALSE)</f>
        <v>#N/A</v>
      </c>
      <c r="E775" t="e">
        <f>VLOOKUP('Reported Performance Table'!D775,'Master List'!$B$45:$C$143,2,FALSE)</f>
        <v>#N/A</v>
      </c>
      <c r="F775" t="e">
        <f>VLOOKUP('Reported Performance Table'!C775,'Master List'!$B$22:$D$42,3,FALSE)</f>
        <v>#N/A</v>
      </c>
      <c r="G775" s="100" t="e">
        <f>VLOOKUP('Reported Performance Table'!B775,'Master List'!$B$11:$D$19,3,FALSE)</f>
        <v>#N/A</v>
      </c>
      <c r="H775" t="e">
        <f t="shared" si="11"/>
        <v>#N/A</v>
      </c>
      <c r="I775" t="e">
        <f>IF(VLOOKUP('Reported Performance Table'!D775,'Master List'!$B$45:$D$143,3,FALSE)="","No",VLOOKUP('Reported Performance Table'!D775,'Master List'!$B$45:$D$143,3,FALSE))</f>
        <v>#N/A</v>
      </c>
      <c r="J775" s="178" t="str">
        <f>IF('Reported Performance Table'!D775="","",
  IF('Reported Performance Table'!E775="Yes",
   IF('Reported Performance Table'!F775="Premium","Premium_LUNA_CCT","LUNA_CCT"),
   IF('Reported Performance Table'!B775="Outdoor Luminaires",
    IF(OR('Reported Performance Table'!D775="Fuel Pump Canopy Luminaires",'Reported Performance Table'!D775="Sports Lighting"),
     IF('Reported Performance Table'!F775="Premium","Premium_Sports_and_Fuel_Pump_CCT", "Sports_and_Fuel_Pump_CCT"),
     IF('Reported Performance Table'!F775="Premium","Premium_Outdoor_CCT","Outdoor_CCT")),
    IF('Reported Performance Table'!F775="Premium","Premium_CCT","Reported_CCT"))))</f>
        <v/>
      </c>
      <c r="K775" t="str">
        <f>IF('Reported Performance Table'!D775="","",IF(J775="LUNA_CCT",VLOOKUP('Reported Performance Table'!D775,'Master List'!$B$45:$E$143,4,FALSE),"Reported_BUG"))</f>
        <v/>
      </c>
      <c r="L775" t="str">
        <f>IF('Reported Performance Table'!D775="","",IF(AND('Reported Performance Table'!$E775="Yes",OR('Reported Performance Table'!$D775='Master List'!$B$45,'Reported Performance Table'!$D775='Master List'!$B$46,'Reported Performance Table'!$D775='Master List'!$B$47,'Reported Performance Table'!$D775='Master List'!$B$49,'Reported Performance Table'!$D775='Master List'!$B$51,'Reported Performance Table'!$D775='Master List'!$B$115,'Reported Performance Table'!$D775='Master List'!$B$118,'Reported Performance Table'!$D775='Master List'!$B$142)),"LUNA_Dimming","Dimming_Capability_and_Range"))</f>
        <v/>
      </c>
    </row>
    <row r="776" spans="1:12" x14ac:dyDescent="0.25">
      <c r="A776" s="54">
        <v>783</v>
      </c>
      <c r="B776" s="55"/>
      <c r="D776" s="21" t="e">
        <f>VLOOKUP('Reported Performance Table'!C776,'Master List'!$B$22:$C$41,2,FALSE)</f>
        <v>#N/A</v>
      </c>
      <c r="E776" t="e">
        <f>VLOOKUP('Reported Performance Table'!D776,'Master List'!$B$45:$C$143,2,FALSE)</f>
        <v>#N/A</v>
      </c>
      <c r="F776" t="e">
        <f>VLOOKUP('Reported Performance Table'!C776,'Master List'!$B$22:$D$42,3,FALSE)</f>
        <v>#N/A</v>
      </c>
      <c r="G776" s="100" t="e">
        <f>VLOOKUP('Reported Performance Table'!B776,'Master List'!$B$11:$D$19,3,FALSE)</f>
        <v>#N/A</v>
      </c>
      <c r="H776" t="e">
        <f t="shared" si="11"/>
        <v>#N/A</v>
      </c>
      <c r="I776" t="e">
        <f>IF(VLOOKUP('Reported Performance Table'!D776,'Master List'!$B$45:$D$143,3,FALSE)="","No",VLOOKUP('Reported Performance Table'!D776,'Master List'!$B$45:$D$143,3,FALSE))</f>
        <v>#N/A</v>
      </c>
      <c r="J776" s="178" t="str">
        <f>IF('Reported Performance Table'!D776="","",
  IF('Reported Performance Table'!E776="Yes",
   IF('Reported Performance Table'!F776="Premium","Premium_LUNA_CCT","LUNA_CCT"),
   IF('Reported Performance Table'!B776="Outdoor Luminaires",
    IF(OR('Reported Performance Table'!D776="Fuel Pump Canopy Luminaires",'Reported Performance Table'!D776="Sports Lighting"),
     IF('Reported Performance Table'!F776="Premium","Premium_Sports_and_Fuel_Pump_CCT", "Sports_and_Fuel_Pump_CCT"),
     IF('Reported Performance Table'!F776="Premium","Premium_Outdoor_CCT","Outdoor_CCT")),
    IF('Reported Performance Table'!F776="Premium","Premium_CCT","Reported_CCT"))))</f>
        <v/>
      </c>
      <c r="K776" t="str">
        <f>IF('Reported Performance Table'!D776="","",IF(J776="LUNA_CCT",VLOOKUP('Reported Performance Table'!D776,'Master List'!$B$45:$E$143,4,FALSE),"Reported_BUG"))</f>
        <v/>
      </c>
      <c r="L776" t="str">
        <f>IF('Reported Performance Table'!D776="","",IF(AND('Reported Performance Table'!$E776="Yes",OR('Reported Performance Table'!$D776='Master List'!$B$45,'Reported Performance Table'!$D776='Master List'!$B$46,'Reported Performance Table'!$D776='Master List'!$B$47,'Reported Performance Table'!$D776='Master List'!$B$49,'Reported Performance Table'!$D776='Master List'!$B$51,'Reported Performance Table'!$D776='Master List'!$B$115,'Reported Performance Table'!$D776='Master List'!$B$118,'Reported Performance Table'!$D776='Master List'!$B$142)),"LUNA_Dimming","Dimming_Capability_and_Range"))</f>
        <v/>
      </c>
    </row>
    <row r="777" spans="1:12" x14ac:dyDescent="0.25">
      <c r="A777" s="54">
        <v>784</v>
      </c>
      <c r="B777" s="55"/>
      <c r="D777" s="21" t="e">
        <f>VLOOKUP('Reported Performance Table'!C777,'Master List'!$B$22:$C$41,2,FALSE)</f>
        <v>#N/A</v>
      </c>
      <c r="E777" t="e">
        <f>VLOOKUP('Reported Performance Table'!D777,'Master List'!$B$45:$C$143,2,FALSE)</f>
        <v>#N/A</v>
      </c>
      <c r="F777" t="e">
        <f>VLOOKUP('Reported Performance Table'!C777,'Master List'!$B$22:$D$42,3,FALSE)</f>
        <v>#N/A</v>
      </c>
      <c r="G777" s="100" t="e">
        <f>VLOOKUP('Reported Performance Table'!B777,'Master List'!$B$11:$D$19,3,FALSE)</f>
        <v>#N/A</v>
      </c>
      <c r="H777" t="e">
        <f t="shared" si="11"/>
        <v>#N/A</v>
      </c>
      <c r="I777" t="e">
        <f>IF(VLOOKUP('Reported Performance Table'!D777,'Master List'!$B$45:$D$143,3,FALSE)="","No",VLOOKUP('Reported Performance Table'!D777,'Master List'!$B$45:$D$143,3,FALSE))</f>
        <v>#N/A</v>
      </c>
      <c r="J777" s="178" t="str">
        <f>IF('Reported Performance Table'!D777="","",
  IF('Reported Performance Table'!E777="Yes",
   IF('Reported Performance Table'!F777="Premium","Premium_LUNA_CCT","LUNA_CCT"),
   IF('Reported Performance Table'!B777="Outdoor Luminaires",
    IF(OR('Reported Performance Table'!D777="Fuel Pump Canopy Luminaires",'Reported Performance Table'!D777="Sports Lighting"),
     IF('Reported Performance Table'!F777="Premium","Premium_Sports_and_Fuel_Pump_CCT", "Sports_and_Fuel_Pump_CCT"),
     IF('Reported Performance Table'!F777="Premium","Premium_Outdoor_CCT","Outdoor_CCT")),
    IF('Reported Performance Table'!F777="Premium","Premium_CCT","Reported_CCT"))))</f>
        <v/>
      </c>
      <c r="K777" t="str">
        <f>IF('Reported Performance Table'!D777="","",IF(J777="LUNA_CCT",VLOOKUP('Reported Performance Table'!D777,'Master List'!$B$45:$E$143,4,FALSE),"Reported_BUG"))</f>
        <v/>
      </c>
      <c r="L777" t="str">
        <f>IF('Reported Performance Table'!D777="","",IF(AND('Reported Performance Table'!$E777="Yes",OR('Reported Performance Table'!$D777='Master List'!$B$45,'Reported Performance Table'!$D777='Master List'!$B$46,'Reported Performance Table'!$D777='Master List'!$B$47,'Reported Performance Table'!$D777='Master List'!$B$49,'Reported Performance Table'!$D777='Master List'!$B$51,'Reported Performance Table'!$D777='Master List'!$B$115,'Reported Performance Table'!$D777='Master List'!$B$118,'Reported Performance Table'!$D777='Master List'!$B$142)),"LUNA_Dimming","Dimming_Capability_and_Range"))</f>
        <v/>
      </c>
    </row>
    <row r="778" spans="1:12" x14ac:dyDescent="0.25">
      <c r="A778" s="54">
        <v>785</v>
      </c>
      <c r="B778" s="55"/>
      <c r="D778" s="21" t="e">
        <f>VLOOKUP('Reported Performance Table'!C778,'Master List'!$B$22:$C$41,2,FALSE)</f>
        <v>#N/A</v>
      </c>
      <c r="E778" t="e">
        <f>VLOOKUP('Reported Performance Table'!D778,'Master List'!$B$45:$C$143,2,FALSE)</f>
        <v>#N/A</v>
      </c>
      <c r="F778" t="e">
        <f>VLOOKUP('Reported Performance Table'!C778,'Master List'!$B$22:$D$42,3,FALSE)</f>
        <v>#N/A</v>
      </c>
      <c r="G778" s="100" t="e">
        <f>VLOOKUP('Reported Performance Table'!B778,'Master List'!$B$11:$D$19,3,FALSE)</f>
        <v>#N/A</v>
      </c>
      <c r="H778" t="e">
        <f t="shared" si="11"/>
        <v>#N/A</v>
      </c>
      <c r="I778" t="e">
        <f>IF(VLOOKUP('Reported Performance Table'!D778,'Master List'!$B$45:$D$143,3,FALSE)="","No",VLOOKUP('Reported Performance Table'!D778,'Master List'!$B$45:$D$143,3,FALSE))</f>
        <v>#N/A</v>
      </c>
      <c r="J778" s="178" t="str">
        <f>IF('Reported Performance Table'!D778="","",
  IF('Reported Performance Table'!E778="Yes",
   IF('Reported Performance Table'!F778="Premium","Premium_LUNA_CCT","LUNA_CCT"),
   IF('Reported Performance Table'!B778="Outdoor Luminaires",
    IF(OR('Reported Performance Table'!D778="Fuel Pump Canopy Luminaires",'Reported Performance Table'!D778="Sports Lighting"),
     IF('Reported Performance Table'!F778="Premium","Premium_Sports_and_Fuel_Pump_CCT", "Sports_and_Fuel_Pump_CCT"),
     IF('Reported Performance Table'!F778="Premium","Premium_Outdoor_CCT","Outdoor_CCT")),
    IF('Reported Performance Table'!F778="Premium","Premium_CCT","Reported_CCT"))))</f>
        <v/>
      </c>
      <c r="K778" t="str">
        <f>IF('Reported Performance Table'!D778="","",IF(J778="LUNA_CCT",VLOOKUP('Reported Performance Table'!D778,'Master List'!$B$45:$E$143,4,FALSE),"Reported_BUG"))</f>
        <v/>
      </c>
      <c r="L778" t="str">
        <f>IF('Reported Performance Table'!D778="","",IF(AND('Reported Performance Table'!$E778="Yes",OR('Reported Performance Table'!$D778='Master List'!$B$45,'Reported Performance Table'!$D778='Master List'!$B$46,'Reported Performance Table'!$D778='Master List'!$B$47,'Reported Performance Table'!$D778='Master List'!$B$49,'Reported Performance Table'!$D778='Master List'!$B$51,'Reported Performance Table'!$D778='Master List'!$B$115,'Reported Performance Table'!$D778='Master List'!$B$118,'Reported Performance Table'!$D778='Master List'!$B$142)),"LUNA_Dimming","Dimming_Capability_and_Range"))</f>
        <v/>
      </c>
    </row>
    <row r="779" spans="1:12" x14ac:dyDescent="0.25">
      <c r="A779" s="54">
        <v>786</v>
      </c>
      <c r="B779" s="55"/>
      <c r="D779" s="21" t="e">
        <f>VLOOKUP('Reported Performance Table'!C779,'Master List'!$B$22:$C$41,2,FALSE)</f>
        <v>#N/A</v>
      </c>
      <c r="E779" t="e">
        <f>VLOOKUP('Reported Performance Table'!D779,'Master List'!$B$45:$C$143,2,FALSE)</f>
        <v>#N/A</v>
      </c>
      <c r="F779" t="e">
        <f>VLOOKUP('Reported Performance Table'!C779,'Master List'!$B$22:$D$42,3,FALSE)</f>
        <v>#N/A</v>
      </c>
      <c r="G779" s="100" t="e">
        <f>VLOOKUP('Reported Performance Table'!B779,'Master List'!$B$11:$D$19,3,FALSE)</f>
        <v>#N/A</v>
      </c>
      <c r="H779" t="e">
        <f t="shared" ref="H779:H842" si="12">CONCATENATE(F779,G779)</f>
        <v>#N/A</v>
      </c>
      <c r="I779" t="e">
        <f>IF(VLOOKUP('Reported Performance Table'!D779,'Master List'!$B$45:$D$143,3,FALSE)="","No",VLOOKUP('Reported Performance Table'!D779,'Master List'!$B$45:$D$143,3,FALSE))</f>
        <v>#N/A</v>
      </c>
      <c r="J779" s="178" t="str">
        <f>IF('Reported Performance Table'!D779="","",
  IF('Reported Performance Table'!E779="Yes",
   IF('Reported Performance Table'!F779="Premium","Premium_LUNA_CCT","LUNA_CCT"),
   IF('Reported Performance Table'!B779="Outdoor Luminaires",
    IF(OR('Reported Performance Table'!D779="Fuel Pump Canopy Luminaires",'Reported Performance Table'!D779="Sports Lighting"),
     IF('Reported Performance Table'!F779="Premium","Premium_Sports_and_Fuel_Pump_CCT", "Sports_and_Fuel_Pump_CCT"),
     IF('Reported Performance Table'!F779="Premium","Premium_Outdoor_CCT","Outdoor_CCT")),
    IF('Reported Performance Table'!F779="Premium","Premium_CCT","Reported_CCT"))))</f>
        <v/>
      </c>
      <c r="K779" t="str">
        <f>IF('Reported Performance Table'!D779="","",IF(J779="LUNA_CCT",VLOOKUP('Reported Performance Table'!D779,'Master List'!$B$45:$E$143,4,FALSE),"Reported_BUG"))</f>
        <v/>
      </c>
      <c r="L779" t="str">
        <f>IF('Reported Performance Table'!D779="","",IF(AND('Reported Performance Table'!$E779="Yes",OR('Reported Performance Table'!$D779='Master List'!$B$45,'Reported Performance Table'!$D779='Master List'!$B$46,'Reported Performance Table'!$D779='Master List'!$B$47,'Reported Performance Table'!$D779='Master List'!$B$49,'Reported Performance Table'!$D779='Master List'!$B$51,'Reported Performance Table'!$D779='Master List'!$B$115,'Reported Performance Table'!$D779='Master List'!$B$118,'Reported Performance Table'!$D779='Master List'!$B$142)),"LUNA_Dimming","Dimming_Capability_and_Range"))</f>
        <v/>
      </c>
    </row>
    <row r="780" spans="1:12" x14ac:dyDescent="0.25">
      <c r="A780" s="54">
        <v>787</v>
      </c>
      <c r="B780" s="55"/>
      <c r="D780" s="21" t="e">
        <f>VLOOKUP('Reported Performance Table'!C780,'Master List'!$B$22:$C$41,2,FALSE)</f>
        <v>#N/A</v>
      </c>
      <c r="E780" t="e">
        <f>VLOOKUP('Reported Performance Table'!D780,'Master List'!$B$45:$C$143,2,FALSE)</f>
        <v>#N/A</v>
      </c>
      <c r="F780" t="e">
        <f>VLOOKUP('Reported Performance Table'!C780,'Master List'!$B$22:$D$42,3,FALSE)</f>
        <v>#N/A</v>
      </c>
      <c r="G780" s="100" t="e">
        <f>VLOOKUP('Reported Performance Table'!B780,'Master List'!$B$11:$D$19,3,FALSE)</f>
        <v>#N/A</v>
      </c>
      <c r="H780" t="e">
        <f t="shared" si="12"/>
        <v>#N/A</v>
      </c>
      <c r="I780" t="e">
        <f>IF(VLOOKUP('Reported Performance Table'!D780,'Master List'!$B$45:$D$143,3,FALSE)="","No",VLOOKUP('Reported Performance Table'!D780,'Master List'!$B$45:$D$143,3,FALSE))</f>
        <v>#N/A</v>
      </c>
      <c r="J780" s="178" t="str">
        <f>IF('Reported Performance Table'!D780="","",
  IF('Reported Performance Table'!E780="Yes",
   IF('Reported Performance Table'!F780="Premium","Premium_LUNA_CCT","LUNA_CCT"),
   IF('Reported Performance Table'!B780="Outdoor Luminaires",
    IF(OR('Reported Performance Table'!D780="Fuel Pump Canopy Luminaires",'Reported Performance Table'!D780="Sports Lighting"),
     IF('Reported Performance Table'!F780="Premium","Premium_Sports_and_Fuel_Pump_CCT", "Sports_and_Fuel_Pump_CCT"),
     IF('Reported Performance Table'!F780="Premium","Premium_Outdoor_CCT","Outdoor_CCT")),
    IF('Reported Performance Table'!F780="Premium","Premium_CCT","Reported_CCT"))))</f>
        <v/>
      </c>
      <c r="K780" t="str">
        <f>IF('Reported Performance Table'!D780="","",IF(J780="LUNA_CCT",VLOOKUP('Reported Performance Table'!D780,'Master List'!$B$45:$E$143,4,FALSE),"Reported_BUG"))</f>
        <v/>
      </c>
      <c r="L780" t="str">
        <f>IF('Reported Performance Table'!D780="","",IF(AND('Reported Performance Table'!$E780="Yes",OR('Reported Performance Table'!$D780='Master List'!$B$45,'Reported Performance Table'!$D780='Master List'!$B$46,'Reported Performance Table'!$D780='Master List'!$B$47,'Reported Performance Table'!$D780='Master List'!$B$49,'Reported Performance Table'!$D780='Master List'!$B$51,'Reported Performance Table'!$D780='Master List'!$B$115,'Reported Performance Table'!$D780='Master List'!$B$118,'Reported Performance Table'!$D780='Master List'!$B$142)),"LUNA_Dimming","Dimming_Capability_and_Range"))</f>
        <v/>
      </c>
    </row>
    <row r="781" spans="1:12" x14ac:dyDescent="0.25">
      <c r="A781" s="54">
        <v>788</v>
      </c>
      <c r="B781" s="55"/>
      <c r="D781" s="21" t="e">
        <f>VLOOKUP('Reported Performance Table'!C781,'Master List'!$B$22:$C$41,2,FALSE)</f>
        <v>#N/A</v>
      </c>
      <c r="E781" t="e">
        <f>VLOOKUP('Reported Performance Table'!D781,'Master List'!$B$45:$C$143,2,FALSE)</f>
        <v>#N/A</v>
      </c>
      <c r="F781" t="e">
        <f>VLOOKUP('Reported Performance Table'!C781,'Master List'!$B$22:$D$42,3,FALSE)</f>
        <v>#N/A</v>
      </c>
      <c r="G781" s="100" t="e">
        <f>VLOOKUP('Reported Performance Table'!B781,'Master List'!$B$11:$D$19,3,FALSE)</f>
        <v>#N/A</v>
      </c>
      <c r="H781" t="e">
        <f t="shared" si="12"/>
        <v>#N/A</v>
      </c>
      <c r="I781" t="e">
        <f>IF(VLOOKUP('Reported Performance Table'!D781,'Master List'!$B$45:$D$143,3,FALSE)="","No",VLOOKUP('Reported Performance Table'!D781,'Master List'!$B$45:$D$143,3,FALSE))</f>
        <v>#N/A</v>
      </c>
      <c r="J781" s="178" t="str">
        <f>IF('Reported Performance Table'!D781="","",
  IF('Reported Performance Table'!E781="Yes",
   IF('Reported Performance Table'!F781="Premium","Premium_LUNA_CCT","LUNA_CCT"),
   IF('Reported Performance Table'!B781="Outdoor Luminaires",
    IF(OR('Reported Performance Table'!D781="Fuel Pump Canopy Luminaires",'Reported Performance Table'!D781="Sports Lighting"),
     IF('Reported Performance Table'!F781="Premium","Premium_Sports_and_Fuel_Pump_CCT", "Sports_and_Fuel_Pump_CCT"),
     IF('Reported Performance Table'!F781="Premium","Premium_Outdoor_CCT","Outdoor_CCT")),
    IF('Reported Performance Table'!F781="Premium","Premium_CCT","Reported_CCT"))))</f>
        <v/>
      </c>
      <c r="K781" t="str">
        <f>IF('Reported Performance Table'!D781="","",IF(J781="LUNA_CCT",VLOOKUP('Reported Performance Table'!D781,'Master List'!$B$45:$E$143,4,FALSE),"Reported_BUG"))</f>
        <v/>
      </c>
      <c r="L781" t="str">
        <f>IF('Reported Performance Table'!D781="","",IF(AND('Reported Performance Table'!$E781="Yes",OR('Reported Performance Table'!$D781='Master List'!$B$45,'Reported Performance Table'!$D781='Master List'!$B$46,'Reported Performance Table'!$D781='Master List'!$B$47,'Reported Performance Table'!$D781='Master List'!$B$49,'Reported Performance Table'!$D781='Master List'!$B$51,'Reported Performance Table'!$D781='Master List'!$B$115,'Reported Performance Table'!$D781='Master List'!$B$118,'Reported Performance Table'!$D781='Master List'!$B$142)),"LUNA_Dimming","Dimming_Capability_and_Range"))</f>
        <v/>
      </c>
    </row>
    <row r="782" spans="1:12" x14ac:dyDescent="0.25">
      <c r="A782" s="54">
        <v>789</v>
      </c>
      <c r="B782" s="55"/>
      <c r="D782" s="21" t="e">
        <f>VLOOKUP('Reported Performance Table'!C782,'Master List'!$B$22:$C$41,2,FALSE)</f>
        <v>#N/A</v>
      </c>
      <c r="E782" t="e">
        <f>VLOOKUP('Reported Performance Table'!D782,'Master List'!$B$45:$C$143,2,FALSE)</f>
        <v>#N/A</v>
      </c>
      <c r="F782" t="e">
        <f>VLOOKUP('Reported Performance Table'!C782,'Master List'!$B$22:$D$42,3,FALSE)</f>
        <v>#N/A</v>
      </c>
      <c r="G782" s="100" t="e">
        <f>VLOOKUP('Reported Performance Table'!B782,'Master List'!$B$11:$D$19,3,FALSE)</f>
        <v>#N/A</v>
      </c>
      <c r="H782" t="e">
        <f t="shared" si="12"/>
        <v>#N/A</v>
      </c>
      <c r="I782" t="e">
        <f>IF(VLOOKUP('Reported Performance Table'!D782,'Master List'!$B$45:$D$143,3,FALSE)="","No",VLOOKUP('Reported Performance Table'!D782,'Master List'!$B$45:$D$143,3,FALSE))</f>
        <v>#N/A</v>
      </c>
      <c r="J782" s="178" t="str">
        <f>IF('Reported Performance Table'!D782="","",
  IF('Reported Performance Table'!E782="Yes",
   IF('Reported Performance Table'!F782="Premium","Premium_LUNA_CCT","LUNA_CCT"),
   IF('Reported Performance Table'!B782="Outdoor Luminaires",
    IF(OR('Reported Performance Table'!D782="Fuel Pump Canopy Luminaires",'Reported Performance Table'!D782="Sports Lighting"),
     IF('Reported Performance Table'!F782="Premium","Premium_Sports_and_Fuel_Pump_CCT", "Sports_and_Fuel_Pump_CCT"),
     IF('Reported Performance Table'!F782="Premium","Premium_Outdoor_CCT","Outdoor_CCT")),
    IF('Reported Performance Table'!F782="Premium","Premium_CCT","Reported_CCT"))))</f>
        <v/>
      </c>
      <c r="K782" t="str">
        <f>IF('Reported Performance Table'!D782="","",IF(J782="LUNA_CCT",VLOOKUP('Reported Performance Table'!D782,'Master List'!$B$45:$E$143,4,FALSE),"Reported_BUG"))</f>
        <v/>
      </c>
      <c r="L782" t="str">
        <f>IF('Reported Performance Table'!D782="","",IF(AND('Reported Performance Table'!$E782="Yes",OR('Reported Performance Table'!$D782='Master List'!$B$45,'Reported Performance Table'!$D782='Master List'!$B$46,'Reported Performance Table'!$D782='Master List'!$B$47,'Reported Performance Table'!$D782='Master List'!$B$49,'Reported Performance Table'!$D782='Master List'!$B$51,'Reported Performance Table'!$D782='Master List'!$B$115,'Reported Performance Table'!$D782='Master List'!$B$118,'Reported Performance Table'!$D782='Master List'!$B$142)),"LUNA_Dimming","Dimming_Capability_and_Range"))</f>
        <v/>
      </c>
    </row>
    <row r="783" spans="1:12" x14ac:dyDescent="0.25">
      <c r="A783" s="54">
        <v>790</v>
      </c>
      <c r="B783" s="55"/>
      <c r="D783" s="21" t="e">
        <f>VLOOKUP('Reported Performance Table'!C783,'Master List'!$B$22:$C$41,2,FALSE)</f>
        <v>#N/A</v>
      </c>
      <c r="E783" t="e">
        <f>VLOOKUP('Reported Performance Table'!D783,'Master List'!$B$45:$C$143,2,FALSE)</f>
        <v>#N/A</v>
      </c>
      <c r="F783" t="e">
        <f>VLOOKUP('Reported Performance Table'!C783,'Master List'!$B$22:$D$42,3,FALSE)</f>
        <v>#N/A</v>
      </c>
      <c r="G783" s="100" t="e">
        <f>VLOOKUP('Reported Performance Table'!B783,'Master List'!$B$11:$D$19,3,FALSE)</f>
        <v>#N/A</v>
      </c>
      <c r="H783" t="e">
        <f t="shared" si="12"/>
        <v>#N/A</v>
      </c>
      <c r="I783" t="e">
        <f>IF(VLOOKUP('Reported Performance Table'!D783,'Master List'!$B$45:$D$143,3,FALSE)="","No",VLOOKUP('Reported Performance Table'!D783,'Master List'!$B$45:$D$143,3,FALSE))</f>
        <v>#N/A</v>
      </c>
      <c r="J783" s="178" t="str">
        <f>IF('Reported Performance Table'!D783="","",
  IF('Reported Performance Table'!E783="Yes",
   IF('Reported Performance Table'!F783="Premium","Premium_LUNA_CCT","LUNA_CCT"),
   IF('Reported Performance Table'!B783="Outdoor Luminaires",
    IF(OR('Reported Performance Table'!D783="Fuel Pump Canopy Luminaires",'Reported Performance Table'!D783="Sports Lighting"),
     IF('Reported Performance Table'!F783="Premium","Premium_Sports_and_Fuel_Pump_CCT", "Sports_and_Fuel_Pump_CCT"),
     IF('Reported Performance Table'!F783="Premium","Premium_Outdoor_CCT","Outdoor_CCT")),
    IF('Reported Performance Table'!F783="Premium","Premium_CCT","Reported_CCT"))))</f>
        <v/>
      </c>
      <c r="K783" t="str">
        <f>IF('Reported Performance Table'!D783="","",IF(J783="LUNA_CCT",VLOOKUP('Reported Performance Table'!D783,'Master List'!$B$45:$E$143,4,FALSE),"Reported_BUG"))</f>
        <v/>
      </c>
      <c r="L783" t="str">
        <f>IF('Reported Performance Table'!D783="","",IF(AND('Reported Performance Table'!$E783="Yes",OR('Reported Performance Table'!$D783='Master List'!$B$45,'Reported Performance Table'!$D783='Master List'!$B$46,'Reported Performance Table'!$D783='Master List'!$B$47,'Reported Performance Table'!$D783='Master List'!$B$49,'Reported Performance Table'!$D783='Master List'!$B$51,'Reported Performance Table'!$D783='Master List'!$B$115,'Reported Performance Table'!$D783='Master List'!$B$118,'Reported Performance Table'!$D783='Master List'!$B$142)),"LUNA_Dimming","Dimming_Capability_and_Range"))</f>
        <v/>
      </c>
    </row>
    <row r="784" spans="1:12" x14ac:dyDescent="0.25">
      <c r="A784" s="54">
        <v>791</v>
      </c>
      <c r="B784" s="55"/>
      <c r="D784" s="21" t="e">
        <f>VLOOKUP('Reported Performance Table'!C784,'Master List'!$B$22:$C$41,2,FALSE)</f>
        <v>#N/A</v>
      </c>
      <c r="E784" t="e">
        <f>VLOOKUP('Reported Performance Table'!D784,'Master List'!$B$45:$C$143,2,FALSE)</f>
        <v>#N/A</v>
      </c>
      <c r="F784" t="e">
        <f>VLOOKUP('Reported Performance Table'!C784,'Master List'!$B$22:$D$42,3,FALSE)</f>
        <v>#N/A</v>
      </c>
      <c r="G784" s="100" t="e">
        <f>VLOOKUP('Reported Performance Table'!B784,'Master List'!$B$11:$D$19,3,FALSE)</f>
        <v>#N/A</v>
      </c>
      <c r="H784" t="e">
        <f t="shared" si="12"/>
        <v>#N/A</v>
      </c>
      <c r="I784" t="e">
        <f>IF(VLOOKUP('Reported Performance Table'!D784,'Master List'!$B$45:$D$143,3,FALSE)="","No",VLOOKUP('Reported Performance Table'!D784,'Master List'!$B$45:$D$143,3,FALSE))</f>
        <v>#N/A</v>
      </c>
      <c r="J784" s="178" t="str">
        <f>IF('Reported Performance Table'!D784="","",
  IF('Reported Performance Table'!E784="Yes",
   IF('Reported Performance Table'!F784="Premium","Premium_LUNA_CCT","LUNA_CCT"),
   IF('Reported Performance Table'!B784="Outdoor Luminaires",
    IF(OR('Reported Performance Table'!D784="Fuel Pump Canopy Luminaires",'Reported Performance Table'!D784="Sports Lighting"),
     IF('Reported Performance Table'!F784="Premium","Premium_Sports_and_Fuel_Pump_CCT", "Sports_and_Fuel_Pump_CCT"),
     IF('Reported Performance Table'!F784="Premium","Premium_Outdoor_CCT","Outdoor_CCT")),
    IF('Reported Performance Table'!F784="Premium","Premium_CCT","Reported_CCT"))))</f>
        <v/>
      </c>
      <c r="K784" t="str">
        <f>IF('Reported Performance Table'!D784="","",IF(J784="LUNA_CCT",VLOOKUP('Reported Performance Table'!D784,'Master List'!$B$45:$E$143,4,FALSE),"Reported_BUG"))</f>
        <v/>
      </c>
      <c r="L784" t="str">
        <f>IF('Reported Performance Table'!D784="","",IF(AND('Reported Performance Table'!$E784="Yes",OR('Reported Performance Table'!$D784='Master List'!$B$45,'Reported Performance Table'!$D784='Master List'!$B$46,'Reported Performance Table'!$D784='Master List'!$B$47,'Reported Performance Table'!$D784='Master List'!$B$49,'Reported Performance Table'!$D784='Master List'!$B$51,'Reported Performance Table'!$D784='Master List'!$B$115,'Reported Performance Table'!$D784='Master List'!$B$118,'Reported Performance Table'!$D784='Master List'!$B$142)),"LUNA_Dimming","Dimming_Capability_and_Range"))</f>
        <v/>
      </c>
    </row>
    <row r="785" spans="1:12" x14ac:dyDescent="0.25">
      <c r="A785" s="54">
        <v>792</v>
      </c>
      <c r="B785" s="55"/>
      <c r="D785" s="21" t="e">
        <f>VLOOKUP('Reported Performance Table'!C785,'Master List'!$B$22:$C$41,2,FALSE)</f>
        <v>#N/A</v>
      </c>
      <c r="E785" t="e">
        <f>VLOOKUP('Reported Performance Table'!D785,'Master List'!$B$45:$C$143,2,FALSE)</f>
        <v>#N/A</v>
      </c>
      <c r="F785" t="e">
        <f>VLOOKUP('Reported Performance Table'!C785,'Master List'!$B$22:$D$42,3,FALSE)</f>
        <v>#N/A</v>
      </c>
      <c r="G785" s="100" t="e">
        <f>VLOOKUP('Reported Performance Table'!B785,'Master List'!$B$11:$D$19,3,FALSE)</f>
        <v>#N/A</v>
      </c>
      <c r="H785" t="e">
        <f t="shared" si="12"/>
        <v>#N/A</v>
      </c>
      <c r="I785" t="e">
        <f>IF(VLOOKUP('Reported Performance Table'!D785,'Master List'!$B$45:$D$143,3,FALSE)="","No",VLOOKUP('Reported Performance Table'!D785,'Master List'!$B$45:$D$143,3,FALSE))</f>
        <v>#N/A</v>
      </c>
      <c r="J785" s="178" t="str">
        <f>IF('Reported Performance Table'!D785="","",
  IF('Reported Performance Table'!E785="Yes",
   IF('Reported Performance Table'!F785="Premium","Premium_LUNA_CCT","LUNA_CCT"),
   IF('Reported Performance Table'!B785="Outdoor Luminaires",
    IF(OR('Reported Performance Table'!D785="Fuel Pump Canopy Luminaires",'Reported Performance Table'!D785="Sports Lighting"),
     IF('Reported Performance Table'!F785="Premium","Premium_Sports_and_Fuel_Pump_CCT", "Sports_and_Fuel_Pump_CCT"),
     IF('Reported Performance Table'!F785="Premium","Premium_Outdoor_CCT","Outdoor_CCT")),
    IF('Reported Performance Table'!F785="Premium","Premium_CCT","Reported_CCT"))))</f>
        <v/>
      </c>
      <c r="K785" t="str">
        <f>IF('Reported Performance Table'!D785="","",IF(J785="LUNA_CCT",VLOOKUP('Reported Performance Table'!D785,'Master List'!$B$45:$E$143,4,FALSE),"Reported_BUG"))</f>
        <v/>
      </c>
      <c r="L785" t="str">
        <f>IF('Reported Performance Table'!D785="","",IF(AND('Reported Performance Table'!$E785="Yes",OR('Reported Performance Table'!$D785='Master List'!$B$45,'Reported Performance Table'!$D785='Master List'!$B$46,'Reported Performance Table'!$D785='Master List'!$B$47,'Reported Performance Table'!$D785='Master List'!$B$49,'Reported Performance Table'!$D785='Master List'!$B$51,'Reported Performance Table'!$D785='Master List'!$B$115,'Reported Performance Table'!$D785='Master List'!$B$118,'Reported Performance Table'!$D785='Master List'!$B$142)),"LUNA_Dimming","Dimming_Capability_and_Range"))</f>
        <v/>
      </c>
    </row>
    <row r="786" spans="1:12" x14ac:dyDescent="0.25">
      <c r="A786" s="54">
        <v>793</v>
      </c>
      <c r="B786" s="55"/>
      <c r="D786" s="21" t="e">
        <f>VLOOKUP('Reported Performance Table'!C786,'Master List'!$B$22:$C$41,2,FALSE)</f>
        <v>#N/A</v>
      </c>
      <c r="E786" t="e">
        <f>VLOOKUP('Reported Performance Table'!D786,'Master List'!$B$45:$C$143,2,FALSE)</f>
        <v>#N/A</v>
      </c>
      <c r="F786" t="e">
        <f>VLOOKUP('Reported Performance Table'!C786,'Master List'!$B$22:$D$42,3,FALSE)</f>
        <v>#N/A</v>
      </c>
      <c r="G786" s="100" t="e">
        <f>VLOOKUP('Reported Performance Table'!B786,'Master List'!$B$11:$D$19,3,FALSE)</f>
        <v>#N/A</v>
      </c>
      <c r="H786" t="e">
        <f t="shared" si="12"/>
        <v>#N/A</v>
      </c>
      <c r="I786" t="e">
        <f>IF(VLOOKUP('Reported Performance Table'!D786,'Master List'!$B$45:$D$143,3,FALSE)="","No",VLOOKUP('Reported Performance Table'!D786,'Master List'!$B$45:$D$143,3,FALSE))</f>
        <v>#N/A</v>
      </c>
      <c r="J786" s="178" t="str">
        <f>IF('Reported Performance Table'!D786="","",
  IF('Reported Performance Table'!E786="Yes",
   IF('Reported Performance Table'!F786="Premium","Premium_LUNA_CCT","LUNA_CCT"),
   IF('Reported Performance Table'!B786="Outdoor Luminaires",
    IF(OR('Reported Performance Table'!D786="Fuel Pump Canopy Luminaires",'Reported Performance Table'!D786="Sports Lighting"),
     IF('Reported Performance Table'!F786="Premium","Premium_Sports_and_Fuel_Pump_CCT", "Sports_and_Fuel_Pump_CCT"),
     IF('Reported Performance Table'!F786="Premium","Premium_Outdoor_CCT","Outdoor_CCT")),
    IF('Reported Performance Table'!F786="Premium","Premium_CCT","Reported_CCT"))))</f>
        <v/>
      </c>
      <c r="K786" t="str">
        <f>IF('Reported Performance Table'!D786="","",IF(J786="LUNA_CCT",VLOOKUP('Reported Performance Table'!D786,'Master List'!$B$45:$E$143,4,FALSE),"Reported_BUG"))</f>
        <v/>
      </c>
      <c r="L786" t="str">
        <f>IF('Reported Performance Table'!D786="","",IF(AND('Reported Performance Table'!$E786="Yes",OR('Reported Performance Table'!$D786='Master List'!$B$45,'Reported Performance Table'!$D786='Master List'!$B$46,'Reported Performance Table'!$D786='Master List'!$B$47,'Reported Performance Table'!$D786='Master List'!$B$49,'Reported Performance Table'!$D786='Master List'!$B$51,'Reported Performance Table'!$D786='Master List'!$B$115,'Reported Performance Table'!$D786='Master List'!$B$118,'Reported Performance Table'!$D786='Master List'!$B$142)),"LUNA_Dimming","Dimming_Capability_and_Range"))</f>
        <v/>
      </c>
    </row>
    <row r="787" spans="1:12" x14ac:dyDescent="0.25">
      <c r="A787" s="54">
        <v>794</v>
      </c>
      <c r="B787" s="55"/>
      <c r="D787" s="21" t="e">
        <f>VLOOKUP('Reported Performance Table'!C787,'Master List'!$B$22:$C$41,2,FALSE)</f>
        <v>#N/A</v>
      </c>
      <c r="E787" t="e">
        <f>VLOOKUP('Reported Performance Table'!D787,'Master List'!$B$45:$C$143,2,FALSE)</f>
        <v>#N/A</v>
      </c>
      <c r="F787" t="e">
        <f>VLOOKUP('Reported Performance Table'!C787,'Master List'!$B$22:$D$42,3,FALSE)</f>
        <v>#N/A</v>
      </c>
      <c r="G787" s="100" t="e">
        <f>VLOOKUP('Reported Performance Table'!B787,'Master List'!$B$11:$D$19,3,FALSE)</f>
        <v>#N/A</v>
      </c>
      <c r="H787" t="e">
        <f t="shared" si="12"/>
        <v>#N/A</v>
      </c>
      <c r="I787" t="e">
        <f>IF(VLOOKUP('Reported Performance Table'!D787,'Master List'!$B$45:$D$143,3,FALSE)="","No",VLOOKUP('Reported Performance Table'!D787,'Master List'!$B$45:$D$143,3,FALSE))</f>
        <v>#N/A</v>
      </c>
      <c r="J787" s="178" t="str">
        <f>IF('Reported Performance Table'!D787="","",
  IF('Reported Performance Table'!E787="Yes",
   IF('Reported Performance Table'!F787="Premium","Premium_LUNA_CCT","LUNA_CCT"),
   IF('Reported Performance Table'!B787="Outdoor Luminaires",
    IF(OR('Reported Performance Table'!D787="Fuel Pump Canopy Luminaires",'Reported Performance Table'!D787="Sports Lighting"),
     IF('Reported Performance Table'!F787="Premium","Premium_Sports_and_Fuel_Pump_CCT", "Sports_and_Fuel_Pump_CCT"),
     IF('Reported Performance Table'!F787="Premium","Premium_Outdoor_CCT","Outdoor_CCT")),
    IF('Reported Performance Table'!F787="Premium","Premium_CCT","Reported_CCT"))))</f>
        <v/>
      </c>
      <c r="K787" t="str">
        <f>IF('Reported Performance Table'!D787="","",IF(J787="LUNA_CCT",VLOOKUP('Reported Performance Table'!D787,'Master List'!$B$45:$E$143,4,FALSE),"Reported_BUG"))</f>
        <v/>
      </c>
      <c r="L787" t="str">
        <f>IF('Reported Performance Table'!D787="","",IF(AND('Reported Performance Table'!$E787="Yes",OR('Reported Performance Table'!$D787='Master List'!$B$45,'Reported Performance Table'!$D787='Master List'!$B$46,'Reported Performance Table'!$D787='Master List'!$B$47,'Reported Performance Table'!$D787='Master List'!$B$49,'Reported Performance Table'!$D787='Master List'!$B$51,'Reported Performance Table'!$D787='Master List'!$B$115,'Reported Performance Table'!$D787='Master List'!$B$118,'Reported Performance Table'!$D787='Master List'!$B$142)),"LUNA_Dimming","Dimming_Capability_and_Range"))</f>
        <v/>
      </c>
    </row>
    <row r="788" spans="1:12" x14ac:dyDescent="0.25">
      <c r="A788" s="54">
        <v>795</v>
      </c>
      <c r="B788" s="55"/>
      <c r="D788" s="21" t="e">
        <f>VLOOKUP('Reported Performance Table'!C788,'Master List'!$B$22:$C$41,2,FALSE)</f>
        <v>#N/A</v>
      </c>
      <c r="E788" t="e">
        <f>VLOOKUP('Reported Performance Table'!D788,'Master List'!$B$45:$C$143,2,FALSE)</f>
        <v>#N/A</v>
      </c>
      <c r="F788" t="e">
        <f>VLOOKUP('Reported Performance Table'!C788,'Master List'!$B$22:$D$42,3,FALSE)</f>
        <v>#N/A</v>
      </c>
      <c r="G788" s="100" t="e">
        <f>VLOOKUP('Reported Performance Table'!B788,'Master List'!$B$11:$D$19,3,FALSE)</f>
        <v>#N/A</v>
      </c>
      <c r="H788" t="e">
        <f t="shared" si="12"/>
        <v>#N/A</v>
      </c>
      <c r="I788" t="e">
        <f>IF(VLOOKUP('Reported Performance Table'!D788,'Master List'!$B$45:$D$143,3,FALSE)="","No",VLOOKUP('Reported Performance Table'!D788,'Master List'!$B$45:$D$143,3,FALSE))</f>
        <v>#N/A</v>
      </c>
      <c r="J788" s="178" t="str">
        <f>IF('Reported Performance Table'!D788="","",
  IF('Reported Performance Table'!E788="Yes",
   IF('Reported Performance Table'!F788="Premium","Premium_LUNA_CCT","LUNA_CCT"),
   IF('Reported Performance Table'!B788="Outdoor Luminaires",
    IF(OR('Reported Performance Table'!D788="Fuel Pump Canopy Luminaires",'Reported Performance Table'!D788="Sports Lighting"),
     IF('Reported Performance Table'!F788="Premium","Premium_Sports_and_Fuel_Pump_CCT", "Sports_and_Fuel_Pump_CCT"),
     IF('Reported Performance Table'!F788="Premium","Premium_Outdoor_CCT","Outdoor_CCT")),
    IF('Reported Performance Table'!F788="Premium","Premium_CCT","Reported_CCT"))))</f>
        <v/>
      </c>
      <c r="K788" t="str">
        <f>IF('Reported Performance Table'!D788="","",IF(J788="LUNA_CCT",VLOOKUP('Reported Performance Table'!D788,'Master List'!$B$45:$E$143,4,FALSE),"Reported_BUG"))</f>
        <v/>
      </c>
      <c r="L788" t="str">
        <f>IF('Reported Performance Table'!D788="","",IF(AND('Reported Performance Table'!$E788="Yes",OR('Reported Performance Table'!$D788='Master List'!$B$45,'Reported Performance Table'!$D788='Master List'!$B$46,'Reported Performance Table'!$D788='Master List'!$B$47,'Reported Performance Table'!$D788='Master List'!$B$49,'Reported Performance Table'!$D788='Master List'!$B$51,'Reported Performance Table'!$D788='Master List'!$B$115,'Reported Performance Table'!$D788='Master List'!$B$118,'Reported Performance Table'!$D788='Master List'!$B$142)),"LUNA_Dimming","Dimming_Capability_and_Range"))</f>
        <v/>
      </c>
    </row>
    <row r="789" spans="1:12" x14ac:dyDescent="0.25">
      <c r="A789" s="54">
        <v>796</v>
      </c>
      <c r="B789" s="55"/>
      <c r="D789" s="21" t="e">
        <f>VLOOKUP('Reported Performance Table'!C789,'Master List'!$B$22:$C$41,2,FALSE)</f>
        <v>#N/A</v>
      </c>
      <c r="E789" t="e">
        <f>VLOOKUP('Reported Performance Table'!D789,'Master List'!$B$45:$C$143,2,FALSE)</f>
        <v>#N/A</v>
      </c>
      <c r="F789" t="e">
        <f>VLOOKUP('Reported Performance Table'!C789,'Master List'!$B$22:$D$42,3,FALSE)</f>
        <v>#N/A</v>
      </c>
      <c r="G789" s="100" t="e">
        <f>VLOOKUP('Reported Performance Table'!B789,'Master List'!$B$11:$D$19,3,FALSE)</f>
        <v>#N/A</v>
      </c>
      <c r="H789" t="e">
        <f t="shared" si="12"/>
        <v>#N/A</v>
      </c>
      <c r="I789" t="e">
        <f>IF(VLOOKUP('Reported Performance Table'!D789,'Master List'!$B$45:$D$143,3,FALSE)="","No",VLOOKUP('Reported Performance Table'!D789,'Master List'!$B$45:$D$143,3,FALSE))</f>
        <v>#N/A</v>
      </c>
      <c r="J789" s="178" t="str">
        <f>IF('Reported Performance Table'!D789="","",
  IF('Reported Performance Table'!E789="Yes",
   IF('Reported Performance Table'!F789="Premium","Premium_LUNA_CCT","LUNA_CCT"),
   IF('Reported Performance Table'!B789="Outdoor Luminaires",
    IF(OR('Reported Performance Table'!D789="Fuel Pump Canopy Luminaires",'Reported Performance Table'!D789="Sports Lighting"),
     IF('Reported Performance Table'!F789="Premium","Premium_Sports_and_Fuel_Pump_CCT", "Sports_and_Fuel_Pump_CCT"),
     IF('Reported Performance Table'!F789="Premium","Premium_Outdoor_CCT","Outdoor_CCT")),
    IF('Reported Performance Table'!F789="Premium","Premium_CCT","Reported_CCT"))))</f>
        <v/>
      </c>
      <c r="K789" t="str">
        <f>IF('Reported Performance Table'!D789="","",IF(J789="LUNA_CCT",VLOOKUP('Reported Performance Table'!D789,'Master List'!$B$45:$E$143,4,FALSE),"Reported_BUG"))</f>
        <v/>
      </c>
      <c r="L789" t="str">
        <f>IF('Reported Performance Table'!D789="","",IF(AND('Reported Performance Table'!$E789="Yes",OR('Reported Performance Table'!$D789='Master List'!$B$45,'Reported Performance Table'!$D789='Master List'!$B$46,'Reported Performance Table'!$D789='Master List'!$B$47,'Reported Performance Table'!$D789='Master List'!$B$49,'Reported Performance Table'!$D789='Master List'!$B$51,'Reported Performance Table'!$D789='Master List'!$B$115,'Reported Performance Table'!$D789='Master List'!$B$118,'Reported Performance Table'!$D789='Master List'!$B$142)),"LUNA_Dimming","Dimming_Capability_and_Range"))</f>
        <v/>
      </c>
    </row>
    <row r="790" spans="1:12" x14ac:dyDescent="0.25">
      <c r="A790" s="54">
        <v>797</v>
      </c>
      <c r="B790" s="55"/>
      <c r="D790" s="21" t="e">
        <f>VLOOKUP('Reported Performance Table'!C790,'Master List'!$B$22:$C$41,2,FALSE)</f>
        <v>#N/A</v>
      </c>
      <c r="E790" t="e">
        <f>VLOOKUP('Reported Performance Table'!D790,'Master List'!$B$45:$C$143,2,FALSE)</f>
        <v>#N/A</v>
      </c>
      <c r="F790" t="e">
        <f>VLOOKUP('Reported Performance Table'!C790,'Master List'!$B$22:$D$42,3,FALSE)</f>
        <v>#N/A</v>
      </c>
      <c r="G790" s="100" t="e">
        <f>VLOOKUP('Reported Performance Table'!B790,'Master List'!$B$11:$D$19,3,FALSE)</f>
        <v>#N/A</v>
      </c>
      <c r="H790" t="e">
        <f t="shared" si="12"/>
        <v>#N/A</v>
      </c>
      <c r="I790" t="e">
        <f>IF(VLOOKUP('Reported Performance Table'!D790,'Master List'!$B$45:$D$143,3,FALSE)="","No",VLOOKUP('Reported Performance Table'!D790,'Master List'!$B$45:$D$143,3,FALSE))</f>
        <v>#N/A</v>
      </c>
      <c r="J790" s="178" t="str">
        <f>IF('Reported Performance Table'!D790="","",
  IF('Reported Performance Table'!E790="Yes",
   IF('Reported Performance Table'!F790="Premium","Premium_LUNA_CCT","LUNA_CCT"),
   IF('Reported Performance Table'!B790="Outdoor Luminaires",
    IF(OR('Reported Performance Table'!D790="Fuel Pump Canopy Luminaires",'Reported Performance Table'!D790="Sports Lighting"),
     IF('Reported Performance Table'!F790="Premium","Premium_Sports_and_Fuel_Pump_CCT", "Sports_and_Fuel_Pump_CCT"),
     IF('Reported Performance Table'!F790="Premium","Premium_Outdoor_CCT","Outdoor_CCT")),
    IF('Reported Performance Table'!F790="Premium","Premium_CCT","Reported_CCT"))))</f>
        <v/>
      </c>
      <c r="K790" t="str">
        <f>IF('Reported Performance Table'!D790="","",IF(J790="LUNA_CCT",VLOOKUP('Reported Performance Table'!D790,'Master List'!$B$45:$E$143,4,FALSE),"Reported_BUG"))</f>
        <v/>
      </c>
      <c r="L790" t="str">
        <f>IF('Reported Performance Table'!D790="","",IF(AND('Reported Performance Table'!$E790="Yes",OR('Reported Performance Table'!$D790='Master List'!$B$45,'Reported Performance Table'!$D790='Master List'!$B$46,'Reported Performance Table'!$D790='Master List'!$B$47,'Reported Performance Table'!$D790='Master List'!$B$49,'Reported Performance Table'!$D790='Master List'!$B$51,'Reported Performance Table'!$D790='Master List'!$B$115,'Reported Performance Table'!$D790='Master List'!$B$118,'Reported Performance Table'!$D790='Master List'!$B$142)),"LUNA_Dimming","Dimming_Capability_and_Range"))</f>
        <v/>
      </c>
    </row>
    <row r="791" spans="1:12" x14ac:dyDescent="0.25">
      <c r="A791" s="54">
        <v>798</v>
      </c>
      <c r="B791" s="55"/>
      <c r="D791" s="21" t="e">
        <f>VLOOKUP('Reported Performance Table'!C791,'Master List'!$B$22:$C$41,2,FALSE)</f>
        <v>#N/A</v>
      </c>
      <c r="E791" t="e">
        <f>VLOOKUP('Reported Performance Table'!D791,'Master List'!$B$45:$C$143,2,FALSE)</f>
        <v>#N/A</v>
      </c>
      <c r="F791" t="e">
        <f>VLOOKUP('Reported Performance Table'!C791,'Master List'!$B$22:$D$42,3,FALSE)</f>
        <v>#N/A</v>
      </c>
      <c r="G791" s="100" t="e">
        <f>VLOOKUP('Reported Performance Table'!B791,'Master List'!$B$11:$D$19,3,FALSE)</f>
        <v>#N/A</v>
      </c>
      <c r="H791" t="e">
        <f t="shared" si="12"/>
        <v>#N/A</v>
      </c>
      <c r="I791" t="e">
        <f>IF(VLOOKUP('Reported Performance Table'!D791,'Master List'!$B$45:$D$143,3,FALSE)="","No",VLOOKUP('Reported Performance Table'!D791,'Master List'!$B$45:$D$143,3,FALSE))</f>
        <v>#N/A</v>
      </c>
      <c r="J791" s="178" t="str">
        <f>IF('Reported Performance Table'!D791="","",
  IF('Reported Performance Table'!E791="Yes",
   IF('Reported Performance Table'!F791="Premium","Premium_LUNA_CCT","LUNA_CCT"),
   IF('Reported Performance Table'!B791="Outdoor Luminaires",
    IF(OR('Reported Performance Table'!D791="Fuel Pump Canopy Luminaires",'Reported Performance Table'!D791="Sports Lighting"),
     IF('Reported Performance Table'!F791="Premium","Premium_Sports_and_Fuel_Pump_CCT", "Sports_and_Fuel_Pump_CCT"),
     IF('Reported Performance Table'!F791="Premium","Premium_Outdoor_CCT","Outdoor_CCT")),
    IF('Reported Performance Table'!F791="Premium","Premium_CCT","Reported_CCT"))))</f>
        <v/>
      </c>
      <c r="K791" t="str">
        <f>IF('Reported Performance Table'!D791="","",IF(J791="LUNA_CCT",VLOOKUP('Reported Performance Table'!D791,'Master List'!$B$45:$E$143,4,FALSE),"Reported_BUG"))</f>
        <v/>
      </c>
      <c r="L791" t="str">
        <f>IF('Reported Performance Table'!D791="","",IF(AND('Reported Performance Table'!$E791="Yes",OR('Reported Performance Table'!$D791='Master List'!$B$45,'Reported Performance Table'!$D791='Master List'!$B$46,'Reported Performance Table'!$D791='Master List'!$B$47,'Reported Performance Table'!$D791='Master List'!$B$49,'Reported Performance Table'!$D791='Master List'!$B$51,'Reported Performance Table'!$D791='Master List'!$B$115,'Reported Performance Table'!$D791='Master List'!$B$118,'Reported Performance Table'!$D791='Master List'!$B$142)),"LUNA_Dimming","Dimming_Capability_and_Range"))</f>
        <v/>
      </c>
    </row>
    <row r="792" spans="1:12" x14ac:dyDescent="0.25">
      <c r="A792" s="54">
        <v>799</v>
      </c>
      <c r="B792" s="55"/>
      <c r="D792" s="21" t="e">
        <f>VLOOKUP('Reported Performance Table'!C792,'Master List'!$B$22:$C$41,2,FALSE)</f>
        <v>#N/A</v>
      </c>
      <c r="E792" t="e">
        <f>VLOOKUP('Reported Performance Table'!D792,'Master List'!$B$45:$C$143,2,FALSE)</f>
        <v>#N/A</v>
      </c>
      <c r="F792" t="e">
        <f>VLOOKUP('Reported Performance Table'!C792,'Master List'!$B$22:$D$42,3,FALSE)</f>
        <v>#N/A</v>
      </c>
      <c r="G792" s="100" t="e">
        <f>VLOOKUP('Reported Performance Table'!B792,'Master List'!$B$11:$D$19,3,FALSE)</f>
        <v>#N/A</v>
      </c>
      <c r="H792" t="e">
        <f t="shared" si="12"/>
        <v>#N/A</v>
      </c>
      <c r="I792" t="e">
        <f>IF(VLOOKUP('Reported Performance Table'!D792,'Master List'!$B$45:$D$143,3,FALSE)="","No",VLOOKUP('Reported Performance Table'!D792,'Master List'!$B$45:$D$143,3,FALSE))</f>
        <v>#N/A</v>
      </c>
      <c r="J792" s="178" t="str">
        <f>IF('Reported Performance Table'!D792="","",
  IF('Reported Performance Table'!E792="Yes",
   IF('Reported Performance Table'!F792="Premium","Premium_LUNA_CCT","LUNA_CCT"),
   IF('Reported Performance Table'!B792="Outdoor Luminaires",
    IF(OR('Reported Performance Table'!D792="Fuel Pump Canopy Luminaires",'Reported Performance Table'!D792="Sports Lighting"),
     IF('Reported Performance Table'!F792="Premium","Premium_Sports_and_Fuel_Pump_CCT", "Sports_and_Fuel_Pump_CCT"),
     IF('Reported Performance Table'!F792="Premium","Premium_Outdoor_CCT","Outdoor_CCT")),
    IF('Reported Performance Table'!F792="Premium","Premium_CCT","Reported_CCT"))))</f>
        <v/>
      </c>
      <c r="K792" t="str">
        <f>IF('Reported Performance Table'!D792="","",IF(J792="LUNA_CCT",VLOOKUP('Reported Performance Table'!D792,'Master List'!$B$45:$E$143,4,FALSE),"Reported_BUG"))</f>
        <v/>
      </c>
      <c r="L792" t="str">
        <f>IF('Reported Performance Table'!D792="","",IF(AND('Reported Performance Table'!$E792="Yes",OR('Reported Performance Table'!$D792='Master List'!$B$45,'Reported Performance Table'!$D792='Master List'!$B$46,'Reported Performance Table'!$D792='Master List'!$B$47,'Reported Performance Table'!$D792='Master List'!$B$49,'Reported Performance Table'!$D792='Master List'!$B$51,'Reported Performance Table'!$D792='Master List'!$B$115,'Reported Performance Table'!$D792='Master List'!$B$118,'Reported Performance Table'!$D792='Master List'!$B$142)),"LUNA_Dimming","Dimming_Capability_and_Range"))</f>
        <v/>
      </c>
    </row>
    <row r="793" spans="1:12" x14ac:dyDescent="0.25">
      <c r="A793" s="54">
        <v>800</v>
      </c>
      <c r="B793" s="55"/>
      <c r="D793" s="21" t="e">
        <f>VLOOKUP('Reported Performance Table'!C793,'Master List'!$B$22:$C$41,2,FALSE)</f>
        <v>#N/A</v>
      </c>
      <c r="E793" t="e">
        <f>VLOOKUP('Reported Performance Table'!D793,'Master List'!$B$45:$C$143,2,FALSE)</f>
        <v>#N/A</v>
      </c>
      <c r="F793" t="e">
        <f>VLOOKUP('Reported Performance Table'!C793,'Master List'!$B$22:$D$42,3,FALSE)</f>
        <v>#N/A</v>
      </c>
      <c r="G793" s="100" t="e">
        <f>VLOOKUP('Reported Performance Table'!B793,'Master List'!$B$11:$D$19,3,FALSE)</f>
        <v>#N/A</v>
      </c>
      <c r="H793" t="e">
        <f t="shared" si="12"/>
        <v>#N/A</v>
      </c>
      <c r="I793" t="e">
        <f>IF(VLOOKUP('Reported Performance Table'!D793,'Master List'!$B$45:$D$143,3,FALSE)="","No",VLOOKUP('Reported Performance Table'!D793,'Master List'!$B$45:$D$143,3,FALSE))</f>
        <v>#N/A</v>
      </c>
      <c r="J793" s="178" t="str">
        <f>IF('Reported Performance Table'!D793="","",
  IF('Reported Performance Table'!E793="Yes",
   IF('Reported Performance Table'!F793="Premium","Premium_LUNA_CCT","LUNA_CCT"),
   IF('Reported Performance Table'!B793="Outdoor Luminaires",
    IF(OR('Reported Performance Table'!D793="Fuel Pump Canopy Luminaires",'Reported Performance Table'!D793="Sports Lighting"),
     IF('Reported Performance Table'!F793="Premium","Premium_Sports_and_Fuel_Pump_CCT", "Sports_and_Fuel_Pump_CCT"),
     IF('Reported Performance Table'!F793="Premium","Premium_Outdoor_CCT","Outdoor_CCT")),
    IF('Reported Performance Table'!F793="Premium","Premium_CCT","Reported_CCT"))))</f>
        <v/>
      </c>
      <c r="K793" t="str">
        <f>IF('Reported Performance Table'!D793="","",IF(J793="LUNA_CCT",VLOOKUP('Reported Performance Table'!D793,'Master List'!$B$45:$E$143,4,FALSE),"Reported_BUG"))</f>
        <v/>
      </c>
      <c r="L793" t="str">
        <f>IF('Reported Performance Table'!D793="","",IF(AND('Reported Performance Table'!$E793="Yes",OR('Reported Performance Table'!$D793='Master List'!$B$45,'Reported Performance Table'!$D793='Master List'!$B$46,'Reported Performance Table'!$D793='Master List'!$B$47,'Reported Performance Table'!$D793='Master List'!$B$49,'Reported Performance Table'!$D793='Master List'!$B$51,'Reported Performance Table'!$D793='Master List'!$B$115,'Reported Performance Table'!$D793='Master List'!$B$118,'Reported Performance Table'!$D793='Master List'!$B$142)),"LUNA_Dimming","Dimming_Capability_and_Range"))</f>
        <v/>
      </c>
    </row>
    <row r="794" spans="1:12" x14ac:dyDescent="0.25">
      <c r="A794" s="54">
        <v>801</v>
      </c>
      <c r="B794" s="55"/>
      <c r="D794" s="21" t="e">
        <f>VLOOKUP('Reported Performance Table'!C794,'Master List'!$B$22:$C$41,2,FALSE)</f>
        <v>#N/A</v>
      </c>
      <c r="E794" t="e">
        <f>VLOOKUP('Reported Performance Table'!D794,'Master List'!$B$45:$C$143,2,FALSE)</f>
        <v>#N/A</v>
      </c>
      <c r="F794" t="e">
        <f>VLOOKUP('Reported Performance Table'!C794,'Master List'!$B$22:$D$42,3,FALSE)</f>
        <v>#N/A</v>
      </c>
      <c r="G794" s="100" t="e">
        <f>VLOOKUP('Reported Performance Table'!B794,'Master List'!$B$11:$D$19,3,FALSE)</f>
        <v>#N/A</v>
      </c>
      <c r="H794" t="e">
        <f t="shared" si="12"/>
        <v>#N/A</v>
      </c>
      <c r="I794" t="e">
        <f>IF(VLOOKUP('Reported Performance Table'!D794,'Master List'!$B$45:$D$143,3,FALSE)="","No",VLOOKUP('Reported Performance Table'!D794,'Master List'!$B$45:$D$143,3,FALSE))</f>
        <v>#N/A</v>
      </c>
      <c r="J794" s="178" t="str">
        <f>IF('Reported Performance Table'!D794="","",
  IF('Reported Performance Table'!E794="Yes",
   IF('Reported Performance Table'!F794="Premium","Premium_LUNA_CCT","LUNA_CCT"),
   IF('Reported Performance Table'!B794="Outdoor Luminaires",
    IF(OR('Reported Performance Table'!D794="Fuel Pump Canopy Luminaires",'Reported Performance Table'!D794="Sports Lighting"),
     IF('Reported Performance Table'!F794="Premium","Premium_Sports_and_Fuel_Pump_CCT", "Sports_and_Fuel_Pump_CCT"),
     IF('Reported Performance Table'!F794="Premium","Premium_Outdoor_CCT","Outdoor_CCT")),
    IF('Reported Performance Table'!F794="Premium","Premium_CCT","Reported_CCT"))))</f>
        <v/>
      </c>
      <c r="K794" t="str">
        <f>IF('Reported Performance Table'!D794="","",IF(J794="LUNA_CCT",VLOOKUP('Reported Performance Table'!D794,'Master List'!$B$45:$E$143,4,FALSE),"Reported_BUG"))</f>
        <v/>
      </c>
      <c r="L794" t="str">
        <f>IF('Reported Performance Table'!D794="","",IF(AND('Reported Performance Table'!$E794="Yes",OR('Reported Performance Table'!$D794='Master List'!$B$45,'Reported Performance Table'!$D794='Master List'!$B$46,'Reported Performance Table'!$D794='Master List'!$B$47,'Reported Performance Table'!$D794='Master List'!$B$49,'Reported Performance Table'!$D794='Master List'!$B$51,'Reported Performance Table'!$D794='Master List'!$B$115,'Reported Performance Table'!$D794='Master List'!$B$118,'Reported Performance Table'!$D794='Master List'!$B$142)),"LUNA_Dimming","Dimming_Capability_and_Range"))</f>
        <v/>
      </c>
    </row>
    <row r="795" spans="1:12" x14ac:dyDescent="0.25">
      <c r="A795" s="54">
        <v>802</v>
      </c>
      <c r="B795" s="55"/>
      <c r="D795" s="21" t="e">
        <f>VLOOKUP('Reported Performance Table'!C795,'Master List'!$B$22:$C$41,2,FALSE)</f>
        <v>#N/A</v>
      </c>
      <c r="E795" t="e">
        <f>VLOOKUP('Reported Performance Table'!D795,'Master List'!$B$45:$C$143,2,FALSE)</f>
        <v>#N/A</v>
      </c>
      <c r="F795" t="e">
        <f>VLOOKUP('Reported Performance Table'!C795,'Master List'!$B$22:$D$42,3,FALSE)</f>
        <v>#N/A</v>
      </c>
      <c r="G795" s="100" t="e">
        <f>VLOOKUP('Reported Performance Table'!B795,'Master List'!$B$11:$D$19,3,FALSE)</f>
        <v>#N/A</v>
      </c>
      <c r="H795" t="e">
        <f t="shared" si="12"/>
        <v>#N/A</v>
      </c>
      <c r="I795" t="e">
        <f>IF(VLOOKUP('Reported Performance Table'!D795,'Master List'!$B$45:$D$143,3,FALSE)="","No",VLOOKUP('Reported Performance Table'!D795,'Master List'!$B$45:$D$143,3,FALSE))</f>
        <v>#N/A</v>
      </c>
      <c r="J795" s="178" t="str">
        <f>IF('Reported Performance Table'!D795="","",
  IF('Reported Performance Table'!E795="Yes",
   IF('Reported Performance Table'!F795="Premium","Premium_LUNA_CCT","LUNA_CCT"),
   IF('Reported Performance Table'!B795="Outdoor Luminaires",
    IF(OR('Reported Performance Table'!D795="Fuel Pump Canopy Luminaires",'Reported Performance Table'!D795="Sports Lighting"),
     IF('Reported Performance Table'!F795="Premium","Premium_Sports_and_Fuel_Pump_CCT", "Sports_and_Fuel_Pump_CCT"),
     IF('Reported Performance Table'!F795="Premium","Premium_Outdoor_CCT","Outdoor_CCT")),
    IF('Reported Performance Table'!F795="Premium","Premium_CCT","Reported_CCT"))))</f>
        <v/>
      </c>
      <c r="K795" t="str">
        <f>IF('Reported Performance Table'!D795="","",IF(J795="LUNA_CCT",VLOOKUP('Reported Performance Table'!D795,'Master List'!$B$45:$E$143,4,FALSE),"Reported_BUG"))</f>
        <v/>
      </c>
      <c r="L795" t="str">
        <f>IF('Reported Performance Table'!D795="","",IF(AND('Reported Performance Table'!$E795="Yes",OR('Reported Performance Table'!$D795='Master List'!$B$45,'Reported Performance Table'!$D795='Master List'!$B$46,'Reported Performance Table'!$D795='Master List'!$B$47,'Reported Performance Table'!$D795='Master List'!$B$49,'Reported Performance Table'!$D795='Master List'!$B$51,'Reported Performance Table'!$D795='Master List'!$B$115,'Reported Performance Table'!$D795='Master List'!$B$118,'Reported Performance Table'!$D795='Master List'!$B$142)),"LUNA_Dimming","Dimming_Capability_and_Range"))</f>
        <v/>
      </c>
    </row>
    <row r="796" spans="1:12" x14ac:dyDescent="0.25">
      <c r="A796" s="54">
        <v>803</v>
      </c>
      <c r="B796" s="55"/>
      <c r="D796" s="21" t="e">
        <f>VLOOKUP('Reported Performance Table'!C796,'Master List'!$B$22:$C$41,2,FALSE)</f>
        <v>#N/A</v>
      </c>
      <c r="E796" t="e">
        <f>VLOOKUP('Reported Performance Table'!D796,'Master List'!$B$45:$C$143,2,FALSE)</f>
        <v>#N/A</v>
      </c>
      <c r="F796" t="e">
        <f>VLOOKUP('Reported Performance Table'!C796,'Master List'!$B$22:$D$42,3,FALSE)</f>
        <v>#N/A</v>
      </c>
      <c r="G796" s="100" t="e">
        <f>VLOOKUP('Reported Performance Table'!B796,'Master List'!$B$11:$D$19,3,FALSE)</f>
        <v>#N/A</v>
      </c>
      <c r="H796" t="e">
        <f t="shared" si="12"/>
        <v>#N/A</v>
      </c>
      <c r="I796" t="e">
        <f>IF(VLOOKUP('Reported Performance Table'!D796,'Master List'!$B$45:$D$143,3,FALSE)="","No",VLOOKUP('Reported Performance Table'!D796,'Master List'!$B$45:$D$143,3,FALSE))</f>
        <v>#N/A</v>
      </c>
      <c r="J796" s="178" t="str">
        <f>IF('Reported Performance Table'!D796="","",
  IF('Reported Performance Table'!E796="Yes",
   IF('Reported Performance Table'!F796="Premium","Premium_LUNA_CCT","LUNA_CCT"),
   IF('Reported Performance Table'!B796="Outdoor Luminaires",
    IF(OR('Reported Performance Table'!D796="Fuel Pump Canopy Luminaires",'Reported Performance Table'!D796="Sports Lighting"),
     IF('Reported Performance Table'!F796="Premium","Premium_Sports_and_Fuel_Pump_CCT", "Sports_and_Fuel_Pump_CCT"),
     IF('Reported Performance Table'!F796="Premium","Premium_Outdoor_CCT","Outdoor_CCT")),
    IF('Reported Performance Table'!F796="Premium","Premium_CCT","Reported_CCT"))))</f>
        <v/>
      </c>
      <c r="K796" t="str">
        <f>IF('Reported Performance Table'!D796="","",IF(J796="LUNA_CCT",VLOOKUP('Reported Performance Table'!D796,'Master List'!$B$45:$E$143,4,FALSE),"Reported_BUG"))</f>
        <v/>
      </c>
      <c r="L796" t="str">
        <f>IF('Reported Performance Table'!D796="","",IF(AND('Reported Performance Table'!$E796="Yes",OR('Reported Performance Table'!$D796='Master List'!$B$45,'Reported Performance Table'!$D796='Master List'!$B$46,'Reported Performance Table'!$D796='Master List'!$B$47,'Reported Performance Table'!$D796='Master List'!$B$49,'Reported Performance Table'!$D796='Master List'!$B$51,'Reported Performance Table'!$D796='Master List'!$B$115,'Reported Performance Table'!$D796='Master List'!$B$118,'Reported Performance Table'!$D796='Master List'!$B$142)),"LUNA_Dimming","Dimming_Capability_and_Range"))</f>
        <v/>
      </c>
    </row>
    <row r="797" spans="1:12" x14ac:dyDescent="0.25">
      <c r="A797" s="54">
        <v>804</v>
      </c>
      <c r="B797" s="55"/>
      <c r="D797" s="21" t="e">
        <f>VLOOKUP('Reported Performance Table'!C797,'Master List'!$B$22:$C$41,2,FALSE)</f>
        <v>#N/A</v>
      </c>
      <c r="E797" t="e">
        <f>VLOOKUP('Reported Performance Table'!D797,'Master List'!$B$45:$C$143,2,FALSE)</f>
        <v>#N/A</v>
      </c>
      <c r="F797" t="e">
        <f>VLOOKUP('Reported Performance Table'!C797,'Master List'!$B$22:$D$42,3,FALSE)</f>
        <v>#N/A</v>
      </c>
      <c r="G797" s="100" t="e">
        <f>VLOOKUP('Reported Performance Table'!B797,'Master List'!$B$11:$D$19,3,FALSE)</f>
        <v>#N/A</v>
      </c>
      <c r="H797" t="e">
        <f t="shared" si="12"/>
        <v>#N/A</v>
      </c>
      <c r="I797" t="e">
        <f>IF(VLOOKUP('Reported Performance Table'!D797,'Master List'!$B$45:$D$143,3,FALSE)="","No",VLOOKUP('Reported Performance Table'!D797,'Master List'!$B$45:$D$143,3,FALSE))</f>
        <v>#N/A</v>
      </c>
      <c r="J797" s="178" t="str">
        <f>IF('Reported Performance Table'!D797="","",
  IF('Reported Performance Table'!E797="Yes",
   IF('Reported Performance Table'!F797="Premium","Premium_LUNA_CCT","LUNA_CCT"),
   IF('Reported Performance Table'!B797="Outdoor Luminaires",
    IF(OR('Reported Performance Table'!D797="Fuel Pump Canopy Luminaires",'Reported Performance Table'!D797="Sports Lighting"),
     IF('Reported Performance Table'!F797="Premium","Premium_Sports_and_Fuel_Pump_CCT", "Sports_and_Fuel_Pump_CCT"),
     IF('Reported Performance Table'!F797="Premium","Premium_Outdoor_CCT","Outdoor_CCT")),
    IF('Reported Performance Table'!F797="Premium","Premium_CCT","Reported_CCT"))))</f>
        <v/>
      </c>
      <c r="K797" t="str">
        <f>IF('Reported Performance Table'!D797="","",IF(J797="LUNA_CCT",VLOOKUP('Reported Performance Table'!D797,'Master List'!$B$45:$E$143,4,FALSE),"Reported_BUG"))</f>
        <v/>
      </c>
      <c r="L797" t="str">
        <f>IF('Reported Performance Table'!D797="","",IF(AND('Reported Performance Table'!$E797="Yes",OR('Reported Performance Table'!$D797='Master List'!$B$45,'Reported Performance Table'!$D797='Master List'!$B$46,'Reported Performance Table'!$D797='Master List'!$B$47,'Reported Performance Table'!$D797='Master List'!$B$49,'Reported Performance Table'!$D797='Master List'!$B$51,'Reported Performance Table'!$D797='Master List'!$B$115,'Reported Performance Table'!$D797='Master List'!$B$118,'Reported Performance Table'!$D797='Master List'!$B$142)),"LUNA_Dimming","Dimming_Capability_and_Range"))</f>
        <v/>
      </c>
    </row>
    <row r="798" spans="1:12" x14ac:dyDescent="0.25">
      <c r="A798" s="54">
        <v>805</v>
      </c>
      <c r="B798" s="55"/>
      <c r="D798" s="21" t="e">
        <f>VLOOKUP('Reported Performance Table'!C798,'Master List'!$B$22:$C$41,2,FALSE)</f>
        <v>#N/A</v>
      </c>
      <c r="E798" t="e">
        <f>VLOOKUP('Reported Performance Table'!D798,'Master List'!$B$45:$C$143,2,FALSE)</f>
        <v>#N/A</v>
      </c>
      <c r="F798" t="e">
        <f>VLOOKUP('Reported Performance Table'!C798,'Master List'!$B$22:$D$42,3,FALSE)</f>
        <v>#N/A</v>
      </c>
      <c r="G798" s="100" t="e">
        <f>VLOOKUP('Reported Performance Table'!B798,'Master List'!$B$11:$D$19,3,FALSE)</f>
        <v>#N/A</v>
      </c>
      <c r="H798" t="e">
        <f t="shared" si="12"/>
        <v>#N/A</v>
      </c>
      <c r="I798" t="e">
        <f>IF(VLOOKUP('Reported Performance Table'!D798,'Master List'!$B$45:$D$143,3,FALSE)="","No",VLOOKUP('Reported Performance Table'!D798,'Master List'!$B$45:$D$143,3,FALSE))</f>
        <v>#N/A</v>
      </c>
      <c r="J798" s="178" t="str">
        <f>IF('Reported Performance Table'!D798="","",
  IF('Reported Performance Table'!E798="Yes",
   IF('Reported Performance Table'!F798="Premium","Premium_LUNA_CCT","LUNA_CCT"),
   IF('Reported Performance Table'!B798="Outdoor Luminaires",
    IF(OR('Reported Performance Table'!D798="Fuel Pump Canopy Luminaires",'Reported Performance Table'!D798="Sports Lighting"),
     IF('Reported Performance Table'!F798="Premium","Premium_Sports_and_Fuel_Pump_CCT", "Sports_and_Fuel_Pump_CCT"),
     IF('Reported Performance Table'!F798="Premium","Premium_Outdoor_CCT","Outdoor_CCT")),
    IF('Reported Performance Table'!F798="Premium","Premium_CCT","Reported_CCT"))))</f>
        <v/>
      </c>
      <c r="K798" t="str">
        <f>IF('Reported Performance Table'!D798="","",IF(J798="LUNA_CCT",VLOOKUP('Reported Performance Table'!D798,'Master List'!$B$45:$E$143,4,FALSE),"Reported_BUG"))</f>
        <v/>
      </c>
      <c r="L798" t="str">
        <f>IF('Reported Performance Table'!D798="","",IF(AND('Reported Performance Table'!$E798="Yes",OR('Reported Performance Table'!$D798='Master List'!$B$45,'Reported Performance Table'!$D798='Master List'!$B$46,'Reported Performance Table'!$D798='Master List'!$B$47,'Reported Performance Table'!$D798='Master List'!$B$49,'Reported Performance Table'!$D798='Master List'!$B$51,'Reported Performance Table'!$D798='Master List'!$B$115,'Reported Performance Table'!$D798='Master List'!$B$118,'Reported Performance Table'!$D798='Master List'!$B$142)),"LUNA_Dimming","Dimming_Capability_and_Range"))</f>
        <v/>
      </c>
    </row>
    <row r="799" spans="1:12" x14ac:dyDescent="0.25">
      <c r="A799" s="54">
        <v>806</v>
      </c>
      <c r="B799" s="55"/>
      <c r="D799" s="21" t="e">
        <f>VLOOKUP('Reported Performance Table'!C799,'Master List'!$B$22:$C$41,2,FALSE)</f>
        <v>#N/A</v>
      </c>
      <c r="E799" t="e">
        <f>VLOOKUP('Reported Performance Table'!D799,'Master List'!$B$45:$C$143,2,FALSE)</f>
        <v>#N/A</v>
      </c>
      <c r="F799" t="e">
        <f>VLOOKUP('Reported Performance Table'!C799,'Master List'!$B$22:$D$42,3,FALSE)</f>
        <v>#N/A</v>
      </c>
      <c r="G799" s="100" t="e">
        <f>VLOOKUP('Reported Performance Table'!B799,'Master List'!$B$11:$D$19,3,FALSE)</f>
        <v>#N/A</v>
      </c>
      <c r="H799" t="e">
        <f t="shared" si="12"/>
        <v>#N/A</v>
      </c>
      <c r="I799" t="e">
        <f>IF(VLOOKUP('Reported Performance Table'!D799,'Master List'!$B$45:$D$143,3,FALSE)="","No",VLOOKUP('Reported Performance Table'!D799,'Master List'!$B$45:$D$143,3,FALSE))</f>
        <v>#N/A</v>
      </c>
      <c r="J799" s="178" t="str">
        <f>IF('Reported Performance Table'!D799="","",
  IF('Reported Performance Table'!E799="Yes",
   IF('Reported Performance Table'!F799="Premium","Premium_LUNA_CCT","LUNA_CCT"),
   IF('Reported Performance Table'!B799="Outdoor Luminaires",
    IF(OR('Reported Performance Table'!D799="Fuel Pump Canopy Luminaires",'Reported Performance Table'!D799="Sports Lighting"),
     IF('Reported Performance Table'!F799="Premium","Premium_Sports_and_Fuel_Pump_CCT", "Sports_and_Fuel_Pump_CCT"),
     IF('Reported Performance Table'!F799="Premium","Premium_Outdoor_CCT","Outdoor_CCT")),
    IF('Reported Performance Table'!F799="Premium","Premium_CCT","Reported_CCT"))))</f>
        <v/>
      </c>
      <c r="K799" t="str">
        <f>IF('Reported Performance Table'!D799="","",IF(J799="LUNA_CCT",VLOOKUP('Reported Performance Table'!D799,'Master List'!$B$45:$E$143,4,FALSE),"Reported_BUG"))</f>
        <v/>
      </c>
      <c r="L799" t="str">
        <f>IF('Reported Performance Table'!D799="","",IF(AND('Reported Performance Table'!$E799="Yes",OR('Reported Performance Table'!$D799='Master List'!$B$45,'Reported Performance Table'!$D799='Master List'!$B$46,'Reported Performance Table'!$D799='Master List'!$B$47,'Reported Performance Table'!$D799='Master List'!$B$49,'Reported Performance Table'!$D799='Master List'!$B$51,'Reported Performance Table'!$D799='Master List'!$B$115,'Reported Performance Table'!$D799='Master List'!$B$118,'Reported Performance Table'!$D799='Master List'!$B$142)),"LUNA_Dimming","Dimming_Capability_and_Range"))</f>
        <v/>
      </c>
    </row>
    <row r="800" spans="1:12" x14ac:dyDescent="0.25">
      <c r="A800" s="54">
        <v>807</v>
      </c>
      <c r="B800" s="55"/>
      <c r="D800" s="21" t="e">
        <f>VLOOKUP('Reported Performance Table'!C800,'Master List'!$B$22:$C$41,2,FALSE)</f>
        <v>#N/A</v>
      </c>
      <c r="E800" t="e">
        <f>VLOOKUP('Reported Performance Table'!D800,'Master List'!$B$45:$C$143,2,FALSE)</f>
        <v>#N/A</v>
      </c>
      <c r="F800" t="e">
        <f>VLOOKUP('Reported Performance Table'!C800,'Master List'!$B$22:$D$42,3,FALSE)</f>
        <v>#N/A</v>
      </c>
      <c r="G800" s="100" t="e">
        <f>VLOOKUP('Reported Performance Table'!B800,'Master List'!$B$11:$D$19,3,FALSE)</f>
        <v>#N/A</v>
      </c>
      <c r="H800" t="e">
        <f t="shared" si="12"/>
        <v>#N/A</v>
      </c>
      <c r="I800" t="e">
        <f>IF(VLOOKUP('Reported Performance Table'!D800,'Master List'!$B$45:$D$143,3,FALSE)="","No",VLOOKUP('Reported Performance Table'!D800,'Master List'!$B$45:$D$143,3,FALSE))</f>
        <v>#N/A</v>
      </c>
      <c r="J800" s="178" t="str">
        <f>IF('Reported Performance Table'!D800="","",
  IF('Reported Performance Table'!E800="Yes",
   IF('Reported Performance Table'!F800="Premium","Premium_LUNA_CCT","LUNA_CCT"),
   IF('Reported Performance Table'!B800="Outdoor Luminaires",
    IF(OR('Reported Performance Table'!D800="Fuel Pump Canopy Luminaires",'Reported Performance Table'!D800="Sports Lighting"),
     IF('Reported Performance Table'!F800="Premium","Premium_Sports_and_Fuel_Pump_CCT", "Sports_and_Fuel_Pump_CCT"),
     IF('Reported Performance Table'!F800="Premium","Premium_Outdoor_CCT","Outdoor_CCT")),
    IF('Reported Performance Table'!F800="Premium","Premium_CCT","Reported_CCT"))))</f>
        <v/>
      </c>
      <c r="K800" t="str">
        <f>IF('Reported Performance Table'!D800="","",IF(J800="LUNA_CCT",VLOOKUP('Reported Performance Table'!D800,'Master List'!$B$45:$E$143,4,FALSE),"Reported_BUG"))</f>
        <v/>
      </c>
      <c r="L800" t="str">
        <f>IF('Reported Performance Table'!D800="","",IF(AND('Reported Performance Table'!$E800="Yes",OR('Reported Performance Table'!$D800='Master List'!$B$45,'Reported Performance Table'!$D800='Master List'!$B$46,'Reported Performance Table'!$D800='Master List'!$B$47,'Reported Performance Table'!$D800='Master List'!$B$49,'Reported Performance Table'!$D800='Master List'!$B$51,'Reported Performance Table'!$D800='Master List'!$B$115,'Reported Performance Table'!$D800='Master List'!$B$118,'Reported Performance Table'!$D800='Master List'!$B$142)),"LUNA_Dimming","Dimming_Capability_and_Range"))</f>
        <v/>
      </c>
    </row>
    <row r="801" spans="1:12" x14ac:dyDescent="0.25">
      <c r="A801" s="54">
        <v>808</v>
      </c>
      <c r="B801" s="55"/>
      <c r="D801" s="21" t="e">
        <f>VLOOKUP('Reported Performance Table'!C801,'Master List'!$B$22:$C$41,2,FALSE)</f>
        <v>#N/A</v>
      </c>
      <c r="E801" t="e">
        <f>VLOOKUP('Reported Performance Table'!D801,'Master List'!$B$45:$C$143,2,FALSE)</f>
        <v>#N/A</v>
      </c>
      <c r="F801" t="e">
        <f>VLOOKUP('Reported Performance Table'!C801,'Master List'!$B$22:$D$42,3,FALSE)</f>
        <v>#N/A</v>
      </c>
      <c r="G801" s="100" t="e">
        <f>VLOOKUP('Reported Performance Table'!B801,'Master List'!$B$11:$D$19,3,FALSE)</f>
        <v>#N/A</v>
      </c>
      <c r="H801" t="e">
        <f t="shared" si="12"/>
        <v>#N/A</v>
      </c>
      <c r="I801" t="e">
        <f>IF(VLOOKUP('Reported Performance Table'!D801,'Master List'!$B$45:$D$143,3,FALSE)="","No",VLOOKUP('Reported Performance Table'!D801,'Master List'!$B$45:$D$143,3,FALSE))</f>
        <v>#N/A</v>
      </c>
      <c r="J801" s="178" t="str">
        <f>IF('Reported Performance Table'!D801="","",
  IF('Reported Performance Table'!E801="Yes",
   IF('Reported Performance Table'!F801="Premium","Premium_LUNA_CCT","LUNA_CCT"),
   IF('Reported Performance Table'!B801="Outdoor Luminaires",
    IF(OR('Reported Performance Table'!D801="Fuel Pump Canopy Luminaires",'Reported Performance Table'!D801="Sports Lighting"),
     IF('Reported Performance Table'!F801="Premium","Premium_Sports_and_Fuel_Pump_CCT", "Sports_and_Fuel_Pump_CCT"),
     IF('Reported Performance Table'!F801="Premium","Premium_Outdoor_CCT","Outdoor_CCT")),
    IF('Reported Performance Table'!F801="Premium","Premium_CCT","Reported_CCT"))))</f>
        <v/>
      </c>
      <c r="K801" t="str">
        <f>IF('Reported Performance Table'!D801="","",IF(J801="LUNA_CCT",VLOOKUP('Reported Performance Table'!D801,'Master List'!$B$45:$E$143,4,FALSE),"Reported_BUG"))</f>
        <v/>
      </c>
      <c r="L801" t="str">
        <f>IF('Reported Performance Table'!D801="","",IF(AND('Reported Performance Table'!$E801="Yes",OR('Reported Performance Table'!$D801='Master List'!$B$45,'Reported Performance Table'!$D801='Master List'!$B$46,'Reported Performance Table'!$D801='Master List'!$B$47,'Reported Performance Table'!$D801='Master List'!$B$49,'Reported Performance Table'!$D801='Master List'!$B$51,'Reported Performance Table'!$D801='Master List'!$B$115,'Reported Performance Table'!$D801='Master List'!$B$118,'Reported Performance Table'!$D801='Master List'!$B$142)),"LUNA_Dimming","Dimming_Capability_and_Range"))</f>
        <v/>
      </c>
    </row>
    <row r="802" spans="1:12" x14ac:dyDescent="0.25">
      <c r="A802" s="54">
        <v>809</v>
      </c>
      <c r="B802" s="55"/>
      <c r="D802" s="21" t="e">
        <f>VLOOKUP('Reported Performance Table'!C802,'Master List'!$B$22:$C$41,2,FALSE)</f>
        <v>#N/A</v>
      </c>
      <c r="E802" t="e">
        <f>VLOOKUP('Reported Performance Table'!D802,'Master List'!$B$45:$C$143,2,FALSE)</f>
        <v>#N/A</v>
      </c>
      <c r="F802" t="e">
        <f>VLOOKUP('Reported Performance Table'!C802,'Master List'!$B$22:$D$42,3,FALSE)</f>
        <v>#N/A</v>
      </c>
      <c r="G802" s="100" t="e">
        <f>VLOOKUP('Reported Performance Table'!B802,'Master List'!$B$11:$D$19,3,FALSE)</f>
        <v>#N/A</v>
      </c>
      <c r="H802" t="e">
        <f t="shared" si="12"/>
        <v>#N/A</v>
      </c>
      <c r="I802" t="e">
        <f>IF(VLOOKUP('Reported Performance Table'!D802,'Master List'!$B$45:$D$143,3,FALSE)="","No",VLOOKUP('Reported Performance Table'!D802,'Master List'!$B$45:$D$143,3,FALSE))</f>
        <v>#N/A</v>
      </c>
      <c r="J802" s="178" t="str">
        <f>IF('Reported Performance Table'!D802="","",
  IF('Reported Performance Table'!E802="Yes",
   IF('Reported Performance Table'!F802="Premium","Premium_LUNA_CCT","LUNA_CCT"),
   IF('Reported Performance Table'!B802="Outdoor Luminaires",
    IF(OR('Reported Performance Table'!D802="Fuel Pump Canopy Luminaires",'Reported Performance Table'!D802="Sports Lighting"),
     IF('Reported Performance Table'!F802="Premium","Premium_Sports_and_Fuel_Pump_CCT", "Sports_and_Fuel_Pump_CCT"),
     IF('Reported Performance Table'!F802="Premium","Premium_Outdoor_CCT","Outdoor_CCT")),
    IF('Reported Performance Table'!F802="Premium","Premium_CCT","Reported_CCT"))))</f>
        <v/>
      </c>
      <c r="K802" t="str">
        <f>IF('Reported Performance Table'!D802="","",IF(J802="LUNA_CCT",VLOOKUP('Reported Performance Table'!D802,'Master List'!$B$45:$E$143,4,FALSE),"Reported_BUG"))</f>
        <v/>
      </c>
      <c r="L802" t="str">
        <f>IF('Reported Performance Table'!D802="","",IF(AND('Reported Performance Table'!$E802="Yes",OR('Reported Performance Table'!$D802='Master List'!$B$45,'Reported Performance Table'!$D802='Master List'!$B$46,'Reported Performance Table'!$D802='Master List'!$B$47,'Reported Performance Table'!$D802='Master List'!$B$49,'Reported Performance Table'!$D802='Master List'!$B$51,'Reported Performance Table'!$D802='Master List'!$B$115,'Reported Performance Table'!$D802='Master List'!$B$118,'Reported Performance Table'!$D802='Master List'!$B$142)),"LUNA_Dimming","Dimming_Capability_and_Range"))</f>
        <v/>
      </c>
    </row>
    <row r="803" spans="1:12" x14ac:dyDescent="0.25">
      <c r="A803" s="54">
        <v>810</v>
      </c>
      <c r="B803" s="55"/>
      <c r="D803" s="21" t="e">
        <f>VLOOKUP('Reported Performance Table'!C803,'Master List'!$B$22:$C$41,2,FALSE)</f>
        <v>#N/A</v>
      </c>
      <c r="E803" t="e">
        <f>VLOOKUP('Reported Performance Table'!D803,'Master List'!$B$45:$C$143,2,FALSE)</f>
        <v>#N/A</v>
      </c>
      <c r="F803" t="e">
        <f>VLOOKUP('Reported Performance Table'!C803,'Master List'!$B$22:$D$42,3,FALSE)</f>
        <v>#N/A</v>
      </c>
      <c r="G803" s="100" t="e">
        <f>VLOOKUP('Reported Performance Table'!B803,'Master List'!$B$11:$D$19,3,FALSE)</f>
        <v>#N/A</v>
      </c>
      <c r="H803" t="e">
        <f t="shared" si="12"/>
        <v>#N/A</v>
      </c>
      <c r="I803" t="e">
        <f>IF(VLOOKUP('Reported Performance Table'!D803,'Master List'!$B$45:$D$143,3,FALSE)="","No",VLOOKUP('Reported Performance Table'!D803,'Master List'!$B$45:$D$143,3,FALSE))</f>
        <v>#N/A</v>
      </c>
      <c r="J803" s="178" t="str">
        <f>IF('Reported Performance Table'!D803="","",
  IF('Reported Performance Table'!E803="Yes",
   IF('Reported Performance Table'!F803="Premium","Premium_LUNA_CCT","LUNA_CCT"),
   IF('Reported Performance Table'!B803="Outdoor Luminaires",
    IF(OR('Reported Performance Table'!D803="Fuel Pump Canopy Luminaires",'Reported Performance Table'!D803="Sports Lighting"),
     IF('Reported Performance Table'!F803="Premium","Premium_Sports_and_Fuel_Pump_CCT", "Sports_and_Fuel_Pump_CCT"),
     IF('Reported Performance Table'!F803="Premium","Premium_Outdoor_CCT","Outdoor_CCT")),
    IF('Reported Performance Table'!F803="Premium","Premium_CCT","Reported_CCT"))))</f>
        <v/>
      </c>
      <c r="K803" t="str">
        <f>IF('Reported Performance Table'!D803="","",IF(J803="LUNA_CCT",VLOOKUP('Reported Performance Table'!D803,'Master List'!$B$45:$E$143,4,FALSE),"Reported_BUG"))</f>
        <v/>
      </c>
      <c r="L803" t="str">
        <f>IF('Reported Performance Table'!D803="","",IF(AND('Reported Performance Table'!$E803="Yes",OR('Reported Performance Table'!$D803='Master List'!$B$45,'Reported Performance Table'!$D803='Master List'!$B$46,'Reported Performance Table'!$D803='Master List'!$B$47,'Reported Performance Table'!$D803='Master List'!$B$49,'Reported Performance Table'!$D803='Master List'!$B$51,'Reported Performance Table'!$D803='Master List'!$B$115,'Reported Performance Table'!$D803='Master List'!$B$118,'Reported Performance Table'!$D803='Master List'!$B$142)),"LUNA_Dimming","Dimming_Capability_and_Range"))</f>
        <v/>
      </c>
    </row>
    <row r="804" spans="1:12" x14ac:dyDescent="0.25">
      <c r="A804" s="54">
        <v>811</v>
      </c>
      <c r="B804" s="55"/>
      <c r="D804" s="21" t="e">
        <f>VLOOKUP('Reported Performance Table'!C804,'Master List'!$B$22:$C$41,2,FALSE)</f>
        <v>#N/A</v>
      </c>
      <c r="E804" t="e">
        <f>VLOOKUP('Reported Performance Table'!D804,'Master List'!$B$45:$C$143,2,FALSE)</f>
        <v>#N/A</v>
      </c>
      <c r="F804" t="e">
        <f>VLOOKUP('Reported Performance Table'!C804,'Master List'!$B$22:$D$42,3,FALSE)</f>
        <v>#N/A</v>
      </c>
      <c r="G804" s="100" t="e">
        <f>VLOOKUP('Reported Performance Table'!B804,'Master List'!$B$11:$D$19,3,FALSE)</f>
        <v>#N/A</v>
      </c>
      <c r="H804" t="e">
        <f t="shared" si="12"/>
        <v>#N/A</v>
      </c>
      <c r="I804" t="e">
        <f>IF(VLOOKUP('Reported Performance Table'!D804,'Master List'!$B$45:$D$143,3,FALSE)="","No",VLOOKUP('Reported Performance Table'!D804,'Master List'!$B$45:$D$143,3,FALSE))</f>
        <v>#N/A</v>
      </c>
      <c r="J804" s="178" t="str">
        <f>IF('Reported Performance Table'!D804="","",
  IF('Reported Performance Table'!E804="Yes",
   IF('Reported Performance Table'!F804="Premium","Premium_LUNA_CCT","LUNA_CCT"),
   IF('Reported Performance Table'!B804="Outdoor Luminaires",
    IF(OR('Reported Performance Table'!D804="Fuel Pump Canopy Luminaires",'Reported Performance Table'!D804="Sports Lighting"),
     IF('Reported Performance Table'!F804="Premium","Premium_Sports_and_Fuel_Pump_CCT", "Sports_and_Fuel_Pump_CCT"),
     IF('Reported Performance Table'!F804="Premium","Premium_Outdoor_CCT","Outdoor_CCT")),
    IF('Reported Performance Table'!F804="Premium","Premium_CCT","Reported_CCT"))))</f>
        <v/>
      </c>
      <c r="K804" t="str">
        <f>IF('Reported Performance Table'!D804="","",IF(J804="LUNA_CCT",VLOOKUP('Reported Performance Table'!D804,'Master List'!$B$45:$E$143,4,FALSE),"Reported_BUG"))</f>
        <v/>
      </c>
      <c r="L804" t="str">
        <f>IF('Reported Performance Table'!D804="","",IF(AND('Reported Performance Table'!$E804="Yes",OR('Reported Performance Table'!$D804='Master List'!$B$45,'Reported Performance Table'!$D804='Master List'!$B$46,'Reported Performance Table'!$D804='Master List'!$B$47,'Reported Performance Table'!$D804='Master List'!$B$49,'Reported Performance Table'!$D804='Master List'!$B$51,'Reported Performance Table'!$D804='Master List'!$B$115,'Reported Performance Table'!$D804='Master List'!$B$118,'Reported Performance Table'!$D804='Master List'!$B$142)),"LUNA_Dimming","Dimming_Capability_and_Range"))</f>
        <v/>
      </c>
    </row>
    <row r="805" spans="1:12" x14ac:dyDescent="0.25">
      <c r="A805" s="54">
        <v>812</v>
      </c>
      <c r="B805" s="55"/>
      <c r="D805" s="21" t="e">
        <f>VLOOKUP('Reported Performance Table'!C805,'Master List'!$B$22:$C$41,2,FALSE)</f>
        <v>#N/A</v>
      </c>
      <c r="E805" t="e">
        <f>VLOOKUP('Reported Performance Table'!D805,'Master List'!$B$45:$C$143,2,FALSE)</f>
        <v>#N/A</v>
      </c>
      <c r="F805" t="e">
        <f>VLOOKUP('Reported Performance Table'!C805,'Master List'!$B$22:$D$42,3,FALSE)</f>
        <v>#N/A</v>
      </c>
      <c r="G805" s="100" t="e">
        <f>VLOOKUP('Reported Performance Table'!B805,'Master List'!$B$11:$D$19,3,FALSE)</f>
        <v>#N/A</v>
      </c>
      <c r="H805" t="e">
        <f t="shared" si="12"/>
        <v>#N/A</v>
      </c>
      <c r="I805" t="e">
        <f>IF(VLOOKUP('Reported Performance Table'!D805,'Master List'!$B$45:$D$143,3,FALSE)="","No",VLOOKUP('Reported Performance Table'!D805,'Master List'!$B$45:$D$143,3,FALSE))</f>
        <v>#N/A</v>
      </c>
      <c r="J805" s="178" t="str">
        <f>IF('Reported Performance Table'!D805="","",
  IF('Reported Performance Table'!E805="Yes",
   IF('Reported Performance Table'!F805="Premium","Premium_LUNA_CCT","LUNA_CCT"),
   IF('Reported Performance Table'!B805="Outdoor Luminaires",
    IF(OR('Reported Performance Table'!D805="Fuel Pump Canopy Luminaires",'Reported Performance Table'!D805="Sports Lighting"),
     IF('Reported Performance Table'!F805="Premium","Premium_Sports_and_Fuel_Pump_CCT", "Sports_and_Fuel_Pump_CCT"),
     IF('Reported Performance Table'!F805="Premium","Premium_Outdoor_CCT","Outdoor_CCT")),
    IF('Reported Performance Table'!F805="Premium","Premium_CCT","Reported_CCT"))))</f>
        <v/>
      </c>
      <c r="K805" t="str">
        <f>IF('Reported Performance Table'!D805="","",IF(J805="LUNA_CCT",VLOOKUP('Reported Performance Table'!D805,'Master List'!$B$45:$E$143,4,FALSE),"Reported_BUG"))</f>
        <v/>
      </c>
      <c r="L805" t="str">
        <f>IF('Reported Performance Table'!D805="","",IF(AND('Reported Performance Table'!$E805="Yes",OR('Reported Performance Table'!$D805='Master List'!$B$45,'Reported Performance Table'!$D805='Master List'!$B$46,'Reported Performance Table'!$D805='Master List'!$B$47,'Reported Performance Table'!$D805='Master List'!$B$49,'Reported Performance Table'!$D805='Master List'!$B$51,'Reported Performance Table'!$D805='Master List'!$B$115,'Reported Performance Table'!$D805='Master List'!$B$118,'Reported Performance Table'!$D805='Master List'!$B$142)),"LUNA_Dimming","Dimming_Capability_and_Range"))</f>
        <v/>
      </c>
    </row>
    <row r="806" spans="1:12" x14ac:dyDescent="0.25">
      <c r="A806" s="54">
        <v>813</v>
      </c>
      <c r="B806" s="55"/>
      <c r="D806" s="21" t="e">
        <f>VLOOKUP('Reported Performance Table'!C806,'Master List'!$B$22:$C$41,2,FALSE)</f>
        <v>#N/A</v>
      </c>
      <c r="E806" t="e">
        <f>VLOOKUP('Reported Performance Table'!D806,'Master List'!$B$45:$C$143,2,FALSE)</f>
        <v>#N/A</v>
      </c>
      <c r="F806" t="e">
        <f>VLOOKUP('Reported Performance Table'!C806,'Master List'!$B$22:$D$42,3,FALSE)</f>
        <v>#N/A</v>
      </c>
      <c r="G806" s="100" t="e">
        <f>VLOOKUP('Reported Performance Table'!B806,'Master List'!$B$11:$D$19,3,FALSE)</f>
        <v>#N/A</v>
      </c>
      <c r="H806" t="e">
        <f t="shared" si="12"/>
        <v>#N/A</v>
      </c>
      <c r="I806" t="e">
        <f>IF(VLOOKUP('Reported Performance Table'!D806,'Master List'!$B$45:$D$143,3,FALSE)="","No",VLOOKUP('Reported Performance Table'!D806,'Master List'!$B$45:$D$143,3,FALSE))</f>
        <v>#N/A</v>
      </c>
      <c r="J806" s="178" t="str">
        <f>IF('Reported Performance Table'!D806="","",
  IF('Reported Performance Table'!E806="Yes",
   IF('Reported Performance Table'!F806="Premium","Premium_LUNA_CCT","LUNA_CCT"),
   IF('Reported Performance Table'!B806="Outdoor Luminaires",
    IF(OR('Reported Performance Table'!D806="Fuel Pump Canopy Luminaires",'Reported Performance Table'!D806="Sports Lighting"),
     IF('Reported Performance Table'!F806="Premium","Premium_Sports_and_Fuel_Pump_CCT", "Sports_and_Fuel_Pump_CCT"),
     IF('Reported Performance Table'!F806="Premium","Premium_Outdoor_CCT","Outdoor_CCT")),
    IF('Reported Performance Table'!F806="Premium","Premium_CCT","Reported_CCT"))))</f>
        <v/>
      </c>
      <c r="K806" t="str">
        <f>IF('Reported Performance Table'!D806="","",IF(J806="LUNA_CCT",VLOOKUP('Reported Performance Table'!D806,'Master List'!$B$45:$E$143,4,FALSE),"Reported_BUG"))</f>
        <v/>
      </c>
      <c r="L806" t="str">
        <f>IF('Reported Performance Table'!D806="","",IF(AND('Reported Performance Table'!$E806="Yes",OR('Reported Performance Table'!$D806='Master List'!$B$45,'Reported Performance Table'!$D806='Master List'!$B$46,'Reported Performance Table'!$D806='Master List'!$B$47,'Reported Performance Table'!$D806='Master List'!$B$49,'Reported Performance Table'!$D806='Master List'!$B$51,'Reported Performance Table'!$D806='Master List'!$B$115,'Reported Performance Table'!$D806='Master List'!$B$118,'Reported Performance Table'!$D806='Master List'!$B$142)),"LUNA_Dimming","Dimming_Capability_and_Range"))</f>
        <v/>
      </c>
    </row>
    <row r="807" spans="1:12" x14ac:dyDescent="0.25">
      <c r="A807" s="54">
        <v>814</v>
      </c>
      <c r="B807" s="55"/>
      <c r="D807" s="21" t="e">
        <f>VLOOKUP('Reported Performance Table'!C807,'Master List'!$B$22:$C$41,2,FALSE)</f>
        <v>#N/A</v>
      </c>
      <c r="E807" t="e">
        <f>VLOOKUP('Reported Performance Table'!D807,'Master List'!$B$45:$C$143,2,FALSE)</f>
        <v>#N/A</v>
      </c>
      <c r="F807" t="e">
        <f>VLOOKUP('Reported Performance Table'!C807,'Master List'!$B$22:$D$42,3,FALSE)</f>
        <v>#N/A</v>
      </c>
      <c r="G807" s="100" t="e">
        <f>VLOOKUP('Reported Performance Table'!B807,'Master List'!$B$11:$D$19,3,FALSE)</f>
        <v>#N/A</v>
      </c>
      <c r="H807" t="e">
        <f t="shared" si="12"/>
        <v>#N/A</v>
      </c>
      <c r="I807" t="e">
        <f>IF(VLOOKUP('Reported Performance Table'!D807,'Master List'!$B$45:$D$143,3,FALSE)="","No",VLOOKUP('Reported Performance Table'!D807,'Master List'!$B$45:$D$143,3,FALSE))</f>
        <v>#N/A</v>
      </c>
      <c r="J807" s="178" t="str">
        <f>IF('Reported Performance Table'!D807="","",
  IF('Reported Performance Table'!E807="Yes",
   IF('Reported Performance Table'!F807="Premium","Premium_LUNA_CCT","LUNA_CCT"),
   IF('Reported Performance Table'!B807="Outdoor Luminaires",
    IF(OR('Reported Performance Table'!D807="Fuel Pump Canopy Luminaires",'Reported Performance Table'!D807="Sports Lighting"),
     IF('Reported Performance Table'!F807="Premium","Premium_Sports_and_Fuel_Pump_CCT", "Sports_and_Fuel_Pump_CCT"),
     IF('Reported Performance Table'!F807="Premium","Premium_Outdoor_CCT","Outdoor_CCT")),
    IF('Reported Performance Table'!F807="Premium","Premium_CCT","Reported_CCT"))))</f>
        <v/>
      </c>
      <c r="K807" t="str">
        <f>IF('Reported Performance Table'!D807="","",IF(J807="LUNA_CCT",VLOOKUP('Reported Performance Table'!D807,'Master List'!$B$45:$E$143,4,FALSE),"Reported_BUG"))</f>
        <v/>
      </c>
      <c r="L807" t="str">
        <f>IF('Reported Performance Table'!D807="","",IF(AND('Reported Performance Table'!$E807="Yes",OR('Reported Performance Table'!$D807='Master List'!$B$45,'Reported Performance Table'!$D807='Master List'!$B$46,'Reported Performance Table'!$D807='Master List'!$B$47,'Reported Performance Table'!$D807='Master List'!$B$49,'Reported Performance Table'!$D807='Master List'!$B$51,'Reported Performance Table'!$D807='Master List'!$B$115,'Reported Performance Table'!$D807='Master List'!$B$118,'Reported Performance Table'!$D807='Master List'!$B$142)),"LUNA_Dimming","Dimming_Capability_and_Range"))</f>
        <v/>
      </c>
    </row>
    <row r="808" spans="1:12" x14ac:dyDescent="0.25">
      <c r="A808" s="54">
        <v>815</v>
      </c>
      <c r="B808" s="55"/>
      <c r="D808" s="21" t="e">
        <f>VLOOKUP('Reported Performance Table'!C808,'Master List'!$B$22:$C$41,2,FALSE)</f>
        <v>#N/A</v>
      </c>
      <c r="E808" t="e">
        <f>VLOOKUP('Reported Performance Table'!D808,'Master List'!$B$45:$C$143,2,FALSE)</f>
        <v>#N/A</v>
      </c>
      <c r="F808" t="e">
        <f>VLOOKUP('Reported Performance Table'!C808,'Master List'!$B$22:$D$42,3,FALSE)</f>
        <v>#N/A</v>
      </c>
      <c r="G808" s="100" t="e">
        <f>VLOOKUP('Reported Performance Table'!B808,'Master List'!$B$11:$D$19,3,FALSE)</f>
        <v>#N/A</v>
      </c>
      <c r="H808" t="e">
        <f t="shared" si="12"/>
        <v>#N/A</v>
      </c>
      <c r="I808" t="e">
        <f>IF(VLOOKUP('Reported Performance Table'!D808,'Master List'!$B$45:$D$143,3,FALSE)="","No",VLOOKUP('Reported Performance Table'!D808,'Master List'!$B$45:$D$143,3,FALSE))</f>
        <v>#N/A</v>
      </c>
      <c r="J808" s="178" t="str">
        <f>IF('Reported Performance Table'!D808="","",
  IF('Reported Performance Table'!E808="Yes",
   IF('Reported Performance Table'!F808="Premium","Premium_LUNA_CCT","LUNA_CCT"),
   IF('Reported Performance Table'!B808="Outdoor Luminaires",
    IF(OR('Reported Performance Table'!D808="Fuel Pump Canopy Luminaires",'Reported Performance Table'!D808="Sports Lighting"),
     IF('Reported Performance Table'!F808="Premium","Premium_Sports_and_Fuel_Pump_CCT", "Sports_and_Fuel_Pump_CCT"),
     IF('Reported Performance Table'!F808="Premium","Premium_Outdoor_CCT","Outdoor_CCT")),
    IF('Reported Performance Table'!F808="Premium","Premium_CCT","Reported_CCT"))))</f>
        <v/>
      </c>
      <c r="K808" t="str">
        <f>IF('Reported Performance Table'!D808="","",IF(J808="LUNA_CCT",VLOOKUP('Reported Performance Table'!D808,'Master List'!$B$45:$E$143,4,FALSE),"Reported_BUG"))</f>
        <v/>
      </c>
      <c r="L808" t="str">
        <f>IF('Reported Performance Table'!D808="","",IF(AND('Reported Performance Table'!$E808="Yes",OR('Reported Performance Table'!$D808='Master List'!$B$45,'Reported Performance Table'!$D808='Master List'!$B$46,'Reported Performance Table'!$D808='Master List'!$B$47,'Reported Performance Table'!$D808='Master List'!$B$49,'Reported Performance Table'!$D808='Master List'!$B$51,'Reported Performance Table'!$D808='Master List'!$B$115,'Reported Performance Table'!$D808='Master List'!$B$118,'Reported Performance Table'!$D808='Master List'!$B$142)),"LUNA_Dimming","Dimming_Capability_and_Range"))</f>
        <v/>
      </c>
    </row>
    <row r="809" spans="1:12" x14ac:dyDescent="0.25">
      <c r="A809" s="54">
        <v>816</v>
      </c>
      <c r="B809" s="55"/>
      <c r="D809" s="21" t="e">
        <f>VLOOKUP('Reported Performance Table'!C809,'Master List'!$B$22:$C$41,2,FALSE)</f>
        <v>#N/A</v>
      </c>
      <c r="E809" t="e">
        <f>VLOOKUP('Reported Performance Table'!D809,'Master List'!$B$45:$C$143,2,FALSE)</f>
        <v>#N/A</v>
      </c>
      <c r="F809" t="e">
        <f>VLOOKUP('Reported Performance Table'!C809,'Master List'!$B$22:$D$42,3,FALSE)</f>
        <v>#N/A</v>
      </c>
      <c r="G809" s="100" t="e">
        <f>VLOOKUP('Reported Performance Table'!B809,'Master List'!$B$11:$D$19,3,FALSE)</f>
        <v>#N/A</v>
      </c>
      <c r="H809" t="e">
        <f t="shared" si="12"/>
        <v>#N/A</v>
      </c>
      <c r="I809" t="e">
        <f>IF(VLOOKUP('Reported Performance Table'!D809,'Master List'!$B$45:$D$143,3,FALSE)="","No",VLOOKUP('Reported Performance Table'!D809,'Master List'!$B$45:$D$143,3,FALSE))</f>
        <v>#N/A</v>
      </c>
      <c r="J809" s="178" t="str">
        <f>IF('Reported Performance Table'!D809="","",
  IF('Reported Performance Table'!E809="Yes",
   IF('Reported Performance Table'!F809="Premium","Premium_LUNA_CCT","LUNA_CCT"),
   IF('Reported Performance Table'!B809="Outdoor Luminaires",
    IF(OR('Reported Performance Table'!D809="Fuel Pump Canopy Luminaires",'Reported Performance Table'!D809="Sports Lighting"),
     IF('Reported Performance Table'!F809="Premium","Premium_Sports_and_Fuel_Pump_CCT", "Sports_and_Fuel_Pump_CCT"),
     IF('Reported Performance Table'!F809="Premium","Premium_Outdoor_CCT","Outdoor_CCT")),
    IF('Reported Performance Table'!F809="Premium","Premium_CCT","Reported_CCT"))))</f>
        <v/>
      </c>
      <c r="K809" t="str">
        <f>IF('Reported Performance Table'!D809="","",IF(J809="LUNA_CCT",VLOOKUP('Reported Performance Table'!D809,'Master List'!$B$45:$E$143,4,FALSE),"Reported_BUG"))</f>
        <v/>
      </c>
      <c r="L809" t="str">
        <f>IF('Reported Performance Table'!D809="","",IF(AND('Reported Performance Table'!$E809="Yes",OR('Reported Performance Table'!$D809='Master List'!$B$45,'Reported Performance Table'!$D809='Master List'!$B$46,'Reported Performance Table'!$D809='Master List'!$B$47,'Reported Performance Table'!$D809='Master List'!$B$49,'Reported Performance Table'!$D809='Master List'!$B$51,'Reported Performance Table'!$D809='Master List'!$B$115,'Reported Performance Table'!$D809='Master List'!$B$118,'Reported Performance Table'!$D809='Master List'!$B$142)),"LUNA_Dimming","Dimming_Capability_and_Range"))</f>
        <v/>
      </c>
    </row>
    <row r="810" spans="1:12" x14ac:dyDescent="0.25">
      <c r="A810" s="54">
        <v>817</v>
      </c>
      <c r="B810" s="55"/>
      <c r="D810" s="21" t="e">
        <f>VLOOKUP('Reported Performance Table'!C810,'Master List'!$B$22:$C$41,2,FALSE)</f>
        <v>#N/A</v>
      </c>
      <c r="E810" t="e">
        <f>VLOOKUP('Reported Performance Table'!D810,'Master List'!$B$45:$C$143,2,FALSE)</f>
        <v>#N/A</v>
      </c>
      <c r="F810" t="e">
        <f>VLOOKUP('Reported Performance Table'!C810,'Master List'!$B$22:$D$42,3,FALSE)</f>
        <v>#N/A</v>
      </c>
      <c r="G810" s="100" t="e">
        <f>VLOOKUP('Reported Performance Table'!B810,'Master List'!$B$11:$D$19,3,FALSE)</f>
        <v>#N/A</v>
      </c>
      <c r="H810" t="e">
        <f t="shared" si="12"/>
        <v>#N/A</v>
      </c>
      <c r="I810" t="e">
        <f>IF(VLOOKUP('Reported Performance Table'!D810,'Master List'!$B$45:$D$143,3,FALSE)="","No",VLOOKUP('Reported Performance Table'!D810,'Master List'!$B$45:$D$143,3,FALSE))</f>
        <v>#N/A</v>
      </c>
      <c r="J810" s="178" t="str">
        <f>IF('Reported Performance Table'!D810="","",
  IF('Reported Performance Table'!E810="Yes",
   IF('Reported Performance Table'!F810="Premium","Premium_LUNA_CCT","LUNA_CCT"),
   IF('Reported Performance Table'!B810="Outdoor Luminaires",
    IF(OR('Reported Performance Table'!D810="Fuel Pump Canopy Luminaires",'Reported Performance Table'!D810="Sports Lighting"),
     IF('Reported Performance Table'!F810="Premium","Premium_Sports_and_Fuel_Pump_CCT", "Sports_and_Fuel_Pump_CCT"),
     IF('Reported Performance Table'!F810="Premium","Premium_Outdoor_CCT","Outdoor_CCT")),
    IF('Reported Performance Table'!F810="Premium","Premium_CCT","Reported_CCT"))))</f>
        <v/>
      </c>
      <c r="K810" t="str">
        <f>IF('Reported Performance Table'!D810="","",IF(J810="LUNA_CCT",VLOOKUP('Reported Performance Table'!D810,'Master List'!$B$45:$E$143,4,FALSE),"Reported_BUG"))</f>
        <v/>
      </c>
      <c r="L810" t="str">
        <f>IF('Reported Performance Table'!D810="","",IF(AND('Reported Performance Table'!$E810="Yes",OR('Reported Performance Table'!$D810='Master List'!$B$45,'Reported Performance Table'!$D810='Master List'!$B$46,'Reported Performance Table'!$D810='Master List'!$B$47,'Reported Performance Table'!$D810='Master List'!$B$49,'Reported Performance Table'!$D810='Master List'!$B$51,'Reported Performance Table'!$D810='Master List'!$B$115,'Reported Performance Table'!$D810='Master List'!$B$118,'Reported Performance Table'!$D810='Master List'!$B$142)),"LUNA_Dimming","Dimming_Capability_and_Range"))</f>
        <v/>
      </c>
    </row>
    <row r="811" spans="1:12" x14ac:dyDescent="0.25">
      <c r="A811" s="54">
        <v>818</v>
      </c>
      <c r="B811" s="55"/>
      <c r="D811" s="21" t="e">
        <f>VLOOKUP('Reported Performance Table'!C811,'Master List'!$B$22:$C$41,2,FALSE)</f>
        <v>#N/A</v>
      </c>
      <c r="E811" t="e">
        <f>VLOOKUP('Reported Performance Table'!D811,'Master List'!$B$45:$C$143,2,FALSE)</f>
        <v>#N/A</v>
      </c>
      <c r="F811" t="e">
        <f>VLOOKUP('Reported Performance Table'!C811,'Master List'!$B$22:$D$42,3,FALSE)</f>
        <v>#N/A</v>
      </c>
      <c r="G811" s="100" t="e">
        <f>VLOOKUP('Reported Performance Table'!B811,'Master List'!$B$11:$D$19,3,FALSE)</f>
        <v>#N/A</v>
      </c>
      <c r="H811" t="e">
        <f t="shared" si="12"/>
        <v>#N/A</v>
      </c>
      <c r="I811" t="e">
        <f>IF(VLOOKUP('Reported Performance Table'!D811,'Master List'!$B$45:$D$143,3,FALSE)="","No",VLOOKUP('Reported Performance Table'!D811,'Master List'!$B$45:$D$143,3,FALSE))</f>
        <v>#N/A</v>
      </c>
      <c r="J811" s="178" t="str">
        <f>IF('Reported Performance Table'!D811="","",
  IF('Reported Performance Table'!E811="Yes",
   IF('Reported Performance Table'!F811="Premium","Premium_LUNA_CCT","LUNA_CCT"),
   IF('Reported Performance Table'!B811="Outdoor Luminaires",
    IF(OR('Reported Performance Table'!D811="Fuel Pump Canopy Luminaires",'Reported Performance Table'!D811="Sports Lighting"),
     IF('Reported Performance Table'!F811="Premium","Premium_Sports_and_Fuel_Pump_CCT", "Sports_and_Fuel_Pump_CCT"),
     IF('Reported Performance Table'!F811="Premium","Premium_Outdoor_CCT","Outdoor_CCT")),
    IF('Reported Performance Table'!F811="Premium","Premium_CCT","Reported_CCT"))))</f>
        <v/>
      </c>
      <c r="K811" t="str">
        <f>IF('Reported Performance Table'!D811="","",IF(J811="LUNA_CCT",VLOOKUP('Reported Performance Table'!D811,'Master List'!$B$45:$E$143,4,FALSE),"Reported_BUG"))</f>
        <v/>
      </c>
      <c r="L811" t="str">
        <f>IF('Reported Performance Table'!D811="","",IF(AND('Reported Performance Table'!$E811="Yes",OR('Reported Performance Table'!$D811='Master List'!$B$45,'Reported Performance Table'!$D811='Master List'!$B$46,'Reported Performance Table'!$D811='Master List'!$B$47,'Reported Performance Table'!$D811='Master List'!$B$49,'Reported Performance Table'!$D811='Master List'!$B$51,'Reported Performance Table'!$D811='Master List'!$B$115,'Reported Performance Table'!$D811='Master List'!$B$118,'Reported Performance Table'!$D811='Master List'!$B$142)),"LUNA_Dimming","Dimming_Capability_and_Range"))</f>
        <v/>
      </c>
    </row>
    <row r="812" spans="1:12" x14ac:dyDescent="0.25">
      <c r="A812" s="54">
        <v>819</v>
      </c>
      <c r="B812" s="55"/>
      <c r="D812" s="21" t="e">
        <f>VLOOKUP('Reported Performance Table'!C812,'Master List'!$B$22:$C$41,2,FALSE)</f>
        <v>#N/A</v>
      </c>
      <c r="E812" t="e">
        <f>VLOOKUP('Reported Performance Table'!D812,'Master List'!$B$45:$C$143,2,FALSE)</f>
        <v>#N/A</v>
      </c>
      <c r="F812" t="e">
        <f>VLOOKUP('Reported Performance Table'!C812,'Master List'!$B$22:$D$42,3,FALSE)</f>
        <v>#N/A</v>
      </c>
      <c r="G812" s="100" t="e">
        <f>VLOOKUP('Reported Performance Table'!B812,'Master List'!$B$11:$D$19,3,FALSE)</f>
        <v>#N/A</v>
      </c>
      <c r="H812" t="e">
        <f t="shared" si="12"/>
        <v>#N/A</v>
      </c>
      <c r="I812" t="e">
        <f>IF(VLOOKUP('Reported Performance Table'!D812,'Master List'!$B$45:$D$143,3,FALSE)="","No",VLOOKUP('Reported Performance Table'!D812,'Master List'!$B$45:$D$143,3,FALSE))</f>
        <v>#N/A</v>
      </c>
      <c r="J812" s="178" t="str">
        <f>IF('Reported Performance Table'!D812="","",
  IF('Reported Performance Table'!E812="Yes",
   IF('Reported Performance Table'!F812="Premium","Premium_LUNA_CCT","LUNA_CCT"),
   IF('Reported Performance Table'!B812="Outdoor Luminaires",
    IF(OR('Reported Performance Table'!D812="Fuel Pump Canopy Luminaires",'Reported Performance Table'!D812="Sports Lighting"),
     IF('Reported Performance Table'!F812="Premium","Premium_Sports_and_Fuel_Pump_CCT", "Sports_and_Fuel_Pump_CCT"),
     IF('Reported Performance Table'!F812="Premium","Premium_Outdoor_CCT","Outdoor_CCT")),
    IF('Reported Performance Table'!F812="Premium","Premium_CCT","Reported_CCT"))))</f>
        <v/>
      </c>
      <c r="K812" t="str">
        <f>IF('Reported Performance Table'!D812="","",IF(J812="LUNA_CCT",VLOOKUP('Reported Performance Table'!D812,'Master List'!$B$45:$E$143,4,FALSE),"Reported_BUG"))</f>
        <v/>
      </c>
      <c r="L812" t="str">
        <f>IF('Reported Performance Table'!D812="","",IF(AND('Reported Performance Table'!$E812="Yes",OR('Reported Performance Table'!$D812='Master List'!$B$45,'Reported Performance Table'!$D812='Master List'!$B$46,'Reported Performance Table'!$D812='Master List'!$B$47,'Reported Performance Table'!$D812='Master List'!$B$49,'Reported Performance Table'!$D812='Master List'!$B$51,'Reported Performance Table'!$D812='Master List'!$B$115,'Reported Performance Table'!$D812='Master List'!$B$118,'Reported Performance Table'!$D812='Master List'!$B$142)),"LUNA_Dimming","Dimming_Capability_and_Range"))</f>
        <v/>
      </c>
    </row>
    <row r="813" spans="1:12" x14ac:dyDescent="0.25">
      <c r="A813" s="54">
        <v>820</v>
      </c>
      <c r="B813" s="55"/>
      <c r="D813" s="21" t="e">
        <f>VLOOKUP('Reported Performance Table'!C813,'Master List'!$B$22:$C$41,2,FALSE)</f>
        <v>#N/A</v>
      </c>
      <c r="E813" t="e">
        <f>VLOOKUP('Reported Performance Table'!D813,'Master List'!$B$45:$C$143,2,FALSE)</f>
        <v>#N/A</v>
      </c>
      <c r="F813" t="e">
        <f>VLOOKUP('Reported Performance Table'!C813,'Master List'!$B$22:$D$42,3,FALSE)</f>
        <v>#N/A</v>
      </c>
      <c r="G813" s="100" t="e">
        <f>VLOOKUP('Reported Performance Table'!B813,'Master List'!$B$11:$D$19,3,FALSE)</f>
        <v>#N/A</v>
      </c>
      <c r="H813" t="e">
        <f t="shared" si="12"/>
        <v>#N/A</v>
      </c>
      <c r="I813" t="e">
        <f>IF(VLOOKUP('Reported Performance Table'!D813,'Master List'!$B$45:$D$143,3,FALSE)="","No",VLOOKUP('Reported Performance Table'!D813,'Master List'!$B$45:$D$143,3,FALSE))</f>
        <v>#N/A</v>
      </c>
      <c r="J813" s="178" t="str">
        <f>IF('Reported Performance Table'!D813="","",
  IF('Reported Performance Table'!E813="Yes",
   IF('Reported Performance Table'!F813="Premium","Premium_LUNA_CCT","LUNA_CCT"),
   IF('Reported Performance Table'!B813="Outdoor Luminaires",
    IF(OR('Reported Performance Table'!D813="Fuel Pump Canopy Luminaires",'Reported Performance Table'!D813="Sports Lighting"),
     IF('Reported Performance Table'!F813="Premium","Premium_Sports_and_Fuel_Pump_CCT", "Sports_and_Fuel_Pump_CCT"),
     IF('Reported Performance Table'!F813="Premium","Premium_Outdoor_CCT","Outdoor_CCT")),
    IF('Reported Performance Table'!F813="Premium","Premium_CCT","Reported_CCT"))))</f>
        <v/>
      </c>
      <c r="K813" t="str">
        <f>IF('Reported Performance Table'!D813="","",IF(J813="LUNA_CCT",VLOOKUP('Reported Performance Table'!D813,'Master List'!$B$45:$E$143,4,FALSE),"Reported_BUG"))</f>
        <v/>
      </c>
      <c r="L813" t="str">
        <f>IF('Reported Performance Table'!D813="","",IF(AND('Reported Performance Table'!$E813="Yes",OR('Reported Performance Table'!$D813='Master List'!$B$45,'Reported Performance Table'!$D813='Master List'!$B$46,'Reported Performance Table'!$D813='Master List'!$B$47,'Reported Performance Table'!$D813='Master List'!$B$49,'Reported Performance Table'!$D813='Master List'!$B$51,'Reported Performance Table'!$D813='Master List'!$B$115,'Reported Performance Table'!$D813='Master List'!$B$118,'Reported Performance Table'!$D813='Master List'!$B$142)),"LUNA_Dimming","Dimming_Capability_and_Range"))</f>
        <v/>
      </c>
    </row>
    <row r="814" spans="1:12" x14ac:dyDescent="0.25">
      <c r="A814" s="54">
        <v>821</v>
      </c>
      <c r="B814" s="55"/>
      <c r="D814" s="21" t="e">
        <f>VLOOKUP('Reported Performance Table'!C814,'Master List'!$B$22:$C$41,2,FALSE)</f>
        <v>#N/A</v>
      </c>
      <c r="E814" t="e">
        <f>VLOOKUP('Reported Performance Table'!D814,'Master List'!$B$45:$C$143,2,FALSE)</f>
        <v>#N/A</v>
      </c>
      <c r="F814" t="e">
        <f>VLOOKUP('Reported Performance Table'!C814,'Master List'!$B$22:$D$42,3,FALSE)</f>
        <v>#N/A</v>
      </c>
      <c r="G814" s="100" t="e">
        <f>VLOOKUP('Reported Performance Table'!B814,'Master List'!$B$11:$D$19,3,FALSE)</f>
        <v>#N/A</v>
      </c>
      <c r="H814" t="e">
        <f t="shared" si="12"/>
        <v>#N/A</v>
      </c>
      <c r="I814" t="e">
        <f>IF(VLOOKUP('Reported Performance Table'!D814,'Master List'!$B$45:$D$143,3,FALSE)="","No",VLOOKUP('Reported Performance Table'!D814,'Master List'!$B$45:$D$143,3,FALSE))</f>
        <v>#N/A</v>
      </c>
      <c r="J814" s="178" t="str">
        <f>IF('Reported Performance Table'!D814="","",
  IF('Reported Performance Table'!E814="Yes",
   IF('Reported Performance Table'!F814="Premium","Premium_LUNA_CCT","LUNA_CCT"),
   IF('Reported Performance Table'!B814="Outdoor Luminaires",
    IF(OR('Reported Performance Table'!D814="Fuel Pump Canopy Luminaires",'Reported Performance Table'!D814="Sports Lighting"),
     IF('Reported Performance Table'!F814="Premium","Premium_Sports_and_Fuel_Pump_CCT", "Sports_and_Fuel_Pump_CCT"),
     IF('Reported Performance Table'!F814="Premium","Premium_Outdoor_CCT","Outdoor_CCT")),
    IF('Reported Performance Table'!F814="Premium","Premium_CCT","Reported_CCT"))))</f>
        <v/>
      </c>
      <c r="K814" t="str">
        <f>IF('Reported Performance Table'!D814="","",IF(J814="LUNA_CCT",VLOOKUP('Reported Performance Table'!D814,'Master List'!$B$45:$E$143,4,FALSE),"Reported_BUG"))</f>
        <v/>
      </c>
      <c r="L814" t="str">
        <f>IF('Reported Performance Table'!D814="","",IF(AND('Reported Performance Table'!$E814="Yes",OR('Reported Performance Table'!$D814='Master List'!$B$45,'Reported Performance Table'!$D814='Master List'!$B$46,'Reported Performance Table'!$D814='Master List'!$B$47,'Reported Performance Table'!$D814='Master List'!$B$49,'Reported Performance Table'!$D814='Master List'!$B$51,'Reported Performance Table'!$D814='Master List'!$B$115,'Reported Performance Table'!$D814='Master List'!$B$118,'Reported Performance Table'!$D814='Master List'!$B$142)),"LUNA_Dimming","Dimming_Capability_and_Range"))</f>
        <v/>
      </c>
    </row>
    <row r="815" spans="1:12" x14ac:dyDescent="0.25">
      <c r="A815" s="54">
        <v>822</v>
      </c>
      <c r="B815" s="55"/>
      <c r="D815" s="21" t="e">
        <f>VLOOKUP('Reported Performance Table'!C815,'Master List'!$B$22:$C$41,2,FALSE)</f>
        <v>#N/A</v>
      </c>
      <c r="E815" t="e">
        <f>VLOOKUP('Reported Performance Table'!D815,'Master List'!$B$45:$C$143,2,FALSE)</f>
        <v>#N/A</v>
      </c>
      <c r="F815" t="e">
        <f>VLOOKUP('Reported Performance Table'!C815,'Master List'!$B$22:$D$42,3,FALSE)</f>
        <v>#N/A</v>
      </c>
      <c r="G815" s="100" t="e">
        <f>VLOOKUP('Reported Performance Table'!B815,'Master List'!$B$11:$D$19,3,FALSE)</f>
        <v>#N/A</v>
      </c>
      <c r="H815" t="e">
        <f t="shared" si="12"/>
        <v>#N/A</v>
      </c>
      <c r="I815" t="e">
        <f>IF(VLOOKUP('Reported Performance Table'!D815,'Master List'!$B$45:$D$143,3,FALSE)="","No",VLOOKUP('Reported Performance Table'!D815,'Master List'!$B$45:$D$143,3,FALSE))</f>
        <v>#N/A</v>
      </c>
      <c r="J815" s="178" t="str">
        <f>IF('Reported Performance Table'!D815="","",
  IF('Reported Performance Table'!E815="Yes",
   IF('Reported Performance Table'!F815="Premium","Premium_LUNA_CCT","LUNA_CCT"),
   IF('Reported Performance Table'!B815="Outdoor Luminaires",
    IF(OR('Reported Performance Table'!D815="Fuel Pump Canopy Luminaires",'Reported Performance Table'!D815="Sports Lighting"),
     IF('Reported Performance Table'!F815="Premium","Premium_Sports_and_Fuel_Pump_CCT", "Sports_and_Fuel_Pump_CCT"),
     IF('Reported Performance Table'!F815="Premium","Premium_Outdoor_CCT","Outdoor_CCT")),
    IF('Reported Performance Table'!F815="Premium","Premium_CCT","Reported_CCT"))))</f>
        <v/>
      </c>
      <c r="K815" t="str">
        <f>IF('Reported Performance Table'!D815="","",IF(J815="LUNA_CCT",VLOOKUP('Reported Performance Table'!D815,'Master List'!$B$45:$E$143,4,FALSE),"Reported_BUG"))</f>
        <v/>
      </c>
      <c r="L815" t="str">
        <f>IF('Reported Performance Table'!D815="","",IF(AND('Reported Performance Table'!$E815="Yes",OR('Reported Performance Table'!$D815='Master List'!$B$45,'Reported Performance Table'!$D815='Master List'!$B$46,'Reported Performance Table'!$D815='Master List'!$B$47,'Reported Performance Table'!$D815='Master List'!$B$49,'Reported Performance Table'!$D815='Master List'!$B$51,'Reported Performance Table'!$D815='Master List'!$B$115,'Reported Performance Table'!$D815='Master List'!$B$118,'Reported Performance Table'!$D815='Master List'!$B$142)),"LUNA_Dimming","Dimming_Capability_and_Range"))</f>
        <v/>
      </c>
    </row>
    <row r="816" spans="1:12" x14ac:dyDescent="0.25">
      <c r="A816" s="54">
        <v>823</v>
      </c>
      <c r="B816" s="55"/>
      <c r="D816" s="21" t="e">
        <f>VLOOKUP('Reported Performance Table'!C816,'Master List'!$B$22:$C$41,2,FALSE)</f>
        <v>#N/A</v>
      </c>
      <c r="E816" t="e">
        <f>VLOOKUP('Reported Performance Table'!D816,'Master List'!$B$45:$C$143,2,FALSE)</f>
        <v>#N/A</v>
      </c>
      <c r="F816" t="e">
        <f>VLOOKUP('Reported Performance Table'!C816,'Master List'!$B$22:$D$42,3,FALSE)</f>
        <v>#N/A</v>
      </c>
      <c r="G816" s="100" t="e">
        <f>VLOOKUP('Reported Performance Table'!B816,'Master List'!$B$11:$D$19,3,FALSE)</f>
        <v>#N/A</v>
      </c>
      <c r="H816" t="e">
        <f t="shared" si="12"/>
        <v>#N/A</v>
      </c>
      <c r="I816" t="e">
        <f>IF(VLOOKUP('Reported Performance Table'!D816,'Master List'!$B$45:$D$143,3,FALSE)="","No",VLOOKUP('Reported Performance Table'!D816,'Master List'!$B$45:$D$143,3,FALSE))</f>
        <v>#N/A</v>
      </c>
      <c r="J816" s="178" t="str">
        <f>IF('Reported Performance Table'!D816="","",
  IF('Reported Performance Table'!E816="Yes",
   IF('Reported Performance Table'!F816="Premium","Premium_LUNA_CCT","LUNA_CCT"),
   IF('Reported Performance Table'!B816="Outdoor Luminaires",
    IF(OR('Reported Performance Table'!D816="Fuel Pump Canopy Luminaires",'Reported Performance Table'!D816="Sports Lighting"),
     IF('Reported Performance Table'!F816="Premium","Premium_Sports_and_Fuel_Pump_CCT", "Sports_and_Fuel_Pump_CCT"),
     IF('Reported Performance Table'!F816="Premium","Premium_Outdoor_CCT","Outdoor_CCT")),
    IF('Reported Performance Table'!F816="Premium","Premium_CCT","Reported_CCT"))))</f>
        <v/>
      </c>
      <c r="K816" t="str">
        <f>IF('Reported Performance Table'!D816="","",IF(J816="LUNA_CCT",VLOOKUP('Reported Performance Table'!D816,'Master List'!$B$45:$E$143,4,FALSE),"Reported_BUG"))</f>
        <v/>
      </c>
      <c r="L816" t="str">
        <f>IF('Reported Performance Table'!D816="","",IF(AND('Reported Performance Table'!$E816="Yes",OR('Reported Performance Table'!$D816='Master List'!$B$45,'Reported Performance Table'!$D816='Master List'!$B$46,'Reported Performance Table'!$D816='Master List'!$B$47,'Reported Performance Table'!$D816='Master List'!$B$49,'Reported Performance Table'!$D816='Master List'!$B$51,'Reported Performance Table'!$D816='Master List'!$B$115,'Reported Performance Table'!$D816='Master List'!$B$118,'Reported Performance Table'!$D816='Master List'!$B$142)),"LUNA_Dimming","Dimming_Capability_and_Range"))</f>
        <v/>
      </c>
    </row>
    <row r="817" spans="1:12" x14ac:dyDescent="0.25">
      <c r="A817" s="54">
        <v>824</v>
      </c>
      <c r="B817" s="55"/>
      <c r="D817" s="21" t="e">
        <f>VLOOKUP('Reported Performance Table'!C817,'Master List'!$B$22:$C$41,2,FALSE)</f>
        <v>#N/A</v>
      </c>
      <c r="E817" t="e">
        <f>VLOOKUP('Reported Performance Table'!D817,'Master List'!$B$45:$C$143,2,FALSE)</f>
        <v>#N/A</v>
      </c>
      <c r="F817" t="e">
        <f>VLOOKUP('Reported Performance Table'!C817,'Master List'!$B$22:$D$42,3,FALSE)</f>
        <v>#N/A</v>
      </c>
      <c r="G817" s="100" t="e">
        <f>VLOOKUP('Reported Performance Table'!B817,'Master List'!$B$11:$D$19,3,FALSE)</f>
        <v>#N/A</v>
      </c>
      <c r="H817" t="e">
        <f t="shared" si="12"/>
        <v>#N/A</v>
      </c>
      <c r="I817" t="e">
        <f>IF(VLOOKUP('Reported Performance Table'!D817,'Master List'!$B$45:$D$143,3,FALSE)="","No",VLOOKUP('Reported Performance Table'!D817,'Master List'!$B$45:$D$143,3,FALSE))</f>
        <v>#N/A</v>
      </c>
      <c r="J817" s="178" t="str">
        <f>IF('Reported Performance Table'!D817="","",
  IF('Reported Performance Table'!E817="Yes",
   IF('Reported Performance Table'!F817="Premium","Premium_LUNA_CCT","LUNA_CCT"),
   IF('Reported Performance Table'!B817="Outdoor Luminaires",
    IF(OR('Reported Performance Table'!D817="Fuel Pump Canopy Luminaires",'Reported Performance Table'!D817="Sports Lighting"),
     IF('Reported Performance Table'!F817="Premium","Premium_Sports_and_Fuel_Pump_CCT", "Sports_and_Fuel_Pump_CCT"),
     IF('Reported Performance Table'!F817="Premium","Premium_Outdoor_CCT","Outdoor_CCT")),
    IF('Reported Performance Table'!F817="Premium","Premium_CCT","Reported_CCT"))))</f>
        <v/>
      </c>
      <c r="K817" t="str">
        <f>IF('Reported Performance Table'!D817="","",IF(J817="LUNA_CCT",VLOOKUP('Reported Performance Table'!D817,'Master List'!$B$45:$E$143,4,FALSE),"Reported_BUG"))</f>
        <v/>
      </c>
      <c r="L817" t="str">
        <f>IF('Reported Performance Table'!D817="","",IF(AND('Reported Performance Table'!$E817="Yes",OR('Reported Performance Table'!$D817='Master List'!$B$45,'Reported Performance Table'!$D817='Master List'!$B$46,'Reported Performance Table'!$D817='Master List'!$B$47,'Reported Performance Table'!$D817='Master List'!$B$49,'Reported Performance Table'!$D817='Master List'!$B$51,'Reported Performance Table'!$D817='Master List'!$B$115,'Reported Performance Table'!$D817='Master List'!$B$118,'Reported Performance Table'!$D817='Master List'!$B$142)),"LUNA_Dimming","Dimming_Capability_and_Range"))</f>
        <v/>
      </c>
    </row>
    <row r="818" spans="1:12" x14ac:dyDescent="0.25">
      <c r="A818" s="54">
        <v>825</v>
      </c>
      <c r="B818" s="55"/>
      <c r="D818" s="21" t="e">
        <f>VLOOKUP('Reported Performance Table'!C818,'Master List'!$B$22:$C$41,2,FALSE)</f>
        <v>#N/A</v>
      </c>
      <c r="E818" t="e">
        <f>VLOOKUP('Reported Performance Table'!D818,'Master List'!$B$45:$C$143,2,FALSE)</f>
        <v>#N/A</v>
      </c>
      <c r="F818" t="e">
        <f>VLOOKUP('Reported Performance Table'!C818,'Master List'!$B$22:$D$42,3,FALSE)</f>
        <v>#N/A</v>
      </c>
      <c r="G818" s="100" t="e">
        <f>VLOOKUP('Reported Performance Table'!B818,'Master List'!$B$11:$D$19,3,FALSE)</f>
        <v>#N/A</v>
      </c>
      <c r="H818" t="e">
        <f t="shared" si="12"/>
        <v>#N/A</v>
      </c>
      <c r="I818" t="e">
        <f>IF(VLOOKUP('Reported Performance Table'!D818,'Master List'!$B$45:$D$143,3,FALSE)="","No",VLOOKUP('Reported Performance Table'!D818,'Master List'!$B$45:$D$143,3,FALSE))</f>
        <v>#N/A</v>
      </c>
      <c r="J818" s="178" t="str">
        <f>IF('Reported Performance Table'!D818="","",
  IF('Reported Performance Table'!E818="Yes",
   IF('Reported Performance Table'!F818="Premium","Premium_LUNA_CCT","LUNA_CCT"),
   IF('Reported Performance Table'!B818="Outdoor Luminaires",
    IF(OR('Reported Performance Table'!D818="Fuel Pump Canopy Luminaires",'Reported Performance Table'!D818="Sports Lighting"),
     IF('Reported Performance Table'!F818="Premium","Premium_Sports_and_Fuel_Pump_CCT", "Sports_and_Fuel_Pump_CCT"),
     IF('Reported Performance Table'!F818="Premium","Premium_Outdoor_CCT","Outdoor_CCT")),
    IF('Reported Performance Table'!F818="Premium","Premium_CCT","Reported_CCT"))))</f>
        <v/>
      </c>
      <c r="K818" t="str">
        <f>IF('Reported Performance Table'!D818="","",IF(J818="LUNA_CCT",VLOOKUP('Reported Performance Table'!D818,'Master List'!$B$45:$E$143,4,FALSE),"Reported_BUG"))</f>
        <v/>
      </c>
      <c r="L818" t="str">
        <f>IF('Reported Performance Table'!D818="","",IF(AND('Reported Performance Table'!$E818="Yes",OR('Reported Performance Table'!$D818='Master List'!$B$45,'Reported Performance Table'!$D818='Master List'!$B$46,'Reported Performance Table'!$D818='Master List'!$B$47,'Reported Performance Table'!$D818='Master List'!$B$49,'Reported Performance Table'!$D818='Master List'!$B$51,'Reported Performance Table'!$D818='Master List'!$B$115,'Reported Performance Table'!$D818='Master List'!$B$118,'Reported Performance Table'!$D818='Master List'!$B$142)),"LUNA_Dimming","Dimming_Capability_and_Range"))</f>
        <v/>
      </c>
    </row>
    <row r="819" spans="1:12" x14ac:dyDescent="0.25">
      <c r="A819" s="54">
        <v>826</v>
      </c>
      <c r="B819" s="55"/>
      <c r="D819" s="21" t="e">
        <f>VLOOKUP('Reported Performance Table'!C819,'Master List'!$B$22:$C$41,2,FALSE)</f>
        <v>#N/A</v>
      </c>
      <c r="E819" t="e">
        <f>VLOOKUP('Reported Performance Table'!D819,'Master List'!$B$45:$C$143,2,FALSE)</f>
        <v>#N/A</v>
      </c>
      <c r="F819" t="e">
        <f>VLOOKUP('Reported Performance Table'!C819,'Master List'!$B$22:$D$42,3,FALSE)</f>
        <v>#N/A</v>
      </c>
      <c r="G819" s="100" t="e">
        <f>VLOOKUP('Reported Performance Table'!B819,'Master List'!$B$11:$D$19,3,FALSE)</f>
        <v>#N/A</v>
      </c>
      <c r="H819" t="e">
        <f t="shared" si="12"/>
        <v>#N/A</v>
      </c>
      <c r="I819" t="e">
        <f>IF(VLOOKUP('Reported Performance Table'!D819,'Master List'!$B$45:$D$143,3,FALSE)="","No",VLOOKUP('Reported Performance Table'!D819,'Master List'!$B$45:$D$143,3,FALSE))</f>
        <v>#N/A</v>
      </c>
      <c r="J819" s="178" t="str">
        <f>IF('Reported Performance Table'!D819="","",
  IF('Reported Performance Table'!E819="Yes",
   IF('Reported Performance Table'!F819="Premium","Premium_LUNA_CCT","LUNA_CCT"),
   IF('Reported Performance Table'!B819="Outdoor Luminaires",
    IF(OR('Reported Performance Table'!D819="Fuel Pump Canopy Luminaires",'Reported Performance Table'!D819="Sports Lighting"),
     IF('Reported Performance Table'!F819="Premium","Premium_Sports_and_Fuel_Pump_CCT", "Sports_and_Fuel_Pump_CCT"),
     IF('Reported Performance Table'!F819="Premium","Premium_Outdoor_CCT","Outdoor_CCT")),
    IF('Reported Performance Table'!F819="Premium","Premium_CCT","Reported_CCT"))))</f>
        <v/>
      </c>
      <c r="K819" t="str">
        <f>IF('Reported Performance Table'!D819="","",IF(J819="LUNA_CCT",VLOOKUP('Reported Performance Table'!D819,'Master List'!$B$45:$E$143,4,FALSE),"Reported_BUG"))</f>
        <v/>
      </c>
      <c r="L819" t="str">
        <f>IF('Reported Performance Table'!D819="","",IF(AND('Reported Performance Table'!$E819="Yes",OR('Reported Performance Table'!$D819='Master List'!$B$45,'Reported Performance Table'!$D819='Master List'!$B$46,'Reported Performance Table'!$D819='Master List'!$B$47,'Reported Performance Table'!$D819='Master List'!$B$49,'Reported Performance Table'!$D819='Master List'!$B$51,'Reported Performance Table'!$D819='Master List'!$B$115,'Reported Performance Table'!$D819='Master List'!$B$118,'Reported Performance Table'!$D819='Master List'!$B$142)),"LUNA_Dimming","Dimming_Capability_and_Range"))</f>
        <v/>
      </c>
    </row>
    <row r="820" spans="1:12" x14ac:dyDescent="0.25">
      <c r="A820" s="54">
        <v>827</v>
      </c>
      <c r="B820" s="55"/>
      <c r="D820" s="21" t="e">
        <f>VLOOKUP('Reported Performance Table'!C820,'Master List'!$B$22:$C$41,2,FALSE)</f>
        <v>#N/A</v>
      </c>
      <c r="E820" t="e">
        <f>VLOOKUP('Reported Performance Table'!D820,'Master List'!$B$45:$C$143,2,FALSE)</f>
        <v>#N/A</v>
      </c>
      <c r="F820" t="e">
        <f>VLOOKUP('Reported Performance Table'!C820,'Master List'!$B$22:$D$42,3,FALSE)</f>
        <v>#N/A</v>
      </c>
      <c r="G820" s="100" t="e">
        <f>VLOOKUP('Reported Performance Table'!B820,'Master List'!$B$11:$D$19,3,FALSE)</f>
        <v>#N/A</v>
      </c>
      <c r="H820" t="e">
        <f t="shared" si="12"/>
        <v>#N/A</v>
      </c>
      <c r="I820" t="e">
        <f>IF(VLOOKUP('Reported Performance Table'!D820,'Master List'!$B$45:$D$143,3,FALSE)="","No",VLOOKUP('Reported Performance Table'!D820,'Master List'!$B$45:$D$143,3,FALSE))</f>
        <v>#N/A</v>
      </c>
      <c r="J820" s="178" t="str">
        <f>IF('Reported Performance Table'!D820="","",
  IF('Reported Performance Table'!E820="Yes",
   IF('Reported Performance Table'!F820="Premium","Premium_LUNA_CCT","LUNA_CCT"),
   IF('Reported Performance Table'!B820="Outdoor Luminaires",
    IF(OR('Reported Performance Table'!D820="Fuel Pump Canopy Luminaires",'Reported Performance Table'!D820="Sports Lighting"),
     IF('Reported Performance Table'!F820="Premium","Premium_Sports_and_Fuel_Pump_CCT", "Sports_and_Fuel_Pump_CCT"),
     IF('Reported Performance Table'!F820="Premium","Premium_Outdoor_CCT","Outdoor_CCT")),
    IF('Reported Performance Table'!F820="Premium","Premium_CCT","Reported_CCT"))))</f>
        <v/>
      </c>
      <c r="K820" t="str">
        <f>IF('Reported Performance Table'!D820="","",IF(J820="LUNA_CCT",VLOOKUP('Reported Performance Table'!D820,'Master List'!$B$45:$E$143,4,FALSE),"Reported_BUG"))</f>
        <v/>
      </c>
      <c r="L820" t="str">
        <f>IF('Reported Performance Table'!D820="","",IF(AND('Reported Performance Table'!$E820="Yes",OR('Reported Performance Table'!$D820='Master List'!$B$45,'Reported Performance Table'!$D820='Master List'!$B$46,'Reported Performance Table'!$D820='Master List'!$B$47,'Reported Performance Table'!$D820='Master List'!$B$49,'Reported Performance Table'!$D820='Master List'!$B$51,'Reported Performance Table'!$D820='Master List'!$B$115,'Reported Performance Table'!$D820='Master List'!$B$118,'Reported Performance Table'!$D820='Master List'!$B$142)),"LUNA_Dimming","Dimming_Capability_and_Range"))</f>
        <v/>
      </c>
    </row>
    <row r="821" spans="1:12" x14ac:dyDescent="0.25">
      <c r="A821" s="54">
        <v>828</v>
      </c>
      <c r="B821" s="55"/>
      <c r="D821" s="21" t="e">
        <f>VLOOKUP('Reported Performance Table'!C821,'Master List'!$B$22:$C$41,2,FALSE)</f>
        <v>#N/A</v>
      </c>
      <c r="E821" t="e">
        <f>VLOOKUP('Reported Performance Table'!D821,'Master List'!$B$45:$C$143,2,FALSE)</f>
        <v>#N/A</v>
      </c>
      <c r="F821" t="e">
        <f>VLOOKUP('Reported Performance Table'!C821,'Master List'!$B$22:$D$42,3,FALSE)</f>
        <v>#N/A</v>
      </c>
      <c r="G821" s="100" t="e">
        <f>VLOOKUP('Reported Performance Table'!B821,'Master List'!$B$11:$D$19,3,FALSE)</f>
        <v>#N/A</v>
      </c>
      <c r="H821" t="e">
        <f t="shared" si="12"/>
        <v>#N/A</v>
      </c>
      <c r="I821" t="e">
        <f>IF(VLOOKUP('Reported Performance Table'!D821,'Master List'!$B$45:$D$143,3,FALSE)="","No",VLOOKUP('Reported Performance Table'!D821,'Master List'!$B$45:$D$143,3,FALSE))</f>
        <v>#N/A</v>
      </c>
      <c r="J821" s="178" t="str">
        <f>IF('Reported Performance Table'!D821="","",
  IF('Reported Performance Table'!E821="Yes",
   IF('Reported Performance Table'!F821="Premium","Premium_LUNA_CCT","LUNA_CCT"),
   IF('Reported Performance Table'!B821="Outdoor Luminaires",
    IF(OR('Reported Performance Table'!D821="Fuel Pump Canopy Luminaires",'Reported Performance Table'!D821="Sports Lighting"),
     IF('Reported Performance Table'!F821="Premium","Premium_Sports_and_Fuel_Pump_CCT", "Sports_and_Fuel_Pump_CCT"),
     IF('Reported Performance Table'!F821="Premium","Premium_Outdoor_CCT","Outdoor_CCT")),
    IF('Reported Performance Table'!F821="Premium","Premium_CCT","Reported_CCT"))))</f>
        <v/>
      </c>
      <c r="K821" t="str">
        <f>IF('Reported Performance Table'!D821="","",IF(J821="LUNA_CCT",VLOOKUP('Reported Performance Table'!D821,'Master List'!$B$45:$E$143,4,FALSE),"Reported_BUG"))</f>
        <v/>
      </c>
      <c r="L821" t="str">
        <f>IF('Reported Performance Table'!D821="","",IF(AND('Reported Performance Table'!$E821="Yes",OR('Reported Performance Table'!$D821='Master List'!$B$45,'Reported Performance Table'!$D821='Master List'!$B$46,'Reported Performance Table'!$D821='Master List'!$B$47,'Reported Performance Table'!$D821='Master List'!$B$49,'Reported Performance Table'!$D821='Master List'!$B$51,'Reported Performance Table'!$D821='Master List'!$B$115,'Reported Performance Table'!$D821='Master List'!$B$118,'Reported Performance Table'!$D821='Master List'!$B$142)),"LUNA_Dimming","Dimming_Capability_and_Range"))</f>
        <v/>
      </c>
    </row>
    <row r="822" spans="1:12" x14ac:dyDescent="0.25">
      <c r="A822" s="54">
        <v>829</v>
      </c>
      <c r="B822" s="55"/>
      <c r="D822" s="21" t="e">
        <f>VLOOKUP('Reported Performance Table'!C822,'Master List'!$B$22:$C$41,2,FALSE)</f>
        <v>#N/A</v>
      </c>
      <c r="E822" t="e">
        <f>VLOOKUP('Reported Performance Table'!D822,'Master List'!$B$45:$C$143,2,FALSE)</f>
        <v>#N/A</v>
      </c>
      <c r="F822" t="e">
        <f>VLOOKUP('Reported Performance Table'!C822,'Master List'!$B$22:$D$42,3,FALSE)</f>
        <v>#N/A</v>
      </c>
      <c r="G822" s="100" t="e">
        <f>VLOOKUP('Reported Performance Table'!B822,'Master List'!$B$11:$D$19,3,FALSE)</f>
        <v>#N/A</v>
      </c>
      <c r="H822" t="e">
        <f t="shared" si="12"/>
        <v>#N/A</v>
      </c>
      <c r="I822" t="e">
        <f>IF(VLOOKUP('Reported Performance Table'!D822,'Master List'!$B$45:$D$143,3,FALSE)="","No",VLOOKUP('Reported Performance Table'!D822,'Master List'!$B$45:$D$143,3,FALSE))</f>
        <v>#N/A</v>
      </c>
      <c r="J822" s="178" t="str">
        <f>IF('Reported Performance Table'!D822="","",
  IF('Reported Performance Table'!E822="Yes",
   IF('Reported Performance Table'!F822="Premium","Premium_LUNA_CCT","LUNA_CCT"),
   IF('Reported Performance Table'!B822="Outdoor Luminaires",
    IF(OR('Reported Performance Table'!D822="Fuel Pump Canopy Luminaires",'Reported Performance Table'!D822="Sports Lighting"),
     IF('Reported Performance Table'!F822="Premium","Premium_Sports_and_Fuel_Pump_CCT", "Sports_and_Fuel_Pump_CCT"),
     IF('Reported Performance Table'!F822="Premium","Premium_Outdoor_CCT","Outdoor_CCT")),
    IF('Reported Performance Table'!F822="Premium","Premium_CCT","Reported_CCT"))))</f>
        <v/>
      </c>
      <c r="K822" t="str">
        <f>IF('Reported Performance Table'!D822="","",IF(J822="LUNA_CCT",VLOOKUP('Reported Performance Table'!D822,'Master List'!$B$45:$E$143,4,FALSE),"Reported_BUG"))</f>
        <v/>
      </c>
      <c r="L822" t="str">
        <f>IF('Reported Performance Table'!D822="","",IF(AND('Reported Performance Table'!$E822="Yes",OR('Reported Performance Table'!$D822='Master List'!$B$45,'Reported Performance Table'!$D822='Master List'!$B$46,'Reported Performance Table'!$D822='Master List'!$B$47,'Reported Performance Table'!$D822='Master List'!$B$49,'Reported Performance Table'!$D822='Master List'!$B$51,'Reported Performance Table'!$D822='Master List'!$B$115,'Reported Performance Table'!$D822='Master List'!$B$118,'Reported Performance Table'!$D822='Master List'!$B$142)),"LUNA_Dimming","Dimming_Capability_and_Range"))</f>
        <v/>
      </c>
    </row>
    <row r="823" spans="1:12" x14ac:dyDescent="0.25">
      <c r="A823" s="54">
        <v>830</v>
      </c>
      <c r="B823" s="55"/>
      <c r="D823" s="21" t="e">
        <f>VLOOKUP('Reported Performance Table'!C823,'Master List'!$B$22:$C$41,2,FALSE)</f>
        <v>#N/A</v>
      </c>
      <c r="E823" t="e">
        <f>VLOOKUP('Reported Performance Table'!D823,'Master List'!$B$45:$C$143,2,FALSE)</f>
        <v>#N/A</v>
      </c>
      <c r="F823" t="e">
        <f>VLOOKUP('Reported Performance Table'!C823,'Master List'!$B$22:$D$42,3,FALSE)</f>
        <v>#N/A</v>
      </c>
      <c r="G823" s="100" t="e">
        <f>VLOOKUP('Reported Performance Table'!B823,'Master List'!$B$11:$D$19,3,FALSE)</f>
        <v>#N/A</v>
      </c>
      <c r="H823" t="e">
        <f t="shared" si="12"/>
        <v>#N/A</v>
      </c>
      <c r="I823" t="e">
        <f>IF(VLOOKUP('Reported Performance Table'!D823,'Master List'!$B$45:$D$143,3,FALSE)="","No",VLOOKUP('Reported Performance Table'!D823,'Master List'!$B$45:$D$143,3,FALSE))</f>
        <v>#N/A</v>
      </c>
      <c r="J823" s="178" t="str">
        <f>IF('Reported Performance Table'!D823="","",
  IF('Reported Performance Table'!E823="Yes",
   IF('Reported Performance Table'!F823="Premium","Premium_LUNA_CCT","LUNA_CCT"),
   IF('Reported Performance Table'!B823="Outdoor Luminaires",
    IF(OR('Reported Performance Table'!D823="Fuel Pump Canopy Luminaires",'Reported Performance Table'!D823="Sports Lighting"),
     IF('Reported Performance Table'!F823="Premium","Premium_Sports_and_Fuel_Pump_CCT", "Sports_and_Fuel_Pump_CCT"),
     IF('Reported Performance Table'!F823="Premium","Premium_Outdoor_CCT","Outdoor_CCT")),
    IF('Reported Performance Table'!F823="Premium","Premium_CCT","Reported_CCT"))))</f>
        <v/>
      </c>
      <c r="K823" t="str">
        <f>IF('Reported Performance Table'!D823="","",IF(J823="LUNA_CCT",VLOOKUP('Reported Performance Table'!D823,'Master List'!$B$45:$E$143,4,FALSE),"Reported_BUG"))</f>
        <v/>
      </c>
      <c r="L823" t="str">
        <f>IF('Reported Performance Table'!D823="","",IF(AND('Reported Performance Table'!$E823="Yes",OR('Reported Performance Table'!$D823='Master List'!$B$45,'Reported Performance Table'!$D823='Master List'!$B$46,'Reported Performance Table'!$D823='Master List'!$B$47,'Reported Performance Table'!$D823='Master List'!$B$49,'Reported Performance Table'!$D823='Master List'!$B$51,'Reported Performance Table'!$D823='Master List'!$B$115,'Reported Performance Table'!$D823='Master List'!$B$118,'Reported Performance Table'!$D823='Master List'!$B$142)),"LUNA_Dimming","Dimming_Capability_and_Range"))</f>
        <v/>
      </c>
    </row>
    <row r="824" spans="1:12" x14ac:dyDescent="0.25">
      <c r="A824" s="54">
        <v>831</v>
      </c>
      <c r="B824" s="55"/>
      <c r="D824" s="21" t="e">
        <f>VLOOKUP('Reported Performance Table'!C824,'Master List'!$B$22:$C$41,2,FALSE)</f>
        <v>#N/A</v>
      </c>
      <c r="E824" t="e">
        <f>VLOOKUP('Reported Performance Table'!D824,'Master List'!$B$45:$C$143,2,FALSE)</f>
        <v>#N/A</v>
      </c>
      <c r="F824" t="e">
        <f>VLOOKUP('Reported Performance Table'!C824,'Master List'!$B$22:$D$42,3,FALSE)</f>
        <v>#N/A</v>
      </c>
      <c r="G824" s="100" t="e">
        <f>VLOOKUP('Reported Performance Table'!B824,'Master List'!$B$11:$D$19,3,FALSE)</f>
        <v>#N/A</v>
      </c>
      <c r="H824" t="e">
        <f t="shared" si="12"/>
        <v>#N/A</v>
      </c>
      <c r="I824" t="e">
        <f>IF(VLOOKUP('Reported Performance Table'!D824,'Master List'!$B$45:$D$143,3,FALSE)="","No",VLOOKUP('Reported Performance Table'!D824,'Master List'!$B$45:$D$143,3,FALSE))</f>
        <v>#N/A</v>
      </c>
      <c r="J824" s="178" t="str">
        <f>IF('Reported Performance Table'!D824="","",
  IF('Reported Performance Table'!E824="Yes",
   IF('Reported Performance Table'!F824="Premium","Premium_LUNA_CCT","LUNA_CCT"),
   IF('Reported Performance Table'!B824="Outdoor Luminaires",
    IF(OR('Reported Performance Table'!D824="Fuel Pump Canopy Luminaires",'Reported Performance Table'!D824="Sports Lighting"),
     IF('Reported Performance Table'!F824="Premium","Premium_Sports_and_Fuel_Pump_CCT", "Sports_and_Fuel_Pump_CCT"),
     IF('Reported Performance Table'!F824="Premium","Premium_Outdoor_CCT","Outdoor_CCT")),
    IF('Reported Performance Table'!F824="Premium","Premium_CCT","Reported_CCT"))))</f>
        <v/>
      </c>
      <c r="K824" t="str">
        <f>IF('Reported Performance Table'!D824="","",IF(J824="LUNA_CCT",VLOOKUP('Reported Performance Table'!D824,'Master List'!$B$45:$E$143,4,FALSE),"Reported_BUG"))</f>
        <v/>
      </c>
      <c r="L824" t="str">
        <f>IF('Reported Performance Table'!D824="","",IF(AND('Reported Performance Table'!$E824="Yes",OR('Reported Performance Table'!$D824='Master List'!$B$45,'Reported Performance Table'!$D824='Master List'!$B$46,'Reported Performance Table'!$D824='Master List'!$B$47,'Reported Performance Table'!$D824='Master List'!$B$49,'Reported Performance Table'!$D824='Master List'!$B$51,'Reported Performance Table'!$D824='Master List'!$B$115,'Reported Performance Table'!$D824='Master List'!$B$118,'Reported Performance Table'!$D824='Master List'!$B$142)),"LUNA_Dimming","Dimming_Capability_and_Range"))</f>
        <v/>
      </c>
    </row>
    <row r="825" spans="1:12" x14ac:dyDescent="0.25">
      <c r="A825" s="54">
        <v>832</v>
      </c>
      <c r="B825" s="55"/>
      <c r="D825" s="21" t="e">
        <f>VLOOKUP('Reported Performance Table'!C825,'Master List'!$B$22:$C$41,2,FALSE)</f>
        <v>#N/A</v>
      </c>
      <c r="E825" t="e">
        <f>VLOOKUP('Reported Performance Table'!D825,'Master List'!$B$45:$C$143,2,FALSE)</f>
        <v>#N/A</v>
      </c>
      <c r="F825" t="e">
        <f>VLOOKUP('Reported Performance Table'!C825,'Master List'!$B$22:$D$42,3,FALSE)</f>
        <v>#N/A</v>
      </c>
      <c r="G825" s="100" t="e">
        <f>VLOOKUP('Reported Performance Table'!B825,'Master List'!$B$11:$D$19,3,FALSE)</f>
        <v>#N/A</v>
      </c>
      <c r="H825" t="e">
        <f t="shared" si="12"/>
        <v>#N/A</v>
      </c>
      <c r="I825" t="e">
        <f>IF(VLOOKUP('Reported Performance Table'!D825,'Master List'!$B$45:$D$143,3,FALSE)="","No",VLOOKUP('Reported Performance Table'!D825,'Master List'!$B$45:$D$143,3,FALSE))</f>
        <v>#N/A</v>
      </c>
      <c r="J825" s="178" t="str">
        <f>IF('Reported Performance Table'!D825="","",
  IF('Reported Performance Table'!E825="Yes",
   IF('Reported Performance Table'!F825="Premium","Premium_LUNA_CCT","LUNA_CCT"),
   IF('Reported Performance Table'!B825="Outdoor Luminaires",
    IF(OR('Reported Performance Table'!D825="Fuel Pump Canopy Luminaires",'Reported Performance Table'!D825="Sports Lighting"),
     IF('Reported Performance Table'!F825="Premium","Premium_Sports_and_Fuel_Pump_CCT", "Sports_and_Fuel_Pump_CCT"),
     IF('Reported Performance Table'!F825="Premium","Premium_Outdoor_CCT","Outdoor_CCT")),
    IF('Reported Performance Table'!F825="Premium","Premium_CCT","Reported_CCT"))))</f>
        <v/>
      </c>
      <c r="K825" t="str">
        <f>IF('Reported Performance Table'!D825="","",IF(J825="LUNA_CCT",VLOOKUP('Reported Performance Table'!D825,'Master List'!$B$45:$E$143,4,FALSE),"Reported_BUG"))</f>
        <v/>
      </c>
      <c r="L825" t="str">
        <f>IF('Reported Performance Table'!D825="","",IF(AND('Reported Performance Table'!$E825="Yes",OR('Reported Performance Table'!$D825='Master List'!$B$45,'Reported Performance Table'!$D825='Master List'!$B$46,'Reported Performance Table'!$D825='Master List'!$B$47,'Reported Performance Table'!$D825='Master List'!$B$49,'Reported Performance Table'!$D825='Master List'!$B$51,'Reported Performance Table'!$D825='Master List'!$B$115,'Reported Performance Table'!$D825='Master List'!$B$118,'Reported Performance Table'!$D825='Master List'!$B$142)),"LUNA_Dimming","Dimming_Capability_and_Range"))</f>
        <v/>
      </c>
    </row>
    <row r="826" spans="1:12" x14ac:dyDescent="0.25">
      <c r="A826" s="54">
        <v>833</v>
      </c>
      <c r="B826" s="55"/>
      <c r="D826" s="21" t="e">
        <f>VLOOKUP('Reported Performance Table'!C826,'Master List'!$B$22:$C$41,2,FALSE)</f>
        <v>#N/A</v>
      </c>
      <c r="E826" t="e">
        <f>VLOOKUP('Reported Performance Table'!D826,'Master List'!$B$45:$C$143,2,FALSE)</f>
        <v>#N/A</v>
      </c>
      <c r="F826" t="e">
        <f>VLOOKUP('Reported Performance Table'!C826,'Master List'!$B$22:$D$42,3,FALSE)</f>
        <v>#N/A</v>
      </c>
      <c r="G826" s="100" t="e">
        <f>VLOOKUP('Reported Performance Table'!B826,'Master List'!$B$11:$D$19,3,FALSE)</f>
        <v>#N/A</v>
      </c>
      <c r="H826" t="e">
        <f t="shared" si="12"/>
        <v>#N/A</v>
      </c>
      <c r="I826" t="e">
        <f>IF(VLOOKUP('Reported Performance Table'!D826,'Master List'!$B$45:$D$143,3,FALSE)="","No",VLOOKUP('Reported Performance Table'!D826,'Master List'!$B$45:$D$143,3,FALSE))</f>
        <v>#N/A</v>
      </c>
      <c r="J826" s="178" t="str">
        <f>IF('Reported Performance Table'!D826="","",
  IF('Reported Performance Table'!E826="Yes",
   IF('Reported Performance Table'!F826="Premium","Premium_LUNA_CCT","LUNA_CCT"),
   IF('Reported Performance Table'!B826="Outdoor Luminaires",
    IF(OR('Reported Performance Table'!D826="Fuel Pump Canopy Luminaires",'Reported Performance Table'!D826="Sports Lighting"),
     IF('Reported Performance Table'!F826="Premium","Premium_Sports_and_Fuel_Pump_CCT", "Sports_and_Fuel_Pump_CCT"),
     IF('Reported Performance Table'!F826="Premium","Premium_Outdoor_CCT","Outdoor_CCT")),
    IF('Reported Performance Table'!F826="Premium","Premium_CCT","Reported_CCT"))))</f>
        <v/>
      </c>
      <c r="K826" t="str">
        <f>IF('Reported Performance Table'!D826="","",IF(J826="LUNA_CCT",VLOOKUP('Reported Performance Table'!D826,'Master List'!$B$45:$E$143,4,FALSE),"Reported_BUG"))</f>
        <v/>
      </c>
      <c r="L826" t="str">
        <f>IF('Reported Performance Table'!D826="","",IF(AND('Reported Performance Table'!$E826="Yes",OR('Reported Performance Table'!$D826='Master List'!$B$45,'Reported Performance Table'!$D826='Master List'!$B$46,'Reported Performance Table'!$D826='Master List'!$B$47,'Reported Performance Table'!$D826='Master List'!$B$49,'Reported Performance Table'!$D826='Master List'!$B$51,'Reported Performance Table'!$D826='Master List'!$B$115,'Reported Performance Table'!$D826='Master List'!$B$118,'Reported Performance Table'!$D826='Master List'!$B$142)),"LUNA_Dimming","Dimming_Capability_and_Range"))</f>
        <v/>
      </c>
    </row>
    <row r="827" spans="1:12" x14ac:dyDescent="0.25">
      <c r="A827" s="54">
        <v>834</v>
      </c>
      <c r="B827" s="55"/>
      <c r="D827" s="21" t="e">
        <f>VLOOKUP('Reported Performance Table'!C827,'Master List'!$B$22:$C$41,2,FALSE)</f>
        <v>#N/A</v>
      </c>
      <c r="E827" t="e">
        <f>VLOOKUP('Reported Performance Table'!D827,'Master List'!$B$45:$C$143,2,FALSE)</f>
        <v>#N/A</v>
      </c>
      <c r="F827" t="e">
        <f>VLOOKUP('Reported Performance Table'!C827,'Master List'!$B$22:$D$42,3,FALSE)</f>
        <v>#N/A</v>
      </c>
      <c r="G827" s="100" t="e">
        <f>VLOOKUP('Reported Performance Table'!B827,'Master List'!$B$11:$D$19,3,FALSE)</f>
        <v>#N/A</v>
      </c>
      <c r="H827" t="e">
        <f t="shared" si="12"/>
        <v>#N/A</v>
      </c>
      <c r="I827" t="e">
        <f>IF(VLOOKUP('Reported Performance Table'!D827,'Master List'!$B$45:$D$143,3,FALSE)="","No",VLOOKUP('Reported Performance Table'!D827,'Master List'!$B$45:$D$143,3,FALSE))</f>
        <v>#N/A</v>
      </c>
      <c r="J827" s="178" t="str">
        <f>IF('Reported Performance Table'!D827="","",
  IF('Reported Performance Table'!E827="Yes",
   IF('Reported Performance Table'!F827="Premium","Premium_LUNA_CCT","LUNA_CCT"),
   IF('Reported Performance Table'!B827="Outdoor Luminaires",
    IF(OR('Reported Performance Table'!D827="Fuel Pump Canopy Luminaires",'Reported Performance Table'!D827="Sports Lighting"),
     IF('Reported Performance Table'!F827="Premium","Premium_Sports_and_Fuel_Pump_CCT", "Sports_and_Fuel_Pump_CCT"),
     IF('Reported Performance Table'!F827="Premium","Premium_Outdoor_CCT","Outdoor_CCT")),
    IF('Reported Performance Table'!F827="Premium","Premium_CCT","Reported_CCT"))))</f>
        <v/>
      </c>
      <c r="K827" t="str">
        <f>IF('Reported Performance Table'!D827="","",IF(J827="LUNA_CCT",VLOOKUP('Reported Performance Table'!D827,'Master List'!$B$45:$E$143,4,FALSE),"Reported_BUG"))</f>
        <v/>
      </c>
      <c r="L827" t="str">
        <f>IF('Reported Performance Table'!D827="","",IF(AND('Reported Performance Table'!$E827="Yes",OR('Reported Performance Table'!$D827='Master List'!$B$45,'Reported Performance Table'!$D827='Master List'!$B$46,'Reported Performance Table'!$D827='Master List'!$B$47,'Reported Performance Table'!$D827='Master List'!$B$49,'Reported Performance Table'!$D827='Master List'!$B$51,'Reported Performance Table'!$D827='Master List'!$B$115,'Reported Performance Table'!$D827='Master List'!$B$118,'Reported Performance Table'!$D827='Master List'!$B$142)),"LUNA_Dimming","Dimming_Capability_and_Range"))</f>
        <v/>
      </c>
    </row>
    <row r="828" spans="1:12" x14ac:dyDescent="0.25">
      <c r="A828" s="54">
        <v>835</v>
      </c>
      <c r="B828" s="55"/>
      <c r="D828" s="21" t="e">
        <f>VLOOKUP('Reported Performance Table'!C828,'Master List'!$B$22:$C$41,2,FALSE)</f>
        <v>#N/A</v>
      </c>
      <c r="E828" t="e">
        <f>VLOOKUP('Reported Performance Table'!D828,'Master List'!$B$45:$C$143,2,FALSE)</f>
        <v>#N/A</v>
      </c>
      <c r="F828" t="e">
        <f>VLOOKUP('Reported Performance Table'!C828,'Master List'!$B$22:$D$42,3,FALSE)</f>
        <v>#N/A</v>
      </c>
      <c r="G828" s="100" t="e">
        <f>VLOOKUP('Reported Performance Table'!B828,'Master List'!$B$11:$D$19,3,FALSE)</f>
        <v>#N/A</v>
      </c>
      <c r="H828" t="e">
        <f t="shared" si="12"/>
        <v>#N/A</v>
      </c>
      <c r="I828" t="e">
        <f>IF(VLOOKUP('Reported Performance Table'!D828,'Master List'!$B$45:$D$143,3,FALSE)="","No",VLOOKUP('Reported Performance Table'!D828,'Master List'!$B$45:$D$143,3,FALSE))</f>
        <v>#N/A</v>
      </c>
      <c r="J828" s="178" t="str">
        <f>IF('Reported Performance Table'!D828="","",
  IF('Reported Performance Table'!E828="Yes",
   IF('Reported Performance Table'!F828="Premium","Premium_LUNA_CCT","LUNA_CCT"),
   IF('Reported Performance Table'!B828="Outdoor Luminaires",
    IF(OR('Reported Performance Table'!D828="Fuel Pump Canopy Luminaires",'Reported Performance Table'!D828="Sports Lighting"),
     IF('Reported Performance Table'!F828="Premium","Premium_Sports_and_Fuel_Pump_CCT", "Sports_and_Fuel_Pump_CCT"),
     IF('Reported Performance Table'!F828="Premium","Premium_Outdoor_CCT","Outdoor_CCT")),
    IF('Reported Performance Table'!F828="Premium","Premium_CCT","Reported_CCT"))))</f>
        <v/>
      </c>
      <c r="K828" t="str">
        <f>IF('Reported Performance Table'!D828="","",IF(J828="LUNA_CCT",VLOOKUP('Reported Performance Table'!D828,'Master List'!$B$45:$E$143,4,FALSE),"Reported_BUG"))</f>
        <v/>
      </c>
      <c r="L828" t="str">
        <f>IF('Reported Performance Table'!D828="","",IF(AND('Reported Performance Table'!$E828="Yes",OR('Reported Performance Table'!$D828='Master List'!$B$45,'Reported Performance Table'!$D828='Master List'!$B$46,'Reported Performance Table'!$D828='Master List'!$B$47,'Reported Performance Table'!$D828='Master List'!$B$49,'Reported Performance Table'!$D828='Master List'!$B$51,'Reported Performance Table'!$D828='Master List'!$B$115,'Reported Performance Table'!$D828='Master List'!$B$118,'Reported Performance Table'!$D828='Master List'!$B$142)),"LUNA_Dimming","Dimming_Capability_and_Range"))</f>
        <v/>
      </c>
    </row>
    <row r="829" spans="1:12" x14ac:dyDescent="0.25">
      <c r="A829" s="54">
        <v>836</v>
      </c>
      <c r="B829" s="55"/>
      <c r="D829" s="21" t="e">
        <f>VLOOKUP('Reported Performance Table'!C829,'Master List'!$B$22:$C$41,2,FALSE)</f>
        <v>#N/A</v>
      </c>
      <c r="E829" t="e">
        <f>VLOOKUP('Reported Performance Table'!D829,'Master List'!$B$45:$C$143,2,FALSE)</f>
        <v>#N/A</v>
      </c>
      <c r="F829" t="e">
        <f>VLOOKUP('Reported Performance Table'!C829,'Master List'!$B$22:$D$42,3,FALSE)</f>
        <v>#N/A</v>
      </c>
      <c r="G829" s="100" t="e">
        <f>VLOOKUP('Reported Performance Table'!B829,'Master List'!$B$11:$D$19,3,FALSE)</f>
        <v>#N/A</v>
      </c>
      <c r="H829" t="e">
        <f t="shared" si="12"/>
        <v>#N/A</v>
      </c>
      <c r="I829" t="e">
        <f>IF(VLOOKUP('Reported Performance Table'!D829,'Master List'!$B$45:$D$143,3,FALSE)="","No",VLOOKUP('Reported Performance Table'!D829,'Master List'!$B$45:$D$143,3,FALSE))</f>
        <v>#N/A</v>
      </c>
      <c r="J829" s="178" t="str">
        <f>IF('Reported Performance Table'!D829="","",
  IF('Reported Performance Table'!E829="Yes",
   IF('Reported Performance Table'!F829="Premium","Premium_LUNA_CCT","LUNA_CCT"),
   IF('Reported Performance Table'!B829="Outdoor Luminaires",
    IF(OR('Reported Performance Table'!D829="Fuel Pump Canopy Luminaires",'Reported Performance Table'!D829="Sports Lighting"),
     IF('Reported Performance Table'!F829="Premium","Premium_Sports_and_Fuel_Pump_CCT", "Sports_and_Fuel_Pump_CCT"),
     IF('Reported Performance Table'!F829="Premium","Premium_Outdoor_CCT","Outdoor_CCT")),
    IF('Reported Performance Table'!F829="Premium","Premium_CCT","Reported_CCT"))))</f>
        <v/>
      </c>
      <c r="K829" t="str">
        <f>IF('Reported Performance Table'!D829="","",IF(J829="LUNA_CCT",VLOOKUP('Reported Performance Table'!D829,'Master List'!$B$45:$E$143,4,FALSE),"Reported_BUG"))</f>
        <v/>
      </c>
      <c r="L829" t="str">
        <f>IF('Reported Performance Table'!D829="","",IF(AND('Reported Performance Table'!$E829="Yes",OR('Reported Performance Table'!$D829='Master List'!$B$45,'Reported Performance Table'!$D829='Master List'!$B$46,'Reported Performance Table'!$D829='Master List'!$B$47,'Reported Performance Table'!$D829='Master List'!$B$49,'Reported Performance Table'!$D829='Master List'!$B$51,'Reported Performance Table'!$D829='Master List'!$B$115,'Reported Performance Table'!$D829='Master List'!$B$118,'Reported Performance Table'!$D829='Master List'!$B$142)),"LUNA_Dimming","Dimming_Capability_and_Range"))</f>
        <v/>
      </c>
    </row>
    <row r="830" spans="1:12" x14ac:dyDescent="0.25">
      <c r="A830" s="54">
        <v>837</v>
      </c>
      <c r="B830" s="55"/>
      <c r="D830" s="21" t="e">
        <f>VLOOKUP('Reported Performance Table'!C830,'Master List'!$B$22:$C$41,2,FALSE)</f>
        <v>#N/A</v>
      </c>
      <c r="E830" t="e">
        <f>VLOOKUP('Reported Performance Table'!D830,'Master List'!$B$45:$C$143,2,FALSE)</f>
        <v>#N/A</v>
      </c>
      <c r="F830" t="e">
        <f>VLOOKUP('Reported Performance Table'!C830,'Master List'!$B$22:$D$42,3,FALSE)</f>
        <v>#N/A</v>
      </c>
      <c r="G830" s="100" t="e">
        <f>VLOOKUP('Reported Performance Table'!B830,'Master List'!$B$11:$D$19,3,FALSE)</f>
        <v>#N/A</v>
      </c>
      <c r="H830" t="e">
        <f t="shared" si="12"/>
        <v>#N/A</v>
      </c>
      <c r="I830" t="e">
        <f>IF(VLOOKUP('Reported Performance Table'!D830,'Master List'!$B$45:$D$143,3,FALSE)="","No",VLOOKUP('Reported Performance Table'!D830,'Master List'!$B$45:$D$143,3,FALSE))</f>
        <v>#N/A</v>
      </c>
      <c r="J830" s="178" t="str">
        <f>IF('Reported Performance Table'!D830="","",
  IF('Reported Performance Table'!E830="Yes",
   IF('Reported Performance Table'!F830="Premium","Premium_LUNA_CCT","LUNA_CCT"),
   IF('Reported Performance Table'!B830="Outdoor Luminaires",
    IF(OR('Reported Performance Table'!D830="Fuel Pump Canopy Luminaires",'Reported Performance Table'!D830="Sports Lighting"),
     IF('Reported Performance Table'!F830="Premium","Premium_Sports_and_Fuel_Pump_CCT", "Sports_and_Fuel_Pump_CCT"),
     IF('Reported Performance Table'!F830="Premium","Premium_Outdoor_CCT","Outdoor_CCT")),
    IF('Reported Performance Table'!F830="Premium","Premium_CCT","Reported_CCT"))))</f>
        <v/>
      </c>
      <c r="K830" t="str">
        <f>IF('Reported Performance Table'!D830="","",IF(J830="LUNA_CCT",VLOOKUP('Reported Performance Table'!D830,'Master List'!$B$45:$E$143,4,FALSE),"Reported_BUG"))</f>
        <v/>
      </c>
      <c r="L830" t="str">
        <f>IF('Reported Performance Table'!D830="","",IF(AND('Reported Performance Table'!$E830="Yes",OR('Reported Performance Table'!$D830='Master List'!$B$45,'Reported Performance Table'!$D830='Master List'!$B$46,'Reported Performance Table'!$D830='Master List'!$B$47,'Reported Performance Table'!$D830='Master List'!$B$49,'Reported Performance Table'!$D830='Master List'!$B$51,'Reported Performance Table'!$D830='Master List'!$B$115,'Reported Performance Table'!$D830='Master List'!$B$118,'Reported Performance Table'!$D830='Master List'!$B$142)),"LUNA_Dimming","Dimming_Capability_and_Range"))</f>
        <v/>
      </c>
    </row>
    <row r="831" spans="1:12" x14ac:dyDescent="0.25">
      <c r="A831" s="54">
        <v>838</v>
      </c>
      <c r="B831" s="55"/>
      <c r="D831" s="21" t="e">
        <f>VLOOKUP('Reported Performance Table'!C831,'Master List'!$B$22:$C$41,2,FALSE)</f>
        <v>#N/A</v>
      </c>
      <c r="E831" t="e">
        <f>VLOOKUP('Reported Performance Table'!D831,'Master List'!$B$45:$C$143,2,FALSE)</f>
        <v>#N/A</v>
      </c>
      <c r="F831" t="e">
        <f>VLOOKUP('Reported Performance Table'!C831,'Master List'!$B$22:$D$42,3,FALSE)</f>
        <v>#N/A</v>
      </c>
      <c r="G831" s="100" t="e">
        <f>VLOOKUP('Reported Performance Table'!B831,'Master List'!$B$11:$D$19,3,FALSE)</f>
        <v>#N/A</v>
      </c>
      <c r="H831" t="e">
        <f t="shared" si="12"/>
        <v>#N/A</v>
      </c>
      <c r="I831" t="e">
        <f>IF(VLOOKUP('Reported Performance Table'!D831,'Master List'!$B$45:$D$143,3,FALSE)="","No",VLOOKUP('Reported Performance Table'!D831,'Master List'!$B$45:$D$143,3,FALSE))</f>
        <v>#N/A</v>
      </c>
      <c r="J831" s="178" t="str">
        <f>IF('Reported Performance Table'!D831="","",
  IF('Reported Performance Table'!E831="Yes",
   IF('Reported Performance Table'!F831="Premium","Premium_LUNA_CCT","LUNA_CCT"),
   IF('Reported Performance Table'!B831="Outdoor Luminaires",
    IF(OR('Reported Performance Table'!D831="Fuel Pump Canopy Luminaires",'Reported Performance Table'!D831="Sports Lighting"),
     IF('Reported Performance Table'!F831="Premium","Premium_Sports_and_Fuel_Pump_CCT", "Sports_and_Fuel_Pump_CCT"),
     IF('Reported Performance Table'!F831="Premium","Premium_Outdoor_CCT","Outdoor_CCT")),
    IF('Reported Performance Table'!F831="Premium","Premium_CCT","Reported_CCT"))))</f>
        <v/>
      </c>
      <c r="K831" t="str">
        <f>IF('Reported Performance Table'!D831="","",IF(J831="LUNA_CCT",VLOOKUP('Reported Performance Table'!D831,'Master List'!$B$45:$E$143,4,FALSE),"Reported_BUG"))</f>
        <v/>
      </c>
      <c r="L831" t="str">
        <f>IF('Reported Performance Table'!D831="","",IF(AND('Reported Performance Table'!$E831="Yes",OR('Reported Performance Table'!$D831='Master List'!$B$45,'Reported Performance Table'!$D831='Master List'!$B$46,'Reported Performance Table'!$D831='Master List'!$B$47,'Reported Performance Table'!$D831='Master List'!$B$49,'Reported Performance Table'!$D831='Master List'!$B$51,'Reported Performance Table'!$D831='Master List'!$B$115,'Reported Performance Table'!$D831='Master List'!$B$118,'Reported Performance Table'!$D831='Master List'!$B$142)),"LUNA_Dimming","Dimming_Capability_and_Range"))</f>
        <v/>
      </c>
    </row>
    <row r="832" spans="1:12" x14ac:dyDescent="0.25">
      <c r="A832" s="54">
        <v>839</v>
      </c>
      <c r="B832" s="55"/>
      <c r="D832" s="21" t="e">
        <f>VLOOKUP('Reported Performance Table'!C832,'Master List'!$B$22:$C$41,2,FALSE)</f>
        <v>#N/A</v>
      </c>
      <c r="E832" t="e">
        <f>VLOOKUP('Reported Performance Table'!D832,'Master List'!$B$45:$C$143,2,FALSE)</f>
        <v>#N/A</v>
      </c>
      <c r="F832" t="e">
        <f>VLOOKUP('Reported Performance Table'!C832,'Master List'!$B$22:$D$42,3,FALSE)</f>
        <v>#N/A</v>
      </c>
      <c r="G832" s="100" t="e">
        <f>VLOOKUP('Reported Performance Table'!B832,'Master List'!$B$11:$D$19,3,FALSE)</f>
        <v>#N/A</v>
      </c>
      <c r="H832" t="e">
        <f t="shared" si="12"/>
        <v>#N/A</v>
      </c>
      <c r="I832" t="e">
        <f>IF(VLOOKUP('Reported Performance Table'!D832,'Master List'!$B$45:$D$143,3,FALSE)="","No",VLOOKUP('Reported Performance Table'!D832,'Master List'!$B$45:$D$143,3,FALSE))</f>
        <v>#N/A</v>
      </c>
      <c r="J832" s="178" t="str">
        <f>IF('Reported Performance Table'!D832="","",
  IF('Reported Performance Table'!E832="Yes",
   IF('Reported Performance Table'!F832="Premium","Premium_LUNA_CCT","LUNA_CCT"),
   IF('Reported Performance Table'!B832="Outdoor Luminaires",
    IF(OR('Reported Performance Table'!D832="Fuel Pump Canopy Luminaires",'Reported Performance Table'!D832="Sports Lighting"),
     IF('Reported Performance Table'!F832="Premium","Premium_Sports_and_Fuel_Pump_CCT", "Sports_and_Fuel_Pump_CCT"),
     IF('Reported Performance Table'!F832="Premium","Premium_Outdoor_CCT","Outdoor_CCT")),
    IF('Reported Performance Table'!F832="Premium","Premium_CCT","Reported_CCT"))))</f>
        <v/>
      </c>
      <c r="K832" t="str">
        <f>IF('Reported Performance Table'!D832="","",IF(J832="LUNA_CCT",VLOOKUP('Reported Performance Table'!D832,'Master List'!$B$45:$E$143,4,FALSE),"Reported_BUG"))</f>
        <v/>
      </c>
      <c r="L832" t="str">
        <f>IF('Reported Performance Table'!D832="","",IF(AND('Reported Performance Table'!$E832="Yes",OR('Reported Performance Table'!$D832='Master List'!$B$45,'Reported Performance Table'!$D832='Master List'!$B$46,'Reported Performance Table'!$D832='Master List'!$B$47,'Reported Performance Table'!$D832='Master List'!$B$49,'Reported Performance Table'!$D832='Master List'!$B$51,'Reported Performance Table'!$D832='Master List'!$B$115,'Reported Performance Table'!$D832='Master List'!$B$118,'Reported Performance Table'!$D832='Master List'!$B$142)),"LUNA_Dimming","Dimming_Capability_and_Range"))</f>
        <v/>
      </c>
    </row>
    <row r="833" spans="1:12" x14ac:dyDescent="0.25">
      <c r="A833" s="54">
        <v>840</v>
      </c>
      <c r="B833" s="55"/>
      <c r="D833" s="21" t="e">
        <f>VLOOKUP('Reported Performance Table'!C833,'Master List'!$B$22:$C$41,2,FALSE)</f>
        <v>#N/A</v>
      </c>
      <c r="E833" t="e">
        <f>VLOOKUP('Reported Performance Table'!D833,'Master List'!$B$45:$C$143,2,FALSE)</f>
        <v>#N/A</v>
      </c>
      <c r="F833" t="e">
        <f>VLOOKUP('Reported Performance Table'!C833,'Master List'!$B$22:$D$42,3,FALSE)</f>
        <v>#N/A</v>
      </c>
      <c r="G833" s="100" t="e">
        <f>VLOOKUP('Reported Performance Table'!B833,'Master List'!$B$11:$D$19,3,FALSE)</f>
        <v>#N/A</v>
      </c>
      <c r="H833" t="e">
        <f t="shared" si="12"/>
        <v>#N/A</v>
      </c>
      <c r="I833" t="e">
        <f>IF(VLOOKUP('Reported Performance Table'!D833,'Master List'!$B$45:$D$143,3,FALSE)="","No",VLOOKUP('Reported Performance Table'!D833,'Master List'!$B$45:$D$143,3,FALSE))</f>
        <v>#N/A</v>
      </c>
      <c r="J833" s="178" t="str">
        <f>IF('Reported Performance Table'!D833="","",
  IF('Reported Performance Table'!E833="Yes",
   IF('Reported Performance Table'!F833="Premium","Premium_LUNA_CCT","LUNA_CCT"),
   IF('Reported Performance Table'!B833="Outdoor Luminaires",
    IF(OR('Reported Performance Table'!D833="Fuel Pump Canopy Luminaires",'Reported Performance Table'!D833="Sports Lighting"),
     IF('Reported Performance Table'!F833="Premium","Premium_Sports_and_Fuel_Pump_CCT", "Sports_and_Fuel_Pump_CCT"),
     IF('Reported Performance Table'!F833="Premium","Premium_Outdoor_CCT","Outdoor_CCT")),
    IF('Reported Performance Table'!F833="Premium","Premium_CCT","Reported_CCT"))))</f>
        <v/>
      </c>
      <c r="K833" t="str">
        <f>IF('Reported Performance Table'!D833="","",IF(J833="LUNA_CCT",VLOOKUP('Reported Performance Table'!D833,'Master List'!$B$45:$E$143,4,FALSE),"Reported_BUG"))</f>
        <v/>
      </c>
      <c r="L833" t="str">
        <f>IF('Reported Performance Table'!D833="","",IF(AND('Reported Performance Table'!$E833="Yes",OR('Reported Performance Table'!$D833='Master List'!$B$45,'Reported Performance Table'!$D833='Master List'!$B$46,'Reported Performance Table'!$D833='Master List'!$B$47,'Reported Performance Table'!$D833='Master List'!$B$49,'Reported Performance Table'!$D833='Master List'!$B$51,'Reported Performance Table'!$D833='Master List'!$B$115,'Reported Performance Table'!$D833='Master List'!$B$118,'Reported Performance Table'!$D833='Master List'!$B$142)),"LUNA_Dimming","Dimming_Capability_and_Range"))</f>
        <v/>
      </c>
    </row>
    <row r="834" spans="1:12" x14ac:dyDescent="0.25">
      <c r="A834" s="54">
        <v>841</v>
      </c>
      <c r="B834" s="55"/>
      <c r="D834" s="21" t="e">
        <f>VLOOKUP('Reported Performance Table'!C834,'Master List'!$B$22:$C$41,2,FALSE)</f>
        <v>#N/A</v>
      </c>
      <c r="E834" t="e">
        <f>VLOOKUP('Reported Performance Table'!D834,'Master List'!$B$45:$C$143,2,FALSE)</f>
        <v>#N/A</v>
      </c>
      <c r="F834" t="e">
        <f>VLOOKUP('Reported Performance Table'!C834,'Master List'!$B$22:$D$42,3,FALSE)</f>
        <v>#N/A</v>
      </c>
      <c r="G834" s="100" t="e">
        <f>VLOOKUP('Reported Performance Table'!B834,'Master List'!$B$11:$D$19,3,FALSE)</f>
        <v>#N/A</v>
      </c>
      <c r="H834" t="e">
        <f t="shared" si="12"/>
        <v>#N/A</v>
      </c>
      <c r="I834" t="e">
        <f>IF(VLOOKUP('Reported Performance Table'!D834,'Master List'!$B$45:$D$143,3,FALSE)="","No",VLOOKUP('Reported Performance Table'!D834,'Master List'!$B$45:$D$143,3,FALSE))</f>
        <v>#N/A</v>
      </c>
      <c r="J834" s="178" t="str">
        <f>IF('Reported Performance Table'!D834="","",
  IF('Reported Performance Table'!E834="Yes",
   IF('Reported Performance Table'!F834="Premium","Premium_LUNA_CCT","LUNA_CCT"),
   IF('Reported Performance Table'!B834="Outdoor Luminaires",
    IF(OR('Reported Performance Table'!D834="Fuel Pump Canopy Luminaires",'Reported Performance Table'!D834="Sports Lighting"),
     IF('Reported Performance Table'!F834="Premium","Premium_Sports_and_Fuel_Pump_CCT", "Sports_and_Fuel_Pump_CCT"),
     IF('Reported Performance Table'!F834="Premium","Premium_Outdoor_CCT","Outdoor_CCT")),
    IF('Reported Performance Table'!F834="Premium","Premium_CCT","Reported_CCT"))))</f>
        <v/>
      </c>
      <c r="K834" t="str">
        <f>IF('Reported Performance Table'!D834="","",IF(J834="LUNA_CCT",VLOOKUP('Reported Performance Table'!D834,'Master List'!$B$45:$E$143,4,FALSE),"Reported_BUG"))</f>
        <v/>
      </c>
      <c r="L834" t="str">
        <f>IF('Reported Performance Table'!D834="","",IF(AND('Reported Performance Table'!$E834="Yes",OR('Reported Performance Table'!$D834='Master List'!$B$45,'Reported Performance Table'!$D834='Master List'!$B$46,'Reported Performance Table'!$D834='Master List'!$B$47,'Reported Performance Table'!$D834='Master List'!$B$49,'Reported Performance Table'!$D834='Master List'!$B$51,'Reported Performance Table'!$D834='Master List'!$B$115,'Reported Performance Table'!$D834='Master List'!$B$118,'Reported Performance Table'!$D834='Master List'!$B$142)),"LUNA_Dimming","Dimming_Capability_and_Range"))</f>
        <v/>
      </c>
    </row>
    <row r="835" spans="1:12" x14ac:dyDescent="0.25">
      <c r="A835" s="54">
        <v>842</v>
      </c>
      <c r="B835" s="55"/>
      <c r="D835" s="21" t="e">
        <f>VLOOKUP('Reported Performance Table'!C835,'Master List'!$B$22:$C$41,2,FALSE)</f>
        <v>#N/A</v>
      </c>
      <c r="E835" t="e">
        <f>VLOOKUP('Reported Performance Table'!D835,'Master List'!$B$45:$C$143,2,FALSE)</f>
        <v>#N/A</v>
      </c>
      <c r="F835" t="e">
        <f>VLOOKUP('Reported Performance Table'!C835,'Master List'!$B$22:$D$42,3,FALSE)</f>
        <v>#N/A</v>
      </c>
      <c r="G835" s="100" t="e">
        <f>VLOOKUP('Reported Performance Table'!B835,'Master List'!$B$11:$D$19,3,FALSE)</f>
        <v>#N/A</v>
      </c>
      <c r="H835" t="e">
        <f t="shared" si="12"/>
        <v>#N/A</v>
      </c>
      <c r="I835" t="e">
        <f>IF(VLOOKUP('Reported Performance Table'!D835,'Master List'!$B$45:$D$143,3,FALSE)="","No",VLOOKUP('Reported Performance Table'!D835,'Master List'!$B$45:$D$143,3,FALSE))</f>
        <v>#N/A</v>
      </c>
      <c r="J835" s="178" t="str">
        <f>IF('Reported Performance Table'!D835="","",
  IF('Reported Performance Table'!E835="Yes",
   IF('Reported Performance Table'!F835="Premium","Premium_LUNA_CCT","LUNA_CCT"),
   IF('Reported Performance Table'!B835="Outdoor Luminaires",
    IF(OR('Reported Performance Table'!D835="Fuel Pump Canopy Luminaires",'Reported Performance Table'!D835="Sports Lighting"),
     IF('Reported Performance Table'!F835="Premium","Premium_Sports_and_Fuel_Pump_CCT", "Sports_and_Fuel_Pump_CCT"),
     IF('Reported Performance Table'!F835="Premium","Premium_Outdoor_CCT","Outdoor_CCT")),
    IF('Reported Performance Table'!F835="Premium","Premium_CCT","Reported_CCT"))))</f>
        <v/>
      </c>
      <c r="K835" t="str">
        <f>IF('Reported Performance Table'!D835="","",IF(J835="LUNA_CCT",VLOOKUP('Reported Performance Table'!D835,'Master List'!$B$45:$E$143,4,FALSE),"Reported_BUG"))</f>
        <v/>
      </c>
      <c r="L835" t="str">
        <f>IF('Reported Performance Table'!D835="","",IF(AND('Reported Performance Table'!$E835="Yes",OR('Reported Performance Table'!$D835='Master List'!$B$45,'Reported Performance Table'!$D835='Master List'!$B$46,'Reported Performance Table'!$D835='Master List'!$B$47,'Reported Performance Table'!$D835='Master List'!$B$49,'Reported Performance Table'!$D835='Master List'!$B$51,'Reported Performance Table'!$D835='Master List'!$B$115,'Reported Performance Table'!$D835='Master List'!$B$118,'Reported Performance Table'!$D835='Master List'!$B$142)),"LUNA_Dimming","Dimming_Capability_and_Range"))</f>
        <v/>
      </c>
    </row>
    <row r="836" spans="1:12" x14ac:dyDescent="0.25">
      <c r="A836" s="54">
        <v>843</v>
      </c>
      <c r="B836" s="55"/>
      <c r="D836" s="21" t="e">
        <f>VLOOKUP('Reported Performance Table'!C836,'Master List'!$B$22:$C$41,2,FALSE)</f>
        <v>#N/A</v>
      </c>
      <c r="E836" t="e">
        <f>VLOOKUP('Reported Performance Table'!D836,'Master List'!$B$45:$C$143,2,FALSE)</f>
        <v>#N/A</v>
      </c>
      <c r="F836" t="e">
        <f>VLOOKUP('Reported Performance Table'!C836,'Master List'!$B$22:$D$42,3,FALSE)</f>
        <v>#N/A</v>
      </c>
      <c r="G836" s="100" t="e">
        <f>VLOOKUP('Reported Performance Table'!B836,'Master List'!$B$11:$D$19,3,FALSE)</f>
        <v>#N/A</v>
      </c>
      <c r="H836" t="e">
        <f t="shared" si="12"/>
        <v>#N/A</v>
      </c>
      <c r="I836" t="e">
        <f>IF(VLOOKUP('Reported Performance Table'!D836,'Master List'!$B$45:$D$143,3,FALSE)="","No",VLOOKUP('Reported Performance Table'!D836,'Master List'!$B$45:$D$143,3,FALSE))</f>
        <v>#N/A</v>
      </c>
      <c r="J836" s="178" t="str">
        <f>IF('Reported Performance Table'!D836="","",
  IF('Reported Performance Table'!E836="Yes",
   IF('Reported Performance Table'!F836="Premium","Premium_LUNA_CCT","LUNA_CCT"),
   IF('Reported Performance Table'!B836="Outdoor Luminaires",
    IF(OR('Reported Performance Table'!D836="Fuel Pump Canopy Luminaires",'Reported Performance Table'!D836="Sports Lighting"),
     IF('Reported Performance Table'!F836="Premium","Premium_Sports_and_Fuel_Pump_CCT", "Sports_and_Fuel_Pump_CCT"),
     IF('Reported Performance Table'!F836="Premium","Premium_Outdoor_CCT","Outdoor_CCT")),
    IF('Reported Performance Table'!F836="Premium","Premium_CCT","Reported_CCT"))))</f>
        <v/>
      </c>
      <c r="K836" t="str">
        <f>IF('Reported Performance Table'!D836="","",IF(J836="LUNA_CCT",VLOOKUP('Reported Performance Table'!D836,'Master List'!$B$45:$E$143,4,FALSE),"Reported_BUG"))</f>
        <v/>
      </c>
      <c r="L836" t="str">
        <f>IF('Reported Performance Table'!D836="","",IF(AND('Reported Performance Table'!$E836="Yes",OR('Reported Performance Table'!$D836='Master List'!$B$45,'Reported Performance Table'!$D836='Master List'!$B$46,'Reported Performance Table'!$D836='Master List'!$B$47,'Reported Performance Table'!$D836='Master List'!$B$49,'Reported Performance Table'!$D836='Master List'!$B$51,'Reported Performance Table'!$D836='Master List'!$B$115,'Reported Performance Table'!$D836='Master List'!$B$118,'Reported Performance Table'!$D836='Master List'!$B$142)),"LUNA_Dimming","Dimming_Capability_and_Range"))</f>
        <v/>
      </c>
    </row>
    <row r="837" spans="1:12" x14ac:dyDescent="0.25">
      <c r="A837" s="54">
        <v>844</v>
      </c>
      <c r="B837" s="55"/>
      <c r="D837" s="21" t="e">
        <f>VLOOKUP('Reported Performance Table'!C837,'Master List'!$B$22:$C$41,2,FALSE)</f>
        <v>#N/A</v>
      </c>
      <c r="E837" t="e">
        <f>VLOOKUP('Reported Performance Table'!D837,'Master List'!$B$45:$C$143,2,FALSE)</f>
        <v>#N/A</v>
      </c>
      <c r="F837" t="e">
        <f>VLOOKUP('Reported Performance Table'!C837,'Master List'!$B$22:$D$42,3,FALSE)</f>
        <v>#N/A</v>
      </c>
      <c r="G837" s="100" t="e">
        <f>VLOOKUP('Reported Performance Table'!B837,'Master List'!$B$11:$D$19,3,FALSE)</f>
        <v>#N/A</v>
      </c>
      <c r="H837" t="e">
        <f t="shared" si="12"/>
        <v>#N/A</v>
      </c>
      <c r="I837" t="e">
        <f>IF(VLOOKUP('Reported Performance Table'!D837,'Master List'!$B$45:$D$143,3,FALSE)="","No",VLOOKUP('Reported Performance Table'!D837,'Master List'!$B$45:$D$143,3,FALSE))</f>
        <v>#N/A</v>
      </c>
      <c r="J837" s="178" t="str">
        <f>IF('Reported Performance Table'!D837="","",
  IF('Reported Performance Table'!E837="Yes",
   IF('Reported Performance Table'!F837="Premium","Premium_LUNA_CCT","LUNA_CCT"),
   IF('Reported Performance Table'!B837="Outdoor Luminaires",
    IF(OR('Reported Performance Table'!D837="Fuel Pump Canopy Luminaires",'Reported Performance Table'!D837="Sports Lighting"),
     IF('Reported Performance Table'!F837="Premium","Premium_Sports_and_Fuel_Pump_CCT", "Sports_and_Fuel_Pump_CCT"),
     IF('Reported Performance Table'!F837="Premium","Premium_Outdoor_CCT","Outdoor_CCT")),
    IF('Reported Performance Table'!F837="Premium","Premium_CCT","Reported_CCT"))))</f>
        <v/>
      </c>
      <c r="K837" t="str">
        <f>IF('Reported Performance Table'!D837="","",IF(J837="LUNA_CCT",VLOOKUP('Reported Performance Table'!D837,'Master List'!$B$45:$E$143,4,FALSE),"Reported_BUG"))</f>
        <v/>
      </c>
      <c r="L837" t="str">
        <f>IF('Reported Performance Table'!D837="","",IF(AND('Reported Performance Table'!$E837="Yes",OR('Reported Performance Table'!$D837='Master List'!$B$45,'Reported Performance Table'!$D837='Master List'!$B$46,'Reported Performance Table'!$D837='Master List'!$B$47,'Reported Performance Table'!$D837='Master List'!$B$49,'Reported Performance Table'!$D837='Master List'!$B$51,'Reported Performance Table'!$D837='Master List'!$B$115,'Reported Performance Table'!$D837='Master List'!$B$118,'Reported Performance Table'!$D837='Master List'!$B$142)),"LUNA_Dimming","Dimming_Capability_and_Range"))</f>
        <v/>
      </c>
    </row>
    <row r="838" spans="1:12" x14ac:dyDescent="0.25">
      <c r="A838" s="54">
        <v>845</v>
      </c>
      <c r="B838" s="55"/>
      <c r="D838" s="21" t="e">
        <f>VLOOKUP('Reported Performance Table'!C838,'Master List'!$B$22:$C$41,2,FALSE)</f>
        <v>#N/A</v>
      </c>
      <c r="E838" t="e">
        <f>VLOOKUP('Reported Performance Table'!D838,'Master List'!$B$45:$C$143,2,FALSE)</f>
        <v>#N/A</v>
      </c>
      <c r="F838" t="e">
        <f>VLOOKUP('Reported Performance Table'!C838,'Master List'!$B$22:$D$42,3,FALSE)</f>
        <v>#N/A</v>
      </c>
      <c r="G838" s="100" t="e">
        <f>VLOOKUP('Reported Performance Table'!B838,'Master List'!$B$11:$D$19,3,FALSE)</f>
        <v>#N/A</v>
      </c>
      <c r="H838" t="e">
        <f t="shared" si="12"/>
        <v>#N/A</v>
      </c>
      <c r="I838" t="e">
        <f>IF(VLOOKUP('Reported Performance Table'!D838,'Master List'!$B$45:$D$143,3,FALSE)="","No",VLOOKUP('Reported Performance Table'!D838,'Master List'!$B$45:$D$143,3,FALSE))</f>
        <v>#N/A</v>
      </c>
      <c r="J838" s="178" t="str">
        <f>IF('Reported Performance Table'!D838="","",
  IF('Reported Performance Table'!E838="Yes",
   IF('Reported Performance Table'!F838="Premium","Premium_LUNA_CCT","LUNA_CCT"),
   IF('Reported Performance Table'!B838="Outdoor Luminaires",
    IF(OR('Reported Performance Table'!D838="Fuel Pump Canopy Luminaires",'Reported Performance Table'!D838="Sports Lighting"),
     IF('Reported Performance Table'!F838="Premium","Premium_Sports_and_Fuel_Pump_CCT", "Sports_and_Fuel_Pump_CCT"),
     IF('Reported Performance Table'!F838="Premium","Premium_Outdoor_CCT","Outdoor_CCT")),
    IF('Reported Performance Table'!F838="Premium","Premium_CCT","Reported_CCT"))))</f>
        <v/>
      </c>
      <c r="K838" t="str">
        <f>IF('Reported Performance Table'!D838="","",IF(J838="LUNA_CCT",VLOOKUP('Reported Performance Table'!D838,'Master List'!$B$45:$E$143,4,FALSE),"Reported_BUG"))</f>
        <v/>
      </c>
      <c r="L838" t="str">
        <f>IF('Reported Performance Table'!D838="","",IF(AND('Reported Performance Table'!$E838="Yes",OR('Reported Performance Table'!$D838='Master List'!$B$45,'Reported Performance Table'!$D838='Master List'!$B$46,'Reported Performance Table'!$D838='Master List'!$B$47,'Reported Performance Table'!$D838='Master List'!$B$49,'Reported Performance Table'!$D838='Master List'!$B$51,'Reported Performance Table'!$D838='Master List'!$B$115,'Reported Performance Table'!$D838='Master List'!$B$118,'Reported Performance Table'!$D838='Master List'!$B$142)),"LUNA_Dimming","Dimming_Capability_and_Range"))</f>
        <v/>
      </c>
    </row>
    <row r="839" spans="1:12" x14ac:dyDescent="0.25">
      <c r="A839" s="54">
        <v>846</v>
      </c>
      <c r="B839" s="55"/>
      <c r="D839" s="21" t="e">
        <f>VLOOKUP('Reported Performance Table'!C839,'Master List'!$B$22:$C$41,2,FALSE)</f>
        <v>#N/A</v>
      </c>
      <c r="E839" t="e">
        <f>VLOOKUP('Reported Performance Table'!D839,'Master List'!$B$45:$C$143,2,FALSE)</f>
        <v>#N/A</v>
      </c>
      <c r="F839" t="e">
        <f>VLOOKUP('Reported Performance Table'!C839,'Master List'!$B$22:$D$42,3,FALSE)</f>
        <v>#N/A</v>
      </c>
      <c r="G839" s="100" t="e">
        <f>VLOOKUP('Reported Performance Table'!B839,'Master List'!$B$11:$D$19,3,FALSE)</f>
        <v>#N/A</v>
      </c>
      <c r="H839" t="e">
        <f t="shared" si="12"/>
        <v>#N/A</v>
      </c>
      <c r="I839" t="e">
        <f>IF(VLOOKUP('Reported Performance Table'!D839,'Master List'!$B$45:$D$143,3,FALSE)="","No",VLOOKUP('Reported Performance Table'!D839,'Master List'!$B$45:$D$143,3,FALSE))</f>
        <v>#N/A</v>
      </c>
      <c r="J839" s="178" t="str">
        <f>IF('Reported Performance Table'!D839="","",
  IF('Reported Performance Table'!E839="Yes",
   IF('Reported Performance Table'!F839="Premium","Premium_LUNA_CCT","LUNA_CCT"),
   IF('Reported Performance Table'!B839="Outdoor Luminaires",
    IF(OR('Reported Performance Table'!D839="Fuel Pump Canopy Luminaires",'Reported Performance Table'!D839="Sports Lighting"),
     IF('Reported Performance Table'!F839="Premium","Premium_Sports_and_Fuel_Pump_CCT", "Sports_and_Fuel_Pump_CCT"),
     IF('Reported Performance Table'!F839="Premium","Premium_Outdoor_CCT","Outdoor_CCT")),
    IF('Reported Performance Table'!F839="Premium","Premium_CCT","Reported_CCT"))))</f>
        <v/>
      </c>
      <c r="K839" t="str">
        <f>IF('Reported Performance Table'!D839="","",IF(J839="LUNA_CCT",VLOOKUP('Reported Performance Table'!D839,'Master List'!$B$45:$E$143,4,FALSE),"Reported_BUG"))</f>
        <v/>
      </c>
      <c r="L839" t="str">
        <f>IF('Reported Performance Table'!D839="","",IF(AND('Reported Performance Table'!$E839="Yes",OR('Reported Performance Table'!$D839='Master List'!$B$45,'Reported Performance Table'!$D839='Master List'!$B$46,'Reported Performance Table'!$D839='Master List'!$B$47,'Reported Performance Table'!$D839='Master List'!$B$49,'Reported Performance Table'!$D839='Master List'!$B$51,'Reported Performance Table'!$D839='Master List'!$B$115,'Reported Performance Table'!$D839='Master List'!$B$118,'Reported Performance Table'!$D839='Master List'!$B$142)),"LUNA_Dimming","Dimming_Capability_and_Range"))</f>
        <v/>
      </c>
    </row>
    <row r="840" spans="1:12" x14ac:dyDescent="0.25">
      <c r="A840" s="54">
        <v>847</v>
      </c>
      <c r="B840" s="55"/>
      <c r="D840" s="21" t="e">
        <f>VLOOKUP('Reported Performance Table'!C840,'Master List'!$B$22:$C$41,2,FALSE)</f>
        <v>#N/A</v>
      </c>
      <c r="E840" t="e">
        <f>VLOOKUP('Reported Performance Table'!D840,'Master List'!$B$45:$C$143,2,FALSE)</f>
        <v>#N/A</v>
      </c>
      <c r="F840" t="e">
        <f>VLOOKUP('Reported Performance Table'!C840,'Master List'!$B$22:$D$42,3,FALSE)</f>
        <v>#N/A</v>
      </c>
      <c r="G840" s="100" t="e">
        <f>VLOOKUP('Reported Performance Table'!B840,'Master List'!$B$11:$D$19,3,FALSE)</f>
        <v>#N/A</v>
      </c>
      <c r="H840" t="e">
        <f t="shared" si="12"/>
        <v>#N/A</v>
      </c>
      <c r="I840" t="e">
        <f>IF(VLOOKUP('Reported Performance Table'!D840,'Master List'!$B$45:$D$143,3,FALSE)="","No",VLOOKUP('Reported Performance Table'!D840,'Master List'!$B$45:$D$143,3,FALSE))</f>
        <v>#N/A</v>
      </c>
      <c r="J840" s="178" t="str">
        <f>IF('Reported Performance Table'!D840="","",
  IF('Reported Performance Table'!E840="Yes",
   IF('Reported Performance Table'!F840="Premium","Premium_LUNA_CCT","LUNA_CCT"),
   IF('Reported Performance Table'!B840="Outdoor Luminaires",
    IF(OR('Reported Performance Table'!D840="Fuel Pump Canopy Luminaires",'Reported Performance Table'!D840="Sports Lighting"),
     IF('Reported Performance Table'!F840="Premium","Premium_Sports_and_Fuel_Pump_CCT", "Sports_and_Fuel_Pump_CCT"),
     IF('Reported Performance Table'!F840="Premium","Premium_Outdoor_CCT","Outdoor_CCT")),
    IF('Reported Performance Table'!F840="Premium","Premium_CCT","Reported_CCT"))))</f>
        <v/>
      </c>
      <c r="K840" t="str">
        <f>IF('Reported Performance Table'!D840="","",IF(J840="LUNA_CCT",VLOOKUP('Reported Performance Table'!D840,'Master List'!$B$45:$E$143,4,FALSE),"Reported_BUG"))</f>
        <v/>
      </c>
      <c r="L840" t="str">
        <f>IF('Reported Performance Table'!D840="","",IF(AND('Reported Performance Table'!$E840="Yes",OR('Reported Performance Table'!$D840='Master List'!$B$45,'Reported Performance Table'!$D840='Master List'!$B$46,'Reported Performance Table'!$D840='Master List'!$B$47,'Reported Performance Table'!$D840='Master List'!$B$49,'Reported Performance Table'!$D840='Master List'!$B$51,'Reported Performance Table'!$D840='Master List'!$B$115,'Reported Performance Table'!$D840='Master List'!$B$118,'Reported Performance Table'!$D840='Master List'!$B$142)),"LUNA_Dimming","Dimming_Capability_and_Range"))</f>
        <v/>
      </c>
    </row>
    <row r="841" spans="1:12" x14ac:dyDescent="0.25">
      <c r="A841" s="54">
        <v>848</v>
      </c>
      <c r="B841" s="55"/>
      <c r="D841" s="21" t="e">
        <f>VLOOKUP('Reported Performance Table'!C841,'Master List'!$B$22:$C$41,2,FALSE)</f>
        <v>#N/A</v>
      </c>
      <c r="E841" t="e">
        <f>VLOOKUP('Reported Performance Table'!D841,'Master List'!$B$45:$C$143,2,FALSE)</f>
        <v>#N/A</v>
      </c>
      <c r="F841" t="e">
        <f>VLOOKUP('Reported Performance Table'!C841,'Master List'!$B$22:$D$42,3,FALSE)</f>
        <v>#N/A</v>
      </c>
      <c r="G841" s="100" t="e">
        <f>VLOOKUP('Reported Performance Table'!B841,'Master List'!$B$11:$D$19,3,FALSE)</f>
        <v>#N/A</v>
      </c>
      <c r="H841" t="e">
        <f t="shared" si="12"/>
        <v>#N/A</v>
      </c>
      <c r="I841" t="e">
        <f>IF(VLOOKUP('Reported Performance Table'!D841,'Master List'!$B$45:$D$143,3,FALSE)="","No",VLOOKUP('Reported Performance Table'!D841,'Master List'!$B$45:$D$143,3,FALSE))</f>
        <v>#N/A</v>
      </c>
      <c r="J841" s="178" t="str">
        <f>IF('Reported Performance Table'!D841="","",
  IF('Reported Performance Table'!E841="Yes",
   IF('Reported Performance Table'!F841="Premium","Premium_LUNA_CCT","LUNA_CCT"),
   IF('Reported Performance Table'!B841="Outdoor Luminaires",
    IF(OR('Reported Performance Table'!D841="Fuel Pump Canopy Luminaires",'Reported Performance Table'!D841="Sports Lighting"),
     IF('Reported Performance Table'!F841="Premium","Premium_Sports_and_Fuel_Pump_CCT", "Sports_and_Fuel_Pump_CCT"),
     IF('Reported Performance Table'!F841="Premium","Premium_Outdoor_CCT","Outdoor_CCT")),
    IF('Reported Performance Table'!F841="Premium","Premium_CCT","Reported_CCT"))))</f>
        <v/>
      </c>
      <c r="K841" t="str">
        <f>IF('Reported Performance Table'!D841="","",IF(J841="LUNA_CCT",VLOOKUP('Reported Performance Table'!D841,'Master List'!$B$45:$E$143,4,FALSE),"Reported_BUG"))</f>
        <v/>
      </c>
      <c r="L841" t="str">
        <f>IF('Reported Performance Table'!D841="","",IF(AND('Reported Performance Table'!$E841="Yes",OR('Reported Performance Table'!$D841='Master List'!$B$45,'Reported Performance Table'!$D841='Master List'!$B$46,'Reported Performance Table'!$D841='Master List'!$B$47,'Reported Performance Table'!$D841='Master List'!$B$49,'Reported Performance Table'!$D841='Master List'!$B$51,'Reported Performance Table'!$D841='Master List'!$B$115,'Reported Performance Table'!$D841='Master List'!$B$118,'Reported Performance Table'!$D841='Master List'!$B$142)),"LUNA_Dimming","Dimming_Capability_and_Range"))</f>
        <v/>
      </c>
    </row>
    <row r="842" spans="1:12" x14ac:dyDescent="0.25">
      <c r="A842" s="54">
        <v>849</v>
      </c>
      <c r="B842" s="55"/>
      <c r="D842" s="21" t="e">
        <f>VLOOKUP('Reported Performance Table'!C842,'Master List'!$B$22:$C$41,2,FALSE)</f>
        <v>#N/A</v>
      </c>
      <c r="E842" t="e">
        <f>VLOOKUP('Reported Performance Table'!D842,'Master List'!$B$45:$C$143,2,FALSE)</f>
        <v>#N/A</v>
      </c>
      <c r="F842" t="e">
        <f>VLOOKUP('Reported Performance Table'!C842,'Master List'!$B$22:$D$42,3,FALSE)</f>
        <v>#N/A</v>
      </c>
      <c r="G842" s="100" t="e">
        <f>VLOOKUP('Reported Performance Table'!B842,'Master List'!$B$11:$D$19,3,FALSE)</f>
        <v>#N/A</v>
      </c>
      <c r="H842" t="e">
        <f t="shared" si="12"/>
        <v>#N/A</v>
      </c>
      <c r="I842" t="e">
        <f>IF(VLOOKUP('Reported Performance Table'!D842,'Master List'!$B$45:$D$143,3,FALSE)="","No",VLOOKUP('Reported Performance Table'!D842,'Master List'!$B$45:$D$143,3,FALSE))</f>
        <v>#N/A</v>
      </c>
      <c r="J842" s="178" t="str">
        <f>IF('Reported Performance Table'!D842="","",
  IF('Reported Performance Table'!E842="Yes",
   IF('Reported Performance Table'!F842="Premium","Premium_LUNA_CCT","LUNA_CCT"),
   IF('Reported Performance Table'!B842="Outdoor Luminaires",
    IF(OR('Reported Performance Table'!D842="Fuel Pump Canopy Luminaires",'Reported Performance Table'!D842="Sports Lighting"),
     IF('Reported Performance Table'!F842="Premium","Premium_Sports_and_Fuel_Pump_CCT", "Sports_and_Fuel_Pump_CCT"),
     IF('Reported Performance Table'!F842="Premium","Premium_Outdoor_CCT","Outdoor_CCT")),
    IF('Reported Performance Table'!F842="Premium","Premium_CCT","Reported_CCT"))))</f>
        <v/>
      </c>
      <c r="K842" t="str">
        <f>IF('Reported Performance Table'!D842="","",IF(J842="LUNA_CCT",VLOOKUP('Reported Performance Table'!D842,'Master List'!$B$45:$E$143,4,FALSE),"Reported_BUG"))</f>
        <v/>
      </c>
      <c r="L842" t="str">
        <f>IF('Reported Performance Table'!D842="","",IF(AND('Reported Performance Table'!$E842="Yes",OR('Reported Performance Table'!$D842='Master List'!$B$45,'Reported Performance Table'!$D842='Master List'!$B$46,'Reported Performance Table'!$D842='Master List'!$B$47,'Reported Performance Table'!$D842='Master List'!$B$49,'Reported Performance Table'!$D842='Master List'!$B$51,'Reported Performance Table'!$D842='Master List'!$B$115,'Reported Performance Table'!$D842='Master List'!$B$118,'Reported Performance Table'!$D842='Master List'!$B$142)),"LUNA_Dimming","Dimming_Capability_and_Range"))</f>
        <v/>
      </c>
    </row>
    <row r="843" spans="1:12" x14ac:dyDescent="0.25">
      <c r="A843" s="54">
        <v>850</v>
      </c>
      <c r="B843" s="55"/>
      <c r="D843" s="21" t="e">
        <f>VLOOKUP('Reported Performance Table'!C843,'Master List'!$B$22:$C$41,2,FALSE)</f>
        <v>#N/A</v>
      </c>
      <c r="E843" t="e">
        <f>VLOOKUP('Reported Performance Table'!D843,'Master List'!$B$45:$C$143,2,FALSE)</f>
        <v>#N/A</v>
      </c>
      <c r="F843" t="e">
        <f>VLOOKUP('Reported Performance Table'!C843,'Master List'!$B$22:$D$42,3,FALSE)</f>
        <v>#N/A</v>
      </c>
      <c r="G843" s="100" t="e">
        <f>VLOOKUP('Reported Performance Table'!B843,'Master List'!$B$11:$D$19,3,FALSE)</f>
        <v>#N/A</v>
      </c>
      <c r="H843" t="e">
        <f t="shared" ref="H843:H906" si="13">CONCATENATE(F843,G843)</f>
        <v>#N/A</v>
      </c>
      <c r="I843" t="e">
        <f>IF(VLOOKUP('Reported Performance Table'!D843,'Master List'!$B$45:$D$143,3,FALSE)="","No",VLOOKUP('Reported Performance Table'!D843,'Master List'!$B$45:$D$143,3,FALSE))</f>
        <v>#N/A</v>
      </c>
      <c r="J843" s="178" t="str">
        <f>IF('Reported Performance Table'!D843="","",
  IF('Reported Performance Table'!E843="Yes",
   IF('Reported Performance Table'!F843="Premium","Premium_LUNA_CCT","LUNA_CCT"),
   IF('Reported Performance Table'!B843="Outdoor Luminaires",
    IF(OR('Reported Performance Table'!D843="Fuel Pump Canopy Luminaires",'Reported Performance Table'!D843="Sports Lighting"),
     IF('Reported Performance Table'!F843="Premium","Premium_Sports_and_Fuel_Pump_CCT", "Sports_and_Fuel_Pump_CCT"),
     IF('Reported Performance Table'!F843="Premium","Premium_Outdoor_CCT","Outdoor_CCT")),
    IF('Reported Performance Table'!F843="Premium","Premium_CCT","Reported_CCT"))))</f>
        <v/>
      </c>
      <c r="K843" t="str">
        <f>IF('Reported Performance Table'!D843="","",IF(J843="LUNA_CCT",VLOOKUP('Reported Performance Table'!D843,'Master List'!$B$45:$E$143,4,FALSE),"Reported_BUG"))</f>
        <v/>
      </c>
      <c r="L843" t="str">
        <f>IF('Reported Performance Table'!D843="","",IF(AND('Reported Performance Table'!$E843="Yes",OR('Reported Performance Table'!$D843='Master List'!$B$45,'Reported Performance Table'!$D843='Master List'!$B$46,'Reported Performance Table'!$D843='Master List'!$B$47,'Reported Performance Table'!$D843='Master List'!$B$49,'Reported Performance Table'!$D843='Master List'!$B$51,'Reported Performance Table'!$D843='Master List'!$B$115,'Reported Performance Table'!$D843='Master List'!$B$118,'Reported Performance Table'!$D843='Master List'!$B$142)),"LUNA_Dimming","Dimming_Capability_and_Range"))</f>
        <v/>
      </c>
    </row>
    <row r="844" spans="1:12" x14ac:dyDescent="0.25">
      <c r="A844" s="54">
        <v>851</v>
      </c>
      <c r="B844" s="55"/>
      <c r="D844" s="21" t="e">
        <f>VLOOKUP('Reported Performance Table'!C844,'Master List'!$B$22:$C$41,2,FALSE)</f>
        <v>#N/A</v>
      </c>
      <c r="E844" t="e">
        <f>VLOOKUP('Reported Performance Table'!D844,'Master List'!$B$45:$C$143,2,FALSE)</f>
        <v>#N/A</v>
      </c>
      <c r="F844" t="e">
        <f>VLOOKUP('Reported Performance Table'!C844,'Master List'!$B$22:$D$42,3,FALSE)</f>
        <v>#N/A</v>
      </c>
      <c r="G844" s="100" t="e">
        <f>VLOOKUP('Reported Performance Table'!B844,'Master List'!$B$11:$D$19,3,FALSE)</f>
        <v>#N/A</v>
      </c>
      <c r="H844" t="e">
        <f t="shared" si="13"/>
        <v>#N/A</v>
      </c>
      <c r="I844" t="e">
        <f>IF(VLOOKUP('Reported Performance Table'!D844,'Master List'!$B$45:$D$143,3,FALSE)="","No",VLOOKUP('Reported Performance Table'!D844,'Master List'!$B$45:$D$143,3,FALSE))</f>
        <v>#N/A</v>
      </c>
      <c r="J844" s="178" t="str">
        <f>IF('Reported Performance Table'!D844="","",
  IF('Reported Performance Table'!E844="Yes",
   IF('Reported Performance Table'!F844="Premium","Premium_LUNA_CCT","LUNA_CCT"),
   IF('Reported Performance Table'!B844="Outdoor Luminaires",
    IF(OR('Reported Performance Table'!D844="Fuel Pump Canopy Luminaires",'Reported Performance Table'!D844="Sports Lighting"),
     IF('Reported Performance Table'!F844="Premium","Premium_Sports_and_Fuel_Pump_CCT", "Sports_and_Fuel_Pump_CCT"),
     IF('Reported Performance Table'!F844="Premium","Premium_Outdoor_CCT","Outdoor_CCT")),
    IF('Reported Performance Table'!F844="Premium","Premium_CCT","Reported_CCT"))))</f>
        <v/>
      </c>
      <c r="K844" t="str">
        <f>IF('Reported Performance Table'!D844="","",IF(J844="LUNA_CCT",VLOOKUP('Reported Performance Table'!D844,'Master List'!$B$45:$E$143,4,FALSE),"Reported_BUG"))</f>
        <v/>
      </c>
      <c r="L844" t="str">
        <f>IF('Reported Performance Table'!D844="","",IF(AND('Reported Performance Table'!$E844="Yes",OR('Reported Performance Table'!$D844='Master List'!$B$45,'Reported Performance Table'!$D844='Master List'!$B$46,'Reported Performance Table'!$D844='Master List'!$B$47,'Reported Performance Table'!$D844='Master List'!$B$49,'Reported Performance Table'!$D844='Master List'!$B$51,'Reported Performance Table'!$D844='Master List'!$B$115,'Reported Performance Table'!$D844='Master List'!$B$118,'Reported Performance Table'!$D844='Master List'!$B$142)),"LUNA_Dimming","Dimming_Capability_and_Range"))</f>
        <v/>
      </c>
    </row>
    <row r="845" spans="1:12" x14ac:dyDescent="0.25">
      <c r="A845" s="54">
        <v>852</v>
      </c>
      <c r="B845" s="55"/>
      <c r="D845" s="21" t="e">
        <f>VLOOKUP('Reported Performance Table'!C845,'Master List'!$B$22:$C$41,2,FALSE)</f>
        <v>#N/A</v>
      </c>
      <c r="E845" t="e">
        <f>VLOOKUP('Reported Performance Table'!D845,'Master List'!$B$45:$C$143,2,FALSE)</f>
        <v>#N/A</v>
      </c>
      <c r="F845" t="e">
        <f>VLOOKUP('Reported Performance Table'!C845,'Master List'!$B$22:$D$42,3,FALSE)</f>
        <v>#N/A</v>
      </c>
      <c r="G845" s="100" t="e">
        <f>VLOOKUP('Reported Performance Table'!B845,'Master List'!$B$11:$D$19,3,FALSE)</f>
        <v>#N/A</v>
      </c>
      <c r="H845" t="e">
        <f t="shared" si="13"/>
        <v>#N/A</v>
      </c>
      <c r="I845" t="e">
        <f>IF(VLOOKUP('Reported Performance Table'!D845,'Master List'!$B$45:$D$143,3,FALSE)="","No",VLOOKUP('Reported Performance Table'!D845,'Master List'!$B$45:$D$143,3,FALSE))</f>
        <v>#N/A</v>
      </c>
      <c r="J845" s="178" t="str">
        <f>IF('Reported Performance Table'!D845="","",
  IF('Reported Performance Table'!E845="Yes",
   IF('Reported Performance Table'!F845="Premium","Premium_LUNA_CCT","LUNA_CCT"),
   IF('Reported Performance Table'!B845="Outdoor Luminaires",
    IF(OR('Reported Performance Table'!D845="Fuel Pump Canopy Luminaires",'Reported Performance Table'!D845="Sports Lighting"),
     IF('Reported Performance Table'!F845="Premium","Premium_Sports_and_Fuel_Pump_CCT", "Sports_and_Fuel_Pump_CCT"),
     IF('Reported Performance Table'!F845="Premium","Premium_Outdoor_CCT","Outdoor_CCT")),
    IF('Reported Performance Table'!F845="Premium","Premium_CCT","Reported_CCT"))))</f>
        <v/>
      </c>
      <c r="K845" t="str">
        <f>IF('Reported Performance Table'!D845="","",IF(J845="LUNA_CCT",VLOOKUP('Reported Performance Table'!D845,'Master List'!$B$45:$E$143,4,FALSE),"Reported_BUG"))</f>
        <v/>
      </c>
      <c r="L845" t="str">
        <f>IF('Reported Performance Table'!D845="","",IF(AND('Reported Performance Table'!$E845="Yes",OR('Reported Performance Table'!$D845='Master List'!$B$45,'Reported Performance Table'!$D845='Master List'!$B$46,'Reported Performance Table'!$D845='Master List'!$B$47,'Reported Performance Table'!$D845='Master List'!$B$49,'Reported Performance Table'!$D845='Master List'!$B$51,'Reported Performance Table'!$D845='Master List'!$B$115,'Reported Performance Table'!$D845='Master List'!$B$118,'Reported Performance Table'!$D845='Master List'!$B$142)),"LUNA_Dimming","Dimming_Capability_and_Range"))</f>
        <v/>
      </c>
    </row>
    <row r="846" spans="1:12" x14ac:dyDescent="0.25">
      <c r="A846" s="54">
        <v>853</v>
      </c>
      <c r="B846" s="55"/>
      <c r="D846" s="21" t="e">
        <f>VLOOKUP('Reported Performance Table'!C846,'Master List'!$B$22:$C$41,2,FALSE)</f>
        <v>#N/A</v>
      </c>
      <c r="E846" t="e">
        <f>VLOOKUP('Reported Performance Table'!D846,'Master List'!$B$45:$C$143,2,FALSE)</f>
        <v>#N/A</v>
      </c>
      <c r="F846" t="e">
        <f>VLOOKUP('Reported Performance Table'!C846,'Master List'!$B$22:$D$42,3,FALSE)</f>
        <v>#N/A</v>
      </c>
      <c r="G846" s="100" t="e">
        <f>VLOOKUP('Reported Performance Table'!B846,'Master List'!$B$11:$D$19,3,FALSE)</f>
        <v>#N/A</v>
      </c>
      <c r="H846" t="e">
        <f t="shared" si="13"/>
        <v>#N/A</v>
      </c>
      <c r="I846" t="e">
        <f>IF(VLOOKUP('Reported Performance Table'!D846,'Master List'!$B$45:$D$143,3,FALSE)="","No",VLOOKUP('Reported Performance Table'!D846,'Master List'!$B$45:$D$143,3,FALSE))</f>
        <v>#N/A</v>
      </c>
      <c r="J846" s="178" t="str">
        <f>IF('Reported Performance Table'!D846="","",
  IF('Reported Performance Table'!E846="Yes",
   IF('Reported Performance Table'!F846="Premium","Premium_LUNA_CCT","LUNA_CCT"),
   IF('Reported Performance Table'!B846="Outdoor Luminaires",
    IF(OR('Reported Performance Table'!D846="Fuel Pump Canopy Luminaires",'Reported Performance Table'!D846="Sports Lighting"),
     IF('Reported Performance Table'!F846="Premium","Premium_Sports_and_Fuel_Pump_CCT", "Sports_and_Fuel_Pump_CCT"),
     IF('Reported Performance Table'!F846="Premium","Premium_Outdoor_CCT","Outdoor_CCT")),
    IF('Reported Performance Table'!F846="Premium","Premium_CCT","Reported_CCT"))))</f>
        <v/>
      </c>
      <c r="K846" t="str">
        <f>IF('Reported Performance Table'!D846="","",IF(J846="LUNA_CCT",VLOOKUP('Reported Performance Table'!D846,'Master List'!$B$45:$E$143,4,FALSE),"Reported_BUG"))</f>
        <v/>
      </c>
      <c r="L846" t="str">
        <f>IF('Reported Performance Table'!D846="","",IF(AND('Reported Performance Table'!$E846="Yes",OR('Reported Performance Table'!$D846='Master List'!$B$45,'Reported Performance Table'!$D846='Master List'!$B$46,'Reported Performance Table'!$D846='Master List'!$B$47,'Reported Performance Table'!$D846='Master List'!$B$49,'Reported Performance Table'!$D846='Master List'!$B$51,'Reported Performance Table'!$D846='Master List'!$B$115,'Reported Performance Table'!$D846='Master List'!$B$118,'Reported Performance Table'!$D846='Master List'!$B$142)),"LUNA_Dimming","Dimming_Capability_and_Range"))</f>
        <v/>
      </c>
    </row>
    <row r="847" spans="1:12" x14ac:dyDescent="0.25">
      <c r="A847" s="54">
        <v>854</v>
      </c>
      <c r="B847" s="55"/>
      <c r="D847" s="21" t="e">
        <f>VLOOKUP('Reported Performance Table'!C847,'Master List'!$B$22:$C$41,2,FALSE)</f>
        <v>#N/A</v>
      </c>
      <c r="E847" t="e">
        <f>VLOOKUP('Reported Performance Table'!D847,'Master List'!$B$45:$C$143,2,FALSE)</f>
        <v>#N/A</v>
      </c>
      <c r="F847" t="e">
        <f>VLOOKUP('Reported Performance Table'!C847,'Master List'!$B$22:$D$42,3,FALSE)</f>
        <v>#N/A</v>
      </c>
      <c r="G847" s="100" t="e">
        <f>VLOOKUP('Reported Performance Table'!B847,'Master List'!$B$11:$D$19,3,FALSE)</f>
        <v>#N/A</v>
      </c>
      <c r="H847" t="e">
        <f t="shared" si="13"/>
        <v>#N/A</v>
      </c>
      <c r="I847" t="e">
        <f>IF(VLOOKUP('Reported Performance Table'!D847,'Master List'!$B$45:$D$143,3,FALSE)="","No",VLOOKUP('Reported Performance Table'!D847,'Master List'!$B$45:$D$143,3,FALSE))</f>
        <v>#N/A</v>
      </c>
      <c r="J847" s="178" t="str">
        <f>IF('Reported Performance Table'!D847="","",
  IF('Reported Performance Table'!E847="Yes",
   IF('Reported Performance Table'!F847="Premium","Premium_LUNA_CCT","LUNA_CCT"),
   IF('Reported Performance Table'!B847="Outdoor Luminaires",
    IF(OR('Reported Performance Table'!D847="Fuel Pump Canopy Luminaires",'Reported Performance Table'!D847="Sports Lighting"),
     IF('Reported Performance Table'!F847="Premium","Premium_Sports_and_Fuel_Pump_CCT", "Sports_and_Fuel_Pump_CCT"),
     IF('Reported Performance Table'!F847="Premium","Premium_Outdoor_CCT","Outdoor_CCT")),
    IF('Reported Performance Table'!F847="Premium","Premium_CCT","Reported_CCT"))))</f>
        <v/>
      </c>
      <c r="K847" t="str">
        <f>IF('Reported Performance Table'!D847="","",IF(J847="LUNA_CCT",VLOOKUP('Reported Performance Table'!D847,'Master List'!$B$45:$E$143,4,FALSE),"Reported_BUG"))</f>
        <v/>
      </c>
      <c r="L847" t="str">
        <f>IF('Reported Performance Table'!D847="","",IF(AND('Reported Performance Table'!$E847="Yes",OR('Reported Performance Table'!$D847='Master List'!$B$45,'Reported Performance Table'!$D847='Master List'!$B$46,'Reported Performance Table'!$D847='Master List'!$B$47,'Reported Performance Table'!$D847='Master List'!$B$49,'Reported Performance Table'!$D847='Master List'!$B$51,'Reported Performance Table'!$D847='Master List'!$B$115,'Reported Performance Table'!$D847='Master List'!$B$118,'Reported Performance Table'!$D847='Master List'!$B$142)),"LUNA_Dimming","Dimming_Capability_and_Range"))</f>
        <v/>
      </c>
    </row>
    <row r="848" spans="1:12" x14ac:dyDescent="0.25">
      <c r="A848" s="54">
        <v>855</v>
      </c>
      <c r="B848" s="55"/>
      <c r="D848" s="21" t="e">
        <f>VLOOKUP('Reported Performance Table'!C848,'Master List'!$B$22:$C$41,2,FALSE)</f>
        <v>#N/A</v>
      </c>
      <c r="E848" t="e">
        <f>VLOOKUP('Reported Performance Table'!D848,'Master List'!$B$45:$C$143,2,FALSE)</f>
        <v>#N/A</v>
      </c>
      <c r="F848" t="e">
        <f>VLOOKUP('Reported Performance Table'!C848,'Master List'!$B$22:$D$42,3,FALSE)</f>
        <v>#N/A</v>
      </c>
      <c r="G848" s="100" t="e">
        <f>VLOOKUP('Reported Performance Table'!B848,'Master List'!$B$11:$D$19,3,FALSE)</f>
        <v>#N/A</v>
      </c>
      <c r="H848" t="e">
        <f t="shared" si="13"/>
        <v>#N/A</v>
      </c>
      <c r="I848" t="e">
        <f>IF(VLOOKUP('Reported Performance Table'!D848,'Master List'!$B$45:$D$143,3,FALSE)="","No",VLOOKUP('Reported Performance Table'!D848,'Master List'!$B$45:$D$143,3,FALSE))</f>
        <v>#N/A</v>
      </c>
      <c r="J848" s="178" t="str">
        <f>IF('Reported Performance Table'!D848="","",
  IF('Reported Performance Table'!E848="Yes",
   IF('Reported Performance Table'!F848="Premium","Premium_LUNA_CCT","LUNA_CCT"),
   IF('Reported Performance Table'!B848="Outdoor Luminaires",
    IF(OR('Reported Performance Table'!D848="Fuel Pump Canopy Luminaires",'Reported Performance Table'!D848="Sports Lighting"),
     IF('Reported Performance Table'!F848="Premium","Premium_Sports_and_Fuel_Pump_CCT", "Sports_and_Fuel_Pump_CCT"),
     IF('Reported Performance Table'!F848="Premium","Premium_Outdoor_CCT","Outdoor_CCT")),
    IF('Reported Performance Table'!F848="Premium","Premium_CCT","Reported_CCT"))))</f>
        <v/>
      </c>
      <c r="K848" t="str">
        <f>IF('Reported Performance Table'!D848="","",IF(J848="LUNA_CCT",VLOOKUP('Reported Performance Table'!D848,'Master List'!$B$45:$E$143,4,FALSE),"Reported_BUG"))</f>
        <v/>
      </c>
      <c r="L848" t="str">
        <f>IF('Reported Performance Table'!D848="","",IF(AND('Reported Performance Table'!$E848="Yes",OR('Reported Performance Table'!$D848='Master List'!$B$45,'Reported Performance Table'!$D848='Master List'!$B$46,'Reported Performance Table'!$D848='Master List'!$B$47,'Reported Performance Table'!$D848='Master List'!$B$49,'Reported Performance Table'!$D848='Master List'!$B$51,'Reported Performance Table'!$D848='Master List'!$B$115,'Reported Performance Table'!$D848='Master List'!$B$118,'Reported Performance Table'!$D848='Master List'!$B$142)),"LUNA_Dimming","Dimming_Capability_and_Range"))</f>
        <v/>
      </c>
    </row>
    <row r="849" spans="1:12" x14ac:dyDescent="0.25">
      <c r="A849" s="54">
        <v>856</v>
      </c>
      <c r="B849" s="55"/>
      <c r="D849" s="21" t="e">
        <f>VLOOKUP('Reported Performance Table'!C849,'Master List'!$B$22:$C$41,2,FALSE)</f>
        <v>#N/A</v>
      </c>
      <c r="E849" t="e">
        <f>VLOOKUP('Reported Performance Table'!D849,'Master List'!$B$45:$C$143,2,FALSE)</f>
        <v>#N/A</v>
      </c>
      <c r="F849" t="e">
        <f>VLOOKUP('Reported Performance Table'!C849,'Master List'!$B$22:$D$42,3,FALSE)</f>
        <v>#N/A</v>
      </c>
      <c r="G849" s="100" t="e">
        <f>VLOOKUP('Reported Performance Table'!B849,'Master List'!$B$11:$D$19,3,FALSE)</f>
        <v>#N/A</v>
      </c>
      <c r="H849" t="e">
        <f t="shared" si="13"/>
        <v>#N/A</v>
      </c>
      <c r="I849" t="e">
        <f>IF(VLOOKUP('Reported Performance Table'!D849,'Master List'!$B$45:$D$143,3,FALSE)="","No",VLOOKUP('Reported Performance Table'!D849,'Master List'!$B$45:$D$143,3,FALSE))</f>
        <v>#N/A</v>
      </c>
      <c r="J849" s="178" t="str">
        <f>IF('Reported Performance Table'!D849="","",
  IF('Reported Performance Table'!E849="Yes",
   IF('Reported Performance Table'!F849="Premium","Premium_LUNA_CCT","LUNA_CCT"),
   IF('Reported Performance Table'!B849="Outdoor Luminaires",
    IF(OR('Reported Performance Table'!D849="Fuel Pump Canopy Luminaires",'Reported Performance Table'!D849="Sports Lighting"),
     IF('Reported Performance Table'!F849="Premium","Premium_Sports_and_Fuel_Pump_CCT", "Sports_and_Fuel_Pump_CCT"),
     IF('Reported Performance Table'!F849="Premium","Premium_Outdoor_CCT","Outdoor_CCT")),
    IF('Reported Performance Table'!F849="Premium","Premium_CCT","Reported_CCT"))))</f>
        <v/>
      </c>
      <c r="K849" t="str">
        <f>IF('Reported Performance Table'!D849="","",IF(J849="LUNA_CCT",VLOOKUP('Reported Performance Table'!D849,'Master List'!$B$45:$E$143,4,FALSE),"Reported_BUG"))</f>
        <v/>
      </c>
      <c r="L849" t="str">
        <f>IF('Reported Performance Table'!D849="","",IF(AND('Reported Performance Table'!$E849="Yes",OR('Reported Performance Table'!$D849='Master List'!$B$45,'Reported Performance Table'!$D849='Master List'!$B$46,'Reported Performance Table'!$D849='Master List'!$B$47,'Reported Performance Table'!$D849='Master List'!$B$49,'Reported Performance Table'!$D849='Master List'!$B$51,'Reported Performance Table'!$D849='Master List'!$B$115,'Reported Performance Table'!$D849='Master List'!$B$118,'Reported Performance Table'!$D849='Master List'!$B$142)),"LUNA_Dimming","Dimming_Capability_and_Range"))</f>
        <v/>
      </c>
    </row>
    <row r="850" spans="1:12" x14ac:dyDescent="0.25">
      <c r="A850" s="54">
        <v>857</v>
      </c>
      <c r="B850" s="55"/>
      <c r="D850" s="21" t="e">
        <f>VLOOKUP('Reported Performance Table'!C850,'Master List'!$B$22:$C$41,2,FALSE)</f>
        <v>#N/A</v>
      </c>
      <c r="E850" t="e">
        <f>VLOOKUP('Reported Performance Table'!D850,'Master List'!$B$45:$C$143,2,FALSE)</f>
        <v>#N/A</v>
      </c>
      <c r="F850" t="e">
        <f>VLOOKUP('Reported Performance Table'!C850,'Master List'!$B$22:$D$42,3,FALSE)</f>
        <v>#N/A</v>
      </c>
      <c r="G850" s="100" t="e">
        <f>VLOOKUP('Reported Performance Table'!B850,'Master List'!$B$11:$D$19,3,FALSE)</f>
        <v>#N/A</v>
      </c>
      <c r="H850" t="e">
        <f t="shared" si="13"/>
        <v>#N/A</v>
      </c>
      <c r="I850" t="e">
        <f>IF(VLOOKUP('Reported Performance Table'!D850,'Master List'!$B$45:$D$143,3,FALSE)="","No",VLOOKUP('Reported Performance Table'!D850,'Master List'!$B$45:$D$143,3,FALSE))</f>
        <v>#N/A</v>
      </c>
      <c r="J850" s="178" t="str">
        <f>IF('Reported Performance Table'!D850="","",
  IF('Reported Performance Table'!E850="Yes",
   IF('Reported Performance Table'!F850="Premium","Premium_LUNA_CCT","LUNA_CCT"),
   IF('Reported Performance Table'!B850="Outdoor Luminaires",
    IF(OR('Reported Performance Table'!D850="Fuel Pump Canopy Luminaires",'Reported Performance Table'!D850="Sports Lighting"),
     IF('Reported Performance Table'!F850="Premium","Premium_Sports_and_Fuel_Pump_CCT", "Sports_and_Fuel_Pump_CCT"),
     IF('Reported Performance Table'!F850="Premium","Premium_Outdoor_CCT","Outdoor_CCT")),
    IF('Reported Performance Table'!F850="Premium","Premium_CCT","Reported_CCT"))))</f>
        <v/>
      </c>
      <c r="K850" t="str">
        <f>IF('Reported Performance Table'!D850="","",IF(J850="LUNA_CCT",VLOOKUP('Reported Performance Table'!D850,'Master List'!$B$45:$E$143,4,FALSE),"Reported_BUG"))</f>
        <v/>
      </c>
      <c r="L850" t="str">
        <f>IF('Reported Performance Table'!D850="","",IF(AND('Reported Performance Table'!$E850="Yes",OR('Reported Performance Table'!$D850='Master List'!$B$45,'Reported Performance Table'!$D850='Master List'!$B$46,'Reported Performance Table'!$D850='Master List'!$B$47,'Reported Performance Table'!$D850='Master List'!$B$49,'Reported Performance Table'!$D850='Master List'!$B$51,'Reported Performance Table'!$D850='Master List'!$B$115,'Reported Performance Table'!$D850='Master List'!$B$118,'Reported Performance Table'!$D850='Master List'!$B$142)),"LUNA_Dimming","Dimming_Capability_and_Range"))</f>
        <v/>
      </c>
    </row>
    <row r="851" spans="1:12" x14ac:dyDescent="0.25">
      <c r="A851" s="54">
        <v>858</v>
      </c>
      <c r="B851" s="55"/>
      <c r="D851" s="21" t="e">
        <f>VLOOKUP('Reported Performance Table'!C851,'Master List'!$B$22:$C$41,2,FALSE)</f>
        <v>#N/A</v>
      </c>
      <c r="E851" t="e">
        <f>VLOOKUP('Reported Performance Table'!D851,'Master List'!$B$45:$C$143,2,FALSE)</f>
        <v>#N/A</v>
      </c>
      <c r="F851" t="e">
        <f>VLOOKUP('Reported Performance Table'!C851,'Master List'!$B$22:$D$42,3,FALSE)</f>
        <v>#N/A</v>
      </c>
      <c r="G851" s="100" t="e">
        <f>VLOOKUP('Reported Performance Table'!B851,'Master List'!$B$11:$D$19,3,FALSE)</f>
        <v>#N/A</v>
      </c>
      <c r="H851" t="e">
        <f t="shared" si="13"/>
        <v>#N/A</v>
      </c>
      <c r="I851" t="e">
        <f>IF(VLOOKUP('Reported Performance Table'!D851,'Master List'!$B$45:$D$143,3,FALSE)="","No",VLOOKUP('Reported Performance Table'!D851,'Master List'!$B$45:$D$143,3,FALSE))</f>
        <v>#N/A</v>
      </c>
      <c r="J851" s="178" t="str">
        <f>IF('Reported Performance Table'!D851="","",
  IF('Reported Performance Table'!E851="Yes",
   IF('Reported Performance Table'!F851="Premium","Premium_LUNA_CCT","LUNA_CCT"),
   IF('Reported Performance Table'!B851="Outdoor Luminaires",
    IF(OR('Reported Performance Table'!D851="Fuel Pump Canopy Luminaires",'Reported Performance Table'!D851="Sports Lighting"),
     IF('Reported Performance Table'!F851="Premium","Premium_Sports_and_Fuel_Pump_CCT", "Sports_and_Fuel_Pump_CCT"),
     IF('Reported Performance Table'!F851="Premium","Premium_Outdoor_CCT","Outdoor_CCT")),
    IF('Reported Performance Table'!F851="Premium","Premium_CCT","Reported_CCT"))))</f>
        <v/>
      </c>
      <c r="K851" t="str">
        <f>IF('Reported Performance Table'!D851="","",IF(J851="LUNA_CCT",VLOOKUP('Reported Performance Table'!D851,'Master List'!$B$45:$E$143,4,FALSE),"Reported_BUG"))</f>
        <v/>
      </c>
      <c r="L851" t="str">
        <f>IF('Reported Performance Table'!D851="","",IF(AND('Reported Performance Table'!$E851="Yes",OR('Reported Performance Table'!$D851='Master List'!$B$45,'Reported Performance Table'!$D851='Master List'!$B$46,'Reported Performance Table'!$D851='Master List'!$B$47,'Reported Performance Table'!$D851='Master List'!$B$49,'Reported Performance Table'!$D851='Master List'!$B$51,'Reported Performance Table'!$D851='Master List'!$B$115,'Reported Performance Table'!$D851='Master List'!$B$118,'Reported Performance Table'!$D851='Master List'!$B$142)),"LUNA_Dimming","Dimming_Capability_and_Range"))</f>
        <v/>
      </c>
    </row>
    <row r="852" spans="1:12" x14ac:dyDescent="0.25">
      <c r="A852" s="54">
        <v>859</v>
      </c>
      <c r="B852" s="55"/>
      <c r="D852" s="21" t="e">
        <f>VLOOKUP('Reported Performance Table'!C852,'Master List'!$B$22:$C$41,2,FALSE)</f>
        <v>#N/A</v>
      </c>
      <c r="E852" t="e">
        <f>VLOOKUP('Reported Performance Table'!D852,'Master List'!$B$45:$C$143,2,FALSE)</f>
        <v>#N/A</v>
      </c>
      <c r="F852" t="e">
        <f>VLOOKUP('Reported Performance Table'!C852,'Master List'!$B$22:$D$42,3,FALSE)</f>
        <v>#N/A</v>
      </c>
      <c r="G852" s="100" t="e">
        <f>VLOOKUP('Reported Performance Table'!B852,'Master List'!$B$11:$D$19,3,FALSE)</f>
        <v>#N/A</v>
      </c>
      <c r="H852" t="e">
        <f t="shared" si="13"/>
        <v>#N/A</v>
      </c>
      <c r="I852" t="e">
        <f>IF(VLOOKUP('Reported Performance Table'!D852,'Master List'!$B$45:$D$143,3,FALSE)="","No",VLOOKUP('Reported Performance Table'!D852,'Master List'!$B$45:$D$143,3,FALSE))</f>
        <v>#N/A</v>
      </c>
      <c r="J852" s="178" t="str">
        <f>IF('Reported Performance Table'!D852="","",
  IF('Reported Performance Table'!E852="Yes",
   IF('Reported Performance Table'!F852="Premium","Premium_LUNA_CCT","LUNA_CCT"),
   IF('Reported Performance Table'!B852="Outdoor Luminaires",
    IF(OR('Reported Performance Table'!D852="Fuel Pump Canopy Luminaires",'Reported Performance Table'!D852="Sports Lighting"),
     IF('Reported Performance Table'!F852="Premium","Premium_Sports_and_Fuel_Pump_CCT", "Sports_and_Fuel_Pump_CCT"),
     IF('Reported Performance Table'!F852="Premium","Premium_Outdoor_CCT","Outdoor_CCT")),
    IF('Reported Performance Table'!F852="Premium","Premium_CCT","Reported_CCT"))))</f>
        <v/>
      </c>
      <c r="K852" t="str">
        <f>IF('Reported Performance Table'!D852="","",IF(J852="LUNA_CCT",VLOOKUP('Reported Performance Table'!D852,'Master List'!$B$45:$E$143,4,FALSE),"Reported_BUG"))</f>
        <v/>
      </c>
      <c r="L852" t="str">
        <f>IF('Reported Performance Table'!D852="","",IF(AND('Reported Performance Table'!$E852="Yes",OR('Reported Performance Table'!$D852='Master List'!$B$45,'Reported Performance Table'!$D852='Master List'!$B$46,'Reported Performance Table'!$D852='Master List'!$B$47,'Reported Performance Table'!$D852='Master List'!$B$49,'Reported Performance Table'!$D852='Master List'!$B$51,'Reported Performance Table'!$D852='Master List'!$B$115,'Reported Performance Table'!$D852='Master List'!$B$118,'Reported Performance Table'!$D852='Master List'!$B$142)),"LUNA_Dimming","Dimming_Capability_and_Range"))</f>
        <v/>
      </c>
    </row>
    <row r="853" spans="1:12" x14ac:dyDescent="0.25">
      <c r="A853" s="54">
        <v>860</v>
      </c>
      <c r="B853" s="55"/>
      <c r="D853" s="21" t="e">
        <f>VLOOKUP('Reported Performance Table'!C853,'Master List'!$B$22:$C$41,2,FALSE)</f>
        <v>#N/A</v>
      </c>
      <c r="E853" t="e">
        <f>VLOOKUP('Reported Performance Table'!D853,'Master List'!$B$45:$C$143,2,FALSE)</f>
        <v>#N/A</v>
      </c>
      <c r="F853" t="e">
        <f>VLOOKUP('Reported Performance Table'!C853,'Master List'!$B$22:$D$42,3,FALSE)</f>
        <v>#N/A</v>
      </c>
      <c r="G853" s="100" t="e">
        <f>VLOOKUP('Reported Performance Table'!B853,'Master List'!$B$11:$D$19,3,FALSE)</f>
        <v>#N/A</v>
      </c>
      <c r="H853" t="e">
        <f t="shared" si="13"/>
        <v>#N/A</v>
      </c>
      <c r="I853" t="e">
        <f>IF(VLOOKUP('Reported Performance Table'!D853,'Master List'!$B$45:$D$143,3,FALSE)="","No",VLOOKUP('Reported Performance Table'!D853,'Master List'!$B$45:$D$143,3,FALSE))</f>
        <v>#N/A</v>
      </c>
      <c r="J853" s="178" t="str">
        <f>IF('Reported Performance Table'!D853="","",
  IF('Reported Performance Table'!E853="Yes",
   IF('Reported Performance Table'!F853="Premium","Premium_LUNA_CCT","LUNA_CCT"),
   IF('Reported Performance Table'!B853="Outdoor Luminaires",
    IF(OR('Reported Performance Table'!D853="Fuel Pump Canopy Luminaires",'Reported Performance Table'!D853="Sports Lighting"),
     IF('Reported Performance Table'!F853="Premium","Premium_Sports_and_Fuel_Pump_CCT", "Sports_and_Fuel_Pump_CCT"),
     IF('Reported Performance Table'!F853="Premium","Premium_Outdoor_CCT","Outdoor_CCT")),
    IF('Reported Performance Table'!F853="Premium","Premium_CCT","Reported_CCT"))))</f>
        <v/>
      </c>
      <c r="K853" t="str">
        <f>IF('Reported Performance Table'!D853="","",IF(J853="LUNA_CCT",VLOOKUP('Reported Performance Table'!D853,'Master List'!$B$45:$E$143,4,FALSE),"Reported_BUG"))</f>
        <v/>
      </c>
      <c r="L853" t="str">
        <f>IF('Reported Performance Table'!D853="","",IF(AND('Reported Performance Table'!$E853="Yes",OR('Reported Performance Table'!$D853='Master List'!$B$45,'Reported Performance Table'!$D853='Master List'!$B$46,'Reported Performance Table'!$D853='Master List'!$B$47,'Reported Performance Table'!$D853='Master List'!$B$49,'Reported Performance Table'!$D853='Master List'!$B$51,'Reported Performance Table'!$D853='Master List'!$B$115,'Reported Performance Table'!$D853='Master List'!$B$118,'Reported Performance Table'!$D853='Master List'!$B$142)),"LUNA_Dimming","Dimming_Capability_and_Range"))</f>
        <v/>
      </c>
    </row>
    <row r="854" spans="1:12" x14ac:dyDescent="0.25">
      <c r="A854" s="54">
        <v>861</v>
      </c>
      <c r="B854" s="55"/>
      <c r="D854" s="21" t="e">
        <f>VLOOKUP('Reported Performance Table'!C854,'Master List'!$B$22:$C$41,2,FALSE)</f>
        <v>#N/A</v>
      </c>
      <c r="E854" t="e">
        <f>VLOOKUP('Reported Performance Table'!D854,'Master List'!$B$45:$C$143,2,FALSE)</f>
        <v>#N/A</v>
      </c>
      <c r="F854" t="e">
        <f>VLOOKUP('Reported Performance Table'!C854,'Master List'!$B$22:$D$42,3,FALSE)</f>
        <v>#N/A</v>
      </c>
      <c r="G854" s="100" t="e">
        <f>VLOOKUP('Reported Performance Table'!B854,'Master List'!$B$11:$D$19,3,FALSE)</f>
        <v>#N/A</v>
      </c>
      <c r="H854" t="e">
        <f t="shared" si="13"/>
        <v>#N/A</v>
      </c>
      <c r="I854" t="e">
        <f>IF(VLOOKUP('Reported Performance Table'!D854,'Master List'!$B$45:$D$143,3,FALSE)="","No",VLOOKUP('Reported Performance Table'!D854,'Master List'!$B$45:$D$143,3,FALSE))</f>
        <v>#N/A</v>
      </c>
      <c r="J854" s="178" t="str">
        <f>IF('Reported Performance Table'!D854="","",
  IF('Reported Performance Table'!E854="Yes",
   IF('Reported Performance Table'!F854="Premium","Premium_LUNA_CCT","LUNA_CCT"),
   IF('Reported Performance Table'!B854="Outdoor Luminaires",
    IF(OR('Reported Performance Table'!D854="Fuel Pump Canopy Luminaires",'Reported Performance Table'!D854="Sports Lighting"),
     IF('Reported Performance Table'!F854="Premium","Premium_Sports_and_Fuel_Pump_CCT", "Sports_and_Fuel_Pump_CCT"),
     IF('Reported Performance Table'!F854="Premium","Premium_Outdoor_CCT","Outdoor_CCT")),
    IF('Reported Performance Table'!F854="Premium","Premium_CCT","Reported_CCT"))))</f>
        <v/>
      </c>
      <c r="K854" t="str">
        <f>IF('Reported Performance Table'!D854="","",IF(J854="LUNA_CCT",VLOOKUP('Reported Performance Table'!D854,'Master List'!$B$45:$E$143,4,FALSE),"Reported_BUG"))</f>
        <v/>
      </c>
      <c r="L854" t="str">
        <f>IF('Reported Performance Table'!D854="","",IF(AND('Reported Performance Table'!$E854="Yes",OR('Reported Performance Table'!$D854='Master List'!$B$45,'Reported Performance Table'!$D854='Master List'!$B$46,'Reported Performance Table'!$D854='Master List'!$B$47,'Reported Performance Table'!$D854='Master List'!$B$49,'Reported Performance Table'!$D854='Master List'!$B$51,'Reported Performance Table'!$D854='Master List'!$B$115,'Reported Performance Table'!$D854='Master List'!$B$118,'Reported Performance Table'!$D854='Master List'!$B$142)),"LUNA_Dimming","Dimming_Capability_and_Range"))</f>
        <v/>
      </c>
    </row>
    <row r="855" spans="1:12" x14ac:dyDescent="0.25">
      <c r="A855" s="54">
        <v>862</v>
      </c>
      <c r="B855" s="55"/>
      <c r="D855" s="21" t="e">
        <f>VLOOKUP('Reported Performance Table'!C855,'Master List'!$B$22:$C$41,2,FALSE)</f>
        <v>#N/A</v>
      </c>
      <c r="E855" t="e">
        <f>VLOOKUP('Reported Performance Table'!D855,'Master List'!$B$45:$C$143,2,FALSE)</f>
        <v>#N/A</v>
      </c>
      <c r="F855" t="e">
        <f>VLOOKUP('Reported Performance Table'!C855,'Master List'!$B$22:$D$42,3,FALSE)</f>
        <v>#N/A</v>
      </c>
      <c r="G855" s="100" t="e">
        <f>VLOOKUP('Reported Performance Table'!B855,'Master List'!$B$11:$D$19,3,FALSE)</f>
        <v>#N/A</v>
      </c>
      <c r="H855" t="e">
        <f t="shared" si="13"/>
        <v>#N/A</v>
      </c>
      <c r="I855" t="e">
        <f>IF(VLOOKUP('Reported Performance Table'!D855,'Master List'!$B$45:$D$143,3,FALSE)="","No",VLOOKUP('Reported Performance Table'!D855,'Master List'!$B$45:$D$143,3,FALSE))</f>
        <v>#N/A</v>
      </c>
      <c r="J855" s="178" t="str">
        <f>IF('Reported Performance Table'!D855="","",
  IF('Reported Performance Table'!E855="Yes",
   IF('Reported Performance Table'!F855="Premium","Premium_LUNA_CCT","LUNA_CCT"),
   IF('Reported Performance Table'!B855="Outdoor Luminaires",
    IF(OR('Reported Performance Table'!D855="Fuel Pump Canopy Luminaires",'Reported Performance Table'!D855="Sports Lighting"),
     IF('Reported Performance Table'!F855="Premium","Premium_Sports_and_Fuel_Pump_CCT", "Sports_and_Fuel_Pump_CCT"),
     IF('Reported Performance Table'!F855="Premium","Premium_Outdoor_CCT","Outdoor_CCT")),
    IF('Reported Performance Table'!F855="Premium","Premium_CCT","Reported_CCT"))))</f>
        <v/>
      </c>
      <c r="K855" t="str">
        <f>IF('Reported Performance Table'!D855="","",IF(J855="LUNA_CCT",VLOOKUP('Reported Performance Table'!D855,'Master List'!$B$45:$E$143,4,FALSE),"Reported_BUG"))</f>
        <v/>
      </c>
      <c r="L855" t="str">
        <f>IF('Reported Performance Table'!D855="","",IF(AND('Reported Performance Table'!$E855="Yes",OR('Reported Performance Table'!$D855='Master List'!$B$45,'Reported Performance Table'!$D855='Master List'!$B$46,'Reported Performance Table'!$D855='Master List'!$B$47,'Reported Performance Table'!$D855='Master List'!$B$49,'Reported Performance Table'!$D855='Master List'!$B$51,'Reported Performance Table'!$D855='Master List'!$B$115,'Reported Performance Table'!$D855='Master List'!$B$118,'Reported Performance Table'!$D855='Master List'!$B$142)),"LUNA_Dimming","Dimming_Capability_and_Range"))</f>
        <v/>
      </c>
    </row>
    <row r="856" spans="1:12" x14ac:dyDescent="0.25">
      <c r="A856" s="54">
        <v>863</v>
      </c>
      <c r="B856" s="55"/>
      <c r="D856" s="21" t="e">
        <f>VLOOKUP('Reported Performance Table'!C856,'Master List'!$B$22:$C$41,2,FALSE)</f>
        <v>#N/A</v>
      </c>
      <c r="E856" t="e">
        <f>VLOOKUP('Reported Performance Table'!D856,'Master List'!$B$45:$C$143,2,FALSE)</f>
        <v>#N/A</v>
      </c>
      <c r="F856" t="e">
        <f>VLOOKUP('Reported Performance Table'!C856,'Master List'!$B$22:$D$42,3,FALSE)</f>
        <v>#N/A</v>
      </c>
      <c r="G856" s="100" t="e">
        <f>VLOOKUP('Reported Performance Table'!B856,'Master List'!$B$11:$D$19,3,FALSE)</f>
        <v>#N/A</v>
      </c>
      <c r="H856" t="e">
        <f t="shared" si="13"/>
        <v>#N/A</v>
      </c>
      <c r="I856" t="e">
        <f>IF(VLOOKUP('Reported Performance Table'!D856,'Master List'!$B$45:$D$143,3,FALSE)="","No",VLOOKUP('Reported Performance Table'!D856,'Master List'!$B$45:$D$143,3,FALSE))</f>
        <v>#N/A</v>
      </c>
      <c r="J856" s="178" t="str">
        <f>IF('Reported Performance Table'!D856="","",
  IF('Reported Performance Table'!E856="Yes",
   IF('Reported Performance Table'!F856="Premium","Premium_LUNA_CCT","LUNA_CCT"),
   IF('Reported Performance Table'!B856="Outdoor Luminaires",
    IF(OR('Reported Performance Table'!D856="Fuel Pump Canopy Luminaires",'Reported Performance Table'!D856="Sports Lighting"),
     IF('Reported Performance Table'!F856="Premium","Premium_Sports_and_Fuel_Pump_CCT", "Sports_and_Fuel_Pump_CCT"),
     IF('Reported Performance Table'!F856="Premium","Premium_Outdoor_CCT","Outdoor_CCT")),
    IF('Reported Performance Table'!F856="Premium","Premium_CCT","Reported_CCT"))))</f>
        <v/>
      </c>
      <c r="K856" t="str">
        <f>IF('Reported Performance Table'!D856="","",IF(J856="LUNA_CCT",VLOOKUP('Reported Performance Table'!D856,'Master List'!$B$45:$E$143,4,FALSE),"Reported_BUG"))</f>
        <v/>
      </c>
      <c r="L856" t="str">
        <f>IF('Reported Performance Table'!D856="","",IF(AND('Reported Performance Table'!$E856="Yes",OR('Reported Performance Table'!$D856='Master List'!$B$45,'Reported Performance Table'!$D856='Master List'!$B$46,'Reported Performance Table'!$D856='Master List'!$B$47,'Reported Performance Table'!$D856='Master List'!$B$49,'Reported Performance Table'!$D856='Master List'!$B$51,'Reported Performance Table'!$D856='Master List'!$B$115,'Reported Performance Table'!$D856='Master List'!$B$118,'Reported Performance Table'!$D856='Master List'!$B$142)),"LUNA_Dimming","Dimming_Capability_and_Range"))</f>
        <v/>
      </c>
    </row>
    <row r="857" spans="1:12" x14ac:dyDescent="0.25">
      <c r="A857" s="54">
        <v>864</v>
      </c>
      <c r="B857" s="55"/>
      <c r="D857" s="21" t="e">
        <f>VLOOKUP('Reported Performance Table'!C857,'Master List'!$B$22:$C$41,2,FALSE)</f>
        <v>#N/A</v>
      </c>
      <c r="E857" t="e">
        <f>VLOOKUP('Reported Performance Table'!D857,'Master List'!$B$45:$C$143,2,FALSE)</f>
        <v>#N/A</v>
      </c>
      <c r="F857" t="e">
        <f>VLOOKUP('Reported Performance Table'!C857,'Master List'!$B$22:$D$42,3,FALSE)</f>
        <v>#N/A</v>
      </c>
      <c r="G857" s="100" t="e">
        <f>VLOOKUP('Reported Performance Table'!B857,'Master List'!$B$11:$D$19,3,FALSE)</f>
        <v>#N/A</v>
      </c>
      <c r="H857" t="e">
        <f t="shared" si="13"/>
        <v>#N/A</v>
      </c>
      <c r="I857" t="e">
        <f>IF(VLOOKUP('Reported Performance Table'!D857,'Master List'!$B$45:$D$143,3,FALSE)="","No",VLOOKUP('Reported Performance Table'!D857,'Master List'!$B$45:$D$143,3,FALSE))</f>
        <v>#N/A</v>
      </c>
      <c r="J857" s="178" t="str">
        <f>IF('Reported Performance Table'!D857="","",
  IF('Reported Performance Table'!E857="Yes",
   IF('Reported Performance Table'!F857="Premium","Premium_LUNA_CCT","LUNA_CCT"),
   IF('Reported Performance Table'!B857="Outdoor Luminaires",
    IF(OR('Reported Performance Table'!D857="Fuel Pump Canopy Luminaires",'Reported Performance Table'!D857="Sports Lighting"),
     IF('Reported Performance Table'!F857="Premium","Premium_Sports_and_Fuel_Pump_CCT", "Sports_and_Fuel_Pump_CCT"),
     IF('Reported Performance Table'!F857="Premium","Premium_Outdoor_CCT","Outdoor_CCT")),
    IF('Reported Performance Table'!F857="Premium","Premium_CCT","Reported_CCT"))))</f>
        <v/>
      </c>
      <c r="K857" t="str">
        <f>IF('Reported Performance Table'!D857="","",IF(J857="LUNA_CCT",VLOOKUP('Reported Performance Table'!D857,'Master List'!$B$45:$E$143,4,FALSE),"Reported_BUG"))</f>
        <v/>
      </c>
      <c r="L857" t="str">
        <f>IF('Reported Performance Table'!D857="","",IF(AND('Reported Performance Table'!$E857="Yes",OR('Reported Performance Table'!$D857='Master List'!$B$45,'Reported Performance Table'!$D857='Master List'!$B$46,'Reported Performance Table'!$D857='Master List'!$B$47,'Reported Performance Table'!$D857='Master List'!$B$49,'Reported Performance Table'!$D857='Master List'!$B$51,'Reported Performance Table'!$D857='Master List'!$B$115,'Reported Performance Table'!$D857='Master List'!$B$118,'Reported Performance Table'!$D857='Master List'!$B$142)),"LUNA_Dimming","Dimming_Capability_and_Range"))</f>
        <v/>
      </c>
    </row>
    <row r="858" spans="1:12" x14ac:dyDescent="0.25">
      <c r="A858" s="54">
        <v>865</v>
      </c>
      <c r="B858" s="55"/>
      <c r="D858" s="21" t="e">
        <f>VLOOKUP('Reported Performance Table'!C858,'Master List'!$B$22:$C$41,2,FALSE)</f>
        <v>#N/A</v>
      </c>
      <c r="E858" t="e">
        <f>VLOOKUP('Reported Performance Table'!D858,'Master List'!$B$45:$C$143,2,FALSE)</f>
        <v>#N/A</v>
      </c>
      <c r="F858" t="e">
        <f>VLOOKUP('Reported Performance Table'!C858,'Master List'!$B$22:$D$42,3,FALSE)</f>
        <v>#N/A</v>
      </c>
      <c r="G858" s="100" t="e">
        <f>VLOOKUP('Reported Performance Table'!B858,'Master List'!$B$11:$D$19,3,FALSE)</f>
        <v>#N/A</v>
      </c>
      <c r="H858" t="e">
        <f t="shared" si="13"/>
        <v>#N/A</v>
      </c>
      <c r="I858" t="e">
        <f>IF(VLOOKUP('Reported Performance Table'!D858,'Master List'!$B$45:$D$143,3,FALSE)="","No",VLOOKUP('Reported Performance Table'!D858,'Master List'!$B$45:$D$143,3,FALSE))</f>
        <v>#N/A</v>
      </c>
      <c r="J858" s="178" t="str">
        <f>IF('Reported Performance Table'!D858="","",
  IF('Reported Performance Table'!E858="Yes",
   IF('Reported Performance Table'!F858="Premium","Premium_LUNA_CCT","LUNA_CCT"),
   IF('Reported Performance Table'!B858="Outdoor Luminaires",
    IF(OR('Reported Performance Table'!D858="Fuel Pump Canopy Luminaires",'Reported Performance Table'!D858="Sports Lighting"),
     IF('Reported Performance Table'!F858="Premium","Premium_Sports_and_Fuel_Pump_CCT", "Sports_and_Fuel_Pump_CCT"),
     IF('Reported Performance Table'!F858="Premium","Premium_Outdoor_CCT","Outdoor_CCT")),
    IF('Reported Performance Table'!F858="Premium","Premium_CCT","Reported_CCT"))))</f>
        <v/>
      </c>
      <c r="K858" t="str">
        <f>IF('Reported Performance Table'!D858="","",IF(J858="LUNA_CCT",VLOOKUP('Reported Performance Table'!D858,'Master List'!$B$45:$E$143,4,FALSE),"Reported_BUG"))</f>
        <v/>
      </c>
      <c r="L858" t="str">
        <f>IF('Reported Performance Table'!D858="","",IF(AND('Reported Performance Table'!$E858="Yes",OR('Reported Performance Table'!$D858='Master List'!$B$45,'Reported Performance Table'!$D858='Master List'!$B$46,'Reported Performance Table'!$D858='Master List'!$B$47,'Reported Performance Table'!$D858='Master List'!$B$49,'Reported Performance Table'!$D858='Master List'!$B$51,'Reported Performance Table'!$D858='Master List'!$B$115,'Reported Performance Table'!$D858='Master List'!$B$118,'Reported Performance Table'!$D858='Master List'!$B$142)),"LUNA_Dimming","Dimming_Capability_and_Range"))</f>
        <v/>
      </c>
    </row>
    <row r="859" spans="1:12" x14ac:dyDescent="0.25">
      <c r="A859" s="54">
        <v>866</v>
      </c>
      <c r="B859" s="55"/>
      <c r="D859" s="21" t="e">
        <f>VLOOKUP('Reported Performance Table'!C859,'Master List'!$B$22:$C$41,2,FALSE)</f>
        <v>#N/A</v>
      </c>
      <c r="E859" t="e">
        <f>VLOOKUP('Reported Performance Table'!D859,'Master List'!$B$45:$C$143,2,FALSE)</f>
        <v>#N/A</v>
      </c>
      <c r="F859" t="e">
        <f>VLOOKUP('Reported Performance Table'!C859,'Master List'!$B$22:$D$42,3,FALSE)</f>
        <v>#N/A</v>
      </c>
      <c r="G859" s="100" t="e">
        <f>VLOOKUP('Reported Performance Table'!B859,'Master List'!$B$11:$D$19,3,FALSE)</f>
        <v>#N/A</v>
      </c>
      <c r="H859" t="e">
        <f t="shared" si="13"/>
        <v>#N/A</v>
      </c>
      <c r="I859" t="e">
        <f>IF(VLOOKUP('Reported Performance Table'!D859,'Master List'!$B$45:$D$143,3,FALSE)="","No",VLOOKUP('Reported Performance Table'!D859,'Master List'!$B$45:$D$143,3,FALSE))</f>
        <v>#N/A</v>
      </c>
      <c r="J859" s="178" t="str">
        <f>IF('Reported Performance Table'!D859="","",
  IF('Reported Performance Table'!E859="Yes",
   IF('Reported Performance Table'!F859="Premium","Premium_LUNA_CCT","LUNA_CCT"),
   IF('Reported Performance Table'!B859="Outdoor Luminaires",
    IF(OR('Reported Performance Table'!D859="Fuel Pump Canopy Luminaires",'Reported Performance Table'!D859="Sports Lighting"),
     IF('Reported Performance Table'!F859="Premium","Premium_Sports_and_Fuel_Pump_CCT", "Sports_and_Fuel_Pump_CCT"),
     IF('Reported Performance Table'!F859="Premium","Premium_Outdoor_CCT","Outdoor_CCT")),
    IF('Reported Performance Table'!F859="Premium","Premium_CCT","Reported_CCT"))))</f>
        <v/>
      </c>
      <c r="K859" t="str">
        <f>IF('Reported Performance Table'!D859="","",IF(J859="LUNA_CCT",VLOOKUP('Reported Performance Table'!D859,'Master List'!$B$45:$E$143,4,FALSE),"Reported_BUG"))</f>
        <v/>
      </c>
      <c r="L859" t="str">
        <f>IF('Reported Performance Table'!D859="","",IF(AND('Reported Performance Table'!$E859="Yes",OR('Reported Performance Table'!$D859='Master List'!$B$45,'Reported Performance Table'!$D859='Master List'!$B$46,'Reported Performance Table'!$D859='Master List'!$B$47,'Reported Performance Table'!$D859='Master List'!$B$49,'Reported Performance Table'!$D859='Master List'!$B$51,'Reported Performance Table'!$D859='Master List'!$B$115,'Reported Performance Table'!$D859='Master List'!$B$118,'Reported Performance Table'!$D859='Master List'!$B$142)),"LUNA_Dimming","Dimming_Capability_and_Range"))</f>
        <v/>
      </c>
    </row>
    <row r="860" spans="1:12" x14ac:dyDescent="0.25">
      <c r="A860" s="54">
        <v>867</v>
      </c>
      <c r="B860" s="55"/>
      <c r="D860" s="21" t="e">
        <f>VLOOKUP('Reported Performance Table'!C860,'Master List'!$B$22:$C$41,2,FALSE)</f>
        <v>#N/A</v>
      </c>
      <c r="E860" t="e">
        <f>VLOOKUP('Reported Performance Table'!D860,'Master List'!$B$45:$C$143,2,FALSE)</f>
        <v>#N/A</v>
      </c>
      <c r="F860" t="e">
        <f>VLOOKUP('Reported Performance Table'!C860,'Master List'!$B$22:$D$42,3,FALSE)</f>
        <v>#N/A</v>
      </c>
      <c r="G860" s="100" t="e">
        <f>VLOOKUP('Reported Performance Table'!B860,'Master List'!$B$11:$D$19,3,FALSE)</f>
        <v>#N/A</v>
      </c>
      <c r="H860" t="e">
        <f t="shared" si="13"/>
        <v>#N/A</v>
      </c>
      <c r="I860" t="e">
        <f>IF(VLOOKUP('Reported Performance Table'!D860,'Master List'!$B$45:$D$143,3,FALSE)="","No",VLOOKUP('Reported Performance Table'!D860,'Master List'!$B$45:$D$143,3,FALSE))</f>
        <v>#N/A</v>
      </c>
      <c r="J860" s="178" t="str">
        <f>IF('Reported Performance Table'!D860="","",
  IF('Reported Performance Table'!E860="Yes",
   IF('Reported Performance Table'!F860="Premium","Premium_LUNA_CCT","LUNA_CCT"),
   IF('Reported Performance Table'!B860="Outdoor Luminaires",
    IF(OR('Reported Performance Table'!D860="Fuel Pump Canopy Luminaires",'Reported Performance Table'!D860="Sports Lighting"),
     IF('Reported Performance Table'!F860="Premium","Premium_Sports_and_Fuel_Pump_CCT", "Sports_and_Fuel_Pump_CCT"),
     IF('Reported Performance Table'!F860="Premium","Premium_Outdoor_CCT","Outdoor_CCT")),
    IF('Reported Performance Table'!F860="Premium","Premium_CCT","Reported_CCT"))))</f>
        <v/>
      </c>
      <c r="K860" t="str">
        <f>IF('Reported Performance Table'!D860="","",IF(J860="LUNA_CCT",VLOOKUP('Reported Performance Table'!D860,'Master List'!$B$45:$E$143,4,FALSE),"Reported_BUG"))</f>
        <v/>
      </c>
      <c r="L860" t="str">
        <f>IF('Reported Performance Table'!D860="","",IF(AND('Reported Performance Table'!$E860="Yes",OR('Reported Performance Table'!$D860='Master List'!$B$45,'Reported Performance Table'!$D860='Master List'!$B$46,'Reported Performance Table'!$D860='Master List'!$B$47,'Reported Performance Table'!$D860='Master List'!$B$49,'Reported Performance Table'!$D860='Master List'!$B$51,'Reported Performance Table'!$D860='Master List'!$B$115,'Reported Performance Table'!$D860='Master List'!$B$118,'Reported Performance Table'!$D860='Master List'!$B$142)),"LUNA_Dimming","Dimming_Capability_and_Range"))</f>
        <v/>
      </c>
    </row>
    <row r="861" spans="1:12" x14ac:dyDescent="0.25">
      <c r="A861" s="54">
        <v>868</v>
      </c>
      <c r="B861" s="55"/>
      <c r="D861" s="21" t="e">
        <f>VLOOKUP('Reported Performance Table'!C861,'Master List'!$B$22:$C$41,2,FALSE)</f>
        <v>#N/A</v>
      </c>
      <c r="E861" t="e">
        <f>VLOOKUP('Reported Performance Table'!D861,'Master List'!$B$45:$C$143,2,FALSE)</f>
        <v>#N/A</v>
      </c>
      <c r="F861" t="e">
        <f>VLOOKUP('Reported Performance Table'!C861,'Master List'!$B$22:$D$42,3,FALSE)</f>
        <v>#N/A</v>
      </c>
      <c r="G861" s="100" t="e">
        <f>VLOOKUP('Reported Performance Table'!B861,'Master List'!$B$11:$D$19,3,FALSE)</f>
        <v>#N/A</v>
      </c>
      <c r="H861" t="e">
        <f t="shared" si="13"/>
        <v>#N/A</v>
      </c>
      <c r="I861" t="e">
        <f>IF(VLOOKUP('Reported Performance Table'!D861,'Master List'!$B$45:$D$143,3,FALSE)="","No",VLOOKUP('Reported Performance Table'!D861,'Master List'!$B$45:$D$143,3,FALSE))</f>
        <v>#N/A</v>
      </c>
      <c r="J861" s="178" t="str">
        <f>IF('Reported Performance Table'!D861="","",
  IF('Reported Performance Table'!E861="Yes",
   IF('Reported Performance Table'!F861="Premium","Premium_LUNA_CCT","LUNA_CCT"),
   IF('Reported Performance Table'!B861="Outdoor Luminaires",
    IF(OR('Reported Performance Table'!D861="Fuel Pump Canopy Luminaires",'Reported Performance Table'!D861="Sports Lighting"),
     IF('Reported Performance Table'!F861="Premium","Premium_Sports_and_Fuel_Pump_CCT", "Sports_and_Fuel_Pump_CCT"),
     IF('Reported Performance Table'!F861="Premium","Premium_Outdoor_CCT","Outdoor_CCT")),
    IF('Reported Performance Table'!F861="Premium","Premium_CCT","Reported_CCT"))))</f>
        <v/>
      </c>
      <c r="K861" t="str">
        <f>IF('Reported Performance Table'!D861="","",IF(J861="LUNA_CCT",VLOOKUP('Reported Performance Table'!D861,'Master List'!$B$45:$E$143,4,FALSE),"Reported_BUG"))</f>
        <v/>
      </c>
      <c r="L861" t="str">
        <f>IF('Reported Performance Table'!D861="","",IF(AND('Reported Performance Table'!$E861="Yes",OR('Reported Performance Table'!$D861='Master List'!$B$45,'Reported Performance Table'!$D861='Master List'!$B$46,'Reported Performance Table'!$D861='Master List'!$B$47,'Reported Performance Table'!$D861='Master List'!$B$49,'Reported Performance Table'!$D861='Master List'!$B$51,'Reported Performance Table'!$D861='Master List'!$B$115,'Reported Performance Table'!$D861='Master List'!$B$118,'Reported Performance Table'!$D861='Master List'!$B$142)),"LUNA_Dimming","Dimming_Capability_and_Range"))</f>
        <v/>
      </c>
    </row>
    <row r="862" spans="1:12" x14ac:dyDescent="0.25">
      <c r="A862" s="54">
        <v>869</v>
      </c>
      <c r="B862" s="55"/>
      <c r="D862" s="21" t="e">
        <f>VLOOKUP('Reported Performance Table'!C862,'Master List'!$B$22:$C$41,2,FALSE)</f>
        <v>#N/A</v>
      </c>
      <c r="E862" t="e">
        <f>VLOOKUP('Reported Performance Table'!D862,'Master List'!$B$45:$C$143,2,FALSE)</f>
        <v>#N/A</v>
      </c>
      <c r="F862" t="e">
        <f>VLOOKUP('Reported Performance Table'!C862,'Master List'!$B$22:$D$42,3,FALSE)</f>
        <v>#N/A</v>
      </c>
      <c r="G862" s="100" t="e">
        <f>VLOOKUP('Reported Performance Table'!B862,'Master List'!$B$11:$D$19,3,FALSE)</f>
        <v>#N/A</v>
      </c>
      <c r="H862" t="e">
        <f t="shared" si="13"/>
        <v>#N/A</v>
      </c>
      <c r="I862" t="e">
        <f>IF(VLOOKUP('Reported Performance Table'!D862,'Master List'!$B$45:$D$143,3,FALSE)="","No",VLOOKUP('Reported Performance Table'!D862,'Master List'!$B$45:$D$143,3,FALSE))</f>
        <v>#N/A</v>
      </c>
      <c r="J862" s="178" t="str">
        <f>IF('Reported Performance Table'!D862="","",
  IF('Reported Performance Table'!E862="Yes",
   IF('Reported Performance Table'!F862="Premium","Premium_LUNA_CCT","LUNA_CCT"),
   IF('Reported Performance Table'!B862="Outdoor Luminaires",
    IF(OR('Reported Performance Table'!D862="Fuel Pump Canopy Luminaires",'Reported Performance Table'!D862="Sports Lighting"),
     IF('Reported Performance Table'!F862="Premium","Premium_Sports_and_Fuel_Pump_CCT", "Sports_and_Fuel_Pump_CCT"),
     IF('Reported Performance Table'!F862="Premium","Premium_Outdoor_CCT","Outdoor_CCT")),
    IF('Reported Performance Table'!F862="Premium","Premium_CCT","Reported_CCT"))))</f>
        <v/>
      </c>
      <c r="K862" t="str">
        <f>IF('Reported Performance Table'!D862="","",IF(J862="LUNA_CCT",VLOOKUP('Reported Performance Table'!D862,'Master List'!$B$45:$E$143,4,FALSE),"Reported_BUG"))</f>
        <v/>
      </c>
      <c r="L862" t="str">
        <f>IF('Reported Performance Table'!D862="","",IF(AND('Reported Performance Table'!$E862="Yes",OR('Reported Performance Table'!$D862='Master List'!$B$45,'Reported Performance Table'!$D862='Master List'!$B$46,'Reported Performance Table'!$D862='Master List'!$B$47,'Reported Performance Table'!$D862='Master List'!$B$49,'Reported Performance Table'!$D862='Master List'!$B$51,'Reported Performance Table'!$D862='Master List'!$B$115,'Reported Performance Table'!$D862='Master List'!$B$118,'Reported Performance Table'!$D862='Master List'!$B$142)),"LUNA_Dimming","Dimming_Capability_and_Range"))</f>
        <v/>
      </c>
    </row>
    <row r="863" spans="1:12" x14ac:dyDescent="0.25">
      <c r="A863" s="54">
        <v>870</v>
      </c>
      <c r="B863" s="55"/>
      <c r="D863" s="21" t="e">
        <f>VLOOKUP('Reported Performance Table'!C863,'Master List'!$B$22:$C$41,2,FALSE)</f>
        <v>#N/A</v>
      </c>
      <c r="E863" t="e">
        <f>VLOOKUP('Reported Performance Table'!D863,'Master List'!$B$45:$C$143,2,FALSE)</f>
        <v>#N/A</v>
      </c>
      <c r="F863" t="e">
        <f>VLOOKUP('Reported Performance Table'!C863,'Master List'!$B$22:$D$42,3,FALSE)</f>
        <v>#N/A</v>
      </c>
      <c r="G863" s="100" t="e">
        <f>VLOOKUP('Reported Performance Table'!B863,'Master List'!$B$11:$D$19,3,FALSE)</f>
        <v>#N/A</v>
      </c>
      <c r="H863" t="e">
        <f t="shared" si="13"/>
        <v>#N/A</v>
      </c>
      <c r="I863" t="e">
        <f>IF(VLOOKUP('Reported Performance Table'!D863,'Master List'!$B$45:$D$143,3,FALSE)="","No",VLOOKUP('Reported Performance Table'!D863,'Master List'!$B$45:$D$143,3,FALSE))</f>
        <v>#N/A</v>
      </c>
      <c r="J863" s="178" t="str">
        <f>IF('Reported Performance Table'!D863="","",
  IF('Reported Performance Table'!E863="Yes",
   IF('Reported Performance Table'!F863="Premium","Premium_LUNA_CCT","LUNA_CCT"),
   IF('Reported Performance Table'!B863="Outdoor Luminaires",
    IF(OR('Reported Performance Table'!D863="Fuel Pump Canopy Luminaires",'Reported Performance Table'!D863="Sports Lighting"),
     IF('Reported Performance Table'!F863="Premium","Premium_Sports_and_Fuel_Pump_CCT", "Sports_and_Fuel_Pump_CCT"),
     IF('Reported Performance Table'!F863="Premium","Premium_Outdoor_CCT","Outdoor_CCT")),
    IF('Reported Performance Table'!F863="Premium","Premium_CCT","Reported_CCT"))))</f>
        <v/>
      </c>
      <c r="K863" t="str">
        <f>IF('Reported Performance Table'!D863="","",IF(J863="LUNA_CCT",VLOOKUP('Reported Performance Table'!D863,'Master List'!$B$45:$E$143,4,FALSE),"Reported_BUG"))</f>
        <v/>
      </c>
      <c r="L863" t="str">
        <f>IF('Reported Performance Table'!D863="","",IF(AND('Reported Performance Table'!$E863="Yes",OR('Reported Performance Table'!$D863='Master List'!$B$45,'Reported Performance Table'!$D863='Master List'!$B$46,'Reported Performance Table'!$D863='Master List'!$B$47,'Reported Performance Table'!$D863='Master List'!$B$49,'Reported Performance Table'!$D863='Master List'!$B$51,'Reported Performance Table'!$D863='Master List'!$B$115,'Reported Performance Table'!$D863='Master List'!$B$118,'Reported Performance Table'!$D863='Master List'!$B$142)),"LUNA_Dimming","Dimming_Capability_and_Range"))</f>
        <v/>
      </c>
    </row>
    <row r="864" spans="1:12" x14ac:dyDescent="0.25">
      <c r="A864" s="54">
        <v>871</v>
      </c>
      <c r="B864" s="55"/>
      <c r="D864" s="21" t="e">
        <f>VLOOKUP('Reported Performance Table'!C864,'Master List'!$B$22:$C$41,2,FALSE)</f>
        <v>#N/A</v>
      </c>
      <c r="E864" t="e">
        <f>VLOOKUP('Reported Performance Table'!D864,'Master List'!$B$45:$C$143,2,FALSE)</f>
        <v>#N/A</v>
      </c>
      <c r="F864" t="e">
        <f>VLOOKUP('Reported Performance Table'!C864,'Master List'!$B$22:$D$42,3,FALSE)</f>
        <v>#N/A</v>
      </c>
      <c r="G864" s="100" t="e">
        <f>VLOOKUP('Reported Performance Table'!B864,'Master List'!$B$11:$D$19,3,FALSE)</f>
        <v>#N/A</v>
      </c>
      <c r="H864" t="e">
        <f t="shared" si="13"/>
        <v>#N/A</v>
      </c>
      <c r="I864" t="e">
        <f>IF(VLOOKUP('Reported Performance Table'!D864,'Master List'!$B$45:$D$143,3,FALSE)="","No",VLOOKUP('Reported Performance Table'!D864,'Master List'!$B$45:$D$143,3,FALSE))</f>
        <v>#N/A</v>
      </c>
      <c r="J864" s="178" t="str">
        <f>IF('Reported Performance Table'!D864="","",
  IF('Reported Performance Table'!E864="Yes",
   IF('Reported Performance Table'!F864="Premium","Premium_LUNA_CCT","LUNA_CCT"),
   IF('Reported Performance Table'!B864="Outdoor Luminaires",
    IF(OR('Reported Performance Table'!D864="Fuel Pump Canopy Luminaires",'Reported Performance Table'!D864="Sports Lighting"),
     IF('Reported Performance Table'!F864="Premium","Premium_Sports_and_Fuel_Pump_CCT", "Sports_and_Fuel_Pump_CCT"),
     IF('Reported Performance Table'!F864="Premium","Premium_Outdoor_CCT","Outdoor_CCT")),
    IF('Reported Performance Table'!F864="Premium","Premium_CCT","Reported_CCT"))))</f>
        <v/>
      </c>
      <c r="K864" t="str">
        <f>IF('Reported Performance Table'!D864="","",IF(J864="LUNA_CCT",VLOOKUP('Reported Performance Table'!D864,'Master List'!$B$45:$E$143,4,FALSE),"Reported_BUG"))</f>
        <v/>
      </c>
      <c r="L864" t="str">
        <f>IF('Reported Performance Table'!D864="","",IF(AND('Reported Performance Table'!$E864="Yes",OR('Reported Performance Table'!$D864='Master List'!$B$45,'Reported Performance Table'!$D864='Master List'!$B$46,'Reported Performance Table'!$D864='Master List'!$B$47,'Reported Performance Table'!$D864='Master List'!$B$49,'Reported Performance Table'!$D864='Master List'!$B$51,'Reported Performance Table'!$D864='Master List'!$B$115,'Reported Performance Table'!$D864='Master List'!$B$118,'Reported Performance Table'!$D864='Master List'!$B$142)),"LUNA_Dimming","Dimming_Capability_and_Range"))</f>
        <v/>
      </c>
    </row>
    <row r="865" spans="1:12" x14ac:dyDescent="0.25">
      <c r="A865" s="54">
        <v>872</v>
      </c>
      <c r="B865" s="55"/>
      <c r="D865" s="21" t="e">
        <f>VLOOKUP('Reported Performance Table'!C865,'Master List'!$B$22:$C$41,2,FALSE)</f>
        <v>#N/A</v>
      </c>
      <c r="E865" t="e">
        <f>VLOOKUP('Reported Performance Table'!D865,'Master List'!$B$45:$C$143,2,FALSE)</f>
        <v>#N/A</v>
      </c>
      <c r="F865" t="e">
        <f>VLOOKUP('Reported Performance Table'!C865,'Master List'!$B$22:$D$42,3,FALSE)</f>
        <v>#N/A</v>
      </c>
      <c r="G865" s="100" t="e">
        <f>VLOOKUP('Reported Performance Table'!B865,'Master List'!$B$11:$D$19,3,FALSE)</f>
        <v>#N/A</v>
      </c>
      <c r="H865" t="e">
        <f t="shared" si="13"/>
        <v>#N/A</v>
      </c>
      <c r="I865" t="e">
        <f>IF(VLOOKUP('Reported Performance Table'!D865,'Master List'!$B$45:$D$143,3,FALSE)="","No",VLOOKUP('Reported Performance Table'!D865,'Master List'!$B$45:$D$143,3,FALSE))</f>
        <v>#N/A</v>
      </c>
      <c r="J865" s="178" t="str">
        <f>IF('Reported Performance Table'!D865="","",
  IF('Reported Performance Table'!E865="Yes",
   IF('Reported Performance Table'!F865="Premium","Premium_LUNA_CCT","LUNA_CCT"),
   IF('Reported Performance Table'!B865="Outdoor Luminaires",
    IF(OR('Reported Performance Table'!D865="Fuel Pump Canopy Luminaires",'Reported Performance Table'!D865="Sports Lighting"),
     IF('Reported Performance Table'!F865="Premium","Premium_Sports_and_Fuel_Pump_CCT", "Sports_and_Fuel_Pump_CCT"),
     IF('Reported Performance Table'!F865="Premium","Premium_Outdoor_CCT","Outdoor_CCT")),
    IF('Reported Performance Table'!F865="Premium","Premium_CCT","Reported_CCT"))))</f>
        <v/>
      </c>
      <c r="K865" t="str">
        <f>IF('Reported Performance Table'!D865="","",IF(J865="LUNA_CCT",VLOOKUP('Reported Performance Table'!D865,'Master List'!$B$45:$E$143,4,FALSE),"Reported_BUG"))</f>
        <v/>
      </c>
      <c r="L865" t="str">
        <f>IF('Reported Performance Table'!D865="","",IF(AND('Reported Performance Table'!$E865="Yes",OR('Reported Performance Table'!$D865='Master List'!$B$45,'Reported Performance Table'!$D865='Master List'!$B$46,'Reported Performance Table'!$D865='Master List'!$B$47,'Reported Performance Table'!$D865='Master List'!$B$49,'Reported Performance Table'!$D865='Master List'!$B$51,'Reported Performance Table'!$D865='Master List'!$B$115,'Reported Performance Table'!$D865='Master List'!$B$118,'Reported Performance Table'!$D865='Master List'!$B$142)),"LUNA_Dimming","Dimming_Capability_and_Range"))</f>
        <v/>
      </c>
    </row>
    <row r="866" spans="1:12" x14ac:dyDescent="0.25">
      <c r="A866" s="54">
        <v>873</v>
      </c>
      <c r="B866" s="55"/>
      <c r="D866" s="21" t="e">
        <f>VLOOKUP('Reported Performance Table'!C866,'Master List'!$B$22:$C$41,2,FALSE)</f>
        <v>#N/A</v>
      </c>
      <c r="E866" t="e">
        <f>VLOOKUP('Reported Performance Table'!D866,'Master List'!$B$45:$C$143,2,FALSE)</f>
        <v>#N/A</v>
      </c>
      <c r="F866" t="e">
        <f>VLOOKUP('Reported Performance Table'!C866,'Master List'!$B$22:$D$42,3,FALSE)</f>
        <v>#N/A</v>
      </c>
      <c r="G866" s="100" t="e">
        <f>VLOOKUP('Reported Performance Table'!B866,'Master List'!$B$11:$D$19,3,FALSE)</f>
        <v>#N/A</v>
      </c>
      <c r="H866" t="e">
        <f t="shared" si="13"/>
        <v>#N/A</v>
      </c>
      <c r="I866" t="e">
        <f>IF(VLOOKUP('Reported Performance Table'!D866,'Master List'!$B$45:$D$143,3,FALSE)="","No",VLOOKUP('Reported Performance Table'!D866,'Master List'!$B$45:$D$143,3,FALSE))</f>
        <v>#N/A</v>
      </c>
      <c r="J866" s="178" t="str">
        <f>IF('Reported Performance Table'!D866="","",
  IF('Reported Performance Table'!E866="Yes",
   IF('Reported Performance Table'!F866="Premium","Premium_LUNA_CCT","LUNA_CCT"),
   IF('Reported Performance Table'!B866="Outdoor Luminaires",
    IF(OR('Reported Performance Table'!D866="Fuel Pump Canopy Luminaires",'Reported Performance Table'!D866="Sports Lighting"),
     IF('Reported Performance Table'!F866="Premium","Premium_Sports_and_Fuel_Pump_CCT", "Sports_and_Fuel_Pump_CCT"),
     IF('Reported Performance Table'!F866="Premium","Premium_Outdoor_CCT","Outdoor_CCT")),
    IF('Reported Performance Table'!F866="Premium","Premium_CCT","Reported_CCT"))))</f>
        <v/>
      </c>
      <c r="K866" t="str">
        <f>IF('Reported Performance Table'!D866="","",IF(J866="LUNA_CCT",VLOOKUP('Reported Performance Table'!D866,'Master List'!$B$45:$E$143,4,FALSE),"Reported_BUG"))</f>
        <v/>
      </c>
      <c r="L866" t="str">
        <f>IF('Reported Performance Table'!D866="","",IF(AND('Reported Performance Table'!$E866="Yes",OR('Reported Performance Table'!$D866='Master List'!$B$45,'Reported Performance Table'!$D866='Master List'!$B$46,'Reported Performance Table'!$D866='Master List'!$B$47,'Reported Performance Table'!$D866='Master List'!$B$49,'Reported Performance Table'!$D866='Master List'!$B$51,'Reported Performance Table'!$D866='Master List'!$B$115,'Reported Performance Table'!$D866='Master List'!$B$118,'Reported Performance Table'!$D866='Master List'!$B$142)),"LUNA_Dimming","Dimming_Capability_and_Range"))</f>
        <v/>
      </c>
    </row>
    <row r="867" spans="1:12" x14ac:dyDescent="0.25">
      <c r="A867" s="54">
        <v>874</v>
      </c>
      <c r="B867" s="55"/>
      <c r="D867" s="21" t="e">
        <f>VLOOKUP('Reported Performance Table'!C867,'Master List'!$B$22:$C$41,2,FALSE)</f>
        <v>#N/A</v>
      </c>
      <c r="E867" t="e">
        <f>VLOOKUP('Reported Performance Table'!D867,'Master List'!$B$45:$C$143,2,FALSE)</f>
        <v>#N/A</v>
      </c>
      <c r="F867" t="e">
        <f>VLOOKUP('Reported Performance Table'!C867,'Master List'!$B$22:$D$42,3,FALSE)</f>
        <v>#N/A</v>
      </c>
      <c r="G867" s="100" t="e">
        <f>VLOOKUP('Reported Performance Table'!B867,'Master List'!$B$11:$D$19,3,FALSE)</f>
        <v>#N/A</v>
      </c>
      <c r="H867" t="e">
        <f t="shared" si="13"/>
        <v>#N/A</v>
      </c>
      <c r="I867" t="e">
        <f>IF(VLOOKUP('Reported Performance Table'!D867,'Master List'!$B$45:$D$143,3,FALSE)="","No",VLOOKUP('Reported Performance Table'!D867,'Master List'!$B$45:$D$143,3,FALSE))</f>
        <v>#N/A</v>
      </c>
      <c r="J867" s="178" t="str">
        <f>IF('Reported Performance Table'!D867="","",
  IF('Reported Performance Table'!E867="Yes",
   IF('Reported Performance Table'!F867="Premium","Premium_LUNA_CCT","LUNA_CCT"),
   IF('Reported Performance Table'!B867="Outdoor Luminaires",
    IF(OR('Reported Performance Table'!D867="Fuel Pump Canopy Luminaires",'Reported Performance Table'!D867="Sports Lighting"),
     IF('Reported Performance Table'!F867="Premium","Premium_Sports_and_Fuel_Pump_CCT", "Sports_and_Fuel_Pump_CCT"),
     IF('Reported Performance Table'!F867="Premium","Premium_Outdoor_CCT","Outdoor_CCT")),
    IF('Reported Performance Table'!F867="Premium","Premium_CCT","Reported_CCT"))))</f>
        <v/>
      </c>
      <c r="K867" t="str">
        <f>IF('Reported Performance Table'!D867="","",IF(J867="LUNA_CCT",VLOOKUP('Reported Performance Table'!D867,'Master List'!$B$45:$E$143,4,FALSE),"Reported_BUG"))</f>
        <v/>
      </c>
      <c r="L867" t="str">
        <f>IF('Reported Performance Table'!D867="","",IF(AND('Reported Performance Table'!$E867="Yes",OR('Reported Performance Table'!$D867='Master List'!$B$45,'Reported Performance Table'!$D867='Master List'!$B$46,'Reported Performance Table'!$D867='Master List'!$B$47,'Reported Performance Table'!$D867='Master List'!$B$49,'Reported Performance Table'!$D867='Master List'!$B$51,'Reported Performance Table'!$D867='Master List'!$B$115,'Reported Performance Table'!$D867='Master List'!$B$118,'Reported Performance Table'!$D867='Master List'!$B$142)),"LUNA_Dimming","Dimming_Capability_and_Range"))</f>
        <v/>
      </c>
    </row>
    <row r="868" spans="1:12" x14ac:dyDescent="0.25">
      <c r="A868" s="54">
        <v>875</v>
      </c>
      <c r="B868" s="55"/>
      <c r="D868" s="21" t="e">
        <f>VLOOKUP('Reported Performance Table'!C868,'Master List'!$B$22:$C$41,2,FALSE)</f>
        <v>#N/A</v>
      </c>
      <c r="E868" t="e">
        <f>VLOOKUP('Reported Performance Table'!D868,'Master List'!$B$45:$C$143,2,FALSE)</f>
        <v>#N/A</v>
      </c>
      <c r="F868" t="e">
        <f>VLOOKUP('Reported Performance Table'!C868,'Master List'!$B$22:$D$42,3,FALSE)</f>
        <v>#N/A</v>
      </c>
      <c r="G868" s="100" t="e">
        <f>VLOOKUP('Reported Performance Table'!B868,'Master List'!$B$11:$D$19,3,FALSE)</f>
        <v>#N/A</v>
      </c>
      <c r="H868" t="e">
        <f t="shared" si="13"/>
        <v>#N/A</v>
      </c>
      <c r="I868" t="e">
        <f>IF(VLOOKUP('Reported Performance Table'!D868,'Master List'!$B$45:$D$143,3,FALSE)="","No",VLOOKUP('Reported Performance Table'!D868,'Master List'!$B$45:$D$143,3,FALSE))</f>
        <v>#N/A</v>
      </c>
      <c r="J868" s="178" t="str">
        <f>IF('Reported Performance Table'!D868="","",
  IF('Reported Performance Table'!E868="Yes",
   IF('Reported Performance Table'!F868="Premium","Premium_LUNA_CCT","LUNA_CCT"),
   IF('Reported Performance Table'!B868="Outdoor Luminaires",
    IF(OR('Reported Performance Table'!D868="Fuel Pump Canopy Luminaires",'Reported Performance Table'!D868="Sports Lighting"),
     IF('Reported Performance Table'!F868="Premium","Premium_Sports_and_Fuel_Pump_CCT", "Sports_and_Fuel_Pump_CCT"),
     IF('Reported Performance Table'!F868="Premium","Premium_Outdoor_CCT","Outdoor_CCT")),
    IF('Reported Performance Table'!F868="Premium","Premium_CCT","Reported_CCT"))))</f>
        <v/>
      </c>
      <c r="K868" t="str">
        <f>IF('Reported Performance Table'!D868="","",IF(J868="LUNA_CCT",VLOOKUP('Reported Performance Table'!D868,'Master List'!$B$45:$E$143,4,FALSE),"Reported_BUG"))</f>
        <v/>
      </c>
      <c r="L868" t="str">
        <f>IF('Reported Performance Table'!D868="","",IF(AND('Reported Performance Table'!$E868="Yes",OR('Reported Performance Table'!$D868='Master List'!$B$45,'Reported Performance Table'!$D868='Master List'!$B$46,'Reported Performance Table'!$D868='Master List'!$B$47,'Reported Performance Table'!$D868='Master List'!$B$49,'Reported Performance Table'!$D868='Master List'!$B$51,'Reported Performance Table'!$D868='Master List'!$B$115,'Reported Performance Table'!$D868='Master List'!$B$118,'Reported Performance Table'!$D868='Master List'!$B$142)),"LUNA_Dimming","Dimming_Capability_and_Range"))</f>
        <v/>
      </c>
    </row>
    <row r="869" spans="1:12" x14ac:dyDescent="0.25">
      <c r="A869" s="54">
        <v>876</v>
      </c>
      <c r="B869" s="55"/>
      <c r="D869" s="21" t="e">
        <f>VLOOKUP('Reported Performance Table'!C869,'Master List'!$B$22:$C$41,2,FALSE)</f>
        <v>#N/A</v>
      </c>
      <c r="E869" t="e">
        <f>VLOOKUP('Reported Performance Table'!D869,'Master List'!$B$45:$C$143,2,FALSE)</f>
        <v>#N/A</v>
      </c>
      <c r="F869" t="e">
        <f>VLOOKUP('Reported Performance Table'!C869,'Master List'!$B$22:$D$42,3,FALSE)</f>
        <v>#N/A</v>
      </c>
      <c r="G869" s="100" t="e">
        <f>VLOOKUP('Reported Performance Table'!B869,'Master List'!$B$11:$D$19,3,FALSE)</f>
        <v>#N/A</v>
      </c>
      <c r="H869" t="e">
        <f t="shared" si="13"/>
        <v>#N/A</v>
      </c>
      <c r="I869" t="e">
        <f>IF(VLOOKUP('Reported Performance Table'!D869,'Master List'!$B$45:$D$143,3,FALSE)="","No",VLOOKUP('Reported Performance Table'!D869,'Master List'!$B$45:$D$143,3,FALSE))</f>
        <v>#N/A</v>
      </c>
      <c r="J869" s="178" t="str">
        <f>IF('Reported Performance Table'!D869="","",
  IF('Reported Performance Table'!E869="Yes",
   IF('Reported Performance Table'!F869="Premium","Premium_LUNA_CCT","LUNA_CCT"),
   IF('Reported Performance Table'!B869="Outdoor Luminaires",
    IF(OR('Reported Performance Table'!D869="Fuel Pump Canopy Luminaires",'Reported Performance Table'!D869="Sports Lighting"),
     IF('Reported Performance Table'!F869="Premium","Premium_Sports_and_Fuel_Pump_CCT", "Sports_and_Fuel_Pump_CCT"),
     IF('Reported Performance Table'!F869="Premium","Premium_Outdoor_CCT","Outdoor_CCT")),
    IF('Reported Performance Table'!F869="Premium","Premium_CCT","Reported_CCT"))))</f>
        <v/>
      </c>
      <c r="K869" t="str">
        <f>IF('Reported Performance Table'!D869="","",IF(J869="LUNA_CCT",VLOOKUP('Reported Performance Table'!D869,'Master List'!$B$45:$E$143,4,FALSE),"Reported_BUG"))</f>
        <v/>
      </c>
      <c r="L869" t="str">
        <f>IF('Reported Performance Table'!D869="","",IF(AND('Reported Performance Table'!$E869="Yes",OR('Reported Performance Table'!$D869='Master List'!$B$45,'Reported Performance Table'!$D869='Master List'!$B$46,'Reported Performance Table'!$D869='Master List'!$B$47,'Reported Performance Table'!$D869='Master List'!$B$49,'Reported Performance Table'!$D869='Master List'!$B$51,'Reported Performance Table'!$D869='Master List'!$B$115,'Reported Performance Table'!$D869='Master List'!$B$118,'Reported Performance Table'!$D869='Master List'!$B$142)),"LUNA_Dimming","Dimming_Capability_and_Range"))</f>
        <v/>
      </c>
    </row>
    <row r="870" spans="1:12" x14ac:dyDescent="0.25">
      <c r="A870" s="54">
        <v>877</v>
      </c>
      <c r="B870" s="55"/>
      <c r="D870" s="21" t="e">
        <f>VLOOKUP('Reported Performance Table'!C870,'Master List'!$B$22:$C$41,2,FALSE)</f>
        <v>#N/A</v>
      </c>
      <c r="E870" t="e">
        <f>VLOOKUP('Reported Performance Table'!D870,'Master List'!$B$45:$C$143,2,FALSE)</f>
        <v>#N/A</v>
      </c>
      <c r="F870" t="e">
        <f>VLOOKUP('Reported Performance Table'!C870,'Master List'!$B$22:$D$42,3,FALSE)</f>
        <v>#N/A</v>
      </c>
      <c r="G870" s="100" t="e">
        <f>VLOOKUP('Reported Performance Table'!B870,'Master List'!$B$11:$D$19,3,FALSE)</f>
        <v>#N/A</v>
      </c>
      <c r="H870" t="e">
        <f t="shared" si="13"/>
        <v>#N/A</v>
      </c>
      <c r="I870" t="e">
        <f>IF(VLOOKUP('Reported Performance Table'!D870,'Master List'!$B$45:$D$143,3,FALSE)="","No",VLOOKUP('Reported Performance Table'!D870,'Master List'!$B$45:$D$143,3,FALSE))</f>
        <v>#N/A</v>
      </c>
      <c r="J870" s="178" t="str">
        <f>IF('Reported Performance Table'!D870="","",
  IF('Reported Performance Table'!E870="Yes",
   IF('Reported Performance Table'!F870="Premium","Premium_LUNA_CCT","LUNA_CCT"),
   IF('Reported Performance Table'!B870="Outdoor Luminaires",
    IF(OR('Reported Performance Table'!D870="Fuel Pump Canopy Luminaires",'Reported Performance Table'!D870="Sports Lighting"),
     IF('Reported Performance Table'!F870="Premium","Premium_Sports_and_Fuel_Pump_CCT", "Sports_and_Fuel_Pump_CCT"),
     IF('Reported Performance Table'!F870="Premium","Premium_Outdoor_CCT","Outdoor_CCT")),
    IF('Reported Performance Table'!F870="Premium","Premium_CCT","Reported_CCT"))))</f>
        <v/>
      </c>
      <c r="K870" t="str">
        <f>IF('Reported Performance Table'!D870="","",IF(J870="LUNA_CCT",VLOOKUP('Reported Performance Table'!D870,'Master List'!$B$45:$E$143,4,FALSE),"Reported_BUG"))</f>
        <v/>
      </c>
      <c r="L870" t="str">
        <f>IF('Reported Performance Table'!D870="","",IF(AND('Reported Performance Table'!$E870="Yes",OR('Reported Performance Table'!$D870='Master List'!$B$45,'Reported Performance Table'!$D870='Master List'!$B$46,'Reported Performance Table'!$D870='Master List'!$B$47,'Reported Performance Table'!$D870='Master List'!$B$49,'Reported Performance Table'!$D870='Master List'!$B$51,'Reported Performance Table'!$D870='Master List'!$B$115,'Reported Performance Table'!$D870='Master List'!$B$118,'Reported Performance Table'!$D870='Master List'!$B$142)),"LUNA_Dimming","Dimming_Capability_and_Range"))</f>
        <v/>
      </c>
    </row>
    <row r="871" spans="1:12" x14ac:dyDescent="0.25">
      <c r="A871" s="54">
        <v>878</v>
      </c>
      <c r="B871" s="55"/>
      <c r="D871" s="21" t="e">
        <f>VLOOKUP('Reported Performance Table'!C871,'Master List'!$B$22:$C$41,2,FALSE)</f>
        <v>#N/A</v>
      </c>
      <c r="E871" t="e">
        <f>VLOOKUP('Reported Performance Table'!D871,'Master List'!$B$45:$C$143,2,FALSE)</f>
        <v>#N/A</v>
      </c>
      <c r="F871" t="e">
        <f>VLOOKUP('Reported Performance Table'!C871,'Master List'!$B$22:$D$42,3,FALSE)</f>
        <v>#N/A</v>
      </c>
      <c r="G871" s="100" t="e">
        <f>VLOOKUP('Reported Performance Table'!B871,'Master List'!$B$11:$D$19,3,FALSE)</f>
        <v>#N/A</v>
      </c>
      <c r="H871" t="e">
        <f t="shared" si="13"/>
        <v>#N/A</v>
      </c>
      <c r="I871" t="e">
        <f>IF(VLOOKUP('Reported Performance Table'!D871,'Master List'!$B$45:$D$143,3,FALSE)="","No",VLOOKUP('Reported Performance Table'!D871,'Master List'!$B$45:$D$143,3,FALSE))</f>
        <v>#N/A</v>
      </c>
      <c r="J871" s="178" t="str">
        <f>IF('Reported Performance Table'!D871="","",
  IF('Reported Performance Table'!E871="Yes",
   IF('Reported Performance Table'!F871="Premium","Premium_LUNA_CCT","LUNA_CCT"),
   IF('Reported Performance Table'!B871="Outdoor Luminaires",
    IF(OR('Reported Performance Table'!D871="Fuel Pump Canopy Luminaires",'Reported Performance Table'!D871="Sports Lighting"),
     IF('Reported Performance Table'!F871="Premium","Premium_Sports_and_Fuel_Pump_CCT", "Sports_and_Fuel_Pump_CCT"),
     IF('Reported Performance Table'!F871="Premium","Premium_Outdoor_CCT","Outdoor_CCT")),
    IF('Reported Performance Table'!F871="Premium","Premium_CCT","Reported_CCT"))))</f>
        <v/>
      </c>
      <c r="K871" t="str">
        <f>IF('Reported Performance Table'!D871="","",IF(J871="LUNA_CCT",VLOOKUP('Reported Performance Table'!D871,'Master List'!$B$45:$E$143,4,FALSE),"Reported_BUG"))</f>
        <v/>
      </c>
      <c r="L871" t="str">
        <f>IF('Reported Performance Table'!D871="","",IF(AND('Reported Performance Table'!$E871="Yes",OR('Reported Performance Table'!$D871='Master List'!$B$45,'Reported Performance Table'!$D871='Master List'!$B$46,'Reported Performance Table'!$D871='Master List'!$B$47,'Reported Performance Table'!$D871='Master List'!$B$49,'Reported Performance Table'!$D871='Master List'!$B$51,'Reported Performance Table'!$D871='Master List'!$B$115,'Reported Performance Table'!$D871='Master List'!$B$118,'Reported Performance Table'!$D871='Master List'!$B$142)),"LUNA_Dimming","Dimming_Capability_and_Range"))</f>
        <v/>
      </c>
    </row>
    <row r="872" spans="1:12" x14ac:dyDescent="0.25">
      <c r="A872" s="54">
        <v>879</v>
      </c>
      <c r="B872" s="55"/>
      <c r="D872" s="21" t="e">
        <f>VLOOKUP('Reported Performance Table'!C872,'Master List'!$B$22:$C$41,2,FALSE)</f>
        <v>#N/A</v>
      </c>
      <c r="E872" t="e">
        <f>VLOOKUP('Reported Performance Table'!D872,'Master List'!$B$45:$C$143,2,FALSE)</f>
        <v>#N/A</v>
      </c>
      <c r="F872" t="e">
        <f>VLOOKUP('Reported Performance Table'!C872,'Master List'!$B$22:$D$42,3,FALSE)</f>
        <v>#N/A</v>
      </c>
      <c r="G872" s="100" t="e">
        <f>VLOOKUP('Reported Performance Table'!B872,'Master List'!$B$11:$D$19,3,FALSE)</f>
        <v>#N/A</v>
      </c>
      <c r="H872" t="e">
        <f t="shared" si="13"/>
        <v>#N/A</v>
      </c>
      <c r="I872" t="e">
        <f>IF(VLOOKUP('Reported Performance Table'!D872,'Master List'!$B$45:$D$143,3,FALSE)="","No",VLOOKUP('Reported Performance Table'!D872,'Master List'!$B$45:$D$143,3,FALSE))</f>
        <v>#N/A</v>
      </c>
      <c r="J872" s="178" t="str">
        <f>IF('Reported Performance Table'!D872="","",
  IF('Reported Performance Table'!E872="Yes",
   IF('Reported Performance Table'!F872="Premium","Premium_LUNA_CCT","LUNA_CCT"),
   IF('Reported Performance Table'!B872="Outdoor Luminaires",
    IF(OR('Reported Performance Table'!D872="Fuel Pump Canopy Luminaires",'Reported Performance Table'!D872="Sports Lighting"),
     IF('Reported Performance Table'!F872="Premium","Premium_Sports_and_Fuel_Pump_CCT", "Sports_and_Fuel_Pump_CCT"),
     IF('Reported Performance Table'!F872="Premium","Premium_Outdoor_CCT","Outdoor_CCT")),
    IF('Reported Performance Table'!F872="Premium","Premium_CCT","Reported_CCT"))))</f>
        <v/>
      </c>
      <c r="K872" t="str">
        <f>IF('Reported Performance Table'!D872="","",IF(J872="LUNA_CCT",VLOOKUP('Reported Performance Table'!D872,'Master List'!$B$45:$E$143,4,FALSE),"Reported_BUG"))</f>
        <v/>
      </c>
      <c r="L872" t="str">
        <f>IF('Reported Performance Table'!D872="","",IF(AND('Reported Performance Table'!$E872="Yes",OR('Reported Performance Table'!$D872='Master List'!$B$45,'Reported Performance Table'!$D872='Master List'!$B$46,'Reported Performance Table'!$D872='Master List'!$B$47,'Reported Performance Table'!$D872='Master List'!$B$49,'Reported Performance Table'!$D872='Master List'!$B$51,'Reported Performance Table'!$D872='Master List'!$B$115,'Reported Performance Table'!$D872='Master List'!$B$118,'Reported Performance Table'!$D872='Master List'!$B$142)),"LUNA_Dimming","Dimming_Capability_and_Range"))</f>
        <v/>
      </c>
    </row>
    <row r="873" spans="1:12" x14ac:dyDescent="0.25">
      <c r="A873" s="54">
        <v>880</v>
      </c>
      <c r="B873" s="55"/>
      <c r="D873" s="21" t="e">
        <f>VLOOKUP('Reported Performance Table'!C873,'Master List'!$B$22:$C$41,2,FALSE)</f>
        <v>#N/A</v>
      </c>
      <c r="E873" t="e">
        <f>VLOOKUP('Reported Performance Table'!D873,'Master List'!$B$45:$C$143,2,FALSE)</f>
        <v>#N/A</v>
      </c>
      <c r="F873" t="e">
        <f>VLOOKUP('Reported Performance Table'!C873,'Master List'!$B$22:$D$42,3,FALSE)</f>
        <v>#N/A</v>
      </c>
      <c r="G873" s="100" t="e">
        <f>VLOOKUP('Reported Performance Table'!B873,'Master List'!$B$11:$D$19,3,FALSE)</f>
        <v>#N/A</v>
      </c>
      <c r="H873" t="e">
        <f t="shared" si="13"/>
        <v>#N/A</v>
      </c>
      <c r="I873" t="e">
        <f>IF(VLOOKUP('Reported Performance Table'!D873,'Master List'!$B$45:$D$143,3,FALSE)="","No",VLOOKUP('Reported Performance Table'!D873,'Master List'!$B$45:$D$143,3,FALSE))</f>
        <v>#N/A</v>
      </c>
      <c r="J873" s="178" t="str">
        <f>IF('Reported Performance Table'!D873="","",
  IF('Reported Performance Table'!E873="Yes",
   IF('Reported Performance Table'!F873="Premium","Premium_LUNA_CCT","LUNA_CCT"),
   IF('Reported Performance Table'!B873="Outdoor Luminaires",
    IF(OR('Reported Performance Table'!D873="Fuel Pump Canopy Luminaires",'Reported Performance Table'!D873="Sports Lighting"),
     IF('Reported Performance Table'!F873="Premium","Premium_Sports_and_Fuel_Pump_CCT", "Sports_and_Fuel_Pump_CCT"),
     IF('Reported Performance Table'!F873="Premium","Premium_Outdoor_CCT","Outdoor_CCT")),
    IF('Reported Performance Table'!F873="Premium","Premium_CCT","Reported_CCT"))))</f>
        <v/>
      </c>
      <c r="K873" t="str">
        <f>IF('Reported Performance Table'!D873="","",IF(J873="LUNA_CCT",VLOOKUP('Reported Performance Table'!D873,'Master List'!$B$45:$E$143,4,FALSE),"Reported_BUG"))</f>
        <v/>
      </c>
      <c r="L873" t="str">
        <f>IF('Reported Performance Table'!D873="","",IF(AND('Reported Performance Table'!$E873="Yes",OR('Reported Performance Table'!$D873='Master List'!$B$45,'Reported Performance Table'!$D873='Master List'!$B$46,'Reported Performance Table'!$D873='Master List'!$B$47,'Reported Performance Table'!$D873='Master List'!$B$49,'Reported Performance Table'!$D873='Master List'!$B$51,'Reported Performance Table'!$D873='Master List'!$B$115,'Reported Performance Table'!$D873='Master List'!$B$118,'Reported Performance Table'!$D873='Master List'!$B$142)),"LUNA_Dimming","Dimming_Capability_and_Range"))</f>
        <v/>
      </c>
    </row>
    <row r="874" spans="1:12" x14ac:dyDescent="0.25">
      <c r="A874" s="54">
        <v>881</v>
      </c>
      <c r="B874" s="55"/>
      <c r="D874" s="21" t="e">
        <f>VLOOKUP('Reported Performance Table'!C874,'Master List'!$B$22:$C$41,2,FALSE)</f>
        <v>#N/A</v>
      </c>
      <c r="E874" t="e">
        <f>VLOOKUP('Reported Performance Table'!D874,'Master List'!$B$45:$C$143,2,FALSE)</f>
        <v>#N/A</v>
      </c>
      <c r="F874" t="e">
        <f>VLOOKUP('Reported Performance Table'!C874,'Master List'!$B$22:$D$42,3,FALSE)</f>
        <v>#N/A</v>
      </c>
      <c r="G874" s="100" t="e">
        <f>VLOOKUP('Reported Performance Table'!B874,'Master List'!$B$11:$D$19,3,FALSE)</f>
        <v>#N/A</v>
      </c>
      <c r="H874" t="e">
        <f t="shared" si="13"/>
        <v>#N/A</v>
      </c>
      <c r="I874" t="e">
        <f>IF(VLOOKUP('Reported Performance Table'!D874,'Master List'!$B$45:$D$143,3,FALSE)="","No",VLOOKUP('Reported Performance Table'!D874,'Master List'!$B$45:$D$143,3,FALSE))</f>
        <v>#N/A</v>
      </c>
      <c r="J874" s="178" t="str">
        <f>IF('Reported Performance Table'!D874="","",
  IF('Reported Performance Table'!E874="Yes",
   IF('Reported Performance Table'!F874="Premium","Premium_LUNA_CCT","LUNA_CCT"),
   IF('Reported Performance Table'!B874="Outdoor Luminaires",
    IF(OR('Reported Performance Table'!D874="Fuel Pump Canopy Luminaires",'Reported Performance Table'!D874="Sports Lighting"),
     IF('Reported Performance Table'!F874="Premium","Premium_Sports_and_Fuel_Pump_CCT", "Sports_and_Fuel_Pump_CCT"),
     IF('Reported Performance Table'!F874="Premium","Premium_Outdoor_CCT","Outdoor_CCT")),
    IF('Reported Performance Table'!F874="Premium","Premium_CCT","Reported_CCT"))))</f>
        <v/>
      </c>
      <c r="K874" t="str">
        <f>IF('Reported Performance Table'!D874="","",IF(J874="LUNA_CCT",VLOOKUP('Reported Performance Table'!D874,'Master List'!$B$45:$E$143,4,FALSE),"Reported_BUG"))</f>
        <v/>
      </c>
      <c r="L874" t="str">
        <f>IF('Reported Performance Table'!D874="","",IF(AND('Reported Performance Table'!$E874="Yes",OR('Reported Performance Table'!$D874='Master List'!$B$45,'Reported Performance Table'!$D874='Master List'!$B$46,'Reported Performance Table'!$D874='Master List'!$B$47,'Reported Performance Table'!$D874='Master List'!$B$49,'Reported Performance Table'!$D874='Master List'!$B$51,'Reported Performance Table'!$D874='Master List'!$B$115,'Reported Performance Table'!$D874='Master List'!$B$118,'Reported Performance Table'!$D874='Master List'!$B$142)),"LUNA_Dimming","Dimming_Capability_and_Range"))</f>
        <v/>
      </c>
    </row>
    <row r="875" spans="1:12" x14ac:dyDescent="0.25">
      <c r="A875" s="54">
        <v>882</v>
      </c>
      <c r="B875" s="55"/>
      <c r="D875" s="21" t="e">
        <f>VLOOKUP('Reported Performance Table'!C875,'Master List'!$B$22:$C$41,2,FALSE)</f>
        <v>#N/A</v>
      </c>
      <c r="E875" t="e">
        <f>VLOOKUP('Reported Performance Table'!D875,'Master List'!$B$45:$C$143,2,FALSE)</f>
        <v>#N/A</v>
      </c>
      <c r="F875" t="e">
        <f>VLOOKUP('Reported Performance Table'!C875,'Master List'!$B$22:$D$42,3,FALSE)</f>
        <v>#N/A</v>
      </c>
      <c r="G875" s="100" t="e">
        <f>VLOOKUP('Reported Performance Table'!B875,'Master List'!$B$11:$D$19,3,FALSE)</f>
        <v>#N/A</v>
      </c>
      <c r="H875" t="e">
        <f t="shared" si="13"/>
        <v>#N/A</v>
      </c>
      <c r="I875" t="e">
        <f>IF(VLOOKUP('Reported Performance Table'!D875,'Master List'!$B$45:$D$143,3,FALSE)="","No",VLOOKUP('Reported Performance Table'!D875,'Master List'!$B$45:$D$143,3,FALSE))</f>
        <v>#N/A</v>
      </c>
      <c r="J875" s="178" t="str">
        <f>IF('Reported Performance Table'!D875="","",
  IF('Reported Performance Table'!E875="Yes",
   IF('Reported Performance Table'!F875="Premium","Premium_LUNA_CCT","LUNA_CCT"),
   IF('Reported Performance Table'!B875="Outdoor Luminaires",
    IF(OR('Reported Performance Table'!D875="Fuel Pump Canopy Luminaires",'Reported Performance Table'!D875="Sports Lighting"),
     IF('Reported Performance Table'!F875="Premium","Premium_Sports_and_Fuel_Pump_CCT", "Sports_and_Fuel_Pump_CCT"),
     IF('Reported Performance Table'!F875="Premium","Premium_Outdoor_CCT","Outdoor_CCT")),
    IF('Reported Performance Table'!F875="Premium","Premium_CCT","Reported_CCT"))))</f>
        <v/>
      </c>
      <c r="K875" t="str">
        <f>IF('Reported Performance Table'!D875="","",IF(J875="LUNA_CCT",VLOOKUP('Reported Performance Table'!D875,'Master List'!$B$45:$E$143,4,FALSE),"Reported_BUG"))</f>
        <v/>
      </c>
      <c r="L875" t="str">
        <f>IF('Reported Performance Table'!D875="","",IF(AND('Reported Performance Table'!$E875="Yes",OR('Reported Performance Table'!$D875='Master List'!$B$45,'Reported Performance Table'!$D875='Master List'!$B$46,'Reported Performance Table'!$D875='Master List'!$B$47,'Reported Performance Table'!$D875='Master List'!$B$49,'Reported Performance Table'!$D875='Master List'!$B$51,'Reported Performance Table'!$D875='Master List'!$B$115,'Reported Performance Table'!$D875='Master List'!$B$118,'Reported Performance Table'!$D875='Master List'!$B$142)),"LUNA_Dimming","Dimming_Capability_and_Range"))</f>
        <v/>
      </c>
    </row>
    <row r="876" spans="1:12" x14ac:dyDescent="0.25">
      <c r="A876" s="54">
        <v>883</v>
      </c>
      <c r="B876" s="55"/>
      <c r="D876" s="21" t="e">
        <f>VLOOKUP('Reported Performance Table'!C876,'Master List'!$B$22:$C$41,2,FALSE)</f>
        <v>#N/A</v>
      </c>
      <c r="E876" t="e">
        <f>VLOOKUP('Reported Performance Table'!D876,'Master List'!$B$45:$C$143,2,FALSE)</f>
        <v>#N/A</v>
      </c>
      <c r="F876" t="e">
        <f>VLOOKUP('Reported Performance Table'!C876,'Master List'!$B$22:$D$42,3,FALSE)</f>
        <v>#N/A</v>
      </c>
      <c r="G876" s="100" t="e">
        <f>VLOOKUP('Reported Performance Table'!B876,'Master List'!$B$11:$D$19,3,FALSE)</f>
        <v>#N/A</v>
      </c>
      <c r="H876" t="e">
        <f t="shared" si="13"/>
        <v>#N/A</v>
      </c>
      <c r="I876" t="e">
        <f>IF(VLOOKUP('Reported Performance Table'!D876,'Master List'!$B$45:$D$143,3,FALSE)="","No",VLOOKUP('Reported Performance Table'!D876,'Master List'!$B$45:$D$143,3,FALSE))</f>
        <v>#N/A</v>
      </c>
      <c r="J876" s="178" t="str">
        <f>IF('Reported Performance Table'!D876="","",
  IF('Reported Performance Table'!E876="Yes",
   IF('Reported Performance Table'!F876="Premium","Premium_LUNA_CCT","LUNA_CCT"),
   IF('Reported Performance Table'!B876="Outdoor Luminaires",
    IF(OR('Reported Performance Table'!D876="Fuel Pump Canopy Luminaires",'Reported Performance Table'!D876="Sports Lighting"),
     IF('Reported Performance Table'!F876="Premium","Premium_Sports_and_Fuel_Pump_CCT", "Sports_and_Fuel_Pump_CCT"),
     IF('Reported Performance Table'!F876="Premium","Premium_Outdoor_CCT","Outdoor_CCT")),
    IF('Reported Performance Table'!F876="Premium","Premium_CCT","Reported_CCT"))))</f>
        <v/>
      </c>
      <c r="K876" t="str">
        <f>IF('Reported Performance Table'!D876="","",IF(J876="LUNA_CCT",VLOOKUP('Reported Performance Table'!D876,'Master List'!$B$45:$E$143,4,FALSE),"Reported_BUG"))</f>
        <v/>
      </c>
      <c r="L876" t="str">
        <f>IF('Reported Performance Table'!D876="","",IF(AND('Reported Performance Table'!$E876="Yes",OR('Reported Performance Table'!$D876='Master List'!$B$45,'Reported Performance Table'!$D876='Master List'!$B$46,'Reported Performance Table'!$D876='Master List'!$B$47,'Reported Performance Table'!$D876='Master List'!$B$49,'Reported Performance Table'!$D876='Master List'!$B$51,'Reported Performance Table'!$D876='Master List'!$B$115,'Reported Performance Table'!$D876='Master List'!$B$118,'Reported Performance Table'!$D876='Master List'!$B$142)),"LUNA_Dimming","Dimming_Capability_and_Range"))</f>
        <v/>
      </c>
    </row>
    <row r="877" spans="1:12" x14ac:dyDescent="0.25">
      <c r="A877" s="54">
        <v>884</v>
      </c>
      <c r="B877" s="55"/>
      <c r="D877" s="21" t="e">
        <f>VLOOKUP('Reported Performance Table'!C877,'Master List'!$B$22:$C$41,2,FALSE)</f>
        <v>#N/A</v>
      </c>
      <c r="E877" t="e">
        <f>VLOOKUP('Reported Performance Table'!D877,'Master List'!$B$45:$C$143,2,FALSE)</f>
        <v>#N/A</v>
      </c>
      <c r="F877" t="e">
        <f>VLOOKUP('Reported Performance Table'!C877,'Master List'!$B$22:$D$42,3,FALSE)</f>
        <v>#N/A</v>
      </c>
      <c r="G877" s="100" t="e">
        <f>VLOOKUP('Reported Performance Table'!B877,'Master List'!$B$11:$D$19,3,FALSE)</f>
        <v>#N/A</v>
      </c>
      <c r="H877" t="e">
        <f t="shared" si="13"/>
        <v>#N/A</v>
      </c>
      <c r="I877" t="e">
        <f>IF(VLOOKUP('Reported Performance Table'!D877,'Master List'!$B$45:$D$143,3,FALSE)="","No",VLOOKUP('Reported Performance Table'!D877,'Master List'!$B$45:$D$143,3,FALSE))</f>
        <v>#N/A</v>
      </c>
      <c r="J877" s="178" t="str">
        <f>IF('Reported Performance Table'!D877="","",
  IF('Reported Performance Table'!E877="Yes",
   IF('Reported Performance Table'!F877="Premium","Premium_LUNA_CCT","LUNA_CCT"),
   IF('Reported Performance Table'!B877="Outdoor Luminaires",
    IF(OR('Reported Performance Table'!D877="Fuel Pump Canopy Luminaires",'Reported Performance Table'!D877="Sports Lighting"),
     IF('Reported Performance Table'!F877="Premium","Premium_Sports_and_Fuel_Pump_CCT", "Sports_and_Fuel_Pump_CCT"),
     IF('Reported Performance Table'!F877="Premium","Premium_Outdoor_CCT","Outdoor_CCT")),
    IF('Reported Performance Table'!F877="Premium","Premium_CCT","Reported_CCT"))))</f>
        <v/>
      </c>
      <c r="K877" t="str">
        <f>IF('Reported Performance Table'!D877="","",IF(J877="LUNA_CCT",VLOOKUP('Reported Performance Table'!D877,'Master List'!$B$45:$E$143,4,FALSE),"Reported_BUG"))</f>
        <v/>
      </c>
      <c r="L877" t="str">
        <f>IF('Reported Performance Table'!D877="","",IF(AND('Reported Performance Table'!$E877="Yes",OR('Reported Performance Table'!$D877='Master List'!$B$45,'Reported Performance Table'!$D877='Master List'!$B$46,'Reported Performance Table'!$D877='Master List'!$B$47,'Reported Performance Table'!$D877='Master List'!$B$49,'Reported Performance Table'!$D877='Master List'!$B$51,'Reported Performance Table'!$D877='Master List'!$B$115,'Reported Performance Table'!$D877='Master List'!$B$118,'Reported Performance Table'!$D877='Master List'!$B$142)),"LUNA_Dimming","Dimming_Capability_and_Range"))</f>
        <v/>
      </c>
    </row>
    <row r="878" spans="1:12" x14ac:dyDescent="0.25">
      <c r="A878" s="54">
        <v>885</v>
      </c>
      <c r="B878" s="55"/>
      <c r="D878" s="21" t="e">
        <f>VLOOKUP('Reported Performance Table'!C878,'Master List'!$B$22:$C$41,2,FALSE)</f>
        <v>#N/A</v>
      </c>
      <c r="E878" t="e">
        <f>VLOOKUP('Reported Performance Table'!D878,'Master List'!$B$45:$C$143,2,FALSE)</f>
        <v>#N/A</v>
      </c>
      <c r="F878" t="e">
        <f>VLOOKUP('Reported Performance Table'!C878,'Master List'!$B$22:$D$42,3,FALSE)</f>
        <v>#N/A</v>
      </c>
      <c r="G878" s="100" t="e">
        <f>VLOOKUP('Reported Performance Table'!B878,'Master List'!$B$11:$D$19,3,FALSE)</f>
        <v>#N/A</v>
      </c>
      <c r="H878" t="e">
        <f t="shared" si="13"/>
        <v>#N/A</v>
      </c>
      <c r="I878" t="e">
        <f>IF(VLOOKUP('Reported Performance Table'!D878,'Master List'!$B$45:$D$143,3,FALSE)="","No",VLOOKUP('Reported Performance Table'!D878,'Master List'!$B$45:$D$143,3,FALSE))</f>
        <v>#N/A</v>
      </c>
      <c r="J878" s="178" t="str">
        <f>IF('Reported Performance Table'!D878="","",
  IF('Reported Performance Table'!E878="Yes",
   IF('Reported Performance Table'!F878="Premium","Premium_LUNA_CCT","LUNA_CCT"),
   IF('Reported Performance Table'!B878="Outdoor Luminaires",
    IF(OR('Reported Performance Table'!D878="Fuel Pump Canopy Luminaires",'Reported Performance Table'!D878="Sports Lighting"),
     IF('Reported Performance Table'!F878="Premium","Premium_Sports_and_Fuel_Pump_CCT", "Sports_and_Fuel_Pump_CCT"),
     IF('Reported Performance Table'!F878="Premium","Premium_Outdoor_CCT","Outdoor_CCT")),
    IF('Reported Performance Table'!F878="Premium","Premium_CCT","Reported_CCT"))))</f>
        <v/>
      </c>
      <c r="K878" t="str">
        <f>IF('Reported Performance Table'!D878="","",IF(J878="LUNA_CCT",VLOOKUP('Reported Performance Table'!D878,'Master List'!$B$45:$E$143,4,FALSE),"Reported_BUG"))</f>
        <v/>
      </c>
      <c r="L878" t="str">
        <f>IF('Reported Performance Table'!D878="","",IF(AND('Reported Performance Table'!$E878="Yes",OR('Reported Performance Table'!$D878='Master List'!$B$45,'Reported Performance Table'!$D878='Master List'!$B$46,'Reported Performance Table'!$D878='Master List'!$B$47,'Reported Performance Table'!$D878='Master List'!$B$49,'Reported Performance Table'!$D878='Master List'!$B$51,'Reported Performance Table'!$D878='Master List'!$B$115,'Reported Performance Table'!$D878='Master List'!$B$118,'Reported Performance Table'!$D878='Master List'!$B$142)),"LUNA_Dimming","Dimming_Capability_and_Range"))</f>
        <v/>
      </c>
    </row>
    <row r="879" spans="1:12" x14ac:dyDescent="0.25">
      <c r="A879" s="54">
        <v>886</v>
      </c>
      <c r="B879" s="55"/>
      <c r="D879" s="21" t="e">
        <f>VLOOKUP('Reported Performance Table'!C879,'Master List'!$B$22:$C$41,2,FALSE)</f>
        <v>#N/A</v>
      </c>
      <c r="E879" t="e">
        <f>VLOOKUP('Reported Performance Table'!D879,'Master List'!$B$45:$C$143,2,FALSE)</f>
        <v>#N/A</v>
      </c>
      <c r="F879" t="e">
        <f>VLOOKUP('Reported Performance Table'!C879,'Master List'!$B$22:$D$42,3,FALSE)</f>
        <v>#N/A</v>
      </c>
      <c r="G879" s="100" t="e">
        <f>VLOOKUP('Reported Performance Table'!B879,'Master List'!$B$11:$D$19,3,FALSE)</f>
        <v>#N/A</v>
      </c>
      <c r="H879" t="e">
        <f t="shared" si="13"/>
        <v>#N/A</v>
      </c>
      <c r="I879" t="e">
        <f>IF(VLOOKUP('Reported Performance Table'!D879,'Master List'!$B$45:$D$143,3,FALSE)="","No",VLOOKUP('Reported Performance Table'!D879,'Master List'!$B$45:$D$143,3,FALSE))</f>
        <v>#N/A</v>
      </c>
      <c r="J879" s="178" t="str">
        <f>IF('Reported Performance Table'!D879="","",
  IF('Reported Performance Table'!E879="Yes",
   IF('Reported Performance Table'!F879="Premium","Premium_LUNA_CCT","LUNA_CCT"),
   IF('Reported Performance Table'!B879="Outdoor Luminaires",
    IF(OR('Reported Performance Table'!D879="Fuel Pump Canopy Luminaires",'Reported Performance Table'!D879="Sports Lighting"),
     IF('Reported Performance Table'!F879="Premium","Premium_Sports_and_Fuel_Pump_CCT", "Sports_and_Fuel_Pump_CCT"),
     IF('Reported Performance Table'!F879="Premium","Premium_Outdoor_CCT","Outdoor_CCT")),
    IF('Reported Performance Table'!F879="Premium","Premium_CCT","Reported_CCT"))))</f>
        <v/>
      </c>
      <c r="K879" t="str">
        <f>IF('Reported Performance Table'!D879="","",IF(J879="LUNA_CCT",VLOOKUP('Reported Performance Table'!D879,'Master List'!$B$45:$E$143,4,FALSE),"Reported_BUG"))</f>
        <v/>
      </c>
      <c r="L879" t="str">
        <f>IF('Reported Performance Table'!D879="","",IF(AND('Reported Performance Table'!$E879="Yes",OR('Reported Performance Table'!$D879='Master List'!$B$45,'Reported Performance Table'!$D879='Master List'!$B$46,'Reported Performance Table'!$D879='Master List'!$B$47,'Reported Performance Table'!$D879='Master List'!$B$49,'Reported Performance Table'!$D879='Master List'!$B$51,'Reported Performance Table'!$D879='Master List'!$B$115,'Reported Performance Table'!$D879='Master List'!$B$118,'Reported Performance Table'!$D879='Master List'!$B$142)),"LUNA_Dimming","Dimming_Capability_and_Range"))</f>
        <v/>
      </c>
    </row>
    <row r="880" spans="1:12" x14ac:dyDescent="0.25">
      <c r="A880" s="54">
        <v>887</v>
      </c>
      <c r="B880" s="55"/>
      <c r="D880" s="21" t="e">
        <f>VLOOKUP('Reported Performance Table'!C880,'Master List'!$B$22:$C$41,2,FALSE)</f>
        <v>#N/A</v>
      </c>
      <c r="E880" t="e">
        <f>VLOOKUP('Reported Performance Table'!D880,'Master List'!$B$45:$C$143,2,FALSE)</f>
        <v>#N/A</v>
      </c>
      <c r="F880" t="e">
        <f>VLOOKUP('Reported Performance Table'!C880,'Master List'!$B$22:$D$42,3,FALSE)</f>
        <v>#N/A</v>
      </c>
      <c r="G880" s="100" t="e">
        <f>VLOOKUP('Reported Performance Table'!B880,'Master List'!$B$11:$D$19,3,FALSE)</f>
        <v>#N/A</v>
      </c>
      <c r="H880" t="e">
        <f t="shared" si="13"/>
        <v>#N/A</v>
      </c>
      <c r="I880" t="e">
        <f>IF(VLOOKUP('Reported Performance Table'!D880,'Master List'!$B$45:$D$143,3,FALSE)="","No",VLOOKUP('Reported Performance Table'!D880,'Master List'!$B$45:$D$143,3,FALSE))</f>
        <v>#N/A</v>
      </c>
      <c r="J880" s="178" t="str">
        <f>IF('Reported Performance Table'!D880="","",
  IF('Reported Performance Table'!E880="Yes",
   IF('Reported Performance Table'!F880="Premium","Premium_LUNA_CCT","LUNA_CCT"),
   IF('Reported Performance Table'!B880="Outdoor Luminaires",
    IF(OR('Reported Performance Table'!D880="Fuel Pump Canopy Luminaires",'Reported Performance Table'!D880="Sports Lighting"),
     IF('Reported Performance Table'!F880="Premium","Premium_Sports_and_Fuel_Pump_CCT", "Sports_and_Fuel_Pump_CCT"),
     IF('Reported Performance Table'!F880="Premium","Premium_Outdoor_CCT","Outdoor_CCT")),
    IF('Reported Performance Table'!F880="Premium","Premium_CCT","Reported_CCT"))))</f>
        <v/>
      </c>
      <c r="K880" t="str">
        <f>IF('Reported Performance Table'!D880="","",IF(J880="LUNA_CCT",VLOOKUP('Reported Performance Table'!D880,'Master List'!$B$45:$E$143,4,FALSE),"Reported_BUG"))</f>
        <v/>
      </c>
      <c r="L880" t="str">
        <f>IF('Reported Performance Table'!D880="","",IF(AND('Reported Performance Table'!$E880="Yes",OR('Reported Performance Table'!$D880='Master List'!$B$45,'Reported Performance Table'!$D880='Master List'!$B$46,'Reported Performance Table'!$D880='Master List'!$B$47,'Reported Performance Table'!$D880='Master List'!$B$49,'Reported Performance Table'!$D880='Master List'!$B$51,'Reported Performance Table'!$D880='Master List'!$B$115,'Reported Performance Table'!$D880='Master List'!$B$118,'Reported Performance Table'!$D880='Master List'!$B$142)),"LUNA_Dimming","Dimming_Capability_and_Range"))</f>
        <v/>
      </c>
    </row>
    <row r="881" spans="1:12" x14ac:dyDescent="0.25">
      <c r="A881" s="54">
        <v>888</v>
      </c>
      <c r="B881" s="55"/>
      <c r="D881" s="21" t="e">
        <f>VLOOKUP('Reported Performance Table'!C881,'Master List'!$B$22:$C$41,2,FALSE)</f>
        <v>#N/A</v>
      </c>
      <c r="E881" t="e">
        <f>VLOOKUP('Reported Performance Table'!D881,'Master List'!$B$45:$C$143,2,FALSE)</f>
        <v>#N/A</v>
      </c>
      <c r="F881" t="e">
        <f>VLOOKUP('Reported Performance Table'!C881,'Master List'!$B$22:$D$42,3,FALSE)</f>
        <v>#N/A</v>
      </c>
      <c r="G881" s="100" t="e">
        <f>VLOOKUP('Reported Performance Table'!B881,'Master List'!$B$11:$D$19,3,FALSE)</f>
        <v>#N/A</v>
      </c>
      <c r="H881" t="e">
        <f t="shared" si="13"/>
        <v>#N/A</v>
      </c>
      <c r="I881" t="e">
        <f>IF(VLOOKUP('Reported Performance Table'!D881,'Master List'!$B$45:$D$143,3,FALSE)="","No",VLOOKUP('Reported Performance Table'!D881,'Master List'!$B$45:$D$143,3,FALSE))</f>
        <v>#N/A</v>
      </c>
      <c r="J881" s="178" t="str">
        <f>IF('Reported Performance Table'!D881="","",
  IF('Reported Performance Table'!E881="Yes",
   IF('Reported Performance Table'!F881="Premium","Premium_LUNA_CCT","LUNA_CCT"),
   IF('Reported Performance Table'!B881="Outdoor Luminaires",
    IF(OR('Reported Performance Table'!D881="Fuel Pump Canopy Luminaires",'Reported Performance Table'!D881="Sports Lighting"),
     IF('Reported Performance Table'!F881="Premium","Premium_Sports_and_Fuel_Pump_CCT", "Sports_and_Fuel_Pump_CCT"),
     IF('Reported Performance Table'!F881="Premium","Premium_Outdoor_CCT","Outdoor_CCT")),
    IF('Reported Performance Table'!F881="Premium","Premium_CCT","Reported_CCT"))))</f>
        <v/>
      </c>
      <c r="K881" t="str">
        <f>IF('Reported Performance Table'!D881="","",IF(J881="LUNA_CCT",VLOOKUP('Reported Performance Table'!D881,'Master List'!$B$45:$E$143,4,FALSE),"Reported_BUG"))</f>
        <v/>
      </c>
      <c r="L881" t="str">
        <f>IF('Reported Performance Table'!D881="","",IF(AND('Reported Performance Table'!$E881="Yes",OR('Reported Performance Table'!$D881='Master List'!$B$45,'Reported Performance Table'!$D881='Master List'!$B$46,'Reported Performance Table'!$D881='Master List'!$B$47,'Reported Performance Table'!$D881='Master List'!$B$49,'Reported Performance Table'!$D881='Master List'!$B$51,'Reported Performance Table'!$D881='Master List'!$B$115,'Reported Performance Table'!$D881='Master List'!$B$118,'Reported Performance Table'!$D881='Master List'!$B$142)),"LUNA_Dimming","Dimming_Capability_and_Range"))</f>
        <v/>
      </c>
    </row>
    <row r="882" spans="1:12" x14ac:dyDescent="0.25">
      <c r="A882" s="54">
        <v>889</v>
      </c>
      <c r="B882" s="55"/>
      <c r="D882" s="21" t="e">
        <f>VLOOKUP('Reported Performance Table'!C882,'Master List'!$B$22:$C$41,2,FALSE)</f>
        <v>#N/A</v>
      </c>
      <c r="E882" t="e">
        <f>VLOOKUP('Reported Performance Table'!D882,'Master List'!$B$45:$C$143,2,FALSE)</f>
        <v>#N/A</v>
      </c>
      <c r="F882" t="e">
        <f>VLOOKUP('Reported Performance Table'!C882,'Master List'!$B$22:$D$42,3,FALSE)</f>
        <v>#N/A</v>
      </c>
      <c r="G882" s="100" t="e">
        <f>VLOOKUP('Reported Performance Table'!B882,'Master List'!$B$11:$D$19,3,FALSE)</f>
        <v>#N/A</v>
      </c>
      <c r="H882" t="e">
        <f t="shared" si="13"/>
        <v>#N/A</v>
      </c>
      <c r="I882" t="e">
        <f>IF(VLOOKUP('Reported Performance Table'!D882,'Master List'!$B$45:$D$143,3,FALSE)="","No",VLOOKUP('Reported Performance Table'!D882,'Master List'!$B$45:$D$143,3,FALSE))</f>
        <v>#N/A</v>
      </c>
      <c r="J882" s="178" t="str">
        <f>IF('Reported Performance Table'!D882="","",
  IF('Reported Performance Table'!E882="Yes",
   IF('Reported Performance Table'!F882="Premium","Premium_LUNA_CCT","LUNA_CCT"),
   IF('Reported Performance Table'!B882="Outdoor Luminaires",
    IF(OR('Reported Performance Table'!D882="Fuel Pump Canopy Luminaires",'Reported Performance Table'!D882="Sports Lighting"),
     IF('Reported Performance Table'!F882="Premium","Premium_Sports_and_Fuel_Pump_CCT", "Sports_and_Fuel_Pump_CCT"),
     IF('Reported Performance Table'!F882="Premium","Premium_Outdoor_CCT","Outdoor_CCT")),
    IF('Reported Performance Table'!F882="Premium","Premium_CCT","Reported_CCT"))))</f>
        <v/>
      </c>
      <c r="K882" t="str">
        <f>IF('Reported Performance Table'!D882="","",IF(J882="LUNA_CCT",VLOOKUP('Reported Performance Table'!D882,'Master List'!$B$45:$E$143,4,FALSE),"Reported_BUG"))</f>
        <v/>
      </c>
      <c r="L882" t="str">
        <f>IF('Reported Performance Table'!D882="","",IF(AND('Reported Performance Table'!$E882="Yes",OR('Reported Performance Table'!$D882='Master List'!$B$45,'Reported Performance Table'!$D882='Master List'!$B$46,'Reported Performance Table'!$D882='Master List'!$B$47,'Reported Performance Table'!$D882='Master List'!$B$49,'Reported Performance Table'!$D882='Master List'!$B$51,'Reported Performance Table'!$D882='Master List'!$B$115,'Reported Performance Table'!$D882='Master List'!$B$118,'Reported Performance Table'!$D882='Master List'!$B$142)),"LUNA_Dimming","Dimming_Capability_and_Range"))</f>
        <v/>
      </c>
    </row>
    <row r="883" spans="1:12" x14ac:dyDescent="0.25">
      <c r="A883" s="54">
        <v>890</v>
      </c>
      <c r="B883" s="55"/>
      <c r="D883" s="21" t="e">
        <f>VLOOKUP('Reported Performance Table'!C883,'Master List'!$B$22:$C$41,2,FALSE)</f>
        <v>#N/A</v>
      </c>
      <c r="E883" t="e">
        <f>VLOOKUP('Reported Performance Table'!D883,'Master List'!$B$45:$C$143,2,FALSE)</f>
        <v>#N/A</v>
      </c>
      <c r="F883" t="e">
        <f>VLOOKUP('Reported Performance Table'!C883,'Master List'!$B$22:$D$42,3,FALSE)</f>
        <v>#N/A</v>
      </c>
      <c r="G883" s="100" t="e">
        <f>VLOOKUP('Reported Performance Table'!B883,'Master List'!$B$11:$D$19,3,FALSE)</f>
        <v>#N/A</v>
      </c>
      <c r="H883" t="e">
        <f t="shared" si="13"/>
        <v>#N/A</v>
      </c>
      <c r="I883" t="e">
        <f>IF(VLOOKUP('Reported Performance Table'!D883,'Master List'!$B$45:$D$143,3,FALSE)="","No",VLOOKUP('Reported Performance Table'!D883,'Master List'!$B$45:$D$143,3,FALSE))</f>
        <v>#N/A</v>
      </c>
      <c r="J883" s="178" t="str">
        <f>IF('Reported Performance Table'!D883="","",
  IF('Reported Performance Table'!E883="Yes",
   IF('Reported Performance Table'!F883="Premium","Premium_LUNA_CCT","LUNA_CCT"),
   IF('Reported Performance Table'!B883="Outdoor Luminaires",
    IF(OR('Reported Performance Table'!D883="Fuel Pump Canopy Luminaires",'Reported Performance Table'!D883="Sports Lighting"),
     IF('Reported Performance Table'!F883="Premium","Premium_Sports_and_Fuel_Pump_CCT", "Sports_and_Fuel_Pump_CCT"),
     IF('Reported Performance Table'!F883="Premium","Premium_Outdoor_CCT","Outdoor_CCT")),
    IF('Reported Performance Table'!F883="Premium","Premium_CCT","Reported_CCT"))))</f>
        <v/>
      </c>
      <c r="K883" t="str">
        <f>IF('Reported Performance Table'!D883="","",IF(J883="LUNA_CCT",VLOOKUP('Reported Performance Table'!D883,'Master List'!$B$45:$E$143,4,FALSE),"Reported_BUG"))</f>
        <v/>
      </c>
      <c r="L883" t="str">
        <f>IF('Reported Performance Table'!D883="","",IF(AND('Reported Performance Table'!$E883="Yes",OR('Reported Performance Table'!$D883='Master List'!$B$45,'Reported Performance Table'!$D883='Master List'!$B$46,'Reported Performance Table'!$D883='Master List'!$B$47,'Reported Performance Table'!$D883='Master List'!$B$49,'Reported Performance Table'!$D883='Master List'!$B$51,'Reported Performance Table'!$D883='Master List'!$B$115,'Reported Performance Table'!$D883='Master List'!$B$118,'Reported Performance Table'!$D883='Master List'!$B$142)),"LUNA_Dimming","Dimming_Capability_and_Range"))</f>
        <v/>
      </c>
    </row>
    <row r="884" spans="1:12" x14ac:dyDescent="0.25">
      <c r="A884" s="54">
        <v>891</v>
      </c>
      <c r="B884" s="55"/>
      <c r="D884" s="21" t="e">
        <f>VLOOKUP('Reported Performance Table'!C884,'Master List'!$B$22:$C$41,2,FALSE)</f>
        <v>#N/A</v>
      </c>
      <c r="E884" t="e">
        <f>VLOOKUP('Reported Performance Table'!D884,'Master List'!$B$45:$C$143,2,FALSE)</f>
        <v>#N/A</v>
      </c>
      <c r="F884" t="e">
        <f>VLOOKUP('Reported Performance Table'!C884,'Master List'!$B$22:$D$42,3,FALSE)</f>
        <v>#N/A</v>
      </c>
      <c r="G884" s="100" t="e">
        <f>VLOOKUP('Reported Performance Table'!B884,'Master List'!$B$11:$D$19,3,FALSE)</f>
        <v>#N/A</v>
      </c>
      <c r="H884" t="e">
        <f t="shared" si="13"/>
        <v>#N/A</v>
      </c>
      <c r="I884" t="e">
        <f>IF(VLOOKUP('Reported Performance Table'!D884,'Master List'!$B$45:$D$143,3,FALSE)="","No",VLOOKUP('Reported Performance Table'!D884,'Master List'!$B$45:$D$143,3,FALSE))</f>
        <v>#N/A</v>
      </c>
      <c r="J884" s="178" t="str">
        <f>IF('Reported Performance Table'!D884="","",
  IF('Reported Performance Table'!E884="Yes",
   IF('Reported Performance Table'!F884="Premium","Premium_LUNA_CCT","LUNA_CCT"),
   IF('Reported Performance Table'!B884="Outdoor Luminaires",
    IF(OR('Reported Performance Table'!D884="Fuel Pump Canopy Luminaires",'Reported Performance Table'!D884="Sports Lighting"),
     IF('Reported Performance Table'!F884="Premium","Premium_Sports_and_Fuel_Pump_CCT", "Sports_and_Fuel_Pump_CCT"),
     IF('Reported Performance Table'!F884="Premium","Premium_Outdoor_CCT","Outdoor_CCT")),
    IF('Reported Performance Table'!F884="Premium","Premium_CCT","Reported_CCT"))))</f>
        <v/>
      </c>
      <c r="K884" t="str">
        <f>IF('Reported Performance Table'!D884="","",IF(J884="LUNA_CCT",VLOOKUP('Reported Performance Table'!D884,'Master List'!$B$45:$E$143,4,FALSE),"Reported_BUG"))</f>
        <v/>
      </c>
      <c r="L884" t="str">
        <f>IF('Reported Performance Table'!D884="","",IF(AND('Reported Performance Table'!$E884="Yes",OR('Reported Performance Table'!$D884='Master List'!$B$45,'Reported Performance Table'!$D884='Master List'!$B$46,'Reported Performance Table'!$D884='Master List'!$B$47,'Reported Performance Table'!$D884='Master List'!$B$49,'Reported Performance Table'!$D884='Master List'!$B$51,'Reported Performance Table'!$D884='Master List'!$B$115,'Reported Performance Table'!$D884='Master List'!$B$118,'Reported Performance Table'!$D884='Master List'!$B$142)),"LUNA_Dimming","Dimming_Capability_and_Range"))</f>
        <v/>
      </c>
    </row>
    <row r="885" spans="1:12" x14ac:dyDescent="0.25">
      <c r="A885" s="54">
        <v>892</v>
      </c>
      <c r="B885" s="55"/>
      <c r="D885" s="21" t="e">
        <f>VLOOKUP('Reported Performance Table'!C885,'Master List'!$B$22:$C$41,2,FALSE)</f>
        <v>#N/A</v>
      </c>
      <c r="E885" t="e">
        <f>VLOOKUP('Reported Performance Table'!D885,'Master List'!$B$45:$C$143,2,FALSE)</f>
        <v>#N/A</v>
      </c>
      <c r="F885" t="e">
        <f>VLOOKUP('Reported Performance Table'!C885,'Master List'!$B$22:$D$42,3,FALSE)</f>
        <v>#N/A</v>
      </c>
      <c r="G885" s="100" t="e">
        <f>VLOOKUP('Reported Performance Table'!B885,'Master List'!$B$11:$D$19,3,FALSE)</f>
        <v>#N/A</v>
      </c>
      <c r="H885" t="e">
        <f t="shared" si="13"/>
        <v>#N/A</v>
      </c>
      <c r="I885" t="e">
        <f>IF(VLOOKUP('Reported Performance Table'!D885,'Master List'!$B$45:$D$143,3,FALSE)="","No",VLOOKUP('Reported Performance Table'!D885,'Master List'!$B$45:$D$143,3,FALSE))</f>
        <v>#N/A</v>
      </c>
      <c r="J885" s="178" t="str">
        <f>IF('Reported Performance Table'!D885="","",
  IF('Reported Performance Table'!E885="Yes",
   IF('Reported Performance Table'!F885="Premium","Premium_LUNA_CCT","LUNA_CCT"),
   IF('Reported Performance Table'!B885="Outdoor Luminaires",
    IF(OR('Reported Performance Table'!D885="Fuel Pump Canopy Luminaires",'Reported Performance Table'!D885="Sports Lighting"),
     IF('Reported Performance Table'!F885="Premium","Premium_Sports_and_Fuel_Pump_CCT", "Sports_and_Fuel_Pump_CCT"),
     IF('Reported Performance Table'!F885="Premium","Premium_Outdoor_CCT","Outdoor_CCT")),
    IF('Reported Performance Table'!F885="Premium","Premium_CCT","Reported_CCT"))))</f>
        <v/>
      </c>
      <c r="K885" t="str">
        <f>IF('Reported Performance Table'!D885="","",IF(J885="LUNA_CCT",VLOOKUP('Reported Performance Table'!D885,'Master List'!$B$45:$E$143,4,FALSE),"Reported_BUG"))</f>
        <v/>
      </c>
      <c r="L885" t="str">
        <f>IF('Reported Performance Table'!D885="","",IF(AND('Reported Performance Table'!$E885="Yes",OR('Reported Performance Table'!$D885='Master List'!$B$45,'Reported Performance Table'!$D885='Master List'!$B$46,'Reported Performance Table'!$D885='Master List'!$B$47,'Reported Performance Table'!$D885='Master List'!$B$49,'Reported Performance Table'!$D885='Master List'!$B$51,'Reported Performance Table'!$D885='Master List'!$B$115,'Reported Performance Table'!$D885='Master List'!$B$118,'Reported Performance Table'!$D885='Master List'!$B$142)),"LUNA_Dimming","Dimming_Capability_and_Range"))</f>
        <v/>
      </c>
    </row>
    <row r="886" spans="1:12" x14ac:dyDescent="0.25">
      <c r="A886" s="54">
        <v>893</v>
      </c>
      <c r="B886" s="55"/>
      <c r="D886" s="21" t="e">
        <f>VLOOKUP('Reported Performance Table'!C886,'Master List'!$B$22:$C$41,2,FALSE)</f>
        <v>#N/A</v>
      </c>
      <c r="E886" t="e">
        <f>VLOOKUP('Reported Performance Table'!D886,'Master List'!$B$45:$C$143,2,FALSE)</f>
        <v>#N/A</v>
      </c>
      <c r="F886" t="e">
        <f>VLOOKUP('Reported Performance Table'!C886,'Master List'!$B$22:$D$42,3,FALSE)</f>
        <v>#N/A</v>
      </c>
      <c r="G886" s="100" t="e">
        <f>VLOOKUP('Reported Performance Table'!B886,'Master List'!$B$11:$D$19,3,FALSE)</f>
        <v>#N/A</v>
      </c>
      <c r="H886" t="e">
        <f t="shared" si="13"/>
        <v>#N/A</v>
      </c>
      <c r="I886" t="e">
        <f>IF(VLOOKUP('Reported Performance Table'!D886,'Master List'!$B$45:$D$143,3,FALSE)="","No",VLOOKUP('Reported Performance Table'!D886,'Master List'!$B$45:$D$143,3,FALSE))</f>
        <v>#N/A</v>
      </c>
      <c r="J886" s="178" t="str">
        <f>IF('Reported Performance Table'!D886="","",
  IF('Reported Performance Table'!E886="Yes",
   IF('Reported Performance Table'!F886="Premium","Premium_LUNA_CCT","LUNA_CCT"),
   IF('Reported Performance Table'!B886="Outdoor Luminaires",
    IF(OR('Reported Performance Table'!D886="Fuel Pump Canopy Luminaires",'Reported Performance Table'!D886="Sports Lighting"),
     IF('Reported Performance Table'!F886="Premium","Premium_Sports_and_Fuel_Pump_CCT", "Sports_and_Fuel_Pump_CCT"),
     IF('Reported Performance Table'!F886="Premium","Premium_Outdoor_CCT","Outdoor_CCT")),
    IF('Reported Performance Table'!F886="Premium","Premium_CCT","Reported_CCT"))))</f>
        <v/>
      </c>
      <c r="K886" t="str">
        <f>IF('Reported Performance Table'!D886="","",IF(J886="LUNA_CCT",VLOOKUP('Reported Performance Table'!D886,'Master List'!$B$45:$E$143,4,FALSE),"Reported_BUG"))</f>
        <v/>
      </c>
      <c r="L886" t="str">
        <f>IF('Reported Performance Table'!D886="","",IF(AND('Reported Performance Table'!$E886="Yes",OR('Reported Performance Table'!$D886='Master List'!$B$45,'Reported Performance Table'!$D886='Master List'!$B$46,'Reported Performance Table'!$D886='Master List'!$B$47,'Reported Performance Table'!$D886='Master List'!$B$49,'Reported Performance Table'!$D886='Master List'!$B$51,'Reported Performance Table'!$D886='Master List'!$B$115,'Reported Performance Table'!$D886='Master List'!$B$118,'Reported Performance Table'!$D886='Master List'!$B$142)),"LUNA_Dimming","Dimming_Capability_and_Range"))</f>
        <v/>
      </c>
    </row>
    <row r="887" spans="1:12" x14ac:dyDescent="0.25">
      <c r="A887" s="54">
        <v>894</v>
      </c>
      <c r="B887" s="55"/>
      <c r="D887" s="21" t="e">
        <f>VLOOKUP('Reported Performance Table'!C887,'Master List'!$B$22:$C$41,2,FALSE)</f>
        <v>#N/A</v>
      </c>
      <c r="E887" t="e">
        <f>VLOOKUP('Reported Performance Table'!D887,'Master List'!$B$45:$C$143,2,FALSE)</f>
        <v>#N/A</v>
      </c>
      <c r="F887" t="e">
        <f>VLOOKUP('Reported Performance Table'!C887,'Master List'!$B$22:$D$42,3,FALSE)</f>
        <v>#N/A</v>
      </c>
      <c r="G887" s="100" t="e">
        <f>VLOOKUP('Reported Performance Table'!B887,'Master List'!$B$11:$D$19,3,FALSE)</f>
        <v>#N/A</v>
      </c>
      <c r="H887" t="e">
        <f t="shared" si="13"/>
        <v>#N/A</v>
      </c>
      <c r="I887" t="e">
        <f>IF(VLOOKUP('Reported Performance Table'!D887,'Master List'!$B$45:$D$143,3,FALSE)="","No",VLOOKUP('Reported Performance Table'!D887,'Master List'!$B$45:$D$143,3,FALSE))</f>
        <v>#N/A</v>
      </c>
      <c r="J887" s="178" t="str">
        <f>IF('Reported Performance Table'!D887="","",
  IF('Reported Performance Table'!E887="Yes",
   IF('Reported Performance Table'!F887="Premium","Premium_LUNA_CCT","LUNA_CCT"),
   IF('Reported Performance Table'!B887="Outdoor Luminaires",
    IF(OR('Reported Performance Table'!D887="Fuel Pump Canopy Luminaires",'Reported Performance Table'!D887="Sports Lighting"),
     IF('Reported Performance Table'!F887="Premium","Premium_Sports_and_Fuel_Pump_CCT", "Sports_and_Fuel_Pump_CCT"),
     IF('Reported Performance Table'!F887="Premium","Premium_Outdoor_CCT","Outdoor_CCT")),
    IF('Reported Performance Table'!F887="Premium","Premium_CCT","Reported_CCT"))))</f>
        <v/>
      </c>
      <c r="K887" t="str">
        <f>IF('Reported Performance Table'!D887="","",IF(J887="LUNA_CCT",VLOOKUP('Reported Performance Table'!D887,'Master List'!$B$45:$E$143,4,FALSE),"Reported_BUG"))</f>
        <v/>
      </c>
      <c r="L887" t="str">
        <f>IF('Reported Performance Table'!D887="","",IF(AND('Reported Performance Table'!$E887="Yes",OR('Reported Performance Table'!$D887='Master List'!$B$45,'Reported Performance Table'!$D887='Master List'!$B$46,'Reported Performance Table'!$D887='Master List'!$B$47,'Reported Performance Table'!$D887='Master List'!$B$49,'Reported Performance Table'!$D887='Master List'!$B$51,'Reported Performance Table'!$D887='Master List'!$B$115,'Reported Performance Table'!$D887='Master List'!$B$118,'Reported Performance Table'!$D887='Master List'!$B$142)),"LUNA_Dimming","Dimming_Capability_and_Range"))</f>
        <v/>
      </c>
    </row>
    <row r="888" spans="1:12" x14ac:dyDescent="0.25">
      <c r="A888" s="54">
        <v>895</v>
      </c>
      <c r="B888" s="55"/>
      <c r="D888" s="21" t="e">
        <f>VLOOKUP('Reported Performance Table'!C888,'Master List'!$B$22:$C$41,2,FALSE)</f>
        <v>#N/A</v>
      </c>
      <c r="E888" t="e">
        <f>VLOOKUP('Reported Performance Table'!D888,'Master List'!$B$45:$C$143,2,FALSE)</f>
        <v>#N/A</v>
      </c>
      <c r="F888" t="e">
        <f>VLOOKUP('Reported Performance Table'!C888,'Master List'!$B$22:$D$42,3,FALSE)</f>
        <v>#N/A</v>
      </c>
      <c r="G888" s="100" t="e">
        <f>VLOOKUP('Reported Performance Table'!B888,'Master List'!$B$11:$D$19,3,FALSE)</f>
        <v>#N/A</v>
      </c>
      <c r="H888" t="e">
        <f t="shared" si="13"/>
        <v>#N/A</v>
      </c>
      <c r="I888" t="e">
        <f>IF(VLOOKUP('Reported Performance Table'!D888,'Master List'!$B$45:$D$143,3,FALSE)="","No",VLOOKUP('Reported Performance Table'!D888,'Master List'!$B$45:$D$143,3,FALSE))</f>
        <v>#N/A</v>
      </c>
      <c r="J888" s="178" t="str">
        <f>IF('Reported Performance Table'!D888="","",
  IF('Reported Performance Table'!E888="Yes",
   IF('Reported Performance Table'!F888="Premium","Premium_LUNA_CCT","LUNA_CCT"),
   IF('Reported Performance Table'!B888="Outdoor Luminaires",
    IF(OR('Reported Performance Table'!D888="Fuel Pump Canopy Luminaires",'Reported Performance Table'!D888="Sports Lighting"),
     IF('Reported Performance Table'!F888="Premium","Premium_Sports_and_Fuel_Pump_CCT", "Sports_and_Fuel_Pump_CCT"),
     IF('Reported Performance Table'!F888="Premium","Premium_Outdoor_CCT","Outdoor_CCT")),
    IF('Reported Performance Table'!F888="Premium","Premium_CCT","Reported_CCT"))))</f>
        <v/>
      </c>
      <c r="K888" t="str">
        <f>IF('Reported Performance Table'!D888="","",IF(J888="LUNA_CCT",VLOOKUP('Reported Performance Table'!D888,'Master List'!$B$45:$E$143,4,FALSE),"Reported_BUG"))</f>
        <v/>
      </c>
      <c r="L888" t="str">
        <f>IF('Reported Performance Table'!D888="","",IF(AND('Reported Performance Table'!$E888="Yes",OR('Reported Performance Table'!$D888='Master List'!$B$45,'Reported Performance Table'!$D888='Master List'!$B$46,'Reported Performance Table'!$D888='Master List'!$B$47,'Reported Performance Table'!$D888='Master List'!$B$49,'Reported Performance Table'!$D888='Master List'!$B$51,'Reported Performance Table'!$D888='Master List'!$B$115,'Reported Performance Table'!$D888='Master List'!$B$118,'Reported Performance Table'!$D888='Master List'!$B$142)),"LUNA_Dimming","Dimming_Capability_and_Range"))</f>
        <v/>
      </c>
    </row>
    <row r="889" spans="1:12" x14ac:dyDescent="0.25">
      <c r="A889" s="54">
        <v>896</v>
      </c>
      <c r="B889" s="55"/>
      <c r="D889" s="21" t="e">
        <f>VLOOKUP('Reported Performance Table'!C889,'Master List'!$B$22:$C$41,2,FALSE)</f>
        <v>#N/A</v>
      </c>
      <c r="E889" t="e">
        <f>VLOOKUP('Reported Performance Table'!D889,'Master List'!$B$45:$C$143,2,FALSE)</f>
        <v>#N/A</v>
      </c>
      <c r="F889" t="e">
        <f>VLOOKUP('Reported Performance Table'!C889,'Master List'!$B$22:$D$42,3,FALSE)</f>
        <v>#N/A</v>
      </c>
      <c r="G889" s="100" t="e">
        <f>VLOOKUP('Reported Performance Table'!B889,'Master List'!$B$11:$D$19,3,FALSE)</f>
        <v>#N/A</v>
      </c>
      <c r="H889" t="e">
        <f t="shared" si="13"/>
        <v>#N/A</v>
      </c>
      <c r="I889" t="e">
        <f>IF(VLOOKUP('Reported Performance Table'!D889,'Master List'!$B$45:$D$143,3,FALSE)="","No",VLOOKUP('Reported Performance Table'!D889,'Master List'!$B$45:$D$143,3,FALSE))</f>
        <v>#N/A</v>
      </c>
      <c r="J889" s="178" t="str">
        <f>IF('Reported Performance Table'!D889="","",
  IF('Reported Performance Table'!E889="Yes",
   IF('Reported Performance Table'!F889="Premium","Premium_LUNA_CCT","LUNA_CCT"),
   IF('Reported Performance Table'!B889="Outdoor Luminaires",
    IF(OR('Reported Performance Table'!D889="Fuel Pump Canopy Luminaires",'Reported Performance Table'!D889="Sports Lighting"),
     IF('Reported Performance Table'!F889="Premium","Premium_Sports_and_Fuel_Pump_CCT", "Sports_and_Fuel_Pump_CCT"),
     IF('Reported Performance Table'!F889="Premium","Premium_Outdoor_CCT","Outdoor_CCT")),
    IF('Reported Performance Table'!F889="Premium","Premium_CCT","Reported_CCT"))))</f>
        <v/>
      </c>
      <c r="K889" t="str">
        <f>IF('Reported Performance Table'!D889="","",IF(J889="LUNA_CCT",VLOOKUP('Reported Performance Table'!D889,'Master List'!$B$45:$E$143,4,FALSE),"Reported_BUG"))</f>
        <v/>
      </c>
      <c r="L889" t="str">
        <f>IF('Reported Performance Table'!D889="","",IF(AND('Reported Performance Table'!$E889="Yes",OR('Reported Performance Table'!$D889='Master List'!$B$45,'Reported Performance Table'!$D889='Master List'!$B$46,'Reported Performance Table'!$D889='Master List'!$B$47,'Reported Performance Table'!$D889='Master List'!$B$49,'Reported Performance Table'!$D889='Master List'!$B$51,'Reported Performance Table'!$D889='Master List'!$B$115,'Reported Performance Table'!$D889='Master List'!$B$118,'Reported Performance Table'!$D889='Master List'!$B$142)),"LUNA_Dimming","Dimming_Capability_and_Range"))</f>
        <v/>
      </c>
    </row>
    <row r="890" spans="1:12" x14ac:dyDescent="0.25">
      <c r="A890" s="54">
        <v>897</v>
      </c>
      <c r="B890" s="55"/>
      <c r="D890" s="21" t="e">
        <f>VLOOKUP('Reported Performance Table'!C890,'Master List'!$B$22:$C$41,2,FALSE)</f>
        <v>#N/A</v>
      </c>
      <c r="E890" t="e">
        <f>VLOOKUP('Reported Performance Table'!D890,'Master List'!$B$45:$C$143,2,FALSE)</f>
        <v>#N/A</v>
      </c>
      <c r="F890" t="e">
        <f>VLOOKUP('Reported Performance Table'!C890,'Master List'!$B$22:$D$42,3,FALSE)</f>
        <v>#N/A</v>
      </c>
      <c r="G890" s="100" t="e">
        <f>VLOOKUP('Reported Performance Table'!B890,'Master List'!$B$11:$D$19,3,FALSE)</f>
        <v>#N/A</v>
      </c>
      <c r="H890" t="e">
        <f t="shared" si="13"/>
        <v>#N/A</v>
      </c>
      <c r="I890" t="e">
        <f>IF(VLOOKUP('Reported Performance Table'!D890,'Master List'!$B$45:$D$143,3,FALSE)="","No",VLOOKUP('Reported Performance Table'!D890,'Master List'!$B$45:$D$143,3,FALSE))</f>
        <v>#N/A</v>
      </c>
      <c r="J890" s="178" t="str">
        <f>IF('Reported Performance Table'!D890="","",
  IF('Reported Performance Table'!E890="Yes",
   IF('Reported Performance Table'!F890="Premium","Premium_LUNA_CCT","LUNA_CCT"),
   IF('Reported Performance Table'!B890="Outdoor Luminaires",
    IF(OR('Reported Performance Table'!D890="Fuel Pump Canopy Luminaires",'Reported Performance Table'!D890="Sports Lighting"),
     IF('Reported Performance Table'!F890="Premium","Premium_Sports_and_Fuel_Pump_CCT", "Sports_and_Fuel_Pump_CCT"),
     IF('Reported Performance Table'!F890="Premium","Premium_Outdoor_CCT","Outdoor_CCT")),
    IF('Reported Performance Table'!F890="Premium","Premium_CCT","Reported_CCT"))))</f>
        <v/>
      </c>
      <c r="K890" t="str">
        <f>IF('Reported Performance Table'!D890="","",IF(J890="LUNA_CCT",VLOOKUP('Reported Performance Table'!D890,'Master List'!$B$45:$E$143,4,FALSE),"Reported_BUG"))</f>
        <v/>
      </c>
      <c r="L890" t="str">
        <f>IF('Reported Performance Table'!D890="","",IF(AND('Reported Performance Table'!$E890="Yes",OR('Reported Performance Table'!$D890='Master List'!$B$45,'Reported Performance Table'!$D890='Master List'!$B$46,'Reported Performance Table'!$D890='Master List'!$B$47,'Reported Performance Table'!$D890='Master List'!$B$49,'Reported Performance Table'!$D890='Master List'!$B$51,'Reported Performance Table'!$D890='Master List'!$B$115,'Reported Performance Table'!$D890='Master List'!$B$118,'Reported Performance Table'!$D890='Master List'!$B$142)),"LUNA_Dimming","Dimming_Capability_and_Range"))</f>
        <v/>
      </c>
    </row>
    <row r="891" spans="1:12" x14ac:dyDescent="0.25">
      <c r="A891" s="54">
        <v>898</v>
      </c>
      <c r="B891" s="55"/>
      <c r="D891" s="21" t="e">
        <f>VLOOKUP('Reported Performance Table'!C891,'Master List'!$B$22:$C$41,2,FALSE)</f>
        <v>#N/A</v>
      </c>
      <c r="E891" t="e">
        <f>VLOOKUP('Reported Performance Table'!D891,'Master List'!$B$45:$C$143,2,FALSE)</f>
        <v>#N/A</v>
      </c>
      <c r="F891" t="e">
        <f>VLOOKUP('Reported Performance Table'!C891,'Master List'!$B$22:$D$42,3,FALSE)</f>
        <v>#N/A</v>
      </c>
      <c r="G891" s="100" t="e">
        <f>VLOOKUP('Reported Performance Table'!B891,'Master List'!$B$11:$D$19,3,FALSE)</f>
        <v>#N/A</v>
      </c>
      <c r="H891" t="e">
        <f t="shared" si="13"/>
        <v>#N/A</v>
      </c>
      <c r="I891" t="e">
        <f>IF(VLOOKUP('Reported Performance Table'!D891,'Master List'!$B$45:$D$143,3,FALSE)="","No",VLOOKUP('Reported Performance Table'!D891,'Master List'!$B$45:$D$143,3,FALSE))</f>
        <v>#N/A</v>
      </c>
      <c r="J891" s="178" t="str">
        <f>IF('Reported Performance Table'!D891="","",
  IF('Reported Performance Table'!E891="Yes",
   IF('Reported Performance Table'!F891="Premium","Premium_LUNA_CCT","LUNA_CCT"),
   IF('Reported Performance Table'!B891="Outdoor Luminaires",
    IF(OR('Reported Performance Table'!D891="Fuel Pump Canopy Luminaires",'Reported Performance Table'!D891="Sports Lighting"),
     IF('Reported Performance Table'!F891="Premium","Premium_Sports_and_Fuel_Pump_CCT", "Sports_and_Fuel_Pump_CCT"),
     IF('Reported Performance Table'!F891="Premium","Premium_Outdoor_CCT","Outdoor_CCT")),
    IF('Reported Performance Table'!F891="Premium","Premium_CCT","Reported_CCT"))))</f>
        <v/>
      </c>
      <c r="K891" t="str">
        <f>IF('Reported Performance Table'!D891="","",IF(J891="LUNA_CCT",VLOOKUP('Reported Performance Table'!D891,'Master List'!$B$45:$E$143,4,FALSE),"Reported_BUG"))</f>
        <v/>
      </c>
      <c r="L891" t="str">
        <f>IF('Reported Performance Table'!D891="","",IF(AND('Reported Performance Table'!$E891="Yes",OR('Reported Performance Table'!$D891='Master List'!$B$45,'Reported Performance Table'!$D891='Master List'!$B$46,'Reported Performance Table'!$D891='Master List'!$B$47,'Reported Performance Table'!$D891='Master List'!$B$49,'Reported Performance Table'!$D891='Master List'!$B$51,'Reported Performance Table'!$D891='Master List'!$B$115,'Reported Performance Table'!$D891='Master List'!$B$118,'Reported Performance Table'!$D891='Master List'!$B$142)),"LUNA_Dimming","Dimming_Capability_and_Range"))</f>
        <v/>
      </c>
    </row>
    <row r="892" spans="1:12" x14ac:dyDescent="0.25">
      <c r="A892" s="54">
        <v>899</v>
      </c>
      <c r="B892" s="55"/>
      <c r="D892" s="21" t="e">
        <f>VLOOKUP('Reported Performance Table'!C892,'Master List'!$B$22:$C$41,2,FALSE)</f>
        <v>#N/A</v>
      </c>
      <c r="E892" t="e">
        <f>VLOOKUP('Reported Performance Table'!D892,'Master List'!$B$45:$C$143,2,FALSE)</f>
        <v>#N/A</v>
      </c>
      <c r="F892" t="e">
        <f>VLOOKUP('Reported Performance Table'!C892,'Master List'!$B$22:$D$42,3,FALSE)</f>
        <v>#N/A</v>
      </c>
      <c r="G892" s="100" t="e">
        <f>VLOOKUP('Reported Performance Table'!B892,'Master List'!$B$11:$D$19,3,FALSE)</f>
        <v>#N/A</v>
      </c>
      <c r="H892" t="e">
        <f t="shared" si="13"/>
        <v>#N/A</v>
      </c>
      <c r="I892" t="e">
        <f>IF(VLOOKUP('Reported Performance Table'!D892,'Master List'!$B$45:$D$143,3,FALSE)="","No",VLOOKUP('Reported Performance Table'!D892,'Master List'!$B$45:$D$143,3,FALSE))</f>
        <v>#N/A</v>
      </c>
      <c r="J892" s="178" t="str">
        <f>IF('Reported Performance Table'!D892="","",
  IF('Reported Performance Table'!E892="Yes",
   IF('Reported Performance Table'!F892="Premium","Premium_LUNA_CCT","LUNA_CCT"),
   IF('Reported Performance Table'!B892="Outdoor Luminaires",
    IF(OR('Reported Performance Table'!D892="Fuel Pump Canopy Luminaires",'Reported Performance Table'!D892="Sports Lighting"),
     IF('Reported Performance Table'!F892="Premium","Premium_Sports_and_Fuel_Pump_CCT", "Sports_and_Fuel_Pump_CCT"),
     IF('Reported Performance Table'!F892="Premium","Premium_Outdoor_CCT","Outdoor_CCT")),
    IF('Reported Performance Table'!F892="Premium","Premium_CCT","Reported_CCT"))))</f>
        <v/>
      </c>
      <c r="K892" t="str">
        <f>IF('Reported Performance Table'!D892="","",IF(J892="LUNA_CCT",VLOOKUP('Reported Performance Table'!D892,'Master List'!$B$45:$E$143,4,FALSE),"Reported_BUG"))</f>
        <v/>
      </c>
      <c r="L892" t="str">
        <f>IF('Reported Performance Table'!D892="","",IF(AND('Reported Performance Table'!$E892="Yes",OR('Reported Performance Table'!$D892='Master List'!$B$45,'Reported Performance Table'!$D892='Master List'!$B$46,'Reported Performance Table'!$D892='Master List'!$B$47,'Reported Performance Table'!$D892='Master List'!$B$49,'Reported Performance Table'!$D892='Master List'!$B$51,'Reported Performance Table'!$D892='Master List'!$B$115,'Reported Performance Table'!$D892='Master List'!$B$118,'Reported Performance Table'!$D892='Master List'!$B$142)),"LUNA_Dimming","Dimming_Capability_and_Range"))</f>
        <v/>
      </c>
    </row>
    <row r="893" spans="1:12" x14ac:dyDescent="0.25">
      <c r="A893" s="54">
        <v>900</v>
      </c>
      <c r="B893" s="55"/>
      <c r="D893" s="21" t="e">
        <f>VLOOKUP('Reported Performance Table'!C893,'Master List'!$B$22:$C$41,2,FALSE)</f>
        <v>#N/A</v>
      </c>
      <c r="E893" t="e">
        <f>VLOOKUP('Reported Performance Table'!D893,'Master List'!$B$45:$C$143,2,FALSE)</f>
        <v>#N/A</v>
      </c>
      <c r="F893" t="e">
        <f>VLOOKUP('Reported Performance Table'!C893,'Master List'!$B$22:$D$42,3,FALSE)</f>
        <v>#N/A</v>
      </c>
      <c r="G893" s="100" t="e">
        <f>VLOOKUP('Reported Performance Table'!B893,'Master List'!$B$11:$D$19,3,FALSE)</f>
        <v>#N/A</v>
      </c>
      <c r="H893" t="e">
        <f t="shared" si="13"/>
        <v>#N/A</v>
      </c>
      <c r="I893" t="e">
        <f>IF(VLOOKUP('Reported Performance Table'!D893,'Master List'!$B$45:$D$143,3,FALSE)="","No",VLOOKUP('Reported Performance Table'!D893,'Master List'!$B$45:$D$143,3,FALSE))</f>
        <v>#N/A</v>
      </c>
      <c r="J893" s="178" t="str">
        <f>IF('Reported Performance Table'!D893="","",
  IF('Reported Performance Table'!E893="Yes",
   IF('Reported Performance Table'!F893="Premium","Premium_LUNA_CCT","LUNA_CCT"),
   IF('Reported Performance Table'!B893="Outdoor Luminaires",
    IF(OR('Reported Performance Table'!D893="Fuel Pump Canopy Luminaires",'Reported Performance Table'!D893="Sports Lighting"),
     IF('Reported Performance Table'!F893="Premium","Premium_Sports_and_Fuel_Pump_CCT", "Sports_and_Fuel_Pump_CCT"),
     IF('Reported Performance Table'!F893="Premium","Premium_Outdoor_CCT","Outdoor_CCT")),
    IF('Reported Performance Table'!F893="Premium","Premium_CCT","Reported_CCT"))))</f>
        <v/>
      </c>
      <c r="K893" t="str">
        <f>IF('Reported Performance Table'!D893="","",IF(J893="LUNA_CCT",VLOOKUP('Reported Performance Table'!D893,'Master List'!$B$45:$E$143,4,FALSE),"Reported_BUG"))</f>
        <v/>
      </c>
      <c r="L893" t="str">
        <f>IF('Reported Performance Table'!D893="","",IF(AND('Reported Performance Table'!$E893="Yes",OR('Reported Performance Table'!$D893='Master List'!$B$45,'Reported Performance Table'!$D893='Master List'!$B$46,'Reported Performance Table'!$D893='Master List'!$B$47,'Reported Performance Table'!$D893='Master List'!$B$49,'Reported Performance Table'!$D893='Master List'!$B$51,'Reported Performance Table'!$D893='Master List'!$B$115,'Reported Performance Table'!$D893='Master List'!$B$118,'Reported Performance Table'!$D893='Master List'!$B$142)),"LUNA_Dimming","Dimming_Capability_and_Range"))</f>
        <v/>
      </c>
    </row>
    <row r="894" spans="1:12" x14ac:dyDescent="0.25">
      <c r="A894" s="54">
        <v>901</v>
      </c>
      <c r="B894" s="55"/>
      <c r="D894" s="21" t="e">
        <f>VLOOKUP('Reported Performance Table'!C894,'Master List'!$B$22:$C$41,2,FALSE)</f>
        <v>#N/A</v>
      </c>
      <c r="E894" t="e">
        <f>VLOOKUP('Reported Performance Table'!D894,'Master List'!$B$45:$C$143,2,FALSE)</f>
        <v>#N/A</v>
      </c>
      <c r="F894" t="e">
        <f>VLOOKUP('Reported Performance Table'!C894,'Master List'!$B$22:$D$42,3,FALSE)</f>
        <v>#N/A</v>
      </c>
      <c r="G894" s="100" t="e">
        <f>VLOOKUP('Reported Performance Table'!B894,'Master List'!$B$11:$D$19,3,FALSE)</f>
        <v>#N/A</v>
      </c>
      <c r="H894" t="e">
        <f t="shared" si="13"/>
        <v>#N/A</v>
      </c>
      <c r="I894" t="e">
        <f>IF(VLOOKUP('Reported Performance Table'!D894,'Master List'!$B$45:$D$143,3,FALSE)="","No",VLOOKUP('Reported Performance Table'!D894,'Master List'!$B$45:$D$143,3,FALSE))</f>
        <v>#N/A</v>
      </c>
      <c r="J894" s="178" t="str">
        <f>IF('Reported Performance Table'!D894="","",
  IF('Reported Performance Table'!E894="Yes",
   IF('Reported Performance Table'!F894="Premium","Premium_LUNA_CCT","LUNA_CCT"),
   IF('Reported Performance Table'!B894="Outdoor Luminaires",
    IF(OR('Reported Performance Table'!D894="Fuel Pump Canopy Luminaires",'Reported Performance Table'!D894="Sports Lighting"),
     IF('Reported Performance Table'!F894="Premium","Premium_Sports_and_Fuel_Pump_CCT", "Sports_and_Fuel_Pump_CCT"),
     IF('Reported Performance Table'!F894="Premium","Premium_Outdoor_CCT","Outdoor_CCT")),
    IF('Reported Performance Table'!F894="Premium","Premium_CCT","Reported_CCT"))))</f>
        <v/>
      </c>
      <c r="K894" t="str">
        <f>IF('Reported Performance Table'!D894="","",IF(J894="LUNA_CCT",VLOOKUP('Reported Performance Table'!D894,'Master List'!$B$45:$E$143,4,FALSE),"Reported_BUG"))</f>
        <v/>
      </c>
      <c r="L894" t="str">
        <f>IF('Reported Performance Table'!D894="","",IF(AND('Reported Performance Table'!$E894="Yes",OR('Reported Performance Table'!$D894='Master List'!$B$45,'Reported Performance Table'!$D894='Master List'!$B$46,'Reported Performance Table'!$D894='Master List'!$B$47,'Reported Performance Table'!$D894='Master List'!$B$49,'Reported Performance Table'!$D894='Master List'!$B$51,'Reported Performance Table'!$D894='Master List'!$B$115,'Reported Performance Table'!$D894='Master List'!$B$118,'Reported Performance Table'!$D894='Master List'!$B$142)),"LUNA_Dimming","Dimming_Capability_and_Range"))</f>
        <v/>
      </c>
    </row>
    <row r="895" spans="1:12" x14ac:dyDescent="0.25">
      <c r="A895" s="54">
        <v>902</v>
      </c>
      <c r="B895" s="55"/>
      <c r="D895" s="21" t="e">
        <f>VLOOKUP('Reported Performance Table'!C895,'Master List'!$B$22:$C$41,2,FALSE)</f>
        <v>#N/A</v>
      </c>
      <c r="E895" t="e">
        <f>VLOOKUP('Reported Performance Table'!D895,'Master List'!$B$45:$C$143,2,FALSE)</f>
        <v>#N/A</v>
      </c>
      <c r="F895" t="e">
        <f>VLOOKUP('Reported Performance Table'!C895,'Master List'!$B$22:$D$42,3,FALSE)</f>
        <v>#N/A</v>
      </c>
      <c r="G895" s="100" t="e">
        <f>VLOOKUP('Reported Performance Table'!B895,'Master List'!$B$11:$D$19,3,FALSE)</f>
        <v>#N/A</v>
      </c>
      <c r="H895" t="e">
        <f t="shared" si="13"/>
        <v>#N/A</v>
      </c>
      <c r="I895" t="e">
        <f>IF(VLOOKUP('Reported Performance Table'!D895,'Master List'!$B$45:$D$143,3,FALSE)="","No",VLOOKUP('Reported Performance Table'!D895,'Master List'!$B$45:$D$143,3,FALSE))</f>
        <v>#N/A</v>
      </c>
      <c r="J895" s="178" t="str">
        <f>IF('Reported Performance Table'!D895="","",
  IF('Reported Performance Table'!E895="Yes",
   IF('Reported Performance Table'!F895="Premium","Premium_LUNA_CCT","LUNA_CCT"),
   IF('Reported Performance Table'!B895="Outdoor Luminaires",
    IF(OR('Reported Performance Table'!D895="Fuel Pump Canopy Luminaires",'Reported Performance Table'!D895="Sports Lighting"),
     IF('Reported Performance Table'!F895="Premium","Premium_Sports_and_Fuel_Pump_CCT", "Sports_and_Fuel_Pump_CCT"),
     IF('Reported Performance Table'!F895="Premium","Premium_Outdoor_CCT","Outdoor_CCT")),
    IF('Reported Performance Table'!F895="Premium","Premium_CCT","Reported_CCT"))))</f>
        <v/>
      </c>
      <c r="K895" t="str">
        <f>IF('Reported Performance Table'!D895="","",IF(J895="LUNA_CCT",VLOOKUP('Reported Performance Table'!D895,'Master List'!$B$45:$E$143,4,FALSE),"Reported_BUG"))</f>
        <v/>
      </c>
      <c r="L895" t="str">
        <f>IF('Reported Performance Table'!D895="","",IF(AND('Reported Performance Table'!$E895="Yes",OR('Reported Performance Table'!$D895='Master List'!$B$45,'Reported Performance Table'!$D895='Master List'!$B$46,'Reported Performance Table'!$D895='Master List'!$B$47,'Reported Performance Table'!$D895='Master List'!$B$49,'Reported Performance Table'!$D895='Master List'!$B$51,'Reported Performance Table'!$D895='Master List'!$B$115,'Reported Performance Table'!$D895='Master List'!$B$118,'Reported Performance Table'!$D895='Master List'!$B$142)),"LUNA_Dimming","Dimming_Capability_and_Range"))</f>
        <v/>
      </c>
    </row>
    <row r="896" spans="1:12" x14ac:dyDescent="0.25">
      <c r="A896" s="54">
        <v>903</v>
      </c>
      <c r="B896" s="55"/>
      <c r="D896" s="21" t="e">
        <f>VLOOKUP('Reported Performance Table'!C896,'Master List'!$B$22:$C$41,2,FALSE)</f>
        <v>#N/A</v>
      </c>
      <c r="E896" t="e">
        <f>VLOOKUP('Reported Performance Table'!D896,'Master List'!$B$45:$C$143,2,FALSE)</f>
        <v>#N/A</v>
      </c>
      <c r="F896" t="e">
        <f>VLOOKUP('Reported Performance Table'!C896,'Master List'!$B$22:$D$42,3,FALSE)</f>
        <v>#N/A</v>
      </c>
      <c r="G896" s="100" t="e">
        <f>VLOOKUP('Reported Performance Table'!B896,'Master List'!$B$11:$D$19,3,FALSE)</f>
        <v>#N/A</v>
      </c>
      <c r="H896" t="e">
        <f t="shared" si="13"/>
        <v>#N/A</v>
      </c>
      <c r="I896" t="e">
        <f>IF(VLOOKUP('Reported Performance Table'!D896,'Master List'!$B$45:$D$143,3,FALSE)="","No",VLOOKUP('Reported Performance Table'!D896,'Master List'!$B$45:$D$143,3,FALSE))</f>
        <v>#N/A</v>
      </c>
      <c r="J896" s="178" t="str">
        <f>IF('Reported Performance Table'!D896="","",
  IF('Reported Performance Table'!E896="Yes",
   IF('Reported Performance Table'!F896="Premium","Premium_LUNA_CCT","LUNA_CCT"),
   IF('Reported Performance Table'!B896="Outdoor Luminaires",
    IF(OR('Reported Performance Table'!D896="Fuel Pump Canopy Luminaires",'Reported Performance Table'!D896="Sports Lighting"),
     IF('Reported Performance Table'!F896="Premium","Premium_Sports_and_Fuel_Pump_CCT", "Sports_and_Fuel_Pump_CCT"),
     IF('Reported Performance Table'!F896="Premium","Premium_Outdoor_CCT","Outdoor_CCT")),
    IF('Reported Performance Table'!F896="Premium","Premium_CCT","Reported_CCT"))))</f>
        <v/>
      </c>
      <c r="K896" t="str">
        <f>IF('Reported Performance Table'!D896="","",IF(J896="LUNA_CCT",VLOOKUP('Reported Performance Table'!D896,'Master List'!$B$45:$E$143,4,FALSE),"Reported_BUG"))</f>
        <v/>
      </c>
      <c r="L896" t="str">
        <f>IF('Reported Performance Table'!D896="","",IF(AND('Reported Performance Table'!$E896="Yes",OR('Reported Performance Table'!$D896='Master List'!$B$45,'Reported Performance Table'!$D896='Master List'!$B$46,'Reported Performance Table'!$D896='Master List'!$B$47,'Reported Performance Table'!$D896='Master List'!$B$49,'Reported Performance Table'!$D896='Master List'!$B$51,'Reported Performance Table'!$D896='Master List'!$B$115,'Reported Performance Table'!$D896='Master List'!$B$118,'Reported Performance Table'!$D896='Master List'!$B$142)),"LUNA_Dimming","Dimming_Capability_and_Range"))</f>
        <v/>
      </c>
    </row>
    <row r="897" spans="1:12" x14ac:dyDescent="0.25">
      <c r="A897" s="54">
        <v>904</v>
      </c>
      <c r="B897" s="55"/>
      <c r="D897" s="21" t="e">
        <f>VLOOKUP('Reported Performance Table'!C897,'Master List'!$B$22:$C$41,2,FALSE)</f>
        <v>#N/A</v>
      </c>
      <c r="E897" t="e">
        <f>VLOOKUP('Reported Performance Table'!D897,'Master List'!$B$45:$C$143,2,FALSE)</f>
        <v>#N/A</v>
      </c>
      <c r="F897" t="e">
        <f>VLOOKUP('Reported Performance Table'!C897,'Master List'!$B$22:$D$42,3,FALSE)</f>
        <v>#N/A</v>
      </c>
      <c r="G897" s="100" t="e">
        <f>VLOOKUP('Reported Performance Table'!B897,'Master List'!$B$11:$D$19,3,FALSE)</f>
        <v>#N/A</v>
      </c>
      <c r="H897" t="e">
        <f t="shared" si="13"/>
        <v>#N/A</v>
      </c>
      <c r="I897" t="e">
        <f>IF(VLOOKUP('Reported Performance Table'!D897,'Master List'!$B$45:$D$143,3,FALSE)="","No",VLOOKUP('Reported Performance Table'!D897,'Master List'!$B$45:$D$143,3,FALSE))</f>
        <v>#N/A</v>
      </c>
      <c r="J897" s="178" t="str">
        <f>IF('Reported Performance Table'!D897="","",
  IF('Reported Performance Table'!E897="Yes",
   IF('Reported Performance Table'!F897="Premium","Premium_LUNA_CCT","LUNA_CCT"),
   IF('Reported Performance Table'!B897="Outdoor Luminaires",
    IF(OR('Reported Performance Table'!D897="Fuel Pump Canopy Luminaires",'Reported Performance Table'!D897="Sports Lighting"),
     IF('Reported Performance Table'!F897="Premium","Premium_Sports_and_Fuel_Pump_CCT", "Sports_and_Fuel_Pump_CCT"),
     IF('Reported Performance Table'!F897="Premium","Premium_Outdoor_CCT","Outdoor_CCT")),
    IF('Reported Performance Table'!F897="Premium","Premium_CCT","Reported_CCT"))))</f>
        <v/>
      </c>
      <c r="K897" t="str">
        <f>IF('Reported Performance Table'!D897="","",IF(J897="LUNA_CCT",VLOOKUP('Reported Performance Table'!D897,'Master List'!$B$45:$E$143,4,FALSE),"Reported_BUG"))</f>
        <v/>
      </c>
      <c r="L897" t="str">
        <f>IF('Reported Performance Table'!D897="","",IF(AND('Reported Performance Table'!$E897="Yes",OR('Reported Performance Table'!$D897='Master List'!$B$45,'Reported Performance Table'!$D897='Master List'!$B$46,'Reported Performance Table'!$D897='Master List'!$B$47,'Reported Performance Table'!$D897='Master List'!$B$49,'Reported Performance Table'!$D897='Master List'!$B$51,'Reported Performance Table'!$D897='Master List'!$B$115,'Reported Performance Table'!$D897='Master List'!$B$118,'Reported Performance Table'!$D897='Master List'!$B$142)),"LUNA_Dimming","Dimming_Capability_and_Range"))</f>
        <v/>
      </c>
    </row>
    <row r="898" spans="1:12" x14ac:dyDescent="0.25">
      <c r="A898" s="54">
        <v>905</v>
      </c>
      <c r="B898" s="55"/>
      <c r="D898" s="21" t="e">
        <f>VLOOKUP('Reported Performance Table'!C898,'Master List'!$B$22:$C$41,2,FALSE)</f>
        <v>#N/A</v>
      </c>
      <c r="E898" t="e">
        <f>VLOOKUP('Reported Performance Table'!D898,'Master List'!$B$45:$C$143,2,FALSE)</f>
        <v>#N/A</v>
      </c>
      <c r="F898" t="e">
        <f>VLOOKUP('Reported Performance Table'!C898,'Master List'!$B$22:$D$42,3,FALSE)</f>
        <v>#N/A</v>
      </c>
      <c r="G898" s="100" t="e">
        <f>VLOOKUP('Reported Performance Table'!B898,'Master List'!$B$11:$D$19,3,FALSE)</f>
        <v>#N/A</v>
      </c>
      <c r="H898" t="e">
        <f t="shared" si="13"/>
        <v>#N/A</v>
      </c>
      <c r="I898" t="e">
        <f>IF(VLOOKUP('Reported Performance Table'!D898,'Master List'!$B$45:$D$143,3,FALSE)="","No",VLOOKUP('Reported Performance Table'!D898,'Master List'!$B$45:$D$143,3,FALSE))</f>
        <v>#N/A</v>
      </c>
      <c r="J898" s="178" t="str">
        <f>IF('Reported Performance Table'!D898="","",
  IF('Reported Performance Table'!E898="Yes",
   IF('Reported Performance Table'!F898="Premium","Premium_LUNA_CCT","LUNA_CCT"),
   IF('Reported Performance Table'!B898="Outdoor Luminaires",
    IF(OR('Reported Performance Table'!D898="Fuel Pump Canopy Luminaires",'Reported Performance Table'!D898="Sports Lighting"),
     IF('Reported Performance Table'!F898="Premium","Premium_Sports_and_Fuel_Pump_CCT", "Sports_and_Fuel_Pump_CCT"),
     IF('Reported Performance Table'!F898="Premium","Premium_Outdoor_CCT","Outdoor_CCT")),
    IF('Reported Performance Table'!F898="Premium","Premium_CCT","Reported_CCT"))))</f>
        <v/>
      </c>
      <c r="K898" t="str">
        <f>IF('Reported Performance Table'!D898="","",IF(J898="LUNA_CCT",VLOOKUP('Reported Performance Table'!D898,'Master List'!$B$45:$E$143,4,FALSE),"Reported_BUG"))</f>
        <v/>
      </c>
      <c r="L898" t="str">
        <f>IF('Reported Performance Table'!D898="","",IF(AND('Reported Performance Table'!$E898="Yes",OR('Reported Performance Table'!$D898='Master List'!$B$45,'Reported Performance Table'!$D898='Master List'!$B$46,'Reported Performance Table'!$D898='Master List'!$B$47,'Reported Performance Table'!$D898='Master List'!$B$49,'Reported Performance Table'!$D898='Master List'!$B$51,'Reported Performance Table'!$D898='Master List'!$B$115,'Reported Performance Table'!$D898='Master List'!$B$118,'Reported Performance Table'!$D898='Master List'!$B$142)),"LUNA_Dimming","Dimming_Capability_and_Range"))</f>
        <v/>
      </c>
    </row>
    <row r="899" spans="1:12" x14ac:dyDescent="0.25">
      <c r="A899" s="54">
        <v>906</v>
      </c>
      <c r="B899" s="55"/>
      <c r="D899" s="21" t="e">
        <f>VLOOKUP('Reported Performance Table'!C899,'Master List'!$B$22:$C$41,2,FALSE)</f>
        <v>#N/A</v>
      </c>
      <c r="E899" t="e">
        <f>VLOOKUP('Reported Performance Table'!D899,'Master List'!$B$45:$C$143,2,FALSE)</f>
        <v>#N/A</v>
      </c>
      <c r="F899" t="e">
        <f>VLOOKUP('Reported Performance Table'!C899,'Master List'!$B$22:$D$42,3,FALSE)</f>
        <v>#N/A</v>
      </c>
      <c r="G899" s="100" t="e">
        <f>VLOOKUP('Reported Performance Table'!B899,'Master List'!$B$11:$D$19,3,FALSE)</f>
        <v>#N/A</v>
      </c>
      <c r="H899" t="e">
        <f t="shared" si="13"/>
        <v>#N/A</v>
      </c>
      <c r="I899" t="e">
        <f>IF(VLOOKUP('Reported Performance Table'!D899,'Master List'!$B$45:$D$143,3,FALSE)="","No",VLOOKUP('Reported Performance Table'!D899,'Master List'!$B$45:$D$143,3,FALSE))</f>
        <v>#N/A</v>
      </c>
      <c r="J899" s="178" t="str">
        <f>IF('Reported Performance Table'!D899="","",
  IF('Reported Performance Table'!E899="Yes",
   IF('Reported Performance Table'!F899="Premium","Premium_LUNA_CCT","LUNA_CCT"),
   IF('Reported Performance Table'!B899="Outdoor Luminaires",
    IF(OR('Reported Performance Table'!D899="Fuel Pump Canopy Luminaires",'Reported Performance Table'!D899="Sports Lighting"),
     IF('Reported Performance Table'!F899="Premium","Premium_Sports_and_Fuel_Pump_CCT", "Sports_and_Fuel_Pump_CCT"),
     IF('Reported Performance Table'!F899="Premium","Premium_Outdoor_CCT","Outdoor_CCT")),
    IF('Reported Performance Table'!F899="Premium","Premium_CCT","Reported_CCT"))))</f>
        <v/>
      </c>
      <c r="K899" t="str">
        <f>IF('Reported Performance Table'!D899="","",IF(J899="LUNA_CCT",VLOOKUP('Reported Performance Table'!D899,'Master List'!$B$45:$E$143,4,FALSE),"Reported_BUG"))</f>
        <v/>
      </c>
      <c r="L899" t="str">
        <f>IF('Reported Performance Table'!D899="","",IF(AND('Reported Performance Table'!$E899="Yes",OR('Reported Performance Table'!$D899='Master List'!$B$45,'Reported Performance Table'!$D899='Master List'!$B$46,'Reported Performance Table'!$D899='Master List'!$B$47,'Reported Performance Table'!$D899='Master List'!$B$49,'Reported Performance Table'!$D899='Master List'!$B$51,'Reported Performance Table'!$D899='Master List'!$B$115,'Reported Performance Table'!$D899='Master List'!$B$118,'Reported Performance Table'!$D899='Master List'!$B$142)),"LUNA_Dimming","Dimming_Capability_and_Range"))</f>
        <v/>
      </c>
    </row>
    <row r="900" spans="1:12" x14ac:dyDescent="0.25">
      <c r="A900" s="54">
        <v>907</v>
      </c>
      <c r="B900" s="55"/>
      <c r="D900" s="21" t="e">
        <f>VLOOKUP('Reported Performance Table'!C900,'Master List'!$B$22:$C$41,2,FALSE)</f>
        <v>#N/A</v>
      </c>
      <c r="E900" t="e">
        <f>VLOOKUP('Reported Performance Table'!D900,'Master List'!$B$45:$C$143,2,FALSE)</f>
        <v>#N/A</v>
      </c>
      <c r="F900" t="e">
        <f>VLOOKUP('Reported Performance Table'!C900,'Master List'!$B$22:$D$42,3,FALSE)</f>
        <v>#N/A</v>
      </c>
      <c r="G900" s="100" t="e">
        <f>VLOOKUP('Reported Performance Table'!B900,'Master List'!$B$11:$D$19,3,FALSE)</f>
        <v>#N/A</v>
      </c>
      <c r="H900" t="e">
        <f t="shared" si="13"/>
        <v>#N/A</v>
      </c>
      <c r="I900" t="e">
        <f>IF(VLOOKUP('Reported Performance Table'!D900,'Master List'!$B$45:$D$143,3,FALSE)="","No",VLOOKUP('Reported Performance Table'!D900,'Master List'!$B$45:$D$143,3,FALSE))</f>
        <v>#N/A</v>
      </c>
      <c r="J900" s="178" t="str">
        <f>IF('Reported Performance Table'!D900="","",
  IF('Reported Performance Table'!E900="Yes",
   IF('Reported Performance Table'!F900="Premium","Premium_LUNA_CCT","LUNA_CCT"),
   IF('Reported Performance Table'!B900="Outdoor Luminaires",
    IF(OR('Reported Performance Table'!D900="Fuel Pump Canopy Luminaires",'Reported Performance Table'!D900="Sports Lighting"),
     IF('Reported Performance Table'!F900="Premium","Premium_Sports_and_Fuel_Pump_CCT", "Sports_and_Fuel_Pump_CCT"),
     IF('Reported Performance Table'!F900="Premium","Premium_Outdoor_CCT","Outdoor_CCT")),
    IF('Reported Performance Table'!F900="Premium","Premium_CCT","Reported_CCT"))))</f>
        <v/>
      </c>
      <c r="K900" t="str">
        <f>IF('Reported Performance Table'!D900="","",IF(J900="LUNA_CCT",VLOOKUP('Reported Performance Table'!D900,'Master List'!$B$45:$E$143,4,FALSE),"Reported_BUG"))</f>
        <v/>
      </c>
      <c r="L900" t="str">
        <f>IF('Reported Performance Table'!D900="","",IF(AND('Reported Performance Table'!$E900="Yes",OR('Reported Performance Table'!$D900='Master List'!$B$45,'Reported Performance Table'!$D900='Master List'!$B$46,'Reported Performance Table'!$D900='Master List'!$B$47,'Reported Performance Table'!$D900='Master List'!$B$49,'Reported Performance Table'!$D900='Master List'!$B$51,'Reported Performance Table'!$D900='Master List'!$B$115,'Reported Performance Table'!$D900='Master List'!$B$118,'Reported Performance Table'!$D900='Master List'!$B$142)),"LUNA_Dimming","Dimming_Capability_and_Range"))</f>
        <v/>
      </c>
    </row>
    <row r="901" spans="1:12" x14ac:dyDescent="0.25">
      <c r="A901" s="54">
        <v>908</v>
      </c>
      <c r="B901" s="55"/>
      <c r="D901" s="21" t="e">
        <f>VLOOKUP('Reported Performance Table'!C901,'Master List'!$B$22:$C$41,2,FALSE)</f>
        <v>#N/A</v>
      </c>
      <c r="E901" t="e">
        <f>VLOOKUP('Reported Performance Table'!D901,'Master List'!$B$45:$C$143,2,FALSE)</f>
        <v>#N/A</v>
      </c>
      <c r="F901" t="e">
        <f>VLOOKUP('Reported Performance Table'!C901,'Master List'!$B$22:$D$42,3,FALSE)</f>
        <v>#N/A</v>
      </c>
      <c r="G901" s="100" t="e">
        <f>VLOOKUP('Reported Performance Table'!B901,'Master List'!$B$11:$D$19,3,FALSE)</f>
        <v>#N/A</v>
      </c>
      <c r="H901" t="e">
        <f t="shared" si="13"/>
        <v>#N/A</v>
      </c>
      <c r="I901" t="e">
        <f>IF(VLOOKUP('Reported Performance Table'!D901,'Master List'!$B$45:$D$143,3,FALSE)="","No",VLOOKUP('Reported Performance Table'!D901,'Master List'!$B$45:$D$143,3,FALSE))</f>
        <v>#N/A</v>
      </c>
      <c r="J901" s="178" t="str">
        <f>IF('Reported Performance Table'!D901="","",
  IF('Reported Performance Table'!E901="Yes",
   IF('Reported Performance Table'!F901="Premium","Premium_LUNA_CCT","LUNA_CCT"),
   IF('Reported Performance Table'!B901="Outdoor Luminaires",
    IF(OR('Reported Performance Table'!D901="Fuel Pump Canopy Luminaires",'Reported Performance Table'!D901="Sports Lighting"),
     IF('Reported Performance Table'!F901="Premium","Premium_Sports_and_Fuel_Pump_CCT", "Sports_and_Fuel_Pump_CCT"),
     IF('Reported Performance Table'!F901="Premium","Premium_Outdoor_CCT","Outdoor_CCT")),
    IF('Reported Performance Table'!F901="Premium","Premium_CCT","Reported_CCT"))))</f>
        <v/>
      </c>
      <c r="K901" t="str">
        <f>IF('Reported Performance Table'!D901="","",IF(J901="LUNA_CCT",VLOOKUP('Reported Performance Table'!D901,'Master List'!$B$45:$E$143,4,FALSE),"Reported_BUG"))</f>
        <v/>
      </c>
      <c r="L901" t="str">
        <f>IF('Reported Performance Table'!D901="","",IF(AND('Reported Performance Table'!$E901="Yes",OR('Reported Performance Table'!$D901='Master List'!$B$45,'Reported Performance Table'!$D901='Master List'!$B$46,'Reported Performance Table'!$D901='Master List'!$B$47,'Reported Performance Table'!$D901='Master List'!$B$49,'Reported Performance Table'!$D901='Master List'!$B$51,'Reported Performance Table'!$D901='Master List'!$B$115,'Reported Performance Table'!$D901='Master List'!$B$118,'Reported Performance Table'!$D901='Master List'!$B$142)),"LUNA_Dimming","Dimming_Capability_and_Range"))</f>
        <v/>
      </c>
    </row>
    <row r="902" spans="1:12" x14ac:dyDescent="0.25">
      <c r="A902" s="54">
        <v>909</v>
      </c>
      <c r="B902" s="55"/>
      <c r="D902" s="21" t="e">
        <f>VLOOKUP('Reported Performance Table'!C902,'Master List'!$B$22:$C$41,2,FALSE)</f>
        <v>#N/A</v>
      </c>
      <c r="E902" t="e">
        <f>VLOOKUP('Reported Performance Table'!D902,'Master List'!$B$45:$C$143,2,FALSE)</f>
        <v>#N/A</v>
      </c>
      <c r="F902" t="e">
        <f>VLOOKUP('Reported Performance Table'!C902,'Master List'!$B$22:$D$42,3,FALSE)</f>
        <v>#N/A</v>
      </c>
      <c r="G902" s="100" t="e">
        <f>VLOOKUP('Reported Performance Table'!B902,'Master List'!$B$11:$D$19,3,FALSE)</f>
        <v>#N/A</v>
      </c>
      <c r="H902" t="e">
        <f t="shared" si="13"/>
        <v>#N/A</v>
      </c>
      <c r="I902" t="e">
        <f>IF(VLOOKUP('Reported Performance Table'!D902,'Master List'!$B$45:$D$143,3,FALSE)="","No",VLOOKUP('Reported Performance Table'!D902,'Master List'!$B$45:$D$143,3,FALSE))</f>
        <v>#N/A</v>
      </c>
      <c r="J902" s="178" t="str">
        <f>IF('Reported Performance Table'!D902="","",
  IF('Reported Performance Table'!E902="Yes",
   IF('Reported Performance Table'!F902="Premium","Premium_LUNA_CCT","LUNA_CCT"),
   IF('Reported Performance Table'!B902="Outdoor Luminaires",
    IF(OR('Reported Performance Table'!D902="Fuel Pump Canopy Luminaires",'Reported Performance Table'!D902="Sports Lighting"),
     IF('Reported Performance Table'!F902="Premium","Premium_Sports_and_Fuel_Pump_CCT", "Sports_and_Fuel_Pump_CCT"),
     IF('Reported Performance Table'!F902="Premium","Premium_Outdoor_CCT","Outdoor_CCT")),
    IF('Reported Performance Table'!F902="Premium","Premium_CCT","Reported_CCT"))))</f>
        <v/>
      </c>
      <c r="K902" t="str">
        <f>IF('Reported Performance Table'!D902="","",IF(J902="LUNA_CCT",VLOOKUP('Reported Performance Table'!D902,'Master List'!$B$45:$E$143,4,FALSE),"Reported_BUG"))</f>
        <v/>
      </c>
      <c r="L902" t="str">
        <f>IF('Reported Performance Table'!D902="","",IF(AND('Reported Performance Table'!$E902="Yes",OR('Reported Performance Table'!$D902='Master List'!$B$45,'Reported Performance Table'!$D902='Master List'!$B$46,'Reported Performance Table'!$D902='Master List'!$B$47,'Reported Performance Table'!$D902='Master List'!$B$49,'Reported Performance Table'!$D902='Master List'!$B$51,'Reported Performance Table'!$D902='Master List'!$B$115,'Reported Performance Table'!$D902='Master List'!$B$118,'Reported Performance Table'!$D902='Master List'!$B$142)),"LUNA_Dimming","Dimming_Capability_and_Range"))</f>
        <v/>
      </c>
    </row>
    <row r="903" spans="1:12" x14ac:dyDescent="0.25">
      <c r="A903" s="54">
        <v>910</v>
      </c>
      <c r="B903" s="55"/>
      <c r="D903" s="21" t="e">
        <f>VLOOKUP('Reported Performance Table'!C903,'Master List'!$B$22:$C$41,2,FALSE)</f>
        <v>#N/A</v>
      </c>
      <c r="E903" t="e">
        <f>VLOOKUP('Reported Performance Table'!D903,'Master List'!$B$45:$C$143,2,FALSE)</f>
        <v>#N/A</v>
      </c>
      <c r="F903" t="e">
        <f>VLOOKUP('Reported Performance Table'!C903,'Master List'!$B$22:$D$42,3,FALSE)</f>
        <v>#N/A</v>
      </c>
      <c r="G903" s="100" t="e">
        <f>VLOOKUP('Reported Performance Table'!B903,'Master List'!$B$11:$D$19,3,FALSE)</f>
        <v>#N/A</v>
      </c>
      <c r="H903" t="e">
        <f t="shared" si="13"/>
        <v>#N/A</v>
      </c>
      <c r="I903" t="e">
        <f>IF(VLOOKUP('Reported Performance Table'!D903,'Master List'!$B$45:$D$143,3,FALSE)="","No",VLOOKUP('Reported Performance Table'!D903,'Master List'!$B$45:$D$143,3,FALSE))</f>
        <v>#N/A</v>
      </c>
      <c r="J903" s="178" t="str">
        <f>IF('Reported Performance Table'!D903="","",
  IF('Reported Performance Table'!E903="Yes",
   IF('Reported Performance Table'!F903="Premium","Premium_LUNA_CCT","LUNA_CCT"),
   IF('Reported Performance Table'!B903="Outdoor Luminaires",
    IF(OR('Reported Performance Table'!D903="Fuel Pump Canopy Luminaires",'Reported Performance Table'!D903="Sports Lighting"),
     IF('Reported Performance Table'!F903="Premium","Premium_Sports_and_Fuel_Pump_CCT", "Sports_and_Fuel_Pump_CCT"),
     IF('Reported Performance Table'!F903="Premium","Premium_Outdoor_CCT","Outdoor_CCT")),
    IF('Reported Performance Table'!F903="Premium","Premium_CCT","Reported_CCT"))))</f>
        <v/>
      </c>
      <c r="K903" t="str">
        <f>IF('Reported Performance Table'!D903="","",IF(J903="LUNA_CCT",VLOOKUP('Reported Performance Table'!D903,'Master List'!$B$45:$E$143,4,FALSE),"Reported_BUG"))</f>
        <v/>
      </c>
      <c r="L903" t="str">
        <f>IF('Reported Performance Table'!D903="","",IF(AND('Reported Performance Table'!$E903="Yes",OR('Reported Performance Table'!$D903='Master List'!$B$45,'Reported Performance Table'!$D903='Master List'!$B$46,'Reported Performance Table'!$D903='Master List'!$B$47,'Reported Performance Table'!$D903='Master List'!$B$49,'Reported Performance Table'!$D903='Master List'!$B$51,'Reported Performance Table'!$D903='Master List'!$B$115,'Reported Performance Table'!$D903='Master List'!$B$118,'Reported Performance Table'!$D903='Master List'!$B$142)),"LUNA_Dimming","Dimming_Capability_and_Range"))</f>
        <v/>
      </c>
    </row>
    <row r="904" spans="1:12" x14ac:dyDescent="0.25">
      <c r="A904" s="54">
        <v>911</v>
      </c>
      <c r="B904" s="55"/>
      <c r="D904" s="21" t="e">
        <f>VLOOKUP('Reported Performance Table'!C904,'Master List'!$B$22:$C$41,2,FALSE)</f>
        <v>#N/A</v>
      </c>
      <c r="E904" t="e">
        <f>VLOOKUP('Reported Performance Table'!D904,'Master List'!$B$45:$C$143,2,FALSE)</f>
        <v>#N/A</v>
      </c>
      <c r="F904" t="e">
        <f>VLOOKUP('Reported Performance Table'!C904,'Master List'!$B$22:$D$42,3,FALSE)</f>
        <v>#N/A</v>
      </c>
      <c r="G904" s="100" t="e">
        <f>VLOOKUP('Reported Performance Table'!B904,'Master List'!$B$11:$D$19,3,FALSE)</f>
        <v>#N/A</v>
      </c>
      <c r="H904" t="e">
        <f t="shared" si="13"/>
        <v>#N/A</v>
      </c>
      <c r="I904" t="e">
        <f>IF(VLOOKUP('Reported Performance Table'!D904,'Master List'!$B$45:$D$143,3,FALSE)="","No",VLOOKUP('Reported Performance Table'!D904,'Master List'!$B$45:$D$143,3,FALSE))</f>
        <v>#N/A</v>
      </c>
      <c r="J904" s="178" t="str">
        <f>IF('Reported Performance Table'!D904="","",
  IF('Reported Performance Table'!E904="Yes",
   IF('Reported Performance Table'!F904="Premium","Premium_LUNA_CCT","LUNA_CCT"),
   IF('Reported Performance Table'!B904="Outdoor Luminaires",
    IF(OR('Reported Performance Table'!D904="Fuel Pump Canopy Luminaires",'Reported Performance Table'!D904="Sports Lighting"),
     IF('Reported Performance Table'!F904="Premium","Premium_Sports_and_Fuel_Pump_CCT", "Sports_and_Fuel_Pump_CCT"),
     IF('Reported Performance Table'!F904="Premium","Premium_Outdoor_CCT","Outdoor_CCT")),
    IF('Reported Performance Table'!F904="Premium","Premium_CCT","Reported_CCT"))))</f>
        <v/>
      </c>
      <c r="K904" t="str">
        <f>IF('Reported Performance Table'!D904="","",IF(J904="LUNA_CCT",VLOOKUP('Reported Performance Table'!D904,'Master List'!$B$45:$E$143,4,FALSE),"Reported_BUG"))</f>
        <v/>
      </c>
      <c r="L904" t="str">
        <f>IF('Reported Performance Table'!D904="","",IF(AND('Reported Performance Table'!$E904="Yes",OR('Reported Performance Table'!$D904='Master List'!$B$45,'Reported Performance Table'!$D904='Master List'!$B$46,'Reported Performance Table'!$D904='Master List'!$B$47,'Reported Performance Table'!$D904='Master List'!$B$49,'Reported Performance Table'!$D904='Master List'!$B$51,'Reported Performance Table'!$D904='Master List'!$B$115,'Reported Performance Table'!$D904='Master List'!$B$118,'Reported Performance Table'!$D904='Master List'!$B$142)),"LUNA_Dimming","Dimming_Capability_and_Range"))</f>
        <v/>
      </c>
    </row>
    <row r="905" spans="1:12" x14ac:dyDescent="0.25">
      <c r="A905" s="54">
        <v>912</v>
      </c>
      <c r="B905" s="55"/>
      <c r="D905" s="21" t="e">
        <f>VLOOKUP('Reported Performance Table'!C905,'Master List'!$B$22:$C$41,2,FALSE)</f>
        <v>#N/A</v>
      </c>
      <c r="E905" t="e">
        <f>VLOOKUP('Reported Performance Table'!D905,'Master List'!$B$45:$C$143,2,FALSE)</f>
        <v>#N/A</v>
      </c>
      <c r="F905" t="e">
        <f>VLOOKUP('Reported Performance Table'!C905,'Master List'!$B$22:$D$42,3,FALSE)</f>
        <v>#N/A</v>
      </c>
      <c r="G905" s="100" t="e">
        <f>VLOOKUP('Reported Performance Table'!B905,'Master List'!$B$11:$D$19,3,FALSE)</f>
        <v>#N/A</v>
      </c>
      <c r="H905" t="e">
        <f t="shared" si="13"/>
        <v>#N/A</v>
      </c>
      <c r="I905" t="e">
        <f>IF(VLOOKUP('Reported Performance Table'!D905,'Master List'!$B$45:$D$143,3,FALSE)="","No",VLOOKUP('Reported Performance Table'!D905,'Master List'!$B$45:$D$143,3,FALSE))</f>
        <v>#N/A</v>
      </c>
      <c r="J905" s="178" t="str">
        <f>IF('Reported Performance Table'!D905="","",
  IF('Reported Performance Table'!E905="Yes",
   IF('Reported Performance Table'!F905="Premium","Premium_LUNA_CCT","LUNA_CCT"),
   IF('Reported Performance Table'!B905="Outdoor Luminaires",
    IF(OR('Reported Performance Table'!D905="Fuel Pump Canopy Luminaires",'Reported Performance Table'!D905="Sports Lighting"),
     IF('Reported Performance Table'!F905="Premium","Premium_Sports_and_Fuel_Pump_CCT", "Sports_and_Fuel_Pump_CCT"),
     IF('Reported Performance Table'!F905="Premium","Premium_Outdoor_CCT","Outdoor_CCT")),
    IF('Reported Performance Table'!F905="Premium","Premium_CCT","Reported_CCT"))))</f>
        <v/>
      </c>
      <c r="K905" t="str">
        <f>IF('Reported Performance Table'!D905="","",IF(J905="LUNA_CCT",VLOOKUP('Reported Performance Table'!D905,'Master List'!$B$45:$E$143,4,FALSE),"Reported_BUG"))</f>
        <v/>
      </c>
      <c r="L905" t="str">
        <f>IF('Reported Performance Table'!D905="","",IF(AND('Reported Performance Table'!$E905="Yes",OR('Reported Performance Table'!$D905='Master List'!$B$45,'Reported Performance Table'!$D905='Master List'!$B$46,'Reported Performance Table'!$D905='Master List'!$B$47,'Reported Performance Table'!$D905='Master List'!$B$49,'Reported Performance Table'!$D905='Master List'!$B$51,'Reported Performance Table'!$D905='Master List'!$B$115,'Reported Performance Table'!$D905='Master List'!$B$118,'Reported Performance Table'!$D905='Master List'!$B$142)),"LUNA_Dimming","Dimming_Capability_and_Range"))</f>
        <v/>
      </c>
    </row>
    <row r="906" spans="1:12" x14ac:dyDescent="0.25">
      <c r="A906" s="54">
        <v>913</v>
      </c>
      <c r="B906" s="55"/>
      <c r="D906" s="21" t="e">
        <f>VLOOKUP('Reported Performance Table'!C906,'Master List'!$B$22:$C$41,2,FALSE)</f>
        <v>#N/A</v>
      </c>
      <c r="E906" t="e">
        <f>VLOOKUP('Reported Performance Table'!D906,'Master List'!$B$45:$C$143,2,FALSE)</f>
        <v>#N/A</v>
      </c>
      <c r="F906" t="e">
        <f>VLOOKUP('Reported Performance Table'!C906,'Master List'!$B$22:$D$42,3,FALSE)</f>
        <v>#N/A</v>
      </c>
      <c r="G906" s="100" t="e">
        <f>VLOOKUP('Reported Performance Table'!B906,'Master List'!$B$11:$D$19,3,FALSE)</f>
        <v>#N/A</v>
      </c>
      <c r="H906" t="e">
        <f t="shared" si="13"/>
        <v>#N/A</v>
      </c>
      <c r="I906" t="e">
        <f>IF(VLOOKUP('Reported Performance Table'!D906,'Master List'!$B$45:$D$143,3,FALSE)="","No",VLOOKUP('Reported Performance Table'!D906,'Master List'!$B$45:$D$143,3,FALSE))</f>
        <v>#N/A</v>
      </c>
      <c r="J906" s="178" t="str">
        <f>IF('Reported Performance Table'!D906="","",
  IF('Reported Performance Table'!E906="Yes",
   IF('Reported Performance Table'!F906="Premium","Premium_LUNA_CCT","LUNA_CCT"),
   IF('Reported Performance Table'!B906="Outdoor Luminaires",
    IF(OR('Reported Performance Table'!D906="Fuel Pump Canopy Luminaires",'Reported Performance Table'!D906="Sports Lighting"),
     IF('Reported Performance Table'!F906="Premium","Premium_Sports_and_Fuel_Pump_CCT", "Sports_and_Fuel_Pump_CCT"),
     IF('Reported Performance Table'!F906="Premium","Premium_Outdoor_CCT","Outdoor_CCT")),
    IF('Reported Performance Table'!F906="Premium","Premium_CCT","Reported_CCT"))))</f>
        <v/>
      </c>
      <c r="K906" t="str">
        <f>IF('Reported Performance Table'!D906="","",IF(J906="LUNA_CCT",VLOOKUP('Reported Performance Table'!D906,'Master List'!$B$45:$E$143,4,FALSE),"Reported_BUG"))</f>
        <v/>
      </c>
      <c r="L906" t="str">
        <f>IF('Reported Performance Table'!D906="","",IF(AND('Reported Performance Table'!$E906="Yes",OR('Reported Performance Table'!$D906='Master List'!$B$45,'Reported Performance Table'!$D906='Master List'!$B$46,'Reported Performance Table'!$D906='Master List'!$B$47,'Reported Performance Table'!$D906='Master List'!$B$49,'Reported Performance Table'!$D906='Master List'!$B$51,'Reported Performance Table'!$D906='Master List'!$B$115,'Reported Performance Table'!$D906='Master List'!$B$118,'Reported Performance Table'!$D906='Master List'!$B$142)),"LUNA_Dimming","Dimming_Capability_and_Range"))</f>
        <v/>
      </c>
    </row>
    <row r="907" spans="1:12" x14ac:dyDescent="0.25">
      <c r="A907" s="54">
        <v>914</v>
      </c>
      <c r="B907" s="55"/>
      <c r="D907" s="21" t="e">
        <f>VLOOKUP('Reported Performance Table'!C907,'Master List'!$B$22:$C$41,2,FALSE)</f>
        <v>#N/A</v>
      </c>
      <c r="E907" t="e">
        <f>VLOOKUP('Reported Performance Table'!D907,'Master List'!$B$45:$C$143,2,FALSE)</f>
        <v>#N/A</v>
      </c>
      <c r="F907" t="e">
        <f>VLOOKUP('Reported Performance Table'!C907,'Master List'!$B$22:$D$42,3,FALSE)</f>
        <v>#N/A</v>
      </c>
      <c r="G907" s="100" t="e">
        <f>VLOOKUP('Reported Performance Table'!B907,'Master List'!$B$11:$D$19,3,FALSE)</f>
        <v>#N/A</v>
      </c>
      <c r="H907" t="e">
        <f t="shared" ref="H907:H970" si="14">CONCATENATE(F907,G907)</f>
        <v>#N/A</v>
      </c>
      <c r="I907" t="e">
        <f>IF(VLOOKUP('Reported Performance Table'!D907,'Master List'!$B$45:$D$143,3,FALSE)="","No",VLOOKUP('Reported Performance Table'!D907,'Master List'!$B$45:$D$143,3,FALSE))</f>
        <v>#N/A</v>
      </c>
      <c r="J907" s="178" t="str">
        <f>IF('Reported Performance Table'!D907="","",
  IF('Reported Performance Table'!E907="Yes",
   IF('Reported Performance Table'!F907="Premium","Premium_LUNA_CCT","LUNA_CCT"),
   IF('Reported Performance Table'!B907="Outdoor Luminaires",
    IF(OR('Reported Performance Table'!D907="Fuel Pump Canopy Luminaires",'Reported Performance Table'!D907="Sports Lighting"),
     IF('Reported Performance Table'!F907="Premium","Premium_Sports_and_Fuel_Pump_CCT", "Sports_and_Fuel_Pump_CCT"),
     IF('Reported Performance Table'!F907="Premium","Premium_Outdoor_CCT","Outdoor_CCT")),
    IF('Reported Performance Table'!F907="Premium","Premium_CCT","Reported_CCT"))))</f>
        <v/>
      </c>
      <c r="K907" t="str">
        <f>IF('Reported Performance Table'!D907="","",IF(J907="LUNA_CCT",VLOOKUP('Reported Performance Table'!D907,'Master List'!$B$45:$E$143,4,FALSE),"Reported_BUG"))</f>
        <v/>
      </c>
      <c r="L907" t="str">
        <f>IF('Reported Performance Table'!D907="","",IF(AND('Reported Performance Table'!$E907="Yes",OR('Reported Performance Table'!$D907='Master List'!$B$45,'Reported Performance Table'!$D907='Master List'!$B$46,'Reported Performance Table'!$D907='Master List'!$B$47,'Reported Performance Table'!$D907='Master List'!$B$49,'Reported Performance Table'!$D907='Master List'!$B$51,'Reported Performance Table'!$D907='Master List'!$B$115,'Reported Performance Table'!$D907='Master List'!$B$118,'Reported Performance Table'!$D907='Master List'!$B$142)),"LUNA_Dimming","Dimming_Capability_and_Range"))</f>
        <v/>
      </c>
    </row>
    <row r="908" spans="1:12" x14ac:dyDescent="0.25">
      <c r="A908" s="54">
        <v>915</v>
      </c>
      <c r="B908" s="55"/>
      <c r="D908" s="21" t="e">
        <f>VLOOKUP('Reported Performance Table'!C908,'Master List'!$B$22:$C$41,2,FALSE)</f>
        <v>#N/A</v>
      </c>
      <c r="E908" t="e">
        <f>VLOOKUP('Reported Performance Table'!D908,'Master List'!$B$45:$C$143,2,FALSE)</f>
        <v>#N/A</v>
      </c>
      <c r="F908" t="e">
        <f>VLOOKUP('Reported Performance Table'!C908,'Master List'!$B$22:$D$42,3,FALSE)</f>
        <v>#N/A</v>
      </c>
      <c r="G908" s="100" t="e">
        <f>VLOOKUP('Reported Performance Table'!B908,'Master List'!$B$11:$D$19,3,FALSE)</f>
        <v>#N/A</v>
      </c>
      <c r="H908" t="e">
        <f t="shared" si="14"/>
        <v>#N/A</v>
      </c>
      <c r="I908" t="e">
        <f>IF(VLOOKUP('Reported Performance Table'!D908,'Master List'!$B$45:$D$143,3,FALSE)="","No",VLOOKUP('Reported Performance Table'!D908,'Master List'!$B$45:$D$143,3,FALSE))</f>
        <v>#N/A</v>
      </c>
      <c r="J908" s="178" t="str">
        <f>IF('Reported Performance Table'!D908="","",
  IF('Reported Performance Table'!E908="Yes",
   IF('Reported Performance Table'!F908="Premium","Premium_LUNA_CCT","LUNA_CCT"),
   IF('Reported Performance Table'!B908="Outdoor Luminaires",
    IF(OR('Reported Performance Table'!D908="Fuel Pump Canopy Luminaires",'Reported Performance Table'!D908="Sports Lighting"),
     IF('Reported Performance Table'!F908="Premium","Premium_Sports_and_Fuel_Pump_CCT", "Sports_and_Fuel_Pump_CCT"),
     IF('Reported Performance Table'!F908="Premium","Premium_Outdoor_CCT","Outdoor_CCT")),
    IF('Reported Performance Table'!F908="Premium","Premium_CCT","Reported_CCT"))))</f>
        <v/>
      </c>
      <c r="K908" t="str">
        <f>IF('Reported Performance Table'!D908="","",IF(J908="LUNA_CCT",VLOOKUP('Reported Performance Table'!D908,'Master List'!$B$45:$E$143,4,FALSE),"Reported_BUG"))</f>
        <v/>
      </c>
      <c r="L908" t="str">
        <f>IF('Reported Performance Table'!D908="","",IF(AND('Reported Performance Table'!$E908="Yes",OR('Reported Performance Table'!$D908='Master List'!$B$45,'Reported Performance Table'!$D908='Master List'!$B$46,'Reported Performance Table'!$D908='Master List'!$B$47,'Reported Performance Table'!$D908='Master List'!$B$49,'Reported Performance Table'!$D908='Master List'!$B$51,'Reported Performance Table'!$D908='Master List'!$B$115,'Reported Performance Table'!$D908='Master List'!$B$118,'Reported Performance Table'!$D908='Master List'!$B$142)),"LUNA_Dimming","Dimming_Capability_and_Range"))</f>
        <v/>
      </c>
    </row>
    <row r="909" spans="1:12" x14ac:dyDescent="0.25">
      <c r="A909" s="54">
        <v>916</v>
      </c>
      <c r="B909" s="55"/>
      <c r="D909" s="21" t="e">
        <f>VLOOKUP('Reported Performance Table'!C909,'Master List'!$B$22:$C$41,2,FALSE)</f>
        <v>#N/A</v>
      </c>
      <c r="E909" t="e">
        <f>VLOOKUP('Reported Performance Table'!D909,'Master List'!$B$45:$C$143,2,FALSE)</f>
        <v>#N/A</v>
      </c>
      <c r="F909" t="e">
        <f>VLOOKUP('Reported Performance Table'!C909,'Master List'!$B$22:$D$42,3,FALSE)</f>
        <v>#N/A</v>
      </c>
      <c r="G909" s="100" t="e">
        <f>VLOOKUP('Reported Performance Table'!B909,'Master List'!$B$11:$D$19,3,FALSE)</f>
        <v>#N/A</v>
      </c>
      <c r="H909" t="e">
        <f t="shared" si="14"/>
        <v>#N/A</v>
      </c>
      <c r="I909" t="e">
        <f>IF(VLOOKUP('Reported Performance Table'!D909,'Master List'!$B$45:$D$143,3,FALSE)="","No",VLOOKUP('Reported Performance Table'!D909,'Master List'!$B$45:$D$143,3,FALSE))</f>
        <v>#N/A</v>
      </c>
      <c r="J909" s="178" t="str">
        <f>IF('Reported Performance Table'!D909="","",
  IF('Reported Performance Table'!E909="Yes",
   IF('Reported Performance Table'!F909="Premium","Premium_LUNA_CCT","LUNA_CCT"),
   IF('Reported Performance Table'!B909="Outdoor Luminaires",
    IF(OR('Reported Performance Table'!D909="Fuel Pump Canopy Luminaires",'Reported Performance Table'!D909="Sports Lighting"),
     IF('Reported Performance Table'!F909="Premium","Premium_Sports_and_Fuel_Pump_CCT", "Sports_and_Fuel_Pump_CCT"),
     IF('Reported Performance Table'!F909="Premium","Premium_Outdoor_CCT","Outdoor_CCT")),
    IF('Reported Performance Table'!F909="Premium","Premium_CCT","Reported_CCT"))))</f>
        <v/>
      </c>
      <c r="K909" t="str">
        <f>IF('Reported Performance Table'!D909="","",IF(J909="LUNA_CCT",VLOOKUP('Reported Performance Table'!D909,'Master List'!$B$45:$E$143,4,FALSE),"Reported_BUG"))</f>
        <v/>
      </c>
      <c r="L909" t="str">
        <f>IF('Reported Performance Table'!D909="","",IF(AND('Reported Performance Table'!$E909="Yes",OR('Reported Performance Table'!$D909='Master List'!$B$45,'Reported Performance Table'!$D909='Master List'!$B$46,'Reported Performance Table'!$D909='Master List'!$B$47,'Reported Performance Table'!$D909='Master List'!$B$49,'Reported Performance Table'!$D909='Master List'!$B$51,'Reported Performance Table'!$D909='Master List'!$B$115,'Reported Performance Table'!$D909='Master List'!$B$118,'Reported Performance Table'!$D909='Master List'!$B$142)),"LUNA_Dimming","Dimming_Capability_and_Range"))</f>
        <v/>
      </c>
    </row>
    <row r="910" spans="1:12" x14ac:dyDescent="0.25">
      <c r="A910" s="54">
        <v>917</v>
      </c>
      <c r="B910" s="55"/>
      <c r="D910" s="21" t="e">
        <f>VLOOKUP('Reported Performance Table'!C910,'Master List'!$B$22:$C$41,2,FALSE)</f>
        <v>#N/A</v>
      </c>
      <c r="E910" t="e">
        <f>VLOOKUP('Reported Performance Table'!D910,'Master List'!$B$45:$C$143,2,FALSE)</f>
        <v>#N/A</v>
      </c>
      <c r="F910" t="e">
        <f>VLOOKUP('Reported Performance Table'!C910,'Master List'!$B$22:$D$42,3,FALSE)</f>
        <v>#N/A</v>
      </c>
      <c r="G910" s="100" t="e">
        <f>VLOOKUP('Reported Performance Table'!B910,'Master List'!$B$11:$D$19,3,FALSE)</f>
        <v>#N/A</v>
      </c>
      <c r="H910" t="e">
        <f t="shared" si="14"/>
        <v>#N/A</v>
      </c>
      <c r="I910" t="e">
        <f>IF(VLOOKUP('Reported Performance Table'!D910,'Master List'!$B$45:$D$143,3,FALSE)="","No",VLOOKUP('Reported Performance Table'!D910,'Master List'!$B$45:$D$143,3,FALSE))</f>
        <v>#N/A</v>
      </c>
      <c r="J910" s="178" t="str">
        <f>IF('Reported Performance Table'!D910="","",
  IF('Reported Performance Table'!E910="Yes",
   IF('Reported Performance Table'!F910="Premium","Premium_LUNA_CCT","LUNA_CCT"),
   IF('Reported Performance Table'!B910="Outdoor Luminaires",
    IF(OR('Reported Performance Table'!D910="Fuel Pump Canopy Luminaires",'Reported Performance Table'!D910="Sports Lighting"),
     IF('Reported Performance Table'!F910="Premium","Premium_Sports_and_Fuel_Pump_CCT", "Sports_and_Fuel_Pump_CCT"),
     IF('Reported Performance Table'!F910="Premium","Premium_Outdoor_CCT","Outdoor_CCT")),
    IF('Reported Performance Table'!F910="Premium","Premium_CCT","Reported_CCT"))))</f>
        <v/>
      </c>
      <c r="K910" t="str">
        <f>IF('Reported Performance Table'!D910="","",IF(J910="LUNA_CCT",VLOOKUP('Reported Performance Table'!D910,'Master List'!$B$45:$E$143,4,FALSE),"Reported_BUG"))</f>
        <v/>
      </c>
      <c r="L910" t="str">
        <f>IF('Reported Performance Table'!D910="","",IF(AND('Reported Performance Table'!$E910="Yes",OR('Reported Performance Table'!$D910='Master List'!$B$45,'Reported Performance Table'!$D910='Master List'!$B$46,'Reported Performance Table'!$D910='Master List'!$B$47,'Reported Performance Table'!$D910='Master List'!$B$49,'Reported Performance Table'!$D910='Master List'!$B$51,'Reported Performance Table'!$D910='Master List'!$B$115,'Reported Performance Table'!$D910='Master List'!$B$118,'Reported Performance Table'!$D910='Master List'!$B$142)),"LUNA_Dimming","Dimming_Capability_and_Range"))</f>
        <v/>
      </c>
    </row>
    <row r="911" spans="1:12" x14ac:dyDescent="0.25">
      <c r="A911" s="54">
        <v>918</v>
      </c>
      <c r="B911" s="55"/>
      <c r="D911" s="21" t="e">
        <f>VLOOKUP('Reported Performance Table'!C911,'Master List'!$B$22:$C$41,2,FALSE)</f>
        <v>#N/A</v>
      </c>
      <c r="E911" t="e">
        <f>VLOOKUP('Reported Performance Table'!D911,'Master List'!$B$45:$C$143,2,FALSE)</f>
        <v>#N/A</v>
      </c>
      <c r="F911" t="e">
        <f>VLOOKUP('Reported Performance Table'!C911,'Master List'!$B$22:$D$42,3,FALSE)</f>
        <v>#N/A</v>
      </c>
      <c r="G911" s="100" t="e">
        <f>VLOOKUP('Reported Performance Table'!B911,'Master List'!$B$11:$D$19,3,FALSE)</f>
        <v>#N/A</v>
      </c>
      <c r="H911" t="e">
        <f t="shared" si="14"/>
        <v>#N/A</v>
      </c>
      <c r="I911" t="e">
        <f>IF(VLOOKUP('Reported Performance Table'!D911,'Master List'!$B$45:$D$143,3,FALSE)="","No",VLOOKUP('Reported Performance Table'!D911,'Master List'!$B$45:$D$143,3,FALSE))</f>
        <v>#N/A</v>
      </c>
      <c r="J911" s="178" t="str">
        <f>IF('Reported Performance Table'!D911="","",
  IF('Reported Performance Table'!E911="Yes",
   IF('Reported Performance Table'!F911="Premium","Premium_LUNA_CCT","LUNA_CCT"),
   IF('Reported Performance Table'!B911="Outdoor Luminaires",
    IF(OR('Reported Performance Table'!D911="Fuel Pump Canopy Luminaires",'Reported Performance Table'!D911="Sports Lighting"),
     IF('Reported Performance Table'!F911="Premium","Premium_Sports_and_Fuel_Pump_CCT", "Sports_and_Fuel_Pump_CCT"),
     IF('Reported Performance Table'!F911="Premium","Premium_Outdoor_CCT","Outdoor_CCT")),
    IF('Reported Performance Table'!F911="Premium","Premium_CCT","Reported_CCT"))))</f>
        <v/>
      </c>
      <c r="K911" t="str">
        <f>IF('Reported Performance Table'!D911="","",IF(J911="LUNA_CCT",VLOOKUP('Reported Performance Table'!D911,'Master List'!$B$45:$E$143,4,FALSE),"Reported_BUG"))</f>
        <v/>
      </c>
      <c r="L911" t="str">
        <f>IF('Reported Performance Table'!D911="","",IF(AND('Reported Performance Table'!$E911="Yes",OR('Reported Performance Table'!$D911='Master List'!$B$45,'Reported Performance Table'!$D911='Master List'!$B$46,'Reported Performance Table'!$D911='Master List'!$B$47,'Reported Performance Table'!$D911='Master List'!$B$49,'Reported Performance Table'!$D911='Master List'!$B$51,'Reported Performance Table'!$D911='Master List'!$B$115,'Reported Performance Table'!$D911='Master List'!$B$118,'Reported Performance Table'!$D911='Master List'!$B$142)),"LUNA_Dimming","Dimming_Capability_and_Range"))</f>
        <v/>
      </c>
    </row>
    <row r="912" spans="1:12" x14ac:dyDescent="0.25">
      <c r="A912" s="54">
        <v>919</v>
      </c>
      <c r="B912" s="55"/>
      <c r="D912" s="21" t="e">
        <f>VLOOKUP('Reported Performance Table'!C912,'Master List'!$B$22:$C$41,2,FALSE)</f>
        <v>#N/A</v>
      </c>
      <c r="E912" t="e">
        <f>VLOOKUP('Reported Performance Table'!D912,'Master List'!$B$45:$C$143,2,FALSE)</f>
        <v>#N/A</v>
      </c>
      <c r="F912" t="e">
        <f>VLOOKUP('Reported Performance Table'!C912,'Master List'!$B$22:$D$42,3,FALSE)</f>
        <v>#N/A</v>
      </c>
      <c r="G912" s="100" t="e">
        <f>VLOOKUP('Reported Performance Table'!B912,'Master List'!$B$11:$D$19,3,FALSE)</f>
        <v>#N/A</v>
      </c>
      <c r="H912" t="e">
        <f t="shared" si="14"/>
        <v>#N/A</v>
      </c>
      <c r="I912" t="e">
        <f>IF(VLOOKUP('Reported Performance Table'!D912,'Master List'!$B$45:$D$143,3,FALSE)="","No",VLOOKUP('Reported Performance Table'!D912,'Master List'!$B$45:$D$143,3,FALSE))</f>
        <v>#N/A</v>
      </c>
      <c r="J912" s="178" t="str">
        <f>IF('Reported Performance Table'!D912="","",
  IF('Reported Performance Table'!E912="Yes",
   IF('Reported Performance Table'!F912="Premium","Premium_LUNA_CCT","LUNA_CCT"),
   IF('Reported Performance Table'!B912="Outdoor Luminaires",
    IF(OR('Reported Performance Table'!D912="Fuel Pump Canopy Luminaires",'Reported Performance Table'!D912="Sports Lighting"),
     IF('Reported Performance Table'!F912="Premium","Premium_Sports_and_Fuel_Pump_CCT", "Sports_and_Fuel_Pump_CCT"),
     IF('Reported Performance Table'!F912="Premium","Premium_Outdoor_CCT","Outdoor_CCT")),
    IF('Reported Performance Table'!F912="Premium","Premium_CCT","Reported_CCT"))))</f>
        <v/>
      </c>
      <c r="K912" t="str">
        <f>IF('Reported Performance Table'!D912="","",IF(J912="LUNA_CCT",VLOOKUP('Reported Performance Table'!D912,'Master List'!$B$45:$E$143,4,FALSE),"Reported_BUG"))</f>
        <v/>
      </c>
      <c r="L912" t="str">
        <f>IF('Reported Performance Table'!D912="","",IF(AND('Reported Performance Table'!$E912="Yes",OR('Reported Performance Table'!$D912='Master List'!$B$45,'Reported Performance Table'!$D912='Master List'!$B$46,'Reported Performance Table'!$D912='Master List'!$B$47,'Reported Performance Table'!$D912='Master List'!$B$49,'Reported Performance Table'!$D912='Master List'!$B$51,'Reported Performance Table'!$D912='Master List'!$B$115,'Reported Performance Table'!$D912='Master List'!$B$118,'Reported Performance Table'!$D912='Master List'!$B$142)),"LUNA_Dimming","Dimming_Capability_and_Range"))</f>
        <v/>
      </c>
    </row>
    <row r="913" spans="1:12" x14ac:dyDescent="0.25">
      <c r="A913" s="54">
        <v>920</v>
      </c>
      <c r="B913" s="55"/>
      <c r="D913" s="21" t="e">
        <f>VLOOKUP('Reported Performance Table'!C913,'Master List'!$B$22:$C$41,2,FALSE)</f>
        <v>#N/A</v>
      </c>
      <c r="E913" t="e">
        <f>VLOOKUP('Reported Performance Table'!D913,'Master List'!$B$45:$C$143,2,FALSE)</f>
        <v>#N/A</v>
      </c>
      <c r="F913" t="e">
        <f>VLOOKUP('Reported Performance Table'!C913,'Master List'!$B$22:$D$42,3,FALSE)</f>
        <v>#N/A</v>
      </c>
      <c r="G913" s="100" t="e">
        <f>VLOOKUP('Reported Performance Table'!B913,'Master List'!$B$11:$D$19,3,FALSE)</f>
        <v>#N/A</v>
      </c>
      <c r="H913" t="e">
        <f t="shared" si="14"/>
        <v>#N/A</v>
      </c>
      <c r="I913" t="e">
        <f>IF(VLOOKUP('Reported Performance Table'!D913,'Master List'!$B$45:$D$143,3,FALSE)="","No",VLOOKUP('Reported Performance Table'!D913,'Master List'!$B$45:$D$143,3,FALSE))</f>
        <v>#N/A</v>
      </c>
      <c r="J913" s="178" t="str">
        <f>IF('Reported Performance Table'!D913="","",
  IF('Reported Performance Table'!E913="Yes",
   IF('Reported Performance Table'!F913="Premium","Premium_LUNA_CCT","LUNA_CCT"),
   IF('Reported Performance Table'!B913="Outdoor Luminaires",
    IF(OR('Reported Performance Table'!D913="Fuel Pump Canopy Luminaires",'Reported Performance Table'!D913="Sports Lighting"),
     IF('Reported Performance Table'!F913="Premium","Premium_Sports_and_Fuel_Pump_CCT", "Sports_and_Fuel_Pump_CCT"),
     IF('Reported Performance Table'!F913="Premium","Premium_Outdoor_CCT","Outdoor_CCT")),
    IF('Reported Performance Table'!F913="Premium","Premium_CCT","Reported_CCT"))))</f>
        <v/>
      </c>
      <c r="K913" t="str">
        <f>IF('Reported Performance Table'!D913="","",IF(J913="LUNA_CCT",VLOOKUP('Reported Performance Table'!D913,'Master List'!$B$45:$E$143,4,FALSE),"Reported_BUG"))</f>
        <v/>
      </c>
      <c r="L913" t="str">
        <f>IF('Reported Performance Table'!D913="","",IF(AND('Reported Performance Table'!$E913="Yes",OR('Reported Performance Table'!$D913='Master List'!$B$45,'Reported Performance Table'!$D913='Master List'!$B$46,'Reported Performance Table'!$D913='Master List'!$B$47,'Reported Performance Table'!$D913='Master List'!$B$49,'Reported Performance Table'!$D913='Master List'!$B$51,'Reported Performance Table'!$D913='Master List'!$B$115,'Reported Performance Table'!$D913='Master List'!$B$118,'Reported Performance Table'!$D913='Master List'!$B$142)),"LUNA_Dimming","Dimming_Capability_and_Range"))</f>
        <v/>
      </c>
    </row>
    <row r="914" spans="1:12" x14ac:dyDescent="0.25">
      <c r="A914" s="54">
        <v>921</v>
      </c>
      <c r="B914" s="55"/>
      <c r="D914" s="21" t="e">
        <f>VLOOKUP('Reported Performance Table'!C914,'Master List'!$B$22:$C$41,2,FALSE)</f>
        <v>#N/A</v>
      </c>
      <c r="E914" t="e">
        <f>VLOOKUP('Reported Performance Table'!D914,'Master List'!$B$45:$C$143,2,FALSE)</f>
        <v>#N/A</v>
      </c>
      <c r="F914" t="e">
        <f>VLOOKUP('Reported Performance Table'!C914,'Master List'!$B$22:$D$42,3,FALSE)</f>
        <v>#N/A</v>
      </c>
      <c r="G914" s="100" t="e">
        <f>VLOOKUP('Reported Performance Table'!B914,'Master List'!$B$11:$D$19,3,FALSE)</f>
        <v>#N/A</v>
      </c>
      <c r="H914" t="e">
        <f t="shared" si="14"/>
        <v>#N/A</v>
      </c>
      <c r="I914" t="e">
        <f>IF(VLOOKUP('Reported Performance Table'!D914,'Master List'!$B$45:$D$143,3,FALSE)="","No",VLOOKUP('Reported Performance Table'!D914,'Master List'!$B$45:$D$143,3,FALSE))</f>
        <v>#N/A</v>
      </c>
      <c r="J914" s="178" t="str">
        <f>IF('Reported Performance Table'!D914="","",
  IF('Reported Performance Table'!E914="Yes",
   IF('Reported Performance Table'!F914="Premium","Premium_LUNA_CCT","LUNA_CCT"),
   IF('Reported Performance Table'!B914="Outdoor Luminaires",
    IF(OR('Reported Performance Table'!D914="Fuel Pump Canopy Luminaires",'Reported Performance Table'!D914="Sports Lighting"),
     IF('Reported Performance Table'!F914="Premium","Premium_Sports_and_Fuel_Pump_CCT", "Sports_and_Fuel_Pump_CCT"),
     IF('Reported Performance Table'!F914="Premium","Premium_Outdoor_CCT","Outdoor_CCT")),
    IF('Reported Performance Table'!F914="Premium","Premium_CCT","Reported_CCT"))))</f>
        <v/>
      </c>
      <c r="K914" t="str">
        <f>IF('Reported Performance Table'!D914="","",IF(J914="LUNA_CCT",VLOOKUP('Reported Performance Table'!D914,'Master List'!$B$45:$E$143,4,FALSE),"Reported_BUG"))</f>
        <v/>
      </c>
      <c r="L914" t="str">
        <f>IF('Reported Performance Table'!D914="","",IF(AND('Reported Performance Table'!$E914="Yes",OR('Reported Performance Table'!$D914='Master List'!$B$45,'Reported Performance Table'!$D914='Master List'!$B$46,'Reported Performance Table'!$D914='Master List'!$B$47,'Reported Performance Table'!$D914='Master List'!$B$49,'Reported Performance Table'!$D914='Master List'!$B$51,'Reported Performance Table'!$D914='Master List'!$B$115,'Reported Performance Table'!$D914='Master List'!$B$118,'Reported Performance Table'!$D914='Master List'!$B$142)),"LUNA_Dimming","Dimming_Capability_and_Range"))</f>
        <v/>
      </c>
    </row>
    <row r="915" spans="1:12" x14ac:dyDescent="0.25">
      <c r="A915" s="54">
        <v>922</v>
      </c>
      <c r="B915" s="55"/>
      <c r="D915" s="21" t="e">
        <f>VLOOKUP('Reported Performance Table'!C915,'Master List'!$B$22:$C$41,2,FALSE)</f>
        <v>#N/A</v>
      </c>
      <c r="E915" t="e">
        <f>VLOOKUP('Reported Performance Table'!D915,'Master List'!$B$45:$C$143,2,FALSE)</f>
        <v>#N/A</v>
      </c>
      <c r="F915" t="e">
        <f>VLOOKUP('Reported Performance Table'!C915,'Master List'!$B$22:$D$42,3,FALSE)</f>
        <v>#N/A</v>
      </c>
      <c r="G915" s="100" t="e">
        <f>VLOOKUP('Reported Performance Table'!B915,'Master List'!$B$11:$D$19,3,FALSE)</f>
        <v>#N/A</v>
      </c>
      <c r="H915" t="e">
        <f t="shared" si="14"/>
        <v>#N/A</v>
      </c>
      <c r="I915" t="e">
        <f>IF(VLOOKUP('Reported Performance Table'!D915,'Master List'!$B$45:$D$143,3,FALSE)="","No",VLOOKUP('Reported Performance Table'!D915,'Master List'!$B$45:$D$143,3,FALSE))</f>
        <v>#N/A</v>
      </c>
      <c r="J915" s="178" t="str">
        <f>IF('Reported Performance Table'!D915="","",
  IF('Reported Performance Table'!E915="Yes",
   IF('Reported Performance Table'!F915="Premium","Premium_LUNA_CCT","LUNA_CCT"),
   IF('Reported Performance Table'!B915="Outdoor Luminaires",
    IF(OR('Reported Performance Table'!D915="Fuel Pump Canopy Luminaires",'Reported Performance Table'!D915="Sports Lighting"),
     IF('Reported Performance Table'!F915="Premium","Premium_Sports_and_Fuel_Pump_CCT", "Sports_and_Fuel_Pump_CCT"),
     IF('Reported Performance Table'!F915="Premium","Premium_Outdoor_CCT","Outdoor_CCT")),
    IF('Reported Performance Table'!F915="Premium","Premium_CCT","Reported_CCT"))))</f>
        <v/>
      </c>
      <c r="K915" t="str">
        <f>IF('Reported Performance Table'!D915="","",IF(J915="LUNA_CCT",VLOOKUP('Reported Performance Table'!D915,'Master List'!$B$45:$E$143,4,FALSE),"Reported_BUG"))</f>
        <v/>
      </c>
      <c r="L915" t="str">
        <f>IF('Reported Performance Table'!D915="","",IF(AND('Reported Performance Table'!$E915="Yes",OR('Reported Performance Table'!$D915='Master List'!$B$45,'Reported Performance Table'!$D915='Master List'!$B$46,'Reported Performance Table'!$D915='Master List'!$B$47,'Reported Performance Table'!$D915='Master List'!$B$49,'Reported Performance Table'!$D915='Master List'!$B$51,'Reported Performance Table'!$D915='Master List'!$B$115,'Reported Performance Table'!$D915='Master List'!$B$118,'Reported Performance Table'!$D915='Master List'!$B$142)),"LUNA_Dimming","Dimming_Capability_and_Range"))</f>
        <v/>
      </c>
    </row>
    <row r="916" spans="1:12" x14ac:dyDescent="0.25">
      <c r="A916" s="54">
        <v>923</v>
      </c>
      <c r="B916" s="55"/>
      <c r="D916" s="21" t="e">
        <f>VLOOKUP('Reported Performance Table'!C916,'Master List'!$B$22:$C$41,2,FALSE)</f>
        <v>#N/A</v>
      </c>
      <c r="E916" t="e">
        <f>VLOOKUP('Reported Performance Table'!D916,'Master List'!$B$45:$C$143,2,FALSE)</f>
        <v>#N/A</v>
      </c>
      <c r="F916" t="e">
        <f>VLOOKUP('Reported Performance Table'!C916,'Master List'!$B$22:$D$42,3,FALSE)</f>
        <v>#N/A</v>
      </c>
      <c r="G916" s="100" t="e">
        <f>VLOOKUP('Reported Performance Table'!B916,'Master List'!$B$11:$D$19,3,FALSE)</f>
        <v>#N/A</v>
      </c>
      <c r="H916" t="e">
        <f t="shared" si="14"/>
        <v>#N/A</v>
      </c>
      <c r="I916" t="e">
        <f>IF(VLOOKUP('Reported Performance Table'!D916,'Master List'!$B$45:$D$143,3,FALSE)="","No",VLOOKUP('Reported Performance Table'!D916,'Master List'!$B$45:$D$143,3,FALSE))</f>
        <v>#N/A</v>
      </c>
      <c r="J916" s="178" t="str">
        <f>IF('Reported Performance Table'!D916="","",
  IF('Reported Performance Table'!E916="Yes",
   IF('Reported Performance Table'!F916="Premium","Premium_LUNA_CCT","LUNA_CCT"),
   IF('Reported Performance Table'!B916="Outdoor Luminaires",
    IF(OR('Reported Performance Table'!D916="Fuel Pump Canopy Luminaires",'Reported Performance Table'!D916="Sports Lighting"),
     IF('Reported Performance Table'!F916="Premium","Premium_Sports_and_Fuel_Pump_CCT", "Sports_and_Fuel_Pump_CCT"),
     IF('Reported Performance Table'!F916="Premium","Premium_Outdoor_CCT","Outdoor_CCT")),
    IF('Reported Performance Table'!F916="Premium","Premium_CCT","Reported_CCT"))))</f>
        <v/>
      </c>
      <c r="K916" t="str">
        <f>IF('Reported Performance Table'!D916="","",IF(J916="LUNA_CCT",VLOOKUP('Reported Performance Table'!D916,'Master List'!$B$45:$E$143,4,FALSE),"Reported_BUG"))</f>
        <v/>
      </c>
      <c r="L916" t="str">
        <f>IF('Reported Performance Table'!D916="","",IF(AND('Reported Performance Table'!$E916="Yes",OR('Reported Performance Table'!$D916='Master List'!$B$45,'Reported Performance Table'!$D916='Master List'!$B$46,'Reported Performance Table'!$D916='Master List'!$B$47,'Reported Performance Table'!$D916='Master List'!$B$49,'Reported Performance Table'!$D916='Master List'!$B$51,'Reported Performance Table'!$D916='Master List'!$B$115,'Reported Performance Table'!$D916='Master List'!$B$118,'Reported Performance Table'!$D916='Master List'!$B$142)),"LUNA_Dimming","Dimming_Capability_and_Range"))</f>
        <v/>
      </c>
    </row>
    <row r="917" spans="1:12" x14ac:dyDescent="0.25">
      <c r="A917" s="54">
        <v>924</v>
      </c>
      <c r="B917" s="55"/>
      <c r="D917" s="21" t="e">
        <f>VLOOKUP('Reported Performance Table'!C917,'Master List'!$B$22:$C$41,2,FALSE)</f>
        <v>#N/A</v>
      </c>
      <c r="E917" t="e">
        <f>VLOOKUP('Reported Performance Table'!D917,'Master List'!$B$45:$C$143,2,FALSE)</f>
        <v>#N/A</v>
      </c>
      <c r="F917" t="e">
        <f>VLOOKUP('Reported Performance Table'!C917,'Master List'!$B$22:$D$42,3,FALSE)</f>
        <v>#N/A</v>
      </c>
      <c r="G917" s="100" t="e">
        <f>VLOOKUP('Reported Performance Table'!B917,'Master List'!$B$11:$D$19,3,FALSE)</f>
        <v>#N/A</v>
      </c>
      <c r="H917" t="e">
        <f t="shared" si="14"/>
        <v>#N/A</v>
      </c>
      <c r="I917" t="e">
        <f>IF(VLOOKUP('Reported Performance Table'!D917,'Master List'!$B$45:$D$143,3,FALSE)="","No",VLOOKUP('Reported Performance Table'!D917,'Master List'!$B$45:$D$143,3,FALSE))</f>
        <v>#N/A</v>
      </c>
      <c r="J917" s="178" t="str">
        <f>IF('Reported Performance Table'!D917="","",
  IF('Reported Performance Table'!E917="Yes",
   IF('Reported Performance Table'!F917="Premium","Premium_LUNA_CCT","LUNA_CCT"),
   IF('Reported Performance Table'!B917="Outdoor Luminaires",
    IF(OR('Reported Performance Table'!D917="Fuel Pump Canopy Luminaires",'Reported Performance Table'!D917="Sports Lighting"),
     IF('Reported Performance Table'!F917="Premium","Premium_Sports_and_Fuel_Pump_CCT", "Sports_and_Fuel_Pump_CCT"),
     IF('Reported Performance Table'!F917="Premium","Premium_Outdoor_CCT","Outdoor_CCT")),
    IF('Reported Performance Table'!F917="Premium","Premium_CCT","Reported_CCT"))))</f>
        <v/>
      </c>
      <c r="K917" t="str">
        <f>IF('Reported Performance Table'!D917="","",IF(J917="LUNA_CCT",VLOOKUP('Reported Performance Table'!D917,'Master List'!$B$45:$E$143,4,FALSE),"Reported_BUG"))</f>
        <v/>
      </c>
      <c r="L917" t="str">
        <f>IF('Reported Performance Table'!D917="","",IF(AND('Reported Performance Table'!$E917="Yes",OR('Reported Performance Table'!$D917='Master List'!$B$45,'Reported Performance Table'!$D917='Master List'!$B$46,'Reported Performance Table'!$D917='Master List'!$B$47,'Reported Performance Table'!$D917='Master List'!$B$49,'Reported Performance Table'!$D917='Master List'!$B$51,'Reported Performance Table'!$D917='Master List'!$B$115,'Reported Performance Table'!$D917='Master List'!$B$118,'Reported Performance Table'!$D917='Master List'!$B$142)),"LUNA_Dimming","Dimming_Capability_and_Range"))</f>
        <v/>
      </c>
    </row>
    <row r="918" spans="1:12" x14ac:dyDescent="0.25">
      <c r="A918" s="54">
        <v>925</v>
      </c>
      <c r="B918" s="55"/>
      <c r="D918" s="21" t="e">
        <f>VLOOKUP('Reported Performance Table'!C918,'Master List'!$B$22:$C$41,2,FALSE)</f>
        <v>#N/A</v>
      </c>
      <c r="E918" t="e">
        <f>VLOOKUP('Reported Performance Table'!D918,'Master List'!$B$45:$C$143,2,FALSE)</f>
        <v>#N/A</v>
      </c>
      <c r="F918" t="e">
        <f>VLOOKUP('Reported Performance Table'!C918,'Master List'!$B$22:$D$42,3,FALSE)</f>
        <v>#N/A</v>
      </c>
      <c r="G918" s="100" t="e">
        <f>VLOOKUP('Reported Performance Table'!B918,'Master List'!$B$11:$D$19,3,FALSE)</f>
        <v>#N/A</v>
      </c>
      <c r="H918" t="e">
        <f t="shared" si="14"/>
        <v>#N/A</v>
      </c>
      <c r="I918" t="e">
        <f>IF(VLOOKUP('Reported Performance Table'!D918,'Master List'!$B$45:$D$143,3,FALSE)="","No",VLOOKUP('Reported Performance Table'!D918,'Master List'!$B$45:$D$143,3,FALSE))</f>
        <v>#N/A</v>
      </c>
      <c r="J918" s="178" t="str">
        <f>IF('Reported Performance Table'!D918="","",
  IF('Reported Performance Table'!E918="Yes",
   IF('Reported Performance Table'!F918="Premium","Premium_LUNA_CCT","LUNA_CCT"),
   IF('Reported Performance Table'!B918="Outdoor Luminaires",
    IF(OR('Reported Performance Table'!D918="Fuel Pump Canopy Luminaires",'Reported Performance Table'!D918="Sports Lighting"),
     IF('Reported Performance Table'!F918="Premium","Premium_Sports_and_Fuel_Pump_CCT", "Sports_and_Fuel_Pump_CCT"),
     IF('Reported Performance Table'!F918="Premium","Premium_Outdoor_CCT","Outdoor_CCT")),
    IF('Reported Performance Table'!F918="Premium","Premium_CCT","Reported_CCT"))))</f>
        <v/>
      </c>
      <c r="K918" t="str">
        <f>IF('Reported Performance Table'!D918="","",IF(J918="LUNA_CCT",VLOOKUP('Reported Performance Table'!D918,'Master List'!$B$45:$E$143,4,FALSE),"Reported_BUG"))</f>
        <v/>
      </c>
      <c r="L918" t="str">
        <f>IF('Reported Performance Table'!D918="","",IF(AND('Reported Performance Table'!$E918="Yes",OR('Reported Performance Table'!$D918='Master List'!$B$45,'Reported Performance Table'!$D918='Master List'!$B$46,'Reported Performance Table'!$D918='Master List'!$B$47,'Reported Performance Table'!$D918='Master List'!$B$49,'Reported Performance Table'!$D918='Master List'!$B$51,'Reported Performance Table'!$D918='Master List'!$B$115,'Reported Performance Table'!$D918='Master List'!$B$118,'Reported Performance Table'!$D918='Master List'!$B$142)),"LUNA_Dimming","Dimming_Capability_and_Range"))</f>
        <v/>
      </c>
    </row>
    <row r="919" spans="1:12" x14ac:dyDescent="0.25">
      <c r="A919" s="54">
        <v>926</v>
      </c>
      <c r="B919" s="55"/>
      <c r="D919" s="21" t="e">
        <f>VLOOKUP('Reported Performance Table'!C919,'Master List'!$B$22:$C$41,2,FALSE)</f>
        <v>#N/A</v>
      </c>
      <c r="E919" t="e">
        <f>VLOOKUP('Reported Performance Table'!D919,'Master List'!$B$45:$C$143,2,FALSE)</f>
        <v>#N/A</v>
      </c>
      <c r="F919" t="e">
        <f>VLOOKUP('Reported Performance Table'!C919,'Master List'!$B$22:$D$42,3,FALSE)</f>
        <v>#N/A</v>
      </c>
      <c r="G919" s="100" t="e">
        <f>VLOOKUP('Reported Performance Table'!B919,'Master List'!$B$11:$D$19,3,FALSE)</f>
        <v>#N/A</v>
      </c>
      <c r="H919" t="e">
        <f t="shared" si="14"/>
        <v>#N/A</v>
      </c>
      <c r="I919" t="e">
        <f>IF(VLOOKUP('Reported Performance Table'!D919,'Master List'!$B$45:$D$143,3,FALSE)="","No",VLOOKUP('Reported Performance Table'!D919,'Master List'!$B$45:$D$143,3,FALSE))</f>
        <v>#N/A</v>
      </c>
      <c r="J919" s="178" t="str">
        <f>IF('Reported Performance Table'!D919="","",
  IF('Reported Performance Table'!E919="Yes",
   IF('Reported Performance Table'!F919="Premium","Premium_LUNA_CCT","LUNA_CCT"),
   IF('Reported Performance Table'!B919="Outdoor Luminaires",
    IF(OR('Reported Performance Table'!D919="Fuel Pump Canopy Luminaires",'Reported Performance Table'!D919="Sports Lighting"),
     IF('Reported Performance Table'!F919="Premium","Premium_Sports_and_Fuel_Pump_CCT", "Sports_and_Fuel_Pump_CCT"),
     IF('Reported Performance Table'!F919="Premium","Premium_Outdoor_CCT","Outdoor_CCT")),
    IF('Reported Performance Table'!F919="Premium","Premium_CCT","Reported_CCT"))))</f>
        <v/>
      </c>
      <c r="K919" t="str">
        <f>IF('Reported Performance Table'!D919="","",IF(J919="LUNA_CCT",VLOOKUP('Reported Performance Table'!D919,'Master List'!$B$45:$E$143,4,FALSE),"Reported_BUG"))</f>
        <v/>
      </c>
      <c r="L919" t="str">
        <f>IF('Reported Performance Table'!D919="","",IF(AND('Reported Performance Table'!$E919="Yes",OR('Reported Performance Table'!$D919='Master List'!$B$45,'Reported Performance Table'!$D919='Master List'!$B$46,'Reported Performance Table'!$D919='Master List'!$B$47,'Reported Performance Table'!$D919='Master List'!$B$49,'Reported Performance Table'!$D919='Master List'!$B$51,'Reported Performance Table'!$D919='Master List'!$B$115,'Reported Performance Table'!$D919='Master List'!$B$118,'Reported Performance Table'!$D919='Master List'!$B$142)),"LUNA_Dimming","Dimming_Capability_and_Range"))</f>
        <v/>
      </c>
    </row>
    <row r="920" spans="1:12" x14ac:dyDescent="0.25">
      <c r="A920" s="54">
        <v>927</v>
      </c>
      <c r="B920" s="55"/>
      <c r="D920" s="21" t="e">
        <f>VLOOKUP('Reported Performance Table'!C920,'Master List'!$B$22:$C$41,2,FALSE)</f>
        <v>#N/A</v>
      </c>
      <c r="E920" t="e">
        <f>VLOOKUP('Reported Performance Table'!D920,'Master List'!$B$45:$C$143,2,FALSE)</f>
        <v>#N/A</v>
      </c>
      <c r="F920" t="e">
        <f>VLOOKUP('Reported Performance Table'!C920,'Master List'!$B$22:$D$42,3,FALSE)</f>
        <v>#N/A</v>
      </c>
      <c r="G920" s="100" t="e">
        <f>VLOOKUP('Reported Performance Table'!B920,'Master List'!$B$11:$D$19,3,FALSE)</f>
        <v>#N/A</v>
      </c>
      <c r="H920" t="e">
        <f t="shared" si="14"/>
        <v>#N/A</v>
      </c>
      <c r="I920" t="e">
        <f>IF(VLOOKUP('Reported Performance Table'!D920,'Master List'!$B$45:$D$143,3,FALSE)="","No",VLOOKUP('Reported Performance Table'!D920,'Master List'!$B$45:$D$143,3,FALSE))</f>
        <v>#N/A</v>
      </c>
      <c r="J920" s="178" t="str">
        <f>IF('Reported Performance Table'!D920="","",
  IF('Reported Performance Table'!E920="Yes",
   IF('Reported Performance Table'!F920="Premium","Premium_LUNA_CCT","LUNA_CCT"),
   IF('Reported Performance Table'!B920="Outdoor Luminaires",
    IF(OR('Reported Performance Table'!D920="Fuel Pump Canopy Luminaires",'Reported Performance Table'!D920="Sports Lighting"),
     IF('Reported Performance Table'!F920="Premium","Premium_Sports_and_Fuel_Pump_CCT", "Sports_and_Fuel_Pump_CCT"),
     IF('Reported Performance Table'!F920="Premium","Premium_Outdoor_CCT","Outdoor_CCT")),
    IF('Reported Performance Table'!F920="Premium","Premium_CCT","Reported_CCT"))))</f>
        <v/>
      </c>
      <c r="K920" t="str">
        <f>IF('Reported Performance Table'!D920="","",IF(J920="LUNA_CCT",VLOOKUP('Reported Performance Table'!D920,'Master List'!$B$45:$E$143,4,FALSE),"Reported_BUG"))</f>
        <v/>
      </c>
      <c r="L920" t="str">
        <f>IF('Reported Performance Table'!D920="","",IF(AND('Reported Performance Table'!$E920="Yes",OR('Reported Performance Table'!$D920='Master List'!$B$45,'Reported Performance Table'!$D920='Master List'!$B$46,'Reported Performance Table'!$D920='Master List'!$B$47,'Reported Performance Table'!$D920='Master List'!$B$49,'Reported Performance Table'!$D920='Master List'!$B$51,'Reported Performance Table'!$D920='Master List'!$B$115,'Reported Performance Table'!$D920='Master List'!$B$118,'Reported Performance Table'!$D920='Master List'!$B$142)),"LUNA_Dimming","Dimming_Capability_and_Range"))</f>
        <v/>
      </c>
    </row>
    <row r="921" spans="1:12" x14ac:dyDescent="0.25">
      <c r="A921" s="54">
        <v>928</v>
      </c>
      <c r="B921" s="55"/>
      <c r="D921" s="21" t="e">
        <f>VLOOKUP('Reported Performance Table'!C921,'Master List'!$B$22:$C$41,2,FALSE)</f>
        <v>#N/A</v>
      </c>
      <c r="E921" t="e">
        <f>VLOOKUP('Reported Performance Table'!D921,'Master List'!$B$45:$C$143,2,FALSE)</f>
        <v>#N/A</v>
      </c>
      <c r="F921" t="e">
        <f>VLOOKUP('Reported Performance Table'!C921,'Master List'!$B$22:$D$42,3,FALSE)</f>
        <v>#N/A</v>
      </c>
      <c r="G921" s="100" t="e">
        <f>VLOOKUP('Reported Performance Table'!B921,'Master List'!$B$11:$D$19,3,FALSE)</f>
        <v>#N/A</v>
      </c>
      <c r="H921" t="e">
        <f t="shared" si="14"/>
        <v>#N/A</v>
      </c>
      <c r="I921" t="e">
        <f>IF(VLOOKUP('Reported Performance Table'!D921,'Master List'!$B$45:$D$143,3,FALSE)="","No",VLOOKUP('Reported Performance Table'!D921,'Master List'!$B$45:$D$143,3,FALSE))</f>
        <v>#N/A</v>
      </c>
      <c r="J921" s="178" t="str">
        <f>IF('Reported Performance Table'!D921="","",
  IF('Reported Performance Table'!E921="Yes",
   IF('Reported Performance Table'!F921="Premium","Premium_LUNA_CCT","LUNA_CCT"),
   IF('Reported Performance Table'!B921="Outdoor Luminaires",
    IF(OR('Reported Performance Table'!D921="Fuel Pump Canopy Luminaires",'Reported Performance Table'!D921="Sports Lighting"),
     IF('Reported Performance Table'!F921="Premium","Premium_Sports_and_Fuel_Pump_CCT", "Sports_and_Fuel_Pump_CCT"),
     IF('Reported Performance Table'!F921="Premium","Premium_Outdoor_CCT","Outdoor_CCT")),
    IF('Reported Performance Table'!F921="Premium","Premium_CCT","Reported_CCT"))))</f>
        <v/>
      </c>
      <c r="K921" t="str">
        <f>IF('Reported Performance Table'!D921="","",IF(J921="LUNA_CCT",VLOOKUP('Reported Performance Table'!D921,'Master List'!$B$45:$E$143,4,FALSE),"Reported_BUG"))</f>
        <v/>
      </c>
      <c r="L921" t="str">
        <f>IF('Reported Performance Table'!D921="","",IF(AND('Reported Performance Table'!$E921="Yes",OR('Reported Performance Table'!$D921='Master List'!$B$45,'Reported Performance Table'!$D921='Master List'!$B$46,'Reported Performance Table'!$D921='Master List'!$B$47,'Reported Performance Table'!$D921='Master List'!$B$49,'Reported Performance Table'!$D921='Master List'!$B$51,'Reported Performance Table'!$D921='Master List'!$B$115,'Reported Performance Table'!$D921='Master List'!$B$118,'Reported Performance Table'!$D921='Master List'!$B$142)),"LUNA_Dimming","Dimming_Capability_and_Range"))</f>
        <v/>
      </c>
    </row>
    <row r="922" spans="1:12" x14ac:dyDescent="0.25">
      <c r="A922" s="54">
        <v>929</v>
      </c>
      <c r="B922" s="55"/>
      <c r="D922" s="21" t="e">
        <f>VLOOKUP('Reported Performance Table'!C922,'Master List'!$B$22:$C$41,2,FALSE)</f>
        <v>#N/A</v>
      </c>
      <c r="E922" t="e">
        <f>VLOOKUP('Reported Performance Table'!D922,'Master List'!$B$45:$C$143,2,FALSE)</f>
        <v>#N/A</v>
      </c>
      <c r="F922" t="e">
        <f>VLOOKUP('Reported Performance Table'!C922,'Master List'!$B$22:$D$42,3,FALSE)</f>
        <v>#N/A</v>
      </c>
      <c r="G922" s="100" t="e">
        <f>VLOOKUP('Reported Performance Table'!B922,'Master List'!$B$11:$D$19,3,FALSE)</f>
        <v>#N/A</v>
      </c>
      <c r="H922" t="e">
        <f t="shared" si="14"/>
        <v>#N/A</v>
      </c>
      <c r="I922" t="e">
        <f>IF(VLOOKUP('Reported Performance Table'!D922,'Master List'!$B$45:$D$143,3,FALSE)="","No",VLOOKUP('Reported Performance Table'!D922,'Master List'!$B$45:$D$143,3,FALSE))</f>
        <v>#N/A</v>
      </c>
      <c r="J922" s="178" t="str">
        <f>IF('Reported Performance Table'!D922="","",
  IF('Reported Performance Table'!E922="Yes",
   IF('Reported Performance Table'!F922="Premium","Premium_LUNA_CCT","LUNA_CCT"),
   IF('Reported Performance Table'!B922="Outdoor Luminaires",
    IF(OR('Reported Performance Table'!D922="Fuel Pump Canopy Luminaires",'Reported Performance Table'!D922="Sports Lighting"),
     IF('Reported Performance Table'!F922="Premium","Premium_Sports_and_Fuel_Pump_CCT", "Sports_and_Fuel_Pump_CCT"),
     IF('Reported Performance Table'!F922="Premium","Premium_Outdoor_CCT","Outdoor_CCT")),
    IF('Reported Performance Table'!F922="Premium","Premium_CCT","Reported_CCT"))))</f>
        <v/>
      </c>
      <c r="K922" t="str">
        <f>IF('Reported Performance Table'!D922="","",IF(J922="LUNA_CCT",VLOOKUP('Reported Performance Table'!D922,'Master List'!$B$45:$E$143,4,FALSE),"Reported_BUG"))</f>
        <v/>
      </c>
      <c r="L922" t="str">
        <f>IF('Reported Performance Table'!D922="","",IF(AND('Reported Performance Table'!$E922="Yes",OR('Reported Performance Table'!$D922='Master List'!$B$45,'Reported Performance Table'!$D922='Master List'!$B$46,'Reported Performance Table'!$D922='Master List'!$B$47,'Reported Performance Table'!$D922='Master List'!$B$49,'Reported Performance Table'!$D922='Master List'!$B$51,'Reported Performance Table'!$D922='Master List'!$B$115,'Reported Performance Table'!$D922='Master List'!$B$118,'Reported Performance Table'!$D922='Master List'!$B$142)),"LUNA_Dimming","Dimming_Capability_and_Range"))</f>
        <v/>
      </c>
    </row>
    <row r="923" spans="1:12" x14ac:dyDescent="0.25">
      <c r="A923" s="54">
        <v>930</v>
      </c>
      <c r="B923" s="55"/>
      <c r="D923" s="21" t="e">
        <f>VLOOKUP('Reported Performance Table'!C923,'Master List'!$B$22:$C$41,2,FALSE)</f>
        <v>#N/A</v>
      </c>
      <c r="E923" t="e">
        <f>VLOOKUP('Reported Performance Table'!D923,'Master List'!$B$45:$C$143,2,FALSE)</f>
        <v>#N/A</v>
      </c>
      <c r="F923" t="e">
        <f>VLOOKUP('Reported Performance Table'!C923,'Master List'!$B$22:$D$42,3,FALSE)</f>
        <v>#N/A</v>
      </c>
      <c r="G923" s="100" t="e">
        <f>VLOOKUP('Reported Performance Table'!B923,'Master List'!$B$11:$D$19,3,FALSE)</f>
        <v>#N/A</v>
      </c>
      <c r="H923" t="e">
        <f t="shared" si="14"/>
        <v>#N/A</v>
      </c>
      <c r="I923" t="e">
        <f>IF(VLOOKUP('Reported Performance Table'!D923,'Master List'!$B$45:$D$143,3,FALSE)="","No",VLOOKUP('Reported Performance Table'!D923,'Master List'!$B$45:$D$143,3,FALSE))</f>
        <v>#N/A</v>
      </c>
      <c r="J923" s="178" t="str">
        <f>IF('Reported Performance Table'!D923="","",
  IF('Reported Performance Table'!E923="Yes",
   IF('Reported Performance Table'!F923="Premium","Premium_LUNA_CCT","LUNA_CCT"),
   IF('Reported Performance Table'!B923="Outdoor Luminaires",
    IF(OR('Reported Performance Table'!D923="Fuel Pump Canopy Luminaires",'Reported Performance Table'!D923="Sports Lighting"),
     IF('Reported Performance Table'!F923="Premium","Premium_Sports_and_Fuel_Pump_CCT", "Sports_and_Fuel_Pump_CCT"),
     IF('Reported Performance Table'!F923="Premium","Premium_Outdoor_CCT","Outdoor_CCT")),
    IF('Reported Performance Table'!F923="Premium","Premium_CCT","Reported_CCT"))))</f>
        <v/>
      </c>
      <c r="K923" t="str">
        <f>IF('Reported Performance Table'!D923="","",IF(J923="LUNA_CCT",VLOOKUP('Reported Performance Table'!D923,'Master List'!$B$45:$E$143,4,FALSE),"Reported_BUG"))</f>
        <v/>
      </c>
      <c r="L923" t="str">
        <f>IF('Reported Performance Table'!D923="","",IF(AND('Reported Performance Table'!$E923="Yes",OR('Reported Performance Table'!$D923='Master List'!$B$45,'Reported Performance Table'!$D923='Master List'!$B$46,'Reported Performance Table'!$D923='Master List'!$B$47,'Reported Performance Table'!$D923='Master List'!$B$49,'Reported Performance Table'!$D923='Master List'!$B$51,'Reported Performance Table'!$D923='Master List'!$B$115,'Reported Performance Table'!$D923='Master List'!$B$118,'Reported Performance Table'!$D923='Master List'!$B$142)),"LUNA_Dimming","Dimming_Capability_and_Range"))</f>
        <v/>
      </c>
    </row>
    <row r="924" spans="1:12" x14ac:dyDescent="0.25">
      <c r="A924" s="54">
        <v>931</v>
      </c>
      <c r="B924" s="55"/>
      <c r="D924" s="21" t="e">
        <f>VLOOKUP('Reported Performance Table'!C924,'Master List'!$B$22:$C$41,2,FALSE)</f>
        <v>#N/A</v>
      </c>
      <c r="E924" t="e">
        <f>VLOOKUP('Reported Performance Table'!D924,'Master List'!$B$45:$C$143,2,FALSE)</f>
        <v>#N/A</v>
      </c>
      <c r="F924" t="e">
        <f>VLOOKUP('Reported Performance Table'!C924,'Master List'!$B$22:$D$42,3,FALSE)</f>
        <v>#N/A</v>
      </c>
      <c r="G924" s="100" t="e">
        <f>VLOOKUP('Reported Performance Table'!B924,'Master List'!$B$11:$D$19,3,FALSE)</f>
        <v>#N/A</v>
      </c>
      <c r="H924" t="e">
        <f t="shared" si="14"/>
        <v>#N/A</v>
      </c>
      <c r="I924" t="e">
        <f>IF(VLOOKUP('Reported Performance Table'!D924,'Master List'!$B$45:$D$143,3,FALSE)="","No",VLOOKUP('Reported Performance Table'!D924,'Master List'!$B$45:$D$143,3,FALSE))</f>
        <v>#N/A</v>
      </c>
      <c r="J924" s="178" t="str">
        <f>IF('Reported Performance Table'!D924="","",
  IF('Reported Performance Table'!E924="Yes",
   IF('Reported Performance Table'!F924="Premium","Premium_LUNA_CCT","LUNA_CCT"),
   IF('Reported Performance Table'!B924="Outdoor Luminaires",
    IF(OR('Reported Performance Table'!D924="Fuel Pump Canopy Luminaires",'Reported Performance Table'!D924="Sports Lighting"),
     IF('Reported Performance Table'!F924="Premium","Premium_Sports_and_Fuel_Pump_CCT", "Sports_and_Fuel_Pump_CCT"),
     IF('Reported Performance Table'!F924="Premium","Premium_Outdoor_CCT","Outdoor_CCT")),
    IF('Reported Performance Table'!F924="Premium","Premium_CCT","Reported_CCT"))))</f>
        <v/>
      </c>
      <c r="K924" t="str">
        <f>IF('Reported Performance Table'!D924="","",IF(J924="LUNA_CCT",VLOOKUP('Reported Performance Table'!D924,'Master List'!$B$45:$E$143,4,FALSE),"Reported_BUG"))</f>
        <v/>
      </c>
      <c r="L924" t="str">
        <f>IF('Reported Performance Table'!D924="","",IF(AND('Reported Performance Table'!$E924="Yes",OR('Reported Performance Table'!$D924='Master List'!$B$45,'Reported Performance Table'!$D924='Master List'!$B$46,'Reported Performance Table'!$D924='Master List'!$B$47,'Reported Performance Table'!$D924='Master List'!$B$49,'Reported Performance Table'!$D924='Master List'!$B$51,'Reported Performance Table'!$D924='Master List'!$B$115,'Reported Performance Table'!$D924='Master List'!$B$118,'Reported Performance Table'!$D924='Master List'!$B$142)),"LUNA_Dimming","Dimming_Capability_and_Range"))</f>
        <v/>
      </c>
    </row>
    <row r="925" spans="1:12" x14ac:dyDescent="0.25">
      <c r="A925" s="54">
        <v>932</v>
      </c>
      <c r="B925" s="55"/>
      <c r="D925" s="21" t="e">
        <f>VLOOKUP('Reported Performance Table'!C925,'Master List'!$B$22:$C$41,2,FALSE)</f>
        <v>#N/A</v>
      </c>
      <c r="E925" t="e">
        <f>VLOOKUP('Reported Performance Table'!D925,'Master List'!$B$45:$C$143,2,FALSE)</f>
        <v>#N/A</v>
      </c>
      <c r="F925" t="e">
        <f>VLOOKUP('Reported Performance Table'!C925,'Master List'!$B$22:$D$42,3,FALSE)</f>
        <v>#N/A</v>
      </c>
      <c r="G925" s="100" t="e">
        <f>VLOOKUP('Reported Performance Table'!B925,'Master List'!$B$11:$D$19,3,FALSE)</f>
        <v>#N/A</v>
      </c>
      <c r="H925" t="e">
        <f t="shared" si="14"/>
        <v>#N/A</v>
      </c>
      <c r="I925" t="e">
        <f>IF(VLOOKUP('Reported Performance Table'!D925,'Master List'!$B$45:$D$143,3,FALSE)="","No",VLOOKUP('Reported Performance Table'!D925,'Master List'!$B$45:$D$143,3,FALSE))</f>
        <v>#N/A</v>
      </c>
      <c r="J925" s="178" t="str">
        <f>IF('Reported Performance Table'!D925="","",
  IF('Reported Performance Table'!E925="Yes",
   IF('Reported Performance Table'!F925="Premium","Premium_LUNA_CCT","LUNA_CCT"),
   IF('Reported Performance Table'!B925="Outdoor Luminaires",
    IF(OR('Reported Performance Table'!D925="Fuel Pump Canopy Luminaires",'Reported Performance Table'!D925="Sports Lighting"),
     IF('Reported Performance Table'!F925="Premium","Premium_Sports_and_Fuel_Pump_CCT", "Sports_and_Fuel_Pump_CCT"),
     IF('Reported Performance Table'!F925="Premium","Premium_Outdoor_CCT","Outdoor_CCT")),
    IF('Reported Performance Table'!F925="Premium","Premium_CCT","Reported_CCT"))))</f>
        <v/>
      </c>
      <c r="K925" t="str">
        <f>IF('Reported Performance Table'!D925="","",IF(J925="LUNA_CCT",VLOOKUP('Reported Performance Table'!D925,'Master List'!$B$45:$E$143,4,FALSE),"Reported_BUG"))</f>
        <v/>
      </c>
      <c r="L925" t="str">
        <f>IF('Reported Performance Table'!D925="","",IF(AND('Reported Performance Table'!$E925="Yes",OR('Reported Performance Table'!$D925='Master List'!$B$45,'Reported Performance Table'!$D925='Master List'!$B$46,'Reported Performance Table'!$D925='Master List'!$B$47,'Reported Performance Table'!$D925='Master List'!$B$49,'Reported Performance Table'!$D925='Master List'!$B$51,'Reported Performance Table'!$D925='Master List'!$B$115,'Reported Performance Table'!$D925='Master List'!$B$118,'Reported Performance Table'!$D925='Master List'!$B$142)),"LUNA_Dimming","Dimming_Capability_and_Range"))</f>
        <v/>
      </c>
    </row>
    <row r="926" spans="1:12" x14ac:dyDescent="0.25">
      <c r="A926" s="54">
        <v>933</v>
      </c>
      <c r="B926" s="55"/>
      <c r="D926" s="21" t="e">
        <f>VLOOKUP('Reported Performance Table'!C926,'Master List'!$B$22:$C$41,2,FALSE)</f>
        <v>#N/A</v>
      </c>
      <c r="E926" t="e">
        <f>VLOOKUP('Reported Performance Table'!D926,'Master List'!$B$45:$C$143,2,FALSE)</f>
        <v>#N/A</v>
      </c>
      <c r="F926" t="e">
        <f>VLOOKUP('Reported Performance Table'!C926,'Master List'!$B$22:$D$42,3,FALSE)</f>
        <v>#N/A</v>
      </c>
      <c r="G926" s="100" t="e">
        <f>VLOOKUP('Reported Performance Table'!B926,'Master List'!$B$11:$D$19,3,FALSE)</f>
        <v>#N/A</v>
      </c>
      <c r="H926" t="e">
        <f t="shared" si="14"/>
        <v>#N/A</v>
      </c>
      <c r="I926" t="e">
        <f>IF(VLOOKUP('Reported Performance Table'!D926,'Master List'!$B$45:$D$143,3,FALSE)="","No",VLOOKUP('Reported Performance Table'!D926,'Master List'!$B$45:$D$143,3,FALSE))</f>
        <v>#N/A</v>
      </c>
      <c r="J926" s="178" t="str">
        <f>IF('Reported Performance Table'!D926="","",
  IF('Reported Performance Table'!E926="Yes",
   IF('Reported Performance Table'!F926="Premium","Premium_LUNA_CCT","LUNA_CCT"),
   IF('Reported Performance Table'!B926="Outdoor Luminaires",
    IF(OR('Reported Performance Table'!D926="Fuel Pump Canopy Luminaires",'Reported Performance Table'!D926="Sports Lighting"),
     IF('Reported Performance Table'!F926="Premium","Premium_Sports_and_Fuel_Pump_CCT", "Sports_and_Fuel_Pump_CCT"),
     IF('Reported Performance Table'!F926="Premium","Premium_Outdoor_CCT","Outdoor_CCT")),
    IF('Reported Performance Table'!F926="Premium","Premium_CCT","Reported_CCT"))))</f>
        <v/>
      </c>
      <c r="K926" t="str">
        <f>IF('Reported Performance Table'!D926="","",IF(J926="LUNA_CCT",VLOOKUP('Reported Performance Table'!D926,'Master List'!$B$45:$E$143,4,FALSE),"Reported_BUG"))</f>
        <v/>
      </c>
      <c r="L926" t="str">
        <f>IF('Reported Performance Table'!D926="","",IF(AND('Reported Performance Table'!$E926="Yes",OR('Reported Performance Table'!$D926='Master List'!$B$45,'Reported Performance Table'!$D926='Master List'!$B$46,'Reported Performance Table'!$D926='Master List'!$B$47,'Reported Performance Table'!$D926='Master List'!$B$49,'Reported Performance Table'!$D926='Master List'!$B$51,'Reported Performance Table'!$D926='Master List'!$B$115,'Reported Performance Table'!$D926='Master List'!$B$118,'Reported Performance Table'!$D926='Master List'!$B$142)),"LUNA_Dimming","Dimming_Capability_and_Range"))</f>
        <v/>
      </c>
    </row>
    <row r="927" spans="1:12" x14ac:dyDescent="0.25">
      <c r="A927" s="54">
        <v>934</v>
      </c>
      <c r="B927" s="55"/>
      <c r="D927" s="21" t="e">
        <f>VLOOKUP('Reported Performance Table'!C927,'Master List'!$B$22:$C$41,2,FALSE)</f>
        <v>#N/A</v>
      </c>
      <c r="E927" t="e">
        <f>VLOOKUP('Reported Performance Table'!D927,'Master List'!$B$45:$C$143,2,FALSE)</f>
        <v>#N/A</v>
      </c>
      <c r="F927" t="e">
        <f>VLOOKUP('Reported Performance Table'!C927,'Master List'!$B$22:$D$42,3,FALSE)</f>
        <v>#N/A</v>
      </c>
      <c r="G927" s="100" t="e">
        <f>VLOOKUP('Reported Performance Table'!B927,'Master List'!$B$11:$D$19,3,FALSE)</f>
        <v>#N/A</v>
      </c>
      <c r="H927" t="e">
        <f t="shared" si="14"/>
        <v>#N/A</v>
      </c>
      <c r="I927" t="e">
        <f>IF(VLOOKUP('Reported Performance Table'!D927,'Master List'!$B$45:$D$143,3,FALSE)="","No",VLOOKUP('Reported Performance Table'!D927,'Master List'!$B$45:$D$143,3,FALSE))</f>
        <v>#N/A</v>
      </c>
      <c r="J927" s="178" t="str">
        <f>IF('Reported Performance Table'!D927="","",
  IF('Reported Performance Table'!E927="Yes",
   IF('Reported Performance Table'!F927="Premium","Premium_LUNA_CCT","LUNA_CCT"),
   IF('Reported Performance Table'!B927="Outdoor Luminaires",
    IF(OR('Reported Performance Table'!D927="Fuel Pump Canopy Luminaires",'Reported Performance Table'!D927="Sports Lighting"),
     IF('Reported Performance Table'!F927="Premium","Premium_Sports_and_Fuel_Pump_CCT", "Sports_and_Fuel_Pump_CCT"),
     IF('Reported Performance Table'!F927="Premium","Premium_Outdoor_CCT","Outdoor_CCT")),
    IF('Reported Performance Table'!F927="Premium","Premium_CCT","Reported_CCT"))))</f>
        <v/>
      </c>
      <c r="K927" t="str">
        <f>IF('Reported Performance Table'!D927="","",IF(J927="LUNA_CCT",VLOOKUP('Reported Performance Table'!D927,'Master List'!$B$45:$E$143,4,FALSE),"Reported_BUG"))</f>
        <v/>
      </c>
      <c r="L927" t="str">
        <f>IF('Reported Performance Table'!D927="","",IF(AND('Reported Performance Table'!$E927="Yes",OR('Reported Performance Table'!$D927='Master List'!$B$45,'Reported Performance Table'!$D927='Master List'!$B$46,'Reported Performance Table'!$D927='Master List'!$B$47,'Reported Performance Table'!$D927='Master List'!$B$49,'Reported Performance Table'!$D927='Master List'!$B$51,'Reported Performance Table'!$D927='Master List'!$B$115,'Reported Performance Table'!$D927='Master List'!$B$118,'Reported Performance Table'!$D927='Master List'!$B$142)),"LUNA_Dimming","Dimming_Capability_and_Range"))</f>
        <v/>
      </c>
    </row>
    <row r="928" spans="1:12" x14ac:dyDescent="0.25">
      <c r="A928" s="54">
        <v>935</v>
      </c>
      <c r="B928" s="55"/>
      <c r="D928" s="21" t="e">
        <f>VLOOKUP('Reported Performance Table'!C928,'Master List'!$B$22:$C$41,2,FALSE)</f>
        <v>#N/A</v>
      </c>
      <c r="E928" t="e">
        <f>VLOOKUP('Reported Performance Table'!D928,'Master List'!$B$45:$C$143,2,FALSE)</f>
        <v>#N/A</v>
      </c>
      <c r="F928" t="e">
        <f>VLOOKUP('Reported Performance Table'!C928,'Master List'!$B$22:$D$42,3,FALSE)</f>
        <v>#N/A</v>
      </c>
      <c r="G928" s="100" t="e">
        <f>VLOOKUP('Reported Performance Table'!B928,'Master List'!$B$11:$D$19,3,FALSE)</f>
        <v>#N/A</v>
      </c>
      <c r="H928" t="e">
        <f t="shared" si="14"/>
        <v>#N/A</v>
      </c>
      <c r="I928" t="e">
        <f>IF(VLOOKUP('Reported Performance Table'!D928,'Master List'!$B$45:$D$143,3,FALSE)="","No",VLOOKUP('Reported Performance Table'!D928,'Master List'!$B$45:$D$143,3,FALSE))</f>
        <v>#N/A</v>
      </c>
      <c r="J928" s="178" t="str">
        <f>IF('Reported Performance Table'!D928="","",
  IF('Reported Performance Table'!E928="Yes",
   IF('Reported Performance Table'!F928="Premium","Premium_LUNA_CCT","LUNA_CCT"),
   IF('Reported Performance Table'!B928="Outdoor Luminaires",
    IF(OR('Reported Performance Table'!D928="Fuel Pump Canopy Luminaires",'Reported Performance Table'!D928="Sports Lighting"),
     IF('Reported Performance Table'!F928="Premium","Premium_Sports_and_Fuel_Pump_CCT", "Sports_and_Fuel_Pump_CCT"),
     IF('Reported Performance Table'!F928="Premium","Premium_Outdoor_CCT","Outdoor_CCT")),
    IF('Reported Performance Table'!F928="Premium","Premium_CCT","Reported_CCT"))))</f>
        <v/>
      </c>
      <c r="K928" t="str">
        <f>IF('Reported Performance Table'!D928="","",IF(J928="LUNA_CCT",VLOOKUP('Reported Performance Table'!D928,'Master List'!$B$45:$E$143,4,FALSE),"Reported_BUG"))</f>
        <v/>
      </c>
      <c r="L928" t="str">
        <f>IF('Reported Performance Table'!D928="","",IF(AND('Reported Performance Table'!$E928="Yes",OR('Reported Performance Table'!$D928='Master List'!$B$45,'Reported Performance Table'!$D928='Master List'!$B$46,'Reported Performance Table'!$D928='Master List'!$B$47,'Reported Performance Table'!$D928='Master List'!$B$49,'Reported Performance Table'!$D928='Master List'!$B$51,'Reported Performance Table'!$D928='Master List'!$B$115,'Reported Performance Table'!$D928='Master List'!$B$118,'Reported Performance Table'!$D928='Master List'!$B$142)),"LUNA_Dimming","Dimming_Capability_and_Range"))</f>
        <v/>
      </c>
    </row>
    <row r="929" spans="1:12" x14ac:dyDescent="0.25">
      <c r="A929" s="54">
        <v>936</v>
      </c>
      <c r="B929" s="55"/>
      <c r="D929" s="21" t="e">
        <f>VLOOKUP('Reported Performance Table'!C929,'Master List'!$B$22:$C$41,2,FALSE)</f>
        <v>#N/A</v>
      </c>
      <c r="E929" t="e">
        <f>VLOOKUP('Reported Performance Table'!D929,'Master List'!$B$45:$C$143,2,FALSE)</f>
        <v>#N/A</v>
      </c>
      <c r="F929" t="e">
        <f>VLOOKUP('Reported Performance Table'!C929,'Master List'!$B$22:$D$42,3,FALSE)</f>
        <v>#N/A</v>
      </c>
      <c r="G929" s="100" t="e">
        <f>VLOOKUP('Reported Performance Table'!B929,'Master List'!$B$11:$D$19,3,FALSE)</f>
        <v>#N/A</v>
      </c>
      <c r="H929" t="e">
        <f t="shared" si="14"/>
        <v>#N/A</v>
      </c>
      <c r="I929" t="e">
        <f>IF(VLOOKUP('Reported Performance Table'!D929,'Master List'!$B$45:$D$143,3,FALSE)="","No",VLOOKUP('Reported Performance Table'!D929,'Master List'!$B$45:$D$143,3,FALSE))</f>
        <v>#N/A</v>
      </c>
      <c r="J929" s="178" t="str">
        <f>IF('Reported Performance Table'!D929="","",
  IF('Reported Performance Table'!E929="Yes",
   IF('Reported Performance Table'!F929="Premium","Premium_LUNA_CCT","LUNA_CCT"),
   IF('Reported Performance Table'!B929="Outdoor Luminaires",
    IF(OR('Reported Performance Table'!D929="Fuel Pump Canopy Luminaires",'Reported Performance Table'!D929="Sports Lighting"),
     IF('Reported Performance Table'!F929="Premium","Premium_Sports_and_Fuel_Pump_CCT", "Sports_and_Fuel_Pump_CCT"),
     IF('Reported Performance Table'!F929="Premium","Premium_Outdoor_CCT","Outdoor_CCT")),
    IF('Reported Performance Table'!F929="Premium","Premium_CCT","Reported_CCT"))))</f>
        <v/>
      </c>
      <c r="K929" t="str">
        <f>IF('Reported Performance Table'!D929="","",IF(J929="LUNA_CCT",VLOOKUP('Reported Performance Table'!D929,'Master List'!$B$45:$E$143,4,FALSE),"Reported_BUG"))</f>
        <v/>
      </c>
      <c r="L929" t="str">
        <f>IF('Reported Performance Table'!D929="","",IF(AND('Reported Performance Table'!$E929="Yes",OR('Reported Performance Table'!$D929='Master List'!$B$45,'Reported Performance Table'!$D929='Master List'!$B$46,'Reported Performance Table'!$D929='Master List'!$B$47,'Reported Performance Table'!$D929='Master List'!$B$49,'Reported Performance Table'!$D929='Master List'!$B$51,'Reported Performance Table'!$D929='Master List'!$B$115,'Reported Performance Table'!$D929='Master List'!$B$118,'Reported Performance Table'!$D929='Master List'!$B$142)),"LUNA_Dimming","Dimming_Capability_and_Range"))</f>
        <v/>
      </c>
    </row>
    <row r="930" spans="1:12" x14ac:dyDescent="0.25">
      <c r="A930" s="54">
        <v>937</v>
      </c>
      <c r="B930" s="55"/>
      <c r="D930" s="21" t="e">
        <f>VLOOKUP('Reported Performance Table'!C930,'Master List'!$B$22:$C$41,2,FALSE)</f>
        <v>#N/A</v>
      </c>
      <c r="E930" t="e">
        <f>VLOOKUP('Reported Performance Table'!D930,'Master List'!$B$45:$C$143,2,FALSE)</f>
        <v>#N/A</v>
      </c>
      <c r="F930" t="e">
        <f>VLOOKUP('Reported Performance Table'!C930,'Master List'!$B$22:$D$42,3,FALSE)</f>
        <v>#N/A</v>
      </c>
      <c r="G930" s="100" t="e">
        <f>VLOOKUP('Reported Performance Table'!B930,'Master List'!$B$11:$D$19,3,FALSE)</f>
        <v>#N/A</v>
      </c>
      <c r="H930" t="e">
        <f t="shared" si="14"/>
        <v>#N/A</v>
      </c>
      <c r="I930" t="e">
        <f>IF(VLOOKUP('Reported Performance Table'!D930,'Master List'!$B$45:$D$143,3,FALSE)="","No",VLOOKUP('Reported Performance Table'!D930,'Master List'!$B$45:$D$143,3,FALSE))</f>
        <v>#N/A</v>
      </c>
      <c r="J930" s="178" t="str">
        <f>IF('Reported Performance Table'!D930="","",
  IF('Reported Performance Table'!E930="Yes",
   IF('Reported Performance Table'!F930="Premium","Premium_LUNA_CCT","LUNA_CCT"),
   IF('Reported Performance Table'!B930="Outdoor Luminaires",
    IF(OR('Reported Performance Table'!D930="Fuel Pump Canopy Luminaires",'Reported Performance Table'!D930="Sports Lighting"),
     IF('Reported Performance Table'!F930="Premium","Premium_Sports_and_Fuel_Pump_CCT", "Sports_and_Fuel_Pump_CCT"),
     IF('Reported Performance Table'!F930="Premium","Premium_Outdoor_CCT","Outdoor_CCT")),
    IF('Reported Performance Table'!F930="Premium","Premium_CCT","Reported_CCT"))))</f>
        <v/>
      </c>
      <c r="K930" t="str">
        <f>IF('Reported Performance Table'!D930="","",IF(J930="LUNA_CCT",VLOOKUP('Reported Performance Table'!D930,'Master List'!$B$45:$E$143,4,FALSE),"Reported_BUG"))</f>
        <v/>
      </c>
      <c r="L930" t="str">
        <f>IF('Reported Performance Table'!D930="","",IF(AND('Reported Performance Table'!$E930="Yes",OR('Reported Performance Table'!$D930='Master List'!$B$45,'Reported Performance Table'!$D930='Master List'!$B$46,'Reported Performance Table'!$D930='Master List'!$B$47,'Reported Performance Table'!$D930='Master List'!$B$49,'Reported Performance Table'!$D930='Master List'!$B$51,'Reported Performance Table'!$D930='Master List'!$B$115,'Reported Performance Table'!$D930='Master List'!$B$118,'Reported Performance Table'!$D930='Master List'!$B$142)),"LUNA_Dimming","Dimming_Capability_and_Range"))</f>
        <v/>
      </c>
    </row>
    <row r="931" spans="1:12" x14ac:dyDescent="0.25">
      <c r="A931" s="54">
        <v>938</v>
      </c>
      <c r="B931" s="55"/>
      <c r="D931" s="21" t="e">
        <f>VLOOKUP('Reported Performance Table'!C931,'Master List'!$B$22:$C$41,2,FALSE)</f>
        <v>#N/A</v>
      </c>
      <c r="E931" t="e">
        <f>VLOOKUP('Reported Performance Table'!D931,'Master List'!$B$45:$C$143,2,FALSE)</f>
        <v>#N/A</v>
      </c>
      <c r="F931" t="e">
        <f>VLOOKUP('Reported Performance Table'!C931,'Master List'!$B$22:$D$42,3,FALSE)</f>
        <v>#N/A</v>
      </c>
      <c r="G931" s="100" t="e">
        <f>VLOOKUP('Reported Performance Table'!B931,'Master List'!$B$11:$D$19,3,FALSE)</f>
        <v>#N/A</v>
      </c>
      <c r="H931" t="e">
        <f t="shared" si="14"/>
        <v>#N/A</v>
      </c>
      <c r="I931" t="e">
        <f>IF(VLOOKUP('Reported Performance Table'!D931,'Master List'!$B$45:$D$143,3,FALSE)="","No",VLOOKUP('Reported Performance Table'!D931,'Master List'!$B$45:$D$143,3,FALSE))</f>
        <v>#N/A</v>
      </c>
      <c r="J931" s="178" t="str">
        <f>IF('Reported Performance Table'!D931="","",
  IF('Reported Performance Table'!E931="Yes",
   IF('Reported Performance Table'!F931="Premium","Premium_LUNA_CCT","LUNA_CCT"),
   IF('Reported Performance Table'!B931="Outdoor Luminaires",
    IF(OR('Reported Performance Table'!D931="Fuel Pump Canopy Luminaires",'Reported Performance Table'!D931="Sports Lighting"),
     IF('Reported Performance Table'!F931="Premium","Premium_Sports_and_Fuel_Pump_CCT", "Sports_and_Fuel_Pump_CCT"),
     IF('Reported Performance Table'!F931="Premium","Premium_Outdoor_CCT","Outdoor_CCT")),
    IF('Reported Performance Table'!F931="Premium","Premium_CCT","Reported_CCT"))))</f>
        <v/>
      </c>
      <c r="K931" t="str">
        <f>IF('Reported Performance Table'!D931="","",IF(J931="LUNA_CCT",VLOOKUP('Reported Performance Table'!D931,'Master List'!$B$45:$E$143,4,FALSE),"Reported_BUG"))</f>
        <v/>
      </c>
      <c r="L931" t="str">
        <f>IF('Reported Performance Table'!D931="","",IF(AND('Reported Performance Table'!$E931="Yes",OR('Reported Performance Table'!$D931='Master List'!$B$45,'Reported Performance Table'!$D931='Master List'!$B$46,'Reported Performance Table'!$D931='Master List'!$B$47,'Reported Performance Table'!$D931='Master List'!$B$49,'Reported Performance Table'!$D931='Master List'!$B$51,'Reported Performance Table'!$D931='Master List'!$B$115,'Reported Performance Table'!$D931='Master List'!$B$118,'Reported Performance Table'!$D931='Master List'!$B$142)),"LUNA_Dimming","Dimming_Capability_and_Range"))</f>
        <v/>
      </c>
    </row>
    <row r="932" spans="1:12" x14ac:dyDescent="0.25">
      <c r="A932" s="54">
        <v>939</v>
      </c>
      <c r="B932" s="55"/>
      <c r="D932" s="21" t="e">
        <f>VLOOKUP('Reported Performance Table'!C932,'Master List'!$B$22:$C$41,2,FALSE)</f>
        <v>#N/A</v>
      </c>
      <c r="E932" t="e">
        <f>VLOOKUP('Reported Performance Table'!D932,'Master List'!$B$45:$C$143,2,FALSE)</f>
        <v>#N/A</v>
      </c>
      <c r="F932" t="e">
        <f>VLOOKUP('Reported Performance Table'!C932,'Master List'!$B$22:$D$42,3,FALSE)</f>
        <v>#N/A</v>
      </c>
      <c r="G932" s="100" t="e">
        <f>VLOOKUP('Reported Performance Table'!B932,'Master List'!$B$11:$D$19,3,FALSE)</f>
        <v>#N/A</v>
      </c>
      <c r="H932" t="e">
        <f t="shared" si="14"/>
        <v>#N/A</v>
      </c>
      <c r="I932" t="e">
        <f>IF(VLOOKUP('Reported Performance Table'!D932,'Master List'!$B$45:$D$143,3,FALSE)="","No",VLOOKUP('Reported Performance Table'!D932,'Master List'!$B$45:$D$143,3,FALSE))</f>
        <v>#N/A</v>
      </c>
      <c r="J932" s="178" t="str">
        <f>IF('Reported Performance Table'!D932="","",
  IF('Reported Performance Table'!E932="Yes",
   IF('Reported Performance Table'!F932="Premium","Premium_LUNA_CCT","LUNA_CCT"),
   IF('Reported Performance Table'!B932="Outdoor Luminaires",
    IF(OR('Reported Performance Table'!D932="Fuel Pump Canopy Luminaires",'Reported Performance Table'!D932="Sports Lighting"),
     IF('Reported Performance Table'!F932="Premium","Premium_Sports_and_Fuel_Pump_CCT", "Sports_and_Fuel_Pump_CCT"),
     IF('Reported Performance Table'!F932="Premium","Premium_Outdoor_CCT","Outdoor_CCT")),
    IF('Reported Performance Table'!F932="Premium","Premium_CCT","Reported_CCT"))))</f>
        <v/>
      </c>
      <c r="K932" t="str">
        <f>IF('Reported Performance Table'!D932="","",IF(J932="LUNA_CCT",VLOOKUP('Reported Performance Table'!D932,'Master List'!$B$45:$E$143,4,FALSE),"Reported_BUG"))</f>
        <v/>
      </c>
      <c r="L932" t="str">
        <f>IF('Reported Performance Table'!D932="","",IF(AND('Reported Performance Table'!$E932="Yes",OR('Reported Performance Table'!$D932='Master List'!$B$45,'Reported Performance Table'!$D932='Master List'!$B$46,'Reported Performance Table'!$D932='Master List'!$B$47,'Reported Performance Table'!$D932='Master List'!$B$49,'Reported Performance Table'!$D932='Master List'!$B$51,'Reported Performance Table'!$D932='Master List'!$B$115,'Reported Performance Table'!$D932='Master List'!$B$118,'Reported Performance Table'!$D932='Master List'!$B$142)),"LUNA_Dimming","Dimming_Capability_and_Range"))</f>
        <v/>
      </c>
    </row>
    <row r="933" spans="1:12" x14ac:dyDescent="0.25">
      <c r="A933" s="54">
        <v>940</v>
      </c>
      <c r="B933" s="55"/>
      <c r="D933" s="21" t="e">
        <f>VLOOKUP('Reported Performance Table'!C933,'Master List'!$B$22:$C$41,2,FALSE)</f>
        <v>#N/A</v>
      </c>
      <c r="E933" t="e">
        <f>VLOOKUP('Reported Performance Table'!D933,'Master List'!$B$45:$C$143,2,FALSE)</f>
        <v>#N/A</v>
      </c>
      <c r="F933" t="e">
        <f>VLOOKUP('Reported Performance Table'!C933,'Master List'!$B$22:$D$42,3,FALSE)</f>
        <v>#N/A</v>
      </c>
      <c r="G933" s="100" t="e">
        <f>VLOOKUP('Reported Performance Table'!B933,'Master List'!$B$11:$D$19,3,FALSE)</f>
        <v>#N/A</v>
      </c>
      <c r="H933" t="e">
        <f t="shared" si="14"/>
        <v>#N/A</v>
      </c>
      <c r="I933" t="e">
        <f>IF(VLOOKUP('Reported Performance Table'!D933,'Master List'!$B$45:$D$143,3,FALSE)="","No",VLOOKUP('Reported Performance Table'!D933,'Master List'!$B$45:$D$143,3,FALSE))</f>
        <v>#N/A</v>
      </c>
      <c r="J933" s="178" t="str">
        <f>IF('Reported Performance Table'!D933="","",
  IF('Reported Performance Table'!E933="Yes",
   IF('Reported Performance Table'!F933="Premium","Premium_LUNA_CCT","LUNA_CCT"),
   IF('Reported Performance Table'!B933="Outdoor Luminaires",
    IF(OR('Reported Performance Table'!D933="Fuel Pump Canopy Luminaires",'Reported Performance Table'!D933="Sports Lighting"),
     IF('Reported Performance Table'!F933="Premium","Premium_Sports_and_Fuel_Pump_CCT", "Sports_and_Fuel_Pump_CCT"),
     IF('Reported Performance Table'!F933="Premium","Premium_Outdoor_CCT","Outdoor_CCT")),
    IF('Reported Performance Table'!F933="Premium","Premium_CCT","Reported_CCT"))))</f>
        <v/>
      </c>
      <c r="K933" t="str">
        <f>IF('Reported Performance Table'!D933="","",IF(J933="LUNA_CCT",VLOOKUP('Reported Performance Table'!D933,'Master List'!$B$45:$E$143,4,FALSE),"Reported_BUG"))</f>
        <v/>
      </c>
      <c r="L933" t="str">
        <f>IF('Reported Performance Table'!D933="","",IF(AND('Reported Performance Table'!$E933="Yes",OR('Reported Performance Table'!$D933='Master List'!$B$45,'Reported Performance Table'!$D933='Master List'!$B$46,'Reported Performance Table'!$D933='Master List'!$B$47,'Reported Performance Table'!$D933='Master List'!$B$49,'Reported Performance Table'!$D933='Master List'!$B$51,'Reported Performance Table'!$D933='Master List'!$B$115,'Reported Performance Table'!$D933='Master List'!$B$118,'Reported Performance Table'!$D933='Master List'!$B$142)),"LUNA_Dimming","Dimming_Capability_and_Range"))</f>
        <v/>
      </c>
    </row>
    <row r="934" spans="1:12" x14ac:dyDescent="0.25">
      <c r="A934" s="54">
        <v>941</v>
      </c>
      <c r="B934" s="55"/>
      <c r="D934" s="21" t="e">
        <f>VLOOKUP('Reported Performance Table'!C934,'Master List'!$B$22:$C$41,2,FALSE)</f>
        <v>#N/A</v>
      </c>
      <c r="E934" t="e">
        <f>VLOOKUP('Reported Performance Table'!D934,'Master List'!$B$45:$C$143,2,FALSE)</f>
        <v>#N/A</v>
      </c>
      <c r="F934" t="e">
        <f>VLOOKUP('Reported Performance Table'!C934,'Master List'!$B$22:$D$42,3,FALSE)</f>
        <v>#N/A</v>
      </c>
      <c r="G934" s="100" t="e">
        <f>VLOOKUP('Reported Performance Table'!B934,'Master List'!$B$11:$D$19,3,FALSE)</f>
        <v>#N/A</v>
      </c>
      <c r="H934" t="e">
        <f t="shared" si="14"/>
        <v>#N/A</v>
      </c>
      <c r="I934" t="e">
        <f>IF(VLOOKUP('Reported Performance Table'!D934,'Master List'!$B$45:$D$143,3,FALSE)="","No",VLOOKUP('Reported Performance Table'!D934,'Master List'!$B$45:$D$143,3,FALSE))</f>
        <v>#N/A</v>
      </c>
      <c r="J934" s="178" t="str">
        <f>IF('Reported Performance Table'!D934="","",
  IF('Reported Performance Table'!E934="Yes",
   IF('Reported Performance Table'!F934="Premium","Premium_LUNA_CCT","LUNA_CCT"),
   IF('Reported Performance Table'!B934="Outdoor Luminaires",
    IF(OR('Reported Performance Table'!D934="Fuel Pump Canopy Luminaires",'Reported Performance Table'!D934="Sports Lighting"),
     IF('Reported Performance Table'!F934="Premium","Premium_Sports_and_Fuel_Pump_CCT", "Sports_and_Fuel_Pump_CCT"),
     IF('Reported Performance Table'!F934="Premium","Premium_Outdoor_CCT","Outdoor_CCT")),
    IF('Reported Performance Table'!F934="Premium","Premium_CCT","Reported_CCT"))))</f>
        <v/>
      </c>
      <c r="K934" t="str">
        <f>IF('Reported Performance Table'!D934="","",IF(J934="LUNA_CCT",VLOOKUP('Reported Performance Table'!D934,'Master List'!$B$45:$E$143,4,FALSE),"Reported_BUG"))</f>
        <v/>
      </c>
      <c r="L934" t="str">
        <f>IF('Reported Performance Table'!D934="","",IF(AND('Reported Performance Table'!$E934="Yes",OR('Reported Performance Table'!$D934='Master List'!$B$45,'Reported Performance Table'!$D934='Master List'!$B$46,'Reported Performance Table'!$D934='Master List'!$B$47,'Reported Performance Table'!$D934='Master List'!$B$49,'Reported Performance Table'!$D934='Master List'!$B$51,'Reported Performance Table'!$D934='Master List'!$B$115,'Reported Performance Table'!$D934='Master List'!$B$118,'Reported Performance Table'!$D934='Master List'!$B$142)),"LUNA_Dimming","Dimming_Capability_and_Range"))</f>
        <v/>
      </c>
    </row>
    <row r="935" spans="1:12" x14ac:dyDescent="0.25">
      <c r="A935" s="54">
        <v>942</v>
      </c>
      <c r="B935" s="55"/>
      <c r="D935" s="21" t="e">
        <f>VLOOKUP('Reported Performance Table'!C935,'Master List'!$B$22:$C$41,2,FALSE)</f>
        <v>#N/A</v>
      </c>
      <c r="E935" t="e">
        <f>VLOOKUP('Reported Performance Table'!D935,'Master List'!$B$45:$C$143,2,FALSE)</f>
        <v>#N/A</v>
      </c>
      <c r="F935" t="e">
        <f>VLOOKUP('Reported Performance Table'!C935,'Master List'!$B$22:$D$42,3,FALSE)</f>
        <v>#N/A</v>
      </c>
      <c r="G935" s="100" t="e">
        <f>VLOOKUP('Reported Performance Table'!B935,'Master List'!$B$11:$D$19,3,FALSE)</f>
        <v>#N/A</v>
      </c>
      <c r="H935" t="e">
        <f t="shared" si="14"/>
        <v>#N/A</v>
      </c>
      <c r="I935" t="e">
        <f>IF(VLOOKUP('Reported Performance Table'!D935,'Master List'!$B$45:$D$143,3,FALSE)="","No",VLOOKUP('Reported Performance Table'!D935,'Master List'!$B$45:$D$143,3,FALSE))</f>
        <v>#N/A</v>
      </c>
      <c r="J935" s="178" t="str">
        <f>IF('Reported Performance Table'!D935="","",
  IF('Reported Performance Table'!E935="Yes",
   IF('Reported Performance Table'!F935="Premium","Premium_LUNA_CCT","LUNA_CCT"),
   IF('Reported Performance Table'!B935="Outdoor Luminaires",
    IF(OR('Reported Performance Table'!D935="Fuel Pump Canopy Luminaires",'Reported Performance Table'!D935="Sports Lighting"),
     IF('Reported Performance Table'!F935="Premium","Premium_Sports_and_Fuel_Pump_CCT", "Sports_and_Fuel_Pump_CCT"),
     IF('Reported Performance Table'!F935="Premium","Premium_Outdoor_CCT","Outdoor_CCT")),
    IF('Reported Performance Table'!F935="Premium","Premium_CCT","Reported_CCT"))))</f>
        <v/>
      </c>
      <c r="K935" t="str">
        <f>IF('Reported Performance Table'!D935="","",IF(J935="LUNA_CCT",VLOOKUP('Reported Performance Table'!D935,'Master List'!$B$45:$E$143,4,FALSE),"Reported_BUG"))</f>
        <v/>
      </c>
      <c r="L935" t="str">
        <f>IF('Reported Performance Table'!D935="","",IF(AND('Reported Performance Table'!$E935="Yes",OR('Reported Performance Table'!$D935='Master List'!$B$45,'Reported Performance Table'!$D935='Master List'!$B$46,'Reported Performance Table'!$D935='Master List'!$B$47,'Reported Performance Table'!$D935='Master List'!$B$49,'Reported Performance Table'!$D935='Master List'!$B$51,'Reported Performance Table'!$D935='Master List'!$B$115,'Reported Performance Table'!$D935='Master List'!$B$118,'Reported Performance Table'!$D935='Master List'!$B$142)),"LUNA_Dimming","Dimming_Capability_and_Range"))</f>
        <v/>
      </c>
    </row>
    <row r="936" spans="1:12" x14ac:dyDescent="0.25">
      <c r="A936" s="54">
        <v>943</v>
      </c>
      <c r="B936" s="55"/>
      <c r="D936" s="21" t="e">
        <f>VLOOKUP('Reported Performance Table'!C936,'Master List'!$B$22:$C$41,2,FALSE)</f>
        <v>#N/A</v>
      </c>
      <c r="E936" t="e">
        <f>VLOOKUP('Reported Performance Table'!D936,'Master List'!$B$45:$C$143,2,FALSE)</f>
        <v>#N/A</v>
      </c>
      <c r="F936" t="e">
        <f>VLOOKUP('Reported Performance Table'!C936,'Master List'!$B$22:$D$42,3,FALSE)</f>
        <v>#N/A</v>
      </c>
      <c r="G936" s="100" t="e">
        <f>VLOOKUP('Reported Performance Table'!B936,'Master List'!$B$11:$D$19,3,FALSE)</f>
        <v>#N/A</v>
      </c>
      <c r="H936" t="e">
        <f t="shared" si="14"/>
        <v>#N/A</v>
      </c>
      <c r="I936" t="e">
        <f>IF(VLOOKUP('Reported Performance Table'!D936,'Master List'!$B$45:$D$143,3,FALSE)="","No",VLOOKUP('Reported Performance Table'!D936,'Master List'!$B$45:$D$143,3,FALSE))</f>
        <v>#N/A</v>
      </c>
      <c r="J936" s="178" t="str">
        <f>IF('Reported Performance Table'!D936="","",
  IF('Reported Performance Table'!E936="Yes",
   IF('Reported Performance Table'!F936="Premium","Premium_LUNA_CCT","LUNA_CCT"),
   IF('Reported Performance Table'!B936="Outdoor Luminaires",
    IF(OR('Reported Performance Table'!D936="Fuel Pump Canopy Luminaires",'Reported Performance Table'!D936="Sports Lighting"),
     IF('Reported Performance Table'!F936="Premium","Premium_Sports_and_Fuel_Pump_CCT", "Sports_and_Fuel_Pump_CCT"),
     IF('Reported Performance Table'!F936="Premium","Premium_Outdoor_CCT","Outdoor_CCT")),
    IF('Reported Performance Table'!F936="Premium","Premium_CCT","Reported_CCT"))))</f>
        <v/>
      </c>
      <c r="K936" t="str">
        <f>IF('Reported Performance Table'!D936="","",IF(J936="LUNA_CCT",VLOOKUP('Reported Performance Table'!D936,'Master List'!$B$45:$E$143,4,FALSE),"Reported_BUG"))</f>
        <v/>
      </c>
      <c r="L936" t="str">
        <f>IF('Reported Performance Table'!D936="","",IF(AND('Reported Performance Table'!$E936="Yes",OR('Reported Performance Table'!$D936='Master List'!$B$45,'Reported Performance Table'!$D936='Master List'!$B$46,'Reported Performance Table'!$D936='Master List'!$B$47,'Reported Performance Table'!$D936='Master List'!$B$49,'Reported Performance Table'!$D936='Master List'!$B$51,'Reported Performance Table'!$D936='Master List'!$B$115,'Reported Performance Table'!$D936='Master List'!$B$118,'Reported Performance Table'!$D936='Master List'!$B$142)),"LUNA_Dimming","Dimming_Capability_and_Range"))</f>
        <v/>
      </c>
    </row>
    <row r="937" spans="1:12" x14ac:dyDescent="0.25">
      <c r="A937" s="54">
        <v>944</v>
      </c>
      <c r="B937" s="55"/>
      <c r="D937" s="21" t="e">
        <f>VLOOKUP('Reported Performance Table'!C937,'Master List'!$B$22:$C$41,2,FALSE)</f>
        <v>#N/A</v>
      </c>
      <c r="E937" t="e">
        <f>VLOOKUP('Reported Performance Table'!D937,'Master List'!$B$45:$C$143,2,FALSE)</f>
        <v>#N/A</v>
      </c>
      <c r="F937" t="e">
        <f>VLOOKUP('Reported Performance Table'!C937,'Master List'!$B$22:$D$42,3,FALSE)</f>
        <v>#N/A</v>
      </c>
      <c r="G937" s="100" t="e">
        <f>VLOOKUP('Reported Performance Table'!B937,'Master List'!$B$11:$D$19,3,FALSE)</f>
        <v>#N/A</v>
      </c>
      <c r="H937" t="e">
        <f t="shared" si="14"/>
        <v>#N/A</v>
      </c>
      <c r="I937" t="e">
        <f>IF(VLOOKUP('Reported Performance Table'!D937,'Master List'!$B$45:$D$143,3,FALSE)="","No",VLOOKUP('Reported Performance Table'!D937,'Master List'!$B$45:$D$143,3,FALSE))</f>
        <v>#N/A</v>
      </c>
      <c r="J937" s="178" t="str">
        <f>IF('Reported Performance Table'!D937="","",
  IF('Reported Performance Table'!E937="Yes",
   IF('Reported Performance Table'!F937="Premium","Premium_LUNA_CCT","LUNA_CCT"),
   IF('Reported Performance Table'!B937="Outdoor Luminaires",
    IF(OR('Reported Performance Table'!D937="Fuel Pump Canopy Luminaires",'Reported Performance Table'!D937="Sports Lighting"),
     IF('Reported Performance Table'!F937="Premium","Premium_Sports_and_Fuel_Pump_CCT", "Sports_and_Fuel_Pump_CCT"),
     IF('Reported Performance Table'!F937="Premium","Premium_Outdoor_CCT","Outdoor_CCT")),
    IF('Reported Performance Table'!F937="Premium","Premium_CCT","Reported_CCT"))))</f>
        <v/>
      </c>
      <c r="K937" t="str">
        <f>IF('Reported Performance Table'!D937="","",IF(J937="LUNA_CCT",VLOOKUP('Reported Performance Table'!D937,'Master List'!$B$45:$E$143,4,FALSE),"Reported_BUG"))</f>
        <v/>
      </c>
      <c r="L937" t="str">
        <f>IF('Reported Performance Table'!D937="","",IF(AND('Reported Performance Table'!$E937="Yes",OR('Reported Performance Table'!$D937='Master List'!$B$45,'Reported Performance Table'!$D937='Master List'!$B$46,'Reported Performance Table'!$D937='Master List'!$B$47,'Reported Performance Table'!$D937='Master List'!$B$49,'Reported Performance Table'!$D937='Master List'!$B$51,'Reported Performance Table'!$D937='Master List'!$B$115,'Reported Performance Table'!$D937='Master List'!$B$118,'Reported Performance Table'!$D937='Master List'!$B$142)),"LUNA_Dimming","Dimming_Capability_and_Range"))</f>
        <v/>
      </c>
    </row>
    <row r="938" spans="1:12" x14ac:dyDescent="0.25">
      <c r="A938" s="54">
        <v>945</v>
      </c>
      <c r="B938" s="55"/>
      <c r="D938" s="21" t="e">
        <f>VLOOKUP('Reported Performance Table'!C938,'Master List'!$B$22:$C$41,2,FALSE)</f>
        <v>#N/A</v>
      </c>
      <c r="E938" t="e">
        <f>VLOOKUP('Reported Performance Table'!D938,'Master List'!$B$45:$C$143,2,FALSE)</f>
        <v>#N/A</v>
      </c>
      <c r="F938" t="e">
        <f>VLOOKUP('Reported Performance Table'!C938,'Master List'!$B$22:$D$42,3,FALSE)</f>
        <v>#N/A</v>
      </c>
      <c r="G938" s="100" t="e">
        <f>VLOOKUP('Reported Performance Table'!B938,'Master List'!$B$11:$D$19,3,FALSE)</f>
        <v>#N/A</v>
      </c>
      <c r="H938" t="e">
        <f t="shared" si="14"/>
        <v>#N/A</v>
      </c>
      <c r="I938" t="e">
        <f>IF(VLOOKUP('Reported Performance Table'!D938,'Master List'!$B$45:$D$143,3,FALSE)="","No",VLOOKUP('Reported Performance Table'!D938,'Master List'!$B$45:$D$143,3,FALSE))</f>
        <v>#N/A</v>
      </c>
      <c r="J938" s="178" t="str">
        <f>IF('Reported Performance Table'!D938="","",
  IF('Reported Performance Table'!E938="Yes",
   IF('Reported Performance Table'!F938="Premium","Premium_LUNA_CCT","LUNA_CCT"),
   IF('Reported Performance Table'!B938="Outdoor Luminaires",
    IF(OR('Reported Performance Table'!D938="Fuel Pump Canopy Luminaires",'Reported Performance Table'!D938="Sports Lighting"),
     IF('Reported Performance Table'!F938="Premium","Premium_Sports_and_Fuel_Pump_CCT", "Sports_and_Fuel_Pump_CCT"),
     IF('Reported Performance Table'!F938="Premium","Premium_Outdoor_CCT","Outdoor_CCT")),
    IF('Reported Performance Table'!F938="Premium","Premium_CCT","Reported_CCT"))))</f>
        <v/>
      </c>
      <c r="K938" t="str">
        <f>IF('Reported Performance Table'!D938="","",IF(J938="LUNA_CCT",VLOOKUP('Reported Performance Table'!D938,'Master List'!$B$45:$E$143,4,FALSE),"Reported_BUG"))</f>
        <v/>
      </c>
      <c r="L938" t="str">
        <f>IF('Reported Performance Table'!D938="","",IF(AND('Reported Performance Table'!$E938="Yes",OR('Reported Performance Table'!$D938='Master List'!$B$45,'Reported Performance Table'!$D938='Master List'!$B$46,'Reported Performance Table'!$D938='Master List'!$B$47,'Reported Performance Table'!$D938='Master List'!$B$49,'Reported Performance Table'!$D938='Master List'!$B$51,'Reported Performance Table'!$D938='Master List'!$B$115,'Reported Performance Table'!$D938='Master List'!$B$118,'Reported Performance Table'!$D938='Master List'!$B$142)),"LUNA_Dimming","Dimming_Capability_and_Range"))</f>
        <v/>
      </c>
    </row>
    <row r="939" spans="1:12" x14ac:dyDescent="0.25">
      <c r="A939" s="54">
        <v>946</v>
      </c>
      <c r="B939" s="55"/>
      <c r="D939" s="21" t="e">
        <f>VLOOKUP('Reported Performance Table'!C939,'Master List'!$B$22:$C$41,2,FALSE)</f>
        <v>#N/A</v>
      </c>
      <c r="E939" t="e">
        <f>VLOOKUP('Reported Performance Table'!D939,'Master List'!$B$45:$C$143,2,FALSE)</f>
        <v>#N/A</v>
      </c>
      <c r="F939" t="e">
        <f>VLOOKUP('Reported Performance Table'!C939,'Master List'!$B$22:$D$42,3,FALSE)</f>
        <v>#N/A</v>
      </c>
      <c r="G939" s="100" t="e">
        <f>VLOOKUP('Reported Performance Table'!B939,'Master List'!$B$11:$D$19,3,FALSE)</f>
        <v>#N/A</v>
      </c>
      <c r="H939" t="e">
        <f t="shared" si="14"/>
        <v>#N/A</v>
      </c>
      <c r="I939" t="e">
        <f>IF(VLOOKUP('Reported Performance Table'!D939,'Master List'!$B$45:$D$143,3,FALSE)="","No",VLOOKUP('Reported Performance Table'!D939,'Master List'!$B$45:$D$143,3,FALSE))</f>
        <v>#N/A</v>
      </c>
      <c r="J939" s="178" t="str">
        <f>IF('Reported Performance Table'!D939="","",
  IF('Reported Performance Table'!E939="Yes",
   IF('Reported Performance Table'!F939="Premium","Premium_LUNA_CCT","LUNA_CCT"),
   IF('Reported Performance Table'!B939="Outdoor Luminaires",
    IF(OR('Reported Performance Table'!D939="Fuel Pump Canopy Luminaires",'Reported Performance Table'!D939="Sports Lighting"),
     IF('Reported Performance Table'!F939="Premium","Premium_Sports_and_Fuel_Pump_CCT", "Sports_and_Fuel_Pump_CCT"),
     IF('Reported Performance Table'!F939="Premium","Premium_Outdoor_CCT","Outdoor_CCT")),
    IF('Reported Performance Table'!F939="Premium","Premium_CCT","Reported_CCT"))))</f>
        <v/>
      </c>
      <c r="K939" t="str">
        <f>IF('Reported Performance Table'!D939="","",IF(J939="LUNA_CCT",VLOOKUP('Reported Performance Table'!D939,'Master List'!$B$45:$E$143,4,FALSE),"Reported_BUG"))</f>
        <v/>
      </c>
      <c r="L939" t="str">
        <f>IF('Reported Performance Table'!D939="","",IF(AND('Reported Performance Table'!$E939="Yes",OR('Reported Performance Table'!$D939='Master List'!$B$45,'Reported Performance Table'!$D939='Master List'!$B$46,'Reported Performance Table'!$D939='Master List'!$B$47,'Reported Performance Table'!$D939='Master List'!$B$49,'Reported Performance Table'!$D939='Master List'!$B$51,'Reported Performance Table'!$D939='Master List'!$B$115,'Reported Performance Table'!$D939='Master List'!$B$118,'Reported Performance Table'!$D939='Master List'!$B$142)),"LUNA_Dimming","Dimming_Capability_and_Range"))</f>
        <v/>
      </c>
    </row>
    <row r="940" spans="1:12" x14ac:dyDescent="0.25">
      <c r="A940" s="54">
        <v>947</v>
      </c>
      <c r="B940" s="55"/>
      <c r="D940" s="21" t="e">
        <f>VLOOKUP('Reported Performance Table'!C940,'Master List'!$B$22:$C$41,2,FALSE)</f>
        <v>#N/A</v>
      </c>
      <c r="E940" t="e">
        <f>VLOOKUP('Reported Performance Table'!D940,'Master List'!$B$45:$C$143,2,FALSE)</f>
        <v>#N/A</v>
      </c>
      <c r="F940" t="e">
        <f>VLOOKUP('Reported Performance Table'!C940,'Master List'!$B$22:$D$42,3,FALSE)</f>
        <v>#N/A</v>
      </c>
      <c r="G940" s="100" t="e">
        <f>VLOOKUP('Reported Performance Table'!B940,'Master List'!$B$11:$D$19,3,FALSE)</f>
        <v>#N/A</v>
      </c>
      <c r="H940" t="e">
        <f t="shared" si="14"/>
        <v>#N/A</v>
      </c>
      <c r="I940" t="e">
        <f>IF(VLOOKUP('Reported Performance Table'!D940,'Master List'!$B$45:$D$143,3,FALSE)="","No",VLOOKUP('Reported Performance Table'!D940,'Master List'!$B$45:$D$143,3,FALSE))</f>
        <v>#N/A</v>
      </c>
      <c r="J940" s="178" t="str">
        <f>IF('Reported Performance Table'!D940="","",
  IF('Reported Performance Table'!E940="Yes",
   IF('Reported Performance Table'!F940="Premium","Premium_LUNA_CCT","LUNA_CCT"),
   IF('Reported Performance Table'!B940="Outdoor Luminaires",
    IF(OR('Reported Performance Table'!D940="Fuel Pump Canopy Luminaires",'Reported Performance Table'!D940="Sports Lighting"),
     IF('Reported Performance Table'!F940="Premium","Premium_Sports_and_Fuel_Pump_CCT", "Sports_and_Fuel_Pump_CCT"),
     IF('Reported Performance Table'!F940="Premium","Premium_Outdoor_CCT","Outdoor_CCT")),
    IF('Reported Performance Table'!F940="Premium","Premium_CCT","Reported_CCT"))))</f>
        <v/>
      </c>
      <c r="K940" t="str">
        <f>IF('Reported Performance Table'!D940="","",IF(J940="LUNA_CCT",VLOOKUP('Reported Performance Table'!D940,'Master List'!$B$45:$E$143,4,FALSE),"Reported_BUG"))</f>
        <v/>
      </c>
      <c r="L940" t="str">
        <f>IF('Reported Performance Table'!D940="","",IF(AND('Reported Performance Table'!$E940="Yes",OR('Reported Performance Table'!$D940='Master List'!$B$45,'Reported Performance Table'!$D940='Master List'!$B$46,'Reported Performance Table'!$D940='Master List'!$B$47,'Reported Performance Table'!$D940='Master List'!$B$49,'Reported Performance Table'!$D940='Master List'!$B$51,'Reported Performance Table'!$D940='Master List'!$B$115,'Reported Performance Table'!$D940='Master List'!$B$118,'Reported Performance Table'!$D940='Master List'!$B$142)),"LUNA_Dimming","Dimming_Capability_and_Range"))</f>
        <v/>
      </c>
    </row>
    <row r="941" spans="1:12" x14ac:dyDescent="0.25">
      <c r="A941" s="54">
        <v>948</v>
      </c>
      <c r="B941" s="55"/>
      <c r="D941" s="21" t="e">
        <f>VLOOKUP('Reported Performance Table'!C941,'Master List'!$B$22:$C$41,2,FALSE)</f>
        <v>#N/A</v>
      </c>
      <c r="E941" t="e">
        <f>VLOOKUP('Reported Performance Table'!D941,'Master List'!$B$45:$C$143,2,FALSE)</f>
        <v>#N/A</v>
      </c>
      <c r="F941" t="e">
        <f>VLOOKUP('Reported Performance Table'!C941,'Master List'!$B$22:$D$42,3,FALSE)</f>
        <v>#N/A</v>
      </c>
      <c r="G941" s="100" t="e">
        <f>VLOOKUP('Reported Performance Table'!B941,'Master List'!$B$11:$D$19,3,FALSE)</f>
        <v>#N/A</v>
      </c>
      <c r="H941" t="e">
        <f t="shared" si="14"/>
        <v>#N/A</v>
      </c>
      <c r="I941" t="e">
        <f>IF(VLOOKUP('Reported Performance Table'!D941,'Master List'!$B$45:$D$143,3,FALSE)="","No",VLOOKUP('Reported Performance Table'!D941,'Master List'!$B$45:$D$143,3,FALSE))</f>
        <v>#N/A</v>
      </c>
      <c r="J941" s="178" t="str">
        <f>IF('Reported Performance Table'!D941="","",
  IF('Reported Performance Table'!E941="Yes",
   IF('Reported Performance Table'!F941="Premium","Premium_LUNA_CCT","LUNA_CCT"),
   IF('Reported Performance Table'!B941="Outdoor Luminaires",
    IF(OR('Reported Performance Table'!D941="Fuel Pump Canopy Luminaires",'Reported Performance Table'!D941="Sports Lighting"),
     IF('Reported Performance Table'!F941="Premium","Premium_Sports_and_Fuel_Pump_CCT", "Sports_and_Fuel_Pump_CCT"),
     IF('Reported Performance Table'!F941="Premium","Premium_Outdoor_CCT","Outdoor_CCT")),
    IF('Reported Performance Table'!F941="Premium","Premium_CCT","Reported_CCT"))))</f>
        <v/>
      </c>
      <c r="K941" t="str">
        <f>IF('Reported Performance Table'!D941="","",IF(J941="LUNA_CCT",VLOOKUP('Reported Performance Table'!D941,'Master List'!$B$45:$E$143,4,FALSE),"Reported_BUG"))</f>
        <v/>
      </c>
      <c r="L941" t="str">
        <f>IF('Reported Performance Table'!D941="","",IF(AND('Reported Performance Table'!$E941="Yes",OR('Reported Performance Table'!$D941='Master List'!$B$45,'Reported Performance Table'!$D941='Master List'!$B$46,'Reported Performance Table'!$D941='Master List'!$B$47,'Reported Performance Table'!$D941='Master List'!$B$49,'Reported Performance Table'!$D941='Master List'!$B$51,'Reported Performance Table'!$D941='Master List'!$B$115,'Reported Performance Table'!$D941='Master List'!$B$118,'Reported Performance Table'!$D941='Master List'!$B$142)),"LUNA_Dimming","Dimming_Capability_and_Range"))</f>
        <v/>
      </c>
    </row>
    <row r="942" spans="1:12" x14ac:dyDescent="0.25">
      <c r="A942" s="54">
        <v>949</v>
      </c>
      <c r="B942" s="55"/>
      <c r="D942" s="21" t="e">
        <f>VLOOKUP('Reported Performance Table'!C942,'Master List'!$B$22:$C$41,2,FALSE)</f>
        <v>#N/A</v>
      </c>
      <c r="E942" t="e">
        <f>VLOOKUP('Reported Performance Table'!D942,'Master List'!$B$45:$C$143,2,FALSE)</f>
        <v>#N/A</v>
      </c>
      <c r="F942" t="e">
        <f>VLOOKUP('Reported Performance Table'!C942,'Master List'!$B$22:$D$42,3,FALSE)</f>
        <v>#N/A</v>
      </c>
      <c r="G942" s="100" t="e">
        <f>VLOOKUP('Reported Performance Table'!B942,'Master List'!$B$11:$D$19,3,FALSE)</f>
        <v>#N/A</v>
      </c>
      <c r="H942" t="e">
        <f t="shared" si="14"/>
        <v>#N/A</v>
      </c>
      <c r="I942" t="e">
        <f>IF(VLOOKUP('Reported Performance Table'!D942,'Master List'!$B$45:$D$143,3,FALSE)="","No",VLOOKUP('Reported Performance Table'!D942,'Master List'!$B$45:$D$143,3,FALSE))</f>
        <v>#N/A</v>
      </c>
      <c r="J942" s="178" t="str">
        <f>IF('Reported Performance Table'!D942="","",
  IF('Reported Performance Table'!E942="Yes",
   IF('Reported Performance Table'!F942="Premium","Premium_LUNA_CCT","LUNA_CCT"),
   IF('Reported Performance Table'!B942="Outdoor Luminaires",
    IF(OR('Reported Performance Table'!D942="Fuel Pump Canopy Luminaires",'Reported Performance Table'!D942="Sports Lighting"),
     IF('Reported Performance Table'!F942="Premium","Premium_Sports_and_Fuel_Pump_CCT", "Sports_and_Fuel_Pump_CCT"),
     IF('Reported Performance Table'!F942="Premium","Premium_Outdoor_CCT","Outdoor_CCT")),
    IF('Reported Performance Table'!F942="Premium","Premium_CCT","Reported_CCT"))))</f>
        <v/>
      </c>
      <c r="K942" t="str">
        <f>IF('Reported Performance Table'!D942="","",IF(J942="LUNA_CCT",VLOOKUP('Reported Performance Table'!D942,'Master List'!$B$45:$E$143,4,FALSE),"Reported_BUG"))</f>
        <v/>
      </c>
      <c r="L942" t="str">
        <f>IF('Reported Performance Table'!D942="","",IF(AND('Reported Performance Table'!$E942="Yes",OR('Reported Performance Table'!$D942='Master List'!$B$45,'Reported Performance Table'!$D942='Master List'!$B$46,'Reported Performance Table'!$D942='Master List'!$B$47,'Reported Performance Table'!$D942='Master List'!$B$49,'Reported Performance Table'!$D942='Master List'!$B$51,'Reported Performance Table'!$D942='Master List'!$B$115,'Reported Performance Table'!$D942='Master List'!$B$118,'Reported Performance Table'!$D942='Master List'!$B$142)),"LUNA_Dimming","Dimming_Capability_and_Range"))</f>
        <v/>
      </c>
    </row>
    <row r="943" spans="1:12" x14ac:dyDescent="0.25">
      <c r="A943" s="54">
        <v>950</v>
      </c>
      <c r="B943" s="55"/>
      <c r="D943" s="21" t="e">
        <f>VLOOKUP('Reported Performance Table'!C943,'Master List'!$B$22:$C$41,2,FALSE)</f>
        <v>#N/A</v>
      </c>
      <c r="E943" t="e">
        <f>VLOOKUP('Reported Performance Table'!D943,'Master List'!$B$45:$C$143,2,FALSE)</f>
        <v>#N/A</v>
      </c>
      <c r="F943" t="e">
        <f>VLOOKUP('Reported Performance Table'!C943,'Master List'!$B$22:$D$42,3,FALSE)</f>
        <v>#N/A</v>
      </c>
      <c r="G943" s="100" t="e">
        <f>VLOOKUP('Reported Performance Table'!B943,'Master List'!$B$11:$D$19,3,FALSE)</f>
        <v>#N/A</v>
      </c>
      <c r="H943" t="e">
        <f t="shared" si="14"/>
        <v>#N/A</v>
      </c>
      <c r="I943" t="e">
        <f>IF(VLOOKUP('Reported Performance Table'!D943,'Master List'!$B$45:$D$143,3,FALSE)="","No",VLOOKUP('Reported Performance Table'!D943,'Master List'!$B$45:$D$143,3,FALSE))</f>
        <v>#N/A</v>
      </c>
      <c r="J943" s="178" t="str">
        <f>IF('Reported Performance Table'!D943="","",
  IF('Reported Performance Table'!E943="Yes",
   IF('Reported Performance Table'!F943="Premium","Premium_LUNA_CCT","LUNA_CCT"),
   IF('Reported Performance Table'!B943="Outdoor Luminaires",
    IF(OR('Reported Performance Table'!D943="Fuel Pump Canopy Luminaires",'Reported Performance Table'!D943="Sports Lighting"),
     IF('Reported Performance Table'!F943="Premium","Premium_Sports_and_Fuel_Pump_CCT", "Sports_and_Fuel_Pump_CCT"),
     IF('Reported Performance Table'!F943="Premium","Premium_Outdoor_CCT","Outdoor_CCT")),
    IF('Reported Performance Table'!F943="Premium","Premium_CCT","Reported_CCT"))))</f>
        <v/>
      </c>
      <c r="K943" t="str">
        <f>IF('Reported Performance Table'!D943="","",IF(J943="LUNA_CCT",VLOOKUP('Reported Performance Table'!D943,'Master List'!$B$45:$E$143,4,FALSE),"Reported_BUG"))</f>
        <v/>
      </c>
      <c r="L943" t="str">
        <f>IF('Reported Performance Table'!D943="","",IF(AND('Reported Performance Table'!$E943="Yes",OR('Reported Performance Table'!$D943='Master List'!$B$45,'Reported Performance Table'!$D943='Master List'!$B$46,'Reported Performance Table'!$D943='Master List'!$B$47,'Reported Performance Table'!$D943='Master List'!$B$49,'Reported Performance Table'!$D943='Master List'!$B$51,'Reported Performance Table'!$D943='Master List'!$B$115,'Reported Performance Table'!$D943='Master List'!$B$118,'Reported Performance Table'!$D943='Master List'!$B$142)),"LUNA_Dimming","Dimming_Capability_and_Range"))</f>
        <v/>
      </c>
    </row>
    <row r="944" spans="1:12" x14ac:dyDescent="0.25">
      <c r="A944" s="54">
        <v>951</v>
      </c>
      <c r="B944" s="55"/>
      <c r="D944" s="21" t="e">
        <f>VLOOKUP('Reported Performance Table'!C944,'Master List'!$B$22:$C$41,2,FALSE)</f>
        <v>#N/A</v>
      </c>
      <c r="E944" t="e">
        <f>VLOOKUP('Reported Performance Table'!D944,'Master List'!$B$45:$C$143,2,FALSE)</f>
        <v>#N/A</v>
      </c>
      <c r="F944" t="e">
        <f>VLOOKUP('Reported Performance Table'!C944,'Master List'!$B$22:$D$42,3,FALSE)</f>
        <v>#N/A</v>
      </c>
      <c r="G944" s="100" t="e">
        <f>VLOOKUP('Reported Performance Table'!B944,'Master List'!$B$11:$D$19,3,FALSE)</f>
        <v>#N/A</v>
      </c>
      <c r="H944" t="e">
        <f t="shared" si="14"/>
        <v>#N/A</v>
      </c>
      <c r="I944" t="e">
        <f>IF(VLOOKUP('Reported Performance Table'!D944,'Master List'!$B$45:$D$143,3,FALSE)="","No",VLOOKUP('Reported Performance Table'!D944,'Master List'!$B$45:$D$143,3,FALSE))</f>
        <v>#N/A</v>
      </c>
      <c r="J944" s="178" t="str">
        <f>IF('Reported Performance Table'!D944="","",
  IF('Reported Performance Table'!E944="Yes",
   IF('Reported Performance Table'!F944="Premium","Premium_LUNA_CCT","LUNA_CCT"),
   IF('Reported Performance Table'!B944="Outdoor Luminaires",
    IF(OR('Reported Performance Table'!D944="Fuel Pump Canopy Luminaires",'Reported Performance Table'!D944="Sports Lighting"),
     IF('Reported Performance Table'!F944="Premium","Premium_Sports_and_Fuel_Pump_CCT", "Sports_and_Fuel_Pump_CCT"),
     IF('Reported Performance Table'!F944="Premium","Premium_Outdoor_CCT","Outdoor_CCT")),
    IF('Reported Performance Table'!F944="Premium","Premium_CCT","Reported_CCT"))))</f>
        <v/>
      </c>
      <c r="K944" t="str">
        <f>IF('Reported Performance Table'!D944="","",IF(J944="LUNA_CCT",VLOOKUP('Reported Performance Table'!D944,'Master List'!$B$45:$E$143,4,FALSE),"Reported_BUG"))</f>
        <v/>
      </c>
      <c r="L944" t="str">
        <f>IF('Reported Performance Table'!D944="","",IF(AND('Reported Performance Table'!$E944="Yes",OR('Reported Performance Table'!$D944='Master List'!$B$45,'Reported Performance Table'!$D944='Master List'!$B$46,'Reported Performance Table'!$D944='Master List'!$B$47,'Reported Performance Table'!$D944='Master List'!$B$49,'Reported Performance Table'!$D944='Master List'!$B$51,'Reported Performance Table'!$D944='Master List'!$B$115,'Reported Performance Table'!$D944='Master List'!$B$118,'Reported Performance Table'!$D944='Master List'!$B$142)),"LUNA_Dimming","Dimming_Capability_and_Range"))</f>
        <v/>
      </c>
    </row>
    <row r="945" spans="1:12" x14ac:dyDescent="0.25">
      <c r="A945" s="54">
        <v>952</v>
      </c>
      <c r="B945" s="55"/>
      <c r="D945" s="21" t="e">
        <f>VLOOKUP('Reported Performance Table'!C945,'Master List'!$B$22:$C$41,2,FALSE)</f>
        <v>#N/A</v>
      </c>
      <c r="E945" t="e">
        <f>VLOOKUP('Reported Performance Table'!D945,'Master List'!$B$45:$C$143,2,FALSE)</f>
        <v>#N/A</v>
      </c>
      <c r="F945" t="e">
        <f>VLOOKUP('Reported Performance Table'!C945,'Master List'!$B$22:$D$42,3,FALSE)</f>
        <v>#N/A</v>
      </c>
      <c r="G945" s="100" t="e">
        <f>VLOOKUP('Reported Performance Table'!B945,'Master List'!$B$11:$D$19,3,FALSE)</f>
        <v>#N/A</v>
      </c>
      <c r="H945" t="e">
        <f t="shared" si="14"/>
        <v>#N/A</v>
      </c>
      <c r="I945" t="e">
        <f>IF(VLOOKUP('Reported Performance Table'!D945,'Master List'!$B$45:$D$143,3,FALSE)="","No",VLOOKUP('Reported Performance Table'!D945,'Master List'!$B$45:$D$143,3,FALSE))</f>
        <v>#N/A</v>
      </c>
      <c r="J945" s="178" t="str">
        <f>IF('Reported Performance Table'!D945="","",
  IF('Reported Performance Table'!E945="Yes",
   IF('Reported Performance Table'!F945="Premium","Premium_LUNA_CCT","LUNA_CCT"),
   IF('Reported Performance Table'!B945="Outdoor Luminaires",
    IF(OR('Reported Performance Table'!D945="Fuel Pump Canopy Luminaires",'Reported Performance Table'!D945="Sports Lighting"),
     IF('Reported Performance Table'!F945="Premium","Premium_Sports_and_Fuel_Pump_CCT", "Sports_and_Fuel_Pump_CCT"),
     IF('Reported Performance Table'!F945="Premium","Premium_Outdoor_CCT","Outdoor_CCT")),
    IF('Reported Performance Table'!F945="Premium","Premium_CCT","Reported_CCT"))))</f>
        <v/>
      </c>
      <c r="K945" t="str">
        <f>IF('Reported Performance Table'!D945="","",IF(J945="LUNA_CCT",VLOOKUP('Reported Performance Table'!D945,'Master List'!$B$45:$E$143,4,FALSE),"Reported_BUG"))</f>
        <v/>
      </c>
      <c r="L945" t="str">
        <f>IF('Reported Performance Table'!D945="","",IF(AND('Reported Performance Table'!$E945="Yes",OR('Reported Performance Table'!$D945='Master List'!$B$45,'Reported Performance Table'!$D945='Master List'!$B$46,'Reported Performance Table'!$D945='Master List'!$B$47,'Reported Performance Table'!$D945='Master List'!$B$49,'Reported Performance Table'!$D945='Master List'!$B$51,'Reported Performance Table'!$D945='Master List'!$B$115,'Reported Performance Table'!$D945='Master List'!$B$118,'Reported Performance Table'!$D945='Master List'!$B$142)),"LUNA_Dimming","Dimming_Capability_and_Range"))</f>
        <v/>
      </c>
    </row>
    <row r="946" spans="1:12" x14ac:dyDescent="0.25">
      <c r="A946" s="54">
        <v>953</v>
      </c>
      <c r="B946" s="55"/>
      <c r="D946" s="21" t="e">
        <f>VLOOKUP('Reported Performance Table'!C946,'Master List'!$B$22:$C$41,2,FALSE)</f>
        <v>#N/A</v>
      </c>
      <c r="E946" t="e">
        <f>VLOOKUP('Reported Performance Table'!D946,'Master List'!$B$45:$C$143,2,FALSE)</f>
        <v>#N/A</v>
      </c>
      <c r="F946" t="e">
        <f>VLOOKUP('Reported Performance Table'!C946,'Master List'!$B$22:$D$42,3,FALSE)</f>
        <v>#N/A</v>
      </c>
      <c r="G946" s="100" t="e">
        <f>VLOOKUP('Reported Performance Table'!B946,'Master List'!$B$11:$D$19,3,FALSE)</f>
        <v>#N/A</v>
      </c>
      <c r="H946" t="e">
        <f t="shared" si="14"/>
        <v>#N/A</v>
      </c>
      <c r="I946" t="e">
        <f>IF(VLOOKUP('Reported Performance Table'!D946,'Master List'!$B$45:$D$143,3,FALSE)="","No",VLOOKUP('Reported Performance Table'!D946,'Master List'!$B$45:$D$143,3,FALSE))</f>
        <v>#N/A</v>
      </c>
      <c r="J946" s="178" t="str">
        <f>IF('Reported Performance Table'!D946="","",
  IF('Reported Performance Table'!E946="Yes",
   IF('Reported Performance Table'!F946="Premium","Premium_LUNA_CCT","LUNA_CCT"),
   IF('Reported Performance Table'!B946="Outdoor Luminaires",
    IF(OR('Reported Performance Table'!D946="Fuel Pump Canopy Luminaires",'Reported Performance Table'!D946="Sports Lighting"),
     IF('Reported Performance Table'!F946="Premium","Premium_Sports_and_Fuel_Pump_CCT", "Sports_and_Fuel_Pump_CCT"),
     IF('Reported Performance Table'!F946="Premium","Premium_Outdoor_CCT","Outdoor_CCT")),
    IF('Reported Performance Table'!F946="Premium","Premium_CCT","Reported_CCT"))))</f>
        <v/>
      </c>
      <c r="K946" t="str">
        <f>IF('Reported Performance Table'!D946="","",IF(J946="LUNA_CCT",VLOOKUP('Reported Performance Table'!D946,'Master List'!$B$45:$E$143,4,FALSE),"Reported_BUG"))</f>
        <v/>
      </c>
      <c r="L946" t="str">
        <f>IF('Reported Performance Table'!D946="","",IF(AND('Reported Performance Table'!$E946="Yes",OR('Reported Performance Table'!$D946='Master List'!$B$45,'Reported Performance Table'!$D946='Master List'!$B$46,'Reported Performance Table'!$D946='Master List'!$B$47,'Reported Performance Table'!$D946='Master List'!$B$49,'Reported Performance Table'!$D946='Master List'!$B$51,'Reported Performance Table'!$D946='Master List'!$B$115,'Reported Performance Table'!$D946='Master List'!$B$118,'Reported Performance Table'!$D946='Master List'!$B$142)),"LUNA_Dimming","Dimming_Capability_and_Range"))</f>
        <v/>
      </c>
    </row>
    <row r="947" spans="1:12" x14ac:dyDescent="0.25">
      <c r="A947" s="54">
        <v>954</v>
      </c>
      <c r="B947" s="55"/>
      <c r="D947" s="21" t="e">
        <f>VLOOKUP('Reported Performance Table'!C947,'Master List'!$B$22:$C$41,2,FALSE)</f>
        <v>#N/A</v>
      </c>
      <c r="E947" t="e">
        <f>VLOOKUP('Reported Performance Table'!D947,'Master List'!$B$45:$C$143,2,FALSE)</f>
        <v>#N/A</v>
      </c>
      <c r="F947" t="e">
        <f>VLOOKUP('Reported Performance Table'!C947,'Master List'!$B$22:$D$42,3,FALSE)</f>
        <v>#N/A</v>
      </c>
      <c r="G947" s="100" t="e">
        <f>VLOOKUP('Reported Performance Table'!B947,'Master List'!$B$11:$D$19,3,FALSE)</f>
        <v>#N/A</v>
      </c>
      <c r="H947" t="e">
        <f t="shared" si="14"/>
        <v>#N/A</v>
      </c>
      <c r="I947" t="e">
        <f>IF(VLOOKUP('Reported Performance Table'!D947,'Master List'!$B$45:$D$143,3,FALSE)="","No",VLOOKUP('Reported Performance Table'!D947,'Master List'!$B$45:$D$143,3,FALSE))</f>
        <v>#N/A</v>
      </c>
      <c r="J947" s="178" t="str">
        <f>IF('Reported Performance Table'!D947="","",
  IF('Reported Performance Table'!E947="Yes",
   IF('Reported Performance Table'!F947="Premium","Premium_LUNA_CCT","LUNA_CCT"),
   IF('Reported Performance Table'!B947="Outdoor Luminaires",
    IF(OR('Reported Performance Table'!D947="Fuel Pump Canopy Luminaires",'Reported Performance Table'!D947="Sports Lighting"),
     IF('Reported Performance Table'!F947="Premium","Premium_Sports_and_Fuel_Pump_CCT", "Sports_and_Fuel_Pump_CCT"),
     IF('Reported Performance Table'!F947="Premium","Premium_Outdoor_CCT","Outdoor_CCT")),
    IF('Reported Performance Table'!F947="Premium","Premium_CCT","Reported_CCT"))))</f>
        <v/>
      </c>
      <c r="K947" t="str">
        <f>IF('Reported Performance Table'!D947="","",IF(J947="LUNA_CCT",VLOOKUP('Reported Performance Table'!D947,'Master List'!$B$45:$E$143,4,FALSE),"Reported_BUG"))</f>
        <v/>
      </c>
      <c r="L947" t="str">
        <f>IF('Reported Performance Table'!D947="","",IF(AND('Reported Performance Table'!$E947="Yes",OR('Reported Performance Table'!$D947='Master List'!$B$45,'Reported Performance Table'!$D947='Master List'!$B$46,'Reported Performance Table'!$D947='Master List'!$B$47,'Reported Performance Table'!$D947='Master List'!$B$49,'Reported Performance Table'!$D947='Master List'!$B$51,'Reported Performance Table'!$D947='Master List'!$B$115,'Reported Performance Table'!$D947='Master List'!$B$118,'Reported Performance Table'!$D947='Master List'!$B$142)),"LUNA_Dimming","Dimming_Capability_and_Range"))</f>
        <v/>
      </c>
    </row>
    <row r="948" spans="1:12" x14ac:dyDescent="0.25">
      <c r="A948" s="54">
        <v>955</v>
      </c>
      <c r="B948" s="55"/>
      <c r="D948" s="21" t="e">
        <f>VLOOKUP('Reported Performance Table'!C948,'Master List'!$B$22:$C$41,2,FALSE)</f>
        <v>#N/A</v>
      </c>
      <c r="E948" t="e">
        <f>VLOOKUP('Reported Performance Table'!D948,'Master List'!$B$45:$C$143,2,FALSE)</f>
        <v>#N/A</v>
      </c>
      <c r="F948" t="e">
        <f>VLOOKUP('Reported Performance Table'!C948,'Master List'!$B$22:$D$42,3,FALSE)</f>
        <v>#N/A</v>
      </c>
      <c r="G948" s="100" t="e">
        <f>VLOOKUP('Reported Performance Table'!B948,'Master List'!$B$11:$D$19,3,FALSE)</f>
        <v>#N/A</v>
      </c>
      <c r="H948" t="e">
        <f t="shared" si="14"/>
        <v>#N/A</v>
      </c>
      <c r="I948" t="e">
        <f>IF(VLOOKUP('Reported Performance Table'!D948,'Master List'!$B$45:$D$143,3,FALSE)="","No",VLOOKUP('Reported Performance Table'!D948,'Master List'!$B$45:$D$143,3,FALSE))</f>
        <v>#N/A</v>
      </c>
      <c r="J948" s="178" t="str">
        <f>IF('Reported Performance Table'!D948="","",
  IF('Reported Performance Table'!E948="Yes",
   IF('Reported Performance Table'!F948="Premium","Premium_LUNA_CCT","LUNA_CCT"),
   IF('Reported Performance Table'!B948="Outdoor Luminaires",
    IF(OR('Reported Performance Table'!D948="Fuel Pump Canopy Luminaires",'Reported Performance Table'!D948="Sports Lighting"),
     IF('Reported Performance Table'!F948="Premium","Premium_Sports_and_Fuel_Pump_CCT", "Sports_and_Fuel_Pump_CCT"),
     IF('Reported Performance Table'!F948="Premium","Premium_Outdoor_CCT","Outdoor_CCT")),
    IF('Reported Performance Table'!F948="Premium","Premium_CCT","Reported_CCT"))))</f>
        <v/>
      </c>
      <c r="K948" t="str">
        <f>IF('Reported Performance Table'!D948="","",IF(J948="LUNA_CCT",VLOOKUP('Reported Performance Table'!D948,'Master List'!$B$45:$E$143,4,FALSE),"Reported_BUG"))</f>
        <v/>
      </c>
      <c r="L948" t="str">
        <f>IF('Reported Performance Table'!D948="","",IF(AND('Reported Performance Table'!$E948="Yes",OR('Reported Performance Table'!$D948='Master List'!$B$45,'Reported Performance Table'!$D948='Master List'!$B$46,'Reported Performance Table'!$D948='Master List'!$B$47,'Reported Performance Table'!$D948='Master List'!$B$49,'Reported Performance Table'!$D948='Master List'!$B$51,'Reported Performance Table'!$D948='Master List'!$B$115,'Reported Performance Table'!$D948='Master List'!$B$118,'Reported Performance Table'!$D948='Master List'!$B$142)),"LUNA_Dimming","Dimming_Capability_and_Range"))</f>
        <v/>
      </c>
    </row>
    <row r="949" spans="1:12" x14ac:dyDescent="0.25">
      <c r="A949" s="54">
        <v>956</v>
      </c>
      <c r="B949" s="55"/>
      <c r="D949" s="21" t="e">
        <f>VLOOKUP('Reported Performance Table'!C949,'Master List'!$B$22:$C$41,2,FALSE)</f>
        <v>#N/A</v>
      </c>
      <c r="E949" t="e">
        <f>VLOOKUP('Reported Performance Table'!D949,'Master List'!$B$45:$C$143,2,FALSE)</f>
        <v>#N/A</v>
      </c>
      <c r="F949" t="e">
        <f>VLOOKUP('Reported Performance Table'!C949,'Master List'!$B$22:$D$42,3,FALSE)</f>
        <v>#N/A</v>
      </c>
      <c r="G949" s="100" t="e">
        <f>VLOOKUP('Reported Performance Table'!B949,'Master List'!$B$11:$D$19,3,FALSE)</f>
        <v>#N/A</v>
      </c>
      <c r="H949" t="e">
        <f t="shared" si="14"/>
        <v>#N/A</v>
      </c>
      <c r="I949" t="e">
        <f>IF(VLOOKUP('Reported Performance Table'!D949,'Master List'!$B$45:$D$143,3,FALSE)="","No",VLOOKUP('Reported Performance Table'!D949,'Master List'!$B$45:$D$143,3,FALSE))</f>
        <v>#N/A</v>
      </c>
      <c r="J949" s="178" t="str">
        <f>IF('Reported Performance Table'!D949="","",
  IF('Reported Performance Table'!E949="Yes",
   IF('Reported Performance Table'!F949="Premium","Premium_LUNA_CCT","LUNA_CCT"),
   IF('Reported Performance Table'!B949="Outdoor Luminaires",
    IF(OR('Reported Performance Table'!D949="Fuel Pump Canopy Luminaires",'Reported Performance Table'!D949="Sports Lighting"),
     IF('Reported Performance Table'!F949="Premium","Premium_Sports_and_Fuel_Pump_CCT", "Sports_and_Fuel_Pump_CCT"),
     IF('Reported Performance Table'!F949="Premium","Premium_Outdoor_CCT","Outdoor_CCT")),
    IF('Reported Performance Table'!F949="Premium","Premium_CCT","Reported_CCT"))))</f>
        <v/>
      </c>
      <c r="K949" t="str">
        <f>IF('Reported Performance Table'!D949="","",IF(J949="LUNA_CCT",VLOOKUP('Reported Performance Table'!D949,'Master List'!$B$45:$E$143,4,FALSE),"Reported_BUG"))</f>
        <v/>
      </c>
      <c r="L949" t="str">
        <f>IF('Reported Performance Table'!D949="","",IF(AND('Reported Performance Table'!$E949="Yes",OR('Reported Performance Table'!$D949='Master List'!$B$45,'Reported Performance Table'!$D949='Master List'!$B$46,'Reported Performance Table'!$D949='Master List'!$B$47,'Reported Performance Table'!$D949='Master List'!$B$49,'Reported Performance Table'!$D949='Master List'!$B$51,'Reported Performance Table'!$D949='Master List'!$B$115,'Reported Performance Table'!$D949='Master List'!$B$118,'Reported Performance Table'!$D949='Master List'!$B$142)),"LUNA_Dimming","Dimming_Capability_and_Range"))</f>
        <v/>
      </c>
    </row>
    <row r="950" spans="1:12" x14ac:dyDescent="0.25">
      <c r="A950" s="54">
        <v>957</v>
      </c>
      <c r="B950" s="55"/>
      <c r="D950" s="21" t="e">
        <f>VLOOKUP('Reported Performance Table'!C950,'Master List'!$B$22:$C$41,2,FALSE)</f>
        <v>#N/A</v>
      </c>
      <c r="E950" t="e">
        <f>VLOOKUP('Reported Performance Table'!D950,'Master List'!$B$45:$C$143,2,FALSE)</f>
        <v>#N/A</v>
      </c>
      <c r="F950" t="e">
        <f>VLOOKUP('Reported Performance Table'!C950,'Master List'!$B$22:$D$42,3,FALSE)</f>
        <v>#N/A</v>
      </c>
      <c r="G950" s="100" t="e">
        <f>VLOOKUP('Reported Performance Table'!B950,'Master List'!$B$11:$D$19,3,FALSE)</f>
        <v>#N/A</v>
      </c>
      <c r="H950" t="e">
        <f t="shared" si="14"/>
        <v>#N/A</v>
      </c>
      <c r="I950" t="e">
        <f>IF(VLOOKUP('Reported Performance Table'!D950,'Master List'!$B$45:$D$143,3,FALSE)="","No",VLOOKUP('Reported Performance Table'!D950,'Master List'!$B$45:$D$143,3,FALSE))</f>
        <v>#N/A</v>
      </c>
      <c r="J950" s="178" t="str">
        <f>IF('Reported Performance Table'!D950="","",
  IF('Reported Performance Table'!E950="Yes",
   IF('Reported Performance Table'!F950="Premium","Premium_LUNA_CCT","LUNA_CCT"),
   IF('Reported Performance Table'!B950="Outdoor Luminaires",
    IF(OR('Reported Performance Table'!D950="Fuel Pump Canopy Luminaires",'Reported Performance Table'!D950="Sports Lighting"),
     IF('Reported Performance Table'!F950="Premium","Premium_Sports_and_Fuel_Pump_CCT", "Sports_and_Fuel_Pump_CCT"),
     IF('Reported Performance Table'!F950="Premium","Premium_Outdoor_CCT","Outdoor_CCT")),
    IF('Reported Performance Table'!F950="Premium","Premium_CCT","Reported_CCT"))))</f>
        <v/>
      </c>
      <c r="K950" t="str">
        <f>IF('Reported Performance Table'!D950="","",IF(J950="LUNA_CCT",VLOOKUP('Reported Performance Table'!D950,'Master List'!$B$45:$E$143,4,FALSE),"Reported_BUG"))</f>
        <v/>
      </c>
      <c r="L950" t="str">
        <f>IF('Reported Performance Table'!D950="","",IF(AND('Reported Performance Table'!$E950="Yes",OR('Reported Performance Table'!$D950='Master List'!$B$45,'Reported Performance Table'!$D950='Master List'!$B$46,'Reported Performance Table'!$D950='Master List'!$B$47,'Reported Performance Table'!$D950='Master List'!$B$49,'Reported Performance Table'!$D950='Master List'!$B$51,'Reported Performance Table'!$D950='Master List'!$B$115,'Reported Performance Table'!$D950='Master List'!$B$118,'Reported Performance Table'!$D950='Master List'!$B$142)),"LUNA_Dimming","Dimming_Capability_and_Range"))</f>
        <v/>
      </c>
    </row>
    <row r="951" spans="1:12" x14ac:dyDescent="0.25">
      <c r="A951" s="54">
        <v>958</v>
      </c>
      <c r="B951" s="55"/>
      <c r="D951" s="21" t="e">
        <f>VLOOKUP('Reported Performance Table'!C951,'Master List'!$B$22:$C$41,2,FALSE)</f>
        <v>#N/A</v>
      </c>
      <c r="E951" t="e">
        <f>VLOOKUP('Reported Performance Table'!D951,'Master List'!$B$45:$C$143,2,FALSE)</f>
        <v>#N/A</v>
      </c>
      <c r="F951" t="e">
        <f>VLOOKUP('Reported Performance Table'!C951,'Master List'!$B$22:$D$42,3,FALSE)</f>
        <v>#N/A</v>
      </c>
      <c r="G951" s="100" t="e">
        <f>VLOOKUP('Reported Performance Table'!B951,'Master List'!$B$11:$D$19,3,FALSE)</f>
        <v>#N/A</v>
      </c>
      <c r="H951" t="e">
        <f t="shared" si="14"/>
        <v>#N/A</v>
      </c>
      <c r="I951" t="e">
        <f>IF(VLOOKUP('Reported Performance Table'!D951,'Master List'!$B$45:$D$143,3,FALSE)="","No",VLOOKUP('Reported Performance Table'!D951,'Master List'!$B$45:$D$143,3,FALSE))</f>
        <v>#N/A</v>
      </c>
      <c r="J951" s="178" t="str">
        <f>IF('Reported Performance Table'!D951="","",
  IF('Reported Performance Table'!E951="Yes",
   IF('Reported Performance Table'!F951="Premium","Premium_LUNA_CCT","LUNA_CCT"),
   IF('Reported Performance Table'!B951="Outdoor Luminaires",
    IF(OR('Reported Performance Table'!D951="Fuel Pump Canopy Luminaires",'Reported Performance Table'!D951="Sports Lighting"),
     IF('Reported Performance Table'!F951="Premium","Premium_Sports_and_Fuel_Pump_CCT", "Sports_and_Fuel_Pump_CCT"),
     IF('Reported Performance Table'!F951="Premium","Premium_Outdoor_CCT","Outdoor_CCT")),
    IF('Reported Performance Table'!F951="Premium","Premium_CCT","Reported_CCT"))))</f>
        <v/>
      </c>
      <c r="K951" t="str">
        <f>IF('Reported Performance Table'!D951="","",IF(J951="LUNA_CCT",VLOOKUP('Reported Performance Table'!D951,'Master List'!$B$45:$E$143,4,FALSE),"Reported_BUG"))</f>
        <v/>
      </c>
      <c r="L951" t="str">
        <f>IF('Reported Performance Table'!D951="","",IF(AND('Reported Performance Table'!$E951="Yes",OR('Reported Performance Table'!$D951='Master List'!$B$45,'Reported Performance Table'!$D951='Master List'!$B$46,'Reported Performance Table'!$D951='Master List'!$B$47,'Reported Performance Table'!$D951='Master List'!$B$49,'Reported Performance Table'!$D951='Master List'!$B$51,'Reported Performance Table'!$D951='Master List'!$B$115,'Reported Performance Table'!$D951='Master List'!$B$118,'Reported Performance Table'!$D951='Master List'!$B$142)),"LUNA_Dimming","Dimming_Capability_and_Range"))</f>
        <v/>
      </c>
    </row>
    <row r="952" spans="1:12" x14ac:dyDescent="0.25">
      <c r="A952" s="54">
        <v>959</v>
      </c>
      <c r="B952" s="55"/>
      <c r="D952" s="21" t="e">
        <f>VLOOKUP('Reported Performance Table'!C952,'Master List'!$B$22:$C$41,2,FALSE)</f>
        <v>#N/A</v>
      </c>
      <c r="E952" t="e">
        <f>VLOOKUP('Reported Performance Table'!D952,'Master List'!$B$45:$C$143,2,FALSE)</f>
        <v>#N/A</v>
      </c>
      <c r="F952" t="e">
        <f>VLOOKUP('Reported Performance Table'!C952,'Master List'!$B$22:$D$42,3,FALSE)</f>
        <v>#N/A</v>
      </c>
      <c r="G952" s="100" t="e">
        <f>VLOOKUP('Reported Performance Table'!B952,'Master List'!$B$11:$D$19,3,FALSE)</f>
        <v>#N/A</v>
      </c>
      <c r="H952" t="e">
        <f t="shared" si="14"/>
        <v>#N/A</v>
      </c>
      <c r="I952" t="e">
        <f>IF(VLOOKUP('Reported Performance Table'!D952,'Master List'!$B$45:$D$143,3,FALSE)="","No",VLOOKUP('Reported Performance Table'!D952,'Master List'!$B$45:$D$143,3,FALSE))</f>
        <v>#N/A</v>
      </c>
      <c r="J952" s="178" t="str">
        <f>IF('Reported Performance Table'!D952="","",
  IF('Reported Performance Table'!E952="Yes",
   IF('Reported Performance Table'!F952="Premium","Premium_LUNA_CCT","LUNA_CCT"),
   IF('Reported Performance Table'!B952="Outdoor Luminaires",
    IF(OR('Reported Performance Table'!D952="Fuel Pump Canopy Luminaires",'Reported Performance Table'!D952="Sports Lighting"),
     IF('Reported Performance Table'!F952="Premium","Premium_Sports_and_Fuel_Pump_CCT", "Sports_and_Fuel_Pump_CCT"),
     IF('Reported Performance Table'!F952="Premium","Premium_Outdoor_CCT","Outdoor_CCT")),
    IF('Reported Performance Table'!F952="Premium","Premium_CCT","Reported_CCT"))))</f>
        <v/>
      </c>
      <c r="K952" t="str">
        <f>IF('Reported Performance Table'!D952="","",IF(J952="LUNA_CCT",VLOOKUP('Reported Performance Table'!D952,'Master List'!$B$45:$E$143,4,FALSE),"Reported_BUG"))</f>
        <v/>
      </c>
      <c r="L952" t="str">
        <f>IF('Reported Performance Table'!D952="","",IF(AND('Reported Performance Table'!$E952="Yes",OR('Reported Performance Table'!$D952='Master List'!$B$45,'Reported Performance Table'!$D952='Master List'!$B$46,'Reported Performance Table'!$D952='Master List'!$B$47,'Reported Performance Table'!$D952='Master List'!$B$49,'Reported Performance Table'!$D952='Master List'!$B$51,'Reported Performance Table'!$D952='Master List'!$B$115,'Reported Performance Table'!$D952='Master List'!$B$118,'Reported Performance Table'!$D952='Master List'!$B$142)),"LUNA_Dimming","Dimming_Capability_and_Range"))</f>
        <v/>
      </c>
    </row>
    <row r="953" spans="1:12" x14ac:dyDescent="0.25">
      <c r="A953" s="54">
        <v>960</v>
      </c>
      <c r="B953" s="55"/>
      <c r="D953" s="21" t="e">
        <f>VLOOKUP('Reported Performance Table'!C953,'Master List'!$B$22:$C$41,2,FALSE)</f>
        <v>#N/A</v>
      </c>
      <c r="E953" t="e">
        <f>VLOOKUP('Reported Performance Table'!D953,'Master List'!$B$45:$C$143,2,FALSE)</f>
        <v>#N/A</v>
      </c>
      <c r="F953" t="e">
        <f>VLOOKUP('Reported Performance Table'!C953,'Master List'!$B$22:$D$42,3,FALSE)</f>
        <v>#N/A</v>
      </c>
      <c r="G953" s="100" t="e">
        <f>VLOOKUP('Reported Performance Table'!B953,'Master List'!$B$11:$D$19,3,FALSE)</f>
        <v>#N/A</v>
      </c>
      <c r="H953" t="e">
        <f t="shared" si="14"/>
        <v>#N/A</v>
      </c>
      <c r="I953" t="e">
        <f>IF(VLOOKUP('Reported Performance Table'!D953,'Master List'!$B$45:$D$143,3,FALSE)="","No",VLOOKUP('Reported Performance Table'!D953,'Master List'!$B$45:$D$143,3,FALSE))</f>
        <v>#N/A</v>
      </c>
      <c r="J953" s="178" t="str">
        <f>IF('Reported Performance Table'!D953="","",
  IF('Reported Performance Table'!E953="Yes",
   IF('Reported Performance Table'!F953="Premium","Premium_LUNA_CCT","LUNA_CCT"),
   IF('Reported Performance Table'!B953="Outdoor Luminaires",
    IF(OR('Reported Performance Table'!D953="Fuel Pump Canopy Luminaires",'Reported Performance Table'!D953="Sports Lighting"),
     IF('Reported Performance Table'!F953="Premium","Premium_Sports_and_Fuel_Pump_CCT", "Sports_and_Fuel_Pump_CCT"),
     IF('Reported Performance Table'!F953="Premium","Premium_Outdoor_CCT","Outdoor_CCT")),
    IF('Reported Performance Table'!F953="Premium","Premium_CCT","Reported_CCT"))))</f>
        <v/>
      </c>
      <c r="K953" t="str">
        <f>IF('Reported Performance Table'!D953="","",IF(J953="LUNA_CCT",VLOOKUP('Reported Performance Table'!D953,'Master List'!$B$45:$E$143,4,FALSE),"Reported_BUG"))</f>
        <v/>
      </c>
      <c r="L953" t="str">
        <f>IF('Reported Performance Table'!D953="","",IF(AND('Reported Performance Table'!$E953="Yes",OR('Reported Performance Table'!$D953='Master List'!$B$45,'Reported Performance Table'!$D953='Master List'!$B$46,'Reported Performance Table'!$D953='Master List'!$B$47,'Reported Performance Table'!$D953='Master List'!$B$49,'Reported Performance Table'!$D953='Master List'!$B$51,'Reported Performance Table'!$D953='Master List'!$B$115,'Reported Performance Table'!$D953='Master List'!$B$118,'Reported Performance Table'!$D953='Master List'!$B$142)),"LUNA_Dimming","Dimming_Capability_and_Range"))</f>
        <v/>
      </c>
    </row>
    <row r="954" spans="1:12" x14ac:dyDescent="0.25">
      <c r="A954" s="54">
        <v>961</v>
      </c>
      <c r="B954" s="55"/>
      <c r="D954" s="21" t="e">
        <f>VLOOKUP('Reported Performance Table'!C954,'Master List'!$B$22:$C$41,2,FALSE)</f>
        <v>#N/A</v>
      </c>
      <c r="E954" t="e">
        <f>VLOOKUP('Reported Performance Table'!D954,'Master List'!$B$45:$C$143,2,FALSE)</f>
        <v>#N/A</v>
      </c>
      <c r="F954" t="e">
        <f>VLOOKUP('Reported Performance Table'!C954,'Master List'!$B$22:$D$42,3,FALSE)</f>
        <v>#N/A</v>
      </c>
      <c r="G954" s="100" t="e">
        <f>VLOOKUP('Reported Performance Table'!B954,'Master List'!$B$11:$D$19,3,FALSE)</f>
        <v>#N/A</v>
      </c>
      <c r="H954" t="e">
        <f t="shared" si="14"/>
        <v>#N/A</v>
      </c>
      <c r="I954" t="e">
        <f>IF(VLOOKUP('Reported Performance Table'!D954,'Master List'!$B$45:$D$143,3,FALSE)="","No",VLOOKUP('Reported Performance Table'!D954,'Master List'!$B$45:$D$143,3,FALSE))</f>
        <v>#N/A</v>
      </c>
      <c r="J954" s="178" t="str">
        <f>IF('Reported Performance Table'!D954="","",
  IF('Reported Performance Table'!E954="Yes",
   IF('Reported Performance Table'!F954="Premium","Premium_LUNA_CCT","LUNA_CCT"),
   IF('Reported Performance Table'!B954="Outdoor Luminaires",
    IF(OR('Reported Performance Table'!D954="Fuel Pump Canopy Luminaires",'Reported Performance Table'!D954="Sports Lighting"),
     IF('Reported Performance Table'!F954="Premium","Premium_Sports_and_Fuel_Pump_CCT", "Sports_and_Fuel_Pump_CCT"),
     IF('Reported Performance Table'!F954="Premium","Premium_Outdoor_CCT","Outdoor_CCT")),
    IF('Reported Performance Table'!F954="Premium","Premium_CCT","Reported_CCT"))))</f>
        <v/>
      </c>
      <c r="K954" t="str">
        <f>IF('Reported Performance Table'!D954="","",IF(J954="LUNA_CCT",VLOOKUP('Reported Performance Table'!D954,'Master List'!$B$45:$E$143,4,FALSE),"Reported_BUG"))</f>
        <v/>
      </c>
      <c r="L954" t="str">
        <f>IF('Reported Performance Table'!D954="","",IF(AND('Reported Performance Table'!$E954="Yes",OR('Reported Performance Table'!$D954='Master List'!$B$45,'Reported Performance Table'!$D954='Master List'!$B$46,'Reported Performance Table'!$D954='Master List'!$B$47,'Reported Performance Table'!$D954='Master List'!$B$49,'Reported Performance Table'!$D954='Master List'!$B$51,'Reported Performance Table'!$D954='Master List'!$B$115,'Reported Performance Table'!$D954='Master List'!$B$118,'Reported Performance Table'!$D954='Master List'!$B$142)),"LUNA_Dimming","Dimming_Capability_and_Range"))</f>
        <v/>
      </c>
    </row>
    <row r="955" spans="1:12" x14ac:dyDescent="0.25">
      <c r="A955" s="54">
        <v>962</v>
      </c>
      <c r="B955" s="55"/>
      <c r="D955" s="21" t="e">
        <f>VLOOKUP('Reported Performance Table'!C955,'Master List'!$B$22:$C$41,2,FALSE)</f>
        <v>#N/A</v>
      </c>
      <c r="E955" t="e">
        <f>VLOOKUP('Reported Performance Table'!D955,'Master List'!$B$45:$C$143,2,FALSE)</f>
        <v>#N/A</v>
      </c>
      <c r="F955" t="e">
        <f>VLOOKUP('Reported Performance Table'!C955,'Master List'!$B$22:$D$42,3,FALSE)</f>
        <v>#N/A</v>
      </c>
      <c r="G955" s="100" t="e">
        <f>VLOOKUP('Reported Performance Table'!B955,'Master List'!$B$11:$D$19,3,FALSE)</f>
        <v>#N/A</v>
      </c>
      <c r="H955" t="e">
        <f t="shared" si="14"/>
        <v>#N/A</v>
      </c>
      <c r="I955" t="e">
        <f>IF(VLOOKUP('Reported Performance Table'!D955,'Master List'!$B$45:$D$143,3,FALSE)="","No",VLOOKUP('Reported Performance Table'!D955,'Master List'!$B$45:$D$143,3,FALSE))</f>
        <v>#N/A</v>
      </c>
      <c r="J955" s="178" t="str">
        <f>IF('Reported Performance Table'!D955="","",
  IF('Reported Performance Table'!E955="Yes",
   IF('Reported Performance Table'!F955="Premium","Premium_LUNA_CCT","LUNA_CCT"),
   IF('Reported Performance Table'!B955="Outdoor Luminaires",
    IF(OR('Reported Performance Table'!D955="Fuel Pump Canopy Luminaires",'Reported Performance Table'!D955="Sports Lighting"),
     IF('Reported Performance Table'!F955="Premium","Premium_Sports_and_Fuel_Pump_CCT", "Sports_and_Fuel_Pump_CCT"),
     IF('Reported Performance Table'!F955="Premium","Premium_Outdoor_CCT","Outdoor_CCT")),
    IF('Reported Performance Table'!F955="Premium","Premium_CCT","Reported_CCT"))))</f>
        <v/>
      </c>
      <c r="K955" t="str">
        <f>IF('Reported Performance Table'!D955="","",IF(J955="LUNA_CCT",VLOOKUP('Reported Performance Table'!D955,'Master List'!$B$45:$E$143,4,FALSE),"Reported_BUG"))</f>
        <v/>
      </c>
      <c r="L955" t="str">
        <f>IF('Reported Performance Table'!D955="","",IF(AND('Reported Performance Table'!$E955="Yes",OR('Reported Performance Table'!$D955='Master List'!$B$45,'Reported Performance Table'!$D955='Master List'!$B$46,'Reported Performance Table'!$D955='Master List'!$B$47,'Reported Performance Table'!$D955='Master List'!$B$49,'Reported Performance Table'!$D955='Master List'!$B$51,'Reported Performance Table'!$D955='Master List'!$B$115,'Reported Performance Table'!$D955='Master List'!$B$118,'Reported Performance Table'!$D955='Master List'!$B$142)),"LUNA_Dimming","Dimming_Capability_and_Range"))</f>
        <v/>
      </c>
    </row>
    <row r="956" spans="1:12" x14ac:dyDescent="0.25">
      <c r="A956" s="54">
        <v>963</v>
      </c>
      <c r="B956" s="55"/>
      <c r="D956" s="21" t="e">
        <f>VLOOKUP('Reported Performance Table'!C956,'Master List'!$B$22:$C$41,2,FALSE)</f>
        <v>#N/A</v>
      </c>
      <c r="E956" t="e">
        <f>VLOOKUP('Reported Performance Table'!D956,'Master List'!$B$45:$C$143,2,FALSE)</f>
        <v>#N/A</v>
      </c>
      <c r="F956" t="e">
        <f>VLOOKUP('Reported Performance Table'!C956,'Master List'!$B$22:$D$42,3,FALSE)</f>
        <v>#N/A</v>
      </c>
      <c r="G956" s="100" t="e">
        <f>VLOOKUP('Reported Performance Table'!B956,'Master List'!$B$11:$D$19,3,FALSE)</f>
        <v>#N/A</v>
      </c>
      <c r="H956" t="e">
        <f t="shared" si="14"/>
        <v>#N/A</v>
      </c>
      <c r="I956" t="e">
        <f>IF(VLOOKUP('Reported Performance Table'!D956,'Master List'!$B$45:$D$143,3,FALSE)="","No",VLOOKUP('Reported Performance Table'!D956,'Master List'!$B$45:$D$143,3,FALSE))</f>
        <v>#N/A</v>
      </c>
      <c r="J956" s="178" t="str">
        <f>IF('Reported Performance Table'!D956="","",
  IF('Reported Performance Table'!E956="Yes",
   IF('Reported Performance Table'!F956="Premium","Premium_LUNA_CCT","LUNA_CCT"),
   IF('Reported Performance Table'!B956="Outdoor Luminaires",
    IF(OR('Reported Performance Table'!D956="Fuel Pump Canopy Luminaires",'Reported Performance Table'!D956="Sports Lighting"),
     IF('Reported Performance Table'!F956="Premium","Premium_Sports_and_Fuel_Pump_CCT", "Sports_and_Fuel_Pump_CCT"),
     IF('Reported Performance Table'!F956="Premium","Premium_Outdoor_CCT","Outdoor_CCT")),
    IF('Reported Performance Table'!F956="Premium","Premium_CCT","Reported_CCT"))))</f>
        <v/>
      </c>
      <c r="K956" t="str">
        <f>IF('Reported Performance Table'!D956="","",IF(J956="LUNA_CCT",VLOOKUP('Reported Performance Table'!D956,'Master List'!$B$45:$E$143,4,FALSE),"Reported_BUG"))</f>
        <v/>
      </c>
      <c r="L956" t="str">
        <f>IF('Reported Performance Table'!D956="","",IF(AND('Reported Performance Table'!$E956="Yes",OR('Reported Performance Table'!$D956='Master List'!$B$45,'Reported Performance Table'!$D956='Master List'!$B$46,'Reported Performance Table'!$D956='Master List'!$B$47,'Reported Performance Table'!$D956='Master List'!$B$49,'Reported Performance Table'!$D956='Master List'!$B$51,'Reported Performance Table'!$D956='Master List'!$B$115,'Reported Performance Table'!$D956='Master List'!$B$118,'Reported Performance Table'!$D956='Master List'!$B$142)),"LUNA_Dimming","Dimming_Capability_and_Range"))</f>
        <v/>
      </c>
    </row>
    <row r="957" spans="1:12" x14ac:dyDescent="0.25">
      <c r="A957" s="54">
        <v>964</v>
      </c>
      <c r="B957" s="55"/>
      <c r="D957" s="21" t="e">
        <f>VLOOKUP('Reported Performance Table'!C957,'Master List'!$B$22:$C$41,2,FALSE)</f>
        <v>#N/A</v>
      </c>
      <c r="E957" t="e">
        <f>VLOOKUP('Reported Performance Table'!D957,'Master List'!$B$45:$C$143,2,FALSE)</f>
        <v>#N/A</v>
      </c>
      <c r="F957" t="e">
        <f>VLOOKUP('Reported Performance Table'!C957,'Master List'!$B$22:$D$42,3,FALSE)</f>
        <v>#N/A</v>
      </c>
      <c r="G957" s="100" t="e">
        <f>VLOOKUP('Reported Performance Table'!B957,'Master List'!$B$11:$D$19,3,FALSE)</f>
        <v>#N/A</v>
      </c>
      <c r="H957" t="e">
        <f t="shared" si="14"/>
        <v>#N/A</v>
      </c>
      <c r="I957" t="e">
        <f>IF(VLOOKUP('Reported Performance Table'!D957,'Master List'!$B$45:$D$143,3,FALSE)="","No",VLOOKUP('Reported Performance Table'!D957,'Master List'!$B$45:$D$143,3,FALSE))</f>
        <v>#N/A</v>
      </c>
      <c r="J957" s="178" t="str">
        <f>IF('Reported Performance Table'!D957="","",
  IF('Reported Performance Table'!E957="Yes",
   IF('Reported Performance Table'!F957="Premium","Premium_LUNA_CCT","LUNA_CCT"),
   IF('Reported Performance Table'!B957="Outdoor Luminaires",
    IF(OR('Reported Performance Table'!D957="Fuel Pump Canopy Luminaires",'Reported Performance Table'!D957="Sports Lighting"),
     IF('Reported Performance Table'!F957="Premium","Premium_Sports_and_Fuel_Pump_CCT", "Sports_and_Fuel_Pump_CCT"),
     IF('Reported Performance Table'!F957="Premium","Premium_Outdoor_CCT","Outdoor_CCT")),
    IF('Reported Performance Table'!F957="Premium","Premium_CCT","Reported_CCT"))))</f>
        <v/>
      </c>
      <c r="K957" t="str">
        <f>IF('Reported Performance Table'!D957="","",IF(J957="LUNA_CCT",VLOOKUP('Reported Performance Table'!D957,'Master List'!$B$45:$E$143,4,FALSE),"Reported_BUG"))</f>
        <v/>
      </c>
      <c r="L957" t="str">
        <f>IF('Reported Performance Table'!D957="","",IF(AND('Reported Performance Table'!$E957="Yes",OR('Reported Performance Table'!$D957='Master List'!$B$45,'Reported Performance Table'!$D957='Master List'!$B$46,'Reported Performance Table'!$D957='Master List'!$B$47,'Reported Performance Table'!$D957='Master List'!$B$49,'Reported Performance Table'!$D957='Master List'!$B$51,'Reported Performance Table'!$D957='Master List'!$B$115,'Reported Performance Table'!$D957='Master List'!$B$118,'Reported Performance Table'!$D957='Master List'!$B$142)),"LUNA_Dimming","Dimming_Capability_and_Range"))</f>
        <v/>
      </c>
    </row>
    <row r="958" spans="1:12" x14ac:dyDescent="0.25">
      <c r="A958" s="54">
        <v>965</v>
      </c>
      <c r="B958" s="55"/>
      <c r="D958" s="21" t="e">
        <f>VLOOKUP('Reported Performance Table'!C958,'Master List'!$B$22:$C$41,2,FALSE)</f>
        <v>#N/A</v>
      </c>
      <c r="E958" t="e">
        <f>VLOOKUP('Reported Performance Table'!D958,'Master List'!$B$45:$C$143,2,FALSE)</f>
        <v>#N/A</v>
      </c>
      <c r="F958" t="e">
        <f>VLOOKUP('Reported Performance Table'!C958,'Master List'!$B$22:$D$42,3,FALSE)</f>
        <v>#N/A</v>
      </c>
      <c r="G958" s="100" t="e">
        <f>VLOOKUP('Reported Performance Table'!B958,'Master List'!$B$11:$D$19,3,FALSE)</f>
        <v>#N/A</v>
      </c>
      <c r="H958" t="e">
        <f t="shared" si="14"/>
        <v>#N/A</v>
      </c>
      <c r="I958" t="e">
        <f>IF(VLOOKUP('Reported Performance Table'!D958,'Master List'!$B$45:$D$143,3,FALSE)="","No",VLOOKUP('Reported Performance Table'!D958,'Master List'!$B$45:$D$143,3,FALSE))</f>
        <v>#N/A</v>
      </c>
      <c r="J958" s="178" t="str">
        <f>IF('Reported Performance Table'!D958="","",
  IF('Reported Performance Table'!E958="Yes",
   IF('Reported Performance Table'!F958="Premium","Premium_LUNA_CCT","LUNA_CCT"),
   IF('Reported Performance Table'!B958="Outdoor Luminaires",
    IF(OR('Reported Performance Table'!D958="Fuel Pump Canopy Luminaires",'Reported Performance Table'!D958="Sports Lighting"),
     IF('Reported Performance Table'!F958="Premium","Premium_Sports_and_Fuel_Pump_CCT", "Sports_and_Fuel_Pump_CCT"),
     IF('Reported Performance Table'!F958="Premium","Premium_Outdoor_CCT","Outdoor_CCT")),
    IF('Reported Performance Table'!F958="Premium","Premium_CCT","Reported_CCT"))))</f>
        <v/>
      </c>
      <c r="K958" t="str">
        <f>IF('Reported Performance Table'!D958="","",IF(J958="LUNA_CCT",VLOOKUP('Reported Performance Table'!D958,'Master List'!$B$45:$E$143,4,FALSE),"Reported_BUG"))</f>
        <v/>
      </c>
      <c r="L958" t="str">
        <f>IF('Reported Performance Table'!D958="","",IF(AND('Reported Performance Table'!$E958="Yes",OR('Reported Performance Table'!$D958='Master List'!$B$45,'Reported Performance Table'!$D958='Master List'!$B$46,'Reported Performance Table'!$D958='Master List'!$B$47,'Reported Performance Table'!$D958='Master List'!$B$49,'Reported Performance Table'!$D958='Master List'!$B$51,'Reported Performance Table'!$D958='Master List'!$B$115,'Reported Performance Table'!$D958='Master List'!$B$118,'Reported Performance Table'!$D958='Master List'!$B$142)),"LUNA_Dimming","Dimming_Capability_and_Range"))</f>
        <v/>
      </c>
    </row>
    <row r="959" spans="1:12" x14ac:dyDescent="0.25">
      <c r="A959" s="54">
        <v>966</v>
      </c>
      <c r="B959" s="55"/>
      <c r="D959" s="21" t="e">
        <f>VLOOKUP('Reported Performance Table'!C959,'Master List'!$B$22:$C$41,2,FALSE)</f>
        <v>#N/A</v>
      </c>
      <c r="E959" t="e">
        <f>VLOOKUP('Reported Performance Table'!D959,'Master List'!$B$45:$C$143,2,FALSE)</f>
        <v>#N/A</v>
      </c>
      <c r="F959" t="e">
        <f>VLOOKUP('Reported Performance Table'!C959,'Master List'!$B$22:$D$42,3,FALSE)</f>
        <v>#N/A</v>
      </c>
      <c r="G959" s="100" t="e">
        <f>VLOOKUP('Reported Performance Table'!B959,'Master List'!$B$11:$D$19,3,FALSE)</f>
        <v>#N/A</v>
      </c>
      <c r="H959" t="e">
        <f t="shared" si="14"/>
        <v>#N/A</v>
      </c>
      <c r="I959" t="e">
        <f>IF(VLOOKUP('Reported Performance Table'!D959,'Master List'!$B$45:$D$143,3,FALSE)="","No",VLOOKUP('Reported Performance Table'!D959,'Master List'!$B$45:$D$143,3,FALSE))</f>
        <v>#N/A</v>
      </c>
      <c r="J959" s="178" t="str">
        <f>IF('Reported Performance Table'!D959="","",
  IF('Reported Performance Table'!E959="Yes",
   IF('Reported Performance Table'!F959="Premium","Premium_LUNA_CCT","LUNA_CCT"),
   IF('Reported Performance Table'!B959="Outdoor Luminaires",
    IF(OR('Reported Performance Table'!D959="Fuel Pump Canopy Luminaires",'Reported Performance Table'!D959="Sports Lighting"),
     IF('Reported Performance Table'!F959="Premium","Premium_Sports_and_Fuel_Pump_CCT", "Sports_and_Fuel_Pump_CCT"),
     IF('Reported Performance Table'!F959="Premium","Premium_Outdoor_CCT","Outdoor_CCT")),
    IF('Reported Performance Table'!F959="Premium","Premium_CCT","Reported_CCT"))))</f>
        <v/>
      </c>
      <c r="K959" t="str">
        <f>IF('Reported Performance Table'!D959="","",IF(J959="LUNA_CCT",VLOOKUP('Reported Performance Table'!D959,'Master List'!$B$45:$E$143,4,FALSE),"Reported_BUG"))</f>
        <v/>
      </c>
      <c r="L959" t="str">
        <f>IF('Reported Performance Table'!D959="","",IF(AND('Reported Performance Table'!$E959="Yes",OR('Reported Performance Table'!$D959='Master List'!$B$45,'Reported Performance Table'!$D959='Master List'!$B$46,'Reported Performance Table'!$D959='Master List'!$B$47,'Reported Performance Table'!$D959='Master List'!$B$49,'Reported Performance Table'!$D959='Master List'!$B$51,'Reported Performance Table'!$D959='Master List'!$B$115,'Reported Performance Table'!$D959='Master List'!$B$118,'Reported Performance Table'!$D959='Master List'!$B$142)),"LUNA_Dimming","Dimming_Capability_and_Range"))</f>
        <v/>
      </c>
    </row>
    <row r="960" spans="1:12" x14ac:dyDescent="0.25">
      <c r="A960" s="54">
        <v>967</v>
      </c>
      <c r="B960" s="55"/>
      <c r="D960" s="21" t="e">
        <f>VLOOKUP('Reported Performance Table'!C960,'Master List'!$B$22:$C$41,2,FALSE)</f>
        <v>#N/A</v>
      </c>
      <c r="E960" t="e">
        <f>VLOOKUP('Reported Performance Table'!D960,'Master List'!$B$45:$C$143,2,FALSE)</f>
        <v>#N/A</v>
      </c>
      <c r="F960" t="e">
        <f>VLOOKUP('Reported Performance Table'!C960,'Master List'!$B$22:$D$42,3,FALSE)</f>
        <v>#N/A</v>
      </c>
      <c r="G960" s="100" t="e">
        <f>VLOOKUP('Reported Performance Table'!B960,'Master List'!$B$11:$D$19,3,FALSE)</f>
        <v>#N/A</v>
      </c>
      <c r="H960" t="e">
        <f t="shared" si="14"/>
        <v>#N/A</v>
      </c>
      <c r="I960" t="e">
        <f>IF(VLOOKUP('Reported Performance Table'!D960,'Master List'!$B$45:$D$143,3,FALSE)="","No",VLOOKUP('Reported Performance Table'!D960,'Master List'!$B$45:$D$143,3,FALSE))</f>
        <v>#N/A</v>
      </c>
      <c r="J960" s="178" t="str">
        <f>IF('Reported Performance Table'!D960="","",
  IF('Reported Performance Table'!E960="Yes",
   IF('Reported Performance Table'!F960="Premium","Premium_LUNA_CCT","LUNA_CCT"),
   IF('Reported Performance Table'!B960="Outdoor Luminaires",
    IF(OR('Reported Performance Table'!D960="Fuel Pump Canopy Luminaires",'Reported Performance Table'!D960="Sports Lighting"),
     IF('Reported Performance Table'!F960="Premium","Premium_Sports_and_Fuel_Pump_CCT", "Sports_and_Fuel_Pump_CCT"),
     IF('Reported Performance Table'!F960="Premium","Premium_Outdoor_CCT","Outdoor_CCT")),
    IF('Reported Performance Table'!F960="Premium","Premium_CCT","Reported_CCT"))))</f>
        <v/>
      </c>
      <c r="K960" t="str">
        <f>IF('Reported Performance Table'!D960="","",IF(J960="LUNA_CCT",VLOOKUP('Reported Performance Table'!D960,'Master List'!$B$45:$E$143,4,FALSE),"Reported_BUG"))</f>
        <v/>
      </c>
      <c r="L960" t="str">
        <f>IF('Reported Performance Table'!D960="","",IF(AND('Reported Performance Table'!$E960="Yes",OR('Reported Performance Table'!$D960='Master List'!$B$45,'Reported Performance Table'!$D960='Master List'!$B$46,'Reported Performance Table'!$D960='Master List'!$B$47,'Reported Performance Table'!$D960='Master List'!$B$49,'Reported Performance Table'!$D960='Master List'!$B$51,'Reported Performance Table'!$D960='Master List'!$B$115,'Reported Performance Table'!$D960='Master List'!$B$118,'Reported Performance Table'!$D960='Master List'!$B$142)),"LUNA_Dimming","Dimming_Capability_and_Range"))</f>
        <v/>
      </c>
    </row>
    <row r="961" spans="1:12" x14ac:dyDescent="0.25">
      <c r="A961" s="54">
        <v>968</v>
      </c>
      <c r="B961" s="55"/>
      <c r="D961" s="21" t="e">
        <f>VLOOKUP('Reported Performance Table'!C961,'Master List'!$B$22:$C$41,2,FALSE)</f>
        <v>#N/A</v>
      </c>
      <c r="E961" t="e">
        <f>VLOOKUP('Reported Performance Table'!D961,'Master List'!$B$45:$C$143,2,FALSE)</f>
        <v>#N/A</v>
      </c>
      <c r="F961" t="e">
        <f>VLOOKUP('Reported Performance Table'!C961,'Master List'!$B$22:$D$42,3,FALSE)</f>
        <v>#N/A</v>
      </c>
      <c r="G961" s="100" t="e">
        <f>VLOOKUP('Reported Performance Table'!B961,'Master List'!$B$11:$D$19,3,FALSE)</f>
        <v>#N/A</v>
      </c>
      <c r="H961" t="e">
        <f t="shared" si="14"/>
        <v>#N/A</v>
      </c>
      <c r="I961" t="e">
        <f>IF(VLOOKUP('Reported Performance Table'!D961,'Master List'!$B$45:$D$143,3,FALSE)="","No",VLOOKUP('Reported Performance Table'!D961,'Master List'!$B$45:$D$143,3,FALSE))</f>
        <v>#N/A</v>
      </c>
      <c r="J961" s="178" t="str">
        <f>IF('Reported Performance Table'!D961="","",
  IF('Reported Performance Table'!E961="Yes",
   IF('Reported Performance Table'!F961="Premium","Premium_LUNA_CCT","LUNA_CCT"),
   IF('Reported Performance Table'!B961="Outdoor Luminaires",
    IF(OR('Reported Performance Table'!D961="Fuel Pump Canopy Luminaires",'Reported Performance Table'!D961="Sports Lighting"),
     IF('Reported Performance Table'!F961="Premium","Premium_Sports_and_Fuel_Pump_CCT", "Sports_and_Fuel_Pump_CCT"),
     IF('Reported Performance Table'!F961="Premium","Premium_Outdoor_CCT","Outdoor_CCT")),
    IF('Reported Performance Table'!F961="Premium","Premium_CCT","Reported_CCT"))))</f>
        <v/>
      </c>
      <c r="K961" t="str">
        <f>IF('Reported Performance Table'!D961="","",IF(J961="LUNA_CCT",VLOOKUP('Reported Performance Table'!D961,'Master List'!$B$45:$E$143,4,FALSE),"Reported_BUG"))</f>
        <v/>
      </c>
      <c r="L961" t="str">
        <f>IF('Reported Performance Table'!D961="","",IF(AND('Reported Performance Table'!$E961="Yes",OR('Reported Performance Table'!$D961='Master List'!$B$45,'Reported Performance Table'!$D961='Master List'!$B$46,'Reported Performance Table'!$D961='Master List'!$B$47,'Reported Performance Table'!$D961='Master List'!$B$49,'Reported Performance Table'!$D961='Master List'!$B$51,'Reported Performance Table'!$D961='Master List'!$B$115,'Reported Performance Table'!$D961='Master List'!$B$118,'Reported Performance Table'!$D961='Master List'!$B$142)),"LUNA_Dimming","Dimming_Capability_and_Range"))</f>
        <v/>
      </c>
    </row>
    <row r="962" spans="1:12" x14ac:dyDescent="0.25">
      <c r="A962" s="54">
        <v>969</v>
      </c>
      <c r="B962" s="55"/>
      <c r="D962" s="21" t="e">
        <f>VLOOKUP('Reported Performance Table'!C962,'Master List'!$B$22:$C$41,2,FALSE)</f>
        <v>#N/A</v>
      </c>
      <c r="E962" t="e">
        <f>VLOOKUP('Reported Performance Table'!D962,'Master List'!$B$45:$C$143,2,FALSE)</f>
        <v>#N/A</v>
      </c>
      <c r="F962" t="e">
        <f>VLOOKUP('Reported Performance Table'!C962,'Master List'!$B$22:$D$42,3,FALSE)</f>
        <v>#N/A</v>
      </c>
      <c r="G962" s="100" t="e">
        <f>VLOOKUP('Reported Performance Table'!B962,'Master List'!$B$11:$D$19,3,FALSE)</f>
        <v>#N/A</v>
      </c>
      <c r="H962" t="e">
        <f t="shared" si="14"/>
        <v>#N/A</v>
      </c>
      <c r="I962" t="e">
        <f>IF(VLOOKUP('Reported Performance Table'!D962,'Master List'!$B$45:$D$143,3,FALSE)="","No",VLOOKUP('Reported Performance Table'!D962,'Master List'!$B$45:$D$143,3,FALSE))</f>
        <v>#N/A</v>
      </c>
      <c r="J962" s="178" t="str">
        <f>IF('Reported Performance Table'!D962="","",
  IF('Reported Performance Table'!E962="Yes",
   IF('Reported Performance Table'!F962="Premium","Premium_LUNA_CCT","LUNA_CCT"),
   IF('Reported Performance Table'!B962="Outdoor Luminaires",
    IF(OR('Reported Performance Table'!D962="Fuel Pump Canopy Luminaires",'Reported Performance Table'!D962="Sports Lighting"),
     IF('Reported Performance Table'!F962="Premium","Premium_Sports_and_Fuel_Pump_CCT", "Sports_and_Fuel_Pump_CCT"),
     IF('Reported Performance Table'!F962="Premium","Premium_Outdoor_CCT","Outdoor_CCT")),
    IF('Reported Performance Table'!F962="Premium","Premium_CCT","Reported_CCT"))))</f>
        <v/>
      </c>
      <c r="K962" t="str">
        <f>IF('Reported Performance Table'!D962="","",IF(J962="LUNA_CCT",VLOOKUP('Reported Performance Table'!D962,'Master List'!$B$45:$E$143,4,FALSE),"Reported_BUG"))</f>
        <v/>
      </c>
      <c r="L962" t="str">
        <f>IF('Reported Performance Table'!D962="","",IF(AND('Reported Performance Table'!$E962="Yes",OR('Reported Performance Table'!$D962='Master List'!$B$45,'Reported Performance Table'!$D962='Master List'!$B$46,'Reported Performance Table'!$D962='Master List'!$B$47,'Reported Performance Table'!$D962='Master List'!$B$49,'Reported Performance Table'!$D962='Master List'!$B$51,'Reported Performance Table'!$D962='Master List'!$B$115,'Reported Performance Table'!$D962='Master List'!$B$118,'Reported Performance Table'!$D962='Master List'!$B$142)),"LUNA_Dimming","Dimming_Capability_and_Range"))</f>
        <v/>
      </c>
    </row>
    <row r="963" spans="1:12" x14ac:dyDescent="0.25">
      <c r="A963" s="54">
        <v>970</v>
      </c>
      <c r="B963" s="55"/>
      <c r="D963" s="21" t="e">
        <f>VLOOKUP('Reported Performance Table'!C963,'Master List'!$B$22:$C$41,2,FALSE)</f>
        <v>#N/A</v>
      </c>
      <c r="E963" t="e">
        <f>VLOOKUP('Reported Performance Table'!D963,'Master List'!$B$45:$C$143,2,FALSE)</f>
        <v>#N/A</v>
      </c>
      <c r="F963" t="e">
        <f>VLOOKUP('Reported Performance Table'!C963,'Master List'!$B$22:$D$42,3,FALSE)</f>
        <v>#N/A</v>
      </c>
      <c r="G963" s="100" t="e">
        <f>VLOOKUP('Reported Performance Table'!B963,'Master List'!$B$11:$D$19,3,FALSE)</f>
        <v>#N/A</v>
      </c>
      <c r="H963" t="e">
        <f t="shared" si="14"/>
        <v>#N/A</v>
      </c>
      <c r="I963" t="e">
        <f>IF(VLOOKUP('Reported Performance Table'!D963,'Master List'!$B$45:$D$143,3,FALSE)="","No",VLOOKUP('Reported Performance Table'!D963,'Master List'!$B$45:$D$143,3,FALSE))</f>
        <v>#N/A</v>
      </c>
      <c r="J963" s="178" t="str">
        <f>IF('Reported Performance Table'!D963="","",
  IF('Reported Performance Table'!E963="Yes",
   IF('Reported Performance Table'!F963="Premium","Premium_LUNA_CCT","LUNA_CCT"),
   IF('Reported Performance Table'!B963="Outdoor Luminaires",
    IF(OR('Reported Performance Table'!D963="Fuel Pump Canopy Luminaires",'Reported Performance Table'!D963="Sports Lighting"),
     IF('Reported Performance Table'!F963="Premium","Premium_Sports_and_Fuel_Pump_CCT", "Sports_and_Fuel_Pump_CCT"),
     IF('Reported Performance Table'!F963="Premium","Premium_Outdoor_CCT","Outdoor_CCT")),
    IF('Reported Performance Table'!F963="Premium","Premium_CCT","Reported_CCT"))))</f>
        <v/>
      </c>
      <c r="K963" t="str">
        <f>IF('Reported Performance Table'!D963="","",IF(J963="LUNA_CCT",VLOOKUP('Reported Performance Table'!D963,'Master List'!$B$45:$E$143,4,FALSE),"Reported_BUG"))</f>
        <v/>
      </c>
      <c r="L963" t="str">
        <f>IF('Reported Performance Table'!D963="","",IF(AND('Reported Performance Table'!$E963="Yes",OR('Reported Performance Table'!$D963='Master List'!$B$45,'Reported Performance Table'!$D963='Master List'!$B$46,'Reported Performance Table'!$D963='Master List'!$B$47,'Reported Performance Table'!$D963='Master List'!$B$49,'Reported Performance Table'!$D963='Master List'!$B$51,'Reported Performance Table'!$D963='Master List'!$B$115,'Reported Performance Table'!$D963='Master List'!$B$118,'Reported Performance Table'!$D963='Master List'!$B$142)),"LUNA_Dimming","Dimming_Capability_and_Range"))</f>
        <v/>
      </c>
    </row>
    <row r="964" spans="1:12" x14ac:dyDescent="0.25">
      <c r="A964" s="54">
        <v>971</v>
      </c>
      <c r="B964" s="55"/>
      <c r="D964" s="21" t="e">
        <f>VLOOKUP('Reported Performance Table'!C964,'Master List'!$B$22:$C$41,2,FALSE)</f>
        <v>#N/A</v>
      </c>
      <c r="E964" t="e">
        <f>VLOOKUP('Reported Performance Table'!D964,'Master List'!$B$45:$C$143,2,FALSE)</f>
        <v>#N/A</v>
      </c>
      <c r="F964" t="e">
        <f>VLOOKUP('Reported Performance Table'!C964,'Master List'!$B$22:$D$42,3,FALSE)</f>
        <v>#N/A</v>
      </c>
      <c r="G964" s="100" t="e">
        <f>VLOOKUP('Reported Performance Table'!B964,'Master List'!$B$11:$D$19,3,FALSE)</f>
        <v>#N/A</v>
      </c>
      <c r="H964" t="e">
        <f t="shared" si="14"/>
        <v>#N/A</v>
      </c>
      <c r="I964" t="e">
        <f>IF(VLOOKUP('Reported Performance Table'!D964,'Master List'!$B$45:$D$143,3,FALSE)="","No",VLOOKUP('Reported Performance Table'!D964,'Master List'!$B$45:$D$143,3,FALSE))</f>
        <v>#N/A</v>
      </c>
      <c r="J964" s="178" t="str">
        <f>IF('Reported Performance Table'!D964="","",
  IF('Reported Performance Table'!E964="Yes",
   IF('Reported Performance Table'!F964="Premium","Premium_LUNA_CCT","LUNA_CCT"),
   IF('Reported Performance Table'!B964="Outdoor Luminaires",
    IF(OR('Reported Performance Table'!D964="Fuel Pump Canopy Luminaires",'Reported Performance Table'!D964="Sports Lighting"),
     IF('Reported Performance Table'!F964="Premium","Premium_Sports_and_Fuel_Pump_CCT", "Sports_and_Fuel_Pump_CCT"),
     IF('Reported Performance Table'!F964="Premium","Premium_Outdoor_CCT","Outdoor_CCT")),
    IF('Reported Performance Table'!F964="Premium","Premium_CCT","Reported_CCT"))))</f>
        <v/>
      </c>
      <c r="K964" t="str">
        <f>IF('Reported Performance Table'!D964="","",IF(J964="LUNA_CCT",VLOOKUP('Reported Performance Table'!D964,'Master List'!$B$45:$E$143,4,FALSE),"Reported_BUG"))</f>
        <v/>
      </c>
      <c r="L964" t="str">
        <f>IF('Reported Performance Table'!D964="","",IF(AND('Reported Performance Table'!$E964="Yes",OR('Reported Performance Table'!$D964='Master List'!$B$45,'Reported Performance Table'!$D964='Master List'!$B$46,'Reported Performance Table'!$D964='Master List'!$B$47,'Reported Performance Table'!$D964='Master List'!$B$49,'Reported Performance Table'!$D964='Master List'!$B$51,'Reported Performance Table'!$D964='Master List'!$B$115,'Reported Performance Table'!$D964='Master List'!$B$118,'Reported Performance Table'!$D964='Master List'!$B$142)),"LUNA_Dimming","Dimming_Capability_and_Range"))</f>
        <v/>
      </c>
    </row>
    <row r="965" spans="1:12" x14ac:dyDescent="0.25">
      <c r="A965" s="54">
        <v>972</v>
      </c>
      <c r="B965" s="55"/>
      <c r="D965" s="21" t="e">
        <f>VLOOKUP('Reported Performance Table'!C965,'Master List'!$B$22:$C$41,2,FALSE)</f>
        <v>#N/A</v>
      </c>
      <c r="E965" t="e">
        <f>VLOOKUP('Reported Performance Table'!D965,'Master List'!$B$45:$C$143,2,FALSE)</f>
        <v>#N/A</v>
      </c>
      <c r="F965" t="e">
        <f>VLOOKUP('Reported Performance Table'!C965,'Master List'!$B$22:$D$42,3,FALSE)</f>
        <v>#N/A</v>
      </c>
      <c r="G965" s="100" t="e">
        <f>VLOOKUP('Reported Performance Table'!B965,'Master List'!$B$11:$D$19,3,FALSE)</f>
        <v>#N/A</v>
      </c>
      <c r="H965" t="e">
        <f t="shared" si="14"/>
        <v>#N/A</v>
      </c>
      <c r="I965" t="e">
        <f>IF(VLOOKUP('Reported Performance Table'!D965,'Master List'!$B$45:$D$143,3,FALSE)="","No",VLOOKUP('Reported Performance Table'!D965,'Master List'!$B$45:$D$143,3,FALSE))</f>
        <v>#N/A</v>
      </c>
      <c r="J965" s="178" t="str">
        <f>IF('Reported Performance Table'!D965="","",
  IF('Reported Performance Table'!E965="Yes",
   IF('Reported Performance Table'!F965="Premium","Premium_LUNA_CCT","LUNA_CCT"),
   IF('Reported Performance Table'!B965="Outdoor Luminaires",
    IF(OR('Reported Performance Table'!D965="Fuel Pump Canopy Luminaires",'Reported Performance Table'!D965="Sports Lighting"),
     IF('Reported Performance Table'!F965="Premium","Premium_Sports_and_Fuel_Pump_CCT", "Sports_and_Fuel_Pump_CCT"),
     IF('Reported Performance Table'!F965="Premium","Premium_Outdoor_CCT","Outdoor_CCT")),
    IF('Reported Performance Table'!F965="Premium","Premium_CCT","Reported_CCT"))))</f>
        <v/>
      </c>
      <c r="K965" t="str">
        <f>IF('Reported Performance Table'!D965="","",IF(J965="LUNA_CCT",VLOOKUP('Reported Performance Table'!D965,'Master List'!$B$45:$E$143,4,FALSE),"Reported_BUG"))</f>
        <v/>
      </c>
      <c r="L965" t="str">
        <f>IF('Reported Performance Table'!D965="","",IF(AND('Reported Performance Table'!$E965="Yes",OR('Reported Performance Table'!$D965='Master List'!$B$45,'Reported Performance Table'!$D965='Master List'!$B$46,'Reported Performance Table'!$D965='Master List'!$B$47,'Reported Performance Table'!$D965='Master List'!$B$49,'Reported Performance Table'!$D965='Master List'!$B$51,'Reported Performance Table'!$D965='Master List'!$B$115,'Reported Performance Table'!$D965='Master List'!$B$118,'Reported Performance Table'!$D965='Master List'!$B$142)),"LUNA_Dimming","Dimming_Capability_and_Range"))</f>
        <v/>
      </c>
    </row>
    <row r="966" spans="1:12" x14ac:dyDescent="0.25">
      <c r="A966" s="54">
        <v>973</v>
      </c>
      <c r="B966" s="55"/>
      <c r="D966" s="21" t="e">
        <f>VLOOKUP('Reported Performance Table'!C966,'Master List'!$B$22:$C$41,2,FALSE)</f>
        <v>#N/A</v>
      </c>
      <c r="E966" t="e">
        <f>VLOOKUP('Reported Performance Table'!D966,'Master List'!$B$45:$C$143,2,FALSE)</f>
        <v>#N/A</v>
      </c>
      <c r="F966" t="e">
        <f>VLOOKUP('Reported Performance Table'!C966,'Master List'!$B$22:$D$42,3,FALSE)</f>
        <v>#N/A</v>
      </c>
      <c r="G966" s="100" t="e">
        <f>VLOOKUP('Reported Performance Table'!B966,'Master List'!$B$11:$D$19,3,FALSE)</f>
        <v>#N/A</v>
      </c>
      <c r="H966" t="e">
        <f t="shared" si="14"/>
        <v>#N/A</v>
      </c>
      <c r="I966" t="e">
        <f>IF(VLOOKUP('Reported Performance Table'!D966,'Master List'!$B$45:$D$143,3,FALSE)="","No",VLOOKUP('Reported Performance Table'!D966,'Master List'!$B$45:$D$143,3,FALSE))</f>
        <v>#N/A</v>
      </c>
      <c r="J966" s="178" t="str">
        <f>IF('Reported Performance Table'!D966="","",
  IF('Reported Performance Table'!E966="Yes",
   IF('Reported Performance Table'!F966="Premium","Premium_LUNA_CCT","LUNA_CCT"),
   IF('Reported Performance Table'!B966="Outdoor Luminaires",
    IF(OR('Reported Performance Table'!D966="Fuel Pump Canopy Luminaires",'Reported Performance Table'!D966="Sports Lighting"),
     IF('Reported Performance Table'!F966="Premium","Premium_Sports_and_Fuel_Pump_CCT", "Sports_and_Fuel_Pump_CCT"),
     IF('Reported Performance Table'!F966="Premium","Premium_Outdoor_CCT","Outdoor_CCT")),
    IF('Reported Performance Table'!F966="Premium","Premium_CCT","Reported_CCT"))))</f>
        <v/>
      </c>
      <c r="K966" t="str">
        <f>IF('Reported Performance Table'!D966="","",IF(J966="LUNA_CCT",VLOOKUP('Reported Performance Table'!D966,'Master List'!$B$45:$E$143,4,FALSE),"Reported_BUG"))</f>
        <v/>
      </c>
      <c r="L966" t="str">
        <f>IF('Reported Performance Table'!D966="","",IF(AND('Reported Performance Table'!$E966="Yes",OR('Reported Performance Table'!$D966='Master List'!$B$45,'Reported Performance Table'!$D966='Master List'!$B$46,'Reported Performance Table'!$D966='Master List'!$B$47,'Reported Performance Table'!$D966='Master List'!$B$49,'Reported Performance Table'!$D966='Master List'!$B$51,'Reported Performance Table'!$D966='Master List'!$B$115,'Reported Performance Table'!$D966='Master List'!$B$118,'Reported Performance Table'!$D966='Master List'!$B$142)),"LUNA_Dimming","Dimming_Capability_and_Range"))</f>
        <v/>
      </c>
    </row>
    <row r="967" spans="1:12" x14ac:dyDescent="0.25">
      <c r="A967" s="54">
        <v>974</v>
      </c>
      <c r="B967" s="55"/>
      <c r="D967" s="21" t="e">
        <f>VLOOKUP('Reported Performance Table'!C967,'Master List'!$B$22:$C$41,2,FALSE)</f>
        <v>#N/A</v>
      </c>
      <c r="E967" t="e">
        <f>VLOOKUP('Reported Performance Table'!D967,'Master List'!$B$45:$C$143,2,FALSE)</f>
        <v>#N/A</v>
      </c>
      <c r="F967" t="e">
        <f>VLOOKUP('Reported Performance Table'!C967,'Master List'!$B$22:$D$42,3,FALSE)</f>
        <v>#N/A</v>
      </c>
      <c r="G967" s="100" t="e">
        <f>VLOOKUP('Reported Performance Table'!B967,'Master List'!$B$11:$D$19,3,FALSE)</f>
        <v>#N/A</v>
      </c>
      <c r="H967" t="e">
        <f t="shared" si="14"/>
        <v>#N/A</v>
      </c>
      <c r="I967" t="e">
        <f>IF(VLOOKUP('Reported Performance Table'!D967,'Master List'!$B$45:$D$143,3,FALSE)="","No",VLOOKUP('Reported Performance Table'!D967,'Master List'!$B$45:$D$143,3,FALSE))</f>
        <v>#N/A</v>
      </c>
      <c r="J967" s="178" t="str">
        <f>IF('Reported Performance Table'!D967="","",
  IF('Reported Performance Table'!E967="Yes",
   IF('Reported Performance Table'!F967="Premium","Premium_LUNA_CCT","LUNA_CCT"),
   IF('Reported Performance Table'!B967="Outdoor Luminaires",
    IF(OR('Reported Performance Table'!D967="Fuel Pump Canopy Luminaires",'Reported Performance Table'!D967="Sports Lighting"),
     IF('Reported Performance Table'!F967="Premium","Premium_Sports_and_Fuel_Pump_CCT", "Sports_and_Fuel_Pump_CCT"),
     IF('Reported Performance Table'!F967="Premium","Premium_Outdoor_CCT","Outdoor_CCT")),
    IF('Reported Performance Table'!F967="Premium","Premium_CCT","Reported_CCT"))))</f>
        <v/>
      </c>
      <c r="K967" t="str">
        <f>IF('Reported Performance Table'!D967="","",IF(J967="LUNA_CCT",VLOOKUP('Reported Performance Table'!D967,'Master List'!$B$45:$E$143,4,FALSE),"Reported_BUG"))</f>
        <v/>
      </c>
      <c r="L967" t="str">
        <f>IF('Reported Performance Table'!D967="","",IF(AND('Reported Performance Table'!$E967="Yes",OR('Reported Performance Table'!$D967='Master List'!$B$45,'Reported Performance Table'!$D967='Master List'!$B$46,'Reported Performance Table'!$D967='Master List'!$B$47,'Reported Performance Table'!$D967='Master List'!$B$49,'Reported Performance Table'!$D967='Master List'!$B$51,'Reported Performance Table'!$D967='Master List'!$B$115,'Reported Performance Table'!$D967='Master List'!$B$118,'Reported Performance Table'!$D967='Master List'!$B$142)),"LUNA_Dimming","Dimming_Capability_and_Range"))</f>
        <v/>
      </c>
    </row>
    <row r="968" spans="1:12" x14ac:dyDescent="0.25">
      <c r="A968" s="54">
        <v>975</v>
      </c>
      <c r="B968" s="55"/>
      <c r="D968" s="21" t="e">
        <f>VLOOKUP('Reported Performance Table'!C968,'Master List'!$B$22:$C$41,2,FALSE)</f>
        <v>#N/A</v>
      </c>
      <c r="E968" t="e">
        <f>VLOOKUP('Reported Performance Table'!D968,'Master List'!$B$45:$C$143,2,FALSE)</f>
        <v>#N/A</v>
      </c>
      <c r="F968" t="e">
        <f>VLOOKUP('Reported Performance Table'!C968,'Master List'!$B$22:$D$42,3,FALSE)</f>
        <v>#N/A</v>
      </c>
      <c r="G968" s="100" t="e">
        <f>VLOOKUP('Reported Performance Table'!B968,'Master List'!$B$11:$D$19,3,FALSE)</f>
        <v>#N/A</v>
      </c>
      <c r="H968" t="e">
        <f t="shared" si="14"/>
        <v>#N/A</v>
      </c>
      <c r="I968" t="e">
        <f>IF(VLOOKUP('Reported Performance Table'!D968,'Master List'!$B$45:$D$143,3,FALSE)="","No",VLOOKUP('Reported Performance Table'!D968,'Master List'!$B$45:$D$143,3,FALSE))</f>
        <v>#N/A</v>
      </c>
      <c r="J968" s="178" t="str">
        <f>IF('Reported Performance Table'!D968="","",
  IF('Reported Performance Table'!E968="Yes",
   IF('Reported Performance Table'!F968="Premium","Premium_LUNA_CCT","LUNA_CCT"),
   IF('Reported Performance Table'!B968="Outdoor Luminaires",
    IF(OR('Reported Performance Table'!D968="Fuel Pump Canopy Luminaires",'Reported Performance Table'!D968="Sports Lighting"),
     IF('Reported Performance Table'!F968="Premium","Premium_Sports_and_Fuel_Pump_CCT", "Sports_and_Fuel_Pump_CCT"),
     IF('Reported Performance Table'!F968="Premium","Premium_Outdoor_CCT","Outdoor_CCT")),
    IF('Reported Performance Table'!F968="Premium","Premium_CCT","Reported_CCT"))))</f>
        <v/>
      </c>
      <c r="K968" t="str">
        <f>IF('Reported Performance Table'!D968="","",IF(J968="LUNA_CCT",VLOOKUP('Reported Performance Table'!D968,'Master List'!$B$45:$E$143,4,FALSE),"Reported_BUG"))</f>
        <v/>
      </c>
      <c r="L968" t="str">
        <f>IF('Reported Performance Table'!D968="","",IF(AND('Reported Performance Table'!$E968="Yes",OR('Reported Performance Table'!$D968='Master List'!$B$45,'Reported Performance Table'!$D968='Master List'!$B$46,'Reported Performance Table'!$D968='Master List'!$B$47,'Reported Performance Table'!$D968='Master List'!$B$49,'Reported Performance Table'!$D968='Master List'!$B$51,'Reported Performance Table'!$D968='Master List'!$B$115,'Reported Performance Table'!$D968='Master List'!$B$118,'Reported Performance Table'!$D968='Master List'!$B$142)),"LUNA_Dimming","Dimming_Capability_and_Range"))</f>
        <v/>
      </c>
    </row>
    <row r="969" spans="1:12" x14ac:dyDescent="0.25">
      <c r="A969" s="54">
        <v>976</v>
      </c>
      <c r="B969" s="55"/>
      <c r="D969" s="21" t="e">
        <f>VLOOKUP('Reported Performance Table'!C969,'Master List'!$B$22:$C$41,2,FALSE)</f>
        <v>#N/A</v>
      </c>
      <c r="E969" t="e">
        <f>VLOOKUP('Reported Performance Table'!D969,'Master List'!$B$45:$C$143,2,FALSE)</f>
        <v>#N/A</v>
      </c>
      <c r="F969" t="e">
        <f>VLOOKUP('Reported Performance Table'!C969,'Master List'!$B$22:$D$42,3,FALSE)</f>
        <v>#N/A</v>
      </c>
      <c r="G969" s="100" t="e">
        <f>VLOOKUP('Reported Performance Table'!B969,'Master List'!$B$11:$D$19,3,FALSE)</f>
        <v>#N/A</v>
      </c>
      <c r="H969" t="e">
        <f t="shared" si="14"/>
        <v>#N/A</v>
      </c>
      <c r="I969" t="e">
        <f>IF(VLOOKUP('Reported Performance Table'!D969,'Master List'!$B$45:$D$143,3,FALSE)="","No",VLOOKUP('Reported Performance Table'!D969,'Master List'!$B$45:$D$143,3,FALSE))</f>
        <v>#N/A</v>
      </c>
      <c r="J969" s="178" t="str">
        <f>IF('Reported Performance Table'!D969="","",
  IF('Reported Performance Table'!E969="Yes",
   IF('Reported Performance Table'!F969="Premium","Premium_LUNA_CCT","LUNA_CCT"),
   IF('Reported Performance Table'!B969="Outdoor Luminaires",
    IF(OR('Reported Performance Table'!D969="Fuel Pump Canopy Luminaires",'Reported Performance Table'!D969="Sports Lighting"),
     IF('Reported Performance Table'!F969="Premium","Premium_Sports_and_Fuel_Pump_CCT", "Sports_and_Fuel_Pump_CCT"),
     IF('Reported Performance Table'!F969="Premium","Premium_Outdoor_CCT","Outdoor_CCT")),
    IF('Reported Performance Table'!F969="Premium","Premium_CCT","Reported_CCT"))))</f>
        <v/>
      </c>
      <c r="K969" t="str">
        <f>IF('Reported Performance Table'!D969="","",IF(J969="LUNA_CCT",VLOOKUP('Reported Performance Table'!D969,'Master List'!$B$45:$E$143,4,FALSE),"Reported_BUG"))</f>
        <v/>
      </c>
      <c r="L969" t="str">
        <f>IF('Reported Performance Table'!D969="","",IF(AND('Reported Performance Table'!$E969="Yes",OR('Reported Performance Table'!$D969='Master List'!$B$45,'Reported Performance Table'!$D969='Master List'!$B$46,'Reported Performance Table'!$D969='Master List'!$B$47,'Reported Performance Table'!$D969='Master List'!$B$49,'Reported Performance Table'!$D969='Master List'!$B$51,'Reported Performance Table'!$D969='Master List'!$B$115,'Reported Performance Table'!$D969='Master List'!$B$118,'Reported Performance Table'!$D969='Master List'!$B$142)),"LUNA_Dimming","Dimming_Capability_and_Range"))</f>
        <v/>
      </c>
    </row>
    <row r="970" spans="1:12" x14ac:dyDescent="0.25">
      <c r="A970" s="54">
        <v>977</v>
      </c>
      <c r="B970" s="55"/>
      <c r="D970" s="21" t="e">
        <f>VLOOKUP('Reported Performance Table'!C970,'Master List'!$B$22:$C$41,2,FALSE)</f>
        <v>#N/A</v>
      </c>
      <c r="E970" t="e">
        <f>VLOOKUP('Reported Performance Table'!D970,'Master List'!$B$45:$C$143,2,FALSE)</f>
        <v>#N/A</v>
      </c>
      <c r="F970" t="e">
        <f>VLOOKUP('Reported Performance Table'!C970,'Master List'!$B$22:$D$42,3,FALSE)</f>
        <v>#N/A</v>
      </c>
      <c r="G970" s="100" t="e">
        <f>VLOOKUP('Reported Performance Table'!B970,'Master List'!$B$11:$D$19,3,FALSE)</f>
        <v>#N/A</v>
      </c>
      <c r="H970" t="e">
        <f t="shared" si="14"/>
        <v>#N/A</v>
      </c>
      <c r="I970" t="e">
        <f>IF(VLOOKUP('Reported Performance Table'!D970,'Master List'!$B$45:$D$143,3,FALSE)="","No",VLOOKUP('Reported Performance Table'!D970,'Master List'!$B$45:$D$143,3,FALSE))</f>
        <v>#N/A</v>
      </c>
      <c r="J970" s="178" t="str">
        <f>IF('Reported Performance Table'!D970="","",
  IF('Reported Performance Table'!E970="Yes",
   IF('Reported Performance Table'!F970="Premium","Premium_LUNA_CCT","LUNA_CCT"),
   IF('Reported Performance Table'!B970="Outdoor Luminaires",
    IF(OR('Reported Performance Table'!D970="Fuel Pump Canopy Luminaires",'Reported Performance Table'!D970="Sports Lighting"),
     IF('Reported Performance Table'!F970="Premium","Premium_Sports_and_Fuel_Pump_CCT", "Sports_and_Fuel_Pump_CCT"),
     IF('Reported Performance Table'!F970="Premium","Premium_Outdoor_CCT","Outdoor_CCT")),
    IF('Reported Performance Table'!F970="Premium","Premium_CCT","Reported_CCT"))))</f>
        <v/>
      </c>
      <c r="K970" t="str">
        <f>IF('Reported Performance Table'!D970="","",IF(J970="LUNA_CCT",VLOOKUP('Reported Performance Table'!D970,'Master List'!$B$45:$E$143,4,FALSE),"Reported_BUG"))</f>
        <v/>
      </c>
      <c r="L970" t="str">
        <f>IF('Reported Performance Table'!D970="","",IF(AND('Reported Performance Table'!$E970="Yes",OR('Reported Performance Table'!$D970='Master List'!$B$45,'Reported Performance Table'!$D970='Master List'!$B$46,'Reported Performance Table'!$D970='Master List'!$B$47,'Reported Performance Table'!$D970='Master List'!$B$49,'Reported Performance Table'!$D970='Master List'!$B$51,'Reported Performance Table'!$D970='Master List'!$B$115,'Reported Performance Table'!$D970='Master List'!$B$118,'Reported Performance Table'!$D970='Master List'!$B$142)),"LUNA_Dimming","Dimming_Capability_and_Range"))</f>
        <v/>
      </c>
    </row>
    <row r="971" spans="1:12" x14ac:dyDescent="0.25">
      <c r="A971" s="54">
        <v>978</v>
      </c>
      <c r="B971" s="55"/>
      <c r="D971" s="21" t="e">
        <f>VLOOKUP('Reported Performance Table'!C971,'Master List'!$B$22:$C$41,2,FALSE)</f>
        <v>#N/A</v>
      </c>
      <c r="E971" t="e">
        <f>VLOOKUP('Reported Performance Table'!D971,'Master List'!$B$45:$C$143,2,FALSE)</f>
        <v>#N/A</v>
      </c>
      <c r="F971" t="e">
        <f>VLOOKUP('Reported Performance Table'!C971,'Master List'!$B$22:$D$42,3,FALSE)</f>
        <v>#N/A</v>
      </c>
      <c r="G971" s="100" t="e">
        <f>VLOOKUP('Reported Performance Table'!B971,'Master List'!$B$11:$D$19,3,FALSE)</f>
        <v>#N/A</v>
      </c>
      <c r="H971" t="e">
        <f t="shared" ref="H971:H1034" si="15">CONCATENATE(F971,G971)</f>
        <v>#N/A</v>
      </c>
      <c r="I971" t="e">
        <f>IF(VLOOKUP('Reported Performance Table'!D971,'Master List'!$B$45:$D$143,3,FALSE)="","No",VLOOKUP('Reported Performance Table'!D971,'Master List'!$B$45:$D$143,3,FALSE))</f>
        <v>#N/A</v>
      </c>
      <c r="J971" s="178" t="str">
        <f>IF('Reported Performance Table'!D971="","",
  IF('Reported Performance Table'!E971="Yes",
   IF('Reported Performance Table'!F971="Premium","Premium_LUNA_CCT","LUNA_CCT"),
   IF('Reported Performance Table'!B971="Outdoor Luminaires",
    IF(OR('Reported Performance Table'!D971="Fuel Pump Canopy Luminaires",'Reported Performance Table'!D971="Sports Lighting"),
     IF('Reported Performance Table'!F971="Premium","Premium_Sports_and_Fuel_Pump_CCT", "Sports_and_Fuel_Pump_CCT"),
     IF('Reported Performance Table'!F971="Premium","Premium_Outdoor_CCT","Outdoor_CCT")),
    IF('Reported Performance Table'!F971="Premium","Premium_CCT","Reported_CCT"))))</f>
        <v/>
      </c>
      <c r="K971" t="str">
        <f>IF('Reported Performance Table'!D971="","",IF(J971="LUNA_CCT",VLOOKUP('Reported Performance Table'!D971,'Master List'!$B$45:$E$143,4,FALSE),"Reported_BUG"))</f>
        <v/>
      </c>
      <c r="L971" t="str">
        <f>IF('Reported Performance Table'!D971="","",IF(AND('Reported Performance Table'!$E971="Yes",OR('Reported Performance Table'!$D971='Master List'!$B$45,'Reported Performance Table'!$D971='Master List'!$B$46,'Reported Performance Table'!$D971='Master List'!$B$47,'Reported Performance Table'!$D971='Master List'!$B$49,'Reported Performance Table'!$D971='Master List'!$B$51,'Reported Performance Table'!$D971='Master List'!$B$115,'Reported Performance Table'!$D971='Master List'!$B$118,'Reported Performance Table'!$D971='Master List'!$B$142)),"LUNA_Dimming","Dimming_Capability_and_Range"))</f>
        <v/>
      </c>
    </row>
    <row r="972" spans="1:12" x14ac:dyDescent="0.25">
      <c r="A972" s="54">
        <v>979</v>
      </c>
      <c r="B972" s="55"/>
      <c r="D972" s="21" t="e">
        <f>VLOOKUP('Reported Performance Table'!C972,'Master List'!$B$22:$C$41,2,FALSE)</f>
        <v>#N/A</v>
      </c>
      <c r="E972" t="e">
        <f>VLOOKUP('Reported Performance Table'!D972,'Master List'!$B$45:$C$143,2,FALSE)</f>
        <v>#N/A</v>
      </c>
      <c r="F972" t="e">
        <f>VLOOKUP('Reported Performance Table'!C972,'Master List'!$B$22:$D$42,3,FALSE)</f>
        <v>#N/A</v>
      </c>
      <c r="G972" s="100" t="e">
        <f>VLOOKUP('Reported Performance Table'!B972,'Master List'!$B$11:$D$19,3,FALSE)</f>
        <v>#N/A</v>
      </c>
      <c r="H972" t="e">
        <f t="shared" si="15"/>
        <v>#N/A</v>
      </c>
      <c r="I972" t="e">
        <f>IF(VLOOKUP('Reported Performance Table'!D972,'Master List'!$B$45:$D$143,3,FALSE)="","No",VLOOKUP('Reported Performance Table'!D972,'Master List'!$B$45:$D$143,3,FALSE))</f>
        <v>#N/A</v>
      </c>
      <c r="J972" s="178" t="str">
        <f>IF('Reported Performance Table'!D972="","",
  IF('Reported Performance Table'!E972="Yes",
   IF('Reported Performance Table'!F972="Premium","Premium_LUNA_CCT","LUNA_CCT"),
   IF('Reported Performance Table'!B972="Outdoor Luminaires",
    IF(OR('Reported Performance Table'!D972="Fuel Pump Canopy Luminaires",'Reported Performance Table'!D972="Sports Lighting"),
     IF('Reported Performance Table'!F972="Premium","Premium_Sports_and_Fuel_Pump_CCT", "Sports_and_Fuel_Pump_CCT"),
     IF('Reported Performance Table'!F972="Premium","Premium_Outdoor_CCT","Outdoor_CCT")),
    IF('Reported Performance Table'!F972="Premium","Premium_CCT","Reported_CCT"))))</f>
        <v/>
      </c>
      <c r="K972" t="str">
        <f>IF('Reported Performance Table'!D972="","",IF(J972="LUNA_CCT",VLOOKUP('Reported Performance Table'!D972,'Master List'!$B$45:$E$143,4,FALSE),"Reported_BUG"))</f>
        <v/>
      </c>
      <c r="L972" t="str">
        <f>IF('Reported Performance Table'!D972="","",IF(AND('Reported Performance Table'!$E972="Yes",OR('Reported Performance Table'!$D972='Master List'!$B$45,'Reported Performance Table'!$D972='Master List'!$B$46,'Reported Performance Table'!$D972='Master List'!$B$47,'Reported Performance Table'!$D972='Master List'!$B$49,'Reported Performance Table'!$D972='Master List'!$B$51,'Reported Performance Table'!$D972='Master List'!$B$115,'Reported Performance Table'!$D972='Master List'!$B$118,'Reported Performance Table'!$D972='Master List'!$B$142)),"LUNA_Dimming","Dimming_Capability_and_Range"))</f>
        <v/>
      </c>
    </row>
    <row r="973" spans="1:12" x14ac:dyDescent="0.25">
      <c r="A973" s="54">
        <v>980</v>
      </c>
      <c r="B973" s="55"/>
      <c r="D973" s="21" t="e">
        <f>VLOOKUP('Reported Performance Table'!C973,'Master List'!$B$22:$C$41,2,FALSE)</f>
        <v>#N/A</v>
      </c>
      <c r="E973" t="e">
        <f>VLOOKUP('Reported Performance Table'!D973,'Master List'!$B$45:$C$143,2,FALSE)</f>
        <v>#N/A</v>
      </c>
      <c r="F973" t="e">
        <f>VLOOKUP('Reported Performance Table'!C973,'Master List'!$B$22:$D$42,3,FALSE)</f>
        <v>#N/A</v>
      </c>
      <c r="G973" s="100" t="e">
        <f>VLOOKUP('Reported Performance Table'!B973,'Master List'!$B$11:$D$19,3,FALSE)</f>
        <v>#N/A</v>
      </c>
      <c r="H973" t="e">
        <f t="shared" si="15"/>
        <v>#N/A</v>
      </c>
      <c r="I973" t="e">
        <f>IF(VLOOKUP('Reported Performance Table'!D973,'Master List'!$B$45:$D$143,3,FALSE)="","No",VLOOKUP('Reported Performance Table'!D973,'Master List'!$B$45:$D$143,3,FALSE))</f>
        <v>#N/A</v>
      </c>
      <c r="J973" s="178" t="str">
        <f>IF('Reported Performance Table'!D973="","",
  IF('Reported Performance Table'!E973="Yes",
   IF('Reported Performance Table'!F973="Premium","Premium_LUNA_CCT","LUNA_CCT"),
   IF('Reported Performance Table'!B973="Outdoor Luminaires",
    IF(OR('Reported Performance Table'!D973="Fuel Pump Canopy Luminaires",'Reported Performance Table'!D973="Sports Lighting"),
     IF('Reported Performance Table'!F973="Premium","Premium_Sports_and_Fuel_Pump_CCT", "Sports_and_Fuel_Pump_CCT"),
     IF('Reported Performance Table'!F973="Premium","Premium_Outdoor_CCT","Outdoor_CCT")),
    IF('Reported Performance Table'!F973="Premium","Premium_CCT","Reported_CCT"))))</f>
        <v/>
      </c>
      <c r="K973" t="str">
        <f>IF('Reported Performance Table'!D973="","",IF(J973="LUNA_CCT",VLOOKUP('Reported Performance Table'!D973,'Master List'!$B$45:$E$143,4,FALSE),"Reported_BUG"))</f>
        <v/>
      </c>
      <c r="L973" t="str">
        <f>IF('Reported Performance Table'!D973="","",IF(AND('Reported Performance Table'!$E973="Yes",OR('Reported Performance Table'!$D973='Master List'!$B$45,'Reported Performance Table'!$D973='Master List'!$B$46,'Reported Performance Table'!$D973='Master List'!$B$47,'Reported Performance Table'!$D973='Master List'!$B$49,'Reported Performance Table'!$D973='Master List'!$B$51,'Reported Performance Table'!$D973='Master List'!$B$115,'Reported Performance Table'!$D973='Master List'!$B$118,'Reported Performance Table'!$D973='Master List'!$B$142)),"LUNA_Dimming","Dimming_Capability_and_Range"))</f>
        <v/>
      </c>
    </row>
    <row r="974" spans="1:12" x14ac:dyDescent="0.25">
      <c r="A974" s="54">
        <v>981</v>
      </c>
      <c r="B974" s="55"/>
      <c r="D974" s="21" t="e">
        <f>VLOOKUP('Reported Performance Table'!C974,'Master List'!$B$22:$C$41,2,FALSE)</f>
        <v>#N/A</v>
      </c>
      <c r="E974" t="e">
        <f>VLOOKUP('Reported Performance Table'!D974,'Master List'!$B$45:$C$143,2,FALSE)</f>
        <v>#N/A</v>
      </c>
      <c r="F974" t="e">
        <f>VLOOKUP('Reported Performance Table'!C974,'Master List'!$B$22:$D$42,3,FALSE)</f>
        <v>#N/A</v>
      </c>
      <c r="G974" s="100" t="e">
        <f>VLOOKUP('Reported Performance Table'!B974,'Master List'!$B$11:$D$19,3,FALSE)</f>
        <v>#N/A</v>
      </c>
      <c r="H974" t="e">
        <f t="shared" si="15"/>
        <v>#N/A</v>
      </c>
      <c r="I974" t="e">
        <f>IF(VLOOKUP('Reported Performance Table'!D974,'Master List'!$B$45:$D$143,3,FALSE)="","No",VLOOKUP('Reported Performance Table'!D974,'Master List'!$B$45:$D$143,3,FALSE))</f>
        <v>#N/A</v>
      </c>
      <c r="J974" s="178" t="str">
        <f>IF('Reported Performance Table'!D974="","",
  IF('Reported Performance Table'!E974="Yes",
   IF('Reported Performance Table'!F974="Premium","Premium_LUNA_CCT","LUNA_CCT"),
   IF('Reported Performance Table'!B974="Outdoor Luminaires",
    IF(OR('Reported Performance Table'!D974="Fuel Pump Canopy Luminaires",'Reported Performance Table'!D974="Sports Lighting"),
     IF('Reported Performance Table'!F974="Premium","Premium_Sports_and_Fuel_Pump_CCT", "Sports_and_Fuel_Pump_CCT"),
     IF('Reported Performance Table'!F974="Premium","Premium_Outdoor_CCT","Outdoor_CCT")),
    IF('Reported Performance Table'!F974="Premium","Premium_CCT","Reported_CCT"))))</f>
        <v/>
      </c>
      <c r="K974" t="str">
        <f>IF('Reported Performance Table'!D974="","",IF(J974="LUNA_CCT",VLOOKUP('Reported Performance Table'!D974,'Master List'!$B$45:$E$143,4,FALSE),"Reported_BUG"))</f>
        <v/>
      </c>
      <c r="L974" t="str">
        <f>IF('Reported Performance Table'!D974="","",IF(AND('Reported Performance Table'!$E974="Yes",OR('Reported Performance Table'!$D974='Master List'!$B$45,'Reported Performance Table'!$D974='Master List'!$B$46,'Reported Performance Table'!$D974='Master List'!$B$47,'Reported Performance Table'!$D974='Master List'!$B$49,'Reported Performance Table'!$D974='Master List'!$B$51,'Reported Performance Table'!$D974='Master List'!$B$115,'Reported Performance Table'!$D974='Master List'!$B$118,'Reported Performance Table'!$D974='Master List'!$B$142)),"LUNA_Dimming","Dimming_Capability_and_Range"))</f>
        <v/>
      </c>
    </row>
    <row r="975" spans="1:12" x14ac:dyDescent="0.25">
      <c r="A975" s="54">
        <v>982</v>
      </c>
      <c r="B975" s="55"/>
      <c r="D975" s="21" t="e">
        <f>VLOOKUP('Reported Performance Table'!C975,'Master List'!$B$22:$C$41,2,FALSE)</f>
        <v>#N/A</v>
      </c>
      <c r="E975" t="e">
        <f>VLOOKUP('Reported Performance Table'!D975,'Master List'!$B$45:$C$143,2,FALSE)</f>
        <v>#N/A</v>
      </c>
      <c r="F975" t="e">
        <f>VLOOKUP('Reported Performance Table'!C975,'Master List'!$B$22:$D$42,3,FALSE)</f>
        <v>#N/A</v>
      </c>
      <c r="G975" s="100" t="e">
        <f>VLOOKUP('Reported Performance Table'!B975,'Master List'!$B$11:$D$19,3,FALSE)</f>
        <v>#N/A</v>
      </c>
      <c r="H975" t="e">
        <f t="shared" si="15"/>
        <v>#N/A</v>
      </c>
      <c r="I975" t="e">
        <f>IF(VLOOKUP('Reported Performance Table'!D975,'Master List'!$B$45:$D$143,3,FALSE)="","No",VLOOKUP('Reported Performance Table'!D975,'Master List'!$B$45:$D$143,3,FALSE))</f>
        <v>#N/A</v>
      </c>
      <c r="J975" s="178" t="str">
        <f>IF('Reported Performance Table'!D975="","",
  IF('Reported Performance Table'!E975="Yes",
   IF('Reported Performance Table'!F975="Premium","Premium_LUNA_CCT","LUNA_CCT"),
   IF('Reported Performance Table'!B975="Outdoor Luminaires",
    IF(OR('Reported Performance Table'!D975="Fuel Pump Canopy Luminaires",'Reported Performance Table'!D975="Sports Lighting"),
     IF('Reported Performance Table'!F975="Premium","Premium_Sports_and_Fuel_Pump_CCT", "Sports_and_Fuel_Pump_CCT"),
     IF('Reported Performance Table'!F975="Premium","Premium_Outdoor_CCT","Outdoor_CCT")),
    IF('Reported Performance Table'!F975="Premium","Premium_CCT","Reported_CCT"))))</f>
        <v/>
      </c>
      <c r="K975" t="str">
        <f>IF('Reported Performance Table'!D975="","",IF(J975="LUNA_CCT",VLOOKUP('Reported Performance Table'!D975,'Master List'!$B$45:$E$143,4,FALSE),"Reported_BUG"))</f>
        <v/>
      </c>
      <c r="L975" t="str">
        <f>IF('Reported Performance Table'!D975="","",IF(AND('Reported Performance Table'!$E975="Yes",OR('Reported Performance Table'!$D975='Master List'!$B$45,'Reported Performance Table'!$D975='Master List'!$B$46,'Reported Performance Table'!$D975='Master List'!$B$47,'Reported Performance Table'!$D975='Master List'!$B$49,'Reported Performance Table'!$D975='Master List'!$B$51,'Reported Performance Table'!$D975='Master List'!$B$115,'Reported Performance Table'!$D975='Master List'!$B$118,'Reported Performance Table'!$D975='Master List'!$B$142)),"LUNA_Dimming","Dimming_Capability_and_Range"))</f>
        <v/>
      </c>
    </row>
    <row r="976" spans="1:12" x14ac:dyDescent="0.25">
      <c r="A976" s="54">
        <v>983</v>
      </c>
      <c r="B976" s="55"/>
      <c r="D976" s="21" t="e">
        <f>VLOOKUP('Reported Performance Table'!C976,'Master List'!$B$22:$C$41,2,FALSE)</f>
        <v>#N/A</v>
      </c>
      <c r="E976" t="e">
        <f>VLOOKUP('Reported Performance Table'!D976,'Master List'!$B$45:$C$143,2,FALSE)</f>
        <v>#N/A</v>
      </c>
      <c r="F976" t="e">
        <f>VLOOKUP('Reported Performance Table'!C976,'Master List'!$B$22:$D$42,3,FALSE)</f>
        <v>#N/A</v>
      </c>
      <c r="G976" s="100" t="e">
        <f>VLOOKUP('Reported Performance Table'!B976,'Master List'!$B$11:$D$19,3,FALSE)</f>
        <v>#N/A</v>
      </c>
      <c r="H976" t="e">
        <f t="shared" si="15"/>
        <v>#N/A</v>
      </c>
      <c r="I976" t="e">
        <f>IF(VLOOKUP('Reported Performance Table'!D976,'Master List'!$B$45:$D$143,3,FALSE)="","No",VLOOKUP('Reported Performance Table'!D976,'Master List'!$B$45:$D$143,3,FALSE))</f>
        <v>#N/A</v>
      </c>
      <c r="J976" s="178" t="str">
        <f>IF('Reported Performance Table'!D976="","",
  IF('Reported Performance Table'!E976="Yes",
   IF('Reported Performance Table'!F976="Premium","Premium_LUNA_CCT","LUNA_CCT"),
   IF('Reported Performance Table'!B976="Outdoor Luminaires",
    IF(OR('Reported Performance Table'!D976="Fuel Pump Canopy Luminaires",'Reported Performance Table'!D976="Sports Lighting"),
     IF('Reported Performance Table'!F976="Premium","Premium_Sports_and_Fuel_Pump_CCT", "Sports_and_Fuel_Pump_CCT"),
     IF('Reported Performance Table'!F976="Premium","Premium_Outdoor_CCT","Outdoor_CCT")),
    IF('Reported Performance Table'!F976="Premium","Premium_CCT","Reported_CCT"))))</f>
        <v/>
      </c>
      <c r="K976" t="str">
        <f>IF('Reported Performance Table'!D976="","",IF(J976="LUNA_CCT",VLOOKUP('Reported Performance Table'!D976,'Master List'!$B$45:$E$143,4,FALSE),"Reported_BUG"))</f>
        <v/>
      </c>
      <c r="L976" t="str">
        <f>IF('Reported Performance Table'!D976="","",IF(AND('Reported Performance Table'!$E976="Yes",OR('Reported Performance Table'!$D976='Master List'!$B$45,'Reported Performance Table'!$D976='Master List'!$B$46,'Reported Performance Table'!$D976='Master List'!$B$47,'Reported Performance Table'!$D976='Master List'!$B$49,'Reported Performance Table'!$D976='Master List'!$B$51,'Reported Performance Table'!$D976='Master List'!$B$115,'Reported Performance Table'!$D976='Master List'!$B$118,'Reported Performance Table'!$D976='Master List'!$B$142)),"LUNA_Dimming","Dimming_Capability_and_Range"))</f>
        <v/>
      </c>
    </row>
    <row r="977" spans="1:12" x14ac:dyDescent="0.25">
      <c r="A977" s="54">
        <v>984</v>
      </c>
      <c r="B977" s="55"/>
      <c r="D977" s="21" t="e">
        <f>VLOOKUP('Reported Performance Table'!C977,'Master List'!$B$22:$C$41,2,FALSE)</f>
        <v>#N/A</v>
      </c>
      <c r="E977" t="e">
        <f>VLOOKUP('Reported Performance Table'!D977,'Master List'!$B$45:$C$143,2,FALSE)</f>
        <v>#N/A</v>
      </c>
      <c r="F977" t="e">
        <f>VLOOKUP('Reported Performance Table'!C977,'Master List'!$B$22:$D$42,3,FALSE)</f>
        <v>#N/A</v>
      </c>
      <c r="G977" s="100" t="e">
        <f>VLOOKUP('Reported Performance Table'!B977,'Master List'!$B$11:$D$19,3,FALSE)</f>
        <v>#N/A</v>
      </c>
      <c r="H977" t="e">
        <f t="shared" si="15"/>
        <v>#N/A</v>
      </c>
      <c r="I977" t="e">
        <f>IF(VLOOKUP('Reported Performance Table'!D977,'Master List'!$B$45:$D$143,3,FALSE)="","No",VLOOKUP('Reported Performance Table'!D977,'Master List'!$B$45:$D$143,3,FALSE))</f>
        <v>#N/A</v>
      </c>
      <c r="J977" s="178" t="str">
        <f>IF('Reported Performance Table'!D977="","",
  IF('Reported Performance Table'!E977="Yes",
   IF('Reported Performance Table'!F977="Premium","Premium_LUNA_CCT","LUNA_CCT"),
   IF('Reported Performance Table'!B977="Outdoor Luminaires",
    IF(OR('Reported Performance Table'!D977="Fuel Pump Canopy Luminaires",'Reported Performance Table'!D977="Sports Lighting"),
     IF('Reported Performance Table'!F977="Premium","Premium_Sports_and_Fuel_Pump_CCT", "Sports_and_Fuel_Pump_CCT"),
     IF('Reported Performance Table'!F977="Premium","Premium_Outdoor_CCT","Outdoor_CCT")),
    IF('Reported Performance Table'!F977="Premium","Premium_CCT","Reported_CCT"))))</f>
        <v/>
      </c>
      <c r="K977" t="str">
        <f>IF('Reported Performance Table'!D977="","",IF(J977="LUNA_CCT",VLOOKUP('Reported Performance Table'!D977,'Master List'!$B$45:$E$143,4,FALSE),"Reported_BUG"))</f>
        <v/>
      </c>
      <c r="L977" t="str">
        <f>IF('Reported Performance Table'!D977="","",IF(AND('Reported Performance Table'!$E977="Yes",OR('Reported Performance Table'!$D977='Master List'!$B$45,'Reported Performance Table'!$D977='Master List'!$B$46,'Reported Performance Table'!$D977='Master List'!$B$47,'Reported Performance Table'!$D977='Master List'!$B$49,'Reported Performance Table'!$D977='Master List'!$B$51,'Reported Performance Table'!$D977='Master List'!$B$115,'Reported Performance Table'!$D977='Master List'!$B$118,'Reported Performance Table'!$D977='Master List'!$B$142)),"LUNA_Dimming","Dimming_Capability_and_Range"))</f>
        <v/>
      </c>
    </row>
    <row r="978" spans="1:12" x14ac:dyDescent="0.25">
      <c r="A978" s="54">
        <v>985</v>
      </c>
      <c r="B978" s="55"/>
      <c r="D978" s="21" t="e">
        <f>VLOOKUP('Reported Performance Table'!C978,'Master List'!$B$22:$C$41,2,FALSE)</f>
        <v>#N/A</v>
      </c>
      <c r="E978" t="e">
        <f>VLOOKUP('Reported Performance Table'!D978,'Master List'!$B$45:$C$143,2,FALSE)</f>
        <v>#N/A</v>
      </c>
      <c r="F978" t="e">
        <f>VLOOKUP('Reported Performance Table'!C978,'Master List'!$B$22:$D$42,3,FALSE)</f>
        <v>#N/A</v>
      </c>
      <c r="G978" s="100" t="e">
        <f>VLOOKUP('Reported Performance Table'!B978,'Master List'!$B$11:$D$19,3,FALSE)</f>
        <v>#N/A</v>
      </c>
      <c r="H978" t="e">
        <f t="shared" si="15"/>
        <v>#N/A</v>
      </c>
      <c r="I978" t="e">
        <f>IF(VLOOKUP('Reported Performance Table'!D978,'Master List'!$B$45:$D$143,3,FALSE)="","No",VLOOKUP('Reported Performance Table'!D978,'Master List'!$B$45:$D$143,3,FALSE))</f>
        <v>#N/A</v>
      </c>
      <c r="J978" s="178" t="str">
        <f>IF('Reported Performance Table'!D978="","",
  IF('Reported Performance Table'!E978="Yes",
   IF('Reported Performance Table'!F978="Premium","Premium_LUNA_CCT","LUNA_CCT"),
   IF('Reported Performance Table'!B978="Outdoor Luminaires",
    IF(OR('Reported Performance Table'!D978="Fuel Pump Canopy Luminaires",'Reported Performance Table'!D978="Sports Lighting"),
     IF('Reported Performance Table'!F978="Premium","Premium_Sports_and_Fuel_Pump_CCT", "Sports_and_Fuel_Pump_CCT"),
     IF('Reported Performance Table'!F978="Premium","Premium_Outdoor_CCT","Outdoor_CCT")),
    IF('Reported Performance Table'!F978="Premium","Premium_CCT","Reported_CCT"))))</f>
        <v/>
      </c>
      <c r="K978" t="str">
        <f>IF('Reported Performance Table'!D978="","",IF(J978="LUNA_CCT",VLOOKUP('Reported Performance Table'!D978,'Master List'!$B$45:$E$143,4,FALSE),"Reported_BUG"))</f>
        <v/>
      </c>
      <c r="L978" t="str">
        <f>IF('Reported Performance Table'!D978="","",IF(AND('Reported Performance Table'!$E978="Yes",OR('Reported Performance Table'!$D978='Master List'!$B$45,'Reported Performance Table'!$D978='Master List'!$B$46,'Reported Performance Table'!$D978='Master List'!$B$47,'Reported Performance Table'!$D978='Master List'!$B$49,'Reported Performance Table'!$D978='Master List'!$B$51,'Reported Performance Table'!$D978='Master List'!$B$115,'Reported Performance Table'!$D978='Master List'!$B$118,'Reported Performance Table'!$D978='Master List'!$B$142)),"LUNA_Dimming","Dimming_Capability_and_Range"))</f>
        <v/>
      </c>
    </row>
    <row r="979" spans="1:12" x14ac:dyDescent="0.25">
      <c r="A979" s="54">
        <v>986</v>
      </c>
      <c r="B979" s="55"/>
      <c r="D979" s="21" t="e">
        <f>VLOOKUP('Reported Performance Table'!C979,'Master List'!$B$22:$C$41,2,FALSE)</f>
        <v>#N/A</v>
      </c>
      <c r="E979" t="e">
        <f>VLOOKUP('Reported Performance Table'!D979,'Master List'!$B$45:$C$143,2,FALSE)</f>
        <v>#N/A</v>
      </c>
      <c r="F979" t="e">
        <f>VLOOKUP('Reported Performance Table'!C979,'Master List'!$B$22:$D$42,3,FALSE)</f>
        <v>#N/A</v>
      </c>
      <c r="G979" s="100" t="e">
        <f>VLOOKUP('Reported Performance Table'!B979,'Master List'!$B$11:$D$19,3,FALSE)</f>
        <v>#N/A</v>
      </c>
      <c r="H979" t="e">
        <f t="shared" si="15"/>
        <v>#N/A</v>
      </c>
      <c r="I979" t="e">
        <f>IF(VLOOKUP('Reported Performance Table'!D979,'Master List'!$B$45:$D$143,3,FALSE)="","No",VLOOKUP('Reported Performance Table'!D979,'Master List'!$B$45:$D$143,3,FALSE))</f>
        <v>#N/A</v>
      </c>
      <c r="J979" s="178" t="str">
        <f>IF('Reported Performance Table'!D979="","",
  IF('Reported Performance Table'!E979="Yes",
   IF('Reported Performance Table'!F979="Premium","Premium_LUNA_CCT","LUNA_CCT"),
   IF('Reported Performance Table'!B979="Outdoor Luminaires",
    IF(OR('Reported Performance Table'!D979="Fuel Pump Canopy Luminaires",'Reported Performance Table'!D979="Sports Lighting"),
     IF('Reported Performance Table'!F979="Premium","Premium_Sports_and_Fuel_Pump_CCT", "Sports_and_Fuel_Pump_CCT"),
     IF('Reported Performance Table'!F979="Premium","Premium_Outdoor_CCT","Outdoor_CCT")),
    IF('Reported Performance Table'!F979="Premium","Premium_CCT","Reported_CCT"))))</f>
        <v/>
      </c>
      <c r="K979" t="str">
        <f>IF('Reported Performance Table'!D979="","",IF(J979="LUNA_CCT",VLOOKUP('Reported Performance Table'!D979,'Master List'!$B$45:$E$143,4,FALSE),"Reported_BUG"))</f>
        <v/>
      </c>
      <c r="L979" t="str">
        <f>IF('Reported Performance Table'!D979="","",IF(AND('Reported Performance Table'!$E979="Yes",OR('Reported Performance Table'!$D979='Master List'!$B$45,'Reported Performance Table'!$D979='Master List'!$B$46,'Reported Performance Table'!$D979='Master List'!$B$47,'Reported Performance Table'!$D979='Master List'!$B$49,'Reported Performance Table'!$D979='Master List'!$B$51,'Reported Performance Table'!$D979='Master List'!$B$115,'Reported Performance Table'!$D979='Master List'!$B$118,'Reported Performance Table'!$D979='Master List'!$B$142)),"LUNA_Dimming","Dimming_Capability_and_Range"))</f>
        <v/>
      </c>
    </row>
    <row r="980" spans="1:12" x14ac:dyDescent="0.25">
      <c r="A980" s="54">
        <v>987</v>
      </c>
      <c r="B980" s="55"/>
      <c r="D980" s="21" t="e">
        <f>VLOOKUP('Reported Performance Table'!C980,'Master List'!$B$22:$C$41,2,FALSE)</f>
        <v>#N/A</v>
      </c>
      <c r="E980" t="e">
        <f>VLOOKUP('Reported Performance Table'!D980,'Master List'!$B$45:$C$143,2,FALSE)</f>
        <v>#N/A</v>
      </c>
      <c r="F980" t="e">
        <f>VLOOKUP('Reported Performance Table'!C980,'Master List'!$B$22:$D$42,3,FALSE)</f>
        <v>#N/A</v>
      </c>
      <c r="G980" s="100" t="e">
        <f>VLOOKUP('Reported Performance Table'!B980,'Master List'!$B$11:$D$19,3,FALSE)</f>
        <v>#N/A</v>
      </c>
      <c r="H980" t="e">
        <f t="shared" si="15"/>
        <v>#N/A</v>
      </c>
      <c r="I980" t="e">
        <f>IF(VLOOKUP('Reported Performance Table'!D980,'Master List'!$B$45:$D$143,3,FALSE)="","No",VLOOKUP('Reported Performance Table'!D980,'Master List'!$B$45:$D$143,3,FALSE))</f>
        <v>#N/A</v>
      </c>
      <c r="J980" s="178" t="str">
        <f>IF('Reported Performance Table'!D980="","",
  IF('Reported Performance Table'!E980="Yes",
   IF('Reported Performance Table'!F980="Premium","Premium_LUNA_CCT","LUNA_CCT"),
   IF('Reported Performance Table'!B980="Outdoor Luminaires",
    IF(OR('Reported Performance Table'!D980="Fuel Pump Canopy Luminaires",'Reported Performance Table'!D980="Sports Lighting"),
     IF('Reported Performance Table'!F980="Premium","Premium_Sports_and_Fuel_Pump_CCT", "Sports_and_Fuel_Pump_CCT"),
     IF('Reported Performance Table'!F980="Premium","Premium_Outdoor_CCT","Outdoor_CCT")),
    IF('Reported Performance Table'!F980="Premium","Premium_CCT","Reported_CCT"))))</f>
        <v/>
      </c>
      <c r="K980" t="str">
        <f>IF('Reported Performance Table'!D980="","",IF(J980="LUNA_CCT",VLOOKUP('Reported Performance Table'!D980,'Master List'!$B$45:$E$143,4,FALSE),"Reported_BUG"))</f>
        <v/>
      </c>
      <c r="L980" t="str">
        <f>IF('Reported Performance Table'!D980="","",IF(AND('Reported Performance Table'!$E980="Yes",OR('Reported Performance Table'!$D980='Master List'!$B$45,'Reported Performance Table'!$D980='Master List'!$B$46,'Reported Performance Table'!$D980='Master List'!$B$47,'Reported Performance Table'!$D980='Master List'!$B$49,'Reported Performance Table'!$D980='Master List'!$B$51,'Reported Performance Table'!$D980='Master List'!$B$115,'Reported Performance Table'!$D980='Master List'!$B$118,'Reported Performance Table'!$D980='Master List'!$B$142)),"LUNA_Dimming","Dimming_Capability_and_Range"))</f>
        <v/>
      </c>
    </row>
    <row r="981" spans="1:12" x14ac:dyDescent="0.25">
      <c r="A981" s="54">
        <v>988</v>
      </c>
      <c r="B981" s="55"/>
      <c r="D981" s="21" t="e">
        <f>VLOOKUP('Reported Performance Table'!C981,'Master List'!$B$22:$C$41,2,FALSE)</f>
        <v>#N/A</v>
      </c>
      <c r="E981" t="e">
        <f>VLOOKUP('Reported Performance Table'!D981,'Master List'!$B$45:$C$143,2,FALSE)</f>
        <v>#N/A</v>
      </c>
      <c r="F981" t="e">
        <f>VLOOKUP('Reported Performance Table'!C981,'Master List'!$B$22:$D$42,3,FALSE)</f>
        <v>#N/A</v>
      </c>
      <c r="G981" s="100" t="e">
        <f>VLOOKUP('Reported Performance Table'!B981,'Master List'!$B$11:$D$19,3,FALSE)</f>
        <v>#N/A</v>
      </c>
      <c r="H981" t="e">
        <f t="shared" si="15"/>
        <v>#N/A</v>
      </c>
      <c r="I981" t="e">
        <f>IF(VLOOKUP('Reported Performance Table'!D981,'Master List'!$B$45:$D$143,3,FALSE)="","No",VLOOKUP('Reported Performance Table'!D981,'Master List'!$B$45:$D$143,3,FALSE))</f>
        <v>#N/A</v>
      </c>
      <c r="J981" s="178" t="str">
        <f>IF('Reported Performance Table'!D981="","",
  IF('Reported Performance Table'!E981="Yes",
   IF('Reported Performance Table'!F981="Premium","Premium_LUNA_CCT","LUNA_CCT"),
   IF('Reported Performance Table'!B981="Outdoor Luminaires",
    IF(OR('Reported Performance Table'!D981="Fuel Pump Canopy Luminaires",'Reported Performance Table'!D981="Sports Lighting"),
     IF('Reported Performance Table'!F981="Premium","Premium_Sports_and_Fuel_Pump_CCT", "Sports_and_Fuel_Pump_CCT"),
     IF('Reported Performance Table'!F981="Premium","Premium_Outdoor_CCT","Outdoor_CCT")),
    IF('Reported Performance Table'!F981="Premium","Premium_CCT","Reported_CCT"))))</f>
        <v/>
      </c>
      <c r="K981" t="str">
        <f>IF('Reported Performance Table'!D981="","",IF(J981="LUNA_CCT",VLOOKUP('Reported Performance Table'!D981,'Master List'!$B$45:$E$143,4,FALSE),"Reported_BUG"))</f>
        <v/>
      </c>
      <c r="L981" t="str">
        <f>IF('Reported Performance Table'!D981="","",IF(AND('Reported Performance Table'!$E981="Yes",OR('Reported Performance Table'!$D981='Master List'!$B$45,'Reported Performance Table'!$D981='Master List'!$B$46,'Reported Performance Table'!$D981='Master List'!$B$47,'Reported Performance Table'!$D981='Master List'!$B$49,'Reported Performance Table'!$D981='Master List'!$B$51,'Reported Performance Table'!$D981='Master List'!$B$115,'Reported Performance Table'!$D981='Master List'!$B$118,'Reported Performance Table'!$D981='Master List'!$B$142)),"LUNA_Dimming","Dimming_Capability_and_Range"))</f>
        <v/>
      </c>
    </row>
    <row r="982" spans="1:12" x14ac:dyDescent="0.25">
      <c r="A982" s="54">
        <v>989</v>
      </c>
      <c r="B982" s="55"/>
      <c r="D982" s="21" t="e">
        <f>VLOOKUP('Reported Performance Table'!C982,'Master List'!$B$22:$C$41,2,FALSE)</f>
        <v>#N/A</v>
      </c>
      <c r="E982" t="e">
        <f>VLOOKUP('Reported Performance Table'!D982,'Master List'!$B$45:$C$143,2,FALSE)</f>
        <v>#N/A</v>
      </c>
      <c r="F982" t="e">
        <f>VLOOKUP('Reported Performance Table'!C982,'Master List'!$B$22:$D$42,3,FALSE)</f>
        <v>#N/A</v>
      </c>
      <c r="G982" s="100" t="e">
        <f>VLOOKUP('Reported Performance Table'!B982,'Master List'!$B$11:$D$19,3,FALSE)</f>
        <v>#N/A</v>
      </c>
      <c r="H982" t="e">
        <f t="shared" si="15"/>
        <v>#N/A</v>
      </c>
      <c r="I982" t="e">
        <f>IF(VLOOKUP('Reported Performance Table'!D982,'Master List'!$B$45:$D$143,3,FALSE)="","No",VLOOKUP('Reported Performance Table'!D982,'Master List'!$B$45:$D$143,3,FALSE))</f>
        <v>#N/A</v>
      </c>
      <c r="J982" s="178" t="str">
        <f>IF('Reported Performance Table'!D982="","",
  IF('Reported Performance Table'!E982="Yes",
   IF('Reported Performance Table'!F982="Premium","Premium_LUNA_CCT","LUNA_CCT"),
   IF('Reported Performance Table'!B982="Outdoor Luminaires",
    IF(OR('Reported Performance Table'!D982="Fuel Pump Canopy Luminaires",'Reported Performance Table'!D982="Sports Lighting"),
     IF('Reported Performance Table'!F982="Premium","Premium_Sports_and_Fuel_Pump_CCT", "Sports_and_Fuel_Pump_CCT"),
     IF('Reported Performance Table'!F982="Premium","Premium_Outdoor_CCT","Outdoor_CCT")),
    IF('Reported Performance Table'!F982="Premium","Premium_CCT","Reported_CCT"))))</f>
        <v/>
      </c>
      <c r="K982" t="str">
        <f>IF('Reported Performance Table'!D982="","",IF(J982="LUNA_CCT",VLOOKUP('Reported Performance Table'!D982,'Master List'!$B$45:$E$143,4,FALSE),"Reported_BUG"))</f>
        <v/>
      </c>
      <c r="L982" t="str">
        <f>IF('Reported Performance Table'!D982="","",IF(AND('Reported Performance Table'!$E982="Yes",OR('Reported Performance Table'!$D982='Master List'!$B$45,'Reported Performance Table'!$D982='Master List'!$B$46,'Reported Performance Table'!$D982='Master List'!$B$47,'Reported Performance Table'!$D982='Master List'!$B$49,'Reported Performance Table'!$D982='Master List'!$B$51,'Reported Performance Table'!$D982='Master List'!$B$115,'Reported Performance Table'!$D982='Master List'!$B$118,'Reported Performance Table'!$D982='Master List'!$B$142)),"LUNA_Dimming","Dimming_Capability_and_Range"))</f>
        <v/>
      </c>
    </row>
    <row r="983" spans="1:12" x14ac:dyDescent="0.25">
      <c r="A983" s="54">
        <v>990</v>
      </c>
      <c r="B983" s="55"/>
      <c r="D983" s="21" t="e">
        <f>VLOOKUP('Reported Performance Table'!C983,'Master List'!$B$22:$C$41,2,FALSE)</f>
        <v>#N/A</v>
      </c>
      <c r="E983" t="e">
        <f>VLOOKUP('Reported Performance Table'!D983,'Master List'!$B$45:$C$143,2,FALSE)</f>
        <v>#N/A</v>
      </c>
      <c r="F983" t="e">
        <f>VLOOKUP('Reported Performance Table'!C983,'Master List'!$B$22:$D$42,3,FALSE)</f>
        <v>#N/A</v>
      </c>
      <c r="G983" s="100" t="e">
        <f>VLOOKUP('Reported Performance Table'!B983,'Master List'!$B$11:$D$19,3,FALSE)</f>
        <v>#N/A</v>
      </c>
      <c r="H983" t="e">
        <f t="shared" si="15"/>
        <v>#N/A</v>
      </c>
      <c r="I983" t="e">
        <f>IF(VLOOKUP('Reported Performance Table'!D983,'Master List'!$B$45:$D$143,3,FALSE)="","No",VLOOKUP('Reported Performance Table'!D983,'Master List'!$B$45:$D$143,3,FALSE))</f>
        <v>#N/A</v>
      </c>
      <c r="J983" s="178" t="str">
        <f>IF('Reported Performance Table'!D983="","",
  IF('Reported Performance Table'!E983="Yes",
   IF('Reported Performance Table'!F983="Premium","Premium_LUNA_CCT","LUNA_CCT"),
   IF('Reported Performance Table'!B983="Outdoor Luminaires",
    IF(OR('Reported Performance Table'!D983="Fuel Pump Canopy Luminaires",'Reported Performance Table'!D983="Sports Lighting"),
     IF('Reported Performance Table'!F983="Premium","Premium_Sports_and_Fuel_Pump_CCT", "Sports_and_Fuel_Pump_CCT"),
     IF('Reported Performance Table'!F983="Premium","Premium_Outdoor_CCT","Outdoor_CCT")),
    IF('Reported Performance Table'!F983="Premium","Premium_CCT","Reported_CCT"))))</f>
        <v/>
      </c>
      <c r="K983" t="str">
        <f>IF('Reported Performance Table'!D983="","",IF(J983="LUNA_CCT",VLOOKUP('Reported Performance Table'!D983,'Master List'!$B$45:$E$143,4,FALSE),"Reported_BUG"))</f>
        <v/>
      </c>
      <c r="L983" t="str">
        <f>IF('Reported Performance Table'!D983="","",IF(AND('Reported Performance Table'!$E983="Yes",OR('Reported Performance Table'!$D983='Master List'!$B$45,'Reported Performance Table'!$D983='Master List'!$B$46,'Reported Performance Table'!$D983='Master List'!$B$47,'Reported Performance Table'!$D983='Master List'!$B$49,'Reported Performance Table'!$D983='Master List'!$B$51,'Reported Performance Table'!$D983='Master List'!$B$115,'Reported Performance Table'!$D983='Master List'!$B$118,'Reported Performance Table'!$D983='Master List'!$B$142)),"LUNA_Dimming","Dimming_Capability_and_Range"))</f>
        <v/>
      </c>
    </row>
    <row r="984" spans="1:12" x14ac:dyDescent="0.25">
      <c r="A984" s="54">
        <v>991</v>
      </c>
      <c r="B984" s="55"/>
      <c r="D984" s="21" t="e">
        <f>VLOOKUP('Reported Performance Table'!C984,'Master List'!$B$22:$C$41,2,FALSE)</f>
        <v>#N/A</v>
      </c>
      <c r="E984" t="e">
        <f>VLOOKUP('Reported Performance Table'!D984,'Master List'!$B$45:$C$143,2,FALSE)</f>
        <v>#N/A</v>
      </c>
      <c r="F984" t="e">
        <f>VLOOKUP('Reported Performance Table'!C984,'Master List'!$B$22:$D$42,3,FALSE)</f>
        <v>#N/A</v>
      </c>
      <c r="G984" s="100" t="e">
        <f>VLOOKUP('Reported Performance Table'!B984,'Master List'!$B$11:$D$19,3,FALSE)</f>
        <v>#N/A</v>
      </c>
      <c r="H984" t="e">
        <f t="shared" si="15"/>
        <v>#N/A</v>
      </c>
      <c r="I984" t="e">
        <f>IF(VLOOKUP('Reported Performance Table'!D984,'Master List'!$B$45:$D$143,3,FALSE)="","No",VLOOKUP('Reported Performance Table'!D984,'Master List'!$B$45:$D$143,3,FALSE))</f>
        <v>#N/A</v>
      </c>
      <c r="J984" s="178" t="str">
        <f>IF('Reported Performance Table'!D984="","",
  IF('Reported Performance Table'!E984="Yes",
   IF('Reported Performance Table'!F984="Premium","Premium_LUNA_CCT","LUNA_CCT"),
   IF('Reported Performance Table'!B984="Outdoor Luminaires",
    IF(OR('Reported Performance Table'!D984="Fuel Pump Canopy Luminaires",'Reported Performance Table'!D984="Sports Lighting"),
     IF('Reported Performance Table'!F984="Premium","Premium_Sports_and_Fuel_Pump_CCT", "Sports_and_Fuel_Pump_CCT"),
     IF('Reported Performance Table'!F984="Premium","Premium_Outdoor_CCT","Outdoor_CCT")),
    IF('Reported Performance Table'!F984="Premium","Premium_CCT","Reported_CCT"))))</f>
        <v/>
      </c>
      <c r="K984" t="str">
        <f>IF('Reported Performance Table'!D984="","",IF(J984="LUNA_CCT",VLOOKUP('Reported Performance Table'!D984,'Master List'!$B$45:$E$143,4,FALSE),"Reported_BUG"))</f>
        <v/>
      </c>
      <c r="L984" t="str">
        <f>IF('Reported Performance Table'!D984="","",IF(AND('Reported Performance Table'!$E984="Yes",OR('Reported Performance Table'!$D984='Master List'!$B$45,'Reported Performance Table'!$D984='Master List'!$B$46,'Reported Performance Table'!$D984='Master List'!$B$47,'Reported Performance Table'!$D984='Master List'!$B$49,'Reported Performance Table'!$D984='Master List'!$B$51,'Reported Performance Table'!$D984='Master List'!$B$115,'Reported Performance Table'!$D984='Master List'!$B$118,'Reported Performance Table'!$D984='Master List'!$B$142)),"LUNA_Dimming","Dimming_Capability_and_Range"))</f>
        <v/>
      </c>
    </row>
    <row r="985" spans="1:12" x14ac:dyDescent="0.25">
      <c r="A985" s="54">
        <v>992</v>
      </c>
      <c r="B985" s="55"/>
      <c r="D985" s="21" t="e">
        <f>VLOOKUP('Reported Performance Table'!C985,'Master List'!$B$22:$C$41,2,FALSE)</f>
        <v>#N/A</v>
      </c>
      <c r="E985" t="e">
        <f>VLOOKUP('Reported Performance Table'!D985,'Master List'!$B$45:$C$143,2,FALSE)</f>
        <v>#N/A</v>
      </c>
      <c r="F985" t="e">
        <f>VLOOKUP('Reported Performance Table'!C985,'Master List'!$B$22:$D$42,3,FALSE)</f>
        <v>#N/A</v>
      </c>
      <c r="G985" s="100" t="e">
        <f>VLOOKUP('Reported Performance Table'!B985,'Master List'!$B$11:$D$19,3,FALSE)</f>
        <v>#N/A</v>
      </c>
      <c r="H985" t="e">
        <f t="shared" si="15"/>
        <v>#N/A</v>
      </c>
      <c r="I985" t="e">
        <f>IF(VLOOKUP('Reported Performance Table'!D985,'Master List'!$B$45:$D$143,3,FALSE)="","No",VLOOKUP('Reported Performance Table'!D985,'Master List'!$B$45:$D$143,3,FALSE))</f>
        <v>#N/A</v>
      </c>
      <c r="J985" s="178" t="str">
        <f>IF('Reported Performance Table'!D985="","",
  IF('Reported Performance Table'!E985="Yes",
   IF('Reported Performance Table'!F985="Premium","Premium_LUNA_CCT","LUNA_CCT"),
   IF('Reported Performance Table'!B985="Outdoor Luminaires",
    IF(OR('Reported Performance Table'!D985="Fuel Pump Canopy Luminaires",'Reported Performance Table'!D985="Sports Lighting"),
     IF('Reported Performance Table'!F985="Premium","Premium_Sports_and_Fuel_Pump_CCT", "Sports_and_Fuel_Pump_CCT"),
     IF('Reported Performance Table'!F985="Premium","Premium_Outdoor_CCT","Outdoor_CCT")),
    IF('Reported Performance Table'!F985="Premium","Premium_CCT","Reported_CCT"))))</f>
        <v/>
      </c>
      <c r="K985" t="str">
        <f>IF('Reported Performance Table'!D985="","",IF(J985="LUNA_CCT",VLOOKUP('Reported Performance Table'!D985,'Master List'!$B$45:$E$143,4,FALSE),"Reported_BUG"))</f>
        <v/>
      </c>
      <c r="L985" t="str">
        <f>IF('Reported Performance Table'!D985="","",IF(AND('Reported Performance Table'!$E985="Yes",OR('Reported Performance Table'!$D985='Master List'!$B$45,'Reported Performance Table'!$D985='Master List'!$B$46,'Reported Performance Table'!$D985='Master List'!$B$47,'Reported Performance Table'!$D985='Master List'!$B$49,'Reported Performance Table'!$D985='Master List'!$B$51,'Reported Performance Table'!$D985='Master List'!$B$115,'Reported Performance Table'!$D985='Master List'!$B$118,'Reported Performance Table'!$D985='Master List'!$B$142)),"LUNA_Dimming","Dimming_Capability_and_Range"))</f>
        <v/>
      </c>
    </row>
    <row r="986" spans="1:12" x14ac:dyDescent="0.25">
      <c r="A986" s="54">
        <v>993</v>
      </c>
      <c r="B986" s="55"/>
      <c r="D986" s="21" t="e">
        <f>VLOOKUP('Reported Performance Table'!C986,'Master List'!$B$22:$C$41,2,FALSE)</f>
        <v>#N/A</v>
      </c>
      <c r="E986" t="e">
        <f>VLOOKUP('Reported Performance Table'!D986,'Master List'!$B$45:$C$143,2,FALSE)</f>
        <v>#N/A</v>
      </c>
      <c r="F986" t="e">
        <f>VLOOKUP('Reported Performance Table'!C986,'Master List'!$B$22:$D$42,3,FALSE)</f>
        <v>#N/A</v>
      </c>
      <c r="G986" s="100" t="e">
        <f>VLOOKUP('Reported Performance Table'!B986,'Master List'!$B$11:$D$19,3,FALSE)</f>
        <v>#N/A</v>
      </c>
      <c r="H986" t="e">
        <f t="shared" si="15"/>
        <v>#N/A</v>
      </c>
      <c r="I986" t="e">
        <f>IF(VLOOKUP('Reported Performance Table'!D986,'Master List'!$B$45:$D$143,3,FALSE)="","No",VLOOKUP('Reported Performance Table'!D986,'Master List'!$B$45:$D$143,3,FALSE))</f>
        <v>#N/A</v>
      </c>
      <c r="J986" s="178" t="str">
        <f>IF('Reported Performance Table'!D986="","",
  IF('Reported Performance Table'!E986="Yes",
   IF('Reported Performance Table'!F986="Premium","Premium_LUNA_CCT","LUNA_CCT"),
   IF('Reported Performance Table'!B986="Outdoor Luminaires",
    IF(OR('Reported Performance Table'!D986="Fuel Pump Canopy Luminaires",'Reported Performance Table'!D986="Sports Lighting"),
     IF('Reported Performance Table'!F986="Premium","Premium_Sports_and_Fuel_Pump_CCT", "Sports_and_Fuel_Pump_CCT"),
     IF('Reported Performance Table'!F986="Premium","Premium_Outdoor_CCT","Outdoor_CCT")),
    IF('Reported Performance Table'!F986="Premium","Premium_CCT","Reported_CCT"))))</f>
        <v/>
      </c>
      <c r="K986" t="str">
        <f>IF('Reported Performance Table'!D986="","",IF(J986="LUNA_CCT",VLOOKUP('Reported Performance Table'!D986,'Master List'!$B$45:$E$143,4,FALSE),"Reported_BUG"))</f>
        <v/>
      </c>
      <c r="L986" t="str">
        <f>IF('Reported Performance Table'!D986="","",IF(AND('Reported Performance Table'!$E986="Yes",OR('Reported Performance Table'!$D986='Master List'!$B$45,'Reported Performance Table'!$D986='Master List'!$B$46,'Reported Performance Table'!$D986='Master List'!$B$47,'Reported Performance Table'!$D986='Master List'!$B$49,'Reported Performance Table'!$D986='Master List'!$B$51,'Reported Performance Table'!$D986='Master List'!$B$115,'Reported Performance Table'!$D986='Master List'!$B$118,'Reported Performance Table'!$D986='Master List'!$B$142)),"LUNA_Dimming","Dimming_Capability_and_Range"))</f>
        <v/>
      </c>
    </row>
    <row r="987" spans="1:12" x14ac:dyDescent="0.25">
      <c r="A987" s="54">
        <v>994</v>
      </c>
      <c r="B987" s="55"/>
      <c r="D987" s="21" t="e">
        <f>VLOOKUP('Reported Performance Table'!C987,'Master List'!$B$22:$C$41,2,FALSE)</f>
        <v>#N/A</v>
      </c>
      <c r="E987" t="e">
        <f>VLOOKUP('Reported Performance Table'!D987,'Master List'!$B$45:$C$143,2,FALSE)</f>
        <v>#N/A</v>
      </c>
      <c r="F987" t="e">
        <f>VLOOKUP('Reported Performance Table'!C987,'Master List'!$B$22:$D$42,3,FALSE)</f>
        <v>#N/A</v>
      </c>
      <c r="G987" s="100" t="e">
        <f>VLOOKUP('Reported Performance Table'!B987,'Master List'!$B$11:$D$19,3,FALSE)</f>
        <v>#N/A</v>
      </c>
      <c r="H987" t="e">
        <f t="shared" si="15"/>
        <v>#N/A</v>
      </c>
      <c r="I987" t="e">
        <f>IF(VLOOKUP('Reported Performance Table'!D987,'Master List'!$B$45:$D$143,3,FALSE)="","No",VLOOKUP('Reported Performance Table'!D987,'Master List'!$B$45:$D$143,3,FALSE))</f>
        <v>#N/A</v>
      </c>
      <c r="J987" s="178" t="str">
        <f>IF('Reported Performance Table'!D987="","",
  IF('Reported Performance Table'!E987="Yes",
   IF('Reported Performance Table'!F987="Premium","Premium_LUNA_CCT","LUNA_CCT"),
   IF('Reported Performance Table'!B987="Outdoor Luminaires",
    IF(OR('Reported Performance Table'!D987="Fuel Pump Canopy Luminaires",'Reported Performance Table'!D987="Sports Lighting"),
     IF('Reported Performance Table'!F987="Premium","Premium_Sports_and_Fuel_Pump_CCT", "Sports_and_Fuel_Pump_CCT"),
     IF('Reported Performance Table'!F987="Premium","Premium_Outdoor_CCT","Outdoor_CCT")),
    IF('Reported Performance Table'!F987="Premium","Premium_CCT","Reported_CCT"))))</f>
        <v/>
      </c>
      <c r="K987" t="str">
        <f>IF('Reported Performance Table'!D987="","",IF(J987="LUNA_CCT",VLOOKUP('Reported Performance Table'!D987,'Master List'!$B$45:$E$143,4,FALSE),"Reported_BUG"))</f>
        <v/>
      </c>
      <c r="L987" t="str">
        <f>IF('Reported Performance Table'!D987="","",IF(AND('Reported Performance Table'!$E987="Yes",OR('Reported Performance Table'!$D987='Master List'!$B$45,'Reported Performance Table'!$D987='Master List'!$B$46,'Reported Performance Table'!$D987='Master List'!$B$47,'Reported Performance Table'!$D987='Master List'!$B$49,'Reported Performance Table'!$D987='Master List'!$B$51,'Reported Performance Table'!$D987='Master List'!$B$115,'Reported Performance Table'!$D987='Master List'!$B$118,'Reported Performance Table'!$D987='Master List'!$B$142)),"LUNA_Dimming","Dimming_Capability_and_Range"))</f>
        <v/>
      </c>
    </row>
    <row r="988" spans="1:12" x14ac:dyDescent="0.25">
      <c r="A988" s="54">
        <v>995</v>
      </c>
      <c r="B988" s="55"/>
      <c r="D988" s="21" t="e">
        <f>VLOOKUP('Reported Performance Table'!C988,'Master List'!$B$22:$C$41,2,FALSE)</f>
        <v>#N/A</v>
      </c>
      <c r="E988" t="e">
        <f>VLOOKUP('Reported Performance Table'!D988,'Master List'!$B$45:$C$143,2,FALSE)</f>
        <v>#N/A</v>
      </c>
      <c r="F988" t="e">
        <f>VLOOKUP('Reported Performance Table'!C988,'Master List'!$B$22:$D$42,3,FALSE)</f>
        <v>#N/A</v>
      </c>
      <c r="G988" s="100" t="e">
        <f>VLOOKUP('Reported Performance Table'!B988,'Master List'!$B$11:$D$19,3,FALSE)</f>
        <v>#N/A</v>
      </c>
      <c r="H988" t="e">
        <f t="shared" si="15"/>
        <v>#N/A</v>
      </c>
      <c r="I988" t="e">
        <f>IF(VLOOKUP('Reported Performance Table'!D988,'Master List'!$B$45:$D$143,3,FALSE)="","No",VLOOKUP('Reported Performance Table'!D988,'Master List'!$B$45:$D$143,3,FALSE))</f>
        <v>#N/A</v>
      </c>
      <c r="J988" s="178" t="str">
        <f>IF('Reported Performance Table'!D988="","",
  IF('Reported Performance Table'!E988="Yes",
   IF('Reported Performance Table'!F988="Premium","Premium_LUNA_CCT","LUNA_CCT"),
   IF('Reported Performance Table'!B988="Outdoor Luminaires",
    IF(OR('Reported Performance Table'!D988="Fuel Pump Canopy Luminaires",'Reported Performance Table'!D988="Sports Lighting"),
     IF('Reported Performance Table'!F988="Premium","Premium_Sports_and_Fuel_Pump_CCT", "Sports_and_Fuel_Pump_CCT"),
     IF('Reported Performance Table'!F988="Premium","Premium_Outdoor_CCT","Outdoor_CCT")),
    IF('Reported Performance Table'!F988="Premium","Premium_CCT","Reported_CCT"))))</f>
        <v/>
      </c>
      <c r="K988" t="str">
        <f>IF('Reported Performance Table'!D988="","",IF(J988="LUNA_CCT",VLOOKUP('Reported Performance Table'!D988,'Master List'!$B$45:$E$143,4,FALSE),"Reported_BUG"))</f>
        <v/>
      </c>
      <c r="L988" t="str">
        <f>IF('Reported Performance Table'!D988="","",IF(AND('Reported Performance Table'!$E988="Yes",OR('Reported Performance Table'!$D988='Master List'!$B$45,'Reported Performance Table'!$D988='Master List'!$B$46,'Reported Performance Table'!$D988='Master List'!$B$47,'Reported Performance Table'!$D988='Master List'!$B$49,'Reported Performance Table'!$D988='Master List'!$B$51,'Reported Performance Table'!$D988='Master List'!$B$115,'Reported Performance Table'!$D988='Master List'!$B$118,'Reported Performance Table'!$D988='Master List'!$B$142)),"LUNA_Dimming","Dimming_Capability_and_Range"))</f>
        <v/>
      </c>
    </row>
    <row r="989" spans="1:12" x14ac:dyDescent="0.25">
      <c r="A989" s="54">
        <v>996</v>
      </c>
      <c r="B989" s="55"/>
      <c r="D989" s="21" t="e">
        <f>VLOOKUP('Reported Performance Table'!C989,'Master List'!$B$22:$C$41,2,FALSE)</f>
        <v>#N/A</v>
      </c>
      <c r="E989" t="e">
        <f>VLOOKUP('Reported Performance Table'!D989,'Master List'!$B$45:$C$143,2,FALSE)</f>
        <v>#N/A</v>
      </c>
      <c r="F989" t="e">
        <f>VLOOKUP('Reported Performance Table'!C989,'Master List'!$B$22:$D$42,3,FALSE)</f>
        <v>#N/A</v>
      </c>
      <c r="G989" s="100" t="e">
        <f>VLOOKUP('Reported Performance Table'!B989,'Master List'!$B$11:$D$19,3,FALSE)</f>
        <v>#N/A</v>
      </c>
      <c r="H989" t="e">
        <f t="shared" si="15"/>
        <v>#N/A</v>
      </c>
      <c r="I989" t="e">
        <f>IF(VLOOKUP('Reported Performance Table'!D989,'Master List'!$B$45:$D$143,3,FALSE)="","No",VLOOKUP('Reported Performance Table'!D989,'Master List'!$B$45:$D$143,3,FALSE))</f>
        <v>#N/A</v>
      </c>
      <c r="J989" s="178" t="str">
        <f>IF('Reported Performance Table'!D989="","",
  IF('Reported Performance Table'!E989="Yes",
   IF('Reported Performance Table'!F989="Premium","Premium_LUNA_CCT","LUNA_CCT"),
   IF('Reported Performance Table'!B989="Outdoor Luminaires",
    IF(OR('Reported Performance Table'!D989="Fuel Pump Canopy Luminaires",'Reported Performance Table'!D989="Sports Lighting"),
     IF('Reported Performance Table'!F989="Premium","Premium_Sports_and_Fuel_Pump_CCT", "Sports_and_Fuel_Pump_CCT"),
     IF('Reported Performance Table'!F989="Premium","Premium_Outdoor_CCT","Outdoor_CCT")),
    IF('Reported Performance Table'!F989="Premium","Premium_CCT","Reported_CCT"))))</f>
        <v/>
      </c>
      <c r="K989" t="str">
        <f>IF('Reported Performance Table'!D989="","",IF(J989="LUNA_CCT",VLOOKUP('Reported Performance Table'!D989,'Master List'!$B$45:$E$143,4,FALSE),"Reported_BUG"))</f>
        <v/>
      </c>
      <c r="L989" t="str">
        <f>IF('Reported Performance Table'!D989="","",IF(AND('Reported Performance Table'!$E989="Yes",OR('Reported Performance Table'!$D989='Master List'!$B$45,'Reported Performance Table'!$D989='Master List'!$B$46,'Reported Performance Table'!$D989='Master List'!$B$47,'Reported Performance Table'!$D989='Master List'!$B$49,'Reported Performance Table'!$D989='Master List'!$B$51,'Reported Performance Table'!$D989='Master List'!$B$115,'Reported Performance Table'!$D989='Master List'!$B$118,'Reported Performance Table'!$D989='Master List'!$B$142)),"LUNA_Dimming","Dimming_Capability_and_Range"))</f>
        <v/>
      </c>
    </row>
    <row r="990" spans="1:12" x14ac:dyDescent="0.25">
      <c r="A990" s="54">
        <v>997</v>
      </c>
      <c r="B990" s="55"/>
      <c r="D990" s="21" t="e">
        <f>VLOOKUP('Reported Performance Table'!C990,'Master List'!$B$22:$C$41,2,FALSE)</f>
        <v>#N/A</v>
      </c>
      <c r="E990" t="e">
        <f>VLOOKUP('Reported Performance Table'!D990,'Master List'!$B$45:$C$143,2,FALSE)</f>
        <v>#N/A</v>
      </c>
      <c r="F990" t="e">
        <f>VLOOKUP('Reported Performance Table'!C990,'Master List'!$B$22:$D$42,3,FALSE)</f>
        <v>#N/A</v>
      </c>
      <c r="G990" s="100" t="e">
        <f>VLOOKUP('Reported Performance Table'!B990,'Master List'!$B$11:$D$19,3,FALSE)</f>
        <v>#N/A</v>
      </c>
      <c r="H990" t="e">
        <f t="shared" si="15"/>
        <v>#N/A</v>
      </c>
      <c r="I990" t="e">
        <f>IF(VLOOKUP('Reported Performance Table'!D990,'Master List'!$B$45:$D$143,3,FALSE)="","No",VLOOKUP('Reported Performance Table'!D990,'Master List'!$B$45:$D$143,3,FALSE))</f>
        <v>#N/A</v>
      </c>
      <c r="J990" s="178" t="str">
        <f>IF('Reported Performance Table'!D990="","",
  IF('Reported Performance Table'!E990="Yes",
   IF('Reported Performance Table'!F990="Premium","Premium_LUNA_CCT","LUNA_CCT"),
   IF('Reported Performance Table'!B990="Outdoor Luminaires",
    IF(OR('Reported Performance Table'!D990="Fuel Pump Canopy Luminaires",'Reported Performance Table'!D990="Sports Lighting"),
     IF('Reported Performance Table'!F990="Premium","Premium_Sports_and_Fuel_Pump_CCT", "Sports_and_Fuel_Pump_CCT"),
     IF('Reported Performance Table'!F990="Premium","Premium_Outdoor_CCT","Outdoor_CCT")),
    IF('Reported Performance Table'!F990="Premium","Premium_CCT","Reported_CCT"))))</f>
        <v/>
      </c>
      <c r="K990" t="str">
        <f>IF('Reported Performance Table'!D990="","",IF(J990="LUNA_CCT",VLOOKUP('Reported Performance Table'!D990,'Master List'!$B$45:$E$143,4,FALSE),"Reported_BUG"))</f>
        <v/>
      </c>
      <c r="L990" t="str">
        <f>IF('Reported Performance Table'!D990="","",IF(AND('Reported Performance Table'!$E990="Yes",OR('Reported Performance Table'!$D990='Master List'!$B$45,'Reported Performance Table'!$D990='Master List'!$B$46,'Reported Performance Table'!$D990='Master List'!$B$47,'Reported Performance Table'!$D990='Master List'!$B$49,'Reported Performance Table'!$D990='Master List'!$B$51,'Reported Performance Table'!$D990='Master List'!$B$115,'Reported Performance Table'!$D990='Master List'!$B$118,'Reported Performance Table'!$D990='Master List'!$B$142)),"LUNA_Dimming","Dimming_Capability_and_Range"))</f>
        <v/>
      </c>
    </row>
    <row r="991" spans="1:12" x14ac:dyDescent="0.25">
      <c r="A991" s="54">
        <v>998</v>
      </c>
      <c r="B991" s="55"/>
      <c r="D991" s="21" t="e">
        <f>VLOOKUP('Reported Performance Table'!C991,'Master List'!$B$22:$C$41,2,FALSE)</f>
        <v>#N/A</v>
      </c>
      <c r="E991" t="e">
        <f>VLOOKUP('Reported Performance Table'!D991,'Master List'!$B$45:$C$143,2,FALSE)</f>
        <v>#N/A</v>
      </c>
      <c r="F991" t="e">
        <f>VLOOKUP('Reported Performance Table'!C991,'Master List'!$B$22:$D$42,3,FALSE)</f>
        <v>#N/A</v>
      </c>
      <c r="G991" s="100" t="e">
        <f>VLOOKUP('Reported Performance Table'!B991,'Master List'!$B$11:$D$19,3,FALSE)</f>
        <v>#N/A</v>
      </c>
      <c r="H991" t="e">
        <f t="shared" si="15"/>
        <v>#N/A</v>
      </c>
      <c r="I991" t="e">
        <f>IF(VLOOKUP('Reported Performance Table'!D991,'Master List'!$B$45:$D$143,3,FALSE)="","No",VLOOKUP('Reported Performance Table'!D991,'Master List'!$B$45:$D$143,3,FALSE))</f>
        <v>#N/A</v>
      </c>
      <c r="J991" s="178" t="str">
        <f>IF('Reported Performance Table'!D991="","",
  IF('Reported Performance Table'!E991="Yes",
   IF('Reported Performance Table'!F991="Premium","Premium_LUNA_CCT","LUNA_CCT"),
   IF('Reported Performance Table'!B991="Outdoor Luminaires",
    IF(OR('Reported Performance Table'!D991="Fuel Pump Canopy Luminaires",'Reported Performance Table'!D991="Sports Lighting"),
     IF('Reported Performance Table'!F991="Premium","Premium_Sports_and_Fuel_Pump_CCT", "Sports_and_Fuel_Pump_CCT"),
     IF('Reported Performance Table'!F991="Premium","Premium_Outdoor_CCT","Outdoor_CCT")),
    IF('Reported Performance Table'!F991="Premium","Premium_CCT","Reported_CCT"))))</f>
        <v/>
      </c>
      <c r="K991" t="str">
        <f>IF('Reported Performance Table'!D991="","",IF(J991="LUNA_CCT",VLOOKUP('Reported Performance Table'!D991,'Master List'!$B$45:$E$143,4,FALSE),"Reported_BUG"))</f>
        <v/>
      </c>
      <c r="L991" t="str">
        <f>IF('Reported Performance Table'!D991="","",IF(AND('Reported Performance Table'!$E991="Yes",OR('Reported Performance Table'!$D991='Master List'!$B$45,'Reported Performance Table'!$D991='Master List'!$B$46,'Reported Performance Table'!$D991='Master List'!$B$47,'Reported Performance Table'!$D991='Master List'!$B$49,'Reported Performance Table'!$D991='Master List'!$B$51,'Reported Performance Table'!$D991='Master List'!$B$115,'Reported Performance Table'!$D991='Master List'!$B$118,'Reported Performance Table'!$D991='Master List'!$B$142)),"LUNA_Dimming","Dimming_Capability_and_Range"))</f>
        <v/>
      </c>
    </row>
    <row r="992" spans="1:12" x14ac:dyDescent="0.25">
      <c r="A992" s="54">
        <v>999</v>
      </c>
      <c r="B992" s="55"/>
      <c r="D992" s="21" t="e">
        <f>VLOOKUP('Reported Performance Table'!C992,'Master List'!$B$22:$C$41,2,FALSE)</f>
        <v>#N/A</v>
      </c>
      <c r="E992" t="e">
        <f>VLOOKUP('Reported Performance Table'!D992,'Master List'!$B$45:$C$143,2,FALSE)</f>
        <v>#N/A</v>
      </c>
      <c r="F992" t="e">
        <f>VLOOKUP('Reported Performance Table'!C992,'Master List'!$B$22:$D$42,3,FALSE)</f>
        <v>#N/A</v>
      </c>
      <c r="G992" s="100" t="e">
        <f>VLOOKUP('Reported Performance Table'!B992,'Master List'!$B$11:$D$19,3,FALSE)</f>
        <v>#N/A</v>
      </c>
      <c r="H992" t="e">
        <f t="shared" si="15"/>
        <v>#N/A</v>
      </c>
      <c r="I992" t="e">
        <f>IF(VLOOKUP('Reported Performance Table'!D992,'Master List'!$B$45:$D$143,3,FALSE)="","No",VLOOKUP('Reported Performance Table'!D992,'Master List'!$B$45:$D$143,3,FALSE))</f>
        <v>#N/A</v>
      </c>
      <c r="J992" s="178" t="str">
        <f>IF('Reported Performance Table'!D992="","",
  IF('Reported Performance Table'!E992="Yes",
   IF('Reported Performance Table'!F992="Premium","Premium_LUNA_CCT","LUNA_CCT"),
   IF('Reported Performance Table'!B992="Outdoor Luminaires",
    IF(OR('Reported Performance Table'!D992="Fuel Pump Canopy Luminaires",'Reported Performance Table'!D992="Sports Lighting"),
     IF('Reported Performance Table'!F992="Premium","Premium_Sports_and_Fuel_Pump_CCT", "Sports_and_Fuel_Pump_CCT"),
     IF('Reported Performance Table'!F992="Premium","Premium_Outdoor_CCT","Outdoor_CCT")),
    IF('Reported Performance Table'!F992="Premium","Premium_CCT","Reported_CCT"))))</f>
        <v/>
      </c>
      <c r="K992" t="str">
        <f>IF('Reported Performance Table'!D992="","",IF(J992="LUNA_CCT",VLOOKUP('Reported Performance Table'!D992,'Master List'!$B$45:$E$143,4,FALSE),"Reported_BUG"))</f>
        <v/>
      </c>
      <c r="L992" t="str">
        <f>IF('Reported Performance Table'!D992="","",IF(AND('Reported Performance Table'!$E992="Yes",OR('Reported Performance Table'!$D992='Master List'!$B$45,'Reported Performance Table'!$D992='Master List'!$B$46,'Reported Performance Table'!$D992='Master List'!$B$47,'Reported Performance Table'!$D992='Master List'!$B$49,'Reported Performance Table'!$D992='Master List'!$B$51,'Reported Performance Table'!$D992='Master List'!$B$115,'Reported Performance Table'!$D992='Master List'!$B$118,'Reported Performance Table'!$D992='Master List'!$B$142)),"LUNA_Dimming","Dimming_Capability_and_Range"))</f>
        <v/>
      </c>
    </row>
    <row r="993" spans="1:12" x14ac:dyDescent="0.25">
      <c r="A993" s="54">
        <v>1000</v>
      </c>
      <c r="B993" s="55"/>
      <c r="D993" s="21" t="e">
        <f>VLOOKUP('Reported Performance Table'!C993,'Master List'!$B$22:$C$41,2,FALSE)</f>
        <v>#N/A</v>
      </c>
      <c r="E993" t="e">
        <f>VLOOKUP('Reported Performance Table'!D993,'Master List'!$B$45:$C$143,2,FALSE)</f>
        <v>#N/A</v>
      </c>
      <c r="F993" t="e">
        <f>VLOOKUP('Reported Performance Table'!C993,'Master List'!$B$22:$D$42,3,FALSE)</f>
        <v>#N/A</v>
      </c>
      <c r="G993" s="100" t="e">
        <f>VLOOKUP('Reported Performance Table'!B993,'Master List'!$B$11:$D$19,3,FALSE)</f>
        <v>#N/A</v>
      </c>
      <c r="H993" t="e">
        <f t="shared" si="15"/>
        <v>#N/A</v>
      </c>
      <c r="I993" t="e">
        <f>IF(VLOOKUP('Reported Performance Table'!D993,'Master List'!$B$45:$D$143,3,FALSE)="","No",VLOOKUP('Reported Performance Table'!D993,'Master List'!$B$45:$D$143,3,FALSE))</f>
        <v>#N/A</v>
      </c>
      <c r="J993" s="178" t="str">
        <f>IF('Reported Performance Table'!D993="","",
  IF('Reported Performance Table'!E993="Yes",
   IF('Reported Performance Table'!F993="Premium","Premium_LUNA_CCT","LUNA_CCT"),
   IF('Reported Performance Table'!B993="Outdoor Luminaires",
    IF(OR('Reported Performance Table'!D993="Fuel Pump Canopy Luminaires",'Reported Performance Table'!D993="Sports Lighting"),
     IF('Reported Performance Table'!F993="Premium","Premium_Sports_and_Fuel_Pump_CCT", "Sports_and_Fuel_Pump_CCT"),
     IF('Reported Performance Table'!F993="Premium","Premium_Outdoor_CCT","Outdoor_CCT")),
    IF('Reported Performance Table'!F993="Premium","Premium_CCT","Reported_CCT"))))</f>
        <v/>
      </c>
      <c r="K993" t="str">
        <f>IF('Reported Performance Table'!D993="","",IF(J993="LUNA_CCT",VLOOKUP('Reported Performance Table'!D993,'Master List'!$B$45:$E$143,4,FALSE),"Reported_BUG"))</f>
        <v/>
      </c>
      <c r="L993" t="str">
        <f>IF('Reported Performance Table'!D993="","",IF(AND('Reported Performance Table'!$E993="Yes",OR('Reported Performance Table'!$D993='Master List'!$B$45,'Reported Performance Table'!$D993='Master List'!$B$46,'Reported Performance Table'!$D993='Master List'!$B$47,'Reported Performance Table'!$D993='Master List'!$B$49,'Reported Performance Table'!$D993='Master List'!$B$51,'Reported Performance Table'!$D993='Master List'!$B$115,'Reported Performance Table'!$D993='Master List'!$B$118,'Reported Performance Table'!$D993='Master List'!$B$142)),"LUNA_Dimming","Dimming_Capability_and_Range"))</f>
        <v/>
      </c>
    </row>
    <row r="994" spans="1:12" x14ac:dyDescent="0.25">
      <c r="A994" s="54">
        <v>1001</v>
      </c>
      <c r="B994" s="55"/>
      <c r="D994" s="21" t="e">
        <f>VLOOKUP('Reported Performance Table'!C994,'Master List'!$B$22:$C$41,2,FALSE)</f>
        <v>#N/A</v>
      </c>
      <c r="E994" t="e">
        <f>VLOOKUP('Reported Performance Table'!D994,'Master List'!$B$45:$C$143,2,FALSE)</f>
        <v>#N/A</v>
      </c>
      <c r="F994" t="e">
        <f>VLOOKUP('Reported Performance Table'!C994,'Master List'!$B$22:$D$42,3,FALSE)</f>
        <v>#N/A</v>
      </c>
      <c r="G994" s="100" t="e">
        <f>VLOOKUP('Reported Performance Table'!B994,'Master List'!$B$11:$D$19,3,FALSE)</f>
        <v>#N/A</v>
      </c>
      <c r="H994" t="e">
        <f t="shared" si="15"/>
        <v>#N/A</v>
      </c>
      <c r="I994" t="e">
        <f>IF(VLOOKUP('Reported Performance Table'!D994,'Master List'!$B$45:$D$143,3,FALSE)="","No",VLOOKUP('Reported Performance Table'!D994,'Master List'!$B$45:$D$143,3,FALSE))</f>
        <v>#N/A</v>
      </c>
      <c r="J994" s="178" t="str">
        <f>IF('Reported Performance Table'!D994="","",
  IF('Reported Performance Table'!E994="Yes",
   IF('Reported Performance Table'!F994="Premium","Premium_LUNA_CCT","LUNA_CCT"),
   IF('Reported Performance Table'!B994="Outdoor Luminaires",
    IF(OR('Reported Performance Table'!D994="Fuel Pump Canopy Luminaires",'Reported Performance Table'!D994="Sports Lighting"),
     IF('Reported Performance Table'!F994="Premium","Premium_Sports_and_Fuel_Pump_CCT", "Sports_and_Fuel_Pump_CCT"),
     IF('Reported Performance Table'!F994="Premium","Premium_Outdoor_CCT","Outdoor_CCT")),
    IF('Reported Performance Table'!F994="Premium","Premium_CCT","Reported_CCT"))))</f>
        <v/>
      </c>
      <c r="K994" t="str">
        <f>IF('Reported Performance Table'!D994="","",IF(J994="LUNA_CCT",VLOOKUP('Reported Performance Table'!D994,'Master List'!$B$45:$E$143,4,FALSE),"Reported_BUG"))</f>
        <v/>
      </c>
      <c r="L994" t="str">
        <f>IF('Reported Performance Table'!D994="","",IF(AND('Reported Performance Table'!$E994="Yes",OR('Reported Performance Table'!$D994='Master List'!$B$45,'Reported Performance Table'!$D994='Master List'!$B$46,'Reported Performance Table'!$D994='Master List'!$B$47,'Reported Performance Table'!$D994='Master List'!$B$49,'Reported Performance Table'!$D994='Master List'!$B$51,'Reported Performance Table'!$D994='Master List'!$B$115,'Reported Performance Table'!$D994='Master List'!$B$118,'Reported Performance Table'!$D994='Master List'!$B$142)),"LUNA_Dimming","Dimming_Capability_and_Range"))</f>
        <v/>
      </c>
    </row>
    <row r="995" spans="1:12" x14ac:dyDescent="0.25">
      <c r="A995" s="54">
        <v>1002</v>
      </c>
      <c r="B995" s="55"/>
      <c r="D995" s="21" t="e">
        <f>VLOOKUP('Reported Performance Table'!C995,'Master List'!$B$22:$C$41,2,FALSE)</f>
        <v>#N/A</v>
      </c>
      <c r="E995" t="e">
        <f>VLOOKUP('Reported Performance Table'!D995,'Master List'!$B$45:$C$143,2,FALSE)</f>
        <v>#N/A</v>
      </c>
      <c r="F995" t="e">
        <f>VLOOKUP('Reported Performance Table'!C995,'Master List'!$B$22:$D$42,3,FALSE)</f>
        <v>#N/A</v>
      </c>
      <c r="G995" s="100" t="e">
        <f>VLOOKUP('Reported Performance Table'!B995,'Master List'!$B$11:$D$19,3,FALSE)</f>
        <v>#N/A</v>
      </c>
      <c r="H995" t="e">
        <f t="shared" si="15"/>
        <v>#N/A</v>
      </c>
      <c r="I995" t="e">
        <f>IF(VLOOKUP('Reported Performance Table'!D995,'Master List'!$B$45:$D$143,3,FALSE)="","No",VLOOKUP('Reported Performance Table'!D995,'Master List'!$B$45:$D$143,3,FALSE))</f>
        <v>#N/A</v>
      </c>
      <c r="J995" s="178" t="str">
        <f>IF('Reported Performance Table'!D995="","",
  IF('Reported Performance Table'!E995="Yes",
   IF('Reported Performance Table'!F995="Premium","Premium_LUNA_CCT","LUNA_CCT"),
   IF('Reported Performance Table'!B995="Outdoor Luminaires",
    IF(OR('Reported Performance Table'!D995="Fuel Pump Canopy Luminaires",'Reported Performance Table'!D995="Sports Lighting"),
     IF('Reported Performance Table'!F995="Premium","Premium_Sports_and_Fuel_Pump_CCT", "Sports_and_Fuel_Pump_CCT"),
     IF('Reported Performance Table'!F995="Premium","Premium_Outdoor_CCT","Outdoor_CCT")),
    IF('Reported Performance Table'!F995="Premium","Premium_CCT","Reported_CCT"))))</f>
        <v/>
      </c>
      <c r="K995" t="str">
        <f>IF('Reported Performance Table'!D995="","",IF(J995="LUNA_CCT",VLOOKUP('Reported Performance Table'!D995,'Master List'!$B$45:$E$143,4,FALSE),"Reported_BUG"))</f>
        <v/>
      </c>
      <c r="L995" t="str">
        <f>IF('Reported Performance Table'!D995="","",IF(AND('Reported Performance Table'!$E995="Yes",OR('Reported Performance Table'!$D995='Master List'!$B$45,'Reported Performance Table'!$D995='Master List'!$B$46,'Reported Performance Table'!$D995='Master List'!$B$47,'Reported Performance Table'!$D995='Master List'!$B$49,'Reported Performance Table'!$D995='Master List'!$B$51,'Reported Performance Table'!$D995='Master List'!$B$115,'Reported Performance Table'!$D995='Master List'!$B$118,'Reported Performance Table'!$D995='Master List'!$B$142)),"LUNA_Dimming","Dimming_Capability_and_Range"))</f>
        <v/>
      </c>
    </row>
    <row r="996" spans="1:12" x14ac:dyDescent="0.25">
      <c r="A996" s="54">
        <v>1003</v>
      </c>
      <c r="B996" s="55"/>
      <c r="D996" s="21" t="e">
        <f>VLOOKUP('Reported Performance Table'!C996,'Master List'!$B$22:$C$41,2,FALSE)</f>
        <v>#N/A</v>
      </c>
      <c r="E996" t="e">
        <f>VLOOKUP('Reported Performance Table'!D996,'Master List'!$B$45:$C$143,2,FALSE)</f>
        <v>#N/A</v>
      </c>
      <c r="F996" t="e">
        <f>VLOOKUP('Reported Performance Table'!C996,'Master List'!$B$22:$D$42,3,FALSE)</f>
        <v>#N/A</v>
      </c>
      <c r="G996" s="100" t="e">
        <f>VLOOKUP('Reported Performance Table'!B996,'Master List'!$B$11:$D$19,3,FALSE)</f>
        <v>#N/A</v>
      </c>
      <c r="H996" t="e">
        <f t="shared" si="15"/>
        <v>#N/A</v>
      </c>
      <c r="I996" t="e">
        <f>IF(VLOOKUP('Reported Performance Table'!D996,'Master List'!$B$45:$D$143,3,FALSE)="","No",VLOOKUP('Reported Performance Table'!D996,'Master List'!$B$45:$D$143,3,FALSE))</f>
        <v>#N/A</v>
      </c>
      <c r="J996" s="178" t="str">
        <f>IF('Reported Performance Table'!D996="","",
  IF('Reported Performance Table'!E996="Yes",
   IF('Reported Performance Table'!F996="Premium","Premium_LUNA_CCT","LUNA_CCT"),
   IF('Reported Performance Table'!B996="Outdoor Luminaires",
    IF(OR('Reported Performance Table'!D996="Fuel Pump Canopy Luminaires",'Reported Performance Table'!D996="Sports Lighting"),
     IF('Reported Performance Table'!F996="Premium","Premium_Sports_and_Fuel_Pump_CCT", "Sports_and_Fuel_Pump_CCT"),
     IF('Reported Performance Table'!F996="Premium","Premium_Outdoor_CCT","Outdoor_CCT")),
    IF('Reported Performance Table'!F996="Premium","Premium_CCT","Reported_CCT"))))</f>
        <v/>
      </c>
      <c r="K996" t="str">
        <f>IF('Reported Performance Table'!D996="","",IF(J996="LUNA_CCT",VLOOKUP('Reported Performance Table'!D996,'Master List'!$B$45:$E$143,4,FALSE),"Reported_BUG"))</f>
        <v/>
      </c>
      <c r="L996" t="str">
        <f>IF('Reported Performance Table'!D996="","",IF(AND('Reported Performance Table'!$E996="Yes",OR('Reported Performance Table'!$D996='Master List'!$B$45,'Reported Performance Table'!$D996='Master List'!$B$46,'Reported Performance Table'!$D996='Master List'!$B$47,'Reported Performance Table'!$D996='Master List'!$B$49,'Reported Performance Table'!$D996='Master List'!$B$51,'Reported Performance Table'!$D996='Master List'!$B$115,'Reported Performance Table'!$D996='Master List'!$B$118,'Reported Performance Table'!$D996='Master List'!$B$142)),"LUNA_Dimming","Dimming_Capability_and_Range"))</f>
        <v/>
      </c>
    </row>
    <row r="997" spans="1:12" x14ac:dyDescent="0.25">
      <c r="A997" s="54">
        <v>1004</v>
      </c>
      <c r="B997" s="55"/>
      <c r="D997" s="21" t="e">
        <f>VLOOKUP('Reported Performance Table'!C997,'Master List'!$B$22:$C$41,2,FALSE)</f>
        <v>#N/A</v>
      </c>
      <c r="E997" t="e">
        <f>VLOOKUP('Reported Performance Table'!D997,'Master List'!$B$45:$C$143,2,FALSE)</f>
        <v>#N/A</v>
      </c>
      <c r="F997" t="e">
        <f>VLOOKUP('Reported Performance Table'!C997,'Master List'!$B$22:$D$42,3,FALSE)</f>
        <v>#N/A</v>
      </c>
      <c r="G997" s="100" t="e">
        <f>VLOOKUP('Reported Performance Table'!B997,'Master List'!$B$11:$D$19,3,FALSE)</f>
        <v>#N/A</v>
      </c>
      <c r="H997" t="e">
        <f t="shared" si="15"/>
        <v>#N/A</v>
      </c>
      <c r="I997" t="e">
        <f>IF(VLOOKUP('Reported Performance Table'!D997,'Master List'!$B$45:$D$143,3,FALSE)="","No",VLOOKUP('Reported Performance Table'!D997,'Master List'!$B$45:$D$143,3,FALSE))</f>
        <v>#N/A</v>
      </c>
      <c r="J997" s="178" t="str">
        <f>IF('Reported Performance Table'!D997="","",
  IF('Reported Performance Table'!E997="Yes",
   IF('Reported Performance Table'!F997="Premium","Premium_LUNA_CCT","LUNA_CCT"),
   IF('Reported Performance Table'!B997="Outdoor Luminaires",
    IF(OR('Reported Performance Table'!D997="Fuel Pump Canopy Luminaires",'Reported Performance Table'!D997="Sports Lighting"),
     IF('Reported Performance Table'!F997="Premium","Premium_Sports_and_Fuel_Pump_CCT", "Sports_and_Fuel_Pump_CCT"),
     IF('Reported Performance Table'!F997="Premium","Premium_Outdoor_CCT","Outdoor_CCT")),
    IF('Reported Performance Table'!F997="Premium","Premium_CCT","Reported_CCT"))))</f>
        <v/>
      </c>
      <c r="K997" t="str">
        <f>IF('Reported Performance Table'!D997="","",IF(J997="LUNA_CCT",VLOOKUP('Reported Performance Table'!D997,'Master List'!$B$45:$E$143,4,FALSE),"Reported_BUG"))</f>
        <v/>
      </c>
      <c r="L997" t="str">
        <f>IF('Reported Performance Table'!D997="","",IF(AND('Reported Performance Table'!$E997="Yes",OR('Reported Performance Table'!$D997='Master List'!$B$45,'Reported Performance Table'!$D997='Master List'!$B$46,'Reported Performance Table'!$D997='Master List'!$B$47,'Reported Performance Table'!$D997='Master List'!$B$49,'Reported Performance Table'!$D997='Master List'!$B$51,'Reported Performance Table'!$D997='Master List'!$B$115,'Reported Performance Table'!$D997='Master List'!$B$118,'Reported Performance Table'!$D997='Master List'!$B$142)),"LUNA_Dimming","Dimming_Capability_and_Range"))</f>
        <v/>
      </c>
    </row>
    <row r="998" spans="1:12" x14ac:dyDescent="0.25">
      <c r="A998" s="54">
        <v>1005</v>
      </c>
      <c r="B998" s="55"/>
      <c r="D998" s="21" t="e">
        <f>VLOOKUP('Reported Performance Table'!C998,'Master List'!$B$22:$C$41,2,FALSE)</f>
        <v>#N/A</v>
      </c>
      <c r="E998" t="e">
        <f>VLOOKUP('Reported Performance Table'!D998,'Master List'!$B$45:$C$143,2,FALSE)</f>
        <v>#N/A</v>
      </c>
      <c r="F998" t="e">
        <f>VLOOKUP('Reported Performance Table'!C998,'Master List'!$B$22:$D$42,3,FALSE)</f>
        <v>#N/A</v>
      </c>
      <c r="G998" s="100" t="e">
        <f>VLOOKUP('Reported Performance Table'!B998,'Master List'!$B$11:$D$19,3,FALSE)</f>
        <v>#N/A</v>
      </c>
      <c r="H998" t="e">
        <f t="shared" si="15"/>
        <v>#N/A</v>
      </c>
      <c r="I998" t="e">
        <f>IF(VLOOKUP('Reported Performance Table'!D998,'Master List'!$B$45:$D$143,3,FALSE)="","No",VLOOKUP('Reported Performance Table'!D998,'Master List'!$B$45:$D$143,3,FALSE))</f>
        <v>#N/A</v>
      </c>
      <c r="J998" s="178" t="str">
        <f>IF('Reported Performance Table'!D998="","",
  IF('Reported Performance Table'!E998="Yes",
   IF('Reported Performance Table'!F998="Premium","Premium_LUNA_CCT","LUNA_CCT"),
   IF('Reported Performance Table'!B998="Outdoor Luminaires",
    IF(OR('Reported Performance Table'!D998="Fuel Pump Canopy Luminaires",'Reported Performance Table'!D998="Sports Lighting"),
     IF('Reported Performance Table'!F998="Premium","Premium_Sports_and_Fuel_Pump_CCT", "Sports_and_Fuel_Pump_CCT"),
     IF('Reported Performance Table'!F998="Premium","Premium_Outdoor_CCT","Outdoor_CCT")),
    IF('Reported Performance Table'!F998="Premium","Premium_CCT","Reported_CCT"))))</f>
        <v/>
      </c>
      <c r="K998" t="str">
        <f>IF('Reported Performance Table'!D998="","",IF(J998="LUNA_CCT",VLOOKUP('Reported Performance Table'!D998,'Master List'!$B$45:$E$143,4,FALSE),"Reported_BUG"))</f>
        <v/>
      </c>
      <c r="L998" t="str">
        <f>IF('Reported Performance Table'!D998="","",IF(AND('Reported Performance Table'!$E998="Yes",OR('Reported Performance Table'!$D998='Master List'!$B$45,'Reported Performance Table'!$D998='Master List'!$B$46,'Reported Performance Table'!$D998='Master List'!$B$47,'Reported Performance Table'!$D998='Master List'!$B$49,'Reported Performance Table'!$D998='Master List'!$B$51,'Reported Performance Table'!$D998='Master List'!$B$115,'Reported Performance Table'!$D998='Master List'!$B$118,'Reported Performance Table'!$D998='Master List'!$B$142)),"LUNA_Dimming","Dimming_Capability_and_Range"))</f>
        <v/>
      </c>
    </row>
    <row r="999" spans="1:12" x14ac:dyDescent="0.25">
      <c r="A999" s="54">
        <v>1006</v>
      </c>
      <c r="B999" s="55"/>
      <c r="D999" s="21" t="e">
        <f>VLOOKUP('Reported Performance Table'!C999,'Master List'!$B$22:$C$41,2,FALSE)</f>
        <v>#N/A</v>
      </c>
      <c r="E999" t="e">
        <f>VLOOKUP('Reported Performance Table'!D999,'Master List'!$B$45:$C$143,2,FALSE)</f>
        <v>#N/A</v>
      </c>
      <c r="F999" t="e">
        <f>VLOOKUP('Reported Performance Table'!C999,'Master List'!$B$22:$D$42,3,FALSE)</f>
        <v>#N/A</v>
      </c>
      <c r="G999" s="100" t="e">
        <f>VLOOKUP('Reported Performance Table'!B999,'Master List'!$B$11:$D$19,3,FALSE)</f>
        <v>#N/A</v>
      </c>
      <c r="H999" t="e">
        <f t="shared" si="15"/>
        <v>#N/A</v>
      </c>
      <c r="I999" t="e">
        <f>IF(VLOOKUP('Reported Performance Table'!D999,'Master List'!$B$45:$D$143,3,FALSE)="","No",VLOOKUP('Reported Performance Table'!D999,'Master List'!$B$45:$D$143,3,FALSE))</f>
        <v>#N/A</v>
      </c>
      <c r="J999" s="178" t="str">
        <f>IF('Reported Performance Table'!D999="","",
  IF('Reported Performance Table'!E999="Yes",
   IF('Reported Performance Table'!F999="Premium","Premium_LUNA_CCT","LUNA_CCT"),
   IF('Reported Performance Table'!B999="Outdoor Luminaires",
    IF(OR('Reported Performance Table'!D999="Fuel Pump Canopy Luminaires",'Reported Performance Table'!D999="Sports Lighting"),
     IF('Reported Performance Table'!F999="Premium","Premium_Sports_and_Fuel_Pump_CCT", "Sports_and_Fuel_Pump_CCT"),
     IF('Reported Performance Table'!F999="Premium","Premium_Outdoor_CCT","Outdoor_CCT")),
    IF('Reported Performance Table'!F999="Premium","Premium_CCT","Reported_CCT"))))</f>
        <v/>
      </c>
      <c r="K999" t="str">
        <f>IF('Reported Performance Table'!D999="","",IF(J999="LUNA_CCT",VLOOKUP('Reported Performance Table'!D999,'Master List'!$B$45:$E$143,4,FALSE),"Reported_BUG"))</f>
        <v/>
      </c>
      <c r="L999" t="str">
        <f>IF('Reported Performance Table'!D999="","",IF(AND('Reported Performance Table'!$E999="Yes",OR('Reported Performance Table'!$D999='Master List'!$B$45,'Reported Performance Table'!$D999='Master List'!$B$46,'Reported Performance Table'!$D999='Master List'!$B$47,'Reported Performance Table'!$D999='Master List'!$B$49,'Reported Performance Table'!$D999='Master List'!$B$51,'Reported Performance Table'!$D999='Master List'!$B$115,'Reported Performance Table'!$D999='Master List'!$B$118,'Reported Performance Table'!$D999='Master List'!$B$142)),"LUNA_Dimming","Dimming_Capability_and_Range"))</f>
        <v/>
      </c>
    </row>
    <row r="1000" spans="1:12" x14ac:dyDescent="0.25">
      <c r="A1000" s="54">
        <v>1007</v>
      </c>
      <c r="B1000" s="55"/>
      <c r="D1000" s="21" t="e">
        <f>VLOOKUP('Reported Performance Table'!C1000,'Master List'!$B$22:$C$41,2,FALSE)</f>
        <v>#N/A</v>
      </c>
      <c r="E1000" t="e">
        <f>VLOOKUP('Reported Performance Table'!D1000,'Master List'!$B$45:$C$143,2,FALSE)</f>
        <v>#N/A</v>
      </c>
      <c r="F1000" t="e">
        <f>VLOOKUP('Reported Performance Table'!C1000,'Master List'!$B$22:$D$42,3,FALSE)</f>
        <v>#N/A</v>
      </c>
      <c r="G1000" s="100" t="e">
        <f>VLOOKUP('Reported Performance Table'!B1000,'Master List'!$B$11:$D$19,3,FALSE)</f>
        <v>#N/A</v>
      </c>
      <c r="H1000" t="e">
        <f t="shared" si="15"/>
        <v>#N/A</v>
      </c>
      <c r="I1000" t="e">
        <f>IF(VLOOKUP('Reported Performance Table'!D1000,'Master List'!$B$45:$D$143,3,FALSE)="","No",VLOOKUP('Reported Performance Table'!D1000,'Master List'!$B$45:$D$143,3,FALSE))</f>
        <v>#N/A</v>
      </c>
      <c r="J1000" s="178" t="str">
        <f>IF('Reported Performance Table'!D1000="","",
  IF('Reported Performance Table'!E1000="Yes",
   IF('Reported Performance Table'!F1000="Premium","Premium_LUNA_CCT","LUNA_CCT"),
   IF('Reported Performance Table'!B1000="Outdoor Luminaires",
    IF(OR('Reported Performance Table'!D1000="Fuel Pump Canopy Luminaires",'Reported Performance Table'!D1000="Sports Lighting"),
     IF('Reported Performance Table'!F1000="Premium","Premium_Sports_and_Fuel_Pump_CCT", "Sports_and_Fuel_Pump_CCT"),
     IF('Reported Performance Table'!F1000="Premium","Premium_Outdoor_CCT","Outdoor_CCT")),
    IF('Reported Performance Table'!F1000="Premium","Premium_CCT","Reported_CCT"))))</f>
        <v/>
      </c>
      <c r="K1000" t="str">
        <f>IF('Reported Performance Table'!D1000="","",IF(J1000="LUNA_CCT",VLOOKUP('Reported Performance Table'!D1000,'Master List'!$B$45:$E$143,4,FALSE),"Reported_BUG"))</f>
        <v/>
      </c>
      <c r="L1000" t="str">
        <f>IF('Reported Performance Table'!D1000="","",IF(AND('Reported Performance Table'!$E1000="Yes",OR('Reported Performance Table'!$D1000='Master List'!$B$45,'Reported Performance Table'!$D1000='Master List'!$B$46,'Reported Performance Table'!$D1000='Master List'!$B$47,'Reported Performance Table'!$D1000='Master List'!$B$49,'Reported Performance Table'!$D1000='Master List'!$B$51,'Reported Performance Table'!$D1000='Master List'!$B$115,'Reported Performance Table'!$D1000='Master List'!$B$118,'Reported Performance Table'!$D1000='Master List'!$B$142)),"LUNA_Dimming","Dimming_Capability_and_Range"))</f>
        <v/>
      </c>
    </row>
    <row r="1001" spans="1:12" x14ac:dyDescent="0.25">
      <c r="A1001" s="54">
        <v>1008</v>
      </c>
      <c r="B1001" s="55"/>
      <c r="D1001" s="21" t="e">
        <f>VLOOKUP('Reported Performance Table'!C1001,'Master List'!$B$22:$C$41,2,FALSE)</f>
        <v>#N/A</v>
      </c>
      <c r="E1001" t="e">
        <f>VLOOKUP('Reported Performance Table'!D1001,'Master List'!$B$45:$C$143,2,FALSE)</f>
        <v>#N/A</v>
      </c>
      <c r="F1001" t="e">
        <f>VLOOKUP('Reported Performance Table'!C1001,'Master List'!$B$22:$D$42,3,FALSE)</f>
        <v>#N/A</v>
      </c>
      <c r="G1001" s="100" t="e">
        <f>VLOOKUP('Reported Performance Table'!B1001,'Master List'!$B$11:$D$19,3,FALSE)</f>
        <v>#N/A</v>
      </c>
      <c r="H1001" t="e">
        <f t="shared" si="15"/>
        <v>#N/A</v>
      </c>
      <c r="I1001" t="e">
        <f>IF(VLOOKUP('Reported Performance Table'!D1001,'Master List'!$B$45:$D$143,3,FALSE)="","No",VLOOKUP('Reported Performance Table'!D1001,'Master List'!$B$45:$D$143,3,FALSE))</f>
        <v>#N/A</v>
      </c>
      <c r="J1001" s="178" t="str">
        <f>IF('Reported Performance Table'!D1001="","",
  IF('Reported Performance Table'!E1001="Yes",
   IF('Reported Performance Table'!F1001="Premium","Premium_LUNA_CCT","LUNA_CCT"),
   IF('Reported Performance Table'!B1001="Outdoor Luminaires",
    IF(OR('Reported Performance Table'!D1001="Fuel Pump Canopy Luminaires",'Reported Performance Table'!D1001="Sports Lighting"),
     IF('Reported Performance Table'!F1001="Premium","Premium_Sports_and_Fuel_Pump_CCT", "Sports_and_Fuel_Pump_CCT"),
     IF('Reported Performance Table'!F1001="Premium","Premium_Outdoor_CCT","Outdoor_CCT")),
    IF('Reported Performance Table'!F1001="Premium","Premium_CCT","Reported_CCT"))))</f>
        <v/>
      </c>
      <c r="K1001" t="str">
        <f>IF('Reported Performance Table'!D1001="","",IF(J1001="LUNA_CCT",VLOOKUP('Reported Performance Table'!D1001,'Master List'!$B$45:$E$143,4,FALSE),"Reported_BUG"))</f>
        <v/>
      </c>
      <c r="L1001" t="str">
        <f>IF('Reported Performance Table'!D1001="","",IF(AND('Reported Performance Table'!$E1001="Yes",OR('Reported Performance Table'!$D1001='Master List'!$B$45,'Reported Performance Table'!$D1001='Master List'!$B$46,'Reported Performance Table'!$D1001='Master List'!$B$47,'Reported Performance Table'!$D1001='Master List'!$B$49,'Reported Performance Table'!$D1001='Master List'!$B$51,'Reported Performance Table'!$D1001='Master List'!$B$115,'Reported Performance Table'!$D1001='Master List'!$B$118,'Reported Performance Table'!$D1001='Master List'!$B$142)),"LUNA_Dimming","Dimming_Capability_and_Range"))</f>
        <v/>
      </c>
    </row>
    <row r="1002" spans="1:12" x14ac:dyDescent="0.25">
      <c r="A1002" s="54">
        <v>1009</v>
      </c>
      <c r="B1002" s="55"/>
      <c r="D1002" s="21" t="e">
        <f>VLOOKUP('Reported Performance Table'!C1002,'Master List'!$B$22:$C$41,2,FALSE)</f>
        <v>#N/A</v>
      </c>
      <c r="E1002" t="e">
        <f>VLOOKUP('Reported Performance Table'!D1002,'Master List'!$B$45:$C$143,2,FALSE)</f>
        <v>#N/A</v>
      </c>
      <c r="F1002" t="e">
        <f>VLOOKUP('Reported Performance Table'!C1002,'Master List'!$B$22:$D$42,3,FALSE)</f>
        <v>#N/A</v>
      </c>
      <c r="G1002" s="100" t="e">
        <f>VLOOKUP('Reported Performance Table'!B1002,'Master List'!$B$11:$D$19,3,FALSE)</f>
        <v>#N/A</v>
      </c>
      <c r="H1002" t="e">
        <f t="shared" si="15"/>
        <v>#N/A</v>
      </c>
      <c r="I1002" t="e">
        <f>IF(VLOOKUP('Reported Performance Table'!D1002,'Master List'!$B$45:$D$143,3,FALSE)="","No",VLOOKUP('Reported Performance Table'!D1002,'Master List'!$B$45:$D$143,3,FALSE))</f>
        <v>#N/A</v>
      </c>
      <c r="J1002" s="178" t="str">
        <f>IF('Reported Performance Table'!D1002="","",
  IF('Reported Performance Table'!E1002="Yes",
   IF('Reported Performance Table'!F1002="Premium","Premium_LUNA_CCT","LUNA_CCT"),
   IF('Reported Performance Table'!B1002="Outdoor Luminaires",
    IF(OR('Reported Performance Table'!D1002="Fuel Pump Canopy Luminaires",'Reported Performance Table'!D1002="Sports Lighting"),
     IF('Reported Performance Table'!F1002="Premium","Premium_Sports_and_Fuel_Pump_CCT", "Sports_and_Fuel_Pump_CCT"),
     IF('Reported Performance Table'!F1002="Premium","Premium_Outdoor_CCT","Outdoor_CCT")),
    IF('Reported Performance Table'!F1002="Premium","Premium_CCT","Reported_CCT"))))</f>
        <v/>
      </c>
      <c r="K1002" t="str">
        <f>IF('Reported Performance Table'!D1002="","",IF(J1002="LUNA_CCT",VLOOKUP('Reported Performance Table'!D1002,'Master List'!$B$45:$E$143,4,FALSE),"Reported_BUG"))</f>
        <v/>
      </c>
      <c r="L1002" t="str">
        <f>IF('Reported Performance Table'!D1002="","",IF(AND('Reported Performance Table'!$E1002="Yes",OR('Reported Performance Table'!$D1002='Master List'!$B$45,'Reported Performance Table'!$D1002='Master List'!$B$46,'Reported Performance Table'!$D1002='Master List'!$B$47,'Reported Performance Table'!$D1002='Master List'!$B$49,'Reported Performance Table'!$D1002='Master List'!$B$51,'Reported Performance Table'!$D1002='Master List'!$B$115,'Reported Performance Table'!$D1002='Master List'!$B$118,'Reported Performance Table'!$D1002='Master List'!$B$142)),"LUNA_Dimming","Dimming_Capability_and_Range"))</f>
        <v/>
      </c>
    </row>
    <row r="1003" spans="1:12" x14ac:dyDescent="0.25">
      <c r="A1003" s="54">
        <v>1010</v>
      </c>
      <c r="B1003" s="55"/>
      <c r="D1003" s="21" t="e">
        <f>VLOOKUP('Reported Performance Table'!C1003,'Master List'!$B$22:$C$41,2,FALSE)</f>
        <v>#N/A</v>
      </c>
      <c r="E1003" t="e">
        <f>VLOOKUP('Reported Performance Table'!D1003,'Master List'!$B$45:$C$143,2,FALSE)</f>
        <v>#N/A</v>
      </c>
      <c r="F1003" t="e">
        <f>VLOOKUP('Reported Performance Table'!C1003,'Master List'!$B$22:$D$42,3,FALSE)</f>
        <v>#N/A</v>
      </c>
      <c r="G1003" s="100" t="e">
        <f>VLOOKUP('Reported Performance Table'!B1003,'Master List'!$B$11:$D$19,3,FALSE)</f>
        <v>#N/A</v>
      </c>
      <c r="H1003" t="e">
        <f t="shared" si="15"/>
        <v>#N/A</v>
      </c>
      <c r="I1003" t="e">
        <f>IF(VLOOKUP('Reported Performance Table'!D1003,'Master List'!$B$45:$D$143,3,FALSE)="","No",VLOOKUP('Reported Performance Table'!D1003,'Master List'!$B$45:$D$143,3,FALSE))</f>
        <v>#N/A</v>
      </c>
      <c r="J1003" s="178" t="str">
        <f>IF('Reported Performance Table'!D1003="","",
  IF('Reported Performance Table'!E1003="Yes",
   IF('Reported Performance Table'!F1003="Premium","Premium_LUNA_CCT","LUNA_CCT"),
   IF('Reported Performance Table'!B1003="Outdoor Luminaires",
    IF(OR('Reported Performance Table'!D1003="Fuel Pump Canopy Luminaires",'Reported Performance Table'!D1003="Sports Lighting"),
     IF('Reported Performance Table'!F1003="Premium","Premium_Sports_and_Fuel_Pump_CCT", "Sports_and_Fuel_Pump_CCT"),
     IF('Reported Performance Table'!F1003="Premium","Premium_Outdoor_CCT","Outdoor_CCT")),
    IF('Reported Performance Table'!F1003="Premium","Premium_CCT","Reported_CCT"))))</f>
        <v/>
      </c>
      <c r="K1003" t="str">
        <f>IF('Reported Performance Table'!D1003="","",IF(J1003="LUNA_CCT",VLOOKUP('Reported Performance Table'!D1003,'Master List'!$B$45:$E$143,4,FALSE),"Reported_BUG"))</f>
        <v/>
      </c>
      <c r="L1003" t="str">
        <f>IF('Reported Performance Table'!D1003="","",IF(AND('Reported Performance Table'!$E1003="Yes",OR('Reported Performance Table'!$D1003='Master List'!$B$45,'Reported Performance Table'!$D1003='Master List'!$B$46,'Reported Performance Table'!$D1003='Master List'!$B$47,'Reported Performance Table'!$D1003='Master List'!$B$49,'Reported Performance Table'!$D1003='Master List'!$B$51,'Reported Performance Table'!$D1003='Master List'!$B$115,'Reported Performance Table'!$D1003='Master List'!$B$118,'Reported Performance Table'!$D1003='Master List'!$B$142)),"LUNA_Dimming","Dimming_Capability_and_Range"))</f>
        <v/>
      </c>
    </row>
    <row r="1004" spans="1:12" x14ac:dyDescent="0.25">
      <c r="A1004" s="54">
        <v>1011</v>
      </c>
      <c r="B1004" s="55"/>
      <c r="D1004" s="21" t="e">
        <f>VLOOKUP('Reported Performance Table'!C1004,'Master List'!$B$22:$C$41,2,FALSE)</f>
        <v>#N/A</v>
      </c>
      <c r="E1004" t="e">
        <f>VLOOKUP('Reported Performance Table'!D1004,'Master List'!$B$45:$C$143,2,FALSE)</f>
        <v>#N/A</v>
      </c>
      <c r="F1004" t="e">
        <f>VLOOKUP('Reported Performance Table'!C1004,'Master List'!$B$22:$D$42,3,FALSE)</f>
        <v>#N/A</v>
      </c>
      <c r="G1004" s="100" t="e">
        <f>VLOOKUP('Reported Performance Table'!B1004,'Master List'!$B$11:$D$19,3,FALSE)</f>
        <v>#N/A</v>
      </c>
      <c r="H1004" t="e">
        <f t="shared" si="15"/>
        <v>#N/A</v>
      </c>
      <c r="I1004" t="e">
        <f>IF(VLOOKUP('Reported Performance Table'!D1004,'Master List'!$B$45:$D$143,3,FALSE)="","No",VLOOKUP('Reported Performance Table'!D1004,'Master List'!$B$45:$D$143,3,FALSE))</f>
        <v>#N/A</v>
      </c>
      <c r="J1004" s="178" t="str">
        <f>IF('Reported Performance Table'!D1004="","",
  IF('Reported Performance Table'!E1004="Yes",
   IF('Reported Performance Table'!F1004="Premium","Premium_LUNA_CCT","LUNA_CCT"),
   IF('Reported Performance Table'!B1004="Outdoor Luminaires",
    IF(OR('Reported Performance Table'!D1004="Fuel Pump Canopy Luminaires",'Reported Performance Table'!D1004="Sports Lighting"),
     IF('Reported Performance Table'!F1004="Premium","Premium_Sports_and_Fuel_Pump_CCT", "Sports_and_Fuel_Pump_CCT"),
     IF('Reported Performance Table'!F1004="Premium","Premium_Outdoor_CCT","Outdoor_CCT")),
    IF('Reported Performance Table'!F1004="Premium","Premium_CCT","Reported_CCT"))))</f>
        <v/>
      </c>
      <c r="K1004" t="str">
        <f>IF('Reported Performance Table'!D1004="","",IF(J1004="LUNA_CCT",VLOOKUP('Reported Performance Table'!D1004,'Master List'!$B$45:$E$143,4,FALSE),"Reported_BUG"))</f>
        <v/>
      </c>
      <c r="L1004" t="str">
        <f>IF('Reported Performance Table'!D1004="","",IF(AND('Reported Performance Table'!$E1004="Yes",OR('Reported Performance Table'!$D1004='Master List'!$B$45,'Reported Performance Table'!$D1004='Master List'!$B$46,'Reported Performance Table'!$D1004='Master List'!$B$47,'Reported Performance Table'!$D1004='Master List'!$B$49,'Reported Performance Table'!$D1004='Master List'!$B$51,'Reported Performance Table'!$D1004='Master List'!$B$115,'Reported Performance Table'!$D1004='Master List'!$B$118,'Reported Performance Table'!$D1004='Master List'!$B$142)),"LUNA_Dimming","Dimming_Capability_and_Range"))</f>
        <v/>
      </c>
    </row>
    <row r="1005" spans="1:12" x14ac:dyDescent="0.25">
      <c r="A1005" s="54">
        <v>1012</v>
      </c>
      <c r="B1005" s="55"/>
      <c r="D1005" s="21" t="e">
        <f>VLOOKUP('Reported Performance Table'!C1005,'Master List'!$B$22:$C$41,2,FALSE)</f>
        <v>#N/A</v>
      </c>
      <c r="E1005" t="e">
        <f>VLOOKUP('Reported Performance Table'!D1005,'Master List'!$B$45:$C$143,2,FALSE)</f>
        <v>#N/A</v>
      </c>
      <c r="F1005" t="e">
        <f>VLOOKUP('Reported Performance Table'!C1005,'Master List'!$B$22:$D$42,3,FALSE)</f>
        <v>#N/A</v>
      </c>
      <c r="G1005" s="100" t="e">
        <f>VLOOKUP('Reported Performance Table'!B1005,'Master List'!$B$11:$D$19,3,FALSE)</f>
        <v>#N/A</v>
      </c>
      <c r="H1005" t="e">
        <f t="shared" si="15"/>
        <v>#N/A</v>
      </c>
      <c r="I1005" t="e">
        <f>IF(VLOOKUP('Reported Performance Table'!D1005,'Master List'!$B$45:$D$143,3,FALSE)="","No",VLOOKUP('Reported Performance Table'!D1005,'Master List'!$B$45:$D$143,3,FALSE))</f>
        <v>#N/A</v>
      </c>
      <c r="J1005" s="178" t="str">
        <f>IF('Reported Performance Table'!D1005="","",
  IF('Reported Performance Table'!E1005="Yes",
   IF('Reported Performance Table'!F1005="Premium","Premium_LUNA_CCT","LUNA_CCT"),
   IF('Reported Performance Table'!B1005="Outdoor Luminaires",
    IF(OR('Reported Performance Table'!D1005="Fuel Pump Canopy Luminaires",'Reported Performance Table'!D1005="Sports Lighting"),
     IF('Reported Performance Table'!F1005="Premium","Premium_Sports_and_Fuel_Pump_CCT", "Sports_and_Fuel_Pump_CCT"),
     IF('Reported Performance Table'!F1005="Premium","Premium_Outdoor_CCT","Outdoor_CCT")),
    IF('Reported Performance Table'!F1005="Premium","Premium_CCT","Reported_CCT"))))</f>
        <v/>
      </c>
      <c r="K1005" t="str">
        <f>IF('Reported Performance Table'!D1005="","",IF(J1005="LUNA_CCT",VLOOKUP('Reported Performance Table'!D1005,'Master List'!$B$45:$E$143,4,FALSE),"Reported_BUG"))</f>
        <v/>
      </c>
      <c r="L1005" t="str">
        <f>IF('Reported Performance Table'!D1005="","",IF(AND('Reported Performance Table'!$E1005="Yes",OR('Reported Performance Table'!$D1005='Master List'!$B$45,'Reported Performance Table'!$D1005='Master List'!$B$46,'Reported Performance Table'!$D1005='Master List'!$B$47,'Reported Performance Table'!$D1005='Master List'!$B$49,'Reported Performance Table'!$D1005='Master List'!$B$51,'Reported Performance Table'!$D1005='Master List'!$B$115,'Reported Performance Table'!$D1005='Master List'!$B$118,'Reported Performance Table'!$D1005='Master List'!$B$142)),"LUNA_Dimming","Dimming_Capability_and_Range"))</f>
        <v/>
      </c>
    </row>
    <row r="1006" spans="1:12" x14ac:dyDescent="0.25">
      <c r="A1006" s="54">
        <v>1013</v>
      </c>
      <c r="B1006" s="55"/>
      <c r="D1006" s="21" t="e">
        <f>VLOOKUP('Reported Performance Table'!C1006,'Master List'!$B$22:$C$41,2,FALSE)</f>
        <v>#N/A</v>
      </c>
      <c r="E1006" t="e">
        <f>VLOOKUP('Reported Performance Table'!D1006,'Master List'!$B$45:$C$143,2,FALSE)</f>
        <v>#N/A</v>
      </c>
      <c r="F1006" t="e">
        <f>VLOOKUP('Reported Performance Table'!C1006,'Master List'!$B$22:$D$42,3,FALSE)</f>
        <v>#N/A</v>
      </c>
      <c r="G1006" s="100" t="e">
        <f>VLOOKUP('Reported Performance Table'!B1006,'Master List'!$B$11:$D$19,3,FALSE)</f>
        <v>#N/A</v>
      </c>
      <c r="H1006" t="e">
        <f t="shared" si="15"/>
        <v>#N/A</v>
      </c>
      <c r="I1006" t="e">
        <f>IF(VLOOKUP('Reported Performance Table'!D1006,'Master List'!$B$45:$D$143,3,FALSE)="","No",VLOOKUP('Reported Performance Table'!D1006,'Master List'!$B$45:$D$143,3,FALSE))</f>
        <v>#N/A</v>
      </c>
      <c r="J1006" s="178" t="str">
        <f>IF('Reported Performance Table'!D1006="","",
  IF('Reported Performance Table'!E1006="Yes",
   IF('Reported Performance Table'!F1006="Premium","Premium_LUNA_CCT","LUNA_CCT"),
   IF('Reported Performance Table'!B1006="Outdoor Luminaires",
    IF(OR('Reported Performance Table'!D1006="Fuel Pump Canopy Luminaires",'Reported Performance Table'!D1006="Sports Lighting"),
     IF('Reported Performance Table'!F1006="Premium","Premium_Sports_and_Fuel_Pump_CCT", "Sports_and_Fuel_Pump_CCT"),
     IF('Reported Performance Table'!F1006="Premium","Premium_Outdoor_CCT","Outdoor_CCT")),
    IF('Reported Performance Table'!F1006="Premium","Premium_CCT","Reported_CCT"))))</f>
        <v/>
      </c>
      <c r="K1006" t="str">
        <f>IF('Reported Performance Table'!D1006="","",IF(J1006="LUNA_CCT",VLOOKUP('Reported Performance Table'!D1006,'Master List'!$B$45:$E$143,4,FALSE),"Reported_BUG"))</f>
        <v/>
      </c>
      <c r="L1006" t="str">
        <f>IF('Reported Performance Table'!D1006="","",IF(AND('Reported Performance Table'!$E1006="Yes",OR('Reported Performance Table'!$D1006='Master List'!$B$45,'Reported Performance Table'!$D1006='Master List'!$B$46,'Reported Performance Table'!$D1006='Master List'!$B$47,'Reported Performance Table'!$D1006='Master List'!$B$49,'Reported Performance Table'!$D1006='Master List'!$B$51,'Reported Performance Table'!$D1006='Master List'!$B$115,'Reported Performance Table'!$D1006='Master List'!$B$118,'Reported Performance Table'!$D1006='Master List'!$B$142)),"LUNA_Dimming","Dimming_Capability_and_Range"))</f>
        <v/>
      </c>
    </row>
    <row r="1007" spans="1:12" x14ac:dyDescent="0.25">
      <c r="A1007" s="54">
        <v>1014</v>
      </c>
      <c r="B1007" s="55"/>
      <c r="D1007" s="21" t="e">
        <f>VLOOKUP('Reported Performance Table'!C1007,'Master List'!$B$22:$C$41,2,FALSE)</f>
        <v>#N/A</v>
      </c>
      <c r="E1007" t="e">
        <f>VLOOKUP('Reported Performance Table'!D1007,'Master List'!$B$45:$C$143,2,FALSE)</f>
        <v>#N/A</v>
      </c>
      <c r="F1007" t="e">
        <f>VLOOKUP('Reported Performance Table'!C1007,'Master List'!$B$22:$D$42,3,FALSE)</f>
        <v>#N/A</v>
      </c>
      <c r="G1007" s="100" t="e">
        <f>VLOOKUP('Reported Performance Table'!B1007,'Master List'!$B$11:$D$19,3,FALSE)</f>
        <v>#N/A</v>
      </c>
      <c r="H1007" t="e">
        <f t="shared" si="15"/>
        <v>#N/A</v>
      </c>
      <c r="I1007" t="e">
        <f>IF(VLOOKUP('Reported Performance Table'!D1007,'Master List'!$B$45:$D$143,3,FALSE)="","No",VLOOKUP('Reported Performance Table'!D1007,'Master List'!$B$45:$D$143,3,FALSE))</f>
        <v>#N/A</v>
      </c>
      <c r="J1007" s="178" t="str">
        <f>IF('Reported Performance Table'!D1007="","",
  IF('Reported Performance Table'!E1007="Yes",
   IF('Reported Performance Table'!F1007="Premium","Premium_LUNA_CCT","LUNA_CCT"),
   IF('Reported Performance Table'!B1007="Outdoor Luminaires",
    IF(OR('Reported Performance Table'!D1007="Fuel Pump Canopy Luminaires",'Reported Performance Table'!D1007="Sports Lighting"),
     IF('Reported Performance Table'!F1007="Premium","Premium_Sports_and_Fuel_Pump_CCT", "Sports_and_Fuel_Pump_CCT"),
     IF('Reported Performance Table'!F1007="Premium","Premium_Outdoor_CCT","Outdoor_CCT")),
    IF('Reported Performance Table'!F1007="Premium","Premium_CCT","Reported_CCT"))))</f>
        <v/>
      </c>
      <c r="K1007" t="str">
        <f>IF('Reported Performance Table'!D1007="","",IF(J1007="LUNA_CCT",VLOOKUP('Reported Performance Table'!D1007,'Master List'!$B$45:$E$143,4,FALSE),"Reported_BUG"))</f>
        <v/>
      </c>
      <c r="L1007" t="str">
        <f>IF('Reported Performance Table'!D1007="","",IF(AND('Reported Performance Table'!$E1007="Yes",OR('Reported Performance Table'!$D1007='Master List'!$B$45,'Reported Performance Table'!$D1007='Master List'!$B$46,'Reported Performance Table'!$D1007='Master List'!$B$47,'Reported Performance Table'!$D1007='Master List'!$B$49,'Reported Performance Table'!$D1007='Master List'!$B$51,'Reported Performance Table'!$D1007='Master List'!$B$115,'Reported Performance Table'!$D1007='Master List'!$B$118,'Reported Performance Table'!$D1007='Master List'!$B$142)),"LUNA_Dimming","Dimming_Capability_and_Range"))</f>
        <v/>
      </c>
    </row>
    <row r="1008" spans="1:12" x14ac:dyDescent="0.25">
      <c r="A1008" s="54">
        <v>1015</v>
      </c>
      <c r="B1008" s="55"/>
      <c r="D1008" s="21" t="e">
        <f>VLOOKUP('Reported Performance Table'!C1008,'Master List'!$B$22:$C$41,2,FALSE)</f>
        <v>#N/A</v>
      </c>
      <c r="E1008" t="e">
        <f>VLOOKUP('Reported Performance Table'!D1008,'Master List'!$B$45:$C$143,2,FALSE)</f>
        <v>#N/A</v>
      </c>
      <c r="F1008" t="e">
        <f>VLOOKUP('Reported Performance Table'!C1008,'Master List'!$B$22:$D$42,3,FALSE)</f>
        <v>#N/A</v>
      </c>
      <c r="G1008" s="100" t="e">
        <f>VLOOKUP('Reported Performance Table'!B1008,'Master List'!$B$11:$D$19,3,FALSE)</f>
        <v>#N/A</v>
      </c>
      <c r="H1008" t="e">
        <f t="shared" si="15"/>
        <v>#N/A</v>
      </c>
      <c r="I1008" t="e">
        <f>IF(VLOOKUP('Reported Performance Table'!D1008,'Master List'!$B$45:$D$143,3,FALSE)="","No",VLOOKUP('Reported Performance Table'!D1008,'Master List'!$B$45:$D$143,3,FALSE))</f>
        <v>#N/A</v>
      </c>
      <c r="J1008" s="178" t="str">
        <f>IF('Reported Performance Table'!D1008="","",
  IF('Reported Performance Table'!E1008="Yes",
   IF('Reported Performance Table'!F1008="Premium","Premium_LUNA_CCT","LUNA_CCT"),
   IF('Reported Performance Table'!B1008="Outdoor Luminaires",
    IF(OR('Reported Performance Table'!D1008="Fuel Pump Canopy Luminaires",'Reported Performance Table'!D1008="Sports Lighting"),
     IF('Reported Performance Table'!F1008="Premium","Premium_Sports_and_Fuel_Pump_CCT", "Sports_and_Fuel_Pump_CCT"),
     IF('Reported Performance Table'!F1008="Premium","Premium_Outdoor_CCT","Outdoor_CCT")),
    IF('Reported Performance Table'!F1008="Premium","Premium_CCT","Reported_CCT"))))</f>
        <v/>
      </c>
      <c r="K1008" t="str">
        <f>IF('Reported Performance Table'!D1008="","",IF(J1008="LUNA_CCT",VLOOKUP('Reported Performance Table'!D1008,'Master List'!$B$45:$E$143,4,FALSE),"Reported_BUG"))</f>
        <v/>
      </c>
      <c r="L1008" t="str">
        <f>IF('Reported Performance Table'!D1008="","",IF(AND('Reported Performance Table'!$E1008="Yes",OR('Reported Performance Table'!$D1008='Master List'!$B$45,'Reported Performance Table'!$D1008='Master List'!$B$46,'Reported Performance Table'!$D1008='Master List'!$B$47,'Reported Performance Table'!$D1008='Master List'!$B$49,'Reported Performance Table'!$D1008='Master List'!$B$51,'Reported Performance Table'!$D1008='Master List'!$B$115,'Reported Performance Table'!$D1008='Master List'!$B$118,'Reported Performance Table'!$D1008='Master List'!$B$142)),"LUNA_Dimming","Dimming_Capability_and_Range"))</f>
        <v/>
      </c>
    </row>
    <row r="1009" spans="1:12" x14ac:dyDescent="0.25">
      <c r="A1009" s="54">
        <v>1016</v>
      </c>
      <c r="B1009" s="55"/>
      <c r="D1009" s="21" t="e">
        <f>VLOOKUP('Reported Performance Table'!C1009,'Master List'!$B$22:$C$41,2,FALSE)</f>
        <v>#N/A</v>
      </c>
      <c r="E1009" t="e">
        <f>VLOOKUP('Reported Performance Table'!D1009,'Master List'!$B$45:$C$143,2,FALSE)</f>
        <v>#N/A</v>
      </c>
      <c r="F1009" t="e">
        <f>VLOOKUP('Reported Performance Table'!C1009,'Master List'!$B$22:$D$42,3,FALSE)</f>
        <v>#N/A</v>
      </c>
      <c r="G1009" s="100" t="e">
        <f>VLOOKUP('Reported Performance Table'!B1009,'Master List'!$B$11:$D$19,3,FALSE)</f>
        <v>#N/A</v>
      </c>
      <c r="H1009" t="e">
        <f t="shared" si="15"/>
        <v>#N/A</v>
      </c>
      <c r="I1009" t="e">
        <f>IF(VLOOKUP('Reported Performance Table'!D1009,'Master List'!$B$45:$D$143,3,FALSE)="","No",VLOOKUP('Reported Performance Table'!D1009,'Master List'!$B$45:$D$143,3,FALSE))</f>
        <v>#N/A</v>
      </c>
      <c r="J1009" s="178" t="str">
        <f>IF('Reported Performance Table'!D1009="","",
  IF('Reported Performance Table'!E1009="Yes",
   IF('Reported Performance Table'!F1009="Premium","Premium_LUNA_CCT","LUNA_CCT"),
   IF('Reported Performance Table'!B1009="Outdoor Luminaires",
    IF(OR('Reported Performance Table'!D1009="Fuel Pump Canopy Luminaires",'Reported Performance Table'!D1009="Sports Lighting"),
     IF('Reported Performance Table'!F1009="Premium","Premium_Sports_and_Fuel_Pump_CCT", "Sports_and_Fuel_Pump_CCT"),
     IF('Reported Performance Table'!F1009="Premium","Premium_Outdoor_CCT","Outdoor_CCT")),
    IF('Reported Performance Table'!F1009="Premium","Premium_CCT","Reported_CCT"))))</f>
        <v/>
      </c>
      <c r="K1009" t="str">
        <f>IF('Reported Performance Table'!D1009="","",IF(J1009="LUNA_CCT",VLOOKUP('Reported Performance Table'!D1009,'Master List'!$B$45:$E$143,4,FALSE),"Reported_BUG"))</f>
        <v/>
      </c>
      <c r="L1009" t="str">
        <f>IF('Reported Performance Table'!D1009="","",IF(AND('Reported Performance Table'!$E1009="Yes",OR('Reported Performance Table'!$D1009='Master List'!$B$45,'Reported Performance Table'!$D1009='Master List'!$B$46,'Reported Performance Table'!$D1009='Master List'!$B$47,'Reported Performance Table'!$D1009='Master List'!$B$49,'Reported Performance Table'!$D1009='Master List'!$B$51,'Reported Performance Table'!$D1009='Master List'!$B$115,'Reported Performance Table'!$D1009='Master List'!$B$118,'Reported Performance Table'!$D1009='Master List'!$B$142)),"LUNA_Dimming","Dimming_Capability_and_Range"))</f>
        <v/>
      </c>
    </row>
    <row r="1010" spans="1:12" x14ac:dyDescent="0.25">
      <c r="A1010" s="54">
        <v>1017</v>
      </c>
      <c r="B1010" s="55"/>
      <c r="D1010" s="21" t="e">
        <f>VLOOKUP('Reported Performance Table'!C1010,'Master List'!$B$22:$C$41,2,FALSE)</f>
        <v>#N/A</v>
      </c>
      <c r="E1010" t="e">
        <f>VLOOKUP('Reported Performance Table'!D1010,'Master List'!$B$45:$C$143,2,FALSE)</f>
        <v>#N/A</v>
      </c>
      <c r="F1010" t="e">
        <f>VLOOKUP('Reported Performance Table'!C1010,'Master List'!$B$22:$D$42,3,FALSE)</f>
        <v>#N/A</v>
      </c>
      <c r="G1010" s="100" t="e">
        <f>VLOOKUP('Reported Performance Table'!B1010,'Master List'!$B$11:$D$19,3,FALSE)</f>
        <v>#N/A</v>
      </c>
      <c r="H1010" t="e">
        <f t="shared" si="15"/>
        <v>#N/A</v>
      </c>
      <c r="I1010" t="e">
        <f>IF(VLOOKUP('Reported Performance Table'!D1010,'Master List'!$B$45:$D$143,3,FALSE)="","No",VLOOKUP('Reported Performance Table'!D1010,'Master List'!$B$45:$D$143,3,FALSE))</f>
        <v>#N/A</v>
      </c>
      <c r="J1010" s="178" t="str">
        <f>IF('Reported Performance Table'!D1010="","",
  IF('Reported Performance Table'!E1010="Yes",
   IF('Reported Performance Table'!F1010="Premium","Premium_LUNA_CCT","LUNA_CCT"),
   IF('Reported Performance Table'!B1010="Outdoor Luminaires",
    IF(OR('Reported Performance Table'!D1010="Fuel Pump Canopy Luminaires",'Reported Performance Table'!D1010="Sports Lighting"),
     IF('Reported Performance Table'!F1010="Premium","Premium_Sports_and_Fuel_Pump_CCT", "Sports_and_Fuel_Pump_CCT"),
     IF('Reported Performance Table'!F1010="Premium","Premium_Outdoor_CCT","Outdoor_CCT")),
    IF('Reported Performance Table'!F1010="Premium","Premium_CCT","Reported_CCT"))))</f>
        <v/>
      </c>
      <c r="K1010" t="str">
        <f>IF('Reported Performance Table'!D1010="","",IF(J1010="LUNA_CCT",VLOOKUP('Reported Performance Table'!D1010,'Master List'!$B$45:$E$143,4,FALSE),"Reported_BUG"))</f>
        <v/>
      </c>
      <c r="L1010" t="str">
        <f>IF('Reported Performance Table'!D1010="","",IF(AND('Reported Performance Table'!$E1010="Yes",OR('Reported Performance Table'!$D1010='Master List'!$B$45,'Reported Performance Table'!$D1010='Master List'!$B$46,'Reported Performance Table'!$D1010='Master List'!$B$47,'Reported Performance Table'!$D1010='Master List'!$B$49,'Reported Performance Table'!$D1010='Master List'!$B$51,'Reported Performance Table'!$D1010='Master List'!$B$115,'Reported Performance Table'!$D1010='Master List'!$B$118,'Reported Performance Table'!$D1010='Master List'!$B$142)),"LUNA_Dimming","Dimming_Capability_and_Range"))</f>
        <v/>
      </c>
    </row>
    <row r="1011" spans="1:12" x14ac:dyDescent="0.25">
      <c r="A1011" s="54">
        <v>1018</v>
      </c>
      <c r="B1011" s="55"/>
      <c r="D1011" s="21" t="e">
        <f>VLOOKUP('Reported Performance Table'!C1011,'Master List'!$B$22:$C$41,2,FALSE)</f>
        <v>#N/A</v>
      </c>
      <c r="E1011" t="e">
        <f>VLOOKUP('Reported Performance Table'!D1011,'Master List'!$B$45:$C$143,2,FALSE)</f>
        <v>#N/A</v>
      </c>
      <c r="F1011" t="e">
        <f>VLOOKUP('Reported Performance Table'!C1011,'Master List'!$B$22:$D$42,3,FALSE)</f>
        <v>#N/A</v>
      </c>
      <c r="G1011" s="100" t="e">
        <f>VLOOKUP('Reported Performance Table'!B1011,'Master List'!$B$11:$D$19,3,FALSE)</f>
        <v>#N/A</v>
      </c>
      <c r="H1011" t="e">
        <f t="shared" si="15"/>
        <v>#N/A</v>
      </c>
      <c r="I1011" t="e">
        <f>IF(VLOOKUP('Reported Performance Table'!D1011,'Master List'!$B$45:$D$143,3,FALSE)="","No",VLOOKUP('Reported Performance Table'!D1011,'Master List'!$B$45:$D$143,3,FALSE))</f>
        <v>#N/A</v>
      </c>
      <c r="J1011" s="178" t="str">
        <f>IF('Reported Performance Table'!D1011="","",
  IF('Reported Performance Table'!E1011="Yes",
   IF('Reported Performance Table'!F1011="Premium","Premium_LUNA_CCT","LUNA_CCT"),
   IF('Reported Performance Table'!B1011="Outdoor Luminaires",
    IF(OR('Reported Performance Table'!D1011="Fuel Pump Canopy Luminaires",'Reported Performance Table'!D1011="Sports Lighting"),
     IF('Reported Performance Table'!F1011="Premium","Premium_Sports_and_Fuel_Pump_CCT", "Sports_and_Fuel_Pump_CCT"),
     IF('Reported Performance Table'!F1011="Premium","Premium_Outdoor_CCT","Outdoor_CCT")),
    IF('Reported Performance Table'!F1011="Premium","Premium_CCT","Reported_CCT"))))</f>
        <v/>
      </c>
      <c r="K1011" t="str">
        <f>IF('Reported Performance Table'!D1011="","",IF(J1011="LUNA_CCT",VLOOKUP('Reported Performance Table'!D1011,'Master List'!$B$45:$E$143,4,FALSE),"Reported_BUG"))</f>
        <v/>
      </c>
      <c r="L1011" t="str">
        <f>IF('Reported Performance Table'!D1011="","",IF(AND('Reported Performance Table'!$E1011="Yes",OR('Reported Performance Table'!$D1011='Master List'!$B$45,'Reported Performance Table'!$D1011='Master List'!$B$46,'Reported Performance Table'!$D1011='Master List'!$B$47,'Reported Performance Table'!$D1011='Master List'!$B$49,'Reported Performance Table'!$D1011='Master List'!$B$51,'Reported Performance Table'!$D1011='Master List'!$B$115,'Reported Performance Table'!$D1011='Master List'!$B$118,'Reported Performance Table'!$D1011='Master List'!$B$142)),"LUNA_Dimming","Dimming_Capability_and_Range"))</f>
        <v/>
      </c>
    </row>
    <row r="1012" spans="1:12" x14ac:dyDescent="0.25">
      <c r="A1012" s="54">
        <v>1019</v>
      </c>
      <c r="B1012" s="55"/>
      <c r="D1012" s="21" t="e">
        <f>VLOOKUP('Reported Performance Table'!C1012,'Master List'!$B$22:$C$41,2,FALSE)</f>
        <v>#N/A</v>
      </c>
      <c r="E1012" t="e">
        <f>VLOOKUP('Reported Performance Table'!D1012,'Master List'!$B$45:$C$143,2,FALSE)</f>
        <v>#N/A</v>
      </c>
      <c r="F1012" t="e">
        <f>VLOOKUP('Reported Performance Table'!C1012,'Master List'!$B$22:$D$42,3,FALSE)</f>
        <v>#N/A</v>
      </c>
      <c r="G1012" s="100" t="e">
        <f>VLOOKUP('Reported Performance Table'!B1012,'Master List'!$B$11:$D$19,3,FALSE)</f>
        <v>#N/A</v>
      </c>
      <c r="H1012" t="e">
        <f t="shared" si="15"/>
        <v>#N/A</v>
      </c>
      <c r="I1012" t="e">
        <f>IF(VLOOKUP('Reported Performance Table'!D1012,'Master List'!$B$45:$D$143,3,FALSE)="","No",VLOOKUP('Reported Performance Table'!D1012,'Master List'!$B$45:$D$143,3,FALSE))</f>
        <v>#N/A</v>
      </c>
      <c r="J1012" s="178" t="str">
        <f>IF('Reported Performance Table'!D1012="","",
  IF('Reported Performance Table'!E1012="Yes",
   IF('Reported Performance Table'!F1012="Premium","Premium_LUNA_CCT","LUNA_CCT"),
   IF('Reported Performance Table'!B1012="Outdoor Luminaires",
    IF(OR('Reported Performance Table'!D1012="Fuel Pump Canopy Luminaires",'Reported Performance Table'!D1012="Sports Lighting"),
     IF('Reported Performance Table'!F1012="Premium","Premium_Sports_and_Fuel_Pump_CCT", "Sports_and_Fuel_Pump_CCT"),
     IF('Reported Performance Table'!F1012="Premium","Premium_Outdoor_CCT","Outdoor_CCT")),
    IF('Reported Performance Table'!F1012="Premium","Premium_CCT","Reported_CCT"))))</f>
        <v/>
      </c>
      <c r="K1012" t="str">
        <f>IF('Reported Performance Table'!D1012="","",IF(J1012="LUNA_CCT",VLOOKUP('Reported Performance Table'!D1012,'Master List'!$B$45:$E$143,4,FALSE),"Reported_BUG"))</f>
        <v/>
      </c>
      <c r="L1012" t="str">
        <f>IF('Reported Performance Table'!D1012="","",IF(AND('Reported Performance Table'!$E1012="Yes",OR('Reported Performance Table'!$D1012='Master List'!$B$45,'Reported Performance Table'!$D1012='Master List'!$B$46,'Reported Performance Table'!$D1012='Master List'!$B$47,'Reported Performance Table'!$D1012='Master List'!$B$49,'Reported Performance Table'!$D1012='Master List'!$B$51,'Reported Performance Table'!$D1012='Master List'!$B$115,'Reported Performance Table'!$D1012='Master List'!$B$118,'Reported Performance Table'!$D1012='Master List'!$B$142)),"LUNA_Dimming","Dimming_Capability_and_Range"))</f>
        <v/>
      </c>
    </row>
    <row r="1013" spans="1:12" x14ac:dyDescent="0.25">
      <c r="A1013" s="54">
        <v>1020</v>
      </c>
      <c r="B1013" s="55"/>
      <c r="D1013" s="21" t="e">
        <f>VLOOKUP('Reported Performance Table'!C1013,'Master List'!$B$22:$C$41,2,FALSE)</f>
        <v>#N/A</v>
      </c>
      <c r="E1013" t="e">
        <f>VLOOKUP('Reported Performance Table'!D1013,'Master List'!$B$45:$C$143,2,FALSE)</f>
        <v>#N/A</v>
      </c>
      <c r="F1013" t="e">
        <f>VLOOKUP('Reported Performance Table'!C1013,'Master List'!$B$22:$D$42,3,FALSE)</f>
        <v>#N/A</v>
      </c>
      <c r="G1013" s="100" t="e">
        <f>VLOOKUP('Reported Performance Table'!B1013,'Master List'!$B$11:$D$19,3,FALSE)</f>
        <v>#N/A</v>
      </c>
      <c r="H1013" t="e">
        <f t="shared" si="15"/>
        <v>#N/A</v>
      </c>
      <c r="I1013" t="e">
        <f>IF(VLOOKUP('Reported Performance Table'!D1013,'Master List'!$B$45:$D$143,3,FALSE)="","No",VLOOKUP('Reported Performance Table'!D1013,'Master List'!$B$45:$D$143,3,FALSE))</f>
        <v>#N/A</v>
      </c>
      <c r="J1013" s="178" t="str">
        <f>IF('Reported Performance Table'!D1013="","",
  IF('Reported Performance Table'!E1013="Yes",
   IF('Reported Performance Table'!F1013="Premium","Premium_LUNA_CCT","LUNA_CCT"),
   IF('Reported Performance Table'!B1013="Outdoor Luminaires",
    IF(OR('Reported Performance Table'!D1013="Fuel Pump Canopy Luminaires",'Reported Performance Table'!D1013="Sports Lighting"),
     IF('Reported Performance Table'!F1013="Premium","Premium_Sports_and_Fuel_Pump_CCT", "Sports_and_Fuel_Pump_CCT"),
     IF('Reported Performance Table'!F1013="Premium","Premium_Outdoor_CCT","Outdoor_CCT")),
    IF('Reported Performance Table'!F1013="Premium","Premium_CCT","Reported_CCT"))))</f>
        <v/>
      </c>
      <c r="K1013" t="str">
        <f>IF('Reported Performance Table'!D1013="","",IF(J1013="LUNA_CCT",VLOOKUP('Reported Performance Table'!D1013,'Master List'!$B$45:$E$143,4,FALSE),"Reported_BUG"))</f>
        <v/>
      </c>
      <c r="L1013" t="str">
        <f>IF('Reported Performance Table'!D1013="","",IF(AND('Reported Performance Table'!$E1013="Yes",OR('Reported Performance Table'!$D1013='Master List'!$B$45,'Reported Performance Table'!$D1013='Master List'!$B$46,'Reported Performance Table'!$D1013='Master List'!$B$47,'Reported Performance Table'!$D1013='Master List'!$B$49,'Reported Performance Table'!$D1013='Master List'!$B$51,'Reported Performance Table'!$D1013='Master List'!$B$115,'Reported Performance Table'!$D1013='Master List'!$B$118,'Reported Performance Table'!$D1013='Master List'!$B$142)),"LUNA_Dimming","Dimming_Capability_and_Range"))</f>
        <v/>
      </c>
    </row>
    <row r="1014" spans="1:12" x14ac:dyDescent="0.25">
      <c r="A1014" s="54">
        <v>1021</v>
      </c>
      <c r="B1014" s="55"/>
      <c r="D1014" s="21" t="e">
        <f>VLOOKUP('Reported Performance Table'!C1014,'Master List'!$B$22:$C$41,2,FALSE)</f>
        <v>#N/A</v>
      </c>
      <c r="E1014" t="e">
        <f>VLOOKUP('Reported Performance Table'!D1014,'Master List'!$B$45:$C$143,2,FALSE)</f>
        <v>#N/A</v>
      </c>
      <c r="F1014" t="e">
        <f>VLOOKUP('Reported Performance Table'!C1014,'Master List'!$B$22:$D$42,3,FALSE)</f>
        <v>#N/A</v>
      </c>
      <c r="G1014" s="100" t="e">
        <f>VLOOKUP('Reported Performance Table'!B1014,'Master List'!$B$11:$D$19,3,FALSE)</f>
        <v>#N/A</v>
      </c>
      <c r="H1014" t="e">
        <f t="shared" si="15"/>
        <v>#N/A</v>
      </c>
      <c r="I1014" t="e">
        <f>IF(VLOOKUP('Reported Performance Table'!D1014,'Master List'!$B$45:$D$143,3,FALSE)="","No",VLOOKUP('Reported Performance Table'!D1014,'Master List'!$B$45:$D$143,3,FALSE))</f>
        <v>#N/A</v>
      </c>
      <c r="J1014" s="178" t="str">
        <f>IF('Reported Performance Table'!D1014="","",
  IF('Reported Performance Table'!E1014="Yes",
   IF('Reported Performance Table'!F1014="Premium","Premium_LUNA_CCT","LUNA_CCT"),
   IF('Reported Performance Table'!B1014="Outdoor Luminaires",
    IF(OR('Reported Performance Table'!D1014="Fuel Pump Canopy Luminaires",'Reported Performance Table'!D1014="Sports Lighting"),
     IF('Reported Performance Table'!F1014="Premium","Premium_Sports_and_Fuel_Pump_CCT", "Sports_and_Fuel_Pump_CCT"),
     IF('Reported Performance Table'!F1014="Premium","Premium_Outdoor_CCT","Outdoor_CCT")),
    IF('Reported Performance Table'!F1014="Premium","Premium_CCT","Reported_CCT"))))</f>
        <v/>
      </c>
      <c r="K1014" t="str">
        <f>IF('Reported Performance Table'!D1014="","",IF(J1014="LUNA_CCT",VLOOKUP('Reported Performance Table'!D1014,'Master List'!$B$45:$E$143,4,FALSE),"Reported_BUG"))</f>
        <v/>
      </c>
      <c r="L1014" t="str">
        <f>IF('Reported Performance Table'!D1014="","",IF(AND('Reported Performance Table'!$E1014="Yes",OR('Reported Performance Table'!$D1014='Master List'!$B$45,'Reported Performance Table'!$D1014='Master List'!$B$46,'Reported Performance Table'!$D1014='Master List'!$B$47,'Reported Performance Table'!$D1014='Master List'!$B$49,'Reported Performance Table'!$D1014='Master List'!$B$51,'Reported Performance Table'!$D1014='Master List'!$B$115,'Reported Performance Table'!$D1014='Master List'!$B$118,'Reported Performance Table'!$D1014='Master List'!$B$142)),"LUNA_Dimming","Dimming_Capability_and_Range"))</f>
        <v/>
      </c>
    </row>
    <row r="1015" spans="1:12" x14ac:dyDescent="0.25">
      <c r="A1015" s="54">
        <v>1022</v>
      </c>
      <c r="B1015" s="55"/>
      <c r="D1015" s="21" t="e">
        <f>VLOOKUP('Reported Performance Table'!C1015,'Master List'!$B$22:$C$41,2,FALSE)</f>
        <v>#N/A</v>
      </c>
      <c r="E1015" t="e">
        <f>VLOOKUP('Reported Performance Table'!D1015,'Master List'!$B$45:$C$143,2,FALSE)</f>
        <v>#N/A</v>
      </c>
      <c r="F1015" t="e">
        <f>VLOOKUP('Reported Performance Table'!C1015,'Master List'!$B$22:$D$42,3,FALSE)</f>
        <v>#N/A</v>
      </c>
      <c r="G1015" s="100" t="e">
        <f>VLOOKUP('Reported Performance Table'!B1015,'Master List'!$B$11:$D$19,3,FALSE)</f>
        <v>#N/A</v>
      </c>
      <c r="H1015" t="e">
        <f t="shared" si="15"/>
        <v>#N/A</v>
      </c>
      <c r="I1015" t="e">
        <f>IF(VLOOKUP('Reported Performance Table'!D1015,'Master List'!$B$45:$D$143,3,FALSE)="","No",VLOOKUP('Reported Performance Table'!D1015,'Master List'!$B$45:$D$143,3,FALSE))</f>
        <v>#N/A</v>
      </c>
      <c r="J1015" s="178" t="str">
        <f>IF('Reported Performance Table'!D1015="","",
  IF('Reported Performance Table'!E1015="Yes",
   IF('Reported Performance Table'!F1015="Premium","Premium_LUNA_CCT","LUNA_CCT"),
   IF('Reported Performance Table'!B1015="Outdoor Luminaires",
    IF(OR('Reported Performance Table'!D1015="Fuel Pump Canopy Luminaires",'Reported Performance Table'!D1015="Sports Lighting"),
     IF('Reported Performance Table'!F1015="Premium","Premium_Sports_and_Fuel_Pump_CCT", "Sports_and_Fuel_Pump_CCT"),
     IF('Reported Performance Table'!F1015="Premium","Premium_Outdoor_CCT","Outdoor_CCT")),
    IF('Reported Performance Table'!F1015="Premium","Premium_CCT","Reported_CCT"))))</f>
        <v/>
      </c>
      <c r="K1015" t="str">
        <f>IF('Reported Performance Table'!D1015="","",IF(J1015="LUNA_CCT",VLOOKUP('Reported Performance Table'!D1015,'Master List'!$B$45:$E$143,4,FALSE),"Reported_BUG"))</f>
        <v/>
      </c>
      <c r="L1015" t="str">
        <f>IF('Reported Performance Table'!D1015="","",IF(AND('Reported Performance Table'!$E1015="Yes",OR('Reported Performance Table'!$D1015='Master List'!$B$45,'Reported Performance Table'!$D1015='Master List'!$B$46,'Reported Performance Table'!$D1015='Master List'!$B$47,'Reported Performance Table'!$D1015='Master List'!$B$49,'Reported Performance Table'!$D1015='Master List'!$B$51,'Reported Performance Table'!$D1015='Master List'!$B$115,'Reported Performance Table'!$D1015='Master List'!$B$118,'Reported Performance Table'!$D1015='Master List'!$B$142)),"LUNA_Dimming","Dimming_Capability_and_Range"))</f>
        <v/>
      </c>
    </row>
    <row r="1016" spans="1:12" x14ac:dyDescent="0.25">
      <c r="A1016" s="54">
        <v>1023</v>
      </c>
      <c r="B1016" s="55"/>
      <c r="D1016" s="21" t="e">
        <f>VLOOKUP('Reported Performance Table'!C1016,'Master List'!$B$22:$C$41,2,FALSE)</f>
        <v>#N/A</v>
      </c>
      <c r="E1016" t="e">
        <f>VLOOKUP('Reported Performance Table'!D1016,'Master List'!$B$45:$C$143,2,FALSE)</f>
        <v>#N/A</v>
      </c>
      <c r="F1016" t="e">
        <f>VLOOKUP('Reported Performance Table'!C1016,'Master List'!$B$22:$D$42,3,FALSE)</f>
        <v>#N/A</v>
      </c>
      <c r="G1016" s="100" t="e">
        <f>VLOOKUP('Reported Performance Table'!B1016,'Master List'!$B$11:$D$19,3,FALSE)</f>
        <v>#N/A</v>
      </c>
      <c r="H1016" t="e">
        <f t="shared" si="15"/>
        <v>#N/A</v>
      </c>
      <c r="I1016" t="e">
        <f>IF(VLOOKUP('Reported Performance Table'!D1016,'Master List'!$B$45:$D$143,3,FALSE)="","No",VLOOKUP('Reported Performance Table'!D1016,'Master List'!$B$45:$D$143,3,FALSE))</f>
        <v>#N/A</v>
      </c>
      <c r="J1016" s="178" t="str">
        <f>IF('Reported Performance Table'!D1016="","",
  IF('Reported Performance Table'!E1016="Yes",
   IF('Reported Performance Table'!F1016="Premium","Premium_LUNA_CCT","LUNA_CCT"),
   IF('Reported Performance Table'!B1016="Outdoor Luminaires",
    IF(OR('Reported Performance Table'!D1016="Fuel Pump Canopy Luminaires",'Reported Performance Table'!D1016="Sports Lighting"),
     IF('Reported Performance Table'!F1016="Premium","Premium_Sports_and_Fuel_Pump_CCT", "Sports_and_Fuel_Pump_CCT"),
     IF('Reported Performance Table'!F1016="Premium","Premium_Outdoor_CCT","Outdoor_CCT")),
    IF('Reported Performance Table'!F1016="Premium","Premium_CCT","Reported_CCT"))))</f>
        <v/>
      </c>
      <c r="K1016" t="str">
        <f>IF('Reported Performance Table'!D1016="","",IF(J1016="LUNA_CCT",VLOOKUP('Reported Performance Table'!D1016,'Master List'!$B$45:$E$143,4,FALSE),"Reported_BUG"))</f>
        <v/>
      </c>
      <c r="L1016" t="str">
        <f>IF('Reported Performance Table'!D1016="","",IF(AND('Reported Performance Table'!$E1016="Yes",OR('Reported Performance Table'!$D1016='Master List'!$B$45,'Reported Performance Table'!$D1016='Master List'!$B$46,'Reported Performance Table'!$D1016='Master List'!$B$47,'Reported Performance Table'!$D1016='Master List'!$B$49,'Reported Performance Table'!$D1016='Master List'!$B$51,'Reported Performance Table'!$D1016='Master List'!$B$115,'Reported Performance Table'!$D1016='Master List'!$B$118,'Reported Performance Table'!$D1016='Master List'!$B$142)),"LUNA_Dimming","Dimming_Capability_and_Range"))</f>
        <v/>
      </c>
    </row>
    <row r="1017" spans="1:12" x14ac:dyDescent="0.25">
      <c r="A1017" s="54">
        <v>1024</v>
      </c>
      <c r="B1017" s="55"/>
      <c r="D1017" s="21" t="e">
        <f>VLOOKUP('Reported Performance Table'!C1017,'Master List'!$B$22:$C$41,2,FALSE)</f>
        <v>#N/A</v>
      </c>
      <c r="E1017" t="e">
        <f>VLOOKUP('Reported Performance Table'!D1017,'Master List'!$B$45:$C$143,2,FALSE)</f>
        <v>#N/A</v>
      </c>
      <c r="F1017" t="e">
        <f>VLOOKUP('Reported Performance Table'!C1017,'Master List'!$B$22:$D$42,3,FALSE)</f>
        <v>#N/A</v>
      </c>
      <c r="G1017" s="100" t="e">
        <f>VLOOKUP('Reported Performance Table'!B1017,'Master List'!$B$11:$D$19,3,FALSE)</f>
        <v>#N/A</v>
      </c>
      <c r="H1017" t="e">
        <f t="shared" si="15"/>
        <v>#N/A</v>
      </c>
      <c r="I1017" t="e">
        <f>IF(VLOOKUP('Reported Performance Table'!D1017,'Master List'!$B$45:$D$143,3,FALSE)="","No",VLOOKUP('Reported Performance Table'!D1017,'Master List'!$B$45:$D$143,3,FALSE))</f>
        <v>#N/A</v>
      </c>
      <c r="J1017" s="178" t="str">
        <f>IF('Reported Performance Table'!D1017="","",
  IF('Reported Performance Table'!E1017="Yes",
   IF('Reported Performance Table'!F1017="Premium","Premium_LUNA_CCT","LUNA_CCT"),
   IF('Reported Performance Table'!B1017="Outdoor Luminaires",
    IF(OR('Reported Performance Table'!D1017="Fuel Pump Canopy Luminaires",'Reported Performance Table'!D1017="Sports Lighting"),
     IF('Reported Performance Table'!F1017="Premium","Premium_Sports_and_Fuel_Pump_CCT", "Sports_and_Fuel_Pump_CCT"),
     IF('Reported Performance Table'!F1017="Premium","Premium_Outdoor_CCT","Outdoor_CCT")),
    IF('Reported Performance Table'!F1017="Premium","Premium_CCT","Reported_CCT"))))</f>
        <v/>
      </c>
      <c r="K1017" t="str">
        <f>IF('Reported Performance Table'!D1017="","",IF(J1017="LUNA_CCT",VLOOKUP('Reported Performance Table'!D1017,'Master List'!$B$45:$E$143,4,FALSE),"Reported_BUG"))</f>
        <v/>
      </c>
      <c r="L1017" t="str">
        <f>IF('Reported Performance Table'!D1017="","",IF(AND('Reported Performance Table'!$E1017="Yes",OR('Reported Performance Table'!$D1017='Master List'!$B$45,'Reported Performance Table'!$D1017='Master List'!$B$46,'Reported Performance Table'!$D1017='Master List'!$B$47,'Reported Performance Table'!$D1017='Master List'!$B$49,'Reported Performance Table'!$D1017='Master List'!$B$51,'Reported Performance Table'!$D1017='Master List'!$B$115,'Reported Performance Table'!$D1017='Master List'!$B$118,'Reported Performance Table'!$D1017='Master List'!$B$142)),"LUNA_Dimming","Dimming_Capability_and_Range"))</f>
        <v/>
      </c>
    </row>
    <row r="1018" spans="1:12" x14ac:dyDescent="0.25">
      <c r="A1018" s="54">
        <v>1025</v>
      </c>
      <c r="B1018" s="55"/>
      <c r="D1018" s="21" t="e">
        <f>VLOOKUP('Reported Performance Table'!C1018,'Master List'!$B$22:$C$41,2,FALSE)</f>
        <v>#N/A</v>
      </c>
      <c r="E1018" t="e">
        <f>VLOOKUP('Reported Performance Table'!D1018,'Master List'!$B$45:$C$143,2,FALSE)</f>
        <v>#N/A</v>
      </c>
      <c r="F1018" t="e">
        <f>VLOOKUP('Reported Performance Table'!C1018,'Master List'!$B$22:$D$42,3,FALSE)</f>
        <v>#N/A</v>
      </c>
      <c r="G1018" s="100" t="e">
        <f>VLOOKUP('Reported Performance Table'!B1018,'Master List'!$B$11:$D$19,3,FALSE)</f>
        <v>#N/A</v>
      </c>
      <c r="H1018" t="e">
        <f t="shared" si="15"/>
        <v>#N/A</v>
      </c>
      <c r="I1018" t="e">
        <f>IF(VLOOKUP('Reported Performance Table'!D1018,'Master List'!$B$45:$D$143,3,FALSE)="","No",VLOOKUP('Reported Performance Table'!D1018,'Master List'!$B$45:$D$143,3,FALSE))</f>
        <v>#N/A</v>
      </c>
      <c r="J1018" s="178" t="str">
        <f>IF('Reported Performance Table'!D1018="","",
  IF('Reported Performance Table'!E1018="Yes",
   IF('Reported Performance Table'!F1018="Premium","Premium_LUNA_CCT","LUNA_CCT"),
   IF('Reported Performance Table'!B1018="Outdoor Luminaires",
    IF(OR('Reported Performance Table'!D1018="Fuel Pump Canopy Luminaires",'Reported Performance Table'!D1018="Sports Lighting"),
     IF('Reported Performance Table'!F1018="Premium","Premium_Sports_and_Fuel_Pump_CCT", "Sports_and_Fuel_Pump_CCT"),
     IF('Reported Performance Table'!F1018="Premium","Premium_Outdoor_CCT","Outdoor_CCT")),
    IF('Reported Performance Table'!F1018="Premium","Premium_CCT","Reported_CCT"))))</f>
        <v/>
      </c>
      <c r="K1018" t="str">
        <f>IF('Reported Performance Table'!D1018="","",IF(J1018="LUNA_CCT",VLOOKUP('Reported Performance Table'!D1018,'Master List'!$B$45:$E$143,4,FALSE),"Reported_BUG"))</f>
        <v/>
      </c>
      <c r="L1018" t="str">
        <f>IF('Reported Performance Table'!D1018="","",IF(AND('Reported Performance Table'!$E1018="Yes",OR('Reported Performance Table'!$D1018='Master List'!$B$45,'Reported Performance Table'!$D1018='Master List'!$B$46,'Reported Performance Table'!$D1018='Master List'!$B$47,'Reported Performance Table'!$D1018='Master List'!$B$49,'Reported Performance Table'!$D1018='Master List'!$B$51,'Reported Performance Table'!$D1018='Master List'!$B$115,'Reported Performance Table'!$D1018='Master List'!$B$118,'Reported Performance Table'!$D1018='Master List'!$B$142)),"LUNA_Dimming","Dimming_Capability_and_Range"))</f>
        <v/>
      </c>
    </row>
    <row r="1019" spans="1:12" x14ac:dyDescent="0.25">
      <c r="A1019" s="54">
        <v>1026</v>
      </c>
      <c r="B1019" s="55"/>
      <c r="D1019" s="21" t="e">
        <f>VLOOKUP('Reported Performance Table'!C1019,'Master List'!$B$22:$C$41,2,FALSE)</f>
        <v>#N/A</v>
      </c>
      <c r="E1019" t="e">
        <f>VLOOKUP('Reported Performance Table'!D1019,'Master List'!$B$45:$C$143,2,FALSE)</f>
        <v>#N/A</v>
      </c>
      <c r="F1019" t="e">
        <f>VLOOKUP('Reported Performance Table'!C1019,'Master List'!$B$22:$D$42,3,FALSE)</f>
        <v>#N/A</v>
      </c>
      <c r="G1019" s="100" t="e">
        <f>VLOOKUP('Reported Performance Table'!B1019,'Master List'!$B$11:$D$19,3,FALSE)</f>
        <v>#N/A</v>
      </c>
      <c r="H1019" t="e">
        <f t="shared" si="15"/>
        <v>#N/A</v>
      </c>
      <c r="I1019" t="e">
        <f>IF(VLOOKUP('Reported Performance Table'!D1019,'Master List'!$B$45:$D$143,3,FALSE)="","No",VLOOKUP('Reported Performance Table'!D1019,'Master List'!$B$45:$D$143,3,FALSE))</f>
        <v>#N/A</v>
      </c>
      <c r="J1019" s="178" t="str">
        <f>IF('Reported Performance Table'!D1019="","",
  IF('Reported Performance Table'!E1019="Yes",
   IF('Reported Performance Table'!F1019="Premium","Premium_LUNA_CCT","LUNA_CCT"),
   IF('Reported Performance Table'!B1019="Outdoor Luminaires",
    IF(OR('Reported Performance Table'!D1019="Fuel Pump Canopy Luminaires",'Reported Performance Table'!D1019="Sports Lighting"),
     IF('Reported Performance Table'!F1019="Premium","Premium_Sports_and_Fuel_Pump_CCT", "Sports_and_Fuel_Pump_CCT"),
     IF('Reported Performance Table'!F1019="Premium","Premium_Outdoor_CCT","Outdoor_CCT")),
    IF('Reported Performance Table'!F1019="Premium","Premium_CCT","Reported_CCT"))))</f>
        <v/>
      </c>
      <c r="K1019" t="str">
        <f>IF('Reported Performance Table'!D1019="","",IF(J1019="LUNA_CCT",VLOOKUP('Reported Performance Table'!D1019,'Master List'!$B$45:$E$143,4,FALSE),"Reported_BUG"))</f>
        <v/>
      </c>
      <c r="L1019" t="str">
        <f>IF('Reported Performance Table'!D1019="","",IF(AND('Reported Performance Table'!$E1019="Yes",OR('Reported Performance Table'!$D1019='Master List'!$B$45,'Reported Performance Table'!$D1019='Master List'!$B$46,'Reported Performance Table'!$D1019='Master List'!$B$47,'Reported Performance Table'!$D1019='Master List'!$B$49,'Reported Performance Table'!$D1019='Master List'!$B$51,'Reported Performance Table'!$D1019='Master List'!$B$115,'Reported Performance Table'!$D1019='Master List'!$B$118,'Reported Performance Table'!$D1019='Master List'!$B$142)),"LUNA_Dimming","Dimming_Capability_and_Range"))</f>
        <v/>
      </c>
    </row>
    <row r="1020" spans="1:12" x14ac:dyDescent="0.25">
      <c r="A1020" s="54">
        <v>1027</v>
      </c>
      <c r="B1020" s="55"/>
      <c r="D1020" s="21" t="e">
        <f>VLOOKUP('Reported Performance Table'!C1020,'Master List'!$B$22:$C$41,2,FALSE)</f>
        <v>#N/A</v>
      </c>
      <c r="E1020" t="e">
        <f>VLOOKUP('Reported Performance Table'!D1020,'Master List'!$B$45:$C$143,2,FALSE)</f>
        <v>#N/A</v>
      </c>
      <c r="F1020" t="e">
        <f>VLOOKUP('Reported Performance Table'!C1020,'Master List'!$B$22:$D$42,3,FALSE)</f>
        <v>#N/A</v>
      </c>
      <c r="G1020" s="100" t="e">
        <f>VLOOKUP('Reported Performance Table'!B1020,'Master List'!$B$11:$D$19,3,FALSE)</f>
        <v>#N/A</v>
      </c>
      <c r="H1020" t="e">
        <f t="shared" si="15"/>
        <v>#N/A</v>
      </c>
      <c r="I1020" t="e">
        <f>IF(VLOOKUP('Reported Performance Table'!D1020,'Master List'!$B$45:$D$143,3,FALSE)="","No",VLOOKUP('Reported Performance Table'!D1020,'Master List'!$B$45:$D$143,3,FALSE))</f>
        <v>#N/A</v>
      </c>
      <c r="J1020" s="178" t="str">
        <f>IF('Reported Performance Table'!D1020="","",
  IF('Reported Performance Table'!E1020="Yes",
   IF('Reported Performance Table'!F1020="Premium","Premium_LUNA_CCT","LUNA_CCT"),
   IF('Reported Performance Table'!B1020="Outdoor Luminaires",
    IF(OR('Reported Performance Table'!D1020="Fuel Pump Canopy Luminaires",'Reported Performance Table'!D1020="Sports Lighting"),
     IF('Reported Performance Table'!F1020="Premium","Premium_Sports_and_Fuel_Pump_CCT", "Sports_and_Fuel_Pump_CCT"),
     IF('Reported Performance Table'!F1020="Premium","Premium_Outdoor_CCT","Outdoor_CCT")),
    IF('Reported Performance Table'!F1020="Premium","Premium_CCT","Reported_CCT"))))</f>
        <v/>
      </c>
      <c r="K1020" t="str">
        <f>IF('Reported Performance Table'!D1020="","",IF(J1020="LUNA_CCT",VLOOKUP('Reported Performance Table'!D1020,'Master List'!$B$45:$E$143,4,FALSE),"Reported_BUG"))</f>
        <v/>
      </c>
      <c r="L1020" t="str">
        <f>IF('Reported Performance Table'!D1020="","",IF(AND('Reported Performance Table'!$E1020="Yes",OR('Reported Performance Table'!$D1020='Master List'!$B$45,'Reported Performance Table'!$D1020='Master List'!$B$46,'Reported Performance Table'!$D1020='Master List'!$B$47,'Reported Performance Table'!$D1020='Master List'!$B$49,'Reported Performance Table'!$D1020='Master List'!$B$51,'Reported Performance Table'!$D1020='Master List'!$B$115,'Reported Performance Table'!$D1020='Master List'!$B$118,'Reported Performance Table'!$D1020='Master List'!$B$142)),"LUNA_Dimming","Dimming_Capability_and_Range"))</f>
        <v/>
      </c>
    </row>
    <row r="1021" spans="1:12" x14ac:dyDescent="0.25">
      <c r="A1021" s="54">
        <v>1028</v>
      </c>
      <c r="B1021" s="55"/>
      <c r="D1021" s="21" t="e">
        <f>VLOOKUP('Reported Performance Table'!C1021,'Master List'!$B$22:$C$41,2,FALSE)</f>
        <v>#N/A</v>
      </c>
      <c r="E1021" t="e">
        <f>VLOOKUP('Reported Performance Table'!D1021,'Master List'!$B$45:$C$143,2,FALSE)</f>
        <v>#N/A</v>
      </c>
      <c r="F1021" t="e">
        <f>VLOOKUP('Reported Performance Table'!C1021,'Master List'!$B$22:$D$42,3,FALSE)</f>
        <v>#N/A</v>
      </c>
      <c r="G1021" s="100" t="e">
        <f>VLOOKUP('Reported Performance Table'!B1021,'Master List'!$B$11:$D$19,3,FALSE)</f>
        <v>#N/A</v>
      </c>
      <c r="H1021" t="e">
        <f t="shared" si="15"/>
        <v>#N/A</v>
      </c>
      <c r="I1021" t="e">
        <f>IF(VLOOKUP('Reported Performance Table'!D1021,'Master List'!$B$45:$D$143,3,FALSE)="","No",VLOOKUP('Reported Performance Table'!D1021,'Master List'!$B$45:$D$143,3,FALSE))</f>
        <v>#N/A</v>
      </c>
      <c r="J1021" s="178" t="str">
        <f>IF('Reported Performance Table'!D1021="","",
  IF('Reported Performance Table'!E1021="Yes",
   IF('Reported Performance Table'!F1021="Premium","Premium_LUNA_CCT","LUNA_CCT"),
   IF('Reported Performance Table'!B1021="Outdoor Luminaires",
    IF(OR('Reported Performance Table'!D1021="Fuel Pump Canopy Luminaires",'Reported Performance Table'!D1021="Sports Lighting"),
     IF('Reported Performance Table'!F1021="Premium","Premium_Sports_and_Fuel_Pump_CCT", "Sports_and_Fuel_Pump_CCT"),
     IF('Reported Performance Table'!F1021="Premium","Premium_Outdoor_CCT","Outdoor_CCT")),
    IF('Reported Performance Table'!F1021="Premium","Premium_CCT","Reported_CCT"))))</f>
        <v/>
      </c>
      <c r="K1021" t="str">
        <f>IF('Reported Performance Table'!D1021="","",IF(J1021="LUNA_CCT",VLOOKUP('Reported Performance Table'!D1021,'Master List'!$B$45:$E$143,4,FALSE),"Reported_BUG"))</f>
        <v/>
      </c>
      <c r="L1021" t="str">
        <f>IF('Reported Performance Table'!D1021="","",IF(AND('Reported Performance Table'!$E1021="Yes",OR('Reported Performance Table'!$D1021='Master List'!$B$45,'Reported Performance Table'!$D1021='Master List'!$B$46,'Reported Performance Table'!$D1021='Master List'!$B$47,'Reported Performance Table'!$D1021='Master List'!$B$49,'Reported Performance Table'!$D1021='Master List'!$B$51,'Reported Performance Table'!$D1021='Master List'!$B$115,'Reported Performance Table'!$D1021='Master List'!$B$118,'Reported Performance Table'!$D1021='Master List'!$B$142)),"LUNA_Dimming","Dimming_Capability_and_Range"))</f>
        <v/>
      </c>
    </row>
    <row r="1022" spans="1:12" x14ac:dyDescent="0.25">
      <c r="A1022" s="54">
        <v>1029</v>
      </c>
      <c r="B1022" s="55"/>
      <c r="D1022" s="21" t="e">
        <f>VLOOKUP('Reported Performance Table'!C1022,'Master List'!$B$22:$C$41,2,FALSE)</f>
        <v>#N/A</v>
      </c>
      <c r="E1022" t="e">
        <f>VLOOKUP('Reported Performance Table'!D1022,'Master List'!$B$45:$C$143,2,FALSE)</f>
        <v>#N/A</v>
      </c>
      <c r="F1022" t="e">
        <f>VLOOKUP('Reported Performance Table'!C1022,'Master List'!$B$22:$D$42,3,FALSE)</f>
        <v>#N/A</v>
      </c>
      <c r="G1022" s="100" t="e">
        <f>VLOOKUP('Reported Performance Table'!B1022,'Master List'!$B$11:$D$19,3,FALSE)</f>
        <v>#N/A</v>
      </c>
      <c r="H1022" t="e">
        <f t="shared" si="15"/>
        <v>#N/A</v>
      </c>
      <c r="I1022" t="e">
        <f>IF(VLOOKUP('Reported Performance Table'!D1022,'Master List'!$B$45:$D$143,3,FALSE)="","No",VLOOKUP('Reported Performance Table'!D1022,'Master List'!$B$45:$D$143,3,FALSE))</f>
        <v>#N/A</v>
      </c>
      <c r="J1022" s="178" t="str">
        <f>IF('Reported Performance Table'!D1022="","",
  IF('Reported Performance Table'!E1022="Yes",
   IF('Reported Performance Table'!F1022="Premium","Premium_LUNA_CCT","LUNA_CCT"),
   IF('Reported Performance Table'!B1022="Outdoor Luminaires",
    IF(OR('Reported Performance Table'!D1022="Fuel Pump Canopy Luminaires",'Reported Performance Table'!D1022="Sports Lighting"),
     IF('Reported Performance Table'!F1022="Premium","Premium_Sports_and_Fuel_Pump_CCT", "Sports_and_Fuel_Pump_CCT"),
     IF('Reported Performance Table'!F1022="Premium","Premium_Outdoor_CCT","Outdoor_CCT")),
    IF('Reported Performance Table'!F1022="Premium","Premium_CCT","Reported_CCT"))))</f>
        <v/>
      </c>
      <c r="K1022" t="str">
        <f>IF('Reported Performance Table'!D1022="","",IF(J1022="LUNA_CCT",VLOOKUP('Reported Performance Table'!D1022,'Master List'!$B$45:$E$143,4,FALSE),"Reported_BUG"))</f>
        <v/>
      </c>
      <c r="L1022" t="str">
        <f>IF('Reported Performance Table'!D1022="","",IF(AND('Reported Performance Table'!$E1022="Yes",OR('Reported Performance Table'!$D1022='Master List'!$B$45,'Reported Performance Table'!$D1022='Master List'!$B$46,'Reported Performance Table'!$D1022='Master List'!$B$47,'Reported Performance Table'!$D1022='Master List'!$B$49,'Reported Performance Table'!$D1022='Master List'!$B$51,'Reported Performance Table'!$D1022='Master List'!$B$115,'Reported Performance Table'!$D1022='Master List'!$B$118,'Reported Performance Table'!$D1022='Master List'!$B$142)),"LUNA_Dimming","Dimming_Capability_and_Range"))</f>
        <v/>
      </c>
    </row>
    <row r="1023" spans="1:12" x14ac:dyDescent="0.25">
      <c r="A1023" s="54">
        <v>1030</v>
      </c>
      <c r="B1023" s="55"/>
      <c r="D1023" s="21" t="e">
        <f>VLOOKUP('Reported Performance Table'!C1023,'Master List'!$B$22:$C$41,2,FALSE)</f>
        <v>#N/A</v>
      </c>
      <c r="E1023" t="e">
        <f>VLOOKUP('Reported Performance Table'!D1023,'Master List'!$B$45:$C$143,2,FALSE)</f>
        <v>#N/A</v>
      </c>
      <c r="F1023" t="e">
        <f>VLOOKUP('Reported Performance Table'!C1023,'Master List'!$B$22:$D$42,3,FALSE)</f>
        <v>#N/A</v>
      </c>
      <c r="G1023" s="100" t="e">
        <f>VLOOKUP('Reported Performance Table'!B1023,'Master List'!$B$11:$D$19,3,FALSE)</f>
        <v>#N/A</v>
      </c>
      <c r="H1023" t="e">
        <f t="shared" si="15"/>
        <v>#N/A</v>
      </c>
      <c r="I1023" t="e">
        <f>IF(VLOOKUP('Reported Performance Table'!D1023,'Master List'!$B$45:$D$143,3,FALSE)="","No",VLOOKUP('Reported Performance Table'!D1023,'Master List'!$B$45:$D$143,3,FALSE))</f>
        <v>#N/A</v>
      </c>
      <c r="J1023" s="178" t="str">
        <f>IF('Reported Performance Table'!D1023="","",
  IF('Reported Performance Table'!E1023="Yes",
   IF('Reported Performance Table'!F1023="Premium","Premium_LUNA_CCT","LUNA_CCT"),
   IF('Reported Performance Table'!B1023="Outdoor Luminaires",
    IF(OR('Reported Performance Table'!D1023="Fuel Pump Canopy Luminaires",'Reported Performance Table'!D1023="Sports Lighting"),
     IF('Reported Performance Table'!F1023="Premium","Premium_Sports_and_Fuel_Pump_CCT", "Sports_and_Fuel_Pump_CCT"),
     IF('Reported Performance Table'!F1023="Premium","Premium_Outdoor_CCT","Outdoor_CCT")),
    IF('Reported Performance Table'!F1023="Premium","Premium_CCT","Reported_CCT"))))</f>
        <v/>
      </c>
      <c r="K1023" t="str">
        <f>IF('Reported Performance Table'!D1023="","",IF(J1023="LUNA_CCT",VLOOKUP('Reported Performance Table'!D1023,'Master List'!$B$45:$E$143,4,FALSE),"Reported_BUG"))</f>
        <v/>
      </c>
      <c r="L1023" t="str">
        <f>IF('Reported Performance Table'!D1023="","",IF(AND('Reported Performance Table'!$E1023="Yes",OR('Reported Performance Table'!$D1023='Master List'!$B$45,'Reported Performance Table'!$D1023='Master List'!$B$46,'Reported Performance Table'!$D1023='Master List'!$B$47,'Reported Performance Table'!$D1023='Master List'!$B$49,'Reported Performance Table'!$D1023='Master List'!$B$51,'Reported Performance Table'!$D1023='Master List'!$B$115,'Reported Performance Table'!$D1023='Master List'!$B$118,'Reported Performance Table'!$D1023='Master List'!$B$142)),"LUNA_Dimming","Dimming_Capability_and_Range"))</f>
        <v/>
      </c>
    </row>
    <row r="1024" spans="1:12" x14ac:dyDescent="0.25">
      <c r="A1024" s="54">
        <v>1031</v>
      </c>
      <c r="B1024" s="55"/>
      <c r="D1024" s="21" t="e">
        <f>VLOOKUP('Reported Performance Table'!C1024,'Master List'!$B$22:$C$41,2,FALSE)</f>
        <v>#N/A</v>
      </c>
      <c r="E1024" t="e">
        <f>VLOOKUP('Reported Performance Table'!D1024,'Master List'!$B$45:$C$143,2,FALSE)</f>
        <v>#N/A</v>
      </c>
      <c r="F1024" t="e">
        <f>VLOOKUP('Reported Performance Table'!C1024,'Master List'!$B$22:$D$42,3,FALSE)</f>
        <v>#N/A</v>
      </c>
      <c r="G1024" s="100" t="e">
        <f>VLOOKUP('Reported Performance Table'!B1024,'Master List'!$B$11:$D$19,3,FALSE)</f>
        <v>#N/A</v>
      </c>
      <c r="H1024" t="e">
        <f t="shared" si="15"/>
        <v>#N/A</v>
      </c>
      <c r="I1024" t="e">
        <f>IF(VLOOKUP('Reported Performance Table'!D1024,'Master List'!$B$45:$D$143,3,FALSE)="","No",VLOOKUP('Reported Performance Table'!D1024,'Master List'!$B$45:$D$143,3,FALSE))</f>
        <v>#N/A</v>
      </c>
      <c r="J1024" s="178" t="str">
        <f>IF('Reported Performance Table'!D1024="","",
  IF('Reported Performance Table'!E1024="Yes",
   IF('Reported Performance Table'!F1024="Premium","Premium_LUNA_CCT","LUNA_CCT"),
   IF('Reported Performance Table'!B1024="Outdoor Luminaires",
    IF(OR('Reported Performance Table'!D1024="Fuel Pump Canopy Luminaires",'Reported Performance Table'!D1024="Sports Lighting"),
     IF('Reported Performance Table'!F1024="Premium","Premium_Sports_and_Fuel_Pump_CCT", "Sports_and_Fuel_Pump_CCT"),
     IF('Reported Performance Table'!F1024="Premium","Premium_Outdoor_CCT","Outdoor_CCT")),
    IF('Reported Performance Table'!F1024="Premium","Premium_CCT","Reported_CCT"))))</f>
        <v/>
      </c>
      <c r="K1024" t="str">
        <f>IF('Reported Performance Table'!D1024="","",IF(J1024="LUNA_CCT",VLOOKUP('Reported Performance Table'!D1024,'Master List'!$B$45:$E$143,4,FALSE),"Reported_BUG"))</f>
        <v/>
      </c>
      <c r="L1024" t="str">
        <f>IF('Reported Performance Table'!D1024="","",IF(AND('Reported Performance Table'!$E1024="Yes",OR('Reported Performance Table'!$D1024='Master List'!$B$45,'Reported Performance Table'!$D1024='Master List'!$B$46,'Reported Performance Table'!$D1024='Master List'!$B$47,'Reported Performance Table'!$D1024='Master List'!$B$49,'Reported Performance Table'!$D1024='Master List'!$B$51,'Reported Performance Table'!$D1024='Master List'!$B$115,'Reported Performance Table'!$D1024='Master List'!$B$118,'Reported Performance Table'!$D1024='Master List'!$B$142)),"LUNA_Dimming","Dimming_Capability_and_Range"))</f>
        <v/>
      </c>
    </row>
    <row r="1025" spans="1:12" x14ac:dyDescent="0.25">
      <c r="A1025" s="54">
        <v>1032</v>
      </c>
      <c r="B1025" s="55"/>
      <c r="D1025" s="21" t="e">
        <f>VLOOKUP('Reported Performance Table'!C1025,'Master List'!$B$22:$C$41,2,FALSE)</f>
        <v>#N/A</v>
      </c>
      <c r="E1025" t="e">
        <f>VLOOKUP('Reported Performance Table'!D1025,'Master List'!$B$45:$C$143,2,FALSE)</f>
        <v>#N/A</v>
      </c>
      <c r="F1025" t="e">
        <f>VLOOKUP('Reported Performance Table'!C1025,'Master List'!$B$22:$D$42,3,FALSE)</f>
        <v>#N/A</v>
      </c>
      <c r="G1025" s="100" t="e">
        <f>VLOOKUP('Reported Performance Table'!B1025,'Master List'!$B$11:$D$19,3,FALSE)</f>
        <v>#N/A</v>
      </c>
      <c r="H1025" t="e">
        <f t="shared" si="15"/>
        <v>#N/A</v>
      </c>
      <c r="I1025" t="e">
        <f>IF(VLOOKUP('Reported Performance Table'!D1025,'Master List'!$B$45:$D$143,3,FALSE)="","No",VLOOKUP('Reported Performance Table'!D1025,'Master List'!$B$45:$D$143,3,FALSE))</f>
        <v>#N/A</v>
      </c>
      <c r="J1025" s="178" t="str">
        <f>IF('Reported Performance Table'!D1025="","",
  IF('Reported Performance Table'!E1025="Yes",
   IF('Reported Performance Table'!F1025="Premium","Premium_LUNA_CCT","LUNA_CCT"),
   IF('Reported Performance Table'!B1025="Outdoor Luminaires",
    IF(OR('Reported Performance Table'!D1025="Fuel Pump Canopy Luminaires",'Reported Performance Table'!D1025="Sports Lighting"),
     IF('Reported Performance Table'!F1025="Premium","Premium_Sports_and_Fuel_Pump_CCT", "Sports_and_Fuel_Pump_CCT"),
     IF('Reported Performance Table'!F1025="Premium","Premium_Outdoor_CCT","Outdoor_CCT")),
    IF('Reported Performance Table'!F1025="Premium","Premium_CCT","Reported_CCT"))))</f>
        <v/>
      </c>
      <c r="K1025" t="str">
        <f>IF('Reported Performance Table'!D1025="","",IF(J1025="LUNA_CCT",VLOOKUP('Reported Performance Table'!D1025,'Master List'!$B$45:$E$143,4,FALSE),"Reported_BUG"))</f>
        <v/>
      </c>
      <c r="L1025" t="str">
        <f>IF('Reported Performance Table'!D1025="","",IF(AND('Reported Performance Table'!$E1025="Yes",OR('Reported Performance Table'!$D1025='Master List'!$B$45,'Reported Performance Table'!$D1025='Master List'!$B$46,'Reported Performance Table'!$D1025='Master List'!$B$47,'Reported Performance Table'!$D1025='Master List'!$B$49,'Reported Performance Table'!$D1025='Master List'!$B$51,'Reported Performance Table'!$D1025='Master List'!$B$115,'Reported Performance Table'!$D1025='Master List'!$B$118,'Reported Performance Table'!$D1025='Master List'!$B$142)),"LUNA_Dimming","Dimming_Capability_and_Range"))</f>
        <v/>
      </c>
    </row>
    <row r="1026" spans="1:12" x14ac:dyDescent="0.25">
      <c r="A1026" s="54">
        <v>1033</v>
      </c>
      <c r="B1026" s="55"/>
      <c r="D1026" s="21" t="e">
        <f>VLOOKUP('Reported Performance Table'!C1026,'Master List'!$B$22:$C$41,2,FALSE)</f>
        <v>#N/A</v>
      </c>
      <c r="E1026" t="e">
        <f>VLOOKUP('Reported Performance Table'!D1026,'Master List'!$B$45:$C$143,2,FALSE)</f>
        <v>#N/A</v>
      </c>
      <c r="F1026" t="e">
        <f>VLOOKUP('Reported Performance Table'!C1026,'Master List'!$B$22:$D$42,3,FALSE)</f>
        <v>#N/A</v>
      </c>
      <c r="G1026" s="100" t="e">
        <f>VLOOKUP('Reported Performance Table'!B1026,'Master List'!$B$11:$D$19,3,FALSE)</f>
        <v>#N/A</v>
      </c>
      <c r="H1026" t="e">
        <f t="shared" si="15"/>
        <v>#N/A</v>
      </c>
      <c r="I1026" t="e">
        <f>IF(VLOOKUP('Reported Performance Table'!D1026,'Master List'!$B$45:$D$143,3,FALSE)="","No",VLOOKUP('Reported Performance Table'!D1026,'Master List'!$B$45:$D$143,3,FALSE))</f>
        <v>#N/A</v>
      </c>
      <c r="J1026" s="178" t="str">
        <f>IF('Reported Performance Table'!D1026="","",
  IF('Reported Performance Table'!E1026="Yes",
   IF('Reported Performance Table'!F1026="Premium","Premium_LUNA_CCT","LUNA_CCT"),
   IF('Reported Performance Table'!B1026="Outdoor Luminaires",
    IF(OR('Reported Performance Table'!D1026="Fuel Pump Canopy Luminaires",'Reported Performance Table'!D1026="Sports Lighting"),
     IF('Reported Performance Table'!F1026="Premium","Premium_Sports_and_Fuel_Pump_CCT", "Sports_and_Fuel_Pump_CCT"),
     IF('Reported Performance Table'!F1026="Premium","Premium_Outdoor_CCT","Outdoor_CCT")),
    IF('Reported Performance Table'!F1026="Premium","Premium_CCT","Reported_CCT"))))</f>
        <v/>
      </c>
      <c r="K1026" t="str">
        <f>IF('Reported Performance Table'!D1026="","",IF(J1026="LUNA_CCT",VLOOKUP('Reported Performance Table'!D1026,'Master List'!$B$45:$E$143,4,FALSE),"Reported_BUG"))</f>
        <v/>
      </c>
      <c r="L1026" t="str">
        <f>IF('Reported Performance Table'!D1026="","",IF(AND('Reported Performance Table'!$E1026="Yes",OR('Reported Performance Table'!$D1026='Master List'!$B$45,'Reported Performance Table'!$D1026='Master List'!$B$46,'Reported Performance Table'!$D1026='Master List'!$B$47,'Reported Performance Table'!$D1026='Master List'!$B$49,'Reported Performance Table'!$D1026='Master List'!$B$51,'Reported Performance Table'!$D1026='Master List'!$B$115,'Reported Performance Table'!$D1026='Master List'!$B$118,'Reported Performance Table'!$D1026='Master List'!$B$142)),"LUNA_Dimming","Dimming_Capability_and_Range"))</f>
        <v/>
      </c>
    </row>
    <row r="1027" spans="1:12" x14ac:dyDescent="0.25">
      <c r="A1027" s="54">
        <v>1034</v>
      </c>
      <c r="B1027" s="55"/>
      <c r="D1027" s="21" t="e">
        <f>VLOOKUP('Reported Performance Table'!C1027,'Master List'!$B$22:$C$41,2,FALSE)</f>
        <v>#N/A</v>
      </c>
      <c r="E1027" t="e">
        <f>VLOOKUP('Reported Performance Table'!D1027,'Master List'!$B$45:$C$143,2,FALSE)</f>
        <v>#N/A</v>
      </c>
      <c r="F1027" t="e">
        <f>VLOOKUP('Reported Performance Table'!C1027,'Master List'!$B$22:$D$42,3,FALSE)</f>
        <v>#N/A</v>
      </c>
      <c r="G1027" s="100" t="e">
        <f>VLOOKUP('Reported Performance Table'!B1027,'Master List'!$B$11:$D$19,3,FALSE)</f>
        <v>#N/A</v>
      </c>
      <c r="H1027" t="e">
        <f t="shared" si="15"/>
        <v>#N/A</v>
      </c>
      <c r="I1027" t="e">
        <f>IF(VLOOKUP('Reported Performance Table'!D1027,'Master List'!$B$45:$D$143,3,FALSE)="","No",VLOOKUP('Reported Performance Table'!D1027,'Master List'!$B$45:$D$143,3,FALSE))</f>
        <v>#N/A</v>
      </c>
      <c r="J1027" s="178" t="str">
        <f>IF('Reported Performance Table'!D1027="","",
  IF('Reported Performance Table'!E1027="Yes",
   IF('Reported Performance Table'!F1027="Premium","Premium_LUNA_CCT","LUNA_CCT"),
   IF('Reported Performance Table'!B1027="Outdoor Luminaires",
    IF(OR('Reported Performance Table'!D1027="Fuel Pump Canopy Luminaires",'Reported Performance Table'!D1027="Sports Lighting"),
     IF('Reported Performance Table'!F1027="Premium","Premium_Sports_and_Fuel_Pump_CCT", "Sports_and_Fuel_Pump_CCT"),
     IF('Reported Performance Table'!F1027="Premium","Premium_Outdoor_CCT","Outdoor_CCT")),
    IF('Reported Performance Table'!F1027="Premium","Premium_CCT","Reported_CCT"))))</f>
        <v/>
      </c>
      <c r="K1027" t="str">
        <f>IF('Reported Performance Table'!D1027="","",IF(J1027="LUNA_CCT",VLOOKUP('Reported Performance Table'!D1027,'Master List'!$B$45:$E$143,4,FALSE),"Reported_BUG"))</f>
        <v/>
      </c>
      <c r="L1027" t="str">
        <f>IF('Reported Performance Table'!D1027="","",IF(AND('Reported Performance Table'!$E1027="Yes",OR('Reported Performance Table'!$D1027='Master List'!$B$45,'Reported Performance Table'!$D1027='Master List'!$B$46,'Reported Performance Table'!$D1027='Master List'!$B$47,'Reported Performance Table'!$D1027='Master List'!$B$49,'Reported Performance Table'!$D1027='Master List'!$B$51,'Reported Performance Table'!$D1027='Master List'!$B$115,'Reported Performance Table'!$D1027='Master List'!$B$118,'Reported Performance Table'!$D1027='Master List'!$B$142)),"LUNA_Dimming","Dimming_Capability_and_Range"))</f>
        <v/>
      </c>
    </row>
    <row r="1028" spans="1:12" x14ac:dyDescent="0.25">
      <c r="A1028" s="54">
        <v>1035</v>
      </c>
      <c r="B1028" s="55"/>
      <c r="D1028" s="21" t="e">
        <f>VLOOKUP('Reported Performance Table'!C1028,'Master List'!$B$22:$C$41,2,FALSE)</f>
        <v>#N/A</v>
      </c>
      <c r="E1028" t="e">
        <f>VLOOKUP('Reported Performance Table'!D1028,'Master List'!$B$45:$C$143,2,FALSE)</f>
        <v>#N/A</v>
      </c>
      <c r="F1028" t="e">
        <f>VLOOKUP('Reported Performance Table'!C1028,'Master List'!$B$22:$D$42,3,FALSE)</f>
        <v>#N/A</v>
      </c>
      <c r="G1028" s="100" t="e">
        <f>VLOOKUP('Reported Performance Table'!B1028,'Master List'!$B$11:$D$19,3,FALSE)</f>
        <v>#N/A</v>
      </c>
      <c r="H1028" t="e">
        <f t="shared" si="15"/>
        <v>#N/A</v>
      </c>
      <c r="I1028" t="e">
        <f>IF(VLOOKUP('Reported Performance Table'!D1028,'Master List'!$B$45:$D$143,3,FALSE)="","No",VLOOKUP('Reported Performance Table'!D1028,'Master List'!$B$45:$D$143,3,FALSE))</f>
        <v>#N/A</v>
      </c>
      <c r="J1028" s="178" t="str">
        <f>IF('Reported Performance Table'!D1028="","",
  IF('Reported Performance Table'!E1028="Yes",
   IF('Reported Performance Table'!F1028="Premium","Premium_LUNA_CCT","LUNA_CCT"),
   IF('Reported Performance Table'!B1028="Outdoor Luminaires",
    IF(OR('Reported Performance Table'!D1028="Fuel Pump Canopy Luminaires",'Reported Performance Table'!D1028="Sports Lighting"),
     IF('Reported Performance Table'!F1028="Premium","Premium_Sports_and_Fuel_Pump_CCT", "Sports_and_Fuel_Pump_CCT"),
     IF('Reported Performance Table'!F1028="Premium","Premium_Outdoor_CCT","Outdoor_CCT")),
    IF('Reported Performance Table'!F1028="Premium","Premium_CCT","Reported_CCT"))))</f>
        <v/>
      </c>
      <c r="K1028" t="str">
        <f>IF('Reported Performance Table'!D1028="","",IF(J1028="LUNA_CCT",VLOOKUP('Reported Performance Table'!D1028,'Master List'!$B$45:$E$143,4,FALSE),"Reported_BUG"))</f>
        <v/>
      </c>
      <c r="L1028" t="str">
        <f>IF('Reported Performance Table'!D1028="","",IF(AND('Reported Performance Table'!$E1028="Yes",OR('Reported Performance Table'!$D1028='Master List'!$B$45,'Reported Performance Table'!$D1028='Master List'!$B$46,'Reported Performance Table'!$D1028='Master List'!$B$47,'Reported Performance Table'!$D1028='Master List'!$B$49,'Reported Performance Table'!$D1028='Master List'!$B$51,'Reported Performance Table'!$D1028='Master List'!$B$115,'Reported Performance Table'!$D1028='Master List'!$B$118,'Reported Performance Table'!$D1028='Master List'!$B$142)),"LUNA_Dimming","Dimming_Capability_and_Range"))</f>
        <v/>
      </c>
    </row>
    <row r="1029" spans="1:12" x14ac:dyDescent="0.25">
      <c r="A1029" s="54">
        <v>1036</v>
      </c>
      <c r="B1029" s="55"/>
      <c r="D1029" s="21" t="e">
        <f>VLOOKUP('Reported Performance Table'!C1029,'Master List'!$B$22:$C$41,2,FALSE)</f>
        <v>#N/A</v>
      </c>
      <c r="E1029" t="e">
        <f>VLOOKUP('Reported Performance Table'!D1029,'Master List'!$B$45:$C$143,2,FALSE)</f>
        <v>#N/A</v>
      </c>
      <c r="F1029" t="e">
        <f>VLOOKUP('Reported Performance Table'!C1029,'Master List'!$B$22:$D$42,3,FALSE)</f>
        <v>#N/A</v>
      </c>
      <c r="G1029" s="100" t="e">
        <f>VLOOKUP('Reported Performance Table'!B1029,'Master List'!$B$11:$D$19,3,FALSE)</f>
        <v>#N/A</v>
      </c>
      <c r="H1029" t="e">
        <f t="shared" si="15"/>
        <v>#N/A</v>
      </c>
      <c r="I1029" t="e">
        <f>IF(VLOOKUP('Reported Performance Table'!D1029,'Master List'!$B$45:$D$143,3,FALSE)="","No",VLOOKUP('Reported Performance Table'!D1029,'Master List'!$B$45:$D$143,3,FALSE))</f>
        <v>#N/A</v>
      </c>
      <c r="J1029" s="178" t="str">
        <f>IF('Reported Performance Table'!D1029="","",
  IF('Reported Performance Table'!E1029="Yes",
   IF('Reported Performance Table'!F1029="Premium","Premium_LUNA_CCT","LUNA_CCT"),
   IF('Reported Performance Table'!B1029="Outdoor Luminaires",
    IF(OR('Reported Performance Table'!D1029="Fuel Pump Canopy Luminaires",'Reported Performance Table'!D1029="Sports Lighting"),
     IF('Reported Performance Table'!F1029="Premium","Premium_Sports_and_Fuel_Pump_CCT", "Sports_and_Fuel_Pump_CCT"),
     IF('Reported Performance Table'!F1029="Premium","Premium_Outdoor_CCT","Outdoor_CCT")),
    IF('Reported Performance Table'!F1029="Premium","Premium_CCT","Reported_CCT"))))</f>
        <v/>
      </c>
      <c r="K1029" t="str">
        <f>IF('Reported Performance Table'!D1029="","",IF(J1029="LUNA_CCT",VLOOKUP('Reported Performance Table'!D1029,'Master List'!$B$45:$E$143,4,FALSE),"Reported_BUG"))</f>
        <v/>
      </c>
      <c r="L1029" t="str">
        <f>IF('Reported Performance Table'!D1029="","",IF(AND('Reported Performance Table'!$E1029="Yes",OR('Reported Performance Table'!$D1029='Master List'!$B$45,'Reported Performance Table'!$D1029='Master List'!$B$46,'Reported Performance Table'!$D1029='Master List'!$B$47,'Reported Performance Table'!$D1029='Master List'!$B$49,'Reported Performance Table'!$D1029='Master List'!$B$51,'Reported Performance Table'!$D1029='Master List'!$B$115,'Reported Performance Table'!$D1029='Master List'!$B$118,'Reported Performance Table'!$D1029='Master List'!$B$142)),"LUNA_Dimming","Dimming_Capability_and_Range"))</f>
        <v/>
      </c>
    </row>
    <row r="1030" spans="1:12" x14ac:dyDescent="0.25">
      <c r="A1030" s="54">
        <v>1037</v>
      </c>
      <c r="B1030" s="55"/>
      <c r="D1030" s="21" t="e">
        <f>VLOOKUP('Reported Performance Table'!C1030,'Master List'!$B$22:$C$41,2,FALSE)</f>
        <v>#N/A</v>
      </c>
      <c r="E1030" t="e">
        <f>VLOOKUP('Reported Performance Table'!D1030,'Master List'!$B$45:$C$143,2,FALSE)</f>
        <v>#N/A</v>
      </c>
      <c r="F1030" t="e">
        <f>VLOOKUP('Reported Performance Table'!C1030,'Master List'!$B$22:$D$42,3,FALSE)</f>
        <v>#N/A</v>
      </c>
      <c r="G1030" s="100" t="e">
        <f>VLOOKUP('Reported Performance Table'!B1030,'Master List'!$B$11:$D$19,3,FALSE)</f>
        <v>#N/A</v>
      </c>
      <c r="H1030" t="e">
        <f t="shared" si="15"/>
        <v>#N/A</v>
      </c>
      <c r="I1030" t="e">
        <f>IF(VLOOKUP('Reported Performance Table'!D1030,'Master List'!$B$45:$D$143,3,FALSE)="","No",VLOOKUP('Reported Performance Table'!D1030,'Master List'!$B$45:$D$143,3,FALSE))</f>
        <v>#N/A</v>
      </c>
      <c r="J1030" s="178" t="str">
        <f>IF('Reported Performance Table'!D1030="","",
  IF('Reported Performance Table'!E1030="Yes",
   IF('Reported Performance Table'!F1030="Premium","Premium_LUNA_CCT","LUNA_CCT"),
   IF('Reported Performance Table'!B1030="Outdoor Luminaires",
    IF(OR('Reported Performance Table'!D1030="Fuel Pump Canopy Luminaires",'Reported Performance Table'!D1030="Sports Lighting"),
     IF('Reported Performance Table'!F1030="Premium","Premium_Sports_and_Fuel_Pump_CCT", "Sports_and_Fuel_Pump_CCT"),
     IF('Reported Performance Table'!F1030="Premium","Premium_Outdoor_CCT","Outdoor_CCT")),
    IF('Reported Performance Table'!F1030="Premium","Premium_CCT","Reported_CCT"))))</f>
        <v/>
      </c>
      <c r="K1030" t="str">
        <f>IF('Reported Performance Table'!D1030="","",IF(J1030="LUNA_CCT",VLOOKUP('Reported Performance Table'!D1030,'Master List'!$B$45:$E$143,4,FALSE),"Reported_BUG"))</f>
        <v/>
      </c>
      <c r="L1030" t="str">
        <f>IF('Reported Performance Table'!D1030="","",IF(AND('Reported Performance Table'!$E1030="Yes",OR('Reported Performance Table'!$D1030='Master List'!$B$45,'Reported Performance Table'!$D1030='Master List'!$B$46,'Reported Performance Table'!$D1030='Master List'!$B$47,'Reported Performance Table'!$D1030='Master List'!$B$49,'Reported Performance Table'!$D1030='Master List'!$B$51,'Reported Performance Table'!$D1030='Master List'!$B$115,'Reported Performance Table'!$D1030='Master List'!$B$118,'Reported Performance Table'!$D1030='Master List'!$B$142)),"LUNA_Dimming","Dimming_Capability_and_Range"))</f>
        <v/>
      </c>
    </row>
    <row r="1031" spans="1:12" x14ac:dyDescent="0.25">
      <c r="A1031" s="54">
        <v>1038</v>
      </c>
      <c r="B1031" s="55"/>
      <c r="D1031" s="21" t="e">
        <f>VLOOKUP('Reported Performance Table'!C1031,'Master List'!$B$22:$C$41,2,FALSE)</f>
        <v>#N/A</v>
      </c>
      <c r="E1031" t="e">
        <f>VLOOKUP('Reported Performance Table'!D1031,'Master List'!$B$45:$C$143,2,FALSE)</f>
        <v>#N/A</v>
      </c>
      <c r="F1031" t="e">
        <f>VLOOKUP('Reported Performance Table'!C1031,'Master List'!$B$22:$D$42,3,FALSE)</f>
        <v>#N/A</v>
      </c>
      <c r="G1031" s="100" t="e">
        <f>VLOOKUP('Reported Performance Table'!B1031,'Master List'!$B$11:$D$19,3,FALSE)</f>
        <v>#N/A</v>
      </c>
      <c r="H1031" t="e">
        <f t="shared" si="15"/>
        <v>#N/A</v>
      </c>
      <c r="I1031" t="e">
        <f>IF(VLOOKUP('Reported Performance Table'!D1031,'Master List'!$B$45:$D$143,3,FALSE)="","No",VLOOKUP('Reported Performance Table'!D1031,'Master List'!$B$45:$D$143,3,FALSE))</f>
        <v>#N/A</v>
      </c>
      <c r="J1031" s="178" t="str">
        <f>IF('Reported Performance Table'!D1031="","",
  IF('Reported Performance Table'!E1031="Yes",
   IF('Reported Performance Table'!F1031="Premium","Premium_LUNA_CCT","LUNA_CCT"),
   IF('Reported Performance Table'!B1031="Outdoor Luminaires",
    IF(OR('Reported Performance Table'!D1031="Fuel Pump Canopy Luminaires",'Reported Performance Table'!D1031="Sports Lighting"),
     IF('Reported Performance Table'!F1031="Premium","Premium_Sports_and_Fuel_Pump_CCT", "Sports_and_Fuel_Pump_CCT"),
     IF('Reported Performance Table'!F1031="Premium","Premium_Outdoor_CCT","Outdoor_CCT")),
    IF('Reported Performance Table'!F1031="Premium","Premium_CCT","Reported_CCT"))))</f>
        <v/>
      </c>
      <c r="K1031" t="str">
        <f>IF('Reported Performance Table'!D1031="","",IF(J1031="LUNA_CCT",VLOOKUP('Reported Performance Table'!D1031,'Master List'!$B$45:$E$143,4,FALSE),"Reported_BUG"))</f>
        <v/>
      </c>
      <c r="L1031" t="str">
        <f>IF('Reported Performance Table'!D1031="","",IF(AND('Reported Performance Table'!$E1031="Yes",OR('Reported Performance Table'!$D1031='Master List'!$B$45,'Reported Performance Table'!$D1031='Master List'!$B$46,'Reported Performance Table'!$D1031='Master List'!$B$47,'Reported Performance Table'!$D1031='Master List'!$B$49,'Reported Performance Table'!$D1031='Master List'!$B$51,'Reported Performance Table'!$D1031='Master List'!$B$115,'Reported Performance Table'!$D1031='Master List'!$B$118,'Reported Performance Table'!$D1031='Master List'!$B$142)),"LUNA_Dimming","Dimming_Capability_and_Range"))</f>
        <v/>
      </c>
    </row>
    <row r="1032" spans="1:12" x14ac:dyDescent="0.25">
      <c r="A1032" s="54">
        <v>1039</v>
      </c>
      <c r="B1032" s="55"/>
      <c r="D1032" s="21" t="e">
        <f>VLOOKUP('Reported Performance Table'!C1032,'Master List'!$B$22:$C$41,2,FALSE)</f>
        <v>#N/A</v>
      </c>
      <c r="E1032" t="e">
        <f>VLOOKUP('Reported Performance Table'!D1032,'Master List'!$B$45:$C$143,2,FALSE)</f>
        <v>#N/A</v>
      </c>
      <c r="F1032" t="e">
        <f>VLOOKUP('Reported Performance Table'!C1032,'Master List'!$B$22:$D$42,3,FALSE)</f>
        <v>#N/A</v>
      </c>
      <c r="G1032" s="100" t="e">
        <f>VLOOKUP('Reported Performance Table'!B1032,'Master List'!$B$11:$D$19,3,FALSE)</f>
        <v>#N/A</v>
      </c>
      <c r="H1032" t="e">
        <f t="shared" si="15"/>
        <v>#N/A</v>
      </c>
      <c r="I1032" t="e">
        <f>IF(VLOOKUP('Reported Performance Table'!D1032,'Master List'!$B$45:$D$143,3,FALSE)="","No",VLOOKUP('Reported Performance Table'!D1032,'Master List'!$B$45:$D$143,3,FALSE))</f>
        <v>#N/A</v>
      </c>
      <c r="J1032" s="178" t="str">
        <f>IF('Reported Performance Table'!D1032="","",
  IF('Reported Performance Table'!E1032="Yes",
   IF('Reported Performance Table'!F1032="Premium","Premium_LUNA_CCT","LUNA_CCT"),
   IF('Reported Performance Table'!B1032="Outdoor Luminaires",
    IF(OR('Reported Performance Table'!D1032="Fuel Pump Canopy Luminaires",'Reported Performance Table'!D1032="Sports Lighting"),
     IF('Reported Performance Table'!F1032="Premium","Premium_Sports_and_Fuel_Pump_CCT", "Sports_and_Fuel_Pump_CCT"),
     IF('Reported Performance Table'!F1032="Premium","Premium_Outdoor_CCT","Outdoor_CCT")),
    IF('Reported Performance Table'!F1032="Premium","Premium_CCT","Reported_CCT"))))</f>
        <v/>
      </c>
      <c r="K1032" t="str">
        <f>IF('Reported Performance Table'!D1032="","",IF(J1032="LUNA_CCT",VLOOKUP('Reported Performance Table'!D1032,'Master List'!$B$45:$E$143,4,FALSE),"Reported_BUG"))</f>
        <v/>
      </c>
      <c r="L1032" t="str">
        <f>IF('Reported Performance Table'!D1032="","",IF(AND('Reported Performance Table'!$E1032="Yes",OR('Reported Performance Table'!$D1032='Master List'!$B$45,'Reported Performance Table'!$D1032='Master List'!$B$46,'Reported Performance Table'!$D1032='Master List'!$B$47,'Reported Performance Table'!$D1032='Master List'!$B$49,'Reported Performance Table'!$D1032='Master List'!$B$51,'Reported Performance Table'!$D1032='Master List'!$B$115,'Reported Performance Table'!$D1032='Master List'!$B$118,'Reported Performance Table'!$D1032='Master List'!$B$142)),"LUNA_Dimming","Dimming_Capability_and_Range"))</f>
        <v/>
      </c>
    </row>
    <row r="1033" spans="1:12" x14ac:dyDescent="0.25">
      <c r="A1033" s="54">
        <v>1040</v>
      </c>
      <c r="B1033" s="55"/>
      <c r="D1033" s="21" t="e">
        <f>VLOOKUP('Reported Performance Table'!C1033,'Master List'!$B$22:$C$41,2,FALSE)</f>
        <v>#N/A</v>
      </c>
      <c r="E1033" t="e">
        <f>VLOOKUP('Reported Performance Table'!D1033,'Master List'!$B$45:$C$143,2,FALSE)</f>
        <v>#N/A</v>
      </c>
      <c r="F1033" t="e">
        <f>VLOOKUP('Reported Performance Table'!C1033,'Master List'!$B$22:$D$42,3,FALSE)</f>
        <v>#N/A</v>
      </c>
      <c r="G1033" s="100" t="e">
        <f>VLOOKUP('Reported Performance Table'!B1033,'Master List'!$B$11:$D$19,3,FALSE)</f>
        <v>#N/A</v>
      </c>
      <c r="H1033" t="e">
        <f t="shared" si="15"/>
        <v>#N/A</v>
      </c>
      <c r="I1033" t="e">
        <f>IF(VLOOKUP('Reported Performance Table'!D1033,'Master List'!$B$45:$D$143,3,FALSE)="","No",VLOOKUP('Reported Performance Table'!D1033,'Master List'!$B$45:$D$143,3,FALSE))</f>
        <v>#N/A</v>
      </c>
      <c r="J1033" s="178" t="str">
        <f>IF('Reported Performance Table'!D1033="","",
  IF('Reported Performance Table'!E1033="Yes",
   IF('Reported Performance Table'!F1033="Premium","Premium_LUNA_CCT","LUNA_CCT"),
   IF('Reported Performance Table'!B1033="Outdoor Luminaires",
    IF(OR('Reported Performance Table'!D1033="Fuel Pump Canopy Luminaires",'Reported Performance Table'!D1033="Sports Lighting"),
     IF('Reported Performance Table'!F1033="Premium","Premium_Sports_and_Fuel_Pump_CCT", "Sports_and_Fuel_Pump_CCT"),
     IF('Reported Performance Table'!F1033="Premium","Premium_Outdoor_CCT","Outdoor_CCT")),
    IF('Reported Performance Table'!F1033="Premium","Premium_CCT","Reported_CCT"))))</f>
        <v/>
      </c>
      <c r="K1033" t="str">
        <f>IF('Reported Performance Table'!D1033="","",IF(J1033="LUNA_CCT",VLOOKUP('Reported Performance Table'!D1033,'Master List'!$B$45:$E$143,4,FALSE),"Reported_BUG"))</f>
        <v/>
      </c>
      <c r="L1033" t="str">
        <f>IF('Reported Performance Table'!D1033="","",IF(AND('Reported Performance Table'!$E1033="Yes",OR('Reported Performance Table'!$D1033='Master List'!$B$45,'Reported Performance Table'!$D1033='Master List'!$B$46,'Reported Performance Table'!$D1033='Master List'!$B$47,'Reported Performance Table'!$D1033='Master List'!$B$49,'Reported Performance Table'!$D1033='Master List'!$B$51,'Reported Performance Table'!$D1033='Master List'!$B$115,'Reported Performance Table'!$D1033='Master List'!$B$118,'Reported Performance Table'!$D1033='Master List'!$B$142)),"LUNA_Dimming","Dimming_Capability_and_Range"))</f>
        <v/>
      </c>
    </row>
    <row r="1034" spans="1:12" x14ac:dyDescent="0.25">
      <c r="A1034" s="54">
        <v>1041</v>
      </c>
      <c r="B1034" s="55"/>
      <c r="D1034" s="21" t="e">
        <f>VLOOKUP('Reported Performance Table'!C1034,'Master List'!$B$22:$C$41,2,FALSE)</f>
        <v>#N/A</v>
      </c>
      <c r="E1034" t="e">
        <f>VLOOKUP('Reported Performance Table'!D1034,'Master List'!$B$45:$C$143,2,FALSE)</f>
        <v>#N/A</v>
      </c>
      <c r="F1034" t="e">
        <f>VLOOKUP('Reported Performance Table'!C1034,'Master List'!$B$22:$D$42,3,FALSE)</f>
        <v>#N/A</v>
      </c>
      <c r="G1034" s="100" t="e">
        <f>VLOOKUP('Reported Performance Table'!B1034,'Master List'!$B$11:$D$19,3,FALSE)</f>
        <v>#N/A</v>
      </c>
      <c r="H1034" t="e">
        <f t="shared" si="15"/>
        <v>#N/A</v>
      </c>
      <c r="I1034" t="e">
        <f>IF(VLOOKUP('Reported Performance Table'!D1034,'Master List'!$B$45:$D$143,3,FALSE)="","No",VLOOKUP('Reported Performance Table'!D1034,'Master List'!$B$45:$D$143,3,FALSE))</f>
        <v>#N/A</v>
      </c>
      <c r="J1034" s="178" t="str">
        <f>IF('Reported Performance Table'!D1034="","",
  IF('Reported Performance Table'!E1034="Yes",
   IF('Reported Performance Table'!F1034="Premium","Premium_LUNA_CCT","LUNA_CCT"),
   IF('Reported Performance Table'!B1034="Outdoor Luminaires",
    IF(OR('Reported Performance Table'!D1034="Fuel Pump Canopy Luminaires",'Reported Performance Table'!D1034="Sports Lighting"),
     IF('Reported Performance Table'!F1034="Premium","Premium_Sports_and_Fuel_Pump_CCT", "Sports_and_Fuel_Pump_CCT"),
     IF('Reported Performance Table'!F1034="Premium","Premium_Outdoor_CCT","Outdoor_CCT")),
    IF('Reported Performance Table'!F1034="Premium","Premium_CCT","Reported_CCT"))))</f>
        <v/>
      </c>
      <c r="K1034" t="str">
        <f>IF('Reported Performance Table'!D1034="","",IF(J1034="LUNA_CCT",VLOOKUP('Reported Performance Table'!D1034,'Master List'!$B$45:$E$143,4,FALSE),"Reported_BUG"))</f>
        <v/>
      </c>
      <c r="L1034" t="str">
        <f>IF('Reported Performance Table'!D1034="","",IF(AND('Reported Performance Table'!$E1034="Yes",OR('Reported Performance Table'!$D1034='Master List'!$B$45,'Reported Performance Table'!$D1034='Master List'!$B$46,'Reported Performance Table'!$D1034='Master List'!$B$47,'Reported Performance Table'!$D1034='Master List'!$B$49,'Reported Performance Table'!$D1034='Master List'!$B$51,'Reported Performance Table'!$D1034='Master List'!$B$115,'Reported Performance Table'!$D1034='Master List'!$B$118,'Reported Performance Table'!$D1034='Master List'!$B$142)),"LUNA_Dimming","Dimming_Capability_and_Range"))</f>
        <v/>
      </c>
    </row>
    <row r="1035" spans="1:12" x14ac:dyDescent="0.25">
      <c r="A1035" s="54">
        <v>1042</v>
      </c>
      <c r="B1035" s="55"/>
      <c r="D1035" s="21" t="e">
        <f>VLOOKUP('Reported Performance Table'!C1035,'Master List'!$B$22:$C$41,2,FALSE)</f>
        <v>#N/A</v>
      </c>
      <c r="E1035" t="e">
        <f>VLOOKUP('Reported Performance Table'!D1035,'Master List'!$B$45:$C$143,2,FALSE)</f>
        <v>#N/A</v>
      </c>
      <c r="F1035" t="e">
        <f>VLOOKUP('Reported Performance Table'!C1035,'Master List'!$B$22:$D$42,3,FALSE)</f>
        <v>#N/A</v>
      </c>
      <c r="G1035" s="100" t="e">
        <f>VLOOKUP('Reported Performance Table'!B1035,'Master List'!$B$11:$D$19,3,FALSE)</f>
        <v>#N/A</v>
      </c>
      <c r="H1035" t="e">
        <f t="shared" ref="H1035:H1098" si="16">CONCATENATE(F1035,G1035)</f>
        <v>#N/A</v>
      </c>
      <c r="I1035" t="e">
        <f>IF(VLOOKUP('Reported Performance Table'!D1035,'Master List'!$B$45:$D$143,3,FALSE)="","No",VLOOKUP('Reported Performance Table'!D1035,'Master List'!$B$45:$D$143,3,FALSE))</f>
        <v>#N/A</v>
      </c>
      <c r="J1035" s="178" t="str">
        <f>IF('Reported Performance Table'!D1035="","",
  IF('Reported Performance Table'!E1035="Yes",
   IF('Reported Performance Table'!F1035="Premium","Premium_LUNA_CCT","LUNA_CCT"),
   IF('Reported Performance Table'!B1035="Outdoor Luminaires",
    IF(OR('Reported Performance Table'!D1035="Fuel Pump Canopy Luminaires",'Reported Performance Table'!D1035="Sports Lighting"),
     IF('Reported Performance Table'!F1035="Premium","Premium_Sports_and_Fuel_Pump_CCT", "Sports_and_Fuel_Pump_CCT"),
     IF('Reported Performance Table'!F1035="Premium","Premium_Outdoor_CCT","Outdoor_CCT")),
    IF('Reported Performance Table'!F1035="Premium","Premium_CCT","Reported_CCT"))))</f>
        <v/>
      </c>
      <c r="K1035" t="str">
        <f>IF('Reported Performance Table'!D1035="","",IF(J1035="LUNA_CCT",VLOOKUP('Reported Performance Table'!D1035,'Master List'!$B$45:$E$143,4,FALSE),"Reported_BUG"))</f>
        <v/>
      </c>
      <c r="L1035" t="str">
        <f>IF('Reported Performance Table'!D1035="","",IF(AND('Reported Performance Table'!$E1035="Yes",OR('Reported Performance Table'!$D1035='Master List'!$B$45,'Reported Performance Table'!$D1035='Master List'!$B$46,'Reported Performance Table'!$D1035='Master List'!$B$47,'Reported Performance Table'!$D1035='Master List'!$B$49,'Reported Performance Table'!$D1035='Master List'!$B$51,'Reported Performance Table'!$D1035='Master List'!$B$115,'Reported Performance Table'!$D1035='Master List'!$B$118,'Reported Performance Table'!$D1035='Master List'!$B$142)),"LUNA_Dimming","Dimming_Capability_and_Range"))</f>
        <v/>
      </c>
    </row>
    <row r="1036" spans="1:12" x14ac:dyDescent="0.25">
      <c r="A1036" s="54">
        <v>1043</v>
      </c>
      <c r="B1036" s="55"/>
      <c r="D1036" s="21" t="e">
        <f>VLOOKUP('Reported Performance Table'!C1036,'Master List'!$B$22:$C$41,2,FALSE)</f>
        <v>#N/A</v>
      </c>
      <c r="E1036" t="e">
        <f>VLOOKUP('Reported Performance Table'!D1036,'Master List'!$B$45:$C$143,2,FALSE)</f>
        <v>#N/A</v>
      </c>
      <c r="F1036" t="e">
        <f>VLOOKUP('Reported Performance Table'!C1036,'Master List'!$B$22:$D$42,3,FALSE)</f>
        <v>#N/A</v>
      </c>
      <c r="G1036" s="100" t="e">
        <f>VLOOKUP('Reported Performance Table'!B1036,'Master List'!$B$11:$D$19,3,FALSE)</f>
        <v>#N/A</v>
      </c>
      <c r="H1036" t="e">
        <f t="shared" si="16"/>
        <v>#N/A</v>
      </c>
      <c r="I1036" t="e">
        <f>IF(VLOOKUP('Reported Performance Table'!D1036,'Master List'!$B$45:$D$143,3,FALSE)="","No",VLOOKUP('Reported Performance Table'!D1036,'Master List'!$B$45:$D$143,3,FALSE))</f>
        <v>#N/A</v>
      </c>
      <c r="J1036" s="178" t="str">
        <f>IF('Reported Performance Table'!D1036="","",
  IF('Reported Performance Table'!E1036="Yes",
   IF('Reported Performance Table'!F1036="Premium","Premium_LUNA_CCT","LUNA_CCT"),
   IF('Reported Performance Table'!B1036="Outdoor Luminaires",
    IF(OR('Reported Performance Table'!D1036="Fuel Pump Canopy Luminaires",'Reported Performance Table'!D1036="Sports Lighting"),
     IF('Reported Performance Table'!F1036="Premium","Premium_Sports_and_Fuel_Pump_CCT", "Sports_and_Fuel_Pump_CCT"),
     IF('Reported Performance Table'!F1036="Premium","Premium_Outdoor_CCT","Outdoor_CCT")),
    IF('Reported Performance Table'!F1036="Premium","Premium_CCT","Reported_CCT"))))</f>
        <v/>
      </c>
      <c r="K1036" t="str">
        <f>IF('Reported Performance Table'!D1036="","",IF(J1036="LUNA_CCT",VLOOKUP('Reported Performance Table'!D1036,'Master List'!$B$45:$E$143,4,FALSE),"Reported_BUG"))</f>
        <v/>
      </c>
      <c r="L1036" t="str">
        <f>IF('Reported Performance Table'!D1036="","",IF(AND('Reported Performance Table'!$E1036="Yes",OR('Reported Performance Table'!$D1036='Master List'!$B$45,'Reported Performance Table'!$D1036='Master List'!$B$46,'Reported Performance Table'!$D1036='Master List'!$B$47,'Reported Performance Table'!$D1036='Master List'!$B$49,'Reported Performance Table'!$D1036='Master List'!$B$51,'Reported Performance Table'!$D1036='Master List'!$B$115,'Reported Performance Table'!$D1036='Master List'!$B$118,'Reported Performance Table'!$D1036='Master List'!$B$142)),"LUNA_Dimming","Dimming_Capability_and_Range"))</f>
        <v/>
      </c>
    </row>
    <row r="1037" spans="1:12" x14ac:dyDescent="0.25">
      <c r="A1037" s="54">
        <v>1044</v>
      </c>
      <c r="B1037" s="55"/>
      <c r="D1037" s="21" t="e">
        <f>VLOOKUP('Reported Performance Table'!C1037,'Master List'!$B$22:$C$41,2,FALSE)</f>
        <v>#N/A</v>
      </c>
      <c r="E1037" t="e">
        <f>VLOOKUP('Reported Performance Table'!D1037,'Master List'!$B$45:$C$143,2,FALSE)</f>
        <v>#N/A</v>
      </c>
      <c r="F1037" t="e">
        <f>VLOOKUP('Reported Performance Table'!C1037,'Master List'!$B$22:$D$42,3,FALSE)</f>
        <v>#N/A</v>
      </c>
      <c r="G1037" s="100" t="e">
        <f>VLOOKUP('Reported Performance Table'!B1037,'Master List'!$B$11:$D$19,3,FALSE)</f>
        <v>#N/A</v>
      </c>
      <c r="H1037" t="e">
        <f t="shared" si="16"/>
        <v>#N/A</v>
      </c>
      <c r="I1037" t="e">
        <f>IF(VLOOKUP('Reported Performance Table'!D1037,'Master List'!$B$45:$D$143,3,FALSE)="","No",VLOOKUP('Reported Performance Table'!D1037,'Master List'!$B$45:$D$143,3,FALSE))</f>
        <v>#N/A</v>
      </c>
      <c r="J1037" s="178" t="str">
        <f>IF('Reported Performance Table'!D1037="","",
  IF('Reported Performance Table'!E1037="Yes",
   IF('Reported Performance Table'!F1037="Premium","Premium_LUNA_CCT","LUNA_CCT"),
   IF('Reported Performance Table'!B1037="Outdoor Luminaires",
    IF(OR('Reported Performance Table'!D1037="Fuel Pump Canopy Luminaires",'Reported Performance Table'!D1037="Sports Lighting"),
     IF('Reported Performance Table'!F1037="Premium","Premium_Sports_and_Fuel_Pump_CCT", "Sports_and_Fuel_Pump_CCT"),
     IF('Reported Performance Table'!F1037="Premium","Premium_Outdoor_CCT","Outdoor_CCT")),
    IF('Reported Performance Table'!F1037="Premium","Premium_CCT","Reported_CCT"))))</f>
        <v/>
      </c>
      <c r="K1037" t="str">
        <f>IF('Reported Performance Table'!D1037="","",IF(J1037="LUNA_CCT",VLOOKUP('Reported Performance Table'!D1037,'Master List'!$B$45:$E$143,4,FALSE),"Reported_BUG"))</f>
        <v/>
      </c>
      <c r="L1037" t="str">
        <f>IF('Reported Performance Table'!D1037="","",IF(AND('Reported Performance Table'!$E1037="Yes",OR('Reported Performance Table'!$D1037='Master List'!$B$45,'Reported Performance Table'!$D1037='Master List'!$B$46,'Reported Performance Table'!$D1037='Master List'!$B$47,'Reported Performance Table'!$D1037='Master List'!$B$49,'Reported Performance Table'!$D1037='Master List'!$B$51,'Reported Performance Table'!$D1037='Master List'!$B$115,'Reported Performance Table'!$D1037='Master List'!$B$118,'Reported Performance Table'!$D1037='Master List'!$B$142)),"LUNA_Dimming","Dimming_Capability_and_Range"))</f>
        <v/>
      </c>
    </row>
    <row r="1038" spans="1:12" x14ac:dyDescent="0.25">
      <c r="A1038" s="54">
        <v>1045</v>
      </c>
      <c r="B1038" s="55"/>
      <c r="D1038" s="21" t="e">
        <f>VLOOKUP('Reported Performance Table'!C1038,'Master List'!$B$22:$C$41,2,FALSE)</f>
        <v>#N/A</v>
      </c>
      <c r="E1038" t="e">
        <f>VLOOKUP('Reported Performance Table'!D1038,'Master List'!$B$45:$C$143,2,FALSE)</f>
        <v>#N/A</v>
      </c>
      <c r="F1038" t="e">
        <f>VLOOKUP('Reported Performance Table'!C1038,'Master List'!$B$22:$D$42,3,FALSE)</f>
        <v>#N/A</v>
      </c>
      <c r="G1038" s="100" t="e">
        <f>VLOOKUP('Reported Performance Table'!B1038,'Master List'!$B$11:$D$19,3,FALSE)</f>
        <v>#N/A</v>
      </c>
      <c r="H1038" t="e">
        <f t="shared" si="16"/>
        <v>#N/A</v>
      </c>
      <c r="I1038" t="e">
        <f>IF(VLOOKUP('Reported Performance Table'!D1038,'Master List'!$B$45:$D$143,3,FALSE)="","No",VLOOKUP('Reported Performance Table'!D1038,'Master List'!$B$45:$D$143,3,FALSE))</f>
        <v>#N/A</v>
      </c>
      <c r="J1038" s="178" t="str">
        <f>IF('Reported Performance Table'!D1038="","",
  IF('Reported Performance Table'!E1038="Yes",
   IF('Reported Performance Table'!F1038="Premium","Premium_LUNA_CCT","LUNA_CCT"),
   IF('Reported Performance Table'!B1038="Outdoor Luminaires",
    IF(OR('Reported Performance Table'!D1038="Fuel Pump Canopy Luminaires",'Reported Performance Table'!D1038="Sports Lighting"),
     IF('Reported Performance Table'!F1038="Premium","Premium_Sports_and_Fuel_Pump_CCT", "Sports_and_Fuel_Pump_CCT"),
     IF('Reported Performance Table'!F1038="Premium","Premium_Outdoor_CCT","Outdoor_CCT")),
    IF('Reported Performance Table'!F1038="Premium","Premium_CCT","Reported_CCT"))))</f>
        <v/>
      </c>
      <c r="K1038" t="str">
        <f>IF('Reported Performance Table'!D1038="","",IF(J1038="LUNA_CCT",VLOOKUP('Reported Performance Table'!D1038,'Master List'!$B$45:$E$143,4,FALSE),"Reported_BUG"))</f>
        <v/>
      </c>
      <c r="L1038" t="str">
        <f>IF('Reported Performance Table'!D1038="","",IF(AND('Reported Performance Table'!$E1038="Yes",OR('Reported Performance Table'!$D1038='Master List'!$B$45,'Reported Performance Table'!$D1038='Master List'!$B$46,'Reported Performance Table'!$D1038='Master List'!$B$47,'Reported Performance Table'!$D1038='Master List'!$B$49,'Reported Performance Table'!$D1038='Master List'!$B$51,'Reported Performance Table'!$D1038='Master List'!$B$115,'Reported Performance Table'!$D1038='Master List'!$B$118,'Reported Performance Table'!$D1038='Master List'!$B$142)),"LUNA_Dimming","Dimming_Capability_and_Range"))</f>
        <v/>
      </c>
    </row>
    <row r="1039" spans="1:12" x14ac:dyDescent="0.25">
      <c r="A1039" s="54">
        <v>1046</v>
      </c>
      <c r="B1039" s="55"/>
      <c r="D1039" s="21" t="e">
        <f>VLOOKUP('Reported Performance Table'!C1039,'Master List'!$B$22:$C$41,2,FALSE)</f>
        <v>#N/A</v>
      </c>
      <c r="E1039" t="e">
        <f>VLOOKUP('Reported Performance Table'!D1039,'Master List'!$B$45:$C$143,2,FALSE)</f>
        <v>#N/A</v>
      </c>
      <c r="F1039" t="e">
        <f>VLOOKUP('Reported Performance Table'!C1039,'Master List'!$B$22:$D$42,3,FALSE)</f>
        <v>#N/A</v>
      </c>
      <c r="G1039" s="100" t="e">
        <f>VLOOKUP('Reported Performance Table'!B1039,'Master List'!$B$11:$D$19,3,FALSE)</f>
        <v>#N/A</v>
      </c>
      <c r="H1039" t="e">
        <f t="shared" si="16"/>
        <v>#N/A</v>
      </c>
      <c r="I1039" t="e">
        <f>IF(VLOOKUP('Reported Performance Table'!D1039,'Master List'!$B$45:$D$143,3,FALSE)="","No",VLOOKUP('Reported Performance Table'!D1039,'Master List'!$B$45:$D$143,3,FALSE))</f>
        <v>#N/A</v>
      </c>
      <c r="J1039" s="178" t="str">
        <f>IF('Reported Performance Table'!D1039="","",
  IF('Reported Performance Table'!E1039="Yes",
   IF('Reported Performance Table'!F1039="Premium","Premium_LUNA_CCT","LUNA_CCT"),
   IF('Reported Performance Table'!B1039="Outdoor Luminaires",
    IF(OR('Reported Performance Table'!D1039="Fuel Pump Canopy Luminaires",'Reported Performance Table'!D1039="Sports Lighting"),
     IF('Reported Performance Table'!F1039="Premium","Premium_Sports_and_Fuel_Pump_CCT", "Sports_and_Fuel_Pump_CCT"),
     IF('Reported Performance Table'!F1039="Premium","Premium_Outdoor_CCT","Outdoor_CCT")),
    IF('Reported Performance Table'!F1039="Premium","Premium_CCT","Reported_CCT"))))</f>
        <v/>
      </c>
      <c r="K1039" t="str">
        <f>IF('Reported Performance Table'!D1039="","",IF(J1039="LUNA_CCT",VLOOKUP('Reported Performance Table'!D1039,'Master List'!$B$45:$E$143,4,FALSE),"Reported_BUG"))</f>
        <v/>
      </c>
      <c r="L1039" t="str">
        <f>IF('Reported Performance Table'!D1039="","",IF(AND('Reported Performance Table'!$E1039="Yes",OR('Reported Performance Table'!$D1039='Master List'!$B$45,'Reported Performance Table'!$D1039='Master List'!$B$46,'Reported Performance Table'!$D1039='Master List'!$B$47,'Reported Performance Table'!$D1039='Master List'!$B$49,'Reported Performance Table'!$D1039='Master List'!$B$51,'Reported Performance Table'!$D1039='Master List'!$B$115,'Reported Performance Table'!$D1039='Master List'!$B$118,'Reported Performance Table'!$D1039='Master List'!$B$142)),"LUNA_Dimming","Dimming_Capability_and_Range"))</f>
        <v/>
      </c>
    </row>
    <row r="1040" spans="1:12" x14ac:dyDescent="0.25">
      <c r="A1040" s="54">
        <v>1047</v>
      </c>
      <c r="B1040" s="55"/>
      <c r="D1040" s="21" t="e">
        <f>VLOOKUP('Reported Performance Table'!C1040,'Master List'!$B$22:$C$41,2,FALSE)</f>
        <v>#N/A</v>
      </c>
      <c r="E1040" t="e">
        <f>VLOOKUP('Reported Performance Table'!D1040,'Master List'!$B$45:$C$143,2,FALSE)</f>
        <v>#N/A</v>
      </c>
      <c r="F1040" t="e">
        <f>VLOOKUP('Reported Performance Table'!C1040,'Master List'!$B$22:$D$42,3,FALSE)</f>
        <v>#N/A</v>
      </c>
      <c r="G1040" s="100" t="e">
        <f>VLOOKUP('Reported Performance Table'!B1040,'Master List'!$B$11:$D$19,3,FALSE)</f>
        <v>#N/A</v>
      </c>
      <c r="H1040" t="e">
        <f t="shared" si="16"/>
        <v>#N/A</v>
      </c>
      <c r="I1040" t="e">
        <f>IF(VLOOKUP('Reported Performance Table'!D1040,'Master List'!$B$45:$D$143,3,FALSE)="","No",VLOOKUP('Reported Performance Table'!D1040,'Master List'!$B$45:$D$143,3,FALSE))</f>
        <v>#N/A</v>
      </c>
      <c r="J1040" s="178" t="str">
        <f>IF('Reported Performance Table'!D1040="","",
  IF('Reported Performance Table'!E1040="Yes",
   IF('Reported Performance Table'!F1040="Premium","Premium_LUNA_CCT","LUNA_CCT"),
   IF('Reported Performance Table'!B1040="Outdoor Luminaires",
    IF(OR('Reported Performance Table'!D1040="Fuel Pump Canopy Luminaires",'Reported Performance Table'!D1040="Sports Lighting"),
     IF('Reported Performance Table'!F1040="Premium","Premium_Sports_and_Fuel_Pump_CCT", "Sports_and_Fuel_Pump_CCT"),
     IF('Reported Performance Table'!F1040="Premium","Premium_Outdoor_CCT","Outdoor_CCT")),
    IF('Reported Performance Table'!F1040="Premium","Premium_CCT","Reported_CCT"))))</f>
        <v/>
      </c>
      <c r="K1040" t="str">
        <f>IF('Reported Performance Table'!D1040="","",IF(J1040="LUNA_CCT",VLOOKUP('Reported Performance Table'!D1040,'Master List'!$B$45:$E$143,4,FALSE),"Reported_BUG"))</f>
        <v/>
      </c>
      <c r="L1040" t="str">
        <f>IF('Reported Performance Table'!D1040="","",IF(AND('Reported Performance Table'!$E1040="Yes",OR('Reported Performance Table'!$D1040='Master List'!$B$45,'Reported Performance Table'!$D1040='Master List'!$B$46,'Reported Performance Table'!$D1040='Master List'!$B$47,'Reported Performance Table'!$D1040='Master List'!$B$49,'Reported Performance Table'!$D1040='Master List'!$B$51,'Reported Performance Table'!$D1040='Master List'!$B$115,'Reported Performance Table'!$D1040='Master List'!$B$118,'Reported Performance Table'!$D1040='Master List'!$B$142)),"LUNA_Dimming","Dimming_Capability_and_Range"))</f>
        <v/>
      </c>
    </row>
    <row r="1041" spans="1:12" x14ac:dyDescent="0.25">
      <c r="A1041" s="54">
        <v>1048</v>
      </c>
      <c r="B1041" s="55"/>
      <c r="D1041" s="21" t="e">
        <f>VLOOKUP('Reported Performance Table'!C1041,'Master List'!$B$22:$C$41,2,FALSE)</f>
        <v>#N/A</v>
      </c>
      <c r="E1041" t="e">
        <f>VLOOKUP('Reported Performance Table'!D1041,'Master List'!$B$45:$C$143,2,FALSE)</f>
        <v>#N/A</v>
      </c>
      <c r="F1041" t="e">
        <f>VLOOKUP('Reported Performance Table'!C1041,'Master List'!$B$22:$D$42,3,FALSE)</f>
        <v>#N/A</v>
      </c>
      <c r="G1041" s="100" t="e">
        <f>VLOOKUP('Reported Performance Table'!B1041,'Master List'!$B$11:$D$19,3,FALSE)</f>
        <v>#N/A</v>
      </c>
      <c r="H1041" t="e">
        <f t="shared" si="16"/>
        <v>#N/A</v>
      </c>
      <c r="I1041" t="e">
        <f>IF(VLOOKUP('Reported Performance Table'!D1041,'Master List'!$B$45:$D$143,3,FALSE)="","No",VLOOKUP('Reported Performance Table'!D1041,'Master List'!$B$45:$D$143,3,FALSE))</f>
        <v>#N/A</v>
      </c>
      <c r="J1041" s="178" t="str">
        <f>IF('Reported Performance Table'!D1041="","",
  IF('Reported Performance Table'!E1041="Yes",
   IF('Reported Performance Table'!F1041="Premium","Premium_LUNA_CCT","LUNA_CCT"),
   IF('Reported Performance Table'!B1041="Outdoor Luminaires",
    IF(OR('Reported Performance Table'!D1041="Fuel Pump Canopy Luminaires",'Reported Performance Table'!D1041="Sports Lighting"),
     IF('Reported Performance Table'!F1041="Premium","Premium_Sports_and_Fuel_Pump_CCT", "Sports_and_Fuel_Pump_CCT"),
     IF('Reported Performance Table'!F1041="Premium","Premium_Outdoor_CCT","Outdoor_CCT")),
    IF('Reported Performance Table'!F1041="Premium","Premium_CCT","Reported_CCT"))))</f>
        <v/>
      </c>
      <c r="K1041" t="str">
        <f>IF('Reported Performance Table'!D1041="","",IF(J1041="LUNA_CCT",VLOOKUP('Reported Performance Table'!D1041,'Master List'!$B$45:$E$143,4,FALSE),"Reported_BUG"))</f>
        <v/>
      </c>
      <c r="L1041" t="str">
        <f>IF('Reported Performance Table'!D1041="","",IF(AND('Reported Performance Table'!$E1041="Yes",OR('Reported Performance Table'!$D1041='Master List'!$B$45,'Reported Performance Table'!$D1041='Master List'!$B$46,'Reported Performance Table'!$D1041='Master List'!$B$47,'Reported Performance Table'!$D1041='Master List'!$B$49,'Reported Performance Table'!$D1041='Master List'!$B$51,'Reported Performance Table'!$D1041='Master List'!$B$115,'Reported Performance Table'!$D1041='Master List'!$B$118,'Reported Performance Table'!$D1041='Master List'!$B$142)),"LUNA_Dimming","Dimming_Capability_and_Range"))</f>
        <v/>
      </c>
    </row>
    <row r="1042" spans="1:12" x14ac:dyDescent="0.25">
      <c r="A1042" s="54">
        <v>1049</v>
      </c>
      <c r="B1042" s="55"/>
      <c r="D1042" s="21" t="e">
        <f>VLOOKUP('Reported Performance Table'!C1042,'Master List'!$B$22:$C$41,2,FALSE)</f>
        <v>#N/A</v>
      </c>
      <c r="E1042" t="e">
        <f>VLOOKUP('Reported Performance Table'!D1042,'Master List'!$B$45:$C$143,2,FALSE)</f>
        <v>#N/A</v>
      </c>
      <c r="F1042" t="e">
        <f>VLOOKUP('Reported Performance Table'!C1042,'Master List'!$B$22:$D$42,3,FALSE)</f>
        <v>#N/A</v>
      </c>
      <c r="G1042" s="100" t="e">
        <f>VLOOKUP('Reported Performance Table'!B1042,'Master List'!$B$11:$D$19,3,FALSE)</f>
        <v>#N/A</v>
      </c>
      <c r="H1042" t="e">
        <f t="shared" si="16"/>
        <v>#N/A</v>
      </c>
      <c r="I1042" t="e">
        <f>IF(VLOOKUP('Reported Performance Table'!D1042,'Master List'!$B$45:$D$143,3,FALSE)="","No",VLOOKUP('Reported Performance Table'!D1042,'Master List'!$B$45:$D$143,3,FALSE))</f>
        <v>#N/A</v>
      </c>
      <c r="J1042" s="178" t="str">
        <f>IF('Reported Performance Table'!D1042="","",
  IF('Reported Performance Table'!E1042="Yes",
   IF('Reported Performance Table'!F1042="Premium","Premium_LUNA_CCT","LUNA_CCT"),
   IF('Reported Performance Table'!B1042="Outdoor Luminaires",
    IF(OR('Reported Performance Table'!D1042="Fuel Pump Canopy Luminaires",'Reported Performance Table'!D1042="Sports Lighting"),
     IF('Reported Performance Table'!F1042="Premium","Premium_Sports_and_Fuel_Pump_CCT", "Sports_and_Fuel_Pump_CCT"),
     IF('Reported Performance Table'!F1042="Premium","Premium_Outdoor_CCT","Outdoor_CCT")),
    IF('Reported Performance Table'!F1042="Premium","Premium_CCT","Reported_CCT"))))</f>
        <v/>
      </c>
      <c r="K1042" t="str">
        <f>IF('Reported Performance Table'!D1042="","",IF(J1042="LUNA_CCT",VLOOKUP('Reported Performance Table'!D1042,'Master List'!$B$45:$E$143,4,FALSE),"Reported_BUG"))</f>
        <v/>
      </c>
      <c r="L1042" t="str">
        <f>IF('Reported Performance Table'!D1042="","",IF(AND('Reported Performance Table'!$E1042="Yes",OR('Reported Performance Table'!$D1042='Master List'!$B$45,'Reported Performance Table'!$D1042='Master List'!$B$46,'Reported Performance Table'!$D1042='Master List'!$B$47,'Reported Performance Table'!$D1042='Master List'!$B$49,'Reported Performance Table'!$D1042='Master List'!$B$51,'Reported Performance Table'!$D1042='Master List'!$B$115,'Reported Performance Table'!$D1042='Master List'!$B$118,'Reported Performance Table'!$D1042='Master List'!$B$142)),"LUNA_Dimming","Dimming_Capability_and_Range"))</f>
        <v/>
      </c>
    </row>
    <row r="1043" spans="1:12" x14ac:dyDescent="0.25">
      <c r="A1043" s="54">
        <v>1050</v>
      </c>
      <c r="B1043" s="55"/>
      <c r="D1043" s="21" t="e">
        <f>VLOOKUP('Reported Performance Table'!C1043,'Master List'!$B$22:$C$41,2,FALSE)</f>
        <v>#N/A</v>
      </c>
      <c r="E1043" t="e">
        <f>VLOOKUP('Reported Performance Table'!D1043,'Master List'!$B$45:$C$143,2,FALSE)</f>
        <v>#N/A</v>
      </c>
      <c r="F1043" t="e">
        <f>VLOOKUP('Reported Performance Table'!C1043,'Master List'!$B$22:$D$42,3,FALSE)</f>
        <v>#N/A</v>
      </c>
      <c r="G1043" s="100" t="e">
        <f>VLOOKUP('Reported Performance Table'!B1043,'Master List'!$B$11:$D$19,3,FALSE)</f>
        <v>#N/A</v>
      </c>
      <c r="H1043" t="e">
        <f t="shared" si="16"/>
        <v>#N/A</v>
      </c>
      <c r="I1043" t="e">
        <f>IF(VLOOKUP('Reported Performance Table'!D1043,'Master List'!$B$45:$D$143,3,FALSE)="","No",VLOOKUP('Reported Performance Table'!D1043,'Master List'!$B$45:$D$143,3,FALSE))</f>
        <v>#N/A</v>
      </c>
      <c r="J1043" s="178" t="str">
        <f>IF('Reported Performance Table'!D1043="","",
  IF('Reported Performance Table'!E1043="Yes",
   IF('Reported Performance Table'!F1043="Premium","Premium_LUNA_CCT","LUNA_CCT"),
   IF('Reported Performance Table'!B1043="Outdoor Luminaires",
    IF(OR('Reported Performance Table'!D1043="Fuel Pump Canopy Luminaires",'Reported Performance Table'!D1043="Sports Lighting"),
     IF('Reported Performance Table'!F1043="Premium","Premium_Sports_and_Fuel_Pump_CCT", "Sports_and_Fuel_Pump_CCT"),
     IF('Reported Performance Table'!F1043="Premium","Premium_Outdoor_CCT","Outdoor_CCT")),
    IF('Reported Performance Table'!F1043="Premium","Premium_CCT","Reported_CCT"))))</f>
        <v/>
      </c>
      <c r="K1043" t="str">
        <f>IF('Reported Performance Table'!D1043="","",IF(J1043="LUNA_CCT",VLOOKUP('Reported Performance Table'!D1043,'Master List'!$B$45:$E$143,4,FALSE),"Reported_BUG"))</f>
        <v/>
      </c>
      <c r="L1043" t="str">
        <f>IF('Reported Performance Table'!D1043="","",IF(AND('Reported Performance Table'!$E1043="Yes",OR('Reported Performance Table'!$D1043='Master List'!$B$45,'Reported Performance Table'!$D1043='Master List'!$B$46,'Reported Performance Table'!$D1043='Master List'!$B$47,'Reported Performance Table'!$D1043='Master List'!$B$49,'Reported Performance Table'!$D1043='Master List'!$B$51,'Reported Performance Table'!$D1043='Master List'!$B$115,'Reported Performance Table'!$D1043='Master List'!$B$118,'Reported Performance Table'!$D1043='Master List'!$B$142)),"LUNA_Dimming","Dimming_Capability_and_Range"))</f>
        <v/>
      </c>
    </row>
    <row r="1044" spans="1:12" x14ac:dyDescent="0.25">
      <c r="A1044" s="54">
        <v>1051</v>
      </c>
      <c r="B1044" s="55"/>
      <c r="D1044" s="21" t="e">
        <f>VLOOKUP('Reported Performance Table'!C1044,'Master List'!$B$22:$C$41,2,FALSE)</f>
        <v>#N/A</v>
      </c>
      <c r="E1044" t="e">
        <f>VLOOKUP('Reported Performance Table'!D1044,'Master List'!$B$45:$C$143,2,FALSE)</f>
        <v>#N/A</v>
      </c>
      <c r="F1044" t="e">
        <f>VLOOKUP('Reported Performance Table'!C1044,'Master List'!$B$22:$D$42,3,FALSE)</f>
        <v>#N/A</v>
      </c>
      <c r="G1044" s="100" t="e">
        <f>VLOOKUP('Reported Performance Table'!B1044,'Master List'!$B$11:$D$19,3,FALSE)</f>
        <v>#N/A</v>
      </c>
      <c r="H1044" t="e">
        <f t="shared" si="16"/>
        <v>#N/A</v>
      </c>
      <c r="I1044" t="e">
        <f>IF(VLOOKUP('Reported Performance Table'!D1044,'Master List'!$B$45:$D$143,3,FALSE)="","No",VLOOKUP('Reported Performance Table'!D1044,'Master List'!$B$45:$D$143,3,FALSE))</f>
        <v>#N/A</v>
      </c>
      <c r="J1044" s="178" t="str">
        <f>IF('Reported Performance Table'!D1044="","",
  IF('Reported Performance Table'!E1044="Yes",
   IF('Reported Performance Table'!F1044="Premium","Premium_LUNA_CCT","LUNA_CCT"),
   IF('Reported Performance Table'!B1044="Outdoor Luminaires",
    IF(OR('Reported Performance Table'!D1044="Fuel Pump Canopy Luminaires",'Reported Performance Table'!D1044="Sports Lighting"),
     IF('Reported Performance Table'!F1044="Premium","Premium_Sports_and_Fuel_Pump_CCT", "Sports_and_Fuel_Pump_CCT"),
     IF('Reported Performance Table'!F1044="Premium","Premium_Outdoor_CCT","Outdoor_CCT")),
    IF('Reported Performance Table'!F1044="Premium","Premium_CCT","Reported_CCT"))))</f>
        <v/>
      </c>
      <c r="K1044" t="str">
        <f>IF('Reported Performance Table'!D1044="","",IF(J1044="LUNA_CCT",VLOOKUP('Reported Performance Table'!D1044,'Master List'!$B$45:$E$143,4,FALSE),"Reported_BUG"))</f>
        <v/>
      </c>
      <c r="L1044" t="str">
        <f>IF('Reported Performance Table'!D1044="","",IF(AND('Reported Performance Table'!$E1044="Yes",OR('Reported Performance Table'!$D1044='Master List'!$B$45,'Reported Performance Table'!$D1044='Master List'!$B$46,'Reported Performance Table'!$D1044='Master List'!$B$47,'Reported Performance Table'!$D1044='Master List'!$B$49,'Reported Performance Table'!$D1044='Master List'!$B$51,'Reported Performance Table'!$D1044='Master List'!$B$115,'Reported Performance Table'!$D1044='Master List'!$B$118,'Reported Performance Table'!$D1044='Master List'!$B$142)),"LUNA_Dimming","Dimming_Capability_and_Range"))</f>
        <v/>
      </c>
    </row>
    <row r="1045" spans="1:12" x14ac:dyDescent="0.25">
      <c r="A1045" s="54">
        <v>1052</v>
      </c>
      <c r="B1045" s="55"/>
      <c r="D1045" s="21" t="e">
        <f>VLOOKUP('Reported Performance Table'!C1045,'Master List'!$B$22:$C$41,2,FALSE)</f>
        <v>#N/A</v>
      </c>
      <c r="E1045" t="e">
        <f>VLOOKUP('Reported Performance Table'!D1045,'Master List'!$B$45:$C$143,2,FALSE)</f>
        <v>#N/A</v>
      </c>
      <c r="F1045" t="e">
        <f>VLOOKUP('Reported Performance Table'!C1045,'Master List'!$B$22:$D$42,3,FALSE)</f>
        <v>#N/A</v>
      </c>
      <c r="G1045" s="100" t="e">
        <f>VLOOKUP('Reported Performance Table'!B1045,'Master List'!$B$11:$D$19,3,FALSE)</f>
        <v>#N/A</v>
      </c>
      <c r="H1045" t="e">
        <f t="shared" si="16"/>
        <v>#N/A</v>
      </c>
      <c r="I1045" t="e">
        <f>IF(VLOOKUP('Reported Performance Table'!D1045,'Master List'!$B$45:$D$143,3,FALSE)="","No",VLOOKUP('Reported Performance Table'!D1045,'Master List'!$B$45:$D$143,3,FALSE))</f>
        <v>#N/A</v>
      </c>
      <c r="J1045" s="178" t="str">
        <f>IF('Reported Performance Table'!D1045="","",
  IF('Reported Performance Table'!E1045="Yes",
   IF('Reported Performance Table'!F1045="Premium","Premium_LUNA_CCT","LUNA_CCT"),
   IF('Reported Performance Table'!B1045="Outdoor Luminaires",
    IF(OR('Reported Performance Table'!D1045="Fuel Pump Canopy Luminaires",'Reported Performance Table'!D1045="Sports Lighting"),
     IF('Reported Performance Table'!F1045="Premium","Premium_Sports_and_Fuel_Pump_CCT", "Sports_and_Fuel_Pump_CCT"),
     IF('Reported Performance Table'!F1045="Premium","Premium_Outdoor_CCT","Outdoor_CCT")),
    IF('Reported Performance Table'!F1045="Premium","Premium_CCT","Reported_CCT"))))</f>
        <v/>
      </c>
      <c r="K1045" t="str">
        <f>IF('Reported Performance Table'!D1045="","",IF(J1045="LUNA_CCT",VLOOKUP('Reported Performance Table'!D1045,'Master List'!$B$45:$E$143,4,FALSE),"Reported_BUG"))</f>
        <v/>
      </c>
      <c r="L1045" t="str">
        <f>IF('Reported Performance Table'!D1045="","",IF(AND('Reported Performance Table'!$E1045="Yes",OR('Reported Performance Table'!$D1045='Master List'!$B$45,'Reported Performance Table'!$D1045='Master List'!$B$46,'Reported Performance Table'!$D1045='Master List'!$B$47,'Reported Performance Table'!$D1045='Master List'!$B$49,'Reported Performance Table'!$D1045='Master List'!$B$51,'Reported Performance Table'!$D1045='Master List'!$B$115,'Reported Performance Table'!$D1045='Master List'!$B$118,'Reported Performance Table'!$D1045='Master List'!$B$142)),"LUNA_Dimming","Dimming_Capability_and_Range"))</f>
        <v/>
      </c>
    </row>
    <row r="1046" spans="1:12" x14ac:dyDescent="0.25">
      <c r="A1046" s="54">
        <v>1053</v>
      </c>
      <c r="B1046" s="55"/>
      <c r="D1046" s="21" t="e">
        <f>VLOOKUP('Reported Performance Table'!C1046,'Master List'!$B$22:$C$41,2,FALSE)</f>
        <v>#N/A</v>
      </c>
      <c r="E1046" t="e">
        <f>VLOOKUP('Reported Performance Table'!D1046,'Master List'!$B$45:$C$143,2,FALSE)</f>
        <v>#N/A</v>
      </c>
      <c r="F1046" t="e">
        <f>VLOOKUP('Reported Performance Table'!C1046,'Master List'!$B$22:$D$42,3,FALSE)</f>
        <v>#N/A</v>
      </c>
      <c r="G1046" s="100" t="e">
        <f>VLOOKUP('Reported Performance Table'!B1046,'Master List'!$B$11:$D$19,3,FALSE)</f>
        <v>#N/A</v>
      </c>
      <c r="H1046" t="e">
        <f t="shared" si="16"/>
        <v>#N/A</v>
      </c>
      <c r="I1046" t="e">
        <f>IF(VLOOKUP('Reported Performance Table'!D1046,'Master List'!$B$45:$D$143,3,FALSE)="","No",VLOOKUP('Reported Performance Table'!D1046,'Master List'!$B$45:$D$143,3,FALSE))</f>
        <v>#N/A</v>
      </c>
      <c r="J1046" s="178" t="str">
        <f>IF('Reported Performance Table'!D1046="","",
  IF('Reported Performance Table'!E1046="Yes",
   IF('Reported Performance Table'!F1046="Premium","Premium_LUNA_CCT","LUNA_CCT"),
   IF('Reported Performance Table'!B1046="Outdoor Luminaires",
    IF(OR('Reported Performance Table'!D1046="Fuel Pump Canopy Luminaires",'Reported Performance Table'!D1046="Sports Lighting"),
     IF('Reported Performance Table'!F1046="Premium","Premium_Sports_and_Fuel_Pump_CCT", "Sports_and_Fuel_Pump_CCT"),
     IF('Reported Performance Table'!F1046="Premium","Premium_Outdoor_CCT","Outdoor_CCT")),
    IF('Reported Performance Table'!F1046="Premium","Premium_CCT","Reported_CCT"))))</f>
        <v/>
      </c>
      <c r="K1046" t="str">
        <f>IF('Reported Performance Table'!D1046="","",IF(J1046="LUNA_CCT",VLOOKUP('Reported Performance Table'!D1046,'Master List'!$B$45:$E$143,4,FALSE),"Reported_BUG"))</f>
        <v/>
      </c>
      <c r="L1046" t="str">
        <f>IF('Reported Performance Table'!D1046="","",IF(AND('Reported Performance Table'!$E1046="Yes",OR('Reported Performance Table'!$D1046='Master List'!$B$45,'Reported Performance Table'!$D1046='Master List'!$B$46,'Reported Performance Table'!$D1046='Master List'!$B$47,'Reported Performance Table'!$D1046='Master List'!$B$49,'Reported Performance Table'!$D1046='Master List'!$B$51,'Reported Performance Table'!$D1046='Master List'!$B$115,'Reported Performance Table'!$D1046='Master List'!$B$118,'Reported Performance Table'!$D1046='Master List'!$B$142)),"LUNA_Dimming","Dimming_Capability_and_Range"))</f>
        <v/>
      </c>
    </row>
    <row r="1047" spans="1:12" x14ac:dyDescent="0.25">
      <c r="A1047" s="54">
        <v>1054</v>
      </c>
      <c r="B1047" s="55"/>
      <c r="D1047" s="21" t="e">
        <f>VLOOKUP('Reported Performance Table'!C1047,'Master List'!$B$22:$C$41,2,FALSE)</f>
        <v>#N/A</v>
      </c>
      <c r="E1047" t="e">
        <f>VLOOKUP('Reported Performance Table'!D1047,'Master List'!$B$45:$C$143,2,FALSE)</f>
        <v>#N/A</v>
      </c>
      <c r="F1047" t="e">
        <f>VLOOKUP('Reported Performance Table'!C1047,'Master List'!$B$22:$D$42,3,FALSE)</f>
        <v>#N/A</v>
      </c>
      <c r="G1047" s="100" t="e">
        <f>VLOOKUP('Reported Performance Table'!B1047,'Master List'!$B$11:$D$19,3,FALSE)</f>
        <v>#N/A</v>
      </c>
      <c r="H1047" t="e">
        <f t="shared" si="16"/>
        <v>#N/A</v>
      </c>
      <c r="I1047" t="e">
        <f>IF(VLOOKUP('Reported Performance Table'!D1047,'Master List'!$B$45:$D$143,3,FALSE)="","No",VLOOKUP('Reported Performance Table'!D1047,'Master List'!$B$45:$D$143,3,FALSE))</f>
        <v>#N/A</v>
      </c>
      <c r="J1047" s="178" t="str">
        <f>IF('Reported Performance Table'!D1047="","",
  IF('Reported Performance Table'!E1047="Yes",
   IF('Reported Performance Table'!F1047="Premium","Premium_LUNA_CCT","LUNA_CCT"),
   IF('Reported Performance Table'!B1047="Outdoor Luminaires",
    IF(OR('Reported Performance Table'!D1047="Fuel Pump Canopy Luminaires",'Reported Performance Table'!D1047="Sports Lighting"),
     IF('Reported Performance Table'!F1047="Premium","Premium_Sports_and_Fuel_Pump_CCT", "Sports_and_Fuel_Pump_CCT"),
     IF('Reported Performance Table'!F1047="Premium","Premium_Outdoor_CCT","Outdoor_CCT")),
    IF('Reported Performance Table'!F1047="Premium","Premium_CCT","Reported_CCT"))))</f>
        <v/>
      </c>
      <c r="K1047" t="str">
        <f>IF('Reported Performance Table'!D1047="","",IF(J1047="LUNA_CCT",VLOOKUP('Reported Performance Table'!D1047,'Master List'!$B$45:$E$143,4,FALSE),"Reported_BUG"))</f>
        <v/>
      </c>
      <c r="L1047" t="str">
        <f>IF('Reported Performance Table'!D1047="","",IF(AND('Reported Performance Table'!$E1047="Yes",OR('Reported Performance Table'!$D1047='Master List'!$B$45,'Reported Performance Table'!$D1047='Master List'!$B$46,'Reported Performance Table'!$D1047='Master List'!$B$47,'Reported Performance Table'!$D1047='Master List'!$B$49,'Reported Performance Table'!$D1047='Master List'!$B$51,'Reported Performance Table'!$D1047='Master List'!$B$115,'Reported Performance Table'!$D1047='Master List'!$B$118,'Reported Performance Table'!$D1047='Master List'!$B$142)),"LUNA_Dimming","Dimming_Capability_and_Range"))</f>
        <v/>
      </c>
    </row>
    <row r="1048" spans="1:12" x14ac:dyDescent="0.25">
      <c r="A1048" s="54">
        <v>1055</v>
      </c>
      <c r="B1048" s="55"/>
      <c r="D1048" s="21" t="e">
        <f>VLOOKUP('Reported Performance Table'!C1048,'Master List'!$B$22:$C$41,2,FALSE)</f>
        <v>#N/A</v>
      </c>
      <c r="E1048" t="e">
        <f>VLOOKUP('Reported Performance Table'!D1048,'Master List'!$B$45:$C$143,2,FALSE)</f>
        <v>#N/A</v>
      </c>
      <c r="F1048" t="e">
        <f>VLOOKUP('Reported Performance Table'!C1048,'Master List'!$B$22:$D$42,3,FALSE)</f>
        <v>#N/A</v>
      </c>
      <c r="G1048" s="100" t="e">
        <f>VLOOKUP('Reported Performance Table'!B1048,'Master List'!$B$11:$D$19,3,FALSE)</f>
        <v>#N/A</v>
      </c>
      <c r="H1048" t="e">
        <f t="shared" si="16"/>
        <v>#N/A</v>
      </c>
      <c r="I1048" t="e">
        <f>IF(VLOOKUP('Reported Performance Table'!D1048,'Master List'!$B$45:$D$143,3,FALSE)="","No",VLOOKUP('Reported Performance Table'!D1048,'Master List'!$B$45:$D$143,3,FALSE))</f>
        <v>#N/A</v>
      </c>
      <c r="J1048" s="178" t="str">
        <f>IF('Reported Performance Table'!D1048="","",
  IF('Reported Performance Table'!E1048="Yes",
   IF('Reported Performance Table'!F1048="Premium","Premium_LUNA_CCT","LUNA_CCT"),
   IF('Reported Performance Table'!B1048="Outdoor Luminaires",
    IF(OR('Reported Performance Table'!D1048="Fuel Pump Canopy Luminaires",'Reported Performance Table'!D1048="Sports Lighting"),
     IF('Reported Performance Table'!F1048="Premium","Premium_Sports_and_Fuel_Pump_CCT", "Sports_and_Fuel_Pump_CCT"),
     IF('Reported Performance Table'!F1048="Premium","Premium_Outdoor_CCT","Outdoor_CCT")),
    IF('Reported Performance Table'!F1048="Premium","Premium_CCT","Reported_CCT"))))</f>
        <v/>
      </c>
      <c r="K1048" t="str">
        <f>IF('Reported Performance Table'!D1048="","",IF(J1048="LUNA_CCT",VLOOKUP('Reported Performance Table'!D1048,'Master List'!$B$45:$E$143,4,FALSE),"Reported_BUG"))</f>
        <v/>
      </c>
      <c r="L1048" t="str">
        <f>IF('Reported Performance Table'!D1048="","",IF(AND('Reported Performance Table'!$E1048="Yes",OR('Reported Performance Table'!$D1048='Master List'!$B$45,'Reported Performance Table'!$D1048='Master List'!$B$46,'Reported Performance Table'!$D1048='Master List'!$B$47,'Reported Performance Table'!$D1048='Master List'!$B$49,'Reported Performance Table'!$D1048='Master List'!$B$51,'Reported Performance Table'!$D1048='Master List'!$B$115,'Reported Performance Table'!$D1048='Master List'!$B$118,'Reported Performance Table'!$D1048='Master List'!$B$142)),"LUNA_Dimming","Dimming_Capability_and_Range"))</f>
        <v/>
      </c>
    </row>
    <row r="1049" spans="1:12" x14ac:dyDescent="0.25">
      <c r="A1049" s="54">
        <v>1056</v>
      </c>
      <c r="B1049" s="55"/>
      <c r="D1049" s="21" t="e">
        <f>VLOOKUP('Reported Performance Table'!C1049,'Master List'!$B$22:$C$41,2,FALSE)</f>
        <v>#N/A</v>
      </c>
      <c r="E1049" t="e">
        <f>VLOOKUP('Reported Performance Table'!D1049,'Master List'!$B$45:$C$143,2,FALSE)</f>
        <v>#N/A</v>
      </c>
      <c r="F1049" t="e">
        <f>VLOOKUP('Reported Performance Table'!C1049,'Master List'!$B$22:$D$42,3,FALSE)</f>
        <v>#N/A</v>
      </c>
      <c r="G1049" s="100" t="e">
        <f>VLOOKUP('Reported Performance Table'!B1049,'Master List'!$B$11:$D$19,3,FALSE)</f>
        <v>#N/A</v>
      </c>
      <c r="H1049" t="e">
        <f t="shared" si="16"/>
        <v>#N/A</v>
      </c>
      <c r="I1049" t="e">
        <f>IF(VLOOKUP('Reported Performance Table'!D1049,'Master List'!$B$45:$D$143,3,FALSE)="","No",VLOOKUP('Reported Performance Table'!D1049,'Master List'!$B$45:$D$143,3,FALSE))</f>
        <v>#N/A</v>
      </c>
      <c r="J1049" s="178" t="str">
        <f>IF('Reported Performance Table'!D1049="","",
  IF('Reported Performance Table'!E1049="Yes",
   IF('Reported Performance Table'!F1049="Premium","Premium_LUNA_CCT","LUNA_CCT"),
   IF('Reported Performance Table'!B1049="Outdoor Luminaires",
    IF(OR('Reported Performance Table'!D1049="Fuel Pump Canopy Luminaires",'Reported Performance Table'!D1049="Sports Lighting"),
     IF('Reported Performance Table'!F1049="Premium","Premium_Sports_and_Fuel_Pump_CCT", "Sports_and_Fuel_Pump_CCT"),
     IF('Reported Performance Table'!F1049="Premium","Premium_Outdoor_CCT","Outdoor_CCT")),
    IF('Reported Performance Table'!F1049="Premium","Premium_CCT","Reported_CCT"))))</f>
        <v/>
      </c>
      <c r="K1049" t="str">
        <f>IF('Reported Performance Table'!D1049="","",IF(J1049="LUNA_CCT",VLOOKUP('Reported Performance Table'!D1049,'Master List'!$B$45:$E$143,4,FALSE),"Reported_BUG"))</f>
        <v/>
      </c>
      <c r="L1049" t="str">
        <f>IF('Reported Performance Table'!D1049="","",IF(AND('Reported Performance Table'!$E1049="Yes",OR('Reported Performance Table'!$D1049='Master List'!$B$45,'Reported Performance Table'!$D1049='Master List'!$B$46,'Reported Performance Table'!$D1049='Master List'!$B$47,'Reported Performance Table'!$D1049='Master List'!$B$49,'Reported Performance Table'!$D1049='Master List'!$B$51,'Reported Performance Table'!$D1049='Master List'!$B$115,'Reported Performance Table'!$D1049='Master List'!$B$118,'Reported Performance Table'!$D1049='Master List'!$B$142)),"LUNA_Dimming","Dimming_Capability_and_Range"))</f>
        <v/>
      </c>
    </row>
    <row r="1050" spans="1:12" x14ac:dyDescent="0.25">
      <c r="A1050" s="54">
        <v>1057</v>
      </c>
      <c r="B1050" s="55"/>
      <c r="D1050" s="21" t="e">
        <f>VLOOKUP('Reported Performance Table'!C1050,'Master List'!$B$22:$C$41,2,FALSE)</f>
        <v>#N/A</v>
      </c>
      <c r="E1050" t="e">
        <f>VLOOKUP('Reported Performance Table'!D1050,'Master List'!$B$45:$C$143,2,FALSE)</f>
        <v>#N/A</v>
      </c>
      <c r="F1050" t="e">
        <f>VLOOKUP('Reported Performance Table'!C1050,'Master List'!$B$22:$D$42,3,FALSE)</f>
        <v>#N/A</v>
      </c>
      <c r="G1050" s="100" t="e">
        <f>VLOOKUP('Reported Performance Table'!B1050,'Master List'!$B$11:$D$19,3,FALSE)</f>
        <v>#N/A</v>
      </c>
      <c r="H1050" t="e">
        <f t="shared" si="16"/>
        <v>#N/A</v>
      </c>
      <c r="I1050" t="e">
        <f>IF(VLOOKUP('Reported Performance Table'!D1050,'Master List'!$B$45:$D$143,3,FALSE)="","No",VLOOKUP('Reported Performance Table'!D1050,'Master List'!$B$45:$D$143,3,FALSE))</f>
        <v>#N/A</v>
      </c>
      <c r="J1050" s="178" t="str">
        <f>IF('Reported Performance Table'!D1050="","",
  IF('Reported Performance Table'!E1050="Yes",
   IF('Reported Performance Table'!F1050="Premium","Premium_LUNA_CCT","LUNA_CCT"),
   IF('Reported Performance Table'!B1050="Outdoor Luminaires",
    IF(OR('Reported Performance Table'!D1050="Fuel Pump Canopy Luminaires",'Reported Performance Table'!D1050="Sports Lighting"),
     IF('Reported Performance Table'!F1050="Premium","Premium_Sports_and_Fuel_Pump_CCT", "Sports_and_Fuel_Pump_CCT"),
     IF('Reported Performance Table'!F1050="Premium","Premium_Outdoor_CCT","Outdoor_CCT")),
    IF('Reported Performance Table'!F1050="Premium","Premium_CCT","Reported_CCT"))))</f>
        <v/>
      </c>
      <c r="K1050" t="str">
        <f>IF('Reported Performance Table'!D1050="","",IF(J1050="LUNA_CCT",VLOOKUP('Reported Performance Table'!D1050,'Master List'!$B$45:$E$143,4,FALSE),"Reported_BUG"))</f>
        <v/>
      </c>
      <c r="L1050" t="str">
        <f>IF('Reported Performance Table'!D1050="","",IF(AND('Reported Performance Table'!$E1050="Yes",OR('Reported Performance Table'!$D1050='Master List'!$B$45,'Reported Performance Table'!$D1050='Master List'!$B$46,'Reported Performance Table'!$D1050='Master List'!$B$47,'Reported Performance Table'!$D1050='Master List'!$B$49,'Reported Performance Table'!$D1050='Master List'!$B$51,'Reported Performance Table'!$D1050='Master List'!$B$115,'Reported Performance Table'!$D1050='Master List'!$B$118,'Reported Performance Table'!$D1050='Master List'!$B$142)),"LUNA_Dimming","Dimming_Capability_and_Range"))</f>
        <v/>
      </c>
    </row>
    <row r="1051" spans="1:12" x14ac:dyDescent="0.25">
      <c r="A1051" s="54">
        <v>1058</v>
      </c>
      <c r="B1051" s="55"/>
      <c r="D1051" s="21" t="e">
        <f>VLOOKUP('Reported Performance Table'!C1051,'Master List'!$B$22:$C$41,2,FALSE)</f>
        <v>#N/A</v>
      </c>
      <c r="E1051" t="e">
        <f>VLOOKUP('Reported Performance Table'!D1051,'Master List'!$B$45:$C$143,2,FALSE)</f>
        <v>#N/A</v>
      </c>
      <c r="F1051" t="e">
        <f>VLOOKUP('Reported Performance Table'!C1051,'Master List'!$B$22:$D$42,3,FALSE)</f>
        <v>#N/A</v>
      </c>
      <c r="G1051" s="100" t="e">
        <f>VLOOKUP('Reported Performance Table'!B1051,'Master List'!$B$11:$D$19,3,FALSE)</f>
        <v>#N/A</v>
      </c>
      <c r="H1051" t="e">
        <f t="shared" si="16"/>
        <v>#N/A</v>
      </c>
      <c r="I1051" t="e">
        <f>IF(VLOOKUP('Reported Performance Table'!D1051,'Master List'!$B$45:$D$143,3,FALSE)="","No",VLOOKUP('Reported Performance Table'!D1051,'Master List'!$B$45:$D$143,3,FALSE))</f>
        <v>#N/A</v>
      </c>
      <c r="J1051" s="178" t="str">
        <f>IF('Reported Performance Table'!D1051="","",
  IF('Reported Performance Table'!E1051="Yes",
   IF('Reported Performance Table'!F1051="Premium","Premium_LUNA_CCT","LUNA_CCT"),
   IF('Reported Performance Table'!B1051="Outdoor Luminaires",
    IF(OR('Reported Performance Table'!D1051="Fuel Pump Canopy Luminaires",'Reported Performance Table'!D1051="Sports Lighting"),
     IF('Reported Performance Table'!F1051="Premium","Premium_Sports_and_Fuel_Pump_CCT", "Sports_and_Fuel_Pump_CCT"),
     IF('Reported Performance Table'!F1051="Premium","Premium_Outdoor_CCT","Outdoor_CCT")),
    IF('Reported Performance Table'!F1051="Premium","Premium_CCT","Reported_CCT"))))</f>
        <v/>
      </c>
      <c r="K1051" t="str">
        <f>IF('Reported Performance Table'!D1051="","",IF(J1051="LUNA_CCT",VLOOKUP('Reported Performance Table'!D1051,'Master List'!$B$45:$E$143,4,FALSE),"Reported_BUG"))</f>
        <v/>
      </c>
      <c r="L1051" t="str">
        <f>IF('Reported Performance Table'!D1051="","",IF(AND('Reported Performance Table'!$E1051="Yes",OR('Reported Performance Table'!$D1051='Master List'!$B$45,'Reported Performance Table'!$D1051='Master List'!$B$46,'Reported Performance Table'!$D1051='Master List'!$B$47,'Reported Performance Table'!$D1051='Master List'!$B$49,'Reported Performance Table'!$D1051='Master List'!$B$51,'Reported Performance Table'!$D1051='Master List'!$B$115,'Reported Performance Table'!$D1051='Master List'!$B$118,'Reported Performance Table'!$D1051='Master List'!$B$142)),"LUNA_Dimming","Dimming_Capability_and_Range"))</f>
        <v/>
      </c>
    </row>
    <row r="1052" spans="1:12" x14ac:dyDescent="0.25">
      <c r="A1052" s="54">
        <v>1059</v>
      </c>
      <c r="B1052" s="55"/>
      <c r="D1052" s="21" t="e">
        <f>VLOOKUP('Reported Performance Table'!C1052,'Master List'!$B$22:$C$41,2,FALSE)</f>
        <v>#N/A</v>
      </c>
      <c r="E1052" t="e">
        <f>VLOOKUP('Reported Performance Table'!D1052,'Master List'!$B$45:$C$143,2,FALSE)</f>
        <v>#N/A</v>
      </c>
      <c r="F1052" t="e">
        <f>VLOOKUP('Reported Performance Table'!C1052,'Master List'!$B$22:$D$42,3,FALSE)</f>
        <v>#N/A</v>
      </c>
      <c r="G1052" s="100" t="e">
        <f>VLOOKUP('Reported Performance Table'!B1052,'Master List'!$B$11:$D$19,3,FALSE)</f>
        <v>#N/A</v>
      </c>
      <c r="H1052" t="e">
        <f t="shared" si="16"/>
        <v>#N/A</v>
      </c>
      <c r="I1052" t="e">
        <f>IF(VLOOKUP('Reported Performance Table'!D1052,'Master List'!$B$45:$D$143,3,FALSE)="","No",VLOOKUP('Reported Performance Table'!D1052,'Master List'!$B$45:$D$143,3,FALSE))</f>
        <v>#N/A</v>
      </c>
      <c r="J1052" s="178" t="str">
        <f>IF('Reported Performance Table'!D1052="","",
  IF('Reported Performance Table'!E1052="Yes",
   IF('Reported Performance Table'!F1052="Premium","Premium_LUNA_CCT","LUNA_CCT"),
   IF('Reported Performance Table'!B1052="Outdoor Luminaires",
    IF(OR('Reported Performance Table'!D1052="Fuel Pump Canopy Luminaires",'Reported Performance Table'!D1052="Sports Lighting"),
     IF('Reported Performance Table'!F1052="Premium","Premium_Sports_and_Fuel_Pump_CCT", "Sports_and_Fuel_Pump_CCT"),
     IF('Reported Performance Table'!F1052="Premium","Premium_Outdoor_CCT","Outdoor_CCT")),
    IF('Reported Performance Table'!F1052="Premium","Premium_CCT","Reported_CCT"))))</f>
        <v/>
      </c>
      <c r="K1052" t="str">
        <f>IF('Reported Performance Table'!D1052="","",IF(J1052="LUNA_CCT",VLOOKUP('Reported Performance Table'!D1052,'Master List'!$B$45:$E$143,4,FALSE),"Reported_BUG"))</f>
        <v/>
      </c>
      <c r="L1052" t="str">
        <f>IF('Reported Performance Table'!D1052="","",IF(AND('Reported Performance Table'!$E1052="Yes",OR('Reported Performance Table'!$D1052='Master List'!$B$45,'Reported Performance Table'!$D1052='Master List'!$B$46,'Reported Performance Table'!$D1052='Master List'!$B$47,'Reported Performance Table'!$D1052='Master List'!$B$49,'Reported Performance Table'!$D1052='Master List'!$B$51,'Reported Performance Table'!$D1052='Master List'!$B$115,'Reported Performance Table'!$D1052='Master List'!$B$118,'Reported Performance Table'!$D1052='Master List'!$B$142)),"LUNA_Dimming","Dimming_Capability_and_Range"))</f>
        <v/>
      </c>
    </row>
    <row r="1053" spans="1:12" x14ac:dyDescent="0.25">
      <c r="A1053" s="54">
        <v>1060</v>
      </c>
      <c r="B1053" s="55"/>
      <c r="D1053" s="21" t="e">
        <f>VLOOKUP('Reported Performance Table'!C1053,'Master List'!$B$22:$C$41,2,FALSE)</f>
        <v>#N/A</v>
      </c>
      <c r="E1053" t="e">
        <f>VLOOKUP('Reported Performance Table'!D1053,'Master List'!$B$45:$C$143,2,FALSE)</f>
        <v>#N/A</v>
      </c>
      <c r="F1053" t="e">
        <f>VLOOKUP('Reported Performance Table'!C1053,'Master List'!$B$22:$D$42,3,FALSE)</f>
        <v>#N/A</v>
      </c>
      <c r="G1053" s="100" t="e">
        <f>VLOOKUP('Reported Performance Table'!B1053,'Master List'!$B$11:$D$19,3,FALSE)</f>
        <v>#N/A</v>
      </c>
      <c r="H1053" t="e">
        <f t="shared" si="16"/>
        <v>#N/A</v>
      </c>
      <c r="I1053" t="e">
        <f>IF(VLOOKUP('Reported Performance Table'!D1053,'Master List'!$B$45:$D$143,3,FALSE)="","No",VLOOKUP('Reported Performance Table'!D1053,'Master List'!$B$45:$D$143,3,FALSE))</f>
        <v>#N/A</v>
      </c>
      <c r="J1053" s="178" t="str">
        <f>IF('Reported Performance Table'!D1053="","",
  IF('Reported Performance Table'!E1053="Yes",
   IF('Reported Performance Table'!F1053="Premium","Premium_LUNA_CCT","LUNA_CCT"),
   IF('Reported Performance Table'!B1053="Outdoor Luminaires",
    IF(OR('Reported Performance Table'!D1053="Fuel Pump Canopy Luminaires",'Reported Performance Table'!D1053="Sports Lighting"),
     IF('Reported Performance Table'!F1053="Premium","Premium_Sports_and_Fuel_Pump_CCT", "Sports_and_Fuel_Pump_CCT"),
     IF('Reported Performance Table'!F1053="Premium","Premium_Outdoor_CCT","Outdoor_CCT")),
    IF('Reported Performance Table'!F1053="Premium","Premium_CCT","Reported_CCT"))))</f>
        <v/>
      </c>
      <c r="K1053" t="str">
        <f>IF('Reported Performance Table'!D1053="","",IF(J1053="LUNA_CCT",VLOOKUP('Reported Performance Table'!D1053,'Master List'!$B$45:$E$143,4,FALSE),"Reported_BUG"))</f>
        <v/>
      </c>
      <c r="L1053" t="str">
        <f>IF('Reported Performance Table'!D1053="","",IF(AND('Reported Performance Table'!$E1053="Yes",OR('Reported Performance Table'!$D1053='Master List'!$B$45,'Reported Performance Table'!$D1053='Master List'!$B$46,'Reported Performance Table'!$D1053='Master List'!$B$47,'Reported Performance Table'!$D1053='Master List'!$B$49,'Reported Performance Table'!$D1053='Master List'!$B$51,'Reported Performance Table'!$D1053='Master List'!$B$115,'Reported Performance Table'!$D1053='Master List'!$B$118,'Reported Performance Table'!$D1053='Master List'!$B$142)),"LUNA_Dimming","Dimming_Capability_and_Range"))</f>
        <v/>
      </c>
    </row>
    <row r="1054" spans="1:12" x14ac:dyDescent="0.25">
      <c r="A1054" s="54">
        <v>1061</v>
      </c>
      <c r="B1054" s="55"/>
      <c r="D1054" s="21" t="e">
        <f>VLOOKUP('Reported Performance Table'!C1054,'Master List'!$B$22:$C$41,2,FALSE)</f>
        <v>#N/A</v>
      </c>
      <c r="E1054" t="e">
        <f>VLOOKUP('Reported Performance Table'!D1054,'Master List'!$B$45:$C$143,2,FALSE)</f>
        <v>#N/A</v>
      </c>
      <c r="F1054" t="e">
        <f>VLOOKUP('Reported Performance Table'!C1054,'Master List'!$B$22:$D$42,3,FALSE)</f>
        <v>#N/A</v>
      </c>
      <c r="G1054" s="100" t="e">
        <f>VLOOKUP('Reported Performance Table'!B1054,'Master List'!$B$11:$D$19,3,FALSE)</f>
        <v>#N/A</v>
      </c>
      <c r="H1054" t="e">
        <f t="shared" si="16"/>
        <v>#N/A</v>
      </c>
      <c r="I1054" t="e">
        <f>IF(VLOOKUP('Reported Performance Table'!D1054,'Master List'!$B$45:$D$143,3,FALSE)="","No",VLOOKUP('Reported Performance Table'!D1054,'Master List'!$B$45:$D$143,3,FALSE))</f>
        <v>#N/A</v>
      </c>
      <c r="J1054" s="178" t="str">
        <f>IF('Reported Performance Table'!D1054="","",
  IF('Reported Performance Table'!E1054="Yes",
   IF('Reported Performance Table'!F1054="Premium","Premium_LUNA_CCT","LUNA_CCT"),
   IF('Reported Performance Table'!B1054="Outdoor Luminaires",
    IF(OR('Reported Performance Table'!D1054="Fuel Pump Canopy Luminaires",'Reported Performance Table'!D1054="Sports Lighting"),
     IF('Reported Performance Table'!F1054="Premium","Premium_Sports_and_Fuel_Pump_CCT", "Sports_and_Fuel_Pump_CCT"),
     IF('Reported Performance Table'!F1054="Premium","Premium_Outdoor_CCT","Outdoor_CCT")),
    IF('Reported Performance Table'!F1054="Premium","Premium_CCT","Reported_CCT"))))</f>
        <v/>
      </c>
      <c r="K1054" t="str">
        <f>IF('Reported Performance Table'!D1054="","",IF(J1054="LUNA_CCT",VLOOKUP('Reported Performance Table'!D1054,'Master List'!$B$45:$E$143,4,FALSE),"Reported_BUG"))</f>
        <v/>
      </c>
      <c r="L1054" t="str">
        <f>IF('Reported Performance Table'!D1054="","",IF(AND('Reported Performance Table'!$E1054="Yes",OR('Reported Performance Table'!$D1054='Master List'!$B$45,'Reported Performance Table'!$D1054='Master List'!$B$46,'Reported Performance Table'!$D1054='Master List'!$B$47,'Reported Performance Table'!$D1054='Master List'!$B$49,'Reported Performance Table'!$D1054='Master List'!$B$51,'Reported Performance Table'!$D1054='Master List'!$B$115,'Reported Performance Table'!$D1054='Master List'!$B$118,'Reported Performance Table'!$D1054='Master List'!$B$142)),"LUNA_Dimming","Dimming_Capability_and_Range"))</f>
        <v/>
      </c>
    </row>
    <row r="1055" spans="1:12" x14ac:dyDescent="0.25">
      <c r="A1055" s="54">
        <v>1062</v>
      </c>
      <c r="B1055" s="55"/>
      <c r="D1055" s="21" t="e">
        <f>VLOOKUP('Reported Performance Table'!C1055,'Master List'!$B$22:$C$41,2,FALSE)</f>
        <v>#N/A</v>
      </c>
      <c r="E1055" t="e">
        <f>VLOOKUP('Reported Performance Table'!D1055,'Master List'!$B$45:$C$143,2,FALSE)</f>
        <v>#N/A</v>
      </c>
      <c r="F1055" t="e">
        <f>VLOOKUP('Reported Performance Table'!C1055,'Master List'!$B$22:$D$42,3,FALSE)</f>
        <v>#N/A</v>
      </c>
      <c r="G1055" s="100" t="e">
        <f>VLOOKUP('Reported Performance Table'!B1055,'Master List'!$B$11:$D$19,3,FALSE)</f>
        <v>#N/A</v>
      </c>
      <c r="H1055" t="e">
        <f t="shared" si="16"/>
        <v>#N/A</v>
      </c>
      <c r="I1055" t="e">
        <f>IF(VLOOKUP('Reported Performance Table'!D1055,'Master List'!$B$45:$D$143,3,FALSE)="","No",VLOOKUP('Reported Performance Table'!D1055,'Master List'!$B$45:$D$143,3,FALSE))</f>
        <v>#N/A</v>
      </c>
      <c r="J1055" s="178" t="str">
        <f>IF('Reported Performance Table'!D1055="","",
  IF('Reported Performance Table'!E1055="Yes",
   IF('Reported Performance Table'!F1055="Premium","Premium_LUNA_CCT","LUNA_CCT"),
   IF('Reported Performance Table'!B1055="Outdoor Luminaires",
    IF(OR('Reported Performance Table'!D1055="Fuel Pump Canopy Luminaires",'Reported Performance Table'!D1055="Sports Lighting"),
     IF('Reported Performance Table'!F1055="Premium","Premium_Sports_and_Fuel_Pump_CCT", "Sports_and_Fuel_Pump_CCT"),
     IF('Reported Performance Table'!F1055="Premium","Premium_Outdoor_CCT","Outdoor_CCT")),
    IF('Reported Performance Table'!F1055="Premium","Premium_CCT","Reported_CCT"))))</f>
        <v/>
      </c>
      <c r="K1055" t="str">
        <f>IF('Reported Performance Table'!D1055="","",IF(J1055="LUNA_CCT",VLOOKUP('Reported Performance Table'!D1055,'Master List'!$B$45:$E$143,4,FALSE),"Reported_BUG"))</f>
        <v/>
      </c>
      <c r="L1055" t="str">
        <f>IF('Reported Performance Table'!D1055="","",IF(AND('Reported Performance Table'!$E1055="Yes",OR('Reported Performance Table'!$D1055='Master List'!$B$45,'Reported Performance Table'!$D1055='Master List'!$B$46,'Reported Performance Table'!$D1055='Master List'!$B$47,'Reported Performance Table'!$D1055='Master List'!$B$49,'Reported Performance Table'!$D1055='Master List'!$B$51,'Reported Performance Table'!$D1055='Master List'!$B$115,'Reported Performance Table'!$D1055='Master List'!$B$118,'Reported Performance Table'!$D1055='Master List'!$B$142)),"LUNA_Dimming","Dimming_Capability_and_Range"))</f>
        <v/>
      </c>
    </row>
    <row r="1056" spans="1:12" x14ac:dyDescent="0.25">
      <c r="A1056" s="54">
        <v>1063</v>
      </c>
      <c r="B1056" s="55"/>
      <c r="D1056" s="21" t="e">
        <f>VLOOKUP('Reported Performance Table'!C1056,'Master List'!$B$22:$C$41,2,FALSE)</f>
        <v>#N/A</v>
      </c>
      <c r="E1056" t="e">
        <f>VLOOKUP('Reported Performance Table'!D1056,'Master List'!$B$45:$C$143,2,FALSE)</f>
        <v>#N/A</v>
      </c>
      <c r="F1056" t="e">
        <f>VLOOKUP('Reported Performance Table'!C1056,'Master List'!$B$22:$D$42,3,FALSE)</f>
        <v>#N/A</v>
      </c>
      <c r="G1056" s="100" t="e">
        <f>VLOOKUP('Reported Performance Table'!B1056,'Master List'!$B$11:$D$19,3,FALSE)</f>
        <v>#N/A</v>
      </c>
      <c r="H1056" t="e">
        <f t="shared" si="16"/>
        <v>#N/A</v>
      </c>
      <c r="I1056" t="e">
        <f>IF(VLOOKUP('Reported Performance Table'!D1056,'Master List'!$B$45:$D$143,3,FALSE)="","No",VLOOKUP('Reported Performance Table'!D1056,'Master List'!$B$45:$D$143,3,FALSE))</f>
        <v>#N/A</v>
      </c>
      <c r="J1056" s="178" t="str">
        <f>IF('Reported Performance Table'!D1056="","",
  IF('Reported Performance Table'!E1056="Yes",
   IF('Reported Performance Table'!F1056="Premium","Premium_LUNA_CCT","LUNA_CCT"),
   IF('Reported Performance Table'!B1056="Outdoor Luminaires",
    IF(OR('Reported Performance Table'!D1056="Fuel Pump Canopy Luminaires",'Reported Performance Table'!D1056="Sports Lighting"),
     IF('Reported Performance Table'!F1056="Premium","Premium_Sports_and_Fuel_Pump_CCT", "Sports_and_Fuel_Pump_CCT"),
     IF('Reported Performance Table'!F1056="Premium","Premium_Outdoor_CCT","Outdoor_CCT")),
    IF('Reported Performance Table'!F1056="Premium","Premium_CCT","Reported_CCT"))))</f>
        <v/>
      </c>
      <c r="K1056" t="str">
        <f>IF('Reported Performance Table'!D1056="","",IF(J1056="LUNA_CCT",VLOOKUP('Reported Performance Table'!D1056,'Master List'!$B$45:$E$143,4,FALSE),"Reported_BUG"))</f>
        <v/>
      </c>
      <c r="L1056" t="str">
        <f>IF('Reported Performance Table'!D1056="","",IF(AND('Reported Performance Table'!$E1056="Yes",OR('Reported Performance Table'!$D1056='Master List'!$B$45,'Reported Performance Table'!$D1056='Master List'!$B$46,'Reported Performance Table'!$D1056='Master List'!$B$47,'Reported Performance Table'!$D1056='Master List'!$B$49,'Reported Performance Table'!$D1056='Master List'!$B$51,'Reported Performance Table'!$D1056='Master List'!$B$115,'Reported Performance Table'!$D1056='Master List'!$B$118,'Reported Performance Table'!$D1056='Master List'!$B$142)),"LUNA_Dimming","Dimming_Capability_and_Range"))</f>
        <v/>
      </c>
    </row>
    <row r="1057" spans="1:12" x14ac:dyDescent="0.25">
      <c r="A1057" s="54">
        <v>1064</v>
      </c>
      <c r="B1057" s="55"/>
      <c r="D1057" s="21" t="e">
        <f>VLOOKUP('Reported Performance Table'!C1057,'Master List'!$B$22:$C$41,2,FALSE)</f>
        <v>#N/A</v>
      </c>
      <c r="E1057" t="e">
        <f>VLOOKUP('Reported Performance Table'!D1057,'Master List'!$B$45:$C$143,2,FALSE)</f>
        <v>#N/A</v>
      </c>
      <c r="F1057" t="e">
        <f>VLOOKUP('Reported Performance Table'!C1057,'Master List'!$B$22:$D$42,3,FALSE)</f>
        <v>#N/A</v>
      </c>
      <c r="G1057" s="100" t="e">
        <f>VLOOKUP('Reported Performance Table'!B1057,'Master List'!$B$11:$D$19,3,FALSE)</f>
        <v>#N/A</v>
      </c>
      <c r="H1057" t="e">
        <f t="shared" si="16"/>
        <v>#N/A</v>
      </c>
      <c r="I1057" t="e">
        <f>IF(VLOOKUP('Reported Performance Table'!D1057,'Master List'!$B$45:$D$143,3,FALSE)="","No",VLOOKUP('Reported Performance Table'!D1057,'Master List'!$B$45:$D$143,3,FALSE))</f>
        <v>#N/A</v>
      </c>
      <c r="J1057" s="178" t="str">
        <f>IF('Reported Performance Table'!D1057="","",
  IF('Reported Performance Table'!E1057="Yes",
   IF('Reported Performance Table'!F1057="Premium","Premium_LUNA_CCT","LUNA_CCT"),
   IF('Reported Performance Table'!B1057="Outdoor Luminaires",
    IF(OR('Reported Performance Table'!D1057="Fuel Pump Canopy Luminaires",'Reported Performance Table'!D1057="Sports Lighting"),
     IF('Reported Performance Table'!F1057="Premium","Premium_Sports_and_Fuel_Pump_CCT", "Sports_and_Fuel_Pump_CCT"),
     IF('Reported Performance Table'!F1057="Premium","Premium_Outdoor_CCT","Outdoor_CCT")),
    IF('Reported Performance Table'!F1057="Premium","Premium_CCT","Reported_CCT"))))</f>
        <v/>
      </c>
      <c r="K1057" t="str">
        <f>IF('Reported Performance Table'!D1057="","",IF(J1057="LUNA_CCT",VLOOKUP('Reported Performance Table'!D1057,'Master List'!$B$45:$E$143,4,FALSE),"Reported_BUG"))</f>
        <v/>
      </c>
      <c r="L1057" t="str">
        <f>IF('Reported Performance Table'!D1057="","",IF(AND('Reported Performance Table'!$E1057="Yes",OR('Reported Performance Table'!$D1057='Master List'!$B$45,'Reported Performance Table'!$D1057='Master List'!$B$46,'Reported Performance Table'!$D1057='Master List'!$B$47,'Reported Performance Table'!$D1057='Master List'!$B$49,'Reported Performance Table'!$D1057='Master List'!$B$51,'Reported Performance Table'!$D1057='Master List'!$B$115,'Reported Performance Table'!$D1057='Master List'!$B$118,'Reported Performance Table'!$D1057='Master List'!$B$142)),"LUNA_Dimming","Dimming_Capability_and_Range"))</f>
        <v/>
      </c>
    </row>
    <row r="1058" spans="1:12" x14ac:dyDescent="0.25">
      <c r="A1058" s="54">
        <v>1065</v>
      </c>
      <c r="B1058" s="55"/>
      <c r="D1058" s="21" t="e">
        <f>VLOOKUP('Reported Performance Table'!C1058,'Master List'!$B$22:$C$41,2,FALSE)</f>
        <v>#N/A</v>
      </c>
      <c r="E1058" t="e">
        <f>VLOOKUP('Reported Performance Table'!D1058,'Master List'!$B$45:$C$143,2,FALSE)</f>
        <v>#N/A</v>
      </c>
      <c r="F1058" t="e">
        <f>VLOOKUP('Reported Performance Table'!C1058,'Master List'!$B$22:$D$42,3,FALSE)</f>
        <v>#N/A</v>
      </c>
      <c r="G1058" s="100" t="e">
        <f>VLOOKUP('Reported Performance Table'!B1058,'Master List'!$B$11:$D$19,3,FALSE)</f>
        <v>#N/A</v>
      </c>
      <c r="H1058" t="e">
        <f t="shared" si="16"/>
        <v>#N/A</v>
      </c>
      <c r="I1058" t="e">
        <f>IF(VLOOKUP('Reported Performance Table'!D1058,'Master List'!$B$45:$D$143,3,FALSE)="","No",VLOOKUP('Reported Performance Table'!D1058,'Master List'!$B$45:$D$143,3,FALSE))</f>
        <v>#N/A</v>
      </c>
      <c r="J1058" s="178" t="str">
        <f>IF('Reported Performance Table'!D1058="","",
  IF('Reported Performance Table'!E1058="Yes",
   IF('Reported Performance Table'!F1058="Premium","Premium_LUNA_CCT","LUNA_CCT"),
   IF('Reported Performance Table'!B1058="Outdoor Luminaires",
    IF(OR('Reported Performance Table'!D1058="Fuel Pump Canopy Luminaires",'Reported Performance Table'!D1058="Sports Lighting"),
     IF('Reported Performance Table'!F1058="Premium","Premium_Sports_and_Fuel_Pump_CCT", "Sports_and_Fuel_Pump_CCT"),
     IF('Reported Performance Table'!F1058="Premium","Premium_Outdoor_CCT","Outdoor_CCT")),
    IF('Reported Performance Table'!F1058="Premium","Premium_CCT","Reported_CCT"))))</f>
        <v/>
      </c>
      <c r="K1058" t="str">
        <f>IF('Reported Performance Table'!D1058="","",IF(J1058="LUNA_CCT",VLOOKUP('Reported Performance Table'!D1058,'Master List'!$B$45:$E$143,4,FALSE),"Reported_BUG"))</f>
        <v/>
      </c>
      <c r="L1058" t="str">
        <f>IF('Reported Performance Table'!D1058="","",IF(AND('Reported Performance Table'!$E1058="Yes",OR('Reported Performance Table'!$D1058='Master List'!$B$45,'Reported Performance Table'!$D1058='Master List'!$B$46,'Reported Performance Table'!$D1058='Master List'!$B$47,'Reported Performance Table'!$D1058='Master List'!$B$49,'Reported Performance Table'!$D1058='Master List'!$B$51,'Reported Performance Table'!$D1058='Master List'!$B$115,'Reported Performance Table'!$D1058='Master List'!$B$118,'Reported Performance Table'!$D1058='Master List'!$B$142)),"LUNA_Dimming","Dimming_Capability_and_Range"))</f>
        <v/>
      </c>
    </row>
    <row r="1059" spans="1:12" x14ac:dyDescent="0.25">
      <c r="A1059" s="54">
        <v>1066</v>
      </c>
      <c r="B1059" s="55"/>
      <c r="D1059" s="21" t="e">
        <f>VLOOKUP('Reported Performance Table'!C1059,'Master List'!$B$22:$C$41,2,FALSE)</f>
        <v>#N/A</v>
      </c>
      <c r="E1059" t="e">
        <f>VLOOKUP('Reported Performance Table'!D1059,'Master List'!$B$45:$C$143,2,FALSE)</f>
        <v>#N/A</v>
      </c>
      <c r="F1059" t="e">
        <f>VLOOKUP('Reported Performance Table'!C1059,'Master List'!$B$22:$D$42,3,FALSE)</f>
        <v>#N/A</v>
      </c>
      <c r="G1059" s="100" t="e">
        <f>VLOOKUP('Reported Performance Table'!B1059,'Master List'!$B$11:$D$19,3,FALSE)</f>
        <v>#N/A</v>
      </c>
      <c r="H1059" t="e">
        <f t="shared" si="16"/>
        <v>#N/A</v>
      </c>
      <c r="I1059" t="e">
        <f>IF(VLOOKUP('Reported Performance Table'!D1059,'Master List'!$B$45:$D$143,3,FALSE)="","No",VLOOKUP('Reported Performance Table'!D1059,'Master List'!$B$45:$D$143,3,FALSE))</f>
        <v>#N/A</v>
      </c>
      <c r="J1059" s="178" t="str">
        <f>IF('Reported Performance Table'!D1059="","",
  IF('Reported Performance Table'!E1059="Yes",
   IF('Reported Performance Table'!F1059="Premium","Premium_LUNA_CCT","LUNA_CCT"),
   IF('Reported Performance Table'!B1059="Outdoor Luminaires",
    IF(OR('Reported Performance Table'!D1059="Fuel Pump Canopy Luminaires",'Reported Performance Table'!D1059="Sports Lighting"),
     IF('Reported Performance Table'!F1059="Premium","Premium_Sports_and_Fuel_Pump_CCT", "Sports_and_Fuel_Pump_CCT"),
     IF('Reported Performance Table'!F1059="Premium","Premium_Outdoor_CCT","Outdoor_CCT")),
    IF('Reported Performance Table'!F1059="Premium","Premium_CCT","Reported_CCT"))))</f>
        <v/>
      </c>
      <c r="K1059" t="str">
        <f>IF('Reported Performance Table'!D1059="","",IF(J1059="LUNA_CCT",VLOOKUP('Reported Performance Table'!D1059,'Master List'!$B$45:$E$143,4,FALSE),"Reported_BUG"))</f>
        <v/>
      </c>
      <c r="L1059" t="str">
        <f>IF('Reported Performance Table'!D1059="","",IF(AND('Reported Performance Table'!$E1059="Yes",OR('Reported Performance Table'!$D1059='Master List'!$B$45,'Reported Performance Table'!$D1059='Master List'!$B$46,'Reported Performance Table'!$D1059='Master List'!$B$47,'Reported Performance Table'!$D1059='Master List'!$B$49,'Reported Performance Table'!$D1059='Master List'!$B$51,'Reported Performance Table'!$D1059='Master List'!$B$115,'Reported Performance Table'!$D1059='Master List'!$B$118,'Reported Performance Table'!$D1059='Master List'!$B$142)),"LUNA_Dimming","Dimming_Capability_and_Range"))</f>
        <v/>
      </c>
    </row>
    <row r="1060" spans="1:12" x14ac:dyDescent="0.25">
      <c r="A1060" s="54">
        <v>1067</v>
      </c>
      <c r="B1060" s="55"/>
      <c r="D1060" s="21" t="e">
        <f>VLOOKUP('Reported Performance Table'!C1060,'Master List'!$B$22:$C$41,2,FALSE)</f>
        <v>#N/A</v>
      </c>
      <c r="E1060" t="e">
        <f>VLOOKUP('Reported Performance Table'!D1060,'Master List'!$B$45:$C$143,2,FALSE)</f>
        <v>#N/A</v>
      </c>
      <c r="F1060" t="e">
        <f>VLOOKUP('Reported Performance Table'!C1060,'Master List'!$B$22:$D$42,3,FALSE)</f>
        <v>#N/A</v>
      </c>
      <c r="G1060" s="100" t="e">
        <f>VLOOKUP('Reported Performance Table'!B1060,'Master List'!$B$11:$D$19,3,FALSE)</f>
        <v>#N/A</v>
      </c>
      <c r="H1060" t="e">
        <f t="shared" si="16"/>
        <v>#N/A</v>
      </c>
      <c r="I1060" t="e">
        <f>IF(VLOOKUP('Reported Performance Table'!D1060,'Master List'!$B$45:$D$143,3,FALSE)="","No",VLOOKUP('Reported Performance Table'!D1060,'Master List'!$B$45:$D$143,3,FALSE))</f>
        <v>#N/A</v>
      </c>
      <c r="J1060" s="178" t="str">
        <f>IF('Reported Performance Table'!D1060="","",
  IF('Reported Performance Table'!E1060="Yes",
   IF('Reported Performance Table'!F1060="Premium","Premium_LUNA_CCT","LUNA_CCT"),
   IF('Reported Performance Table'!B1060="Outdoor Luminaires",
    IF(OR('Reported Performance Table'!D1060="Fuel Pump Canopy Luminaires",'Reported Performance Table'!D1060="Sports Lighting"),
     IF('Reported Performance Table'!F1060="Premium","Premium_Sports_and_Fuel_Pump_CCT", "Sports_and_Fuel_Pump_CCT"),
     IF('Reported Performance Table'!F1060="Premium","Premium_Outdoor_CCT","Outdoor_CCT")),
    IF('Reported Performance Table'!F1060="Premium","Premium_CCT","Reported_CCT"))))</f>
        <v/>
      </c>
      <c r="K1060" t="str">
        <f>IF('Reported Performance Table'!D1060="","",IF(J1060="LUNA_CCT",VLOOKUP('Reported Performance Table'!D1060,'Master List'!$B$45:$E$143,4,FALSE),"Reported_BUG"))</f>
        <v/>
      </c>
      <c r="L1060" t="str">
        <f>IF('Reported Performance Table'!D1060="","",IF(AND('Reported Performance Table'!$E1060="Yes",OR('Reported Performance Table'!$D1060='Master List'!$B$45,'Reported Performance Table'!$D1060='Master List'!$B$46,'Reported Performance Table'!$D1060='Master List'!$B$47,'Reported Performance Table'!$D1060='Master List'!$B$49,'Reported Performance Table'!$D1060='Master List'!$B$51,'Reported Performance Table'!$D1060='Master List'!$B$115,'Reported Performance Table'!$D1060='Master List'!$B$118,'Reported Performance Table'!$D1060='Master List'!$B$142)),"LUNA_Dimming","Dimming_Capability_and_Range"))</f>
        <v/>
      </c>
    </row>
    <row r="1061" spans="1:12" x14ac:dyDescent="0.25">
      <c r="A1061" s="54">
        <v>1068</v>
      </c>
      <c r="B1061" s="55"/>
      <c r="D1061" s="21" t="e">
        <f>VLOOKUP('Reported Performance Table'!C1061,'Master List'!$B$22:$C$41,2,FALSE)</f>
        <v>#N/A</v>
      </c>
      <c r="E1061" t="e">
        <f>VLOOKUP('Reported Performance Table'!D1061,'Master List'!$B$45:$C$143,2,FALSE)</f>
        <v>#N/A</v>
      </c>
      <c r="F1061" t="e">
        <f>VLOOKUP('Reported Performance Table'!C1061,'Master List'!$B$22:$D$42,3,FALSE)</f>
        <v>#N/A</v>
      </c>
      <c r="G1061" s="100" t="e">
        <f>VLOOKUP('Reported Performance Table'!B1061,'Master List'!$B$11:$D$19,3,FALSE)</f>
        <v>#N/A</v>
      </c>
      <c r="H1061" t="e">
        <f t="shared" si="16"/>
        <v>#N/A</v>
      </c>
      <c r="I1061" t="e">
        <f>IF(VLOOKUP('Reported Performance Table'!D1061,'Master List'!$B$45:$D$143,3,FALSE)="","No",VLOOKUP('Reported Performance Table'!D1061,'Master List'!$B$45:$D$143,3,FALSE))</f>
        <v>#N/A</v>
      </c>
      <c r="J1061" s="178" t="str">
        <f>IF('Reported Performance Table'!D1061="","",
  IF('Reported Performance Table'!E1061="Yes",
   IF('Reported Performance Table'!F1061="Premium","Premium_LUNA_CCT","LUNA_CCT"),
   IF('Reported Performance Table'!B1061="Outdoor Luminaires",
    IF(OR('Reported Performance Table'!D1061="Fuel Pump Canopy Luminaires",'Reported Performance Table'!D1061="Sports Lighting"),
     IF('Reported Performance Table'!F1061="Premium","Premium_Sports_and_Fuel_Pump_CCT", "Sports_and_Fuel_Pump_CCT"),
     IF('Reported Performance Table'!F1061="Premium","Premium_Outdoor_CCT","Outdoor_CCT")),
    IF('Reported Performance Table'!F1061="Premium","Premium_CCT","Reported_CCT"))))</f>
        <v/>
      </c>
      <c r="K1061" t="str">
        <f>IF('Reported Performance Table'!D1061="","",IF(J1061="LUNA_CCT",VLOOKUP('Reported Performance Table'!D1061,'Master List'!$B$45:$E$143,4,FALSE),"Reported_BUG"))</f>
        <v/>
      </c>
      <c r="L1061" t="str">
        <f>IF('Reported Performance Table'!D1061="","",IF(AND('Reported Performance Table'!$E1061="Yes",OR('Reported Performance Table'!$D1061='Master List'!$B$45,'Reported Performance Table'!$D1061='Master List'!$B$46,'Reported Performance Table'!$D1061='Master List'!$B$47,'Reported Performance Table'!$D1061='Master List'!$B$49,'Reported Performance Table'!$D1061='Master List'!$B$51,'Reported Performance Table'!$D1061='Master List'!$B$115,'Reported Performance Table'!$D1061='Master List'!$B$118,'Reported Performance Table'!$D1061='Master List'!$B$142)),"LUNA_Dimming","Dimming_Capability_and_Range"))</f>
        <v/>
      </c>
    </row>
    <row r="1062" spans="1:12" x14ac:dyDescent="0.25">
      <c r="A1062" s="54">
        <v>1069</v>
      </c>
      <c r="B1062" s="55"/>
      <c r="D1062" s="21" t="e">
        <f>VLOOKUP('Reported Performance Table'!C1062,'Master List'!$B$22:$C$41,2,FALSE)</f>
        <v>#N/A</v>
      </c>
      <c r="E1062" t="e">
        <f>VLOOKUP('Reported Performance Table'!D1062,'Master List'!$B$45:$C$143,2,FALSE)</f>
        <v>#N/A</v>
      </c>
      <c r="F1062" t="e">
        <f>VLOOKUP('Reported Performance Table'!C1062,'Master List'!$B$22:$D$42,3,FALSE)</f>
        <v>#N/A</v>
      </c>
      <c r="G1062" s="100" t="e">
        <f>VLOOKUP('Reported Performance Table'!B1062,'Master List'!$B$11:$D$19,3,FALSE)</f>
        <v>#N/A</v>
      </c>
      <c r="H1062" t="e">
        <f t="shared" si="16"/>
        <v>#N/A</v>
      </c>
      <c r="I1062" t="e">
        <f>IF(VLOOKUP('Reported Performance Table'!D1062,'Master List'!$B$45:$D$143,3,FALSE)="","No",VLOOKUP('Reported Performance Table'!D1062,'Master List'!$B$45:$D$143,3,FALSE))</f>
        <v>#N/A</v>
      </c>
      <c r="J1062" s="178" t="str">
        <f>IF('Reported Performance Table'!D1062="","",
  IF('Reported Performance Table'!E1062="Yes",
   IF('Reported Performance Table'!F1062="Premium","Premium_LUNA_CCT","LUNA_CCT"),
   IF('Reported Performance Table'!B1062="Outdoor Luminaires",
    IF(OR('Reported Performance Table'!D1062="Fuel Pump Canopy Luminaires",'Reported Performance Table'!D1062="Sports Lighting"),
     IF('Reported Performance Table'!F1062="Premium","Premium_Sports_and_Fuel_Pump_CCT", "Sports_and_Fuel_Pump_CCT"),
     IF('Reported Performance Table'!F1062="Premium","Premium_Outdoor_CCT","Outdoor_CCT")),
    IF('Reported Performance Table'!F1062="Premium","Premium_CCT","Reported_CCT"))))</f>
        <v/>
      </c>
      <c r="K1062" t="str">
        <f>IF('Reported Performance Table'!D1062="","",IF(J1062="LUNA_CCT",VLOOKUP('Reported Performance Table'!D1062,'Master List'!$B$45:$E$143,4,FALSE),"Reported_BUG"))</f>
        <v/>
      </c>
      <c r="L1062" t="str">
        <f>IF('Reported Performance Table'!D1062="","",IF(AND('Reported Performance Table'!$E1062="Yes",OR('Reported Performance Table'!$D1062='Master List'!$B$45,'Reported Performance Table'!$D1062='Master List'!$B$46,'Reported Performance Table'!$D1062='Master List'!$B$47,'Reported Performance Table'!$D1062='Master List'!$B$49,'Reported Performance Table'!$D1062='Master List'!$B$51,'Reported Performance Table'!$D1062='Master List'!$B$115,'Reported Performance Table'!$D1062='Master List'!$B$118,'Reported Performance Table'!$D1062='Master List'!$B$142)),"LUNA_Dimming","Dimming_Capability_and_Range"))</f>
        <v/>
      </c>
    </row>
    <row r="1063" spans="1:12" x14ac:dyDescent="0.25">
      <c r="A1063" s="54">
        <v>1070</v>
      </c>
      <c r="B1063" s="55"/>
      <c r="D1063" s="21" t="e">
        <f>VLOOKUP('Reported Performance Table'!C1063,'Master List'!$B$22:$C$41,2,FALSE)</f>
        <v>#N/A</v>
      </c>
      <c r="E1063" t="e">
        <f>VLOOKUP('Reported Performance Table'!D1063,'Master List'!$B$45:$C$143,2,FALSE)</f>
        <v>#N/A</v>
      </c>
      <c r="F1063" t="e">
        <f>VLOOKUP('Reported Performance Table'!C1063,'Master List'!$B$22:$D$42,3,FALSE)</f>
        <v>#N/A</v>
      </c>
      <c r="G1063" s="100" t="e">
        <f>VLOOKUP('Reported Performance Table'!B1063,'Master List'!$B$11:$D$19,3,FALSE)</f>
        <v>#N/A</v>
      </c>
      <c r="H1063" t="e">
        <f t="shared" si="16"/>
        <v>#N/A</v>
      </c>
      <c r="I1063" t="e">
        <f>IF(VLOOKUP('Reported Performance Table'!D1063,'Master List'!$B$45:$D$143,3,FALSE)="","No",VLOOKUP('Reported Performance Table'!D1063,'Master List'!$B$45:$D$143,3,FALSE))</f>
        <v>#N/A</v>
      </c>
      <c r="J1063" s="178" t="str">
        <f>IF('Reported Performance Table'!D1063="","",
  IF('Reported Performance Table'!E1063="Yes",
   IF('Reported Performance Table'!F1063="Premium","Premium_LUNA_CCT","LUNA_CCT"),
   IF('Reported Performance Table'!B1063="Outdoor Luminaires",
    IF(OR('Reported Performance Table'!D1063="Fuel Pump Canopy Luminaires",'Reported Performance Table'!D1063="Sports Lighting"),
     IF('Reported Performance Table'!F1063="Premium","Premium_Sports_and_Fuel_Pump_CCT", "Sports_and_Fuel_Pump_CCT"),
     IF('Reported Performance Table'!F1063="Premium","Premium_Outdoor_CCT","Outdoor_CCT")),
    IF('Reported Performance Table'!F1063="Premium","Premium_CCT","Reported_CCT"))))</f>
        <v/>
      </c>
      <c r="K1063" t="str">
        <f>IF('Reported Performance Table'!D1063="","",IF(J1063="LUNA_CCT",VLOOKUP('Reported Performance Table'!D1063,'Master List'!$B$45:$E$143,4,FALSE),"Reported_BUG"))</f>
        <v/>
      </c>
      <c r="L1063" t="str">
        <f>IF('Reported Performance Table'!D1063="","",IF(AND('Reported Performance Table'!$E1063="Yes",OR('Reported Performance Table'!$D1063='Master List'!$B$45,'Reported Performance Table'!$D1063='Master List'!$B$46,'Reported Performance Table'!$D1063='Master List'!$B$47,'Reported Performance Table'!$D1063='Master List'!$B$49,'Reported Performance Table'!$D1063='Master List'!$B$51,'Reported Performance Table'!$D1063='Master List'!$B$115,'Reported Performance Table'!$D1063='Master List'!$B$118,'Reported Performance Table'!$D1063='Master List'!$B$142)),"LUNA_Dimming","Dimming_Capability_and_Range"))</f>
        <v/>
      </c>
    </row>
    <row r="1064" spans="1:12" x14ac:dyDescent="0.25">
      <c r="A1064" s="54">
        <v>1071</v>
      </c>
      <c r="B1064" s="55"/>
      <c r="D1064" s="21" t="e">
        <f>VLOOKUP('Reported Performance Table'!C1064,'Master List'!$B$22:$C$41,2,FALSE)</f>
        <v>#N/A</v>
      </c>
      <c r="E1064" t="e">
        <f>VLOOKUP('Reported Performance Table'!D1064,'Master List'!$B$45:$C$143,2,FALSE)</f>
        <v>#N/A</v>
      </c>
      <c r="F1064" t="e">
        <f>VLOOKUP('Reported Performance Table'!C1064,'Master List'!$B$22:$D$42,3,FALSE)</f>
        <v>#N/A</v>
      </c>
      <c r="G1064" s="100" t="e">
        <f>VLOOKUP('Reported Performance Table'!B1064,'Master List'!$B$11:$D$19,3,FALSE)</f>
        <v>#N/A</v>
      </c>
      <c r="H1064" t="e">
        <f t="shared" si="16"/>
        <v>#N/A</v>
      </c>
      <c r="I1064" t="e">
        <f>IF(VLOOKUP('Reported Performance Table'!D1064,'Master List'!$B$45:$D$143,3,FALSE)="","No",VLOOKUP('Reported Performance Table'!D1064,'Master List'!$B$45:$D$143,3,FALSE))</f>
        <v>#N/A</v>
      </c>
      <c r="J1064" s="178" t="str">
        <f>IF('Reported Performance Table'!D1064="","",
  IF('Reported Performance Table'!E1064="Yes",
   IF('Reported Performance Table'!F1064="Premium","Premium_LUNA_CCT","LUNA_CCT"),
   IF('Reported Performance Table'!B1064="Outdoor Luminaires",
    IF(OR('Reported Performance Table'!D1064="Fuel Pump Canopy Luminaires",'Reported Performance Table'!D1064="Sports Lighting"),
     IF('Reported Performance Table'!F1064="Premium","Premium_Sports_and_Fuel_Pump_CCT", "Sports_and_Fuel_Pump_CCT"),
     IF('Reported Performance Table'!F1064="Premium","Premium_Outdoor_CCT","Outdoor_CCT")),
    IF('Reported Performance Table'!F1064="Premium","Premium_CCT","Reported_CCT"))))</f>
        <v/>
      </c>
      <c r="K1064" t="str">
        <f>IF('Reported Performance Table'!D1064="","",IF(J1064="LUNA_CCT",VLOOKUP('Reported Performance Table'!D1064,'Master List'!$B$45:$E$143,4,FALSE),"Reported_BUG"))</f>
        <v/>
      </c>
      <c r="L1064" t="str">
        <f>IF('Reported Performance Table'!D1064="","",IF(AND('Reported Performance Table'!$E1064="Yes",OR('Reported Performance Table'!$D1064='Master List'!$B$45,'Reported Performance Table'!$D1064='Master List'!$B$46,'Reported Performance Table'!$D1064='Master List'!$B$47,'Reported Performance Table'!$D1064='Master List'!$B$49,'Reported Performance Table'!$D1064='Master List'!$B$51,'Reported Performance Table'!$D1064='Master List'!$B$115,'Reported Performance Table'!$D1064='Master List'!$B$118,'Reported Performance Table'!$D1064='Master List'!$B$142)),"LUNA_Dimming","Dimming_Capability_and_Range"))</f>
        <v/>
      </c>
    </row>
    <row r="1065" spans="1:12" x14ac:dyDescent="0.25">
      <c r="A1065" s="54">
        <v>1072</v>
      </c>
      <c r="B1065" s="55"/>
      <c r="D1065" s="21" t="e">
        <f>VLOOKUP('Reported Performance Table'!C1065,'Master List'!$B$22:$C$41,2,FALSE)</f>
        <v>#N/A</v>
      </c>
      <c r="E1065" t="e">
        <f>VLOOKUP('Reported Performance Table'!D1065,'Master List'!$B$45:$C$143,2,FALSE)</f>
        <v>#N/A</v>
      </c>
      <c r="F1065" t="e">
        <f>VLOOKUP('Reported Performance Table'!C1065,'Master List'!$B$22:$D$42,3,FALSE)</f>
        <v>#N/A</v>
      </c>
      <c r="G1065" s="100" t="e">
        <f>VLOOKUP('Reported Performance Table'!B1065,'Master List'!$B$11:$D$19,3,FALSE)</f>
        <v>#N/A</v>
      </c>
      <c r="H1065" t="e">
        <f t="shared" si="16"/>
        <v>#N/A</v>
      </c>
      <c r="I1065" t="e">
        <f>IF(VLOOKUP('Reported Performance Table'!D1065,'Master List'!$B$45:$D$143,3,FALSE)="","No",VLOOKUP('Reported Performance Table'!D1065,'Master List'!$B$45:$D$143,3,FALSE))</f>
        <v>#N/A</v>
      </c>
      <c r="J1065" s="178" t="str">
        <f>IF('Reported Performance Table'!D1065="","",
  IF('Reported Performance Table'!E1065="Yes",
   IF('Reported Performance Table'!F1065="Premium","Premium_LUNA_CCT","LUNA_CCT"),
   IF('Reported Performance Table'!B1065="Outdoor Luminaires",
    IF(OR('Reported Performance Table'!D1065="Fuel Pump Canopy Luminaires",'Reported Performance Table'!D1065="Sports Lighting"),
     IF('Reported Performance Table'!F1065="Premium","Premium_Sports_and_Fuel_Pump_CCT", "Sports_and_Fuel_Pump_CCT"),
     IF('Reported Performance Table'!F1065="Premium","Premium_Outdoor_CCT","Outdoor_CCT")),
    IF('Reported Performance Table'!F1065="Premium","Premium_CCT","Reported_CCT"))))</f>
        <v/>
      </c>
      <c r="K1065" t="str">
        <f>IF('Reported Performance Table'!D1065="","",IF(J1065="LUNA_CCT",VLOOKUP('Reported Performance Table'!D1065,'Master List'!$B$45:$E$143,4,FALSE),"Reported_BUG"))</f>
        <v/>
      </c>
      <c r="L1065" t="str">
        <f>IF('Reported Performance Table'!D1065="","",IF(AND('Reported Performance Table'!$E1065="Yes",OR('Reported Performance Table'!$D1065='Master List'!$B$45,'Reported Performance Table'!$D1065='Master List'!$B$46,'Reported Performance Table'!$D1065='Master List'!$B$47,'Reported Performance Table'!$D1065='Master List'!$B$49,'Reported Performance Table'!$D1065='Master List'!$B$51,'Reported Performance Table'!$D1065='Master List'!$B$115,'Reported Performance Table'!$D1065='Master List'!$B$118,'Reported Performance Table'!$D1065='Master List'!$B$142)),"LUNA_Dimming","Dimming_Capability_and_Range"))</f>
        <v/>
      </c>
    </row>
    <row r="1066" spans="1:12" x14ac:dyDescent="0.25">
      <c r="A1066" s="54">
        <v>1073</v>
      </c>
      <c r="B1066" s="55"/>
      <c r="D1066" s="21" t="e">
        <f>VLOOKUP('Reported Performance Table'!C1066,'Master List'!$B$22:$C$41,2,FALSE)</f>
        <v>#N/A</v>
      </c>
      <c r="E1066" t="e">
        <f>VLOOKUP('Reported Performance Table'!D1066,'Master List'!$B$45:$C$143,2,FALSE)</f>
        <v>#N/A</v>
      </c>
      <c r="F1066" t="e">
        <f>VLOOKUP('Reported Performance Table'!C1066,'Master List'!$B$22:$D$42,3,FALSE)</f>
        <v>#N/A</v>
      </c>
      <c r="G1066" s="100" t="e">
        <f>VLOOKUP('Reported Performance Table'!B1066,'Master List'!$B$11:$D$19,3,FALSE)</f>
        <v>#N/A</v>
      </c>
      <c r="H1066" t="e">
        <f t="shared" si="16"/>
        <v>#N/A</v>
      </c>
      <c r="I1066" t="e">
        <f>IF(VLOOKUP('Reported Performance Table'!D1066,'Master List'!$B$45:$D$143,3,FALSE)="","No",VLOOKUP('Reported Performance Table'!D1066,'Master List'!$B$45:$D$143,3,FALSE))</f>
        <v>#N/A</v>
      </c>
      <c r="J1066" s="178" t="str">
        <f>IF('Reported Performance Table'!D1066="","",
  IF('Reported Performance Table'!E1066="Yes",
   IF('Reported Performance Table'!F1066="Premium","Premium_LUNA_CCT","LUNA_CCT"),
   IF('Reported Performance Table'!B1066="Outdoor Luminaires",
    IF(OR('Reported Performance Table'!D1066="Fuel Pump Canopy Luminaires",'Reported Performance Table'!D1066="Sports Lighting"),
     IF('Reported Performance Table'!F1066="Premium","Premium_Sports_and_Fuel_Pump_CCT", "Sports_and_Fuel_Pump_CCT"),
     IF('Reported Performance Table'!F1066="Premium","Premium_Outdoor_CCT","Outdoor_CCT")),
    IF('Reported Performance Table'!F1066="Premium","Premium_CCT","Reported_CCT"))))</f>
        <v/>
      </c>
      <c r="K1066" t="str">
        <f>IF('Reported Performance Table'!D1066="","",IF(J1066="LUNA_CCT",VLOOKUP('Reported Performance Table'!D1066,'Master List'!$B$45:$E$143,4,FALSE),"Reported_BUG"))</f>
        <v/>
      </c>
      <c r="L1066" t="str">
        <f>IF('Reported Performance Table'!D1066="","",IF(AND('Reported Performance Table'!$E1066="Yes",OR('Reported Performance Table'!$D1066='Master List'!$B$45,'Reported Performance Table'!$D1066='Master List'!$B$46,'Reported Performance Table'!$D1066='Master List'!$B$47,'Reported Performance Table'!$D1066='Master List'!$B$49,'Reported Performance Table'!$D1066='Master List'!$B$51,'Reported Performance Table'!$D1066='Master List'!$B$115,'Reported Performance Table'!$D1066='Master List'!$B$118,'Reported Performance Table'!$D1066='Master List'!$B$142)),"LUNA_Dimming","Dimming_Capability_and_Range"))</f>
        <v/>
      </c>
    </row>
    <row r="1067" spans="1:12" x14ac:dyDescent="0.25">
      <c r="A1067" s="54">
        <v>1074</v>
      </c>
      <c r="B1067" s="55"/>
      <c r="D1067" s="21" t="e">
        <f>VLOOKUP('Reported Performance Table'!C1067,'Master List'!$B$22:$C$41,2,FALSE)</f>
        <v>#N/A</v>
      </c>
      <c r="E1067" t="e">
        <f>VLOOKUP('Reported Performance Table'!D1067,'Master List'!$B$45:$C$143,2,FALSE)</f>
        <v>#N/A</v>
      </c>
      <c r="F1067" t="e">
        <f>VLOOKUP('Reported Performance Table'!C1067,'Master List'!$B$22:$D$42,3,FALSE)</f>
        <v>#N/A</v>
      </c>
      <c r="G1067" s="100" t="e">
        <f>VLOOKUP('Reported Performance Table'!B1067,'Master List'!$B$11:$D$19,3,FALSE)</f>
        <v>#N/A</v>
      </c>
      <c r="H1067" t="e">
        <f t="shared" si="16"/>
        <v>#N/A</v>
      </c>
      <c r="I1067" t="e">
        <f>IF(VLOOKUP('Reported Performance Table'!D1067,'Master List'!$B$45:$D$143,3,FALSE)="","No",VLOOKUP('Reported Performance Table'!D1067,'Master List'!$B$45:$D$143,3,FALSE))</f>
        <v>#N/A</v>
      </c>
      <c r="J1067" s="178" t="str">
        <f>IF('Reported Performance Table'!D1067="","",
  IF('Reported Performance Table'!E1067="Yes",
   IF('Reported Performance Table'!F1067="Premium","Premium_LUNA_CCT","LUNA_CCT"),
   IF('Reported Performance Table'!B1067="Outdoor Luminaires",
    IF(OR('Reported Performance Table'!D1067="Fuel Pump Canopy Luminaires",'Reported Performance Table'!D1067="Sports Lighting"),
     IF('Reported Performance Table'!F1067="Premium","Premium_Sports_and_Fuel_Pump_CCT", "Sports_and_Fuel_Pump_CCT"),
     IF('Reported Performance Table'!F1067="Premium","Premium_Outdoor_CCT","Outdoor_CCT")),
    IF('Reported Performance Table'!F1067="Premium","Premium_CCT","Reported_CCT"))))</f>
        <v/>
      </c>
      <c r="K1067" t="str">
        <f>IF('Reported Performance Table'!D1067="","",IF(J1067="LUNA_CCT",VLOOKUP('Reported Performance Table'!D1067,'Master List'!$B$45:$E$143,4,FALSE),"Reported_BUG"))</f>
        <v/>
      </c>
      <c r="L1067" t="str">
        <f>IF('Reported Performance Table'!D1067="","",IF(AND('Reported Performance Table'!$E1067="Yes",OR('Reported Performance Table'!$D1067='Master List'!$B$45,'Reported Performance Table'!$D1067='Master List'!$B$46,'Reported Performance Table'!$D1067='Master List'!$B$47,'Reported Performance Table'!$D1067='Master List'!$B$49,'Reported Performance Table'!$D1067='Master List'!$B$51,'Reported Performance Table'!$D1067='Master List'!$B$115,'Reported Performance Table'!$D1067='Master List'!$B$118,'Reported Performance Table'!$D1067='Master List'!$B$142)),"LUNA_Dimming","Dimming_Capability_and_Range"))</f>
        <v/>
      </c>
    </row>
    <row r="1068" spans="1:12" x14ac:dyDescent="0.25">
      <c r="A1068" s="54">
        <v>1075</v>
      </c>
      <c r="B1068" s="55"/>
      <c r="D1068" s="21" t="e">
        <f>VLOOKUP('Reported Performance Table'!C1068,'Master List'!$B$22:$C$41,2,FALSE)</f>
        <v>#N/A</v>
      </c>
      <c r="E1068" t="e">
        <f>VLOOKUP('Reported Performance Table'!D1068,'Master List'!$B$45:$C$143,2,FALSE)</f>
        <v>#N/A</v>
      </c>
      <c r="F1068" t="e">
        <f>VLOOKUP('Reported Performance Table'!C1068,'Master List'!$B$22:$D$42,3,FALSE)</f>
        <v>#N/A</v>
      </c>
      <c r="G1068" s="100" t="e">
        <f>VLOOKUP('Reported Performance Table'!B1068,'Master List'!$B$11:$D$19,3,FALSE)</f>
        <v>#N/A</v>
      </c>
      <c r="H1068" t="e">
        <f t="shared" si="16"/>
        <v>#N/A</v>
      </c>
      <c r="I1068" t="e">
        <f>IF(VLOOKUP('Reported Performance Table'!D1068,'Master List'!$B$45:$D$143,3,FALSE)="","No",VLOOKUP('Reported Performance Table'!D1068,'Master List'!$B$45:$D$143,3,FALSE))</f>
        <v>#N/A</v>
      </c>
      <c r="J1068" s="178" t="str">
        <f>IF('Reported Performance Table'!D1068="","",
  IF('Reported Performance Table'!E1068="Yes",
   IF('Reported Performance Table'!F1068="Premium","Premium_LUNA_CCT","LUNA_CCT"),
   IF('Reported Performance Table'!B1068="Outdoor Luminaires",
    IF(OR('Reported Performance Table'!D1068="Fuel Pump Canopy Luminaires",'Reported Performance Table'!D1068="Sports Lighting"),
     IF('Reported Performance Table'!F1068="Premium","Premium_Sports_and_Fuel_Pump_CCT", "Sports_and_Fuel_Pump_CCT"),
     IF('Reported Performance Table'!F1068="Premium","Premium_Outdoor_CCT","Outdoor_CCT")),
    IF('Reported Performance Table'!F1068="Premium","Premium_CCT","Reported_CCT"))))</f>
        <v/>
      </c>
      <c r="K1068" t="str">
        <f>IF('Reported Performance Table'!D1068="","",IF(J1068="LUNA_CCT",VLOOKUP('Reported Performance Table'!D1068,'Master List'!$B$45:$E$143,4,FALSE),"Reported_BUG"))</f>
        <v/>
      </c>
      <c r="L1068" t="str">
        <f>IF('Reported Performance Table'!D1068="","",IF(AND('Reported Performance Table'!$E1068="Yes",OR('Reported Performance Table'!$D1068='Master List'!$B$45,'Reported Performance Table'!$D1068='Master List'!$B$46,'Reported Performance Table'!$D1068='Master List'!$B$47,'Reported Performance Table'!$D1068='Master List'!$B$49,'Reported Performance Table'!$D1068='Master List'!$B$51,'Reported Performance Table'!$D1068='Master List'!$B$115,'Reported Performance Table'!$D1068='Master List'!$B$118,'Reported Performance Table'!$D1068='Master List'!$B$142)),"LUNA_Dimming","Dimming_Capability_and_Range"))</f>
        <v/>
      </c>
    </row>
    <row r="1069" spans="1:12" x14ac:dyDescent="0.25">
      <c r="A1069" s="54">
        <v>1076</v>
      </c>
      <c r="B1069" s="55"/>
      <c r="D1069" s="21" t="e">
        <f>VLOOKUP('Reported Performance Table'!C1069,'Master List'!$B$22:$C$41,2,FALSE)</f>
        <v>#N/A</v>
      </c>
      <c r="E1069" t="e">
        <f>VLOOKUP('Reported Performance Table'!D1069,'Master List'!$B$45:$C$143,2,FALSE)</f>
        <v>#N/A</v>
      </c>
      <c r="F1069" t="e">
        <f>VLOOKUP('Reported Performance Table'!C1069,'Master List'!$B$22:$D$42,3,FALSE)</f>
        <v>#N/A</v>
      </c>
      <c r="G1069" s="100" t="e">
        <f>VLOOKUP('Reported Performance Table'!B1069,'Master List'!$B$11:$D$19,3,FALSE)</f>
        <v>#N/A</v>
      </c>
      <c r="H1069" t="e">
        <f t="shared" si="16"/>
        <v>#N/A</v>
      </c>
      <c r="I1069" t="e">
        <f>IF(VLOOKUP('Reported Performance Table'!D1069,'Master List'!$B$45:$D$143,3,FALSE)="","No",VLOOKUP('Reported Performance Table'!D1069,'Master List'!$B$45:$D$143,3,FALSE))</f>
        <v>#N/A</v>
      </c>
      <c r="J1069" s="178" t="str">
        <f>IF('Reported Performance Table'!D1069="","",
  IF('Reported Performance Table'!E1069="Yes",
   IF('Reported Performance Table'!F1069="Premium","Premium_LUNA_CCT","LUNA_CCT"),
   IF('Reported Performance Table'!B1069="Outdoor Luminaires",
    IF(OR('Reported Performance Table'!D1069="Fuel Pump Canopy Luminaires",'Reported Performance Table'!D1069="Sports Lighting"),
     IF('Reported Performance Table'!F1069="Premium","Premium_Sports_and_Fuel_Pump_CCT", "Sports_and_Fuel_Pump_CCT"),
     IF('Reported Performance Table'!F1069="Premium","Premium_Outdoor_CCT","Outdoor_CCT")),
    IF('Reported Performance Table'!F1069="Premium","Premium_CCT","Reported_CCT"))))</f>
        <v/>
      </c>
      <c r="K1069" t="str">
        <f>IF('Reported Performance Table'!D1069="","",IF(J1069="LUNA_CCT",VLOOKUP('Reported Performance Table'!D1069,'Master List'!$B$45:$E$143,4,FALSE),"Reported_BUG"))</f>
        <v/>
      </c>
      <c r="L1069" t="str">
        <f>IF('Reported Performance Table'!D1069="","",IF(AND('Reported Performance Table'!$E1069="Yes",OR('Reported Performance Table'!$D1069='Master List'!$B$45,'Reported Performance Table'!$D1069='Master List'!$B$46,'Reported Performance Table'!$D1069='Master List'!$B$47,'Reported Performance Table'!$D1069='Master List'!$B$49,'Reported Performance Table'!$D1069='Master List'!$B$51,'Reported Performance Table'!$D1069='Master List'!$B$115,'Reported Performance Table'!$D1069='Master List'!$B$118,'Reported Performance Table'!$D1069='Master List'!$B$142)),"LUNA_Dimming","Dimming_Capability_and_Range"))</f>
        <v/>
      </c>
    </row>
    <row r="1070" spans="1:12" x14ac:dyDescent="0.25">
      <c r="A1070" s="54">
        <v>1077</v>
      </c>
      <c r="B1070" s="55"/>
      <c r="D1070" s="21" t="e">
        <f>VLOOKUP('Reported Performance Table'!C1070,'Master List'!$B$22:$C$41,2,FALSE)</f>
        <v>#N/A</v>
      </c>
      <c r="E1070" t="e">
        <f>VLOOKUP('Reported Performance Table'!D1070,'Master List'!$B$45:$C$143,2,FALSE)</f>
        <v>#N/A</v>
      </c>
      <c r="F1070" t="e">
        <f>VLOOKUP('Reported Performance Table'!C1070,'Master List'!$B$22:$D$42,3,FALSE)</f>
        <v>#N/A</v>
      </c>
      <c r="G1070" s="100" t="e">
        <f>VLOOKUP('Reported Performance Table'!B1070,'Master List'!$B$11:$D$19,3,FALSE)</f>
        <v>#N/A</v>
      </c>
      <c r="H1070" t="e">
        <f t="shared" si="16"/>
        <v>#N/A</v>
      </c>
      <c r="I1070" t="e">
        <f>IF(VLOOKUP('Reported Performance Table'!D1070,'Master List'!$B$45:$D$143,3,FALSE)="","No",VLOOKUP('Reported Performance Table'!D1070,'Master List'!$B$45:$D$143,3,FALSE))</f>
        <v>#N/A</v>
      </c>
      <c r="J1070" s="178" t="str">
        <f>IF('Reported Performance Table'!D1070="","",
  IF('Reported Performance Table'!E1070="Yes",
   IF('Reported Performance Table'!F1070="Premium","Premium_LUNA_CCT","LUNA_CCT"),
   IF('Reported Performance Table'!B1070="Outdoor Luminaires",
    IF(OR('Reported Performance Table'!D1070="Fuel Pump Canopy Luminaires",'Reported Performance Table'!D1070="Sports Lighting"),
     IF('Reported Performance Table'!F1070="Premium","Premium_Sports_and_Fuel_Pump_CCT", "Sports_and_Fuel_Pump_CCT"),
     IF('Reported Performance Table'!F1070="Premium","Premium_Outdoor_CCT","Outdoor_CCT")),
    IF('Reported Performance Table'!F1070="Premium","Premium_CCT","Reported_CCT"))))</f>
        <v/>
      </c>
      <c r="K1070" t="str">
        <f>IF('Reported Performance Table'!D1070="","",IF(J1070="LUNA_CCT",VLOOKUP('Reported Performance Table'!D1070,'Master List'!$B$45:$E$143,4,FALSE),"Reported_BUG"))</f>
        <v/>
      </c>
      <c r="L1070" t="str">
        <f>IF('Reported Performance Table'!D1070="","",IF(AND('Reported Performance Table'!$E1070="Yes",OR('Reported Performance Table'!$D1070='Master List'!$B$45,'Reported Performance Table'!$D1070='Master List'!$B$46,'Reported Performance Table'!$D1070='Master List'!$B$47,'Reported Performance Table'!$D1070='Master List'!$B$49,'Reported Performance Table'!$D1070='Master List'!$B$51,'Reported Performance Table'!$D1070='Master List'!$B$115,'Reported Performance Table'!$D1070='Master List'!$B$118,'Reported Performance Table'!$D1070='Master List'!$B$142)),"LUNA_Dimming","Dimming_Capability_and_Range"))</f>
        <v/>
      </c>
    </row>
    <row r="1071" spans="1:12" x14ac:dyDescent="0.25">
      <c r="A1071" s="54">
        <v>1078</v>
      </c>
      <c r="B1071" s="55"/>
      <c r="D1071" s="21" t="e">
        <f>VLOOKUP('Reported Performance Table'!C1071,'Master List'!$B$22:$C$41,2,FALSE)</f>
        <v>#N/A</v>
      </c>
      <c r="E1071" t="e">
        <f>VLOOKUP('Reported Performance Table'!D1071,'Master List'!$B$45:$C$143,2,FALSE)</f>
        <v>#N/A</v>
      </c>
      <c r="F1071" t="e">
        <f>VLOOKUP('Reported Performance Table'!C1071,'Master List'!$B$22:$D$42,3,FALSE)</f>
        <v>#N/A</v>
      </c>
      <c r="G1071" s="100" t="e">
        <f>VLOOKUP('Reported Performance Table'!B1071,'Master List'!$B$11:$D$19,3,FALSE)</f>
        <v>#N/A</v>
      </c>
      <c r="H1071" t="e">
        <f t="shared" si="16"/>
        <v>#N/A</v>
      </c>
      <c r="I1071" t="e">
        <f>IF(VLOOKUP('Reported Performance Table'!D1071,'Master List'!$B$45:$D$143,3,FALSE)="","No",VLOOKUP('Reported Performance Table'!D1071,'Master List'!$B$45:$D$143,3,FALSE))</f>
        <v>#N/A</v>
      </c>
      <c r="J1071" s="178" t="str">
        <f>IF('Reported Performance Table'!D1071="","",
  IF('Reported Performance Table'!E1071="Yes",
   IF('Reported Performance Table'!F1071="Premium","Premium_LUNA_CCT","LUNA_CCT"),
   IF('Reported Performance Table'!B1071="Outdoor Luminaires",
    IF(OR('Reported Performance Table'!D1071="Fuel Pump Canopy Luminaires",'Reported Performance Table'!D1071="Sports Lighting"),
     IF('Reported Performance Table'!F1071="Premium","Premium_Sports_and_Fuel_Pump_CCT", "Sports_and_Fuel_Pump_CCT"),
     IF('Reported Performance Table'!F1071="Premium","Premium_Outdoor_CCT","Outdoor_CCT")),
    IF('Reported Performance Table'!F1071="Premium","Premium_CCT","Reported_CCT"))))</f>
        <v/>
      </c>
      <c r="K1071" t="str">
        <f>IF('Reported Performance Table'!D1071="","",IF(J1071="LUNA_CCT",VLOOKUP('Reported Performance Table'!D1071,'Master List'!$B$45:$E$143,4,FALSE),"Reported_BUG"))</f>
        <v/>
      </c>
      <c r="L1071" t="str">
        <f>IF('Reported Performance Table'!D1071="","",IF(AND('Reported Performance Table'!$E1071="Yes",OR('Reported Performance Table'!$D1071='Master List'!$B$45,'Reported Performance Table'!$D1071='Master List'!$B$46,'Reported Performance Table'!$D1071='Master List'!$B$47,'Reported Performance Table'!$D1071='Master List'!$B$49,'Reported Performance Table'!$D1071='Master List'!$B$51,'Reported Performance Table'!$D1071='Master List'!$B$115,'Reported Performance Table'!$D1071='Master List'!$B$118,'Reported Performance Table'!$D1071='Master List'!$B$142)),"LUNA_Dimming","Dimming_Capability_and_Range"))</f>
        <v/>
      </c>
    </row>
    <row r="1072" spans="1:12" x14ac:dyDescent="0.25">
      <c r="A1072" s="54">
        <v>1079</v>
      </c>
      <c r="B1072" s="55"/>
      <c r="D1072" s="21" t="e">
        <f>VLOOKUP('Reported Performance Table'!C1072,'Master List'!$B$22:$C$41,2,FALSE)</f>
        <v>#N/A</v>
      </c>
      <c r="E1072" t="e">
        <f>VLOOKUP('Reported Performance Table'!D1072,'Master List'!$B$45:$C$143,2,FALSE)</f>
        <v>#N/A</v>
      </c>
      <c r="F1072" t="e">
        <f>VLOOKUP('Reported Performance Table'!C1072,'Master List'!$B$22:$D$42,3,FALSE)</f>
        <v>#N/A</v>
      </c>
      <c r="G1072" s="100" t="e">
        <f>VLOOKUP('Reported Performance Table'!B1072,'Master List'!$B$11:$D$19,3,FALSE)</f>
        <v>#N/A</v>
      </c>
      <c r="H1072" t="e">
        <f t="shared" si="16"/>
        <v>#N/A</v>
      </c>
      <c r="I1072" t="e">
        <f>IF(VLOOKUP('Reported Performance Table'!D1072,'Master List'!$B$45:$D$143,3,FALSE)="","No",VLOOKUP('Reported Performance Table'!D1072,'Master List'!$B$45:$D$143,3,FALSE))</f>
        <v>#N/A</v>
      </c>
      <c r="J1072" s="178" t="str">
        <f>IF('Reported Performance Table'!D1072="","",
  IF('Reported Performance Table'!E1072="Yes",
   IF('Reported Performance Table'!F1072="Premium","Premium_LUNA_CCT","LUNA_CCT"),
   IF('Reported Performance Table'!B1072="Outdoor Luminaires",
    IF(OR('Reported Performance Table'!D1072="Fuel Pump Canopy Luminaires",'Reported Performance Table'!D1072="Sports Lighting"),
     IF('Reported Performance Table'!F1072="Premium","Premium_Sports_and_Fuel_Pump_CCT", "Sports_and_Fuel_Pump_CCT"),
     IF('Reported Performance Table'!F1072="Premium","Premium_Outdoor_CCT","Outdoor_CCT")),
    IF('Reported Performance Table'!F1072="Premium","Premium_CCT","Reported_CCT"))))</f>
        <v/>
      </c>
      <c r="K1072" t="str">
        <f>IF('Reported Performance Table'!D1072="","",IF(J1072="LUNA_CCT",VLOOKUP('Reported Performance Table'!D1072,'Master List'!$B$45:$E$143,4,FALSE),"Reported_BUG"))</f>
        <v/>
      </c>
      <c r="L1072" t="str">
        <f>IF('Reported Performance Table'!D1072="","",IF(AND('Reported Performance Table'!$E1072="Yes",OR('Reported Performance Table'!$D1072='Master List'!$B$45,'Reported Performance Table'!$D1072='Master List'!$B$46,'Reported Performance Table'!$D1072='Master List'!$B$47,'Reported Performance Table'!$D1072='Master List'!$B$49,'Reported Performance Table'!$D1072='Master List'!$B$51,'Reported Performance Table'!$D1072='Master List'!$B$115,'Reported Performance Table'!$D1072='Master List'!$B$118,'Reported Performance Table'!$D1072='Master List'!$B$142)),"LUNA_Dimming","Dimming_Capability_and_Range"))</f>
        <v/>
      </c>
    </row>
    <row r="1073" spans="1:12" x14ac:dyDescent="0.25">
      <c r="A1073" s="54">
        <v>1080</v>
      </c>
      <c r="B1073" s="55"/>
      <c r="D1073" s="21" t="e">
        <f>VLOOKUP('Reported Performance Table'!C1073,'Master List'!$B$22:$C$41,2,FALSE)</f>
        <v>#N/A</v>
      </c>
      <c r="E1073" t="e">
        <f>VLOOKUP('Reported Performance Table'!D1073,'Master List'!$B$45:$C$143,2,FALSE)</f>
        <v>#N/A</v>
      </c>
      <c r="F1073" t="e">
        <f>VLOOKUP('Reported Performance Table'!C1073,'Master List'!$B$22:$D$42,3,FALSE)</f>
        <v>#N/A</v>
      </c>
      <c r="G1073" s="100" t="e">
        <f>VLOOKUP('Reported Performance Table'!B1073,'Master List'!$B$11:$D$19,3,FALSE)</f>
        <v>#N/A</v>
      </c>
      <c r="H1073" t="e">
        <f t="shared" si="16"/>
        <v>#N/A</v>
      </c>
      <c r="I1073" t="e">
        <f>IF(VLOOKUP('Reported Performance Table'!D1073,'Master List'!$B$45:$D$143,3,FALSE)="","No",VLOOKUP('Reported Performance Table'!D1073,'Master List'!$B$45:$D$143,3,FALSE))</f>
        <v>#N/A</v>
      </c>
      <c r="J1073" s="178" t="str">
        <f>IF('Reported Performance Table'!D1073="","",
  IF('Reported Performance Table'!E1073="Yes",
   IF('Reported Performance Table'!F1073="Premium","Premium_LUNA_CCT","LUNA_CCT"),
   IF('Reported Performance Table'!B1073="Outdoor Luminaires",
    IF(OR('Reported Performance Table'!D1073="Fuel Pump Canopy Luminaires",'Reported Performance Table'!D1073="Sports Lighting"),
     IF('Reported Performance Table'!F1073="Premium","Premium_Sports_and_Fuel_Pump_CCT", "Sports_and_Fuel_Pump_CCT"),
     IF('Reported Performance Table'!F1073="Premium","Premium_Outdoor_CCT","Outdoor_CCT")),
    IF('Reported Performance Table'!F1073="Premium","Premium_CCT","Reported_CCT"))))</f>
        <v/>
      </c>
      <c r="K1073" t="str">
        <f>IF('Reported Performance Table'!D1073="","",IF(J1073="LUNA_CCT",VLOOKUP('Reported Performance Table'!D1073,'Master List'!$B$45:$E$143,4,FALSE),"Reported_BUG"))</f>
        <v/>
      </c>
      <c r="L1073" t="str">
        <f>IF('Reported Performance Table'!D1073="","",IF(AND('Reported Performance Table'!$E1073="Yes",OR('Reported Performance Table'!$D1073='Master List'!$B$45,'Reported Performance Table'!$D1073='Master List'!$B$46,'Reported Performance Table'!$D1073='Master List'!$B$47,'Reported Performance Table'!$D1073='Master List'!$B$49,'Reported Performance Table'!$D1073='Master List'!$B$51,'Reported Performance Table'!$D1073='Master List'!$B$115,'Reported Performance Table'!$D1073='Master List'!$B$118,'Reported Performance Table'!$D1073='Master List'!$B$142)),"LUNA_Dimming","Dimming_Capability_and_Range"))</f>
        <v/>
      </c>
    </row>
    <row r="1074" spans="1:12" x14ac:dyDescent="0.25">
      <c r="A1074" s="54">
        <v>1081</v>
      </c>
      <c r="B1074" s="55"/>
      <c r="D1074" s="21" t="e">
        <f>VLOOKUP('Reported Performance Table'!C1074,'Master List'!$B$22:$C$41,2,FALSE)</f>
        <v>#N/A</v>
      </c>
      <c r="E1074" t="e">
        <f>VLOOKUP('Reported Performance Table'!D1074,'Master List'!$B$45:$C$143,2,FALSE)</f>
        <v>#N/A</v>
      </c>
      <c r="F1074" t="e">
        <f>VLOOKUP('Reported Performance Table'!C1074,'Master List'!$B$22:$D$42,3,FALSE)</f>
        <v>#N/A</v>
      </c>
      <c r="G1074" s="100" t="e">
        <f>VLOOKUP('Reported Performance Table'!B1074,'Master List'!$B$11:$D$19,3,FALSE)</f>
        <v>#N/A</v>
      </c>
      <c r="H1074" t="e">
        <f t="shared" si="16"/>
        <v>#N/A</v>
      </c>
      <c r="I1074" t="e">
        <f>IF(VLOOKUP('Reported Performance Table'!D1074,'Master List'!$B$45:$D$143,3,FALSE)="","No",VLOOKUP('Reported Performance Table'!D1074,'Master List'!$B$45:$D$143,3,FALSE))</f>
        <v>#N/A</v>
      </c>
      <c r="J1074" s="178" t="str">
        <f>IF('Reported Performance Table'!D1074="","",
  IF('Reported Performance Table'!E1074="Yes",
   IF('Reported Performance Table'!F1074="Premium","Premium_LUNA_CCT","LUNA_CCT"),
   IF('Reported Performance Table'!B1074="Outdoor Luminaires",
    IF(OR('Reported Performance Table'!D1074="Fuel Pump Canopy Luminaires",'Reported Performance Table'!D1074="Sports Lighting"),
     IF('Reported Performance Table'!F1074="Premium","Premium_Sports_and_Fuel_Pump_CCT", "Sports_and_Fuel_Pump_CCT"),
     IF('Reported Performance Table'!F1074="Premium","Premium_Outdoor_CCT","Outdoor_CCT")),
    IF('Reported Performance Table'!F1074="Premium","Premium_CCT","Reported_CCT"))))</f>
        <v/>
      </c>
      <c r="K1074" t="str">
        <f>IF('Reported Performance Table'!D1074="","",IF(J1074="LUNA_CCT",VLOOKUP('Reported Performance Table'!D1074,'Master List'!$B$45:$E$143,4,FALSE),"Reported_BUG"))</f>
        <v/>
      </c>
      <c r="L1074" t="str">
        <f>IF('Reported Performance Table'!D1074="","",IF(AND('Reported Performance Table'!$E1074="Yes",OR('Reported Performance Table'!$D1074='Master List'!$B$45,'Reported Performance Table'!$D1074='Master List'!$B$46,'Reported Performance Table'!$D1074='Master List'!$B$47,'Reported Performance Table'!$D1074='Master List'!$B$49,'Reported Performance Table'!$D1074='Master List'!$B$51,'Reported Performance Table'!$D1074='Master List'!$B$115,'Reported Performance Table'!$D1074='Master List'!$B$118,'Reported Performance Table'!$D1074='Master List'!$B$142)),"LUNA_Dimming","Dimming_Capability_and_Range"))</f>
        <v/>
      </c>
    </row>
    <row r="1075" spans="1:12" x14ac:dyDescent="0.25">
      <c r="A1075" s="54">
        <v>1082</v>
      </c>
      <c r="B1075" s="55"/>
      <c r="D1075" s="21" t="e">
        <f>VLOOKUP('Reported Performance Table'!C1075,'Master List'!$B$22:$C$41,2,FALSE)</f>
        <v>#N/A</v>
      </c>
      <c r="E1075" t="e">
        <f>VLOOKUP('Reported Performance Table'!D1075,'Master List'!$B$45:$C$143,2,FALSE)</f>
        <v>#N/A</v>
      </c>
      <c r="F1075" t="e">
        <f>VLOOKUP('Reported Performance Table'!C1075,'Master List'!$B$22:$D$42,3,FALSE)</f>
        <v>#N/A</v>
      </c>
      <c r="G1075" s="100" t="e">
        <f>VLOOKUP('Reported Performance Table'!B1075,'Master List'!$B$11:$D$19,3,FALSE)</f>
        <v>#N/A</v>
      </c>
      <c r="H1075" t="e">
        <f t="shared" si="16"/>
        <v>#N/A</v>
      </c>
      <c r="I1075" t="e">
        <f>IF(VLOOKUP('Reported Performance Table'!D1075,'Master List'!$B$45:$D$143,3,FALSE)="","No",VLOOKUP('Reported Performance Table'!D1075,'Master List'!$B$45:$D$143,3,FALSE))</f>
        <v>#N/A</v>
      </c>
      <c r="J1075" s="178" t="str">
        <f>IF('Reported Performance Table'!D1075="","",
  IF('Reported Performance Table'!E1075="Yes",
   IF('Reported Performance Table'!F1075="Premium","Premium_LUNA_CCT","LUNA_CCT"),
   IF('Reported Performance Table'!B1075="Outdoor Luminaires",
    IF(OR('Reported Performance Table'!D1075="Fuel Pump Canopy Luminaires",'Reported Performance Table'!D1075="Sports Lighting"),
     IF('Reported Performance Table'!F1075="Premium","Premium_Sports_and_Fuel_Pump_CCT", "Sports_and_Fuel_Pump_CCT"),
     IF('Reported Performance Table'!F1075="Premium","Premium_Outdoor_CCT","Outdoor_CCT")),
    IF('Reported Performance Table'!F1075="Premium","Premium_CCT","Reported_CCT"))))</f>
        <v/>
      </c>
      <c r="K1075" t="str">
        <f>IF('Reported Performance Table'!D1075="","",IF(J1075="LUNA_CCT",VLOOKUP('Reported Performance Table'!D1075,'Master List'!$B$45:$E$143,4,FALSE),"Reported_BUG"))</f>
        <v/>
      </c>
      <c r="L1075" t="str">
        <f>IF('Reported Performance Table'!D1075="","",IF(AND('Reported Performance Table'!$E1075="Yes",OR('Reported Performance Table'!$D1075='Master List'!$B$45,'Reported Performance Table'!$D1075='Master List'!$B$46,'Reported Performance Table'!$D1075='Master List'!$B$47,'Reported Performance Table'!$D1075='Master List'!$B$49,'Reported Performance Table'!$D1075='Master List'!$B$51,'Reported Performance Table'!$D1075='Master List'!$B$115,'Reported Performance Table'!$D1075='Master List'!$B$118,'Reported Performance Table'!$D1075='Master List'!$B$142)),"LUNA_Dimming","Dimming_Capability_and_Range"))</f>
        <v/>
      </c>
    </row>
    <row r="1076" spans="1:12" x14ac:dyDescent="0.25">
      <c r="A1076" s="54">
        <v>1083</v>
      </c>
      <c r="B1076" s="55"/>
      <c r="D1076" s="21" t="e">
        <f>VLOOKUP('Reported Performance Table'!C1076,'Master List'!$B$22:$C$41,2,FALSE)</f>
        <v>#N/A</v>
      </c>
      <c r="E1076" t="e">
        <f>VLOOKUP('Reported Performance Table'!D1076,'Master List'!$B$45:$C$143,2,FALSE)</f>
        <v>#N/A</v>
      </c>
      <c r="F1076" t="e">
        <f>VLOOKUP('Reported Performance Table'!C1076,'Master List'!$B$22:$D$42,3,FALSE)</f>
        <v>#N/A</v>
      </c>
      <c r="G1076" s="100" t="e">
        <f>VLOOKUP('Reported Performance Table'!B1076,'Master List'!$B$11:$D$19,3,FALSE)</f>
        <v>#N/A</v>
      </c>
      <c r="H1076" t="e">
        <f t="shared" si="16"/>
        <v>#N/A</v>
      </c>
      <c r="I1076" t="e">
        <f>IF(VLOOKUP('Reported Performance Table'!D1076,'Master List'!$B$45:$D$143,3,FALSE)="","No",VLOOKUP('Reported Performance Table'!D1076,'Master List'!$B$45:$D$143,3,FALSE))</f>
        <v>#N/A</v>
      </c>
      <c r="J1076" s="178" t="str">
        <f>IF('Reported Performance Table'!D1076="","",
  IF('Reported Performance Table'!E1076="Yes",
   IF('Reported Performance Table'!F1076="Premium","Premium_LUNA_CCT","LUNA_CCT"),
   IF('Reported Performance Table'!B1076="Outdoor Luminaires",
    IF(OR('Reported Performance Table'!D1076="Fuel Pump Canopy Luminaires",'Reported Performance Table'!D1076="Sports Lighting"),
     IF('Reported Performance Table'!F1076="Premium","Premium_Sports_and_Fuel_Pump_CCT", "Sports_and_Fuel_Pump_CCT"),
     IF('Reported Performance Table'!F1076="Premium","Premium_Outdoor_CCT","Outdoor_CCT")),
    IF('Reported Performance Table'!F1076="Premium","Premium_CCT","Reported_CCT"))))</f>
        <v/>
      </c>
      <c r="K1076" t="str">
        <f>IF('Reported Performance Table'!D1076="","",IF(J1076="LUNA_CCT",VLOOKUP('Reported Performance Table'!D1076,'Master List'!$B$45:$E$143,4,FALSE),"Reported_BUG"))</f>
        <v/>
      </c>
      <c r="L1076" t="str">
        <f>IF('Reported Performance Table'!D1076="","",IF(AND('Reported Performance Table'!$E1076="Yes",OR('Reported Performance Table'!$D1076='Master List'!$B$45,'Reported Performance Table'!$D1076='Master List'!$B$46,'Reported Performance Table'!$D1076='Master List'!$B$47,'Reported Performance Table'!$D1076='Master List'!$B$49,'Reported Performance Table'!$D1076='Master List'!$B$51,'Reported Performance Table'!$D1076='Master List'!$B$115,'Reported Performance Table'!$D1076='Master List'!$B$118,'Reported Performance Table'!$D1076='Master List'!$B$142)),"LUNA_Dimming","Dimming_Capability_and_Range"))</f>
        <v/>
      </c>
    </row>
    <row r="1077" spans="1:12" x14ac:dyDescent="0.25">
      <c r="A1077" s="54">
        <v>1084</v>
      </c>
      <c r="B1077" s="55"/>
      <c r="D1077" s="21" t="e">
        <f>VLOOKUP('Reported Performance Table'!C1077,'Master List'!$B$22:$C$41,2,FALSE)</f>
        <v>#N/A</v>
      </c>
      <c r="E1077" t="e">
        <f>VLOOKUP('Reported Performance Table'!D1077,'Master List'!$B$45:$C$143,2,FALSE)</f>
        <v>#N/A</v>
      </c>
      <c r="F1077" t="e">
        <f>VLOOKUP('Reported Performance Table'!C1077,'Master List'!$B$22:$D$42,3,FALSE)</f>
        <v>#N/A</v>
      </c>
      <c r="G1077" s="100" t="e">
        <f>VLOOKUP('Reported Performance Table'!B1077,'Master List'!$B$11:$D$19,3,FALSE)</f>
        <v>#N/A</v>
      </c>
      <c r="H1077" t="e">
        <f t="shared" si="16"/>
        <v>#N/A</v>
      </c>
      <c r="I1077" t="e">
        <f>IF(VLOOKUP('Reported Performance Table'!D1077,'Master List'!$B$45:$D$143,3,FALSE)="","No",VLOOKUP('Reported Performance Table'!D1077,'Master List'!$B$45:$D$143,3,FALSE))</f>
        <v>#N/A</v>
      </c>
      <c r="J1077" s="178" t="str">
        <f>IF('Reported Performance Table'!D1077="","",
  IF('Reported Performance Table'!E1077="Yes",
   IF('Reported Performance Table'!F1077="Premium","Premium_LUNA_CCT","LUNA_CCT"),
   IF('Reported Performance Table'!B1077="Outdoor Luminaires",
    IF(OR('Reported Performance Table'!D1077="Fuel Pump Canopy Luminaires",'Reported Performance Table'!D1077="Sports Lighting"),
     IF('Reported Performance Table'!F1077="Premium","Premium_Sports_and_Fuel_Pump_CCT", "Sports_and_Fuel_Pump_CCT"),
     IF('Reported Performance Table'!F1077="Premium","Premium_Outdoor_CCT","Outdoor_CCT")),
    IF('Reported Performance Table'!F1077="Premium","Premium_CCT","Reported_CCT"))))</f>
        <v/>
      </c>
      <c r="K1077" t="str">
        <f>IF('Reported Performance Table'!D1077="","",IF(J1077="LUNA_CCT",VLOOKUP('Reported Performance Table'!D1077,'Master List'!$B$45:$E$143,4,FALSE),"Reported_BUG"))</f>
        <v/>
      </c>
      <c r="L1077" t="str">
        <f>IF('Reported Performance Table'!D1077="","",IF(AND('Reported Performance Table'!$E1077="Yes",OR('Reported Performance Table'!$D1077='Master List'!$B$45,'Reported Performance Table'!$D1077='Master List'!$B$46,'Reported Performance Table'!$D1077='Master List'!$B$47,'Reported Performance Table'!$D1077='Master List'!$B$49,'Reported Performance Table'!$D1077='Master List'!$B$51,'Reported Performance Table'!$D1077='Master List'!$B$115,'Reported Performance Table'!$D1077='Master List'!$B$118,'Reported Performance Table'!$D1077='Master List'!$B$142)),"LUNA_Dimming","Dimming_Capability_and_Range"))</f>
        <v/>
      </c>
    </row>
    <row r="1078" spans="1:12" x14ac:dyDescent="0.25">
      <c r="A1078" s="54">
        <v>1085</v>
      </c>
      <c r="B1078" s="55"/>
      <c r="D1078" s="21" t="e">
        <f>VLOOKUP('Reported Performance Table'!C1078,'Master List'!$B$22:$C$41,2,FALSE)</f>
        <v>#N/A</v>
      </c>
      <c r="E1078" t="e">
        <f>VLOOKUP('Reported Performance Table'!D1078,'Master List'!$B$45:$C$143,2,FALSE)</f>
        <v>#N/A</v>
      </c>
      <c r="F1078" t="e">
        <f>VLOOKUP('Reported Performance Table'!C1078,'Master List'!$B$22:$D$42,3,FALSE)</f>
        <v>#N/A</v>
      </c>
      <c r="G1078" s="100" t="e">
        <f>VLOOKUP('Reported Performance Table'!B1078,'Master List'!$B$11:$D$19,3,FALSE)</f>
        <v>#N/A</v>
      </c>
      <c r="H1078" t="e">
        <f t="shared" si="16"/>
        <v>#N/A</v>
      </c>
      <c r="I1078" t="e">
        <f>IF(VLOOKUP('Reported Performance Table'!D1078,'Master List'!$B$45:$D$143,3,FALSE)="","No",VLOOKUP('Reported Performance Table'!D1078,'Master List'!$B$45:$D$143,3,FALSE))</f>
        <v>#N/A</v>
      </c>
      <c r="J1078" s="178" t="str">
        <f>IF('Reported Performance Table'!D1078="","",
  IF('Reported Performance Table'!E1078="Yes",
   IF('Reported Performance Table'!F1078="Premium","Premium_LUNA_CCT","LUNA_CCT"),
   IF('Reported Performance Table'!B1078="Outdoor Luminaires",
    IF(OR('Reported Performance Table'!D1078="Fuel Pump Canopy Luminaires",'Reported Performance Table'!D1078="Sports Lighting"),
     IF('Reported Performance Table'!F1078="Premium","Premium_Sports_and_Fuel_Pump_CCT", "Sports_and_Fuel_Pump_CCT"),
     IF('Reported Performance Table'!F1078="Premium","Premium_Outdoor_CCT","Outdoor_CCT")),
    IF('Reported Performance Table'!F1078="Premium","Premium_CCT","Reported_CCT"))))</f>
        <v/>
      </c>
      <c r="K1078" t="str">
        <f>IF('Reported Performance Table'!D1078="","",IF(J1078="LUNA_CCT",VLOOKUP('Reported Performance Table'!D1078,'Master List'!$B$45:$E$143,4,FALSE),"Reported_BUG"))</f>
        <v/>
      </c>
      <c r="L1078" t="str">
        <f>IF('Reported Performance Table'!D1078="","",IF(AND('Reported Performance Table'!$E1078="Yes",OR('Reported Performance Table'!$D1078='Master List'!$B$45,'Reported Performance Table'!$D1078='Master List'!$B$46,'Reported Performance Table'!$D1078='Master List'!$B$47,'Reported Performance Table'!$D1078='Master List'!$B$49,'Reported Performance Table'!$D1078='Master List'!$B$51,'Reported Performance Table'!$D1078='Master List'!$B$115,'Reported Performance Table'!$D1078='Master List'!$B$118,'Reported Performance Table'!$D1078='Master List'!$B$142)),"LUNA_Dimming","Dimming_Capability_and_Range"))</f>
        <v/>
      </c>
    </row>
    <row r="1079" spans="1:12" x14ac:dyDescent="0.25">
      <c r="A1079" s="54">
        <v>1086</v>
      </c>
      <c r="B1079" s="55"/>
      <c r="D1079" s="21" t="e">
        <f>VLOOKUP('Reported Performance Table'!C1079,'Master List'!$B$22:$C$41,2,FALSE)</f>
        <v>#N/A</v>
      </c>
      <c r="E1079" t="e">
        <f>VLOOKUP('Reported Performance Table'!D1079,'Master List'!$B$45:$C$143,2,FALSE)</f>
        <v>#N/A</v>
      </c>
      <c r="F1079" t="e">
        <f>VLOOKUP('Reported Performance Table'!C1079,'Master List'!$B$22:$D$42,3,FALSE)</f>
        <v>#N/A</v>
      </c>
      <c r="G1079" s="100" t="e">
        <f>VLOOKUP('Reported Performance Table'!B1079,'Master List'!$B$11:$D$19,3,FALSE)</f>
        <v>#N/A</v>
      </c>
      <c r="H1079" t="e">
        <f t="shared" si="16"/>
        <v>#N/A</v>
      </c>
      <c r="I1079" t="e">
        <f>IF(VLOOKUP('Reported Performance Table'!D1079,'Master List'!$B$45:$D$143,3,FALSE)="","No",VLOOKUP('Reported Performance Table'!D1079,'Master List'!$B$45:$D$143,3,FALSE))</f>
        <v>#N/A</v>
      </c>
      <c r="J1079" s="178" t="str">
        <f>IF('Reported Performance Table'!D1079="","",
  IF('Reported Performance Table'!E1079="Yes",
   IF('Reported Performance Table'!F1079="Premium","Premium_LUNA_CCT","LUNA_CCT"),
   IF('Reported Performance Table'!B1079="Outdoor Luminaires",
    IF(OR('Reported Performance Table'!D1079="Fuel Pump Canopy Luminaires",'Reported Performance Table'!D1079="Sports Lighting"),
     IF('Reported Performance Table'!F1079="Premium","Premium_Sports_and_Fuel_Pump_CCT", "Sports_and_Fuel_Pump_CCT"),
     IF('Reported Performance Table'!F1079="Premium","Premium_Outdoor_CCT","Outdoor_CCT")),
    IF('Reported Performance Table'!F1079="Premium","Premium_CCT","Reported_CCT"))))</f>
        <v/>
      </c>
      <c r="K1079" t="str">
        <f>IF('Reported Performance Table'!D1079="","",IF(J1079="LUNA_CCT",VLOOKUP('Reported Performance Table'!D1079,'Master List'!$B$45:$E$143,4,FALSE),"Reported_BUG"))</f>
        <v/>
      </c>
      <c r="L1079" t="str">
        <f>IF('Reported Performance Table'!D1079="","",IF(AND('Reported Performance Table'!$E1079="Yes",OR('Reported Performance Table'!$D1079='Master List'!$B$45,'Reported Performance Table'!$D1079='Master List'!$B$46,'Reported Performance Table'!$D1079='Master List'!$B$47,'Reported Performance Table'!$D1079='Master List'!$B$49,'Reported Performance Table'!$D1079='Master List'!$B$51,'Reported Performance Table'!$D1079='Master List'!$B$115,'Reported Performance Table'!$D1079='Master List'!$B$118,'Reported Performance Table'!$D1079='Master List'!$B$142)),"LUNA_Dimming","Dimming_Capability_and_Range"))</f>
        <v/>
      </c>
    </row>
    <row r="1080" spans="1:12" x14ac:dyDescent="0.25">
      <c r="A1080" s="54">
        <v>1087</v>
      </c>
      <c r="B1080" s="55"/>
      <c r="D1080" s="21" t="e">
        <f>VLOOKUP('Reported Performance Table'!C1080,'Master List'!$B$22:$C$41,2,FALSE)</f>
        <v>#N/A</v>
      </c>
      <c r="E1080" t="e">
        <f>VLOOKUP('Reported Performance Table'!D1080,'Master List'!$B$45:$C$143,2,FALSE)</f>
        <v>#N/A</v>
      </c>
      <c r="F1080" t="e">
        <f>VLOOKUP('Reported Performance Table'!C1080,'Master List'!$B$22:$D$42,3,FALSE)</f>
        <v>#N/A</v>
      </c>
      <c r="G1080" s="100" t="e">
        <f>VLOOKUP('Reported Performance Table'!B1080,'Master List'!$B$11:$D$19,3,FALSE)</f>
        <v>#N/A</v>
      </c>
      <c r="H1080" t="e">
        <f t="shared" si="16"/>
        <v>#N/A</v>
      </c>
      <c r="I1080" t="e">
        <f>IF(VLOOKUP('Reported Performance Table'!D1080,'Master List'!$B$45:$D$143,3,FALSE)="","No",VLOOKUP('Reported Performance Table'!D1080,'Master List'!$B$45:$D$143,3,FALSE))</f>
        <v>#N/A</v>
      </c>
      <c r="J1080" s="178" t="str">
        <f>IF('Reported Performance Table'!D1080="","",
  IF('Reported Performance Table'!E1080="Yes",
   IF('Reported Performance Table'!F1080="Premium","Premium_LUNA_CCT","LUNA_CCT"),
   IF('Reported Performance Table'!B1080="Outdoor Luminaires",
    IF(OR('Reported Performance Table'!D1080="Fuel Pump Canopy Luminaires",'Reported Performance Table'!D1080="Sports Lighting"),
     IF('Reported Performance Table'!F1080="Premium","Premium_Sports_and_Fuel_Pump_CCT", "Sports_and_Fuel_Pump_CCT"),
     IF('Reported Performance Table'!F1080="Premium","Premium_Outdoor_CCT","Outdoor_CCT")),
    IF('Reported Performance Table'!F1080="Premium","Premium_CCT","Reported_CCT"))))</f>
        <v/>
      </c>
      <c r="K1080" t="str">
        <f>IF('Reported Performance Table'!D1080="","",IF(J1080="LUNA_CCT",VLOOKUP('Reported Performance Table'!D1080,'Master List'!$B$45:$E$143,4,FALSE),"Reported_BUG"))</f>
        <v/>
      </c>
      <c r="L1080" t="str">
        <f>IF('Reported Performance Table'!D1080="","",IF(AND('Reported Performance Table'!$E1080="Yes",OR('Reported Performance Table'!$D1080='Master List'!$B$45,'Reported Performance Table'!$D1080='Master List'!$B$46,'Reported Performance Table'!$D1080='Master List'!$B$47,'Reported Performance Table'!$D1080='Master List'!$B$49,'Reported Performance Table'!$D1080='Master List'!$B$51,'Reported Performance Table'!$D1080='Master List'!$B$115,'Reported Performance Table'!$D1080='Master List'!$B$118,'Reported Performance Table'!$D1080='Master List'!$B$142)),"LUNA_Dimming","Dimming_Capability_and_Range"))</f>
        <v/>
      </c>
    </row>
    <row r="1081" spans="1:12" x14ac:dyDescent="0.25">
      <c r="A1081" s="54">
        <v>1088</v>
      </c>
      <c r="B1081" s="55"/>
      <c r="D1081" s="21" t="e">
        <f>VLOOKUP('Reported Performance Table'!C1081,'Master List'!$B$22:$C$41,2,FALSE)</f>
        <v>#N/A</v>
      </c>
      <c r="E1081" t="e">
        <f>VLOOKUP('Reported Performance Table'!D1081,'Master List'!$B$45:$C$143,2,FALSE)</f>
        <v>#N/A</v>
      </c>
      <c r="F1081" t="e">
        <f>VLOOKUP('Reported Performance Table'!C1081,'Master List'!$B$22:$D$42,3,FALSE)</f>
        <v>#N/A</v>
      </c>
      <c r="G1081" s="100" t="e">
        <f>VLOOKUP('Reported Performance Table'!B1081,'Master List'!$B$11:$D$19,3,FALSE)</f>
        <v>#N/A</v>
      </c>
      <c r="H1081" t="e">
        <f t="shared" si="16"/>
        <v>#N/A</v>
      </c>
      <c r="I1081" t="e">
        <f>IF(VLOOKUP('Reported Performance Table'!D1081,'Master List'!$B$45:$D$143,3,FALSE)="","No",VLOOKUP('Reported Performance Table'!D1081,'Master List'!$B$45:$D$143,3,FALSE))</f>
        <v>#N/A</v>
      </c>
      <c r="J1081" s="178" t="str">
        <f>IF('Reported Performance Table'!D1081="","",
  IF('Reported Performance Table'!E1081="Yes",
   IF('Reported Performance Table'!F1081="Premium","Premium_LUNA_CCT","LUNA_CCT"),
   IF('Reported Performance Table'!B1081="Outdoor Luminaires",
    IF(OR('Reported Performance Table'!D1081="Fuel Pump Canopy Luminaires",'Reported Performance Table'!D1081="Sports Lighting"),
     IF('Reported Performance Table'!F1081="Premium","Premium_Sports_and_Fuel_Pump_CCT", "Sports_and_Fuel_Pump_CCT"),
     IF('Reported Performance Table'!F1081="Premium","Premium_Outdoor_CCT","Outdoor_CCT")),
    IF('Reported Performance Table'!F1081="Premium","Premium_CCT","Reported_CCT"))))</f>
        <v/>
      </c>
      <c r="K1081" t="str">
        <f>IF('Reported Performance Table'!D1081="","",IF(J1081="LUNA_CCT",VLOOKUP('Reported Performance Table'!D1081,'Master List'!$B$45:$E$143,4,FALSE),"Reported_BUG"))</f>
        <v/>
      </c>
      <c r="L1081" t="str">
        <f>IF('Reported Performance Table'!D1081="","",IF(AND('Reported Performance Table'!$E1081="Yes",OR('Reported Performance Table'!$D1081='Master List'!$B$45,'Reported Performance Table'!$D1081='Master List'!$B$46,'Reported Performance Table'!$D1081='Master List'!$B$47,'Reported Performance Table'!$D1081='Master List'!$B$49,'Reported Performance Table'!$D1081='Master List'!$B$51,'Reported Performance Table'!$D1081='Master List'!$B$115,'Reported Performance Table'!$D1081='Master List'!$B$118,'Reported Performance Table'!$D1081='Master List'!$B$142)),"LUNA_Dimming","Dimming_Capability_and_Range"))</f>
        <v/>
      </c>
    </row>
    <row r="1082" spans="1:12" x14ac:dyDescent="0.25">
      <c r="A1082" s="54">
        <v>1089</v>
      </c>
      <c r="B1082" s="55"/>
      <c r="D1082" s="21" t="e">
        <f>VLOOKUP('Reported Performance Table'!C1082,'Master List'!$B$22:$C$41,2,FALSE)</f>
        <v>#N/A</v>
      </c>
      <c r="E1082" t="e">
        <f>VLOOKUP('Reported Performance Table'!D1082,'Master List'!$B$45:$C$143,2,FALSE)</f>
        <v>#N/A</v>
      </c>
      <c r="F1082" t="e">
        <f>VLOOKUP('Reported Performance Table'!C1082,'Master List'!$B$22:$D$42,3,FALSE)</f>
        <v>#N/A</v>
      </c>
      <c r="G1082" s="100" t="e">
        <f>VLOOKUP('Reported Performance Table'!B1082,'Master List'!$B$11:$D$19,3,FALSE)</f>
        <v>#N/A</v>
      </c>
      <c r="H1082" t="e">
        <f t="shared" si="16"/>
        <v>#N/A</v>
      </c>
      <c r="I1082" t="e">
        <f>IF(VLOOKUP('Reported Performance Table'!D1082,'Master List'!$B$45:$D$143,3,FALSE)="","No",VLOOKUP('Reported Performance Table'!D1082,'Master List'!$B$45:$D$143,3,FALSE))</f>
        <v>#N/A</v>
      </c>
      <c r="J1082" s="178" t="str">
        <f>IF('Reported Performance Table'!D1082="","",
  IF('Reported Performance Table'!E1082="Yes",
   IF('Reported Performance Table'!F1082="Premium","Premium_LUNA_CCT","LUNA_CCT"),
   IF('Reported Performance Table'!B1082="Outdoor Luminaires",
    IF(OR('Reported Performance Table'!D1082="Fuel Pump Canopy Luminaires",'Reported Performance Table'!D1082="Sports Lighting"),
     IF('Reported Performance Table'!F1082="Premium","Premium_Sports_and_Fuel_Pump_CCT", "Sports_and_Fuel_Pump_CCT"),
     IF('Reported Performance Table'!F1082="Premium","Premium_Outdoor_CCT","Outdoor_CCT")),
    IF('Reported Performance Table'!F1082="Premium","Premium_CCT","Reported_CCT"))))</f>
        <v/>
      </c>
      <c r="K1082" t="str">
        <f>IF('Reported Performance Table'!D1082="","",IF(J1082="LUNA_CCT",VLOOKUP('Reported Performance Table'!D1082,'Master List'!$B$45:$E$143,4,FALSE),"Reported_BUG"))</f>
        <v/>
      </c>
      <c r="L1082" t="str">
        <f>IF('Reported Performance Table'!D1082="","",IF(AND('Reported Performance Table'!$E1082="Yes",OR('Reported Performance Table'!$D1082='Master List'!$B$45,'Reported Performance Table'!$D1082='Master List'!$B$46,'Reported Performance Table'!$D1082='Master List'!$B$47,'Reported Performance Table'!$D1082='Master List'!$B$49,'Reported Performance Table'!$D1082='Master List'!$B$51,'Reported Performance Table'!$D1082='Master List'!$B$115,'Reported Performance Table'!$D1082='Master List'!$B$118,'Reported Performance Table'!$D1082='Master List'!$B$142)),"LUNA_Dimming","Dimming_Capability_and_Range"))</f>
        <v/>
      </c>
    </row>
    <row r="1083" spans="1:12" x14ac:dyDescent="0.25">
      <c r="A1083" s="54">
        <v>1090</v>
      </c>
      <c r="B1083" s="55"/>
      <c r="D1083" s="21" t="e">
        <f>VLOOKUP('Reported Performance Table'!C1083,'Master List'!$B$22:$C$41,2,FALSE)</f>
        <v>#N/A</v>
      </c>
      <c r="E1083" t="e">
        <f>VLOOKUP('Reported Performance Table'!D1083,'Master List'!$B$45:$C$143,2,FALSE)</f>
        <v>#N/A</v>
      </c>
      <c r="F1083" t="e">
        <f>VLOOKUP('Reported Performance Table'!C1083,'Master List'!$B$22:$D$42,3,FALSE)</f>
        <v>#N/A</v>
      </c>
      <c r="G1083" s="100" t="e">
        <f>VLOOKUP('Reported Performance Table'!B1083,'Master List'!$B$11:$D$19,3,FALSE)</f>
        <v>#N/A</v>
      </c>
      <c r="H1083" t="e">
        <f t="shared" si="16"/>
        <v>#N/A</v>
      </c>
      <c r="I1083" t="e">
        <f>IF(VLOOKUP('Reported Performance Table'!D1083,'Master List'!$B$45:$D$143,3,FALSE)="","No",VLOOKUP('Reported Performance Table'!D1083,'Master List'!$B$45:$D$143,3,FALSE))</f>
        <v>#N/A</v>
      </c>
      <c r="J1083" s="178" t="str">
        <f>IF('Reported Performance Table'!D1083="","",
  IF('Reported Performance Table'!E1083="Yes",
   IF('Reported Performance Table'!F1083="Premium","Premium_LUNA_CCT","LUNA_CCT"),
   IF('Reported Performance Table'!B1083="Outdoor Luminaires",
    IF(OR('Reported Performance Table'!D1083="Fuel Pump Canopy Luminaires",'Reported Performance Table'!D1083="Sports Lighting"),
     IF('Reported Performance Table'!F1083="Premium","Premium_Sports_and_Fuel_Pump_CCT", "Sports_and_Fuel_Pump_CCT"),
     IF('Reported Performance Table'!F1083="Premium","Premium_Outdoor_CCT","Outdoor_CCT")),
    IF('Reported Performance Table'!F1083="Premium","Premium_CCT","Reported_CCT"))))</f>
        <v/>
      </c>
      <c r="K1083" t="str">
        <f>IF('Reported Performance Table'!D1083="","",IF(J1083="LUNA_CCT",VLOOKUP('Reported Performance Table'!D1083,'Master List'!$B$45:$E$143,4,FALSE),"Reported_BUG"))</f>
        <v/>
      </c>
      <c r="L1083" t="str">
        <f>IF('Reported Performance Table'!D1083="","",IF(AND('Reported Performance Table'!$E1083="Yes",OR('Reported Performance Table'!$D1083='Master List'!$B$45,'Reported Performance Table'!$D1083='Master List'!$B$46,'Reported Performance Table'!$D1083='Master List'!$B$47,'Reported Performance Table'!$D1083='Master List'!$B$49,'Reported Performance Table'!$D1083='Master List'!$B$51,'Reported Performance Table'!$D1083='Master List'!$B$115,'Reported Performance Table'!$D1083='Master List'!$B$118,'Reported Performance Table'!$D1083='Master List'!$B$142)),"LUNA_Dimming","Dimming_Capability_and_Range"))</f>
        <v/>
      </c>
    </row>
    <row r="1084" spans="1:12" x14ac:dyDescent="0.25">
      <c r="A1084" s="54">
        <v>1091</v>
      </c>
      <c r="B1084" s="55"/>
      <c r="D1084" s="21" t="e">
        <f>VLOOKUP('Reported Performance Table'!C1084,'Master List'!$B$22:$C$41,2,FALSE)</f>
        <v>#N/A</v>
      </c>
      <c r="E1084" t="e">
        <f>VLOOKUP('Reported Performance Table'!D1084,'Master List'!$B$45:$C$143,2,FALSE)</f>
        <v>#N/A</v>
      </c>
      <c r="F1084" t="e">
        <f>VLOOKUP('Reported Performance Table'!C1084,'Master List'!$B$22:$D$42,3,FALSE)</f>
        <v>#N/A</v>
      </c>
      <c r="G1084" s="100" t="e">
        <f>VLOOKUP('Reported Performance Table'!B1084,'Master List'!$B$11:$D$19,3,FALSE)</f>
        <v>#N/A</v>
      </c>
      <c r="H1084" t="e">
        <f t="shared" si="16"/>
        <v>#N/A</v>
      </c>
      <c r="I1084" t="e">
        <f>IF(VLOOKUP('Reported Performance Table'!D1084,'Master List'!$B$45:$D$143,3,FALSE)="","No",VLOOKUP('Reported Performance Table'!D1084,'Master List'!$B$45:$D$143,3,FALSE))</f>
        <v>#N/A</v>
      </c>
      <c r="J1084" s="178" t="str">
        <f>IF('Reported Performance Table'!D1084="","",
  IF('Reported Performance Table'!E1084="Yes",
   IF('Reported Performance Table'!F1084="Premium","Premium_LUNA_CCT","LUNA_CCT"),
   IF('Reported Performance Table'!B1084="Outdoor Luminaires",
    IF(OR('Reported Performance Table'!D1084="Fuel Pump Canopy Luminaires",'Reported Performance Table'!D1084="Sports Lighting"),
     IF('Reported Performance Table'!F1084="Premium","Premium_Sports_and_Fuel_Pump_CCT", "Sports_and_Fuel_Pump_CCT"),
     IF('Reported Performance Table'!F1084="Premium","Premium_Outdoor_CCT","Outdoor_CCT")),
    IF('Reported Performance Table'!F1084="Premium","Premium_CCT","Reported_CCT"))))</f>
        <v/>
      </c>
      <c r="K1084" t="str">
        <f>IF('Reported Performance Table'!D1084="","",IF(J1084="LUNA_CCT",VLOOKUP('Reported Performance Table'!D1084,'Master List'!$B$45:$E$143,4,FALSE),"Reported_BUG"))</f>
        <v/>
      </c>
      <c r="L1084" t="str">
        <f>IF('Reported Performance Table'!D1084="","",IF(AND('Reported Performance Table'!$E1084="Yes",OR('Reported Performance Table'!$D1084='Master List'!$B$45,'Reported Performance Table'!$D1084='Master List'!$B$46,'Reported Performance Table'!$D1084='Master List'!$B$47,'Reported Performance Table'!$D1084='Master List'!$B$49,'Reported Performance Table'!$D1084='Master List'!$B$51,'Reported Performance Table'!$D1084='Master List'!$B$115,'Reported Performance Table'!$D1084='Master List'!$B$118,'Reported Performance Table'!$D1084='Master List'!$B$142)),"LUNA_Dimming","Dimming_Capability_and_Range"))</f>
        <v/>
      </c>
    </row>
    <row r="1085" spans="1:12" x14ac:dyDescent="0.25">
      <c r="A1085" s="54">
        <v>1092</v>
      </c>
      <c r="B1085" s="55"/>
      <c r="D1085" s="21" t="e">
        <f>VLOOKUP('Reported Performance Table'!C1085,'Master List'!$B$22:$C$41,2,FALSE)</f>
        <v>#N/A</v>
      </c>
      <c r="E1085" t="e">
        <f>VLOOKUP('Reported Performance Table'!D1085,'Master List'!$B$45:$C$143,2,FALSE)</f>
        <v>#N/A</v>
      </c>
      <c r="F1085" t="e">
        <f>VLOOKUP('Reported Performance Table'!C1085,'Master List'!$B$22:$D$42,3,FALSE)</f>
        <v>#N/A</v>
      </c>
      <c r="G1085" s="100" t="e">
        <f>VLOOKUP('Reported Performance Table'!B1085,'Master List'!$B$11:$D$19,3,FALSE)</f>
        <v>#N/A</v>
      </c>
      <c r="H1085" t="e">
        <f t="shared" si="16"/>
        <v>#N/A</v>
      </c>
      <c r="I1085" t="e">
        <f>IF(VLOOKUP('Reported Performance Table'!D1085,'Master List'!$B$45:$D$143,3,FALSE)="","No",VLOOKUP('Reported Performance Table'!D1085,'Master List'!$B$45:$D$143,3,FALSE))</f>
        <v>#N/A</v>
      </c>
      <c r="J1085" s="178" t="str">
        <f>IF('Reported Performance Table'!D1085="","",
  IF('Reported Performance Table'!E1085="Yes",
   IF('Reported Performance Table'!F1085="Premium","Premium_LUNA_CCT","LUNA_CCT"),
   IF('Reported Performance Table'!B1085="Outdoor Luminaires",
    IF(OR('Reported Performance Table'!D1085="Fuel Pump Canopy Luminaires",'Reported Performance Table'!D1085="Sports Lighting"),
     IF('Reported Performance Table'!F1085="Premium","Premium_Sports_and_Fuel_Pump_CCT", "Sports_and_Fuel_Pump_CCT"),
     IF('Reported Performance Table'!F1085="Premium","Premium_Outdoor_CCT","Outdoor_CCT")),
    IF('Reported Performance Table'!F1085="Premium","Premium_CCT","Reported_CCT"))))</f>
        <v/>
      </c>
      <c r="K1085" t="str">
        <f>IF('Reported Performance Table'!D1085="","",IF(J1085="LUNA_CCT",VLOOKUP('Reported Performance Table'!D1085,'Master List'!$B$45:$E$143,4,FALSE),"Reported_BUG"))</f>
        <v/>
      </c>
      <c r="L1085" t="str">
        <f>IF('Reported Performance Table'!D1085="","",IF(AND('Reported Performance Table'!$E1085="Yes",OR('Reported Performance Table'!$D1085='Master List'!$B$45,'Reported Performance Table'!$D1085='Master List'!$B$46,'Reported Performance Table'!$D1085='Master List'!$B$47,'Reported Performance Table'!$D1085='Master List'!$B$49,'Reported Performance Table'!$D1085='Master List'!$B$51,'Reported Performance Table'!$D1085='Master List'!$B$115,'Reported Performance Table'!$D1085='Master List'!$B$118,'Reported Performance Table'!$D1085='Master List'!$B$142)),"LUNA_Dimming","Dimming_Capability_and_Range"))</f>
        <v/>
      </c>
    </row>
    <row r="1086" spans="1:12" x14ac:dyDescent="0.25">
      <c r="A1086" s="54">
        <v>1093</v>
      </c>
      <c r="B1086" s="55"/>
      <c r="D1086" s="21" t="e">
        <f>VLOOKUP('Reported Performance Table'!C1086,'Master List'!$B$22:$C$41,2,FALSE)</f>
        <v>#N/A</v>
      </c>
      <c r="E1086" t="e">
        <f>VLOOKUP('Reported Performance Table'!D1086,'Master List'!$B$45:$C$143,2,FALSE)</f>
        <v>#N/A</v>
      </c>
      <c r="F1086" t="e">
        <f>VLOOKUP('Reported Performance Table'!C1086,'Master List'!$B$22:$D$42,3,FALSE)</f>
        <v>#N/A</v>
      </c>
      <c r="G1086" s="100" t="e">
        <f>VLOOKUP('Reported Performance Table'!B1086,'Master List'!$B$11:$D$19,3,FALSE)</f>
        <v>#N/A</v>
      </c>
      <c r="H1086" t="e">
        <f t="shared" si="16"/>
        <v>#N/A</v>
      </c>
      <c r="I1086" t="e">
        <f>IF(VLOOKUP('Reported Performance Table'!D1086,'Master List'!$B$45:$D$143,3,FALSE)="","No",VLOOKUP('Reported Performance Table'!D1086,'Master List'!$B$45:$D$143,3,FALSE))</f>
        <v>#N/A</v>
      </c>
      <c r="J1086" s="178" t="str">
        <f>IF('Reported Performance Table'!D1086="","",
  IF('Reported Performance Table'!E1086="Yes",
   IF('Reported Performance Table'!F1086="Premium","Premium_LUNA_CCT","LUNA_CCT"),
   IF('Reported Performance Table'!B1086="Outdoor Luminaires",
    IF(OR('Reported Performance Table'!D1086="Fuel Pump Canopy Luminaires",'Reported Performance Table'!D1086="Sports Lighting"),
     IF('Reported Performance Table'!F1086="Premium","Premium_Sports_and_Fuel_Pump_CCT", "Sports_and_Fuel_Pump_CCT"),
     IF('Reported Performance Table'!F1086="Premium","Premium_Outdoor_CCT","Outdoor_CCT")),
    IF('Reported Performance Table'!F1086="Premium","Premium_CCT","Reported_CCT"))))</f>
        <v/>
      </c>
      <c r="K1086" t="str">
        <f>IF('Reported Performance Table'!D1086="","",IF(J1086="LUNA_CCT",VLOOKUP('Reported Performance Table'!D1086,'Master List'!$B$45:$E$143,4,FALSE),"Reported_BUG"))</f>
        <v/>
      </c>
      <c r="L1086" t="str">
        <f>IF('Reported Performance Table'!D1086="","",IF(AND('Reported Performance Table'!$E1086="Yes",OR('Reported Performance Table'!$D1086='Master List'!$B$45,'Reported Performance Table'!$D1086='Master List'!$B$46,'Reported Performance Table'!$D1086='Master List'!$B$47,'Reported Performance Table'!$D1086='Master List'!$B$49,'Reported Performance Table'!$D1086='Master List'!$B$51,'Reported Performance Table'!$D1086='Master List'!$B$115,'Reported Performance Table'!$D1086='Master List'!$B$118,'Reported Performance Table'!$D1086='Master List'!$B$142)),"LUNA_Dimming","Dimming_Capability_and_Range"))</f>
        <v/>
      </c>
    </row>
    <row r="1087" spans="1:12" x14ac:dyDescent="0.25">
      <c r="A1087" s="54">
        <v>1094</v>
      </c>
      <c r="B1087" s="55"/>
      <c r="D1087" s="21" t="e">
        <f>VLOOKUP('Reported Performance Table'!C1087,'Master List'!$B$22:$C$41,2,FALSE)</f>
        <v>#N/A</v>
      </c>
      <c r="E1087" t="e">
        <f>VLOOKUP('Reported Performance Table'!D1087,'Master List'!$B$45:$C$143,2,FALSE)</f>
        <v>#N/A</v>
      </c>
      <c r="F1087" t="e">
        <f>VLOOKUP('Reported Performance Table'!C1087,'Master List'!$B$22:$D$42,3,FALSE)</f>
        <v>#N/A</v>
      </c>
      <c r="G1087" s="100" t="e">
        <f>VLOOKUP('Reported Performance Table'!B1087,'Master List'!$B$11:$D$19,3,FALSE)</f>
        <v>#N/A</v>
      </c>
      <c r="H1087" t="e">
        <f t="shared" si="16"/>
        <v>#N/A</v>
      </c>
      <c r="I1087" t="e">
        <f>IF(VLOOKUP('Reported Performance Table'!D1087,'Master List'!$B$45:$D$143,3,FALSE)="","No",VLOOKUP('Reported Performance Table'!D1087,'Master List'!$B$45:$D$143,3,FALSE))</f>
        <v>#N/A</v>
      </c>
      <c r="J1087" s="178" t="str">
        <f>IF('Reported Performance Table'!D1087="","",
  IF('Reported Performance Table'!E1087="Yes",
   IF('Reported Performance Table'!F1087="Premium","Premium_LUNA_CCT","LUNA_CCT"),
   IF('Reported Performance Table'!B1087="Outdoor Luminaires",
    IF(OR('Reported Performance Table'!D1087="Fuel Pump Canopy Luminaires",'Reported Performance Table'!D1087="Sports Lighting"),
     IF('Reported Performance Table'!F1087="Premium","Premium_Sports_and_Fuel_Pump_CCT", "Sports_and_Fuel_Pump_CCT"),
     IF('Reported Performance Table'!F1087="Premium","Premium_Outdoor_CCT","Outdoor_CCT")),
    IF('Reported Performance Table'!F1087="Premium","Premium_CCT","Reported_CCT"))))</f>
        <v/>
      </c>
      <c r="K1087" t="str">
        <f>IF('Reported Performance Table'!D1087="","",IF(J1087="LUNA_CCT",VLOOKUP('Reported Performance Table'!D1087,'Master List'!$B$45:$E$143,4,FALSE),"Reported_BUG"))</f>
        <v/>
      </c>
      <c r="L1087" t="str">
        <f>IF('Reported Performance Table'!D1087="","",IF(AND('Reported Performance Table'!$E1087="Yes",OR('Reported Performance Table'!$D1087='Master List'!$B$45,'Reported Performance Table'!$D1087='Master List'!$B$46,'Reported Performance Table'!$D1087='Master List'!$B$47,'Reported Performance Table'!$D1087='Master List'!$B$49,'Reported Performance Table'!$D1087='Master List'!$B$51,'Reported Performance Table'!$D1087='Master List'!$B$115,'Reported Performance Table'!$D1087='Master List'!$B$118,'Reported Performance Table'!$D1087='Master List'!$B$142)),"LUNA_Dimming","Dimming_Capability_and_Range"))</f>
        <v/>
      </c>
    </row>
    <row r="1088" spans="1:12" x14ac:dyDescent="0.25">
      <c r="A1088" s="54">
        <v>1095</v>
      </c>
      <c r="B1088" s="55"/>
      <c r="D1088" s="21" t="e">
        <f>VLOOKUP('Reported Performance Table'!C1088,'Master List'!$B$22:$C$41,2,FALSE)</f>
        <v>#N/A</v>
      </c>
      <c r="E1088" t="e">
        <f>VLOOKUP('Reported Performance Table'!D1088,'Master List'!$B$45:$C$143,2,FALSE)</f>
        <v>#N/A</v>
      </c>
      <c r="F1088" t="e">
        <f>VLOOKUP('Reported Performance Table'!C1088,'Master List'!$B$22:$D$42,3,FALSE)</f>
        <v>#N/A</v>
      </c>
      <c r="G1088" s="100" t="e">
        <f>VLOOKUP('Reported Performance Table'!B1088,'Master List'!$B$11:$D$19,3,FALSE)</f>
        <v>#N/A</v>
      </c>
      <c r="H1088" t="e">
        <f t="shared" si="16"/>
        <v>#N/A</v>
      </c>
      <c r="I1088" t="e">
        <f>IF(VLOOKUP('Reported Performance Table'!D1088,'Master List'!$B$45:$D$143,3,FALSE)="","No",VLOOKUP('Reported Performance Table'!D1088,'Master List'!$B$45:$D$143,3,FALSE))</f>
        <v>#N/A</v>
      </c>
      <c r="J1088" s="178" t="str">
        <f>IF('Reported Performance Table'!D1088="","",
  IF('Reported Performance Table'!E1088="Yes",
   IF('Reported Performance Table'!F1088="Premium","Premium_LUNA_CCT","LUNA_CCT"),
   IF('Reported Performance Table'!B1088="Outdoor Luminaires",
    IF(OR('Reported Performance Table'!D1088="Fuel Pump Canopy Luminaires",'Reported Performance Table'!D1088="Sports Lighting"),
     IF('Reported Performance Table'!F1088="Premium","Premium_Sports_and_Fuel_Pump_CCT", "Sports_and_Fuel_Pump_CCT"),
     IF('Reported Performance Table'!F1088="Premium","Premium_Outdoor_CCT","Outdoor_CCT")),
    IF('Reported Performance Table'!F1088="Premium","Premium_CCT","Reported_CCT"))))</f>
        <v/>
      </c>
      <c r="K1088" t="str">
        <f>IF('Reported Performance Table'!D1088="","",IF(J1088="LUNA_CCT",VLOOKUP('Reported Performance Table'!D1088,'Master List'!$B$45:$E$143,4,FALSE),"Reported_BUG"))</f>
        <v/>
      </c>
      <c r="L1088" t="str">
        <f>IF('Reported Performance Table'!D1088="","",IF(AND('Reported Performance Table'!$E1088="Yes",OR('Reported Performance Table'!$D1088='Master List'!$B$45,'Reported Performance Table'!$D1088='Master List'!$B$46,'Reported Performance Table'!$D1088='Master List'!$B$47,'Reported Performance Table'!$D1088='Master List'!$B$49,'Reported Performance Table'!$D1088='Master List'!$B$51,'Reported Performance Table'!$D1088='Master List'!$B$115,'Reported Performance Table'!$D1088='Master List'!$B$118,'Reported Performance Table'!$D1088='Master List'!$B$142)),"LUNA_Dimming","Dimming_Capability_and_Range"))</f>
        <v/>
      </c>
    </row>
    <row r="1089" spans="1:12" x14ac:dyDescent="0.25">
      <c r="A1089" s="54">
        <v>1096</v>
      </c>
      <c r="B1089" s="55"/>
      <c r="D1089" s="21" t="e">
        <f>VLOOKUP('Reported Performance Table'!C1089,'Master List'!$B$22:$C$41,2,FALSE)</f>
        <v>#N/A</v>
      </c>
      <c r="E1089" t="e">
        <f>VLOOKUP('Reported Performance Table'!D1089,'Master List'!$B$45:$C$143,2,FALSE)</f>
        <v>#N/A</v>
      </c>
      <c r="F1089" t="e">
        <f>VLOOKUP('Reported Performance Table'!C1089,'Master List'!$B$22:$D$42,3,FALSE)</f>
        <v>#N/A</v>
      </c>
      <c r="G1089" s="100" t="e">
        <f>VLOOKUP('Reported Performance Table'!B1089,'Master List'!$B$11:$D$19,3,FALSE)</f>
        <v>#N/A</v>
      </c>
      <c r="H1089" t="e">
        <f t="shared" si="16"/>
        <v>#N/A</v>
      </c>
      <c r="I1089" t="e">
        <f>IF(VLOOKUP('Reported Performance Table'!D1089,'Master List'!$B$45:$D$143,3,FALSE)="","No",VLOOKUP('Reported Performance Table'!D1089,'Master List'!$B$45:$D$143,3,FALSE))</f>
        <v>#N/A</v>
      </c>
      <c r="J1089" s="178" t="str">
        <f>IF('Reported Performance Table'!D1089="","",
  IF('Reported Performance Table'!E1089="Yes",
   IF('Reported Performance Table'!F1089="Premium","Premium_LUNA_CCT","LUNA_CCT"),
   IF('Reported Performance Table'!B1089="Outdoor Luminaires",
    IF(OR('Reported Performance Table'!D1089="Fuel Pump Canopy Luminaires",'Reported Performance Table'!D1089="Sports Lighting"),
     IF('Reported Performance Table'!F1089="Premium","Premium_Sports_and_Fuel_Pump_CCT", "Sports_and_Fuel_Pump_CCT"),
     IF('Reported Performance Table'!F1089="Premium","Premium_Outdoor_CCT","Outdoor_CCT")),
    IF('Reported Performance Table'!F1089="Premium","Premium_CCT","Reported_CCT"))))</f>
        <v/>
      </c>
      <c r="K1089" t="str">
        <f>IF('Reported Performance Table'!D1089="","",IF(J1089="LUNA_CCT",VLOOKUP('Reported Performance Table'!D1089,'Master List'!$B$45:$E$143,4,FALSE),"Reported_BUG"))</f>
        <v/>
      </c>
      <c r="L1089" t="str">
        <f>IF('Reported Performance Table'!D1089="","",IF(AND('Reported Performance Table'!$E1089="Yes",OR('Reported Performance Table'!$D1089='Master List'!$B$45,'Reported Performance Table'!$D1089='Master List'!$B$46,'Reported Performance Table'!$D1089='Master List'!$B$47,'Reported Performance Table'!$D1089='Master List'!$B$49,'Reported Performance Table'!$D1089='Master List'!$B$51,'Reported Performance Table'!$D1089='Master List'!$B$115,'Reported Performance Table'!$D1089='Master List'!$B$118,'Reported Performance Table'!$D1089='Master List'!$B$142)),"LUNA_Dimming","Dimming_Capability_and_Range"))</f>
        <v/>
      </c>
    </row>
    <row r="1090" spans="1:12" x14ac:dyDescent="0.25">
      <c r="A1090" s="54">
        <v>1097</v>
      </c>
      <c r="B1090" s="55"/>
      <c r="D1090" s="21" t="e">
        <f>VLOOKUP('Reported Performance Table'!C1090,'Master List'!$B$22:$C$41,2,FALSE)</f>
        <v>#N/A</v>
      </c>
      <c r="E1090" t="e">
        <f>VLOOKUP('Reported Performance Table'!D1090,'Master List'!$B$45:$C$143,2,FALSE)</f>
        <v>#N/A</v>
      </c>
      <c r="F1090" t="e">
        <f>VLOOKUP('Reported Performance Table'!C1090,'Master List'!$B$22:$D$42,3,FALSE)</f>
        <v>#N/A</v>
      </c>
      <c r="G1090" s="100" t="e">
        <f>VLOOKUP('Reported Performance Table'!B1090,'Master List'!$B$11:$D$19,3,FALSE)</f>
        <v>#N/A</v>
      </c>
      <c r="H1090" t="e">
        <f t="shared" si="16"/>
        <v>#N/A</v>
      </c>
      <c r="I1090" t="e">
        <f>IF(VLOOKUP('Reported Performance Table'!D1090,'Master List'!$B$45:$D$143,3,FALSE)="","No",VLOOKUP('Reported Performance Table'!D1090,'Master List'!$B$45:$D$143,3,FALSE))</f>
        <v>#N/A</v>
      </c>
      <c r="J1090" s="178" t="str">
        <f>IF('Reported Performance Table'!D1090="","",
  IF('Reported Performance Table'!E1090="Yes",
   IF('Reported Performance Table'!F1090="Premium","Premium_LUNA_CCT","LUNA_CCT"),
   IF('Reported Performance Table'!B1090="Outdoor Luminaires",
    IF(OR('Reported Performance Table'!D1090="Fuel Pump Canopy Luminaires",'Reported Performance Table'!D1090="Sports Lighting"),
     IF('Reported Performance Table'!F1090="Premium","Premium_Sports_and_Fuel_Pump_CCT", "Sports_and_Fuel_Pump_CCT"),
     IF('Reported Performance Table'!F1090="Premium","Premium_Outdoor_CCT","Outdoor_CCT")),
    IF('Reported Performance Table'!F1090="Premium","Premium_CCT","Reported_CCT"))))</f>
        <v/>
      </c>
      <c r="K1090" t="str">
        <f>IF('Reported Performance Table'!D1090="","",IF(J1090="LUNA_CCT",VLOOKUP('Reported Performance Table'!D1090,'Master List'!$B$45:$E$143,4,FALSE),"Reported_BUG"))</f>
        <v/>
      </c>
      <c r="L1090" t="str">
        <f>IF('Reported Performance Table'!D1090="","",IF(AND('Reported Performance Table'!$E1090="Yes",OR('Reported Performance Table'!$D1090='Master List'!$B$45,'Reported Performance Table'!$D1090='Master List'!$B$46,'Reported Performance Table'!$D1090='Master List'!$B$47,'Reported Performance Table'!$D1090='Master List'!$B$49,'Reported Performance Table'!$D1090='Master List'!$B$51,'Reported Performance Table'!$D1090='Master List'!$B$115,'Reported Performance Table'!$D1090='Master List'!$B$118,'Reported Performance Table'!$D1090='Master List'!$B$142)),"LUNA_Dimming","Dimming_Capability_and_Range"))</f>
        <v/>
      </c>
    </row>
    <row r="1091" spans="1:12" x14ac:dyDescent="0.25">
      <c r="A1091" s="54">
        <v>1098</v>
      </c>
      <c r="B1091" s="55"/>
      <c r="D1091" s="21" t="e">
        <f>VLOOKUP('Reported Performance Table'!C1091,'Master List'!$B$22:$C$41,2,FALSE)</f>
        <v>#N/A</v>
      </c>
      <c r="E1091" t="e">
        <f>VLOOKUP('Reported Performance Table'!D1091,'Master List'!$B$45:$C$143,2,FALSE)</f>
        <v>#N/A</v>
      </c>
      <c r="F1091" t="e">
        <f>VLOOKUP('Reported Performance Table'!C1091,'Master List'!$B$22:$D$42,3,FALSE)</f>
        <v>#N/A</v>
      </c>
      <c r="G1091" s="100" t="e">
        <f>VLOOKUP('Reported Performance Table'!B1091,'Master List'!$B$11:$D$19,3,FALSE)</f>
        <v>#N/A</v>
      </c>
      <c r="H1091" t="e">
        <f t="shared" si="16"/>
        <v>#N/A</v>
      </c>
      <c r="I1091" t="e">
        <f>IF(VLOOKUP('Reported Performance Table'!D1091,'Master List'!$B$45:$D$143,3,FALSE)="","No",VLOOKUP('Reported Performance Table'!D1091,'Master List'!$B$45:$D$143,3,FALSE))</f>
        <v>#N/A</v>
      </c>
      <c r="J1091" s="178" t="str">
        <f>IF('Reported Performance Table'!D1091="","",
  IF('Reported Performance Table'!E1091="Yes",
   IF('Reported Performance Table'!F1091="Premium","Premium_LUNA_CCT","LUNA_CCT"),
   IF('Reported Performance Table'!B1091="Outdoor Luminaires",
    IF(OR('Reported Performance Table'!D1091="Fuel Pump Canopy Luminaires",'Reported Performance Table'!D1091="Sports Lighting"),
     IF('Reported Performance Table'!F1091="Premium","Premium_Sports_and_Fuel_Pump_CCT", "Sports_and_Fuel_Pump_CCT"),
     IF('Reported Performance Table'!F1091="Premium","Premium_Outdoor_CCT","Outdoor_CCT")),
    IF('Reported Performance Table'!F1091="Premium","Premium_CCT","Reported_CCT"))))</f>
        <v/>
      </c>
      <c r="K1091" t="str">
        <f>IF('Reported Performance Table'!D1091="","",IF(J1091="LUNA_CCT",VLOOKUP('Reported Performance Table'!D1091,'Master List'!$B$45:$E$143,4,FALSE),"Reported_BUG"))</f>
        <v/>
      </c>
      <c r="L1091" t="str">
        <f>IF('Reported Performance Table'!D1091="","",IF(AND('Reported Performance Table'!$E1091="Yes",OR('Reported Performance Table'!$D1091='Master List'!$B$45,'Reported Performance Table'!$D1091='Master List'!$B$46,'Reported Performance Table'!$D1091='Master List'!$B$47,'Reported Performance Table'!$D1091='Master List'!$B$49,'Reported Performance Table'!$D1091='Master List'!$B$51,'Reported Performance Table'!$D1091='Master List'!$B$115,'Reported Performance Table'!$D1091='Master List'!$B$118,'Reported Performance Table'!$D1091='Master List'!$B$142)),"LUNA_Dimming","Dimming_Capability_and_Range"))</f>
        <v/>
      </c>
    </row>
    <row r="1092" spans="1:12" x14ac:dyDescent="0.25">
      <c r="A1092" s="54">
        <v>1099</v>
      </c>
      <c r="B1092" s="55"/>
      <c r="D1092" s="21" t="e">
        <f>VLOOKUP('Reported Performance Table'!C1092,'Master List'!$B$22:$C$41,2,FALSE)</f>
        <v>#N/A</v>
      </c>
      <c r="E1092" t="e">
        <f>VLOOKUP('Reported Performance Table'!D1092,'Master List'!$B$45:$C$143,2,FALSE)</f>
        <v>#N/A</v>
      </c>
      <c r="F1092" t="e">
        <f>VLOOKUP('Reported Performance Table'!C1092,'Master List'!$B$22:$D$42,3,FALSE)</f>
        <v>#N/A</v>
      </c>
      <c r="G1092" s="100" t="e">
        <f>VLOOKUP('Reported Performance Table'!B1092,'Master List'!$B$11:$D$19,3,FALSE)</f>
        <v>#N/A</v>
      </c>
      <c r="H1092" t="e">
        <f t="shared" si="16"/>
        <v>#N/A</v>
      </c>
      <c r="I1092" t="e">
        <f>IF(VLOOKUP('Reported Performance Table'!D1092,'Master List'!$B$45:$D$143,3,FALSE)="","No",VLOOKUP('Reported Performance Table'!D1092,'Master List'!$B$45:$D$143,3,FALSE))</f>
        <v>#N/A</v>
      </c>
      <c r="J1092" s="178" t="str">
        <f>IF('Reported Performance Table'!D1092="","",
  IF('Reported Performance Table'!E1092="Yes",
   IF('Reported Performance Table'!F1092="Premium","Premium_LUNA_CCT","LUNA_CCT"),
   IF('Reported Performance Table'!B1092="Outdoor Luminaires",
    IF(OR('Reported Performance Table'!D1092="Fuel Pump Canopy Luminaires",'Reported Performance Table'!D1092="Sports Lighting"),
     IF('Reported Performance Table'!F1092="Premium","Premium_Sports_and_Fuel_Pump_CCT", "Sports_and_Fuel_Pump_CCT"),
     IF('Reported Performance Table'!F1092="Premium","Premium_Outdoor_CCT","Outdoor_CCT")),
    IF('Reported Performance Table'!F1092="Premium","Premium_CCT","Reported_CCT"))))</f>
        <v/>
      </c>
      <c r="K1092" t="str">
        <f>IF('Reported Performance Table'!D1092="","",IF(J1092="LUNA_CCT",VLOOKUP('Reported Performance Table'!D1092,'Master List'!$B$45:$E$143,4,FALSE),"Reported_BUG"))</f>
        <v/>
      </c>
      <c r="L1092" t="str">
        <f>IF('Reported Performance Table'!D1092="","",IF(AND('Reported Performance Table'!$E1092="Yes",OR('Reported Performance Table'!$D1092='Master List'!$B$45,'Reported Performance Table'!$D1092='Master List'!$B$46,'Reported Performance Table'!$D1092='Master List'!$B$47,'Reported Performance Table'!$D1092='Master List'!$B$49,'Reported Performance Table'!$D1092='Master List'!$B$51,'Reported Performance Table'!$D1092='Master List'!$B$115,'Reported Performance Table'!$D1092='Master List'!$B$118,'Reported Performance Table'!$D1092='Master List'!$B$142)),"LUNA_Dimming","Dimming_Capability_and_Range"))</f>
        <v/>
      </c>
    </row>
    <row r="1093" spans="1:12" x14ac:dyDescent="0.25">
      <c r="A1093" s="54">
        <v>1100</v>
      </c>
      <c r="B1093" s="55"/>
      <c r="D1093" s="21" t="e">
        <f>VLOOKUP('Reported Performance Table'!C1093,'Master List'!$B$22:$C$41,2,FALSE)</f>
        <v>#N/A</v>
      </c>
      <c r="E1093" t="e">
        <f>VLOOKUP('Reported Performance Table'!D1093,'Master List'!$B$45:$C$143,2,FALSE)</f>
        <v>#N/A</v>
      </c>
      <c r="F1093" t="e">
        <f>VLOOKUP('Reported Performance Table'!C1093,'Master List'!$B$22:$D$42,3,FALSE)</f>
        <v>#N/A</v>
      </c>
      <c r="G1093" s="100" t="e">
        <f>VLOOKUP('Reported Performance Table'!B1093,'Master List'!$B$11:$D$19,3,FALSE)</f>
        <v>#N/A</v>
      </c>
      <c r="H1093" t="e">
        <f t="shared" si="16"/>
        <v>#N/A</v>
      </c>
      <c r="I1093" t="e">
        <f>IF(VLOOKUP('Reported Performance Table'!D1093,'Master List'!$B$45:$D$143,3,FALSE)="","No",VLOOKUP('Reported Performance Table'!D1093,'Master List'!$B$45:$D$143,3,FALSE))</f>
        <v>#N/A</v>
      </c>
      <c r="J1093" s="178" t="str">
        <f>IF('Reported Performance Table'!D1093="","",
  IF('Reported Performance Table'!E1093="Yes",
   IF('Reported Performance Table'!F1093="Premium","Premium_LUNA_CCT","LUNA_CCT"),
   IF('Reported Performance Table'!B1093="Outdoor Luminaires",
    IF(OR('Reported Performance Table'!D1093="Fuel Pump Canopy Luminaires",'Reported Performance Table'!D1093="Sports Lighting"),
     IF('Reported Performance Table'!F1093="Premium","Premium_Sports_and_Fuel_Pump_CCT", "Sports_and_Fuel_Pump_CCT"),
     IF('Reported Performance Table'!F1093="Premium","Premium_Outdoor_CCT","Outdoor_CCT")),
    IF('Reported Performance Table'!F1093="Premium","Premium_CCT","Reported_CCT"))))</f>
        <v/>
      </c>
      <c r="K1093" t="str">
        <f>IF('Reported Performance Table'!D1093="","",IF(J1093="LUNA_CCT",VLOOKUP('Reported Performance Table'!D1093,'Master List'!$B$45:$E$143,4,FALSE),"Reported_BUG"))</f>
        <v/>
      </c>
      <c r="L1093" t="str">
        <f>IF('Reported Performance Table'!D1093="","",IF(AND('Reported Performance Table'!$E1093="Yes",OR('Reported Performance Table'!$D1093='Master List'!$B$45,'Reported Performance Table'!$D1093='Master List'!$B$46,'Reported Performance Table'!$D1093='Master List'!$B$47,'Reported Performance Table'!$D1093='Master List'!$B$49,'Reported Performance Table'!$D1093='Master List'!$B$51,'Reported Performance Table'!$D1093='Master List'!$B$115,'Reported Performance Table'!$D1093='Master List'!$B$118,'Reported Performance Table'!$D1093='Master List'!$B$142)),"LUNA_Dimming","Dimming_Capability_and_Range"))</f>
        <v/>
      </c>
    </row>
    <row r="1094" spans="1:12" x14ac:dyDescent="0.25">
      <c r="A1094" s="54">
        <v>1101</v>
      </c>
      <c r="B1094" s="55"/>
      <c r="D1094" s="21" t="e">
        <f>VLOOKUP('Reported Performance Table'!C1094,'Master List'!$B$22:$C$41,2,FALSE)</f>
        <v>#N/A</v>
      </c>
      <c r="E1094" t="e">
        <f>VLOOKUP('Reported Performance Table'!D1094,'Master List'!$B$45:$C$143,2,FALSE)</f>
        <v>#N/A</v>
      </c>
      <c r="F1094" t="e">
        <f>VLOOKUP('Reported Performance Table'!C1094,'Master List'!$B$22:$D$42,3,FALSE)</f>
        <v>#N/A</v>
      </c>
      <c r="G1094" s="100" t="e">
        <f>VLOOKUP('Reported Performance Table'!B1094,'Master List'!$B$11:$D$19,3,FALSE)</f>
        <v>#N/A</v>
      </c>
      <c r="H1094" t="e">
        <f t="shared" si="16"/>
        <v>#N/A</v>
      </c>
      <c r="I1094" t="e">
        <f>IF(VLOOKUP('Reported Performance Table'!D1094,'Master List'!$B$45:$D$143,3,FALSE)="","No",VLOOKUP('Reported Performance Table'!D1094,'Master List'!$B$45:$D$143,3,FALSE))</f>
        <v>#N/A</v>
      </c>
      <c r="J1094" s="178" t="str">
        <f>IF('Reported Performance Table'!D1094="","",
  IF('Reported Performance Table'!E1094="Yes",
   IF('Reported Performance Table'!F1094="Premium","Premium_LUNA_CCT","LUNA_CCT"),
   IF('Reported Performance Table'!B1094="Outdoor Luminaires",
    IF(OR('Reported Performance Table'!D1094="Fuel Pump Canopy Luminaires",'Reported Performance Table'!D1094="Sports Lighting"),
     IF('Reported Performance Table'!F1094="Premium","Premium_Sports_and_Fuel_Pump_CCT", "Sports_and_Fuel_Pump_CCT"),
     IF('Reported Performance Table'!F1094="Premium","Premium_Outdoor_CCT","Outdoor_CCT")),
    IF('Reported Performance Table'!F1094="Premium","Premium_CCT","Reported_CCT"))))</f>
        <v/>
      </c>
      <c r="K1094" t="str">
        <f>IF('Reported Performance Table'!D1094="","",IF(J1094="LUNA_CCT",VLOOKUP('Reported Performance Table'!D1094,'Master List'!$B$45:$E$143,4,FALSE),"Reported_BUG"))</f>
        <v/>
      </c>
      <c r="L1094" t="str">
        <f>IF('Reported Performance Table'!D1094="","",IF(AND('Reported Performance Table'!$E1094="Yes",OR('Reported Performance Table'!$D1094='Master List'!$B$45,'Reported Performance Table'!$D1094='Master List'!$B$46,'Reported Performance Table'!$D1094='Master List'!$B$47,'Reported Performance Table'!$D1094='Master List'!$B$49,'Reported Performance Table'!$D1094='Master List'!$B$51,'Reported Performance Table'!$D1094='Master List'!$B$115,'Reported Performance Table'!$D1094='Master List'!$B$118,'Reported Performance Table'!$D1094='Master List'!$B$142)),"LUNA_Dimming","Dimming_Capability_and_Range"))</f>
        <v/>
      </c>
    </row>
    <row r="1095" spans="1:12" x14ac:dyDescent="0.25">
      <c r="A1095" s="54">
        <v>1102</v>
      </c>
      <c r="B1095" s="55"/>
      <c r="D1095" s="21" t="e">
        <f>VLOOKUP('Reported Performance Table'!C1095,'Master List'!$B$22:$C$41,2,FALSE)</f>
        <v>#N/A</v>
      </c>
      <c r="E1095" t="e">
        <f>VLOOKUP('Reported Performance Table'!D1095,'Master List'!$B$45:$C$143,2,FALSE)</f>
        <v>#N/A</v>
      </c>
      <c r="F1095" t="e">
        <f>VLOOKUP('Reported Performance Table'!C1095,'Master List'!$B$22:$D$42,3,FALSE)</f>
        <v>#N/A</v>
      </c>
      <c r="G1095" s="100" t="e">
        <f>VLOOKUP('Reported Performance Table'!B1095,'Master List'!$B$11:$D$19,3,FALSE)</f>
        <v>#N/A</v>
      </c>
      <c r="H1095" t="e">
        <f t="shared" si="16"/>
        <v>#N/A</v>
      </c>
      <c r="I1095" t="e">
        <f>IF(VLOOKUP('Reported Performance Table'!D1095,'Master List'!$B$45:$D$143,3,FALSE)="","No",VLOOKUP('Reported Performance Table'!D1095,'Master List'!$B$45:$D$143,3,FALSE))</f>
        <v>#N/A</v>
      </c>
      <c r="J1095" s="178" t="str">
        <f>IF('Reported Performance Table'!D1095="","",
  IF('Reported Performance Table'!E1095="Yes",
   IF('Reported Performance Table'!F1095="Premium","Premium_LUNA_CCT","LUNA_CCT"),
   IF('Reported Performance Table'!B1095="Outdoor Luminaires",
    IF(OR('Reported Performance Table'!D1095="Fuel Pump Canopy Luminaires",'Reported Performance Table'!D1095="Sports Lighting"),
     IF('Reported Performance Table'!F1095="Premium","Premium_Sports_and_Fuel_Pump_CCT", "Sports_and_Fuel_Pump_CCT"),
     IF('Reported Performance Table'!F1095="Premium","Premium_Outdoor_CCT","Outdoor_CCT")),
    IF('Reported Performance Table'!F1095="Premium","Premium_CCT","Reported_CCT"))))</f>
        <v/>
      </c>
      <c r="K1095" t="str">
        <f>IF('Reported Performance Table'!D1095="","",IF(J1095="LUNA_CCT",VLOOKUP('Reported Performance Table'!D1095,'Master List'!$B$45:$E$143,4,FALSE),"Reported_BUG"))</f>
        <v/>
      </c>
      <c r="L1095" t="str">
        <f>IF('Reported Performance Table'!D1095="","",IF(AND('Reported Performance Table'!$E1095="Yes",OR('Reported Performance Table'!$D1095='Master List'!$B$45,'Reported Performance Table'!$D1095='Master List'!$B$46,'Reported Performance Table'!$D1095='Master List'!$B$47,'Reported Performance Table'!$D1095='Master List'!$B$49,'Reported Performance Table'!$D1095='Master List'!$B$51,'Reported Performance Table'!$D1095='Master List'!$B$115,'Reported Performance Table'!$D1095='Master List'!$B$118,'Reported Performance Table'!$D1095='Master List'!$B$142)),"LUNA_Dimming","Dimming_Capability_and_Range"))</f>
        <v/>
      </c>
    </row>
    <row r="1096" spans="1:12" x14ac:dyDescent="0.25">
      <c r="A1096" s="54">
        <v>1103</v>
      </c>
      <c r="B1096" s="55"/>
      <c r="D1096" s="21" t="e">
        <f>VLOOKUP('Reported Performance Table'!C1096,'Master List'!$B$22:$C$41,2,FALSE)</f>
        <v>#N/A</v>
      </c>
      <c r="E1096" t="e">
        <f>VLOOKUP('Reported Performance Table'!D1096,'Master List'!$B$45:$C$143,2,FALSE)</f>
        <v>#N/A</v>
      </c>
      <c r="F1096" t="e">
        <f>VLOOKUP('Reported Performance Table'!C1096,'Master List'!$B$22:$D$42,3,FALSE)</f>
        <v>#N/A</v>
      </c>
      <c r="G1096" s="100" t="e">
        <f>VLOOKUP('Reported Performance Table'!B1096,'Master List'!$B$11:$D$19,3,FALSE)</f>
        <v>#N/A</v>
      </c>
      <c r="H1096" t="e">
        <f t="shared" si="16"/>
        <v>#N/A</v>
      </c>
      <c r="I1096" t="e">
        <f>IF(VLOOKUP('Reported Performance Table'!D1096,'Master List'!$B$45:$D$143,3,FALSE)="","No",VLOOKUP('Reported Performance Table'!D1096,'Master List'!$B$45:$D$143,3,FALSE))</f>
        <v>#N/A</v>
      </c>
      <c r="J1096" s="178" t="str">
        <f>IF('Reported Performance Table'!D1096="","",
  IF('Reported Performance Table'!E1096="Yes",
   IF('Reported Performance Table'!F1096="Premium","Premium_LUNA_CCT","LUNA_CCT"),
   IF('Reported Performance Table'!B1096="Outdoor Luminaires",
    IF(OR('Reported Performance Table'!D1096="Fuel Pump Canopy Luminaires",'Reported Performance Table'!D1096="Sports Lighting"),
     IF('Reported Performance Table'!F1096="Premium","Premium_Sports_and_Fuel_Pump_CCT", "Sports_and_Fuel_Pump_CCT"),
     IF('Reported Performance Table'!F1096="Premium","Premium_Outdoor_CCT","Outdoor_CCT")),
    IF('Reported Performance Table'!F1096="Premium","Premium_CCT","Reported_CCT"))))</f>
        <v/>
      </c>
      <c r="K1096" t="str">
        <f>IF('Reported Performance Table'!D1096="","",IF(J1096="LUNA_CCT",VLOOKUP('Reported Performance Table'!D1096,'Master List'!$B$45:$E$143,4,FALSE),"Reported_BUG"))</f>
        <v/>
      </c>
      <c r="L1096" t="str">
        <f>IF('Reported Performance Table'!D1096="","",IF(AND('Reported Performance Table'!$E1096="Yes",OR('Reported Performance Table'!$D1096='Master List'!$B$45,'Reported Performance Table'!$D1096='Master List'!$B$46,'Reported Performance Table'!$D1096='Master List'!$B$47,'Reported Performance Table'!$D1096='Master List'!$B$49,'Reported Performance Table'!$D1096='Master List'!$B$51,'Reported Performance Table'!$D1096='Master List'!$B$115,'Reported Performance Table'!$D1096='Master List'!$B$118,'Reported Performance Table'!$D1096='Master List'!$B$142)),"LUNA_Dimming","Dimming_Capability_and_Range"))</f>
        <v/>
      </c>
    </row>
    <row r="1097" spans="1:12" x14ac:dyDescent="0.25">
      <c r="A1097" s="54">
        <v>1104</v>
      </c>
      <c r="B1097" s="55"/>
      <c r="D1097" s="21" t="e">
        <f>VLOOKUP('Reported Performance Table'!C1097,'Master List'!$B$22:$C$41,2,FALSE)</f>
        <v>#N/A</v>
      </c>
      <c r="E1097" t="e">
        <f>VLOOKUP('Reported Performance Table'!D1097,'Master List'!$B$45:$C$143,2,FALSE)</f>
        <v>#N/A</v>
      </c>
      <c r="F1097" t="e">
        <f>VLOOKUP('Reported Performance Table'!C1097,'Master List'!$B$22:$D$42,3,FALSE)</f>
        <v>#N/A</v>
      </c>
      <c r="G1097" s="100" t="e">
        <f>VLOOKUP('Reported Performance Table'!B1097,'Master List'!$B$11:$D$19,3,FALSE)</f>
        <v>#N/A</v>
      </c>
      <c r="H1097" t="e">
        <f t="shared" si="16"/>
        <v>#N/A</v>
      </c>
      <c r="I1097" t="e">
        <f>IF(VLOOKUP('Reported Performance Table'!D1097,'Master List'!$B$45:$D$143,3,FALSE)="","No",VLOOKUP('Reported Performance Table'!D1097,'Master List'!$B$45:$D$143,3,FALSE))</f>
        <v>#N/A</v>
      </c>
      <c r="J1097" s="178" t="str">
        <f>IF('Reported Performance Table'!D1097="","",
  IF('Reported Performance Table'!E1097="Yes",
   IF('Reported Performance Table'!F1097="Premium","Premium_LUNA_CCT","LUNA_CCT"),
   IF('Reported Performance Table'!B1097="Outdoor Luminaires",
    IF(OR('Reported Performance Table'!D1097="Fuel Pump Canopy Luminaires",'Reported Performance Table'!D1097="Sports Lighting"),
     IF('Reported Performance Table'!F1097="Premium","Premium_Sports_and_Fuel_Pump_CCT", "Sports_and_Fuel_Pump_CCT"),
     IF('Reported Performance Table'!F1097="Premium","Premium_Outdoor_CCT","Outdoor_CCT")),
    IF('Reported Performance Table'!F1097="Premium","Premium_CCT","Reported_CCT"))))</f>
        <v/>
      </c>
      <c r="K1097" t="str">
        <f>IF('Reported Performance Table'!D1097="","",IF(J1097="LUNA_CCT",VLOOKUP('Reported Performance Table'!D1097,'Master List'!$B$45:$E$143,4,FALSE),"Reported_BUG"))</f>
        <v/>
      </c>
      <c r="L1097" t="str">
        <f>IF('Reported Performance Table'!D1097="","",IF(AND('Reported Performance Table'!$E1097="Yes",OR('Reported Performance Table'!$D1097='Master List'!$B$45,'Reported Performance Table'!$D1097='Master List'!$B$46,'Reported Performance Table'!$D1097='Master List'!$B$47,'Reported Performance Table'!$D1097='Master List'!$B$49,'Reported Performance Table'!$D1097='Master List'!$B$51,'Reported Performance Table'!$D1097='Master List'!$B$115,'Reported Performance Table'!$D1097='Master List'!$B$118,'Reported Performance Table'!$D1097='Master List'!$B$142)),"LUNA_Dimming","Dimming_Capability_and_Range"))</f>
        <v/>
      </c>
    </row>
    <row r="1098" spans="1:12" x14ac:dyDescent="0.25">
      <c r="A1098" s="54">
        <v>1105</v>
      </c>
      <c r="B1098" s="55"/>
      <c r="D1098" s="21" t="e">
        <f>VLOOKUP('Reported Performance Table'!C1098,'Master List'!$B$22:$C$41,2,FALSE)</f>
        <v>#N/A</v>
      </c>
      <c r="E1098" t="e">
        <f>VLOOKUP('Reported Performance Table'!D1098,'Master List'!$B$45:$C$143,2,FALSE)</f>
        <v>#N/A</v>
      </c>
      <c r="F1098" t="e">
        <f>VLOOKUP('Reported Performance Table'!C1098,'Master List'!$B$22:$D$42,3,FALSE)</f>
        <v>#N/A</v>
      </c>
      <c r="G1098" s="100" t="e">
        <f>VLOOKUP('Reported Performance Table'!B1098,'Master List'!$B$11:$D$19,3,FALSE)</f>
        <v>#N/A</v>
      </c>
      <c r="H1098" t="e">
        <f t="shared" si="16"/>
        <v>#N/A</v>
      </c>
      <c r="I1098" t="e">
        <f>IF(VLOOKUP('Reported Performance Table'!D1098,'Master List'!$B$45:$D$143,3,FALSE)="","No",VLOOKUP('Reported Performance Table'!D1098,'Master List'!$B$45:$D$143,3,FALSE))</f>
        <v>#N/A</v>
      </c>
      <c r="J1098" s="178" t="str">
        <f>IF('Reported Performance Table'!D1098="","",
  IF('Reported Performance Table'!E1098="Yes",
   IF('Reported Performance Table'!F1098="Premium","Premium_LUNA_CCT","LUNA_CCT"),
   IF('Reported Performance Table'!B1098="Outdoor Luminaires",
    IF(OR('Reported Performance Table'!D1098="Fuel Pump Canopy Luminaires",'Reported Performance Table'!D1098="Sports Lighting"),
     IF('Reported Performance Table'!F1098="Premium","Premium_Sports_and_Fuel_Pump_CCT", "Sports_and_Fuel_Pump_CCT"),
     IF('Reported Performance Table'!F1098="Premium","Premium_Outdoor_CCT","Outdoor_CCT")),
    IF('Reported Performance Table'!F1098="Premium","Premium_CCT","Reported_CCT"))))</f>
        <v/>
      </c>
      <c r="K1098" t="str">
        <f>IF('Reported Performance Table'!D1098="","",IF(J1098="LUNA_CCT",VLOOKUP('Reported Performance Table'!D1098,'Master List'!$B$45:$E$143,4,FALSE),"Reported_BUG"))</f>
        <v/>
      </c>
      <c r="L1098" t="str">
        <f>IF('Reported Performance Table'!D1098="","",IF(AND('Reported Performance Table'!$E1098="Yes",OR('Reported Performance Table'!$D1098='Master List'!$B$45,'Reported Performance Table'!$D1098='Master List'!$B$46,'Reported Performance Table'!$D1098='Master List'!$B$47,'Reported Performance Table'!$D1098='Master List'!$B$49,'Reported Performance Table'!$D1098='Master List'!$B$51,'Reported Performance Table'!$D1098='Master List'!$B$115,'Reported Performance Table'!$D1098='Master List'!$B$118,'Reported Performance Table'!$D1098='Master List'!$B$142)),"LUNA_Dimming","Dimming_Capability_and_Range"))</f>
        <v/>
      </c>
    </row>
    <row r="1099" spans="1:12" x14ac:dyDescent="0.25">
      <c r="A1099" s="54">
        <v>1106</v>
      </c>
      <c r="B1099" s="55"/>
      <c r="D1099" s="21" t="e">
        <f>VLOOKUP('Reported Performance Table'!C1099,'Master List'!$B$22:$C$41,2,FALSE)</f>
        <v>#N/A</v>
      </c>
      <c r="E1099" t="e">
        <f>VLOOKUP('Reported Performance Table'!D1099,'Master List'!$B$45:$C$143,2,FALSE)</f>
        <v>#N/A</v>
      </c>
      <c r="F1099" t="e">
        <f>VLOOKUP('Reported Performance Table'!C1099,'Master List'!$B$22:$D$42,3,FALSE)</f>
        <v>#N/A</v>
      </c>
      <c r="G1099" s="100" t="e">
        <f>VLOOKUP('Reported Performance Table'!B1099,'Master List'!$B$11:$D$19,3,FALSE)</f>
        <v>#N/A</v>
      </c>
      <c r="H1099" t="e">
        <f t="shared" ref="H1099:H1162" si="17">CONCATENATE(F1099,G1099)</f>
        <v>#N/A</v>
      </c>
      <c r="I1099" t="e">
        <f>IF(VLOOKUP('Reported Performance Table'!D1099,'Master List'!$B$45:$D$143,3,FALSE)="","No",VLOOKUP('Reported Performance Table'!D1099,'Master List'!$B$45:$D$143,3,FALSE))</f>
        <v>#N/A</v>
      </c>
      <c r="J1099" s="178" t="str">
        <f>IF('Reported Performance Table'!D1099="","",
  IF('Reported Performance Table'!E1099="Yes",
   IF('Reported Performance Table'!F1099="Premium","Premium_LUNA_CCT","LUNA_CCT"),
   IF('Reported Performance Table'!B1099="Outdoor Luminaires",
    IF(OR('Reported Performance Table'!D1099="Fuel Pump Canopy Luminaires",'Reported Performance Table'!D1099="Sports Lighting"),
     IF('Reported Performance Table'!F1099="Premium","Premium_Sports_and_Fuel_Pump_CCT", "Sports_and_Fuel_Pump_CCT"),
     IF('Reported Performance Table'!F1099="Premium","Premium_Outdoor_CCT","Outdoor_CCT")),
    IF('Reported Performance Table'!F1099="Premium","Premium_CCT","Reported_CCT"))))</f>
        <v/>
      </c>
      <c r="K1099" t="str">
        <f>IF('Reported Performance Table'!D1099="","",IF(J1099="LUNA_CCT",VLOOKUP('Reported Performance Table'!D1099,'Master List'!$B$45:$E$143,4,FALSE),"Reported_BUG"))</f>
        <v/>
      </c>
      <c r="L1099" t="str">
        <f>IF('Reported Performance Table'!D1099="","",IF(AND('Reported Performance Table'!$E1099="Yes",OR('Reported Performance Table'!$D1099='Master List'!$B$45,'Reported Performance Table'!$D1099='Master List'!$B$46,'Reported Performance Table'!$D1099='Master List'!$B$47,'Reported Performance Table'!$D1099='Master List'!$B$49,'Reported Performance Table'!$D1099='Master List'!$B$51,'Reported Performance Table'!$D1099='Master List'!$B$115,'Reported Performance Table'!$D1099='Master List'!$B$118,'Reported Performance Table'!$D1099='Master List'!$B$142)),"LUNA_Dimming","Dimming_Capability_and_Range"))</f>
        <v/>
      </c>
    </row>
    <row r="1100" spans="1:12" x14ac:dyDescent="0.25">
      <c r="A1100" s="54">
        <v>1107</v>
      </c>
      <c r="B1100" s="55"/>
      <c r="D1100" s="21" t="e">
        <f>VLOOKUP('Reported Performance Table'!C1100,'Master List'!$B$22:$C$41,2,FALSE)</f>
        <v>#N/A</v>
      </c>
      <c r="E1100" t="e">
        <f>VLOOKUP('Reported Performance Table'!D1100,'Master List'!$B$45:$C$143,2,FALSE)</f>
        <v>#N/A</v>
      </c>
      <c r="F1100" t="e">
        <f>VLOOKUP('Reported Performance Table'!C1100,'Master List'!$B$22:$D$42,3,FALSE)</f>
        <v>#N/A</v>
      </c>
      <c r="G1100" s="100" t="e">
        <f>VLOOKUP('Reported Performance Table'!B1100,'Master List'!$B$11:$D$19,3,FALSE)</f>
        <v>#N/A</v>
      </c>
      <c r="H1100" t="e">
        <f t="shared" si="17"/>
        <v>#N/A</v>
      </c>
      <c r="I1100" t="e">
        <f>IF(VLOOKUP('Reported Performance Table'!D1100,'Master List'!$B$45:$D$143,3,FALSE)="","No",VLOOKUP('Reported Performance Table'!D1100,'Master List'!$B$45:$D$143,3,FALSE))</f>
        <v>#N/A</v>
      </c>
      <c r="J1100" s="178" t="str">
        <f>IF('Reported Performance Table'!D1100="","",
  IF('Reported Performance Table'!E1100="Yes",
   IF('Reported Performance Table'!F1100="Premium","Premium_LUNA_CCT","LUNA_CCT"),
   IF('Reported Performance Table'!B1100="Outdoor Luminaires",
    IF(OR('Reported Performance Table'!D1100="Fuel Pump Canopy Luminaires",'Reported Performance Table'!D1100="Sports Lighting"),
     IF('Reported Performance Table'!F1100="Premium","Premium_Sports_and_Fuel_Pump_CCT", "Sports_and_Fuel_Pump_CCT"),
     IF('Reported Performance Table'!F1100="Premium","Premium_Outdoor_CCT","Outdoor_CCT")),
    IF('Reported Performance Table'!F1100="Premium","Premium_CCT","Reported_CCT"))))</f>
        <v/>
      </c>
      <c r="K1100" t="str">
        <f>IF('Reported Performance Table'!D1100="","",IF(J1100="LUNA_CCT",VLOOKUP('Reported Performance Table'!D1100,'Master List'!$B$45:$E$143,4,FALSE),"Reported_BUG"))</f>
        <v/>
      </c>
      <c r="L1100" t="str">
        <f>IF('Reported Performance Table'!D1100="","",IF(AND('Reported Performance Table'!$E1100="Yes",OR('Reported Performance Table'!$D1100='Master List'!$B$45,'Reported Performance Table'!$D1100='Master List'!$B$46,'Reported Performance Table'!$D1100='Master List'!$B$47,'Reported Performance Table'!$D1100='Master List'!$B$49,'Reported Performance Table'!$D1100='Master List'!$B$51,'Reported Performance Table'!$D1100='Master List'!$B$115,'Reported Performance Table'!$D1100='Master List'!$B$118,'Reported Performance Table'!$D1100='Master List'!$B$142)),"LUNA_Dimming","Dimming_Capability_and_Range"))</f>
        <v/>
      </c>
    </row>
    <row r="1101" spans="1:12" x14ac:dyDescent="0.25">
      <c r="A1101" s="54">
        <v>1108</v>
      </c>
      <c r="B1101" s="55"/>
      <c r="D1101" s="21" t="e">
        <f>VLOOKUP('Reported Performance Table'!C1101,'Master List'!$B$22:$C$41,2,FALSE)</f>
        <v>#N/A</v>
      </c>
      <c r="E1101" t="e">
        <f>VLOOKUP('Reported Performance Table'!D1101,'Master List'!$B$45:$C$143,2,FALSE)</f>
        <v>#N/A</v>
      </c>
      <c r="F1101" t="e">
        <f>VLOOKUP('Reported Performance Table'!C1101,'Master List'!$B$22:$D$42,3,FALSE)</f>
        <v>#N/A</v>
      </c>
      <c r="G1101" s="100" t="e">
        <f>VLOOKUP('Reported Performance Table'!B1101,'Master List'!$B$11:$D$19,3,FALSE)</f>
        <v>#N/A</v>
      </c>
      <c r="H1101" t="e">
        <f t="shared" si="17"/>
        <v>#N/A</v>
      </c>
      <c r="I1101" t="e">
        <f>IF(VLOOKUP('Reported Performance Table'!D1101,'Master List'!$B$45:$D$143,3,FALSE)="","No",VLOOKUP('Reported Performance Table'!D1101,'Master List'!$B$45:$D$143,3,FALSE))</f>
        <v>#N/A</v>
      </c>
      <c r="J1101" s="178" t="str">
        <f>IF('Reported Performance Table'!D1101="","",
  IF('Reported Performance Table'!E1101="Yes",
   IF('Reported Performance Table'!F1101="Premium","Premium_LUNA_CCT","LUNA_CCT"),
   IF('Reported Performance Table'!B1101="Outdoor Luminaires",
    IF(OR('Reported Performance Table'!D1101="Fuel Pump Canopy Luminaires",'Reported Performance Table'!D1101="Sports Lighting"),
     IF('Reported Performance Table'!F1101="Premium","Premium_Sports_and_Fuel_Pump_CCT", "Sports_and_Fuel_Pump_CCT"),
     IF('Reported Performance Table'!F1101="Premium","Premium_Outdoor_CCT","Outdoor_CCT")),
    IF('Reported Performance Table'!F1101="Premium","Premium_CCT","Reported_CCT"))))</f>
        <v/>
      </c>
      <c r="K1101" t="str">
        <f>IF('Reported Performance Table'!D1101="","",IF(J1101="LUNA_CCT",VLOOKUP('Reported Performance Table'!D1101,'Master List'!$B$45:$E$143,4,FALSE),"Reported_BUG"))</f>
        <v/>
      </c>
      <c r="L1101" t="str">
        <f>IF('Reported Performance Table'!D1101="","",IF(AND('Reported Performance Table'!$E1101="Yes",OR('Reported Performance Table'!$D1101='Master List'!$B$45,'Reported Performance Table'!$D1101='Master List'!$B$46,'Reported Performance Table'!$D1101='Master List'!$B$47,'Reported Performance Table'!$D1101='Master List'!$B$49,'Reported Performance Table'!$D1101='Master List'!$B$51,'Reported Performance Table'!$D1101='Master List'!$B$115,'Reported Performance Table'!$D1101='Master List'!$B$118,'Reported Performance Table'!$D1101='Master List'!$B$142)),"LUNA_Dimming","Dimming_Capability_and_Range"))</f>
        <v/>
      </c>
    </row>
    <row r="1102" spans="1:12" x14ac:dyDescent="0.25">
      <c r="A1102" s="54">
        <v>1109</v>
      </c>
      <c r="B1102" s="55"/>
      <c r="D1102" s="21" t="e">
        <f>VLOOKUP('Reported Performance Table'!C1102,'Master List'!$B$22:$C$41,2,FALSE)</f>
        <v>#N/A</v>
      </c>
      <c r="E1102" t="e">
        <f>VLOOKUP('Reported Performance Table'!D1102,'Master List'!$B$45:$C$143,2,FALSE)</f>
        <v>#N/A</v>
      </c>
      <c r="F1102" t="e">
        <f>VLOOKUP('Reported Performance Table'!C1102,'Master List'!$B$22:$D$42,3,FALSE)</f>
        <v>#N/A</v>
      </c>
      <c r="G1102" s="100" t="e">
        <f>VLOOKUP('Reported Performance Table'!B1102,'Master List'!$B$11:$D$19,3,FALSE)</f>
        <v>#N/A</v>
      </c>
      <c r="H1102" t="e">
        <f t="shared" si="17"/>
        <v>#N/A</v>
      </c>
      <c r="I1102" t="e">
        <f>IF(VLOOKUP('Reported Performance Table'!D1102,'Master List'!$B$45:$D$143,3,FALSE)="","No",VLOOKUP('Reported Performance Table'!D1102,'Master List'!$B$45:$D$143,3,FALSE))</f>
        <v>#N/A</v>
      </c>
      <c r="J1102" s="178" t="str">
        <f>IF('Reported Performance Table'!D1102="","",
  IF('Reported Performance Table'!E1102="Yes",
   IF('Reported Performance Table'!F1102="Premium","Premium_LUNA_CCT","LUNA_CCT"),
   IF('Reported Performance Table'!B1102="Outdoor Luminaires",
    IF(OR('Reported Performance Table'!D1102="Fuel Pump Canopy Luminaires",'Reported Performance Table'!D1102="Sports Lighting"),
     IF('Reported Performance Table'!F1102="Premium","Premium_Sports_and_Fuel_Pump_CCT", "Sports_and_Fuel_Pump_CCT"),
     IF('Reported Performance Table'!F1102="Premium","Premium_Outdoor_CCT","Outdoor_CCT")),
    IF('Reported Performance Table'!F1102="Premium","Premium_CCT","Reported_CCT"))))</f>
        <v/>
      </c>
      <c r="K1102" t="str">
        <f>IF('Reported Performance Table'!D1102="","",IF(J1102="LUNA_CCT",VLOOKUP('Reported Performance Table'!D1102,'Master List'!$B$45:$E$143,4,FALSE),"Reported_BUG"))</f>
        <v/>
      </c>
      <c r="L1102" t="str">
        <f>IF('Reported Performance Table'!D1102="","",IF(AND('Reported Performance Table'!$E1102="Yes",OR('Reported Performance Table'!$D1102='Master List'!$B$45,'Reported Performance Table'!$D1102='Master List'!$B$46,'Reported Performance Table'!$D1102='Master List'!$B$47,'Reported Performance Table'!$D1102='Master List'!$B$49,'Reported Performance Table'!$D1102='Master List'!$B$51,'Reported Performance Table'!$D1102='Master List'!$B$115,'Reported Performance Table'!$D1102='Master List'!$B$118,'Reported Performance Table'!$D1102='Master List'!$B$142)),"LUNA_Dimming","Dimming_Capability_and_Range"))</f>
        <v/>
      </c>
    </row>
    <row r="1103" spans="1:12" x14ac:dyDescent="0.25">
      <c r="A1103" s="54">
        <v>1110</v>
      </c>
      <c r="B1103" s="55"/>
      <c r="D1103" s="21" t="e">
        <f>VLOOKUP('Reported Performance Table'!C1103,'Master List'!$B$22:$C$41,2,FALSE)</f>
        <v>#N/A</v>
      </c>
      <c r="E1103" t="e">
        <f>VLOOKUP('Reported Performance Table'!D1103,'Master List'!$B$45:$C$143,2,FALSE)</f>
        <v>#N/A</v>
      </c>
      <c r="F1103" t="e">
        <f>VLOOKUP('Reported Performance Table'!C1103,'Master List'!$B$22:$D$42,3,FALSE)</f>
        <v>#N/A</v>
      </c>
      <c r="G1103" s="100" t="e">
        <f>VLOOKUP('Reported Performance Table'!B1103,'Master List'!$B$11:$D$19,3,FALSE)</f>
        <v>#N/A</v>
      </c>
      <c r="H1103" t="e">
        <f t="shared" si="17"/>
        <v>#N/A</v>
      </c>
      <c r="I1103" t="e">
        <f>IF(VLOOKUP('Reported Performance Table'!D1103,'Master List'!$B$45:$D$143,3,FALSE)="","No",VLOOKUP('Reported Performance Table'!D1103,'Master List'!$B$45:$D$143,3,FALSE))</f>
        <v>#N/A</v>
      </c>
      <c r="J1103" s="178" t="str">
        <f>IF('Reported Performance Table'!D1103="","",
  IF('Reported Performance Table'!E1103="Yes",
   IF('Reported Performance Table'!F1103="Premium","Premium_LUNA_CCT","LUNA_CCT"),
   IF('Reported Performance Table'!B1103="Outdoor Luminaires",
    IF(OR('Reported Performance Table'!D1103="Fuel Pump Canopy Luminaires",'Reported Performance Table'!D1103="Sports Lighting"),
     IF('Reported Performance Table'!F1103="Premium","Premium_Sports_and_Fuel_Pump_CCT", "Sports_and_Fuel_Pump_CCT"),
     IF('Reported Performance Table'!F1103="Premium","Premium_Outdoor_CCT","Outdoor_CCT")),
    IF('Reported Performance Table'!F1103="Premium","Premium_CCT","Reported_CCT"))))</f>
        <v/>
      </c>
      <c r="K1103" t="str">
        <f>IF('Reported Performance Table'!D1103="","",IF(J1103="LUNA_CCT",VLOOKUP('Reported Performance Table'!D1103,'Master List'!$B$45:$E$143,4,FALSE),"Reported_BUG"))</f>
        <v/>
      </c>
      <c r="L1103" t="str">
        <f>IF('Reported Performance Table'!D1103="","",IF(AND('Reported Performance Table'!$E1103="Yes",OR('Reported Performance Table'!$D1103='Master List'!$B$45,'Reported Performance Table'!$D1103='Master List'!$B$46,'Reported Performance Table'!$D1103='Master List'!$B$47,'Reported Performance Table'!$D1103='Master List'!$B$49,'Reported Performance Table'!$D1103='Master List'!$B$51,'Reported Performance Table'!$D1103='Master List'!$B$115,'Reported Performance Table'!$D1103='Master List'!$B$118,'Reported Performance Table'!$D1103='Master List'!$B$142)),"LUNA_Dimming","Dimming_Capability_and_Range"))</f>
        <v/>
      </c>
    </row>
    <row r="1104" spans="1:12" x14ac:dyDescent="0.25">
      <c r="A1104" s="54">
        <v>1111</v>
      </c>
      <c r="B1104" s="55"/>
      <c r="D1104" s="21" t="e">
        <f>VLOOKUP('Reported Performance Table'!C1104,'Master List'!$B$22:$C$41,2,FALSE)</f>
        <v>#N/A</v>
      </c>
      <c r="E1104" t="e">
        <f>VLOOKUP('Reported Performance Table'!D1104,'Master List'!$B$45:$C$143,2,FALSE)</f>
        <v>#N/A</v>
      </c>
      <c r="F1104" t="e">
        <f>VLOOKUP('Reported Performance Table'!C1104,'Master List'!$B$22:$D$42,3,FALSE)</f>
        <v>#N/A</v>
      </c>
      <c r="G1104" s="100" t="e">
        <f>VLOOKUP('Reported Performance Table'!B1104,'Master List'!$B$11:$D$19,3,FALSE)</f>
        <v>#N/A</v>
      </c>
      <c r="H1104" t="e">
        <f t="shared" si="17"/>
        <v>#N/A</v>
      </c>
      <c r="I1104" t="e">
        <f>IF(VLOOKUP('Reported Performance Table'!D1104,'Master List'!$B$45:$D$143,3,FALSE)="","No",VLOOKUP('Reported Performance Table'!D1104,'Master List'!$B$45:$D$143,3,FALSE))</f>
        <v>#N/A</v>
      </c>
      <c r="J1104" s="178" t="str">
        <f>IF('Reported Performance Table'!D1104="","",
  IF('Reported Performance Table'!E1104="Yes",
   IF('Reported Performance Table'!F1104="Premium","Premium_LUNA_CCT","LUNA_CCT"),
   IF('Reported Performance Table'!B1104="Outdoor Luminaires",
    IF(OR('Reported Performance Table'!D1104="Fuel Pump Canopy Luminaires",'Reported Performance Table'!D1104="Sports Lighting"),
     IF('Reported Performance Table'!F1104="Premium","Premium_Sports_and_Fuel_Pump_CCT", "Sports_and_Fuel_Pump_CCT"),
     IF('Reported Performance Table'!F1104="Premium","Premium_Outdoor_CCT","Outdoor_CCT")),
    IF('Reported Performance Table'!F1104="Premium","Premium_CCT","Reported_CCT"))))</f>
        <v/>
      </c>
      <c r="K1104" t="str">
        <f>IF('Reported Performance Table'!D1104="","",IF(J1104="LUNA_CCT",VLOOKUP('Reported Performance Table'!D1104,'Master List'!$B$45:$E$143,4,FALSE),"Reported_BUG"))</f>
        <v/>
      </c>
      <c r="L1104" t="str">
        <f>IF('Reported Performance Table'!D1104="","",IF(AND('Reported Performance Table'!$E1104="Yes",OR('Reported Performance Table'!$D1104='Master List'!$B$45,'Reported Performance Table'!$D1104='Master List'!$B$46,'Reported Performance Table'!$D1104='Master List'!$B$47,'Reported Performance Table'!$D1104='Master List'!$B$49,'Reported Performance Table'!$D1104='Master List'!$B$51,'Reported Performance Table'!$D1104='Master List'!$B$115,'Reported Performance Table'!$D1104='Master List'!$B$118,'Reported Performance Table'!$D1104='Master List'!$B$142)),"LUNA_Dimming","Dimming_Capability_and_Range"))</f>
        <v/>
      </c>
    </row>
    <row r="1105" spans="1:12" x14ac:dyDescent="0.25">
      <c r="A1105" s="54">
        <v>1112</v>
      </c>
      <c r="B1105" s="55"/>
      <c r="D1105" s="21" t="e">
        <f>VLOOKUP('Reported Performance Table'!C1105,'Master List'!$B$22:$C$41,2,FALSE)</f>
        <v>#N/A</v>
      </c>
      <c r="E1105" t="e">
        <f>VLOOKUP('Reported Performance Table'!D1105,'Master List'!$B$45:$C$143,2,FALSE)</f>
        <v>#N/A</v>
      </c>
      <c r="F1105" t="e">
        <f>VLOOKUP('Reported Performance Table'!C1105,'Master List'!$B$22:$D$42,3,FALSE)</f>
        <v>#N/A</v>
      </c>
      <c r="G1105" s="100" t="e">
        <f>VLOOKUP('Reported Performance Table'!B1105,'Master List'!$B$11:$D$19,3,FALSE)</f>
        <v>#N/A</v>
      </c>
      <c r="H1105" t="e">
        <f t="shared" si="17"/>
        <v>#N/A</v>
      </c>
      <c r="I1105" t="e">
        <f>IF(VLOOKUP('Reported Performance Table'!D1105,'Master List'!$B$45:$D$143,3,FALSE)="","No",VLOOKUP('Reported Performance Table'!D1105,'Master List'!$B$45:$D$143,3,FALSE))</f>
        <v>#N/A</v>
      </c>
      <c r="J1105" s="178" t="str">
        <f>IF('Reported Performance Table'!D1105="","",
  IF('Reported Performance Table'!E1105="Yes",
   IF('Reported Performance Table'!F1105="Premium","Premium_LUNA_CCT","LUNA_CCT"),
   IF('Reported Performance Table'!B1105="Outdoor Luminaires",
    IF(OR('Reported Performance Table'!D1105="Fuel Pump Canopy Luminaires",'Reported Performance Table'!D1105="Sports Lighting"),
     IF('Reported Performance Table'!F1105="Premium","Premium_Sports_and_Fuel_Pump_CCT", "Sports_and_Fuel_Pump_CCT"),
     IF('Reported Performance Table'!F1105="Premium","Premium_Outdoor_CCT","Outdoor_CCT")),
    IF('Reported Performance Table'!F1105="Premium","Premium_CCT","Reported_CCT"))))</f>
        <v/>
      </c>
      <c r="K1105" t="str">
        <f>IF('Reported Performance Table'!D1105="","",IF(J1105="LUNA_CCT",VLOOKUP('Reported Performance Table'!D1105,'Master List'!$B$45:$E$143,4,FALSE),"Reported_BUG"))</f>
        <v/>
      </c>
      <c r="L1105" t="str">
        <f>IF('Reported Performance Table'!D1105="","",IF(AND('Reported Performance Table'!$E1105="Yes",OR('Reported Performance Table'!$D1105='Master List'!$B$45,'Reported Performance Table'!$D1105='Master List'!$B$46,'Reported Performance Table'!$D1105='Master List'!$B$47,'Reported Performance Table'!$D1105='Master List'!$B$49,'Reported Performance Table'!$D1105='Master List'!$B$51,'Reported Performance Table'!$D1105='Master List'!$B$115,'Reported Performance Table'!$D1105='Master List'!$B$118,'Reported Performance Table'!$D1105='Master List'!$B$142)),"LUNA_Dimming","Dimming_Capability_and_Range"))</f>
        <v/>
      </c>
    </row>
    <row r="1106" spans="1:12" x14ac:dyDescent="0.25">
      <c r="A1106" s="54">
        <v>1113</v>
      </c>
      <c r="B1106" s="55"/>
      <c r="D1106" s="21" t="e">
        <f>VLOOKUP('Reported Performance Table'!C1106,'Master List'!$B$22:$C$41,2,FALSE)</f>
        <v>#N/A</v>
      </c>
      <c r="E1106" t="e">
        <f>VLOOKUP('Reported Performance Table'!D1106,'Master List'!$B$45:$C$143,2,FALSE)</f>
        <v>#N/A</v>
      </c>
      <c r="F1106" t="e">
        <f>VLOOKUP('Reported Performance Table'!C1106,'Master List'!$B$22:$D$42,3,FALSE)</f>
        <v>#N/A</v>
      </c>
      <c r="G1106" s="100" t="e">
        <f>VLOOKUP('Reported Performance Table'!B1106,'Master List'!$B$11:$D$19,3,FALSE)</f>
        <v>#N/A</v>
      </c>
      <c r="H1106" t="e">
        <f t="shared" si="17"/>
        <v>#N/A</v>
      </c>
      <c r="I1106" t="e">
        <f>IF(VLOOKUP('Reported Performance Table'!D1106,'Master List'!$B$45:$D$143,3,FALSE)="","No",VLOOKUP('Reported Performance Table'!D1106,'Master List'!$B$45:$D$143,3,FALSE))</f>
        <v>#N/A</v>
      </c>
      <c r="J1106" s="178" t="str">
        <f>IF('Reported Performance Table'!D1106="","",
  IF('Reported Performance Table'!E1106="Yes",
   IF('Reported Performance Table'!F1106="Premium","Premium_LUNA_CCT","LUNA_CCT"),
   IF('Reported Performance Table'!B1106="Outdoor Luminaires",
    IF(OR('Reported Performance Table'!D1106="Fuel Pump Canopy Luminaires",'Reported Performance Table'!D1106="Sports Lighting"),
     IF('Reported Performance Table'!F1106="Premium","Premium_Sports_and_Fuel_Pump_CCT", "Sports_and_Fuel_Pump_CCT"),
     IF('Reported Performance Table'!F1106="Premium","Premium_Outdoor_CCT","Outdoor_CCT")),
    IF('Reported Performance Table'!F1106="Premium","Premium_CCT","Reported_CCT"))))</f>
        <v/>
      </c>
      <c r="K1106" t="str">
        <f>IF('Reported Performance Table'!D1106="","",IF(J1106="LUNA_CCT",VLOOKUP('Reported Performance Table'!D1106,'Master List'!$B$45:$E$143,4,FALSE),"Reported_BUG"))</f>
        <v/>
      </c>
      <c r="L1106" t="str">
        <f>IF('Reported Performance Table'!D1106="","",IF(AND('Reported Performance Table'!$E1106="Yes",OR('Reported Performance Table'!$D1106='Master List'!$B$45,'Reported Performance Table'!$D1106='Master List'!$B$46,'Reported Performance Table'!$D1106='Master List'!$B$47,'Reported Performance Table'!$D1106='Master List'!$B$49,'Reported Performance Table'!$D1106='Master List'!$B$51,'Reported Performance Table'!$D1106='Master List'!$B$115,'Reported Performance Table'!$D1106='Master List'!$B$118,'Reported Performance Table'!$D1106='Master List'!$B$142)),"LUNA_Dimming","Dimming_Capability_and_Range"))</f>
        <v/>
      </c>
    </row>
    <row r="1107" spans="1:12" x14ac:dyDescent="0.25">
      <c r="A1107" s="54">
        <v>1114</v>
      </c>
      <c r="B1107" s="55"/>
      <c r="D1107" s="21" t="e">
        <f>VLOOKUP('Reported Performance Table'!C1107,'Master List'!$B$22:$C$41,2,FALSE)</f>
        <v>#N/A</v>
      </c>
      <c r="E1107" t="e">
        <f>VLOOKUP('Reported Performance Table'!D1107,'Master List'!$B$45:$C$143,2,FALSE)</f>
        <v>#N/A</v>
      </c>
      <c r="F1107" t="e">
        <f>VLOOKUP('Reported Performance Table'!C1107,'Master List'!$B$22:$D$42,3,FALSE)</f>
        <v>#N/A</v>
      </c>
      <c r="G1107" s="100" t="e">
        <f>VLOOKUP('Reported Performance Table'!B1107,'Master List'!$B$11:$D$19,3,FALSE)</f>
        <v>#N/A</v>
      </c>
      <c r="H1107" t="e">
        <f t="shared" si="17"/>
        <v>#N/A</v>
      </c>
      <c r="I1107" t="e">
        <f>IF(VLOOKUP('Reported Performance Table'!D1107,'Master List'!$B$45:$D$143,3,FALSE)="","No",VLOOKUP('Reported Performance Table'!D1107,'Master List'!$B$45:$D$143,3,FALSE))</f>
        <v>#N/A</v>
      </c>
      <c r="J1107" s="178" t="str">
        <f>IF('Reported Performance Table'!D1107="","",
  IF('Reported Performance Table'!E1107="Yes",
   IF('Reported Performance Table'!F1107="Premium","Premium_LUNA_CCT","LUNA_CCT"),
   IF('Reported Performance Table'!B1107="Outdoor Luminaires",
    IF(OR('Reported Performance Table'!D1107="Fuel Pump Canopy Luminaires",'Reported Performance Table'!D1107="Sports Lighting"),
     IF('Reported Performance Table'!F1107="Premium","Premium_Sports_and_Fuel_Pump_CCT", "Sports_and_Fuel_Pump_CCT"),
     IF('Reported Performance Table'!F1107="Premium","Premium_Outdoor_CCT","Outdoor_CCT")),
    IF('Reported Performance Table'!F1107="Premium","Premium_CCT","Reported_CCT"))))</f>
        <v/>
      </c>
      <c r="K1107" t="str">
        <f>IF('Reported Performance Table'!D1107="","",IF(J1107="LUNA_CCT",VLOOKUP('Reported Performance Table'!D1107,'Master List'!$B$45:$E$143,4,FALSE),"Reported_BUG"))</f>
        <v/>
      </c>
      <c r="L1107" t="str">
        <f>IF('Reported Performance Table'!D1107="","",IF(AND('Reported Performance Table'!$E1107="Yes",OR('Reported Performance Table'!$D1107='Master List'!$B$45,'Reported Performance Table'!$D1107='Master List'!$B$46,'Reported Performance Table'!$D1107='Master List'!$B$47,'Reported Performance Table'!$D1107='Master List'!$B$49,'Reported Performance Table'!$D1107='Master List'!$B$51,'Reported Performance Table'!$D1107='Master List'!$B$115,'Reported Performance Table'!$D1107='Master List'!$B$118,'Reported Performance Table'!$D1107='Master List'!$B$142)),"LUNA_Dimming","Dimming_Capability_and_Range"))</f>
        <v/>
      </c>
    </row>
    <row r="1108" spans="1:12" x14ac:dyDescent="0.25">
      <c r="A1108" s="54">
        <v>1115</v>
      </c>
      <c r="B1108" s="55"/>
      <c r="D1108" s="21" t="e">
        <f>VLOOKUP('Reported Performance Table'!C1108,'Master List'!$B$22:$C$41,2,FALSE)</f>
        <v>#N/A</v>
      </c>
      <c r="E1108" t="e">
        <f>VLOOKUP('Reported Performance Table'!D1108,'Master List'!$B$45:$C$143,2,FALSE)</f>
        <v>#N/A</v>
      </c>
      <c r="F1108" t="e">
        <f>VLOOKUP('Reported Performance Table'!C1108,'Master List'!$B$22:$D$42,3,FALSE)</f>
        <v>#N/A</v>
      </c>
      <c r="G1108" s="100" t="e">
        <f>VLOOKUP('Reported Performance Table'!B1108,'Master List'!$B$11:$D$19,3,FALSE)</f>
        <v>#N/A</v>
      </c>
      <c r="H1108" t="e">
        <f t="shared" si="17"/>
        <v>#N/A</v>
      </c>
      <c r="I1108" t="e">
        <f>IF(VLOOKUP('Reported Performance Table'!D1108,'Master List'!$B$45:$D$143,3,FALSE)="","No",VLOOKUP('Reported Performance Table'!D1108,'Master List'!$B$45:$D$143,3,FALSE))</f>
        <v>#N/A</v>
      </c>
      <c r="J1108" s="178" t="str">
        <f>IF('Reported Performance Table'!D1108="","",
  IF('Reported Performance Table'!E1108="Yes",
   IF('Reported Performance Table'!F1108="Premium","Premium_LUNA_CCT","LUNA_CCT"),
   IF('Reported Performance Table'!B1108="Outdoor Luminaires",
    IF(OR('Reported Performance Table'!D1108="Fuel Pump Canopy Luminaires",'Reported Performance Table'!D1108="Sports Lighting"),
     IF('Reported Performance Table'!F1108="Premium","Premium_Sports_and_Fuel_Pump_CCT", "Sports_and_Fuel_Pump_CCT"),
     IF('Reported Performance Table'!F1108="Premium","Premium_Outdoor_CCT","Outdoor_CCT")),
    IF('Reported Performance Table'!F1108="Premium","Premium_CCT","Reported_CCT"))))</f>
        <v/>
      </c>
      <c r="K1108" t="str">
        <f>IF('Reported Performance Table'!D1108="","",IF(J1108="LUNA_CCT",VLOOKUP('Reported Performance Table'!D1108,'Master List'!$B$45:$E$143,4,FALSE),"Reported_BUG"))</f>
        <v/>
      </c>
      <c r="L1108" t="str">
        <f>IF('Reported Performance Table'!D1108="","",IF(AND('Reported Performance Table'!$E1108="Yes",OR('Reported Performance Table'!$D1108='Master List'!$B$45,'Reported Performance Table'!$D1108='Master List'!$B$46,'Reported Performance Table'!$D1108='Master List'!$B$47,'Reported Performance Table'!$D1108='Master List'!$B$49,'Reported Performance Table'!$D1108='Master List'!$B$51,'Reported Performance Table'!$D1108='Master List'!$B$115,'Reported Performance Table'!$D1108='Master List'!$B$118,'Reported Performance Table'!$D1108='Master List'!$B$142)),"LUNA_Dimming","Dimming_Capability_and_Range"))</f>
        <v/>
      </c>
    </row>
    <row r="1109" spans="1:12" x14ac:dyDescent="0.25">
      <c r="A1109" s="54">
        <v>1116</v>
      </c>
      <c r="B1109" s="55"/>
      <c r="D1109" s="21" t="e">
        <f>VLOOKUP('Reported Performance Table'!C1109,'Master List'!$B$22:$C$41,2,FALSE)</f>
        <v>#N/A</v>
      </c>
      <c r="E1109" t="e">
        <f>VLOOKUP('Reported Performance Table'!D1109,'Master List'!$B$45:$C$143,2,FALSE)</f>
        <v>#N/A</v>
      </c>
      <c r="F1109" t="e">
        <f>VLOOKUP('Reported Performance Table'!C1109,'Master List'!$B$22:$D$42,3,FALSE)</f>
        <v>#N/A</v>
      </c>
      <c r="G1109" s="100" t="e">
        <f>VLOOKUP('Reported Performance Table'!B1109,'Master List'!$B$11:$D$19,3,FALSE)</f>
        <v>#N/A</v>
      </c>
      <c r="H1109" t="e">
        <f t="shared" si="17"/>
        <v>#N/A</v>
      </c>
      <c r="I1109" t="e">
        <f>IF(VLOOKUP('Reported Performance Table'!D1109,'Master List'!$B$45:$D$143,3,FALSE)="","No",VLOOKUP('Reported Performance Table'!D1109,'Master List'!$B$45:$D$143,3,FALSE))</f>
        <v>#N/A</v>
      </c>
      <c r="J1109" s="178" t="str">
        <f>IF('Reported Performance Table'!D1109="","",
  IF('Reported Performance Table'!E1109="Yes",
   IF('Reported Performance Table'!F1109="Premium","Premium_LUNA_CCT","LUNA_CCT"),
   IF('Reported Performance Table'!B1109="Outdoor Luminaires",
    IF(OR('Reported Performance Table'!D1109="Fuel Pump Canopy Luminaires",'Reported Performance Table'!D1109="Sports Lighting"),
     IF('Reported Performance Table'!F1109="Premium","Premium_Sports_and_Fuel_Pump_CCT", "Sports_and_Fuel_Pump_CCT"),
     IF('Reported Performance Table'!F1109="Premium","Premium_Outdoor_CCT","Outdoor_CCT")),
    IF('Reported Performance Table'!F1109="Premium","Premium_CCT","Reported_CCT"))))</f>
        <v/>
      </c>
      <c r="K1109" t="str">
        <f>IF('Reported Performance Table'!D1109="","",IF(J1109="LUNA_CCT",VLOOKUP('Reported Performance Table'!D1109,'Master List'!$B$45:$E$143,4,FALSE),"Reported_BUG"))</f>
        <v/>
      </c>
      <c r="L1109" t="str">
        <f>IF('Reported Performance Table'!D1109="","",IF(AND('Reported Performance Table'!$E1109="Yes",OR('Reported Performance Table'!$D1109='Master List'!$B$45,'Reported Performance Table'!$D1109='Master List'!$B$46,'Reported Performance Table'!$D1109='Master List'!$B$47,'Reported Performance Table'!$D1109='Master List'!$B$49,'Reported Performance Table'!$D1109='Master List'!$B$51,'Reported Performance Table'!$D1109='Master List'!$B$115,'Reported Performance Table'!$D1109='Master List'!$B$118,'Reported Performance Table'!$D1109='Master List'!$B$142)),"LUNA_Dimming","Dimming_Capability_and_Range"))</f>
        <v/>
      </c>
    </row>
    <row r="1110" spans="1:12" x14ac:dyDescent="0.25">
      <c r="A1110" s="54">
        <v>1117</v>
      </c>
      <c r="B1110" s="55"/>
      <c r="D1110" s="21" t="e">
        <f>VLOOKUP('Reported Performance Table'!C1110,'Master List'!$B$22:$C$41,2,FALSE)</f>
        <v>#N/A</v>
      </c>
      <c r="E1110" t="e">
        <f>VLOOKUP('Reported Performance Table'!D1110,'Master List'!$B$45:$C$143,2,FALSE)</f>
        <v>#N/A</v>
      </c>
      <c r="F1110" t="e">
        <f>VLOOKUP('Reported Performance Table'!C1110,'Master List'!$B$22:$D$42,3,FALSE)</f>
        <v>#N/A</v>
      </c>
      <c r="G1110" s="100" t="e">
        <f>VLOOKUP('Reported Performance Table'!B1110,'Master List'!$B$11:$D$19,3,FALSE)</f>
        <v>#N/A</v>
      </c>
      <c r="H1110" t="e">
        <f t="shared" si="17"/>
        <v>#N/A</v>
      </c>
      <c r="I1110" t="e">
        <f>IF(VLOOKUP('Reported Performance Table'!D1110,'Master List'!$B$45:$D$143,3,FALSE)="","No",VLOOKUP('Reported Performance Table'!D1110,'Master List'!$B$45:$D$143,3,FALSE))</f>
        <v>#N/A</v>
      </c>
      <c r="J1110" s="178" t="str">
        <f>IF('Reported Performance Table'!D1110="","",
  IF('Reported Performance Table'!E1110="Yes",
   IF('Reported Performance Table'!F1110="Premium","Premium_LUNA_CCT","LUNA_CCT"),
   IF('Reported Performance Table'!B1110="Outdoor Luminaires",
    IF(OR('Reported Performance Table'!D1110="Fuel Pump Canopy Luminaires",'Reported Performance Table'!D1110="Sports Lighting"),
     IF('Reported Performance Table'!F1110="Premium","Premium_Sports_and_Fuel_Pump_CCT", "Sports_and_Fuel_Pump_CCT"),
     IF('Reported Performance Table'!F1110="Premium","Premium_Outdoor_CCT","Outdoor_CCT")),
    IF('Reported Performance Table'!F1110="Premium","Premium_CCT","Reported_CCT"))))</f>
        <v/>
      </c>
      <c r="K1110" t="str">
        <f>IF('Reported Performance Table'!D1110="","",IF(J1110="LUNA_CCT",VLOOKUP('Reported Performance Table'!D1110,'Master List'!$B$45:$E$143,4,FALSE),"Reported_BUG"))</f>
        <v/>
      </c>
      <c r="L1110" t="str">
        <f>IF('Reported Performance Table'!D1110="","",IF(AND('Reported Performance Table'!$E1110="Yes",OR('Reported Performance Table'!$D1110='Master List'!$B$45,'Reported Performance Table'!$D1110='Master List'!$B$46,'Reported Performance Table'!$D1110='Master List'!$B$47,'Reported Performance Table'!$D1110='Master List'!$B$49,'Reported Performance Table'!$D1110='Master List'!$B$51,'Reported Performance Table'!$D1110='Master List'!$B$115,'Reported Performance Table'!$D1110='Master List'!$B$118,'Reported Performance Table'!$D1110='Master List'!$B$142)),"LUNA_Dimming","Dimming_Capability_and_Range"))</f>
        <v/>
      </c>
    </row>
    <row r="1111" spans="1:12" x14ac:dyDescent="0.25">
      <c r="A1111" s="54">
        <v>1118</v>
      </c>
      <c r="B1111" s="55"/>
      <c r="D1111" s="21" t="e">
        <f>VLOOKUP('Reported Performance Table'!C1111,'Master List'!$B$22:$C$41,2,FALSE)</f>
        <v>#N/A</v>
      </c>
      <c r="E1111" t="e">
        <f>VLOOKUP('Reported Performance Table'!D1111,'Master List'!$B$45:$C$143,2,FALSE)</f>
        <v>#N/A</v>
      </c>
      <c r="F1111" t="e">
        <f>VLOOKUP('Reported Performance Table'!C1111,'Master List'!$B$22:$D$42,3,FALSE)</f>
        <v>#N/A</v>
      </c>
      <c r="G1111" s="100" t="e">
        <f>VLOOKUP('Reported Performance Table'!B1111,'Master List'!$B$11:$D$19,3,FALSE)</f>
        <v>#N/A</v>
      </c>
      <c r="H1111" t="e">
        <f t="shared" si="17"/>
        <v>#N/A</v>
      </c>
      <c r="I1111" t="e">
        <f>IF(VLOOKUP('Reported Performance Table'!D1111,'Master List'!$B$45:$D$143,3,FALSE)="","No",VLOOKUP('Reported Performance Table'!D1111,'Master List'!$B$45:$D$143,3,FALSE))</f>
        <v>#N/A</v>
      </c>
      <c r="J1111" s="178" t="str">
        <f>IF('Reported Performance Table'!D1111="","",
  IF('Reported Performance Table'!E1111="Yes",
   IF('Reported Performance Table'!F1111="Premium","Premium_LUNA_CCT","LUNA_CCT"),
   IF('Reported Performance Table'!B1111="Outdoor Luminaires",
    IF(OR('Reported Performance Table'!D1111="Fuel Pump Canopy Luminaires",'Reported Performance Table'!D1111="Sports Lighting"),
     IF('Reported Performance Table'!F1111="Premium","Premium_Sports_and_Fuel_Pump_CCT", "Sports_and_Fuel_Pump_CCT"),
     IF('Reported Performance Table'!F1111="Premium","Premium_Outdoor_CCT","Outdoor_CCT")),
    IF('Reported Performance Table'!F1111="Premium","Premium_CCT","Reported_CCT"))))</f>
        <v/>
      </c>
      <c r="K1111" t="str">
        <f>IF('Reported Performance Table'!D1111="","",IF(J1111="LUNA_CCT",VLOOKUP('Reported Performance Table'!D1111,'Master List'!$B$45:$E$143,4,FALSE),"Reported_BUG"))</f>
        <v/>
      </c>
      <c r="L1111" t="str">
        <f>IF('Reported Performance Table'!D1111="","",IF(AND('Reported Performance Table'!$E1111="Yes",OR('Reported Performance Table'!$D1111='Master List'!$B$45,'Reported Performance Table'!$D1111='Master List'!$B$46,'Reported Performance Table'!$D1111='Master List'!$B$47,'Reported Performance Table'!$D1111='Master List'!$B$49,'Reported Performance Table'!$D1111='Master List'!$B$51,'Reported Performance Table'!$D1111='Master List'!$B$115,'Reported Performance Table'!$D1111='Master List'!$B$118,'Reported Performance Table'!$D1111='Master List'!$B$142)),"LUNA_Dimming","Dimming_Capability_and_Range"))</f>
        <v/>
      </c>
    </row>
    <row r="1112" spans="1:12" x14ac:dyDescent="0.25">
      <c r="A1112" s="54">
        <v>1119</v>
      </c>
      <c r="B1112" s="55"/>
      <c r="D1112" s="21" t="e">
        <f>VLOOKUP('Reported Performance Table'!C1112,'Master List'!$B$22:$C$41,2,FALSE)</f>
        <v>#N/A</v>
      </c>
      <c r="E1112" t="e">
        <f>VLOOKUP('Reported Performance Table'!D1112,'Master List'!$B$45:$C$143,2,FALSE)</f>
        <v>#N/A</v>
      </c>
      <c r="F1112" t="e">
        <f>VLOOKUP('Reported Performance Table'!C1112,'Master List'!$B$22:$D$42,3,FALSE)</f>
        <v>#N/A</v>
      </c>
      <c r="G1112" s="100" t="e">
        <f>VLOOKUP('Reported Performance Table'!B1112,'Master List'!$B$11:$D$19,3,FALSE)</f>
        <v>#N/A</v>
      </c>
      <c r="H1112" t="e">
        <f t="shared" si="17"/>
        <v>#N/A</v>
      </c>
      <c r="I1112" t="e">
        <f>IF(VLOOKUP('Reported Performance Table'!D1112,'Master List'!$B$45:$D$143,3,FALSE)="","No",VLOOKUP('Reported Performance Table'!D1112,'Master List'!$B$45:$D$143,3,FALSE))</f>
        <v>#N/A</v>
      </c>
      <c r="J1112" s="178" t="str">
        <f>IF('Reported Performance Table'!D1112="","",
  IF('Reported Performance Table'!E1112="Yes",
   IF('Reported Performance Table'!F1112="Premium","Premium_LUNA_CCT","LUNA_CCT"),
   IF('Reported Performance Table'!B1112="Outdoor Luminaires",
    IF(OR('Reported Performance Table'!D1112="Fuel Pump Canopy Luminaires",'Reported Performance Table'!D1112="Sports Lighting"),
     IF('Reported Performance Table'!F1112="Premium","Premium_Sports_and_Fuel_Pump_CCT", "Sports_and_Fuel_Pump_CCT"),
     IF('Reported Performance Table'!F1112="Premium","Premium_Outdoor_CCT","Outdoor_CCT")),
    IF('Reported Performance Table'!F1112="Premium","Premium_CCT","Reported_CCT"))))</f>
        <v/>
      </c>
      <c r="K1112" t="str">
        <f>IF('Reported Performance Table'!D1112="","",IF(J1112="LUNA_CCT",VLOOKUP('Reported Performance Table'!D1112,'Master List'!$B$45:$E$143,4,FALSE),"Reported_BUG"))</f>
        <v/>
      </c>
      <c r="L1112" t="str">
        <f>IF('Reported Performance Table'!D1112="","",IF(AND('Reported Performance Table'!$E1112="Yes",OR('Reported Performance Table'!$D1112='Master List'!$B$45,'Reported Performance Table'!$D1112='Master List'!$B$46,'Reported Performance Table'!$D1112='Master List'!$B$47,'Reported Performance Table'!$D1112='Master List'!$B$49,'Reported Performance Table'!$D1112='Master List'!$B$51,'Reported Performance Table'!$D1112='Master List'!$B$115,'Reported Performance Table'!$D1112='Master List'!$B$118,'Reported Performance Table'!$D1112='Master List'!$B$142)),"LUNA_Dimming","Dimming_Capability_and_Range"))</f>
        <v/>
      </c>
    </row>
    <row r="1113" spans="1:12" x14ac:dyDescent="0.25">
      <c r="A1113" s="54">
        <v>1120</v>
      </c>
      <c r="B1113" s="55"/>
      <c r="D1113" s="21" t="e">
        <f>VLOOKUP('Reported Performance Table'!C1113,'Master List'!$B$22:$C$41,2,FALSE)</f>
        <v>#N/A</v>
      </c>
      <c r="E1113" t="e">
        <f>VLOOKUP('Reported Performance Table'!D1113,'Master List'!$B$45:$C$143,2,FALSE)</f>
        <v>#N/A</v>
      </c>
      <c r="F1113" t="e">
        <f>VLOOKUP('Reported Performance Table'!C1113,'Master List'!$B$22:$D$42,3,FALSE)</f>
        <v>#N/A</v>
      </c>
      <c r="G1113" s="100" t="e">
        <f>VLOOKUP('Reported Performance Table'!B1113,'Master List'!$B$11:$D$19,3,FALSE)</f>
        <v>#N/A</v>
      </c>
      <c r="H1113" t="e">
        <f t="shared" si="17"/>
        <v>#N/A</v>
      </c>
      <c r="I1113" t="e">
        <f>IF(VLOOKUP('Reported Performance Table'!D1113,'Master List'!$B$45:$D$143,3,FALSE)="","No",VLOOKUP('Reported Performance Table'!D1113,'Master List'!$B$45:$D$143,3,FALSE))</f>
        <v>#N/A</v>
      </c>
      <c r="J1113" s="178" t="str">
        <f>IF('Reported Performance Table'!D1113="","",
  IF('Reported Performance Table'!E1113="Yes",
   IF('Reported Performance Table'!F1113="Premium","Premium_LUNA_CCT","LUNA_CCT"),
   IF('Reported Performance Table'!B1113="Outdoor Luminaires",
    IF(OR('Reported Performance Table'!D1113="Fuel Pump Canopy Luminaires",'Reported Performance Table'!D1113="Sports Lighting"),
     IF('Reported Performance Table'!F1113="Premium","Premium_Sports_and_Fuel_Pump_CCT", "Sports_and_Fuel_Pump_CCT"),
     IF('Reported Performance Table'!F1113="Premium","Premium_Outdoor_CCT","Outdoor_CCT")),
    IF('Reported Performance Table'!F1113="Premium","Premium_CCT","Reported_CCT"))))</f>
        <v/>
      </c>
      <c r="K1113" t="str">
        <f>IF('Reported Performance Table'!D1113="","",IF(J1113="LUNA_CCT",VLOOKUP('Reported Performance Table'!D1113,'Master List'!$B$45:$E$143,4,FALSE),"Reported_BUG"))</f>
        <v/>
      </c>
      <c r="L1113" t="str">
        <f>IF('Reported Performance Table'!D1113="","",IF(AND('Reported Performance Table'!$E1113="Yes",OR('Reported Performance Table'!$D1113='Master List'!$B$45,'Reported Performance Table'!$D1113='Master List'!$B$46,'Reported Performance Table'!$D1113='Master List'!$B$47,'Reported Performance Table'!$D1113='Master List'!$B$49,'Reported Performance Table'!$D1113='Master List'!$B$51,'Reported Performance Table'!$D1113='Master List'!$B$115,'Reported Performance Table'!$D1113='Master List'!$B$118,'Reported Performance Table'!$D1113='Master List'!$B$142)),"LUNA_Dimming","Dimming_Capability_and_Range"))</f>
        <v/>
      </c>
    </row>
    <row r="1114" spans="1:12" x14ac:dyDescent="0.25">
      <c r="A1114" s="54">
        <v>1121</v>
      </c>
      <c r="B1114" s="55"/>
      <c r="D1114" s="21" t="e">
        <f>VLOOKUP('Reported Performance Table'!C1114,'Master List'!$B$22:$C$41,2,FALSE)</f>
        <v>#N/A</v>
      </c>
      <c r="E1114" t="e">
        <f>VLOOKUP('Reported Performance Table'!D1114,'Master List'!$B$45:$C$143,2,FALSE)</f>
        <v>#N/A</v>
      </c>
      <c r="F1114" t="e">
        <f>VLOOKUP('Reported Performance Table'!C1114,'Master List'!$B$22:$D$42,3,FALSE)</f>
        <v>#N/A</v>
      </c>
      <c r="G1114" s="100" t="e">
        <f>VLOOKUP('Reported Performance Table'!B1114,'Master List'!$B$11:$D$19,3,FALSE)</f>
        <v>#N/A</v>
      </c>
      <c r="H1114" t="e">
        <f t="shared" si="17"/>
        <v>#N/A</v>
      </c>
      <c r="I1114" t="e">
        <f>IF(VLOOKUP('Reported Performance Table'!D1114,'Master List'!$B$45:$D$143,3,FALSE)="","No",VLOOKUP('Reported Performance Table'!D1114,'Master List'!$B$45:$D$143,3,FALSE))</f>
        <v>#N/A</v>
      </c>
      <c r="J1114" s="178" t="str">
        <f>IF('Reported Performance Table'!D1114="","",
  IF('Reported Performance Table'!E1114="Yes",
   IF('Reported Performance Table'!F1114="Premium","Premium_LUNA_CCT","LUNA_CCT"),
   IF('Reported Performance Table'!B1114="Outdoor Luminaires",
    IF(OR('Reported Performance Table'!D1114="Fuel Pump Canopy Luminaires",'Reported Performance Table'!D1114="Sports Lighting"),
     IF('Reported Performance Table'!F1114="Premium","Premium_Sports_and_Fuel_Pump_CCT", "Sports_and_Fuel_Pump_CCT"),
     IF('Reported Performance Table'!F1114="Premium","Premium_Outdoor_CCT","Outdoor_CCT")),
    IF('Reported Performance Table'!F1114="Premium","Premium_CCT","Reported_CCT"))))</f>
        <v/>
      </c>
      <c r="K1114" t="str">
        <f>IF('Reported Performance Table'!D1114="","",IF(J1114="LUNA_CCT",VLOOKUP('Reported Performance Table'!D1114,'Master List'!$B$45:$E$143,4,FALSE),"Reported_BUG"))</f>
        <v/>
      </c>
      <c r="L1114" t="str">
        <f>IF('Reported Performance Table'!D1114="","",IF(AND('Reported Performance Table'!$E1114="Yes",OR('Reported Performance Table'!$D1114='Master List'!$B$45,'Reported Performance Table'!$D1114='Master List'!$B$46,'Reported Performance Table'!$D1114='Master List'!$B$47,'Reported Performance Table'!$D1114='Master List'!$B$49,'Reported Performance Table'!$D1114='Master List'!$B$51,'Reported Performance Table'!$D1114='Master List'!$B$115,'Reported Performance Table'!$D1114='Master List'!$B$118,'Reported Performance Table'!$D1114='Master List'!$B$142)),"LUNA_Dimming","Dimming_Capability_and_Range"))</f>
        <v/>
      </c>
    </row>
    <row r="1115" spans="1:12" x14ac:dyDescent="0.25">
      <c r="A1115" s="54">
        <v>1122</v>
      </c>
      <c r="B1115" s="55"/>
      <c r="D1115" s="21" t="e">
        <f>VLOOKUP('Reported Performance Table'!C1115,'Master List'!$B$22:$C$41,2,FALSE)</f>
        <v>#N/A</v>
      </c>
      <c r="E1115" t="e">
        <f>VLOOKUP('Reported Performance Table'!D1115,'Master List'!$B$45:$C$143,2,FALSE)</f>
        <v>#N/A</v>
      </c>
      <c r="F1115" t="e">
        <f>VLOOKUP('Reported Performance Table'!C1115,'Master List'!$B$22:$D$42,3,FALSE)</f>
        <v>#N/A</v>
      </c>
      <c r="G1115" s="100" t="e">
        <f>VLOOKUP('Reported Performance Table'!B1115,'Master List'!$B$11:$D$19,3,FALSE)</f>
        <v>#N/A</v>
      </c>
      <c r="H1115" t="e">
        <f t="shared" si="17"/>
        <v>#N/A</v>
      </c>
      <c r="I1115" t="e">
        <f>IF(VLOOKUP('Reported Performance Table'!D1115,'Master List'!$B$45:$D$143,3,FALSE)="","No",VLOOKUP('Reported Performance Table'!D1115,'Master List'!$B$45:$D$143,3,FALSE))</f>
        <v>#N/A</v>
      </c>
      <c r="J1115" s="178" t="str">
        <f>IF('Reported Performance Table'!D1115="","",
  IF('Reported Performance Table'!E1115="Yes",
   IF('Reported Performance Table'!F1115="Premium","Premium_LUNA_CCT","LUNA_CCT"),
   IF('Reported Performance Table'!B1115="Outdoor Luminaires",
    IF(OR('Reported Performance Table'!D1115="Fuel Pump Canopy Luminaires",'Reported Performance Table'!D1115="Sports Lighting"),
     IF('Reported Performance Table'!F1115="Premium","Premium_Sports_and_Fuel_Pump_CCT", "Sports_and_Fuel_Pump_CCT"),
     IF('Reported Performance Table'!F1115="Premium","Premium_Outdoor_CCT","Outdoor_CCT")),
    IF('Reported Performance Table'!F1115="Premium","Premium_CCT","Reported_CCT"))))</f>
        <v/>
      </c>
      <c r="K1115" t="str">
        <f>IF('Reported Performance Table'!D1115="","",IF(J1115="LUNA_CCT",VLOOKUP('Reported Performance Table'!D1115,'Master List'!$B$45:$E$143,4,FALSE),"Reported_BUG"))</f>
        <v/>
      </c>
      <c r="L1115" t="str">
        <f>IF('Reported Performance Table'!D1115="","",IF(AND('Reported Performance Table'!$E1115="Yes",OR('Reported Performance Table'!$D1115='Master List'!$B$45,'Reported Performance Table'!$D1115='Master List'!$B$46,'Reported Performance Table'!$D1115='Master List'!$B$47,'Reported Performance Table'!$D1115='Master List'!$B$49,'Reported Performance Table'!$D1115='Master List'!$B$51,'Reported Performance Table'!$D1115='Master List'!$B$115,'Reported Performance Table'!$D1115='Master List'!$B$118,'Reported Performance Table'!$D1115='Master List'!$B$142)),"LUNA_Dimming","Dimming_Capability_and_Range"))</f>
        <v/>
      </c>
    </row>
    <row r="1116" spans="1:12" x14ac:dyDescent="0.25">
      <c r="A1116" s="54">
        <v>1123</v>
      </c>
      <c r="B1116" s="55"/>
      <c r="D1116" s="21" t="e">
        <f>VLOOKUP('Reported Performance Table'!C1116,'Master List'!$B$22:$C$41,2,FALSE)</f>
        <v>#N/A</v>
      </c>
      <c r="E1116" t="e">
        <f>VLOOKUP('Reported Performance Table'!D1116,'Master List'!$B$45:$C$143,2,FALSE)</f>
        <v>#N/A</v>
      </c>
      <c r="F1116" t="e">
        <f>VLOOKUP('Reported Performance Table'!C1116,'Master List'!$B$22:$D$42,3,FALSE)</f>
        <v>#N/A</v>
      </c>
      <c r="G1116" s="100" t="e">
        <f>VLOOKUP('Reported Performance Table'!B1116,'Master List'!$B$11:$D$19,3,FALSE)</f>
        <v>#N/A</v>
      </c>
      <c r="H1116" t="e">
        <f t="shared" si="17"/>
        <v>#N/A</v>
      </c>
      <c r="I1116" t="e">
        <f>IF(VLOOKUP('Reported Performance Table'!D1116,'Master List'!$B$45:$D$143,3,FALSE)="","No",VLOOKUP('Reported Performance Table'!D1116,'Master List'!$B$45:$D$143,3,FALSE))</f>
        <v>#N/A</v>
      </c>
      <c r="J1116" s="178" t="str">
        <f>IF('Reported Performance Table'!D1116="","",
  IF('Reported Performance Table'!E1116="Yes",
   IF('Reported Performance Table'!F1116="Premium","Premium_LUNA_CCT","LUNA_CCT"),
   IF('Reported Performance Table'!B1116="Outdoor Luminaires",
    IF(OR('Reported Performance Table'!D1116="Fuel Pump Canopy Luminaires",'Reported Performance Table'!D1116="Sports Lighting"),
     IF('Reported Performance Table'!F1116="Premium","Premium_Sports_and_Fuel_Pump_CCT", "Sports_and_Fuel_Pump_CCT"),
     IF('Reported Performance Table'!F1116="Premium","Premium_Outdoor_CCT","Outdoor_CCT")),
    IF('Reported Performance Table'!F1116="Premium","Premium_CCT","Reported_CCT"))))</f>
        <v/>
      </c>
      <c r="K1116" t="str">
        <f>IF('Reported Performance Table'!D1116="","",IF(J1116="LUNA_CCT",VLOOKUP('Reported Performance Table'!D1116,'Master List'!$B$45:$E$143,4,FALSE),"Reported_BUG"))</f>
        <v/>
      </c>
      <c r="L1116" t="str">
        <f>IF('Reported Performance Table'!D1116="","",IF(AND('Reported Performance Table'!$E1116="Yes",OR('Reported Performance Table'!$D1116='Master List'!$B$45,'Reported Performance Table'!$D1116='Master List'!$B$46,'Reported Performance Table'!$D1116='Master List'!$B$47,'Reported Performance Table'!$D1116='Master List'!$B$49,'Reported Performance Table'!$D1116='Master List'!$B$51,'Reported Performance Table'!$D1116='Master List'!$B$115,'Reported Performance Table'!$D1116='Master List'!$B$118,'Reported Performance Table'!$D1116='Master List'!$B$142)),"LUNA_Dimming","Dimming_Capability_and_Range"))</f>
        <v/>
      </c>
    </row>
    <row r="1117" spans="1:12" x14ac:dyDescent="0.25">
      <c r="A1117" s="54">
        <v>1124</v>
      </c>
      <c r="B1117" s="55"/>
      <c r="D1117" s="21" t="e">
        <f>VLOOKUP('Reported Performance Table'!C1117,'Master List'!$B$22:$C$41,2,FALSE)</f>
        <v>#N/A</v>
      </c>
      <c r="E1117" t="e">
        <f>VLOOKUP('Reported Performance Table'!D1117,'Master List'!$B$45:$C$143,2,FALSE)</f>
        <v>#N/A</v>
      </c>
      <c r="F1117" t="e">
        <f>VLOOKUP('Reported Performance Table'!C1117,'Master List'!$B$22:$D$42,3,FALSE)</f>
        <v>#N/A</v>
      </c>
      <c r="G1117" s="100" t="e">
        <f>VLOOKUP('Reported Performance Table'!B1117,'Master List'!$B$11:$D$19,3,FALSE)</f>
        <v>#N/A</v>
      </c>
      <c r="H1117" t="e">
        <f t="shared" si="17"/>
        <v>#N/A</v>
      </c>
      <c r="I1117" t="e">
        <f>IF(VLOOKUP('Reported Performance Table'!D1117,'Master List'!$B$45:$D$143,3,FALSE)="","No",VLOOKUP('Reported Performance Table'!D1117,'Master List'!$B$45:$D$143,3,FALSE))</f>
        <v>#N/A</v>
      </c>
      <c r="J1117" s="178" t="str">
        <f>IF('Reported Performance Table'!D1117="","",
  IF('Reported Performance Table'!E1117="Yes",
   IF('Reported Performance Table'!F1117="Premium","Premium_LUNA_CCT","LUNA_CCT"),
   IF('Reported Performance Table'!B1117="Outdoor Luminaires",
    IF(OR('Reported Performance Table'!D1117="Fuel Pump Canopy Luminaires",'Reported Performance Table'!D1117="Sports Lighting"),
     IF('Reported Performance Table'!F1117="Premium","Premium_Sports_and_Fuel_Pump_CCT", "Sports_and_Fuel_Pump_CCT"),
     IF('Reported Performance Table'!F1117="Premium","Premium_Outdoor_CCT","Outdoor_CCT")),
    IF('Reported Performance Table'!F1117="Premium","Premium_CCT","Reported_CCT"))))</f>
        <v/>
      </c>
      <c r="K1117" t="str">
        <f>IF('Reported Performance Table'!D1117="","",IF(J1117="LUNA_CCT",VLOOKUP('Reported Performance Table'!D1117,'Master List'!$B$45:$E$143,4,FALSE),"Reported_BUG"))</f>
        <v/>
      </c>
      <c r="L1117" t="str">
        <f>IF('Reported Performance Table'!D1117="","",IF(AND('Reported Performance Table'!$E1117="Yes",OR('Reported Performance Table'!$D1117='Master List'!$B$45,'Reported Performance Table'!$D1117='Master List'!$B$46,'Reported Performance Table'!$D1117='Master List'!$B$47,'Reported Performance Table'!$D1117='Master List'!$B$49,'Reported Performance Table'!$D1117='Master List'!$B$51,'Reported Performance Table'!$D1117='Master List'!$B$115,'Reported Performance Table'!$D1117='Master List'!$B$118,'Reported Performance Table'!$D1117='Master List'!$B$142)),"LUNA_Dimming","Dimming_Capability_and_Range"))</f>
        <v/>
      </c>
    </row>
    <row r="1118" spans="1:12" x14ac:dyDescent="0.25">
      <c r="A1118" s="54">
        <v>1125</v>
      </c>
      <c r="B1118" s="55"/>
      <c r="D1118" s="21" t="e">
        <f>VLOOKUP('Reported Performance Table'!C1118,'Master List'!$B$22:$C$41,2,FALSE)</f>
        <v>#N/A</v>
      </c>
      <c r="E1118" t="e">
        <f>VLOOKUP('Reported Performance Table'!D1118,'Master List'!$B$45:$C$143,2,FALSE)</f>
        <v>#N/A</v>
      </c>
      <c r="F1118" t="e">
        <f>VLOOKUP('Reported Performance Table'!C1118,'Master List'!$B$22:$D$42,3,FALSE)</f>
        <v>#N/A</v>
      </c>
      <c r="G1118" s="100" t="e">
        <f>VLOOKUP('Reported Performance Table'!B1118,'Master List'!$B$11:$D$19,3,FALSE)</f>
        <v>#N/A</v>
      </c>
      <c r="H1118" t="e">
        <f t="shared" si="17"/>
        <v>#N/A</v>
      </c>
      <c r="I1118" t="e">
        <f>IF(VLOOKUP('Reported Performance Table'!D1118,'Master List'!$B$45:$D$143,3,FALSE)="","No",VLOOKUP('Reported Performance Table'!D1118,'Master List'!$B$45:$D$143,3,FALSE))</f>
        <v>#N/A</v>
      </c>
      <c r="J1118" s="178" t="str">
        <f>IF('Reported Performance Table'!D1118="","",
  IF('Reported Performance Table'!E1118="Yes",
   IF('Reported Performance Table'!F1118="Premium","Premium_LUNA_CCT","LUNA_CCT"),
   IF('Reported Performance Table'!B1118="Outdoor Luminaires",
    IF(OR('Reported Performance Table'!D1118="Fuel Pump Canopy Luminaires",'Reported Performance Table'!D1118="Sports Lighting"),
     IF('Reported Performance Table'!F1118="Premium","Premium_Sports_and_Fuel_Pump_CCT", "Sports_and_Fuel_Pump_CCT"),
     IF('Reported Performance Table'!F1118="Premium","Premium_Outdoor_CCT","Outdoor_CCT")),
    IF('Reported Performance Table'!F1118="Premium","Premium_CCT","Reported_CCT"))))</f>
        <v/>
      </c>
      <c r="K1118" t="str">
        <f>IF('Reported Performance Table'!D1118="","",IF(J1118="LUNA_CCT",VLOOKUP('Reported Performance Table'!D1118,'Master List'!$B$45:$E$143,4,FALSE),"Reported_BUG"))</f>
        <v/>
      </c>
      <c r="L1118" t="str">
        <f>IF('Reported Performance Table'!D1118="","",IF(AND('Reported Performance Table'!$E1118="Yes",OR('Reported Performance Table'!$D1118='Master List'!$B$45,'Reported Performance Table'!$D1118='Master List'!$B$46,'Reported Performance Table'!$D1118='Master List'!$B$47,'Reported Performance Table'!$D1118='Master List'!$B$49,'Reported Performance Table'!$D1118='Master List'!$B$51,'Reported Performance Table'!$D1118='Master List'!$B$115,'Reported Performance Table'!$D1118='Master List'!$B$118,'Reported Performance Table'!$D1118='Master List'!$B$142)),"LUNA_Dimming","Dimming_Capability_and_Range"))</f>
        <v/>
      </c>
    </row>
    <row r="1119" spans="1:12" x14ac:dyDescent="0.25">
      <c r="A1119" s="54">
        <v>1126</v>
      </c>
      <c r="B1119" s="55"/>
      <c r="D1119" s="21" t="e">
        <f>VLOOKUP('Reported Performance Table'!C1119,'Master List'!$B$22:$C$41,2,FALSE)</f>
        <v>#N/A</v>
      </c>
      <c r="E1119" t="e">
        <f>VLOOKUP('Reported Performance Table'!D1119,'Master List'!$B$45:$C$143,2,FALSE)</f>
        <v>#N/A</v>
      </c>
      <c r="F1119" t="e">
        <f>VLOOKUP('Reported Performance Table'!C1119,'Master List'!$B$22:$D$42,3,FALSE)</f>
        <v>#N/A</v>
      </c>
      <c r="G1119" s="100" t="e">
        <f>VLOOKUP('Reported Performance Table'!B1119,'Master List'!$B$11:$D$19,3,FALSE)</f>
        <v>#N/A</v>
      </c>
      <c r="H1119" t="e">
        <f t="shared" si="17"/>
        <v>#N/A</v>
      </c>
      <c r="I1119" t="e">
        <f>IF(VLOOKUP('Reported Performance Table'!D1119,'Master List'!$B$45:$D$143,3,FALSE)="","No",VLOOKUP('Reported Performance Table'!D1119,'Master List'!$B$45:$D$143,3,FALSE))</f>
        <v>#N/A</v>
      </c>
      <c r="J1119" s="178" t="str">
        <f>IF('Reported Performance Table'!D1119="","",
  IF('Reported Performance Table'!E1119="Yes",
   IF('Reported Performance Table'!F1119="Premium","Premium_LUNA_CCT","LUNA_CCT"),
   IF('Reported Performance Table'!B1119="Outdoor Luminaires",
    IF(OR('Reported Performance Table'!D1119="Fuel Pump Canopy Luminaires",'Reported Performance Table'!D1119="Sports Lighting"),
     IF('Reported Performance Table'!F1119="Premium","Premium_Sports_and_Fuel_Pump_CCT", "Sports_and_Fuel_Pump_CCT"),
     IF('Reported Performance Table'!F1119="Premium","Premium_Outdoor_CCT","Outdoor_CCT")),
    IF('Reported Performance Table'!F1119="Premium","Premium_CCT","Reported_CCT"))))</f>
        <v/>
      </c>
      <c r="K1119" t="str">
        <f>IF('Reported Performance Table'!D1119="","",IF(J1119="LUNA_CCT",VLOOKUP('Reported Performance Table'!D1119,'Master List'!$B$45:$E$143,4,FALSE),"Reported_BUG"))</f>
        <v/>
      </c>
      <c r="L1119" t="str">
        <f>IF('Reported Performance Table'!D1119="","",IF(AND('Reported Performance Table'!$E1119="Yes",OR('Reported Performance Table'!$D1119='Master List'!$B$45,'Reported Performance Table'!$D1119='Master List'!$B$46,'Reported Performance Table'!$D1119='Master List'!$B$47,'Reported Performance Table'!$D1119='Master List'!$B$49,'Reported Performance Table'!$D1119='Master List'!$B$51,'Reported Performance Table'!$D1119='Master List'!$B$115,'Reported Performance Table'!$D1119='Master List'!$B$118,'Reported Performance Table'!$D1119='Master List'!$B$142)),"LUNA_Dimming","Dimming_Capability_and_Range"))</f>
        <v/>
      </c>
    </row>
    <row r="1120" spans="1:12" x14ac:dyDescent="0.25">
      <c r="A1120" s="54">
        <v>1127</v>
      </c>
      <c r="B1120" s="55"/>
      <c r="D1120" s="21" t="e">
        <f>VLOOKUP('Reported Performance Table'!C1120,'Master List'!$B$22:$C$41,2,FALSE)</f>
        <v>#N/A</v>
      </c>
      <c r="E1120" t="e">
        <f>VLOOKUP('Reported Performance Table'!D1120,'Master List'!$B$45:$C$143,2,FALSE)</f>
        <v>#N/A</v>
      </c>
      <c r="F1120" t="e">
        <f>VLOOKUP('Reported Performance Table'!C1120,'Master List'!$B$22:$D$42,3,FALSE)</f>
        <v>#N/A</v>
      </c>
      <c r="G1120" s="100" t="e">
        <f>VLOOKUP('Reported Performance Table'!B1120,'Master List'!$B$11:$D$19,3,FALSE)</f>
        <v>#N/A</v>
      </c>
      <c r="H1120" t="e">
        <f t="shared" si="17"/>
        <v>#N/A</v>
      </c>
      <c r="I1120" t="e">
        <f>IF(VLOOKUP('Reported Performance Table'!D1120,'Master List'!$B$45:$D$143,3,FALSE)="","No",VLOOKUP('Reported Performance Table'!D1120,'Master List'!$B$45:$D$143,3,FALSE))</f>
        <v>#N/A</v>
      </c>
      <c r="J1120" s="178" t="str">
        <f>IF('Reported Performance Table'!D1120="","",
  IF('Reported Performance Table'!E1120="Yes",
   IF('Reported Performance Table'!F1120="Premium","Premium_LUNA_CCT","LUNA_CCT"),
   IF('Reported Performance Table'!B1120="Outdoor Luminaires",
    IF(OR('Reported Performance Table'!D1120="Fuel Pump Canopy Luminaires",'Reported Performance Table'!D1120="Sports Lighting"),
     IF('Reported Performance Table'!F1120="Premium","Premium_Sports_and_Fuel_Pump_CCT", "Sports_and_Fuel_Pump_CCT"),
     IF('Reported Performance Table'!F1120="Premium","Premium_Outdoor_CCT","Outdoor_CCT")),
    IF('Reported Performance Table'!F1120="Premium","Premium_CCT","Reported_CCT"))))</f>
        <v/>
      </c>
      <c r="K1120" t="str">
        <f>IF('Reported Performance Table'!D1120="","",IF(J1120="LUNA_CCT",VLOOKUP('Reported Performance Table'!D1120,'Master List'!$B$45:$E$143,4,FALSE),"Reported_BUG"))</f>
        <v/>
      </c>
      <c r="L1120" t="str">
        <f>IF('Reported Performance Table'!D1120="","",IF(AND('Reported Performance Table'!$E1120="Yes",OR('Reported Performance Table'!$D1120='Master List'!$B$45,'Reported Performance Table'!$D1120='Master List'!$B$46,'Reported Performance Table'!$D1120='Master List'!$B$47,'Reported Performance Table'!$D1120='Master List'!$B$49,'Reported Performance Table'!$D1120='Master List'!$B$51,'Reported Performance Table'!$D1120='Master List'!$B$115,'Reported Performance Table'!$D1120='Master List'!$B$118,'Reported Performance Table'!$D1120='Master List'!$B$142)),"LUNA_Dimming","Dimming_Capability_and_Range"))</f>
        <v/>
      </c>
    </row>
    <row r="1121" spans="1:12" x14ac:dyDescent="0.25">
      <c r="A1121" s="54">
        <v>1128</v>
      </c>
      <c r="B1121" s="55"/>
      <c r="D1121" s="21" t="e">
        <f>VLOOKUP('Reported Performance Table'!C1121,'Master List'!$B$22:$C$41,2,FALSE)</f>
        <v>#N/A</v>
      </c>
      <c r="E1121" t="e">
        <f>VLOOKUP('Reported Performance Table'!D1121,'Master List'!$B$45:$C$143,2,FALSE)</f>
        <v>#N/A</v>
      </c>
      <c r="F1121" t="e">
        <f>VLOOKUP('Reported Performance Table'!C1121,'Master List'!$B$22:$D$42,3,FALSE)</f>
        <v>#N/A</v>
      </c>
      <c r="G1121" s="100" t="e">
        <f>VLOOKUP('Reported Performance Table'!B1121,'Master List'!$B$11:$D$19,3,FALSE)</f>
        <v>#N/A</v>
      </c>
      <c r="H1121" t="e">
        <f t="shared" si="17"/>
        <v>#N/A</v>
      </c>
      <c r="I1121" t="e">
        <f>IF(VLOOKUP('Reported Performance Table'!D1121,'Master List'!$B$45:$D$143,3,FALSE)="","No",VLOOKUP('Reported Performance Table'!D1121,'Master List'!$B$45:$D$143,3,FALSE))</f>
        <v>#N/A</v>
      </c>
      <c r="J1121" s="178" t="str">
        <f>IF('Reported Performance Table'!D1121="","",
  IF('Reported Performance Table'!E1121="Yes",
   IF('Reported Performance Table'!F1121="Premium","Premium_LUNA_CCT","LUNA_CCT"),
   IF('Reported Performance Table'!B1121="Outdoor Luminaires",
    IF(OR('Reported Performance Table'!D1121="Fuel Pump Canopy Luminaires",'Reported Performance Table'!D1121="Sports Lighting"),
     IF('Reported Performance Table'!F1121="Premium","Premium_Sports_and_Fuel_Pump_CCT", "Sports_and_Fuel_Pump_CCT"),
     IF('Reported Performance Table'!F1121="Premium","Premium_Outdoor_CCT","Outdoor_CCT")),
    IF('Reported Performance Table'!F1121="Premium","Premium_CCT","Reported_CCT"))))</f>
        <v/>
      </c>
      <c r="K1121" t="str">
        <f>IF('Reported Performance Table'!D1121="","",IF(J1121="LUNA_CCT",VLOOKUP('Reported Performance Table'!D1121,'Master List'!$B$45:$E$143,4,FALSE),"Reported_BUG"))</f>
        <v/>
      </c>
      <c r="L1121" t="str">
        <f>IF('Reported Performance Table'!D1121="","",IF(AND('Reported Performance Table'!$E1121="Yes",OR('Reported Performance Table'!$D1121='Master List'!$B$45,'Reported Performance Table'!$D1121='Master List'!$B$46,'Reported Performance Table'!$D1121='Master List'!$B$47,'Reported Performance Table'!$D1121='Master List'!$B$49,'Reported Performance Table'!$D1121='Master List'!$B$51,'Reported Performance Table'!$D1121='Master List'!$B$115,'Reported Performance Table'!$D1121='Master List'!$B$118,'Reported Performance Table'!$D1121='Master List'!$B$142)),"LUNA_Dimming","Dimming_Capability_and_Range"))</f>
        <v/>
      </c>
    </row>
    <row r="1122" spans="1:12" x14ac:dyDescent="0.25">
      <c r="A1122" s="54">
        <v>1129</v>
      </c>
      <c r="B1122" s="55"/>
      <c r="D1122" s="21" t="e">
        <f>VLOOKUP('Reported Performance Table'!C1122,'Master List'!$B$22:$C$41,2,FALSE)</f>
        <v>#N/A</v>
      </c>
      <c r="E1122" t="e">
        <f>VLOOKUP('Reported Performance Table'!D1122,'Master List'!$B$45:$C$143,2,FALSE)</f>
        <v>#N/A</v>
      </c>
      <c r="F1122" t="e">
        <f>VLOOKUP('Reported Performance Table'!C1122,'Master List'!$B$22:$D$42,3,FALSE)</f>
        <v>#N/A</v>
      </c>
      <c r="G1122" s="100" t="e">
        <f>VLOOKUP('Reported Performance Table'!B1122,'Master List'!$B$11:$D$19,3,FALSE)</f>
        <v>#N/A</v>
      </c>
      <c r="H1122" t="e">
        <f t="shared" si="17"/>
        <v>#N/A</v>
      </c>
      <c r="I1122" t="e">
        <f>IF(VLOOKUP('Reported Performance Table'!D1122,'Master List'!$B$45:$D$143,3,FALSE)="","No",VLOOKUP('Reported Performance Table'!D1122,'Master List'!$B$45:$D$143,3,FALSE))</f>
        <v>#N/A</v>
      </c>
      <c r="J1122" s="178" t="str">
        <f>IF('Reported Performance Table'!D1122="","",
  IF('Reported Performance Table'!E1122="Yes",
   IF('Reported Performance Table'!F1122="Premium","Premium_LUNA_CCT","LUNA_CCT"),
   IF('Reported Performance Table'!B1122="Outdoor Luminaires",
    IF(OR('Reported Performance Table'!D1122="Fuel Pump Canopy Luminaires",'Reported Performance Table'!D1122="Sports Lighting"),
     IF('Reported Performance Table'!F1122="Premium","Premium_Sports_and_Fuel_Pump_CCT", "Sports_and_Fuel_Pump_CCT"),
     IF('Reported Performance Table'!F1122="Premium","Premium_Outdoor_CCT","Outdoor_CCT")),
    IF('Reported Performance Table'!F1122="Premium","Premium_CCT","Reported_CCT"))))</f>
        <v/>
      </c>
      <c r="K1122" t="str">
        <f>IF('Reported Performance Table'!D1122="","",IF(J1122="LUNA_CCT",VLOOKUP('Reported Performance Table'!D1122,'Master List'!$B$45:$E$143,4,FALSE),"Reported_BUG"))</f>
        <v/>
      </c>
      <c r="L1122" t="str">
        <f>IF('Reported Performance Table'!D1122="","",IF(AND('Reported Performance Table'!$E1122="Yes",OR('Reported Performance Table'!$D1122='Master List'!$B$45,'Reported Performance Table'!$D1122='Master List'!$B$46,'Reported Performance Table'!$D1122='Master List'!$B$47,'Reported Performance Table'!$D1122='Master List'!$B$49,'Reported Performance Table'!$D1122='Master List'!$B$51,'Reported Performance Table'!$D1122='Master List'!$B$115,'Reported Performance Table'!$D1122='Master List'!$B$118,'Reported Performance Table'!$D1122='Master List'!$B$142)),"LUNA_Dimming","Dimming_Capability_and_Range"))</f>
        <v/>
      </c>
    </row>
    <row r="1123" spans="1:12" x14ac:dyDescent="0.25">
      <c r="A1123" s="54">
        <v>1130</v>
      </c>
      <c r="B1123" s="55"/>
      <c r="D1123" s="21" t="e">
        <f>VLOOKUP('Reported Performance Table'!C1123,'Master List'!$B$22:$C$41,2,FALSE)</f>
        <v>#N/A</v>
      </c>
      <c r="E1123" t="e">
        <f>VLOOKUP('Reported Performance Table'!D1123,'Master List'!$B$45:$C$143,2,FALSE)</f>
        <v>#N/A</v>
      </c>
      <c r="F1123" t="e">
        <f>VLOOKUP('Reported Performance Table'!C1123,'Master List'!$B$22:$D$42,3,FALSE)</f>
        <v>#N/A</v>
      </c>
      <c r="G1123" s="100" t="e">
        <f>VLOOKUP('Reported Performance Table'!B1123,'Master List'!$B$11:$D$19,3,FALSE)</f>
        <v>#N/A</v>
      </c>
      <c r="H1123" t="e">
        <f t="shared" si="17"/>
        <v>#N/A</v>
      </c>
      <c r="I1123" t="e">
        <f>IF(VLOOKUP('Reported Performance Table'!D1123,'Master List'!$B$45:$D$143,3,FALSE)="","No",VLOOKUP('Reported Performance Table'!D1123,'Master List'!$B$45:$D$143,3,FALSE))</f>
        <v>#N/A</v>
      </c>
      <c r="J1123" s="178" t="str">
        <f>IF('Reported Performance Table'!D1123="","",
  IF('Reported Performance Table'!E1123="Yes",
   IF('Reported Performance Table'!F1123="Premium","Premium_LUNA_CCT","LUNA_CCT"),
   IF('Reported Performance Table'!B1123="Outdoor Luminaires",
    IF(OR('Reported Performance Table'!D1123="Fuel Pump Canopy Luminaires",'Reported Performance Table'!D1123="Sports Lighting"),
     IF('Reported Performance Table'!F1123="Premium","Premium_Sports_and_Fuel_Pump_CCT", "Sports_and_Fuel_Pump_CCT"),
     IF('Reported Performance Table'!F1123="Premium","Premium_Outdoor_CCT","Outdoor_CCT")),
    IF('Reported Performance Table'!F1123="Premium","Premium_CCT","Reported_CCT"))))</f>
        <v/>
      </c>
      <c r="K1123" t="str">
        <f>IF('Reported Performance Table'!D1123="","",IF(J1123="LUNA_CCT",VLOOKUP('Reported Performance Table'!D1123,'Master List'!$B$45:$E$143,4,FALSE),"Reported_BUG"))</f>
        <v/>
      </c>
      <c r="L1123" t="str">
        <f>IF('Reported Performance Table'!D1123="","",IF(AND('Reported Performance Table'!$E1123="Yes",OR('Reported Performance Table'!$D1123='Master List'!$B$45,'Reported Performance Table'!$D1123='Master List'!$B$46,'Reported Performance Table'!$D1123='Master List'!$B$47,'Reported Performance Table'!$D1123='Master List'!$B$49,'Reported Performance Table'!$D1123='Master List'!$B$51,'Reported Performance Table'!$D1123='Master List'!$B$115,'Reported Performance Table'!$D1123='Master List'!$B$118,'Reported Performance Table'!$D1123='Master List'!$B$142)),"LUNA_Dimming","Dimming_Capability_and_Range"))</f>
        <v/>
      </c>
    </row>
    <row r="1124" spans="1:12" x14ac:dyDescent="0.25">
      <c r="A1124" s="54">
        <v>1131</v>
      </c>
      <c r="B1124" s="55"/>
      <c r="D1124" s="21" t="e">
        <f>VLOOKUP('Reported Performance Table'!C1124,'Master List'!$B$22:$C$41,2,FALSE)</f>
        <v>#N/A</v>
      </c>
      <c r="E1124" t="e">
        <f>VLOOKUP('Reported Performance Table'!D1124,'Master List'!$B$45:$C$143,2,FALSE)</f>
        <v>#N/A</v>
      </c>
      <c r="F1124" t="e">
        <f>VLOOKUP('Reported Performance Table'!C1124,'Master List'!$B$22:$D$42,3,FALSE)</f>
        <v>#N/A</v>
      </c>
      <c r="G1124" s="100" t="e">
        <f>VLOOKUP('Reported Performance Table'!B1124,'Master List'!$B$11:$D$19,3,FALSE)</f>
        <v>#N/A</v>
      </c>
      <c r="H1124" t="e">
        <f t="shared" si="17"/>
        <v>#N/A</v>
      </c>
      <c r="I1124" t="e">
        <f>IF(VLOOKUP('Reported Performance Table'!D1124,'Master List'!$B$45:$D$143,3,FALSE)="","No",VLOOKUP('Reported Performance Table'!D1124,'Master List'!$B$45:$D$143,3,FALSE))</f>
        <v>#N/A</v>
      </c>
      <c r="J1124" s="178" t="str">
        <f>IF('Reported Performance Table'!D1124="","",
  IF('Reported Performance Table'!E1124="Yes",
   IF('Reported Performance Table'!F1124="Premium","Premium_LUNA_CCT","LUNA_CCT"),
   IF('Reported Performance Table'!B1124="Outdoor Luminaires",
    IF(OR('Reported Performance Table'!D1124="Fuel Pump Canopy Luminaires",'Reported Performance Table'!D1124="Sports Lighting"),
     IF('Reported Performance Table'!F1124="Premium","Premium_Sports_and_Fuel_Pump_CCT", "Sports_and_Fuel_Pump_CCT"),
     IF('Reported Performance Table'!F1124="Premium","Premium_Outdoor_CCT","Outdoor_CCT")),
    IF('Reported Performance Table'!F1124="Premium","Premium_CCT","Reported_CCT"))))</f>
        <v/>
      </c>
      <c r="K1124" t="str">
        <f>IF('Reported Performance Table'!D1124="","",IF(J1124="LUNA_CCT",VLOOKUP('Reported Performance Table'!D1124,'Master List'!$B$45:$E$143,4,FALSE),"Reported_BUG"))</f>
        <v/>
      </c>
      <c r="L1124" t="str">
        <f>IF('Reported Performance Table'!D1124="","",IF(AND('Reported Performance Table'!$E1124="Yes",OR('Reported Performance Table'!$D1124='Master List'!$B$45,'Reported Performance Table'!$D1124='Master List'!$B$46,'Reported Performance Table'!$D1124='Master List'!$B$47,'Reported Performance Table'!$D1124='Master List'!$B$49,'Reported Performance Table'!$D1124='Master List'!$B$51,'Reported Performance Table'!$D1124='Master List'!$B$115,'Reported Performance Table'!$D1124='Master List'!$B$118,'Reported Performance Table'!$D1124='Master List'!$B$142)),"LUNA_Dimming","Dimming_Capability_and_Range"))</f>
        <v/>
      </c>
    </row>
    <row r="1125" spans="1:12" x14ac:dyDescent="0.25">
      <c r="A1125" s="54">
        <v>1132</v>
      </c>
      <c r="B1125" s="55"/>
      <c r="D1125" s="21" t="e">
        <f>VLOOKUP('Reported Performance Table'!C1125,'Master List'!$B$22:$C$41,2,FALSE)</f>
        <v>#N/A</v>
      </c>
      <c r="E1125" t="e">
        <f>VLOOKUP('Reported Performance Table'!D1125,'Master List'!$B$45:$C$143,2,FALSE)</f>
        <v>#N/A</v>
      </c>
      <c r="F1125" t="e">
        <f>VLOOKUP('Reported Performance Table'!C1125,'Master List'!$B$22:$D$42,3,FALSE)</f>
        <v>#N/A</v>
      </c>
      <c r="G1125" s="100" t="e">
        <f>VLOOKUP('Reported Performance Table'!B1125,'Master List'!$B$11:$D$19,3,FALSE)</f>
        <v>#N/A</v>
      </c>
      <c r="H1125" t="e">
        <f t="shared" si="17"/>
        <v>#N/A</v>
      </c>
      <c r="I1125" t="e">
        <f>IF(VLOOKUP('Reported Performance Table'!D1125,'Master List'!$B$45:$D$143,3,FALSE)="","No",VLOOKUP('Reported Performance Table'!D1125,'Master List'!$B$45:$D$143,3,FALSE))</f>
        <v>#N/A</v>
      </c>
      <c r="J1125" s="178" t="str">
        <f>IF('Reported Performance Table'!D1125="","",
  IF('Reported Performance Table'!E1125="Yes",
   IF('Reported Performance Table'!F1125="Premium","Premium_LUNA_CCT","LUNA_CCT"),
   IF('Reported Performance Table'!B1125="Outdoor Luminaires",
    IF(OR('Reported Performance Table'!D1125="Fuel Pump Canopy Luminaires",'Reported Performance Table'!D1125="Sports Lighting"),
     IF('Reported Performance Table'!F1125="Premium","Premium_Sports_and_Fuel_Pump_CCT", "Sports_and_Fuel_Pump_CCT"),
     IF('Reported Performance Table'!F1125="Premium","Premium_Outdoor_CCT","Outdoor_CCT")),
    IF('Reported Performance Table'!F1125="Premium","Premium_CCT","Reported_CCT"))))</f>
        <v/>
      </c>
      <c r="K1125" t="str">
        <f>IF('Reported Performance Table'!D1125="","",IF(J1125="LUNA_CCT",VLOOKUP('Reported Performance Table'!D1125,'Master List'!$B$45:$E$143,4,FALSE),"Reported_BUG"))</f>
        <v/>
      </c>
      <c r="L1125" t="str">
        <f>IF('Reported Performance Table'!D1125="","",IF(AND('Reported Performance Table'!$E1125="Yes",OR('Reported Performance Table'!$D1125='Master List'!$B$45,'Reported Performance Table'!$D1125='Master List'!$B$46,'Reported Performance Table'!$D1125='Master List'!$B$47,'Reported Performance Table'!$D1125='Master List'!$B$49,'Reported Performance Table'!$D1125='Master List'!$B$51,'Reported Performance Table'!$D1125='Master List'!$B$115,'Reported Performance Table'!$D1125='Master List'!$B$118,'Reported Performance Table'!$D1125='Master List'!$B$142)),"LUNA_Dimming","Dimming_Capability_and_Range"))</f>
        <v/>
      </c>
    </row>
    <row r="1126" spans="1:12" x14ac:dyDescent="0.25">
      <c r="A1126" s="54">
        <v>1133</v>
      </c>
      <c r="B1126" s="55"/>
      <c r="D1126" s="21" t="e">
        <f>VLOOKUP('Reported Performance Table'!C1126,'Master List'!$B$22:$C$41,2,FALSE)</f>
        <v>#N/A</v>
      </c>
      <c r="E1126" t="e">
        <f>VLOOKUP('Reported Performance Table'!D1126,'Master List'!$B$45:$C$143,2,FALSE)</f>
        <v>#N/A</v>
      </c>
      <c r="F1126" t="e">
        <f>VLOOKUP('Reported Performance Table'!C1126,'Master List'!$B$22:$D$42,3,FALSE)</f>
        <v>#N/A</v>
      </c>
      <c r="G1126" s="100" t="e">
        <f>VLOOKUP('Reported Performance Table'!B1126,'Master List'!$B$11:$D$19,3,FALSE)</f>
        <v>#N/A</v>
      </c>
      <c r="H1126" t="e">
        <f t="shared" si="17"/>
        <v>#N/A</v>
      </c>
      <c r="I1126" t="e">
        <f>IF(VLOOKUP('Reported Performance Table'!D1126,'Master List'!$B$45:$D$143,3,FALSE)="","No",VLOOKUP('Reported Performance Table'!D1126,'Master List'!$B$45:$D$143,3,FALSE))</f>
        <v>#N/A</v>
      </c>
      <c r="J1126" s="178" t="str">
        <f>IF('Reported Performance Table'!D1126="","",
  IF('Reported Performance Table'!E1126="Yes",
   IF('Reported Performance Table'!F1126="Premium","Premium_LUNA_CCT","LUNA_CCT"),
   IF('Reported Performance Table'!B1126="Outdoor Luminaires",
    IF(OR('Reported Performance Table'!D1126="Fuel Pump Canopy Luminaires",'Reported Performance Table'!D1126="Sports Lighting"),
     IF('Reported Performance Table'!F1126="Premium","Premium_Sports_and_Fuel_Pump_CCT", "Sports_and_Fuel_Pump_CCT"),
     IF('Reported Performance Table'!F1126="Premium","Premium_Outdoor_CCT","Outdoor_CCT")),
    IF('Reported Performance Table'!F1126="Premium","Premium_CCT","Reported_CCT"))))</f>
        <v/>
      </c>
      <c r="K1126" t="str">
        <f>IF('Reported Performance Table'!D1126="","",IF(J1126="LUNA_CCT",VLOOKUP('Reported Performance Table'!D1126,'Master List'!$B$45:$E$143,4,FALSE),"Reported_BUG"))</f>
        <v/>
      </c>
      <c r="L1126" t="str">
        <f>IF('Reported Performance Table'!D1126="","",IF(AND('Reported Performance Table'!$E1126="Yes",OR('Reported Performance Table'!$D1126='Master List'!$B$45,'Reported Performance Table'!$D1126='Master List'!$B$46,'Reported Performance Table'!$D1126='Master List'!$B$47,'Reported Performance Table'!$D1126='Master List'!$B$49,'Reported Performance Table'!$D1126='Master List'!$B$51,'Reported Performance Table'!$D1126='Master List'!$B$115,'Reported Performance Table'!$D1126='Master List'!$B$118,'Reported Performance Table'!$D1126='Master List'!$B$142)),"LUNA_Dimming","Dimming_Capability_and_Range"))</f>
        <v/>
      </c>
    </row>
    <row r="1127" spans="1:12" x14ac:dyDescent="0.25">
      <c r="A1127" s="54">
        <v>1134</v>
      </c>
      <c r="B1127" s="55"/>
      <c r="D1127" s="21" t="e">
        <f>VLOOKUP('Reported Performance Table'!C1127,'Master List'!$B$22:$C$41,2,FALSE)</f>
        <v>#N/A</v>
      </c>
      <c r="E1127" t="e">
        <f>VLOOKUP('Reported Performance Table'!D1127,'Master List'!$B$45:$C$143,2,FALSE)</f>
        <v>#N/A</v>
      </c>
      <c r="F1127" t="e">
        <f>VLOOKUP('Reported Performance Table'!C1127,'Master List'!$B$22:$D$42,3,FALSE)</f>
        <v>#N/A</v>
      </c>
      <c r="G1127" s="100" t="e">
        <f>VLOOKUP('Reported Performance Table'!B1127,'Master List'!$B$11:$D$19,3,FALSE)</f>
        <v>#N/A</v>
      </c>
      <c r="H1127" t="e">
        <f t="shared" si="17"/>
        <v>#N/A</v>
      </c>
      <c r="I1127" t="e">
        <f>IF(VLOOKUP('Reported Performance Table'!D1127,'Master List'!$B$45:$D$143,3,FALSE)="","No",VLOOKUP('Reported Performance Table'!D1127,'Master List'!$B$45:$D$143,3,FALSE))</f>
        <v>#N/A</v>
      </c>
      <c r="J1127" s="178" t="str">
        <f>IF('Reported Performance Table'!D1127="","",
  IF('Reported Performance Table'!E1127="Yes",
   IF('Reported Performance Table'!F1127="Premium","Premium_LUNA_CCT","LUNA_CCT"),
   IF('Reported Performance Table'!B1127="Outdoor Luminaires",
    IF(OR('Reported Performance Table'!D1127="Fuel Pump Canopy Luminaires",'Reported Performance Table'!D1127="Sports Lighting"),
     IF('Reported Performance Table'!F1127="Premium","Premium_Sports_and_Fuel_Pump_CCT", "Sports_and_Fuel_Pump_CCT"),
     IF('Reported Performance Table'!F1127="Premium","Premium_Outdoor_CCT","Outdoor_CCT")),
    IF('Reported Performance Table'!F1127="Premium","Premium_CCT","Reported_CCT"))))</f>
        <v/>
      </c>
      <c r="K1127" t="str">
        <f>IF('Reported Performance Table'!D1127="","",IF(J1127="LUNA_CCT",VLOOKUP('Reported Performance Table'!D1127,'Master List'!$B$45:$E$143,4,FALSE),"Reported_BUG"))</f>
        <v/>
      </c>
      <c r="L1127" t="str">
        <f>IF('Reported Performance Table'!D1127="","",IF(AND('Reported Performance Table'!$E1127="Yes",OR('Reported Performance Table'!$D1127='Master List'!$B$45,'Reported Performance Table'!$D1127='Master List'!$B$46,'Reported Performance Table'!$D1127='Master List'!$B$47,'Reported Performance Table'!$D1127='Master List'!$B$49,'Reported Performance Table'!$D1127='Master List'!$B$51,'Reported Performance Table'!$D1127='Master List'!$B$115,'Reported Performance Table'!$D1127='Master List'!$B$118,'Reported Performance Table'!$D1127='Master List'!$B$142)),"LUNA_Dimming","Dimming_Capability_and_Range"))</f>
        <v/>
      </c>
    </row>
    <row r="1128" spans="1:12" x14ac:dyDescent="0.25">
      <c r="A1128" s="54">
        <v>1135</v>
      </c>
      <c r="B1128" s="55"/>
      <c r="D1128" s="21" t="e">
        <f>VLOOKUP('Reported Performance Table'!C1128,'Master List'!$B$22:$C$41,2,FALSE)</f>
        <v>#N/A</v>
      </c>
      <c r="E1128" t="e">
        <f>VLOOKUP('Reported Performance Table'!D1128,'Master List'!$B$45:$C$143,2,FALSE)</f>
        <v>#N/A</v>
      </c>
      <c r="F1128" t="e">
        <f>VLOOKUP('Reported Performance Table'!C1128,'Master List'!$B$22:$D$42,3,FALSE)</f>
        <v>#N/A</v>
      </c>
      <c r="G1128" s="100" t="e">
        <f>VLOOKUP('Reported Performance Table'!B1128,'Master List'!$B$11:$D$19,3,FALSE)</f>
        <v>#N/A</v>
      </c>
      <c r="H1128" t="e">
        <f t="shared" si="17"/>
        <v>#N/A</v>
      </c>
      <c r="I1128" t="e">
        <f>IF(VLOOKUP('Reported Performance Table'!D1128,'Master List'!$B$45:$D$143,3,FALSE)="","No",VLOOKUP('Reported Performance Table'!D1128,'Master List'!$B$45:$D$143,3,FALSE))</f>
        <v>#N/A</v>
      </c>
      <c r="J1128" s="178" t="str">
        <f>IF('Reported Performance Table'!D1128="","",
  IF('Reported Performance Table'!E1128="Yes",
   IF('Reported Performance Table'!F1128="Premium","Premium_LUNA_CCT","LUNA_CCT"),
   IF('Reported Performance Table'!B1128="Outdoor Luminaires",
    IF(OR('Reported Performance Table'!D1128="Fuel Pump Canopy Luminaires",'Reported Performance Table'!D1128="Sports Lighting"),
     IF('Reported Performance Table'!F1128="Premium","Premium_Sports_and_Fuel_Pump_CCT", "Sports_and_Fuel_Pump_CCT"),
     IF('Reported Performance Table'!F1128="Premium","Premium_Outdoor_CCT","Outdoor_CCT")),
    IF('Reported Performance Table'!F1128="Premium","Premium_CCT","Reported_CCT"))))</f>
        <v/>
      </c>
      <c r="K1128" t="str">
        <f>IF('Reported Performance Table'!D1128="","",IF(J1128="LUNA_CCT",VLOOKUP('Reported Performance Table'!D1128,'Master List'!$B$45:$E$143,4,FALSE),"Reported_BUG"))</f>
        <v/>
      </c>
      <c r="L1128" t="str">
        <f>IF('Reported Performance Table'!D1128="","",IF(AND('Reported Performance Table'!$E1128="Yes",OR('Reported Performance Table'!$D1128='Master List'!$B$45,'Reported Performance Table'!$D1128='Master List'!$B$46,'Reported Performance Table'!$D1128='Master List'!$B$47,'Reported Performance Table'!$D1128='Master List'!$B$49,'Reported Performance Table'!$D1128='Master List'!$B$51,'Reported Performance Table'!$D1128='Master List'!$B$115,'Reported Performance Table'!$D1128='Master List'!$B$118,'Reported Performance Table'!$D1128='Master List'!$B$142)),"LUNA_Dimming","Dimming_Capability_and_Range"))</f>
        <v/>
      </c>
    </row>
    <row r="1129" spans="1:12" x14ac:dyDescent="0.25">
      <c r="A1129" s="54">
        <v>1136</v>
      </c>
      <c r="B1129" s="55"/>
      <c r="D1129" s="21" t="e">
        <f>VLOOKUP('Reported Performance Table'!C1129,'Master List'!$B$22:$C$41,2,FALSE)</f>
        <v>#N/A</v>
      </c>
      <c r="E1129" t="e">
        <f>VLOOKUP('Reported Performance Table'!D1129,'Master List'!$B$45:$C$143,2,FALSE)</f>
        <v>#N/A</v>
      </c>
      <c r="F1129" t="e">
        <f>VLOOKUP('Reported Performance Table'!C1129,'Master List'!$B$22:$D$42,3,FALSE)</f>
        <v>#N/A</v>
      </c>
      <c r="G1129" s="100" t="e">
        <f>VLOOKUP('Reported Performance Table'!B1129,'Master List'!$B$11:$D$19,3,FALSE)</f>
        <v>#N/A</v>
      </c>
      <c r="H1129" t="e">
        <f t="shared" si="17"/>
        <v>#N/A</v>
      </c>
      <c r="I1129" t="e">
        <f>IF(VLOOKUP('Reported Performance Table'!D1129,'Master List'!$B$45:$D$143,3,FALSE)="","No",VLOOKUP('Reported Performance Table'!D1129,'Master List'!$B$45:$D$143,3,FALSE))</f>
        <v>#N/A</v>
      </c>
      <c r="J1129" s="178" t="str">
        <f>IF('Reported Performance Table'!D1129="","",
  IF('Reported Performance Table'!E1129="Yes",
   IF('Reported Performance Table'!F1129="Premium","Premium_LUNA_CCT","LUNA_CCT"),
   IF('Reported Performance Table'!B1129="Outdoor Luminaires",
    IF(OR('Reported Performance Table'!D1129="Fuel Pump Canopy Luminaires",'Reported Performance Table'!D1129="Sports Lighting"),
     IF('Reported Performance Table'!F1129="Premium","Premium_Sports_and_Fuel_Pump_CCT", "Sports_and_Fuel_Pump_CCT"),
     IF('Reported Performance Table'!F1129="Premium","Premium_Outdoor_CCT","Outdoor_CCT")),
    IF('Reported Performance Table'!F1129="Premium","Premium_CCT","Reported_CCT"))))</f>
        <v/>
      </c>
      <c r="K1129" t="str">
        <f>IF('Reported Performance Table'!D1129="","",IF(J1129="LUNA_CCT",VLOOKUP('Reported Performance Table'!D1129,'Master List'!$B$45:$E$143,4,FALSE),"Reported_BUG"))</f>
        <v/>
      </c>
      <c r="L1129" t="str">
        <f>IF('Reported Performance Table'!D1129="","",IF(AND('Reported Performance Table'!$E1129="Yes",OR('Reported Performance Table'!$D1129='Master List'!$B$45,'Reported Performance Table'!$D1129='Master List'!$B$46,'Reported Performance Table'!$D1129='Master List'!$B$47,'Reported Performance Table'!$D1129='Master List'!$B$49,'Reported Performance Table'!$D1129='Master List'!$B$51,'Reported Performance Table'!$D1129='Master List'!$B$115,'Reported Performance Table'!$D1129='Master List'!$B$118,'Reported Performance Table'!$D1129='Master List'!$B$142)),"LUNA_Dimming","Dimming_Capability_and_Range"))</f>
        <v/>
      </c>
    </row>
    <row r="1130" spans="1:12" x14ac:dyDescent="0.25">
      <c r="A1130" s="54">
        <v>1137</v>
      </c>
      <c r="B1130" s="55"/>
      <c r="D1130" s="21" t="e">
        <f>VLOOKUP('Reported Performance Table'!C1130,'Master List'!$B$22:$C$41,2,FALSE)</f>
        <v>#N/A</v>
      </c>
      <c r="E1130" t="e">
        <f>VLOOKUP('Reported Performance Table'!D1130,'Master List'!$B$45:$C$143,2,FALSE)</f>
        <v>#N/A</v>
      </c>
      <c r="F1130" t="e">
        <f>VLOOKUP('Reported Performance Table'!C1130,'Master List'!$B$22:$D$42,3,FALSE)</f>
        <v>#N/A</v>
      </c>
      <c r="G1130" s="100" t="e">
        <f>VLOOKUP('Reported Performance Table'!B1130,'Master List'!$B$11:$D$19,3,FALSE)</f>
        <v>#N/A</v>
      </c>
      <c r="H1130" t="e">
        <f t="shared" si="17"/>
        <v>#N/A</v>
      </c>
      <c r="I1130" t="e">
        <f>IF(VLOOKUP('Reported Performance Table'!D1130,'Master List'!$B$45:$D$143,3,FALSE)="","No",VLOOKUP('Reported Performance Table'!D1130,'Master List'!$B$45:$D$143,3,FALSE))</f>
        <v>#N/A</v>
      </c>
      <c r="J1130" s="178" t="str">
        <f>IF('Reported Performance Table'!D1130="","",
  IF('Reported Performance Table'!E1130="Yes",
   IF('Reported Performance Table'!F1130="Premium","Premium_LUNA_CCT","LUNA_CCT"),
   IF('Reported Performance Table'!B1130="Outdoor Luminaires",
    IF(OR('Reported Performance Table'!D1130="Fuel Pump Canopy Luminaires",'Reported Performance Table'!D1130="Sports Lighting"),
     IF('Reported Performance Table'!F1130="Premium","Premium_Sports_and_Fuel_Pump_CCT", "Sports_and_Fuel_Pump_CCT"),
     IF('Reported Performance Table'!F1130="Premium","Premium_Outdoor_CCT","Outdoor_CCT")),
    IF('Reported Performance Table'!F1130="Premium","Premium_CCT","Reported_CCT"))))</f>
        <v/>
      </c>
      <c r="K1130" t="str">
        <f>IF('Reported Performance Table'!D1130="","",IF(J1130="LUNA_CCT",VLOOKUP('Reported Performance Table'!D1130,'Master List'!$B$45:$E$143,4,FALSE),"Reported_BUG"))</f>
        <v/>
      </c>
      <c r="L1130" t="str">
        <f>IF('Reported Performance Table'!D1130="","",IF(AND('Reported Performance Table'!$E1130="Yes",OR('Reported Performance Table'!$D1130='Master List'!$B$45,'Reported Performance Table'!$D1130='Master List'!$B$46,'Reported Performance Table'!$D1130='Master List'!$B$47,'Reported Performance Table'!$D1130='Master List'!$B$49,'Reported Performance Table'!$D1130='Master List'!$B$51,'Reported Performance Table'!$D1130='Master List'!$B$115,'Reported Performance Table'!$D1130='Master List'!$B$118,'Reported Performance Table'!$D1130='Master List'!$B$142)),"LUNA_Dimming","Dimming_Capability_and_Range"))</f>
        <v/>
      </c>
    </row>
    <row r="1131" spans="1:12" x14ac:dyDescent="0.25">
      <c r="A1131" s="54">
        <v>1138</v>
      </c>
      <c r="B1131" s="55"/>
      <c r="D1131" s="21" t="e">
        <f>VLOOKUP('Reported Performance Table'!C1131,'Master List'!$B$22:$C$41,2,FALSE)</f>
        <v>#N/A</v>
      </c>
      <c r="E1131" t="e">
        <f>VLOOKUP('Reported Performance Table'!D1131,'Master List'!$B$45:$C$143,2,FALSE)</f>
        <v>#N/A</v>
      </c>
      <c r="F1131" t="e">
        <f>VLOOKUP('Reported Performance Table'!C1131,'Master List'!$B$22:$D$42,3,FALSE)</f>
        <v>#N/A</v>
      </c>
      <c r="G1131" s="100" t="e">
        <f>VLOOKUP('Reported Performance Table'!B1131,'Master List'!$B$11:$D$19,3,FALSE)</f>
        <v>#N/A</v>
      </c>
      <c r="H1131" t="e">
        <f t="shared" si="17"/>
        <v>#N/A</v>
      </c>
      <c r="I1131" t="e">
        <f>IF(VLOOKUP('Reported Performance Table'!D1131,'Master List'!$B$45:$D$143,3,FALSE)="","No",VLOOKUP('Reported Performance Table'!D1131,'Master List'!$B$45:$D$143,3,FALSE))</f>
        <v>#N/A</v>
      </c>
      <c r="J1131" s="178" t="str">
        <f>IF('Reported Performance Table'!D1131="","",
  IF('Reported Performance Table'!E1131="Yes",
   IF('Reported Performance Table'!F1131="Premium","Premium_LUNA_CCT","LUNA_CCT"),
   IF('Reported Performance Table'!B1131="Outdoor Luminaires",
    IF(OR('Reported Performance Table'!D1131="Fuel Pump Canopy Luminaires",'Reported Performance Table'!D1131="Sports Lighting"),
     IF('Reported Performance Table'!F1131="Premium","Premium_Sports_and_Fuel_Pump_CCT", "Sports_and_Fuel_Pump_CCT"),
     IF('Reported Performance Table'!F1131="Premium","Premium_Outdoor_CCT","Outdoor_CCT")),
    IF('Reported Performance Table'!F1131="Premium","Premium_CCT","Reported_CCT"))))</f>
        <v/>
      </c>
      <c r="K1131" t="str">
        <f>IF('Reported Performance Table'!D1131="","",IF(J1131="LUNA_CCT",VLOOKUP('Reported Performance Table'!D1131,'Master List'!$B$45:$E$143,4,FALSE),"Reported_BUG"))</f>
        <v/>
      </c>
      <c r="L1131" t="str">
        <f>IF('Reported Performance Table'!D1131="","",IF(AND('Reported Performance Table'!$E1131="Yes",OR('Reported Performance Table'!$D1131='Master List'!$B$45,'Reported Performance Table'!$D1131='Master List'!$B$46,'Reported Performance Table'!$D1131='Master List'!$B$47,'Reported Performance Table'!$D1131='Master List'!$B$49,'Reported Performance Table'!$D1131='Master List'!$B$51,'Reported Performance Table'!$D1131='Master List'!$B$115,'Reported Performance Table'!$D1131='Master List'!$B$118,'Reported Performance Table'!$D1131='Master List'!$B$142)),"LUNA_Dimming","Dimming_Capability_and_Range"))</f>
        <v/>
      </c>
    </row>
    <row r="1132" spans="1:12" x14ac:dyDescent="0.25">
      <c r="A1132" s="54">
        <v>1139</v>
      </c>
      <c r="B1132" s="55"/>
      <c r="D1132" s="21" t="e">
        <f>VLOOKUP('Reported Performance Table'!C1132,'Master List'!$B$22:$C$41,2,FALSE)</f>
        <v>#N/A</v>
      </c>
      <c r="E1132" t="e">
        <f>VLOOKUP('Reported Performance Table'!D1132,'Master List'!$B$45:$C$143,2,FALSE)</f>
        <v>#N/A</v>
      </c>
      <c r="F1132" t="e">
        <f>VLOOKUP('Reported Performance Table'!C1132,'Master List'!$B$22:$D$42,3,FALSE)</f>
        <v>#N/A</v>
      </c>
      <c r="G1132" s="100" t="e">
        <f>VLOOKUP('Reported Performance Table'!B1132,'Master List'!$B$11:$D$19,3,FALSE)</f>
        <v>#N/A</v>
      </c>
      <c r="H1132" t="e">
        <f t="shared" si="17"/>
        <v>#N/A</v>
      </c>
      <c r="I1132" t="e">
        <f>IF(VLOOKUP('Reported Performance Table'!D1132,'Master List'!$B$45:$D$143,3,FALSE)="","No",VLOOKUP('Reported Performance Table'!D1132,'Master List'!$B$45:$D$143,3,FALSE))</f>
        <v>#N/A</v>
      </c>
      <c r="J1132" s="178" t="str">
        <f>IF('Reported Performance Table'!D1132="","",
  IF('Reported Performance Table'!E1132="Yes",
   IF('Reported Performance Table'!F1132="Premium","Premium_LUNA_CCT","LUNA_CCT"),
   IF('Reported Performance Table'!B1132="Outdoor Luminaires",
    IF(OR('Reported Performance Table'!D1132="Fuel Pump Canopy Luminaires",'Reported Performance Table'!D1132="Sports Lighting"),
     IF('Reported Performance Table'!F1132="Premium","Premium_Sports_and_Fuel_Pump_CCT", "Sports_and_Fuel_Pump_CCT"),
     IF('Reported Performance Table'!F1132="Premium","Premium_Outdoor_CCT","Outdoor_CCT")),
    IF('Reported Performance Table'!F1132="Premium","Premium_CCT","Reported_CCT"))))</f>
        <v/>
      </c>
      <c r="K1132" t="str">
        <f>IF('Reported Performance Table'!D1132="","",IF(J1132="LUNA_CCT",VLOOKUP('Reported Performance Table'!D1132,'Master List'!$B$45:$E$143,4,FALSE),"Reported_BUG"))</f>
        <v/>
      </c>
      <c r="L1132" t="str">
        <f>IF('Reported Performance Table'!D1132="","",IF(AND('Reported Performance Table'!$E1132="Yes",OR('Reported Performance Table'!$D1132='Master List'!$B$45,'Reported Performance Table'!$D1132='Master List'!$B$46,'Reported Performance Table'!$D1132='Master List'!$B$47,'Reported Performance Table'!$D1132='Master List'!$B$49,'Reported Performance Table'!$D1132='Master List'!$B$51,'Reported Performance Table'!$D1132='Master List'!$B$115,'Reported Performance Table'!$D1132='Master List'!$B$118,'Reported Performance Table'!$D1132='Master List'!$B$142)),"LUNA_Dimming","Dimming_Capability_and_Range"))</f>
        <v/>
      </c>
    </row>
    <row r="1133" spans="1:12" x14ac:dyDescent="0.25">
      <c r="A1133" s="54">
        <v>1140</v>
      </c>
      <c r="B1133" s="55"/>
      <c r="D1133" s="21" t="e">
        <f>VLOOKUP('Reported Performance Table'!C1133,'Master List'!$B$22:$C$41,2,FALSE)</f>
        <v>#N/A</v>
      </c>
      <c r="E1133" t="e">
        <f>VLOOKUP('Reported Performance Table'!D1133,'Master List'!$B$45:$C$143,2,FALSE)</f>
        <v>#N/A</v>
      </c>
      <c r="F1133" t="e">
        <f>VLOOKUP('Reported Performance Table'!C1133,'Master List'!$B$22:$D$42,3,FALSE)</f>
        <v>#N/A</v>
      </c>
      <c r="G1133" s="100" t="e">
        <f>VLOOKUP('Reported Performance Table'!B1133,'Master List'!$B$11:$D$19,3,FALSE)</f>
        <v>#N/A</v>
      </c>
      <c r="H1133" t="e">
        <f t="shared" si="17"/>
        <v>#N/A</v>
      </c>
      <c r="I1133" t="e">
        <f>IF(VLOOKUP('Reported Performance Table'!D1133,'Master List'!$B$45:$D$143,3,FALSE)="","No",VLOOKUP('Reported Performance Table'!D1133,'Master List'!$B$45:$D$143,3,FALSE))</f>
        <v>#N/A</v>
      </c>
      <c r="J1133" s="178" t="str">
        <f>IF('Reported Performance Table'!D1133="","",
  IF('Reported Performance Table'!E1133="Yes",
   IF('Reported Performance Table'!F1133="Premium","Premium_LUNA_CCT","LUNA_CCT"),
   IF('Reported Performance Table'!B1133="Outdoor Luminaires",
    IF(OR('Reported Performance Table'!D1133="Fuel Pump Canopy Luminaires",'Reported Performance Table'!D1133="Sports Lighting"),
     IF('Reported Performance Table'!F1133="Premium","Premium_Sports_and_Fuel_Pump_CCT", "Sports_and_Fuel_Pump_CCT"),
     IF('Reported Performance Table'!F1133="Premium","Premium_Outdoor_CCT","Outdoor_CCT")),
    IF('Reported Performance Table'!F1133="Premium","Premium_CCT","Reported_CCT"))))</f>
        <v/>
      </c>
      <c r="K1133" t="str">
        <f>IF('Reported Performance Table'!D1133="","",IF(J1133="LUNA_CCT",VLOOKUP('Reported Performance Table'!D1133,'Master List'!$B$45:$E$143,4,FALSE),"Reported_BUG"))</f>
        <v/>
      </c>
      <c r="L1133" t="str">
        <f>IF('Reported Performance Table'!D1133="","",IF(AND('Reported Performance Table'!$E1133="Yes",OR('Reported Performance Table'!$D1133='Master List'!$B$45,'Reported Performance Table'!$D1133='Master List'!$B$46,'Reported Performance Table'!$D1133='Master List'!$B$47,'Reported Performance Table'!$D1133='Master List'!$B$49,'Reported Performance Table'!$D1133='Master List'!$B$51,'Reported Performance Table'!$D1133='Master List'!$B$115,'Reported Performance Table'!$D1133='Master List'!$B$118,'Reported Performance Table'!$D1133='Master List'!$B$142)),"LUNA_Dimming","Dimming_Capability_and_Range"))</f>
        <v/>
      </c>
    </row>
    <row r="1134" spans="1:12" x14ac:dyDescent="0.25">
      <c r="A1134" s="54">
        <v>1141</v>
      </c>
      <c r="B1134" s="55"/>
      <c r="D1134" s="21" t="e">
        <f>VLOOKUP('Reported Performance Table'!C1134,'Master List'!$B$22:$C$41,2,FALSE)</f>
        <v>#N/A</v>
      </c>
      <c r="E1134" t="e">
        <f>VLOOKUP('Reported Performance Table'!D1134,'Master List'!$B$45:$C$143,2,FALSE)</f>
        <v>#N/A</v>
      </c>
      <c r="F1134" t="e">
        <f>VLOOKUP('Reported Performance Table'!C1134,'Master List'!$B$22:$D$42,3,FALSE)</f>
        <v>#N/A</v>
      </c>
      <c r="G1134" s="100" t="e">
        <f>VLOOKUP('Reported Performance Table'!B1134,'Master List'!$B$11:$D$19,3,FALSE)</f>
        <v>#N/A</v>
      </c>
      <c r="H1134" t="e">
        <f t="shared" si="17"/>
        <v>#N/A</v>
      </c>
      <c r="I1134" t="e">
        <f>IF(VLOOKUP('Reported Performance Table'!D1134,'Master List'!$B$45:$D$143,3,FALSE)="","No",VLOOKUP('Reported Performance Table'!D1134,'Master List'!$B$45:$D$143,3,FALSE))</f>
        <v>#N/A</v>
      </c>
      <c r="J1134" s="178" t="str">
        <f>IF('Reported Performance Table'!D1134="","",
  IF('Reported Performance Table'!E1134="Yes",
   IF('Reported Performance Table'!F1134="Premium","Premium_LUNA_CCT","LUNA_CCT"),
   IF('Reported Performance Table'!B1134="Outdoor Luminaires",
    IF(OR('Reported Performance Table'!D1134="Fuel Pump Canopy Luminaires",'Reported Performance Table'!D1134="Sports Lighting"),
     IF('Reported Performance Table'!F1134="Premium","Premium_Sports_and_Fuel_Pump_CCT", "Sports_and_Fuel_Pump_CCT"),
     IF('Reported Performance Table'!F1134="Premium","Premium_Outdoor_CCT","Outdoor_CCT")),
    IF('Reported Performance Table'!F1134="Premium","Premium_CCT","Reported_CCT"))))</f>
        <v/>
      </c>
      <c r="K1134" t="str">
        <f>IF('Reported Performance Table'!D1134="","",IF(J1134="LUNA_CCT",VLOOKUP('Reported Performance Table'!D1134,'Master List'!$B$45:$E$143,4,FALSE),"Reported_BUG"))</f>
        <v/>
      </c>
      <c r="L1134" t="str">
        <f>IF('Reported Performance Table'!D1134="","",IF(AND('Reported Performance Table'!$E1134="Yes",OR('Reported Performance Table'!$D1134='Master List'!$B$45,'Reported Performance Table'!$D1134='Master List'!$B$46,'Reported Performance Table'!$D1134='Master List'!$B$47,'Reported Performance Table'!$D1134='Master List'!$B$49,'Reported Performance Table'!$D1134='Master List'!$B$51,'Reported Performance Table'!$D1134='Master List'!$B$115,'Reported Performance Table'!$D1134='Master List'!$B$118,'Reported Performance Table'!$D1134='Master List'!$B$142)),"LUNA_Dimming","Dimming_Capability_and_Range"))</f>
        <v/>
      </c>
    </row>
    <row r="1135" spans="1:12" x14ac:dyDescent="0.25">
      <c r="A1135" s="54">
        <v>1142</v>
      </c>
      <c r="B1135" s="55"/>
      <c r="D1135" s="21" t="e">
        <f>VLOOKUP('Reported Performance Table'!C1135,'Master List'!$B$22:$C$41,2,FALSE)</f>
        <v>#N/A</v>
      </c>
      <c r="E1135" t="e">
        <f>VLOOKUP('Reported Performance Table'!D1135,'Master List'!$B$45:$C$143,2,FALSE)</f>
        <v>#N/A</v>
      </c>
      <c r="F1135" t="e">
        <f>VLOOKUP('Reported Performance Table'!C1135,'Master List'!$B$22:$D$42,3,FALSE)</f>
        <v>#N/A</v>
      </c>
      <c r="G1135" s="100" t="e">
        <f>VLOOKUP('Reported Performance Table'!B1135,'Master List'!$B$11:$D$19,3,FALSE)</f>
        <v>#N/A</v>
      </c>
      <c r="H1135" t="e">
        <f t="shared" si="17"/>
        <v>#N/A</v>
      </c>
      <c r="I1135" t="e">
        <f>IF(VLOOKUP('Reported Performance Table'!D1135,'Master List'!$B$45:$D$143,3,FALSE)="","No",VLOOKUP('Reported Performance Table'!D1135,'Master List'!$B$45:$D$143,3,FALSE))</f>
        <v>#N/A</v>
      </c>
      <c r="J1135" s="178" t="str">
        <f>IF('Reported Performance Table'!D1135="","",
  IF('Reported Performance Table'!E1135="Yes",
   IF('Reported Performance Table'!F1135="Premium","Premium_LUNA_CCT","LUNA_CCT"),
   IF('Reported Performance Table'!B1135="Outdoor Luminaires",
    IF(OR('Reported Performance Table'!D1135="Fuel Pump Canopy Luminaires",'Reported Performance Table'!D1135="Sports Lighting"),
     IF('Reported Performance Table'!F1135="Premium","Premium_Sports_and_Fuel_Pump_CCT", "Sports_and_Fuel_Pump_CCT"),
     IF('Reported Performance Table'!F1135="Premium","Premium_Outdoor_CCT","Outdoor_CCT")),
    IF('Reported Performance Table'!F1135="Premium","Premium_CCT","Reported_CCT"))))</f>
        <v/>
      </c>
      <c r="K1135" t="str">
        <f>IF('Reported Performance Table'!D1135="","",IF(J1135="LUNA_CCT",VLOOKUP('Reported Performance Table'!D1135,'Master List'!$B$45:$E$143,4,FALSE),"Reported_BUG"))</f>
        <v/>
      </c>
      <c r="L1135" t="str">
        <f>IF('Reported Performance Table'!D1135="","",IF(AND('Reported Performance Table'!$E1135="Yes",OR('Reported Performance Table'!$D1135='Master List'!$B$45,'Reported Performance Table'!$D1135='Master List'!$B$46,'Reported Performance Table'!$D1135='Master List'!$B$47,'Reported Performance Table'!$D1135='Master List'!$B$49,'Reported Performance Table'!$D1135='Master List'!$B$51,'Reported Performance Table'!$D1135='Master List'!$B$115,'Reported Performance Table'!$D1135='Master List'!$B$118,'Reported Performance Table'!$D1135='Master List'!$B$142)),"LUNA_Dimming","Dimming_Capability_and_Range"))</f>
        <v/>
      </c>
    </row>
    <row r="1136" spans="1:12" x14ac:dyDescent="0.25">
      <c r="A1136" s="54">
        <v>1143</v>
      </c>
      <c r="B1136" s="55"/>
      <c r="D1136" s="21" t="e">
        <f>VLOOKUP('Reported Performance Table'!C1136,'Master List'!$B$22:$C$41,2,FALSE)</f>
        <v>#N/A</v>
      </c>
      <c r="E1136" t="e">
        <f>VLOOKUP('Reported Performance Table'!D1136,'Master List'!$B$45:$C$143,2,FALSE)</f>
        <v>#N/A</v>
      </c>
      <c r="F1136" t="e">
        <f>VLOOKUP('Reported Performance Table'!C1136,'Master List'!$B$22:$D$42,3,FALSE)</f>
        <v>#N/A</v>
      </c>
      <c r="G1136" s="100" t="e">
        <f>VLOOKUP('Reported Performance Table'!B1136,'Master List'!$B$11:$D$19,3,FALSE)</f>
        <v>#N/A</v>
      </c>
      <c r="H1136" t="e">
        <f t="shared" si="17"/>
        <v>#N/A</v>
      </c>
      <c r="I1136" t="e">
        <f>IF(VLOOKUP('Reported Performance Table'!D1136,'Master List'!$B$45:$D$143,3,FALSE)="","No",VLOOKUP('Reported Performance Table'!D1136,'Master List'!$B$45:$D$143,3,FALSE))</f>
        <v>#N/A</v>
      </c>
      <c r="J1136" s="178" t="str">
        <f>IF('Reported Performance Table'!D1136="","",
  IF('Reported Performance Table'!E1136="Yes",
   IF('Reported Performance Table'!F1136="Premium","Premium_LUNA_CCT","LUNA_CCT"),
   IF('Reported Performance Table'!B1136="Outdoor Luminaires",
    IF(OR('Reported Performance Table'!D1136="Fuel Pump Canopy Luminaires",'Reported Performance Table'!D1136="Sports Lighting"),
     IF('Reported Performance Table'!F1136="Premium","Premium_Sports_and_Fuel_Pump_CCT", "Sports_and_Fuel_Pump_CCT"),
     IF('Reported Performance Table'!F1136="Premium","Premium_Outdoor_CCT","Outdoor_CCT")),
    IF('Reported Performance Table'!F1136="Premium","Premium_CCT","Reported_CCT"))))</f>
        <v/>
      </c>
      <c r="K1136" t="str">
        <f>IF('Reported Performance Table'!D1136="","",IF(J1136="LUNA_CCT",VLOOKUP('Reported Performance Table'!D1136,'Master List'!$B$45:$E$143,4,FALSE),"Reported_BUG"))</f>
        <v/>
      </c>
      <c r="L1136" t="str">
        <f>IF('Reported Performance Table'!D1136="","",IF(AND('Reported Performance Table'!$E1136="Yes",OR('Reported Performance Table'!$D1136='Master List'!$B$45,'Reported Performance Table'!$D1136='Master List'!$B$46,'Reported Performance Table'!$D1136='Master List'!$B$47,'Reported Performance Table'!$D1136='Master List'!$B$49,'Reported Performance Table'!$D1136='Master List'!$B$51,'Reported Performance Table'!$D1136='Master List'!$B$115,'Reported Performance Table'!$D1136='Master List'!$B$118,'Reported Performance Table'!$D1136='Master List'!$B$142)),"LUNA_Dimming","Dimming_Capability_and_Range"))</f>
        <v/>
      </c>
    </row>
    <row r="1137" spans="1:12" x14ac:dyDescent="0.25">
      <c r="A1137" s="54">
        <v>1144</v>
      </c>
      <c r="B1137" s="55"/>
      <c r="D1137" s="21" t="e">
        <f>VLOOKUP('Reported Performance Table'!C1137,'Master List'!$B$22:$C$41,2,FALSE)</f>
        <v>#N/A</v>
      </c>
      <c r="E1137" t="e">
        <f>VLOOKUP('Reported Performance Table'!D1137,'Master List'!$B$45:$C$143,2,FALSE)</f>
        <v>#N/A</v>
      </c>
      <c r="F1137" t="e">
        <f>VLOOKUP('Reported Performance Table'!C1137,'Master List'!$B$22:$D$42,3,FALSE)</f>
        <v>#N/A</v>
      </c>
      <c r="G1137" s="100" t="e">
        <f>VLOOKUP('Reported Performance Table'!B1137,'Master List'!$B$11:$D$19,3,FALSE)</f>
        <v>#N/A</v>
      </c>
      <c r="H1137" t="e">
        <f t="shared" si="17"/>
        <v>#N/A</v>
      </c>
      <c r="I1137" t="e">
        <f>IF(VLOOKUP('Reported Performance Table'!D1137,'Master List'!$B$45:$D$143,3,FALSE)="","No",VLOOKUP('Reported Performance Table'!D1137,'Master List'!$B$45:$D$143,3,FALSE))</f>
        <v>#N/A</v>
      </c>
      <c r="J1137" s="178" t="str">
        <f>IF('Reported Performance Table'!D1137="","",
  IF('Reported Performance Table'!E1137="Yes",
   IF('Reported Performance Table'!F1137="Premium","Premium_LUNA_CCT","LUNA_CCT"),
   IF('Reported Performance Table'!B1137="Outdoor Luminaires",
    IF(OR('Reported Performance Table'!D1137="Fuel Pump Canopy Luminaires",'Reported Performance Table'!D1137="Sports Lighting"),
     IF('Reported Performance Table'!F1137="Premium","Premium_Sports_and_Fuel_Pump_CCT", "Sports_and_Fuel_Pump_CCT"),
     IF('Reported Performance Table'!F1137="Premium","Premium_Outdoor_CCT","Outdoor_CCT")),
    IF('Reported Performance Table'!F1137="Premium","Premium_CCT","Reported_CCT"))))</f>
        <v/>
      </c>
      <c r="K1137" t="str">
        <f>IF('Reported Performance Table'!D1137="","",IF(J1137="LUNA_CCT",VLOOKUP('Reported Performance Table'!D1137,'Master List'!$B$45:$E$143,4,FALSE),"Reported_BUG"))</f>
        <v/>
      </c>
      <c r="L1137" t="str">
        <f>IF('Reported Performance Table'!D1137="","",IF(AND('Reported Performance Table'!$E1137="Yes",OR('Reported Performance Table'!$D1137='Master List'!$B$45,'Reported Performance Table'!$D1137='Master List'!$B$46,'Reported Performance Table'!$D1137='Master List'!$B$47,'Reported Performance Table'!$D1137='Master List'!$B$49,'Reported Performance Table'!$D1137='Master List'!$B$51,'Reported Performance Table'!$D1137='Master List'!$B$115,'Reported Performance Table'!$D1137='Master List'!$B$118,'Reported Performance Table'!$D1137='Master List'!$B$142)),"LUNA_Dimming","Dimming_Capability_and_Range"))</f>
        <v/>
      </c>
    </row>
    <row r="1138" spans="1:12" x14ac:dyDescent="0.25">
      <c r="A1138" s="54">
        <v>1145</v>
      </c>
      <c r="B1138" s="55"/>
      <c r="D1138" s="21" t="e">
        <f>VLOOKUP('Reported Performance Table'!C1138,'Master List'!$B$22:$C$41,2,FALSE)</f>
        <v>#N/A</v>
      </c>
      <c r="E1138" t="e">
        <f>VLOOKUP('Reported Performance Table'!D1138,'Master List'!$B$45:$C$143,2,FALSE)</f>
        <v>#N/A</v>
      </c>
      <c r="F1138" t="e">
        <f>VLOOKUP('Reported Performance Table'!C1138,'Master List'!$B$22:$D$42,3,FALSE)</f>
        <v>#N/A</v>
      </c>
      <c r="G1138" s="100" t="e">
        <f>VLOOKUP('Reported Performance Table'!B1138,'Master List'!$B$11:$D$19,3,FALSE)</f>
        <v>#N/A</v>
      </c>
      <c r="H1138" t="e">
        <f t="shared" si="17"/>
        <v>#N/A</v>
      </c>
      <c r="I1138" t="e">
        <f>IF(VLOOKUP('Reported Performance Table'!D1138,'Master List'!$B$45:$D$143,3,FALSE)="","No",VLOOKUP('Reported Performance Table'!D1138,'Master List'!$B$45:$D$143,3,FALSE))</f>
        <v>#N/A</v>
      </c>
      <c r="J1138" s="178" t="str">
        <f>IF('Reported Performance Table'!D1138="","",
  IF('Reported Performance Table'!E1138="Yes",
   IF('Reported Performance Table'!F1138="Premium","Premium_LUNA_CCT","LUNA_CCT"),
   IF('Reported Performance Table'!B1138="Outdoor Luminaires",
    IF(OR('Reported Performance Table'!D1138="Fuel Pump Canopy Luminaires",'Reported Performance Table'!D1138="Sports Lighting"),
     IF('Reported Performance Table'!F1138="Premium","Premium_Sports_and_Fuel_Pump_CCT", "Sports_and_Fuel_Pump_CCT"),
     IF('Reported Performance Table'!F1138="Premium","Premium_Outdoor_CCT","Outdoor_CCT")),
    IF('Reported Performance Table'!F1138="Premium","Premium_CCT","Reported_CCT"))))</f>
        <v/>
      </c>
      <c r="K1138" t="str">
        <f>IF('Reported Performance Table'!D1138="","",IF(J1138="LUNA_CCT",VLOOKUP('Reported Performance Table'!D1138,'Master List'!$B$45:$E$143,4,FALSE),"Reported_BUG"))</f>
        <v/>
      </c>
      <c r="L1138" t="str">
        <f>IF('Reported Performance Table'!D1138="","",IF(AND('Reported Performance Table'!$E1138="Yes",OR('Reported Performance Table'!$D1138='Master List'!$B$45,'Reported Performance Table'!$D1138='Master List'!$B$46,'Reported Performance Table'!$D1138='Master List'!$B$47,'Reported Performance Table'!$D1138='Master List'!$B$49,'Reported Performance Table'!$D1138='Master List'!$B$51,'Reported Performance Table'!$D1138='Master List'!$B$115,'Reported Performance Table'!$D1138='Master List'!$B$118,'Reported Performance Table'!$D1138='Master List'!$B$142)),"LUNA_Dimming","Dimming_Capability_and_Range"))</f>
        <v/>
      </c>
    </row>
    <row r="1139" spans="1:12" x14ac:dyDescent="0.25">
      <c r="A1139" s="54">
        <v>1146</v>
      </c>
      <c r="B1139" s="55"/>
      <c r="D1139" s="21" t="e">
        <f>VLOOKUP('Reported Performance Table'!C1139,'Master List'!$B$22:$C$41,2,FALSE)</f>
        <v>#N/A</v>
      </c>
      <c r="E1139" t="e">
        <f>VLOOKUP('Reported Performance Table'!D1139,'Master List'!$B$45:$C$143,2,FALSE)</f>
        <v>#N/A</v>
      </c>
      <c r="F1139" t="e">
        <f>VLOOKUP('Reported Performance Table'!C1139,'Master List'!$B$22:$D$42,3,FALSE)</f>
        <v>#N/A</v>
      </c>
      <c r="G1139" s="100" t="e">
        <f>VLOOKUP('Reported Performance Table'!B1139,'Master List'!$B$11:$D$19,3,FALSE)</f>
        <v>#N/A</v>
      </c>
      <c r="H1139" t="e">
        <f t="shared" si="17"/>
        <v>#N/A</v>
      </c>
      <c r="I1139" t="e">
        <f>IF(VLOOKUP('Reported Performance Table'!D1139,'Master List'!$B$45:$D$143,3,FALSE)="","No",VLOOKUP('Reported Performance Table'!D1139,'Master List'!$B$45:$D$143,3,FALSE))</f>
        <v>#N/A</v>
      </c>
      <c r="J1139" s="178" t="str">
        <f>IF('Reported Performance Table'!D1139="","",
  IF('Reported Performance Table'!E1139="Yes",
   IF('Reported Performance Table'!F1139="Premium","Premium_LUNA_CCT","LUNA_CCT"),
   IF('Reported Performance Table'!B1139="Outdoor Luminaires",
    IF(OR('Reported Performance Table'!D1139="Fuel Pump Canopy Luminaires",'Reported Performance Table'!D1139="Sports Lighting"),
     IF('Reported Performance Table'!F1139="Premium","Premium_Sports_and_Fuel_Pump_CCT", "Sports_and_Fuel_Pump_CCT"),
     IF('Reported Performance Table'!F1139="Premium","Premium_Outdoor_CCT","Outdoor_CCT")),
    IF('Reported Performance Table'!F1139="Premium","Premium_CCT","Reported_CCT"))))</f>
        <v/>
      </c>
      <c r="K1139" t="str">
        <f>IF('Reported Performance Table'!D1139="","",IF(J1139="LUNA_CCT",VLOOKUP('Reported Performance Table'!D1139,'Master List'!$B$45:$E$143,4,FALSE),"Reported_BUG"))</f>
        <v/>
      </c>
      <c r="L1139" t="str">
        <f>IF('Reported Performance Table'!D1139="","",IF(AND('Reported Performance Table'!$E1139="Yes",OR('Reported Performance Table'!$D1139='Master List'!$B$45,'Reported Performance Table'!$D1139='Master List'!$B$46,'Reported Performance Table'!$D1139='Master List'!$B$47,'Reported Performance Table'!$D1139='Master List'!$B$49,'Reported Performance Table'!$D1139='Master List'!$B$51,'Reported Performance Table'!$D1139='Master List'!$B$115,'Reported Performance Table'!$D1139='Master List'!$B$118,'Reported Performance Table'!$D1139='Master List'!$B$142)),"LUNA_Dimming","Dimming_Capability_and_Range"))</f>
        <v/>
      </c>
    </row>
    <row r="1140" spans="1:12" x14ac:dyDescent="0.25">
      <c r="A1140" s="54">
        <v>1147</v>
      </c>
      <c r="B1140" s="55"/>
      <c r="D1140" s="21" t="e">
        <f>VLOOKUP('Reported Performance Table'!C1140,'Master List'!$B$22:$C$41,2,FALSE)</f>
        <v>#N/A</v>
      </c>
      <c r="E1140" t="e">
        <f>VLOOKUP('Reported Performance Table'!D1140,'Master List'!$B$45:$C$143,2,FALSE)</f>
        <v>#N/A</v>
      </c>
      <c r="F1140" t="e">
        <f>VLOOKUP('Reported Performance Table'!C1140,'Master List'!$B$22:$D$42,3,FALSE)</f>
        <v>#N/A</v>
      </c>
      <c r="G1140" s="100" t="e">
        <f>VLOOKUP('Reported Performance Table'!B1140,'Master List'!$B$11:$D$19,3,FALSE)</f>
        <v>#N/A</v>
      </c>
      <c r="H1140" t="e">
        <f t="shared" si="17"/>
        <v>#N/A</v>
      </c>
      <c r="I1140" t="e">
        <f>IF(VLOOKUP('Reported Performance Table'!D1140,'Master List'!$B$45:$D$143,3,FALSE)="","No",VLOOKUP('Reported Performance Table'!D1140,'Master List'!$B$45:$D$143,3,FALSE))</f>
        <v>#N/A</v>
      </c>
      <c r="J1140" s="178" t="str">
        <f>IF('Reported Performance Table'!D1140="","",
  IF('Reported Performance Table'!E1140="Yes",
   IF('Reported Performance Table'!F1140="Premium","Premium_LUNA_CCT","LUNA_CCT"),
   IF('Reported Performance Table'!B1140="Outdoor Luminaires",
    IF(OR('Reported Performance Table'!D1140="Fuel Pump Canopy Luminaires",'Reported Performance Table'!D1140="Sports Lighting"),
     IF('Reported Performance Table'!F1140="Premium","Premium_Sports_and_Fuel_Pump_CCT", "Sports_and_Fuel_Pump_CCT"),
     IF('Reported Performance Table'!F1140="Premium","Premium_Outdoor_CCT","Outdoor_CCT")),
    IF('Reported Performance Table'!F1140="Premium","Premium_CCT","Reported_CCT"))))</f>
        <v/>
      </c>
      <c r="K1140" t="str">
        <f>IF('Reported Performance Table'!D1140="","",IF(J1140="LUNA_CCT",VLOOKUP('Reported Performance Table'!D1140,'Master List'!$B$45:$E$143,4,FALSE),"Reported_BUG"))</f>
        <v/>
      </c>
      <c r="L1140" t="str">
        <f>IF('Reported Performance Table'!D1140="","",IF(AND('Reported Performance Table'!$E1140="Yes",OR('Reported Performance Table'!$D1140='Master List'!$B$45,'Reported Performance Table'!$D1140='Master List'!$B$46,'Reported Performance Table'!$D1140='Master List'!$B$47,'Reported Performance Table'!$D1140='Master List'!$B$49,'Reported Performance Table'!$D1140='Master List'!$B$51,'Reported Performance Table'!$D1140='Master List'!$B$115,'Reported Performance Table'!$D1140='Master List'!$B$118,'Reported Performance Table'!$D1140='Master List'!$B$142)),"LUNA_Dimming","Dimming_Capability_and_Range"))</f>
        <v/>
      </c>
    </row>
    <row r="1141" spans="1:12" x14ac:dyDescent="0.25">
      <c r="A1141" s="54">
        <v>1148</v>
      </c>
      <c r="B1141" s="55"/>
      <c r="D1141" s="21" t="e">
        <f>VLOOKUP('Reported Performance Table'!C1141,'Master List'!$B$22:$C$41,2,FALSE)</f>
        <v>#N/A</v>
      </c>
      <c r="E1141" t="e">
        <f>VLOOKUP('Reported Performance Table'!D1141,'Master List'!$B$45:$C$143,2,FALSE)</f>
        <v>#N/A</v>
      </c>
      <c r="F1141" t="e">
        <f>VLOOKUP('Reported Performance Table'!C1141,'Master List'!$B$22:$D$42,3,FALSE)</f>
        <v>#N/A</v>
      </c>
      <c r="G1141" s="100" t="e">
        <f>VLOOKUP('Reported Performance Table'!B1141,'Master List'!$B$11:$D$19,3,FALSE)</f>
        <v>#N/A</v>
      </c>
      <c r="H1141" t="e">
        <f t="shared" si="17"/>
        <v>#N/A</v>
      </c>
      <c r="I1141" t="e">
        <f>IF(VLOOKUP('Reported Performance Table'!D1141,'Master List'!$B$45:$D$143,3,FALSE)="","No",VLOOKUP('Reported Performance Table'!D1141,'Master List'!$B$45:$D$143,3,FALSE))</f>
        <v>#N/A</v>
      </c>
      <c r="J1141" s="178" t="str">
        <f>IF('Reported Performance Table'!D1141="","",
  IF('Reported Performance Table'!E1141="Yes",
   IF('Reported Performance Table'!F1141="Premium","Premium_LUNA_CCT","LUNA_CCT"),
   IF('Reported Performance Table'!B1141="Outdoor Luminaires",
    IF(OR('Reported Performance Table'!D1141="Fuel Pump Canopy Luminaires",'Reported Performance Table'!D1141="Sports Lighting"),
     IF('Reported Performance Table'!F1141="Premium","Premium_Sports_and_Fuel_Pump_CCT", "Sports_and_Fuel_Pump_CCT"),
     IF('Reported Performance Table'!F1141="Premium","Premium_Outdoor_CCT","Outdoor_CCT")),
    IF('Reported Performance Table'!F1141="Premium","Premium_CCT","Reported_CCT"))))</f>
        <v/>
      </c>
      <c r="K1141" t="str">
        <f>IF('Reported Performance Table'!D1141="","",IF(J1141="LUNA_CCT",VLOOKUP('Reported Performance Table'!D1141,'Master List'!$B$45:$E$143,4,FALSE),"Reported_BUG"))</f>
        <v/>
      </c>
      <c r="L1141" t="str">
        <f>IF('Reported Performance Table'!D1141="","",IF(AND('Reported Performance Table'!$E1141="Yes",OR('Reported Performance Table'!$D1141='Master List'!$B$45,'Reported Performance Table'!$D1141='Master List'!$B$46,'Reported Performance Table'!$D1141='Master List'!$B$47,'Reported Performance Table'!$D1141='Master List'!$B$49,'Reported Performance Table'!$D1141='Master List'!$B$51,'Reported Performance Table'!$D1141='Master List'!$B$115,'Reported Performance Table'!$D1141='Master List'!$B$118,'Reported Performance Table'!$D1141='Master List'!$B$142)),"LUNA_Dimming","Dimming_Capability_and_Range"))</f>
        <v/>
      </c>
    </row>
    <row r="1142" spans="1:12" x14ac:dyDescent="0.25">
      <c r="A1142" s="54">
        <v>1149</v>
      </c>
      <c r="B1142" s="55"/>
      <c r="D1142" s="21" t="e">
        <f>VLOOKUP('Reported Performance Table'!C1142,'Master List'!$B$22:$C$41,2,FALSE)</f>
        <v>#N/A</v>
      </c>
      <c r="E1142" t="e">
        <f>VLOOKUP('Reported Performance Table'!D1142,'Master List'!$B$45:$C$143,2,FALSE)</f>
        <v>#N/A</v>
      </c>
      <c r="F1142" t="e">
        <f>VLOOKUP('Reported Performance Table'!C1142,'Master List'!$B$22:$D$42,3,FALSE)</f>
        <v>#N/A</v>
      </c>
      <c r="G1142" s="100" t="e">
        <f>VLOOKUP('Reported Performance Table'!B1142,'Master List'!$B$11:$D$19,3,FALSE)</f>
        <v>#N/A</v>
      </c>
      <c r="H1142" t="e">
        <f t="shared" si="17"/>
        <v>#N/A</v>
      </c>
      <c r="I1142" t="e">
        <f>IF(VLOOKUP('Reported Performance Table'!D1142,'Master List'!$B$45:$D$143,3,FALSE)="","No",VLOOKUP('Reported Performance Table'!D1142,'Master List'!$B$45:$D$143,3,FALSE))</f>
        <v>#N/A</v>
      </c>
      <c r="J1142" s="178" t="str">
        <f>IF('Reported Performance Table'!D1142="","",
  IF('Reported Performance Table'!E1142="Yes",
   IF('Reported Performance Table'!F1142="Premium","Premium_LUNA_CCT","LUNA_CCT"),
   IF('Reported Performance Table'!B1142="Outdoor Luminaires",
    IF(OR('Reported Performance Table'!D1142="Fuel Pump Canopy Luminaires",'Reported Performance Table'!D1142="Sports Lighting"),
     IF('Reported Performance Table'!F1142="Premium","Premium_Sports_and_Fuel_Pump_CCT", "Sports_and_Fuel_Pump_CCT"),
     IF('Reported Performance Table'!F1142="Premium","Premium_Outdoor_CCT","Outdoor_CCT")),
    IF('Reported Performance Table'!F1142="Premium","Premium_CCT","Reported_CCT"))))</f>
        <v/>
      </c>
      <c r="K1142" t="str">
        <f>IF('Reported Performance Table'!D1142="","",IF(J1142="LUNA_CCT",VLOOKUP('Reported Performance Table'!D1142,'Master List'!$B$45:$E$143,4,FALSE),"Reported_BUG"))</f>
        <v/>
      </c>
      <c r="L1142" t="str">
        <f>IF('Reported Performance Table'!D1142="","",IF(AND('Reported Performance Table'!$E1142="Yes",OR('Reported Performance Table'!$D1142='Master List'!$B$45,'Reported Performance Table'!$D1142='Master List'!$B$46,'Reported Performance Table'!$D1142='Master List'!$B$47,'Reported Performance Table'!$D1142='Master List'!$B$49,'Reported Performance Table'!$D1142='Master List'!$B$51,'Reported Performance Table'!$D1142='Master List'!$B$115,'Reported Performance Table'!$D1142='Master List'!$B$118,'Reported Performance Table'!$D1142='Master List'!$B$142)),"LUNA_Dimming","Dimming_Capability_and_Range"))</f>
        <v/>
      </c>
    </row>
    <row r="1143" spans="1:12" x14ac:dyDescent="0.25">
      <c r="A1143" s="54">
        <v>1150</v>
      </c>
      <c r="B1143" s="55"/>
      <c r="D1143" s="21" t="e">
        <f>VLOOKUP('Reported Performance Table'!C1143,'Master List'!$B$22:$C$41,2,FALSE)</f>
        <v>#N/A</v>
      </c>
      <c r="E1143" t="e">
        <f>VLOOKUP('Reported Performance Table'!D1143,'Master List'!$B$45:$C$143,2,FALSE)</f>
        <v>#N/A</v>
      </c>
      <c r="F1143" t="e">
        <f>VLOOKUP('Reported Performance Table'!C1143,'Master List'!$B$22:$D$42,3,FALSE)</f>
        <v>#N/A</v>
      </c>
      <c r="G1143" s="100" t="e">
        <f>VLOOKUP('Reported Performance Table'!B1143,'Master List'!$B$11:$D$19,3,FALSE)</f>
        <v>#N/A</v>
      </c>
      <c r="H1143" t="e">
        <f t="shared" si="17"/>
        <v>#N/A</v>
      </c>
      <c r="I1143" t="e">
        <f>IF(VLOOKUP('Reported Performance Table'!D1143,'Master List'!$B$45:$D$143,3,FALSE)="","No",VLOOKUP('Reported Performance Table'!D1143,'Master List'!$B$45:$D$143,3,FALSE))</f>
        <v>#N/A</v>
      </c>
      <c r="J1143" s="178" t="str">
        <f>IF('Reported Performance Table'!D1143="","",
  IF('Reported Performance Table'!E1143="Yes",
   IF('Reported Performance Table'!F1143="Premium","Premium_LUNA_CCT","LUNA_CCT"),
   IF('Reported Performance Table'!B1143="Outdoor Luminaires",
    IF(OR('Reported Performance Table'!D1143="Fuel Pump Canopy Luminaires",'Reported Performance Table'!D1143="Sports Lighting"),
     IF('Reported Performance Table'!F1143="Premium","Premium_Sports_and_Fuel_Pump_CCT", "Sports_and_Fuel_Pump_CCT"),
     IF('Reported Performance Table'!F1143="Premium","Premium_Outdoor_CCT","Outdoor_CCT")),
    IF('Reported Performance Table'!F1143="Premium","Premium_CCT","Reported_CCT"))))</f>
        <v/>
      </c>
      <c r="K1143" t="str">
        <f>IF('Reported Performance Table'!D1143="","",IF(J1143="LUNA_CCT",VLOOKUP('Reported Performance Table'!D1143,'Master List'!$B$45:$E$143,4,FALSE),"Reported_BUG"))</f>
        <v/>
      </c>
      <c r="L1143" t="str">
        <f>IF('Reported Performance Table'!D1143="","",IF(AND('Reported Performance Table'!$E1143="Yes",OR('Reported Performance Table'!$D1143='Master List'!$B$45,'Reported Performance Table'!$D1143='Master List'!$B$46,'Reported Performance Table'!$D1143='Master List'!$B$47,'Reported Performance Table'!$D1143='Master List'!$B$49,'Reported Performance Table'!$D1143='Master List'!$B$51,'Reported Performance Table'!$D1143='Master List'!$B$115,'Reported Performance Table'!$D1143='Master List'!$B$118,'Reported Performance Table'!$D1143='Master List'!$B$142)),"LUNA_Dimming","Dimming_Capability_and_Range"))</f>
        <v/>
      </c>
    </row>
    <row r="1144" spans="1:12" x14ac:dyDescent="0.25">
      <c r="A1144" s="54">
        <v>1151</v>
      </c>
      <c r="B1144" s="55"/>
      <c r="D1144" s="21" t="e">
        <f>VLOOKUP('Reported Performance Table'!C1144,'Master List'!$B$22:$C$41,2,FALSE)</f>
        <v>#N/A</v>
      </c>
      <c r="E1144" t="e">
        <f>VLOOKUP('Reported Performance Table'!D1144,'Master List'!$B$45:$C$143,2,FALSE)</f>
        <v>#N/A</v>
      </c>
      <c r="F1144" t="e">
        <f>VLOOKUP('Reported Performance Table'!C1144,'Master List'!$B$22:$D$42,3,FALSE)</f>
        <v>#N/A</v>
      </c>
      <c r="G1144" s="100" t="e">
        <f>VLOOKUP('Reported Performance Table'!B1144,'Master List'!$B$11:$D$19,3,FALSE)</f>
        <v>#N/A</v>
      </c>
      <c r="H1144" t="e">
        <f t="shared" si="17"/>
        <v>#N/A</v>
      </c>
      <c r="I1144" t="e">
        <f>IF(VLOOKUP('Reported Performance Table'!D1144,'Master List'!$B$45:$D$143,3,FALSE)="","No",VLOOKUP('Reported Performance Table'!D1144,'Master List'!$B$45:$D$143,3,FALSE))</f>
        <v>#N/A</v>
      </c>
      <c r="J1144" s="178" t="str">
        <f>IF('Reported Performance Table'!D1144="","",
  IF('Reported Performance Table'!E1144="Yes",
   IF('Reported Performance Table'!F1144="Premium","Premium_LUNA_CCT","LUNA_CCT"),
   IF('Reported Performance Table'!B1144="Outdoor Luminaires",
    IF(OR('Reported Performance Table'!D1144="Fuel Pump Canopy Luminaires",'Reported Performance Table'!D1144="Sports Lighting"),
     IF('Reported Performance Table'!F1144="Premium","Premium_Sports_and_Fuel_Pump_CCT", "Sports_and_Fuel_Pump_CCT"),
     IF('Reported Performance Table'!F1144="Premium","Premium_Outdoor_CCT","Outdoor_CCT")),
    IF('Reported Performance Table'!F1144="Premium","Premium_CCT","Reported_CCT"))))</f>
        <v/>
      </c>
      <c r="K1144" t="str">
        <f>IF('Reported Performance Table'!D1144="","",IF(J1144="LUNA_CCT",VLOOKUP('Reported Performance Table'!D1144,'Master List'!$B$45:$E$143,4,FALSE),"Reported_BUG"))</f>
        <v/>
      </c>
      <c r="L1144" t="str">
        <f>IF('Reported Performance Table'!D1144="","",IF(AND('Reported Performance Table'!$E1144="Yes",OR('Reported Performance Table'!$D1144='Master List'!$B$45,'Reported Performance Table'!$D1144='Master List'!$B$46,'Reported Performance Table'!$D1144='Master List'!$B$47,'Reported Performance Table'!$D1144='Master List'!$B$49,'Reported Performance Table'!$D1144='Master List'!$B$51,'Reported Performance Table'!$D1144='Master List'!$B$115,'Reported Performance Table'!$D1144='Master List'!$B$118,'Reported Performance Table'!$D1144='Master List'!$B$142)),"LUNA_Dimming","Dimming_Capability_and_Range"))</f>
        <v/>
      </c>
    </row>
    <row r="1145" spans="1:12" x14ac:dyDescent="0.25">
      <c r="A1145" s="54">
        <v>1152</v>
      </c>
      <c r="B1145" s="55"/>
      <c r="D1145" s="21" t="e">
        <f>VLOOKUP('Reported Performance Table'!C1145,'Master List'!$B$22:$C$41,2,FALSE)</f>
        <v>#N/A</v>
      </c>
      <c r="E1145" t="e">
        <f>VLOOKUP('Reported Performance Table'!D1145,'Master List'!$B$45:$C$143,2,FALSE)</f>
        <v>#N/A</v>
      </c>
      <c r="F1145" t="e">
        <f>VLOOKUP('Reported Performance Table'!C1145,'Master List'!$B$22:$D$42,3,FALSE)</f>
        <v>#N/A</v>
      </c>
      <c r="G1145" s="100" t="e">
        <f>VLOOKUP('Reported Performance Table'!B1145,'Master List'!$B$11:$D$19,3,FALSE)</f>
        <v>#N/A</v>
      </c>
      <c r="H1145" t="e">
        <f t="shared" si="17"/>
        <v>#N/A</v>
      </c>
      <c r="I1145" t="e">
        <f>IF(VLOOKUP('Reported Performance Table'!D1145,'Master List'!$B$45:$D$143,3,FALSE)="","No",VLOOKUP('Reported Performance Table'!D1145,'Master List'!$B$45:$D$143,3,FALSE))</f>
        <v>#N/A</v>
      </c>
      <c r="J1145" s="178" t="str">
        <f>IF('Reported Performance Table'!D1145="","",
  IF('Reported Performance Table'!E1145="Yes",
   IF('Reported Performance Table'!F1145="Premium","Premium_LUNA_CCT","LUNA_CCT"),
   IF('Reported Performance Table'!B1145="Outdoor Luminaires",
    IF(OR('Reported Performance Table'!D1145="Fuel Pump Canopy Luminaires",'Reported Performance Table'!D1145="Sports Lighting"),
     IF('Reported Performance Table'!F1145="Premium","Premium_Sports_and_Fuel_Pump_CCT", "Sports_and_Fuel_Pump_CCT"),
     IF('Reported Performance Table'!F1145="Premium","Premium_Outdoor_CCT","Outdoor_CCT")),
    IF('Reported Performance Table'!F1145="Premium","Premium_CCT","Reported_CCT"))))</f>
        <v/>
      </c>
      <c r="K1145" t="str">
        <f>IF('Reported Performance Table'!D1145="","",IF(J1145="LUNA_CCT",VLOOKUP('Reported Performance Table'!D1145,'Master List'!$B$45:$E$143,4,FALSE),"Reported_BUG"))</f>
        <v/>
      </c>
      <c r="L1145" t="str">
        <f>IF('Reported Performance Table'!D1145="","",IF(AND('Reported Performance Table'!$E1145="Yes",OR('Reported Performance Table'!$D1145='Master List'!$B$45,'Reported Performance Table'!$D1145='Master List'!$B$46,'Reported Performance Table'!$D1145='Master List'!$B$47,'Reported Performance Table'!$D1145='Master List'!$B$49,'Reported Performance Table'!$D1145='Master List'!$B$51,'Reported Performance Table'!$D1145='Master List'!$B$115,'Reported Performance Table'!$D1145='Master List'!$B$118,'Reported Performance Table'!$D1145='Master List'!$B$142)),"LUNA_Dimming","Dimming_Capability_and_Range"))</f>
        <v/>
      </c>
    </row>
    <row r="1146" spans="1:12" x14ac:dyDescent="0.25">
      <c r="A1146" s="54">
        <v>1153</v>
      </c>
      <c r="B1146" s="55"/>
      <c r="D1146" s="21" t="e">
        <f>VLOOKUP('Reported Performance Table'!C1146,'Master List'!$B$22:$C$41,2,FALSE)</f>
        <v>#N/A</v>
      </c>
      <c r="E1146" t="e">
        <f>VLOOKUP('Reported Performance Table'!D1146,'Master List'!$B$45:$C$143,2,FALSE)</f>
        <v>#N/A</v>
      </c>
      <c r="F1146" t="e">
        <f>VLOOKUP('Reported Performance Table'!C1146,'Master List'!$B$22:$D$42,3,FALSE)</f>
        <v>#N/A</v>
      </c>
      <c r="G1146" s="100" t="e">
        <f>VLOOKUP('Reported Performance Table'!B1146,'Master List'!$B$11:$D$19,3,FALSE)</f>
        <v>#N/A</v>
      </c>
      <c r="H1146" t="e">
        <f t="shared" si="17"/>
        <v>#N/A</v>
      </c>
      <c r="I1146" t="e">
        <f>IF(VLOOKUP('Reported Performance Table'!D1146,'Master List'!$B$45:$D$143,3,FALSE)="","No",VLOOKUP('Reported Performance Table'!D1146,'Master List'!$B$45:$D$143,3,FALSE))</f>
        <v>#N/A</v>
      </c>
      <c r="J1146" s="178" t="str">
        <f>IF('Reported Performance Table'!D1146="","",
  IF('Reported Performance Table'!E1146="Yes",
   IF('Reported Performance Table'!F1146="Premium","Premium_LUNA_CCT","LUNA_CCT"),
   IF('Reported Performance Table'!B1146="Outdoor Luminaires",
    IF(OR('Reported Performance Table'!D1146="Fuel Pump Canopy Luminaires",'Reported Performance Table'!D1146="Sports Lighting"),
     IF('Reported Performance Table'!F1146="Premium","Premium_Sports_and_Fuel_Pump_CCT", "Sports_and_Fuel_Pump_CCT"),
     IF('Reported Performance Table'!F1146="Premium","Premium_Outdoor_CCT","Outdoor_CCT")),
    IF('Reported Performance Table'!F1146="Premium","Premium_CCT","Reported_CCT"))))</f>
        <v/>
      </c>
      <c r="K1146" t="str">
        <f>IF('Reported Performance Table'!D1146="","",IF(J1146="LUNA_CCT",VLOOKUP('Reported Performance Table'!D1146,'Master List'!$B$45:$E$143,4,FALSE),"Reported_BUG"))</f>
        <v/>
      </c>
      <c r="L1146" t="str">
        <f>IF('Reported Performance Table'!D1146="","",IF(AND('Reported Performance Table'!$E1146="Yes",OR('Reported Performance Table'!$D1146='Master List'!$B$45,'Reported Performance Table'!$D1146='Master List'!$B$46,'Reported Performance Table'!$D1146='Master List'!$B$47,'Reported Performance Table'!$D1146='Master List'!$B$49,'Reported Performance Table'!$D1146='Master List'!$B$51,'Reported Performance Table'!$D1146='Master List'!$B$115,'Reported Performance Table'!$D1146='Master List'!$B$118,'Reported Performance Table'!$D1146='Master List'!$B$142)),"LUNA_Dimming","Dimming_Capability_and_Range"))</f>
        <v/>
      </c>
    </row>
    <row r="1147" spans="1:12" x14ac:dyDescent="0.25">
      <c r="A1147" s="54">
        <v>1154</v>
      </c>
      <c r="B1147" s="55"/>
      <c r="D1147" s="21" t="e">
        <f>VLOOKUP('Reported Performance Table'!C1147,'Master List'!$B$22:$C$41,2,FALSE)</f>
        <v>#N/A</v>
      </c>
      <c r="E1147" t="e">
        <f>VLOOKUP('Reported Performance Table'!D1147,'Master List'!$B$45:$C$143,2,FALSE)</f>
        <v>#N/A</v>
      </c>
      <c r="F1147" t="e">
        <f>VLOOKUP('Reported Performance Table'!C1147,'Master List'!$B$22:$D$42,3,FALSE)</f>
        <v>#N/A</v>
      </c>
      <c r="G1147" s="100" t="e">
        <f>VLOOKUP('Reported Performance Table'!B1147,'Master List'!$B$11:$D$19,3,FALSE)</f>
        <v>#N/A</v>
      </c>
      <c r="H1147" t="e">
        <f t="shared" si="17"/>
        <v>#N/A</v>
      </c>
      <c r="I1147" t="e">
        <f>IF(VLOOKUP('Reported Performance Table'!D1147,'Master List'!$B$45:$D$143,3,FALSE)="","No",VLOOKUP('Reported Performance Table'!D1147,'Master List'!$B$45:$D$143,3,FALSE))</f>
        <v>#N/A</v>
      </c>
      <c r="J1147" s="178" t="str">
        <f>IF('Reported Performance Table'!D1147="","",
  IF('Reported Performance Table'!E1147="Yes",
   IF('Reported Performance Table'!F1147="Premium","Premium_LUNA_CCT","LUNA_CCT"),
   IF('Reported Performance Table'!B1147="Outdoor Luminaires",
    IF(OR('Reported Performance Table'!D1147="Fuel Pump Canopy Luminaires",'Reported Performance Table'!D1147="Sports Lighting"),
     IF('Reported Performance Table'!F1147="Premium","Premium_Sports_and_Fuel_Pump_CCT", "Sports_and_Fuel_Pump_CCT"),
     IF('Reported Performance Table'!F1147="Premium","Premium_Outdoor_CCT","Outdoor_CCT")),
    IF('Reported Performance Table'!F1147="Premium","Premium_CCT","Reported_CCT"))))</f>
        <v/>
      </c>
      <c r="K1147" t="str">
        <f>IF('Reported Performance Table'!D1147="","",IF(J1147="LUNA_CCT",VLOOKUP('Reported Performance Table'!D1147,'Master List'!$B$45:$E$143,4,FALSE),"Reported_BUG"))</f>
        <v/>
      </c>
      <c r="L1147" t="str">
        <f>IF('Reported Performance Table'!D1147="","",IF(AND('Reported Performance Table'!$E1147="Yes",OR('Reported Performance Table'!$D1147='Master List'!$B$45,'Reported Performance Table'!$D1147='Master List'!$B$46,'Reported Performance Table'!$D1147='Master List'!$B$47,'Reported Performance Table'!$D1147='Master List'!$B$49,'Reported Performance Table'!$D1147='Master List'!$B$51,'Reported Performance Table'!$D1147='Master List'!$B$115,'Reported Performance Table'!$D1147='Master List'!$B$118,'Reported Performance Table'!$D1147='Master List'!$B$142)),"LUNA_Dimming","Dimming_Capability_and_Range"))</f>
        <v/>
      </c>
    </row>
    <row r="1148" spans="1:12" x14ac:dyDescent="0.25">
      <c r="A1148" s="54">
        <v>1155</v>
      </c>
      <c r="B1148" s="55"/>
      <c r="D1148" s="21" t="e">
        <f>VLOOKUP('Reported Performance Table'!C1148,'Master List'!$B$22:$C$41,2,FALSE)</f>
        <v>#N/A</v>
      </c>
      <c r="E1148" t="e">
        <f>VLOOKUP('Reported Performance Table'!D1148,'Master List'!$B$45:$C$143,2,FALSE)</f>
        <v>#N/A</v>
      </c>
      <c r="F1148" t="e">
        <f>VLOOKUP('Reported Performance Table'!C1148,'Master List'!$B$22:$D$42,3,FALSE)</f>
        <v>#N/A</v>
      </c>
      <c r="G1148" s="100" t="e">
        <f>VLOOKUP('Reported Performance Table'!B1148,'Master List'!$B$11:$D$19,3,FALSE)</f>
        <v>#N/A</v>
      </c>
      <c r="H1148" t="e">
        <f t="shared" si="17"/>
        <v>#N/A</v>
      </c>
      <c r="I1148" t="e">
        <f>IF(VLOOKUP('Reported Performance Table'!D1148,'Master List'!$B$45:$D$143,3,FALSE)="","No",VLOOKUP('Reported Performance Table'!D1148,'Master List'!$B$45:$D$143,3,FALSE))</f>
        <v>#N/A</v>
      </c>
      <c r="J1148" s="178" t="str">
        <f>IF('Reported Performance Table'!D1148="","",
  IF('Reported Performance Table'!E1148="Yes",
   IF('Reported Performance Table'!F1148="Premium","Premium_LUNA_CCT","LUNA_CCT"),
   IF('Reported Performance Table'!B1148="Outdoor Luminaires",
    IF(OR('Reported Performance Table'!D1148="Fuel Pump Canopy Luminaires",'Reported Performance Table'!D1148="Sports Lighting"),
     IF('Reported Performance Table'!F1148="Premium","Premium_Sports_and_Fuel_Pump_CCT", "Sports_and_Fuel_Pump_CCT"),
     IF('Reported Performance Table'!F1148="Premium","Premium_Outdoor_CCT","Outdoor_CCT")),
    IF('Reported Performance Table'!F1148="Premium","Premium_CCT","Reported_CCT"))))</f>
        <v/>
      </c>
      <c r="K1148" t="str">
        <f>IF('Reported Performance Table'!D1148="","",IF(J1148="LUNA_CCT",VLOOKUP('Reported Performance Table'!D1148,'Master List'!$B$45:$E$143,4,FALSE),"Reported_BUG"))</f>
        <v/>
      </c>
      <c r="L1148" t="str">
        <f>IF('Reported Performance Table'!D1148="","",IF(AND('Reported Performance Table'!$E1148="Yes",OR('Reported Performance Table'!$D1148='Master List'!$B$45,'Reported Performance Table'!$D1148='Master List'!$B$46,'Reported Performance Table'!$D1148='Master List'!$B$47,'Reported Performance Table'!$D1148='Master List'!$B$49,'Reported Performance Table'!$D1148='Master List'!$B$51,'Reported Performance Table'!$D1148='Master List'!$B$115,'Reported Performance Table'!$D1148='Master List'!$B$118,'Reported Performance Table'!$D1148='Master List'!$B$142)),"LUNA_Dimming","Dimming_Capability_and_Range"))</f>
        <v/>
      </c>
    </row>
    <row r="1149" spans="1:12" x14ac:dyDescent="0.25">
      <c r="A1149" s="54">
        <v>1156</v>
      </c>
      <c r="B1149" s="55"/>
      <c r="D1149" s="21" t="e">
        <f>VLOOKUP('Reported Performance Table'!C1149,'Master List'!$B$22:$C$41,2,FALSE)</f>
        <v>#N/A</v>
      </c>
      <c r="E1149" t="e">
        <f>VLOOKUP('Reported Performance Table'!D1149,'Master List'!$B$45:$C$143,2,FALSE)</f>
        <v>#N/A</v>
      </c>
      <c r="F1149" t="e">
        <f>VLOOKUP('Reported Performance Table'!C1149,'Master List'!$B$22:$D$42,3,FALSE)</f>
        <v>#N/A</v>
      </c>
      <c r="G1149" s="100" t="e">
        <f>VLOOKUP('Reported Performance Table'!B1149,'Master List'!$B$11:$D$19,3,FALSE)</f>
        <v>#N/A</v>
      </c>
      <c r="H1149" t="e">
        <f t="shared" si="17"/>
        <v>#N/A</v>
      </c>
      <c r="I1149" t="e">
        <f>IF(VLOOKUP('Reported Performance Table'!D1149,'Master List'!$B$45:$D$143,3,FALSE)="","No",VLOOKUP('Reported Performance Table'!D1149,'Master List'!$B$45:$D$143,3,FALSE))</f>
        <v>#N/A</v>
      </c>
      <c r="J1149" s="178" t="str">
        <f>IF('Reported Performance Table'!D1149="","",
  IF('Reported Performance Table'!E1149="Yes",
   IF('Reported Performance Table'!F1149="Premium","Premium_LUNA_CCT","LUNA_CCT"),
   IF('Reported Performance Table'!B1149="Outdoor Luminaires",
    IF(OR('Reported Performance Table'!D1149="Fuel Pump Canopy Luminaires",'Reported Performance Table'!D1149="Sports Lighting"),
     IF('Reported Performance Table'!F1149="Premium","Premium_Sports_and_Fuel_Pump_CCT", "Sports_and_Fuel_Pump_CCT"),
     IF('Reported Performance Table'!F1149="Premium","Premium_Outdoor_CCT","Outdoor_CCT")),
    IF('Reported Performance Table'!F1149="Premium","Premium_CCT","Reported_CCT"))))</f>
        <v/>
      </c>
      <c r="K1149" t="str">
        <f>IF('Reported Performance Table'!D1149="","",IF(J1149="LUNA_CCT",VLOOKUP('Reported Performance Table'!D1149,'Master List'!$B$45:$E$143,4,FALSE),"Reported_BUG"))</f>
        <v/>
      </c>
      <c r="L1149" t="str">
        <f>IF('Reported Performance Table'!D1149="","",IF(AND('Reported Performance Table'!$E1149="Yes",OR('Reported Performance Table'!$D1149='Master List'!$B$45,'Reported Performance Table'!$D1149='Master List'!$B$46,'Reported Performance Table'!$D1149='Master List'!$B$47,'Reported Performance Table'!$D1149='Master List'!$B$49,'Reported Performance Table'!$D1149='Master List'!$B$51,'Reported Performance Table'!$D1149='Master List'!$B$115,'Reported Performance Table'!$D1149='Master List'!$B$118,'Reported Performance Table'!$D1149='Master List'!$B$142)),"LUNA_Dimming","Dimming_Capability_and_Range"))</f>
        <v/>
      </c>
    </row>
    <row r="1150" spans="1:12" x14ac:dyDescent="0.25">
      <c r="A1150" s="54">
        <v>1157</v>
      </c>
      <c r="B1150" s="55"/>
      <c r="D1150" s="21" t="e">
        <f>VLOOKUP('Reported Performance Table'!C1150,'Master List'!$B$22:$C$41,2,FALSE)</f>
        <v>#N/A</v>
      </c>
      <c r="E1150" t="e">
        <f>VLOOKUP('Reported Performance Table'!D1150,'Master List'!$B$45:$C$143,2,FALSE)</f>
        <v>#N/A</v>
      </c>
      <c r="F1150" t="e">
        <f>VLOOKUP('Reported Performance Table'!C1150,'Master List'!$B$22:$D$42,3,FALSE)</f>
        <v>#N/A</v>
      </c>
      <c r="G1150" s="100" t="e">
        <f>VLOOKUP('Reported Performance Table'!B1150,'Master List'!$B$11:$D$19,3,FALSE)</f>
        <v>#N/A</v>
      </c>
      <c r="H1150" t="e">
        <f t="shared" si="17"/>
        <v>#N/A</v>
      </c>
      <c r="I1150" t="e">
        <f>IF(VLOOKUP('Reported Performance Table'!D1150,'Master List'!$B$45:$D$143,3,FALSE)="","No",VLOOKUP('Reported Performance Table'!D1150,'Master List'!$B$45:$D$143,3,FALSE))</f>
        <v>#N/A</v>
      </c>
      <c r="J1150" s="178" t="str">
        <f>IF('Reported Performance Table'!D1150="","",
  IF('Reported Performance Table'!E1150="Yes",
   IF('Reported Performance Table'!F1150="Premium","Premium_LUNA_CCT","LUNA_CCT"),
   IF('Reported Performance Table'!B1150="Outdoor Luminaires",
    IF(OR('Reported Performance Table'!D1150="Fuel Pump Canopy Luminaires",'Reported Performance Table'!D1150="Sports Lighting"),
     IF('Reported Performance Table'!F1150="Premium","Premium_Sports_and_Fuel_Pump_CCT", "Sports_and_Fuel_Pump_CCT"),
     IF('Reported Performance Table'!F1150="Premium","Premium_Outdoor_CCT","Outdoor_CCT")),
    IF('Reported Performance Table'!F1150="Premium","Premium_CCT","Reported_CCT"))))</f>
        <v/>
      </c>
      <c r="K1150" t="str">
        <f>IF('Reported Performance Table'!D1150="","",IF(J1150="LUNA_CCT",VLOOKUP('Reported Performance Table'!D1150,'Master List'!$B$45:$E$143,4,FALSE),"Reported_BUG"))</f>
        <v/>
      </c>
      <c r="L1150" t="str">
        <f>IF('Reported Performance Table'!D1150="","",IF(AND('Reported Performance Table'!$E1150="Yes",OR('Reported Performance Table'!$D1150='Master List'!$B$45,'Reported Performance Table'!$D1150='Master List'!$B$46,'Reported Performance Table'!$D1150='Master List'!$B$47,'Reported Performance Table'!$D1150='Master List'!$B$49,'Reported Performance Table'!$D1150='Master List'!$B$51,'Reported Performance Table'!$D1150='Master List'!$B$115,'Reported Performance Table'!$D1150='Master List'!$B$118,'Reported Performance Table'!$D1150='Master List'!$B$142)),"LUNA_Dimming","Dimming_Capability_and_Range"))</f>
        <v/>
      </c>
    </row>
    <row r="1151" spans="1:12" x14ac:dyDescent="0.25">
      <c r="A1151" s="54">
        <v>1158</v>
      </c>
      <c r="B1151" s="55"/>
      <c r="D1151" s="21" t="e">
        <f>VLOOKUP('Reported Performance Table'!C1151,'Master List'!$B$22:$C$41,2,FALSE)</f>
        <v>#N/A</v>
      </c>
      <c r="E1151" t="e">
        <f>VLOOKUP('Reported Performance Table'!D1151,'Master List'!$B$45:$C$143,2,FALSE)</f>
        <v>#N/A</v>
      </c>
      <c r="F1151" t="e">
        <f>VLOOKUP('Reported Performance Table'!C1151,'Master List'!$B$22:$D$42,3,FALSE)</f>
        <v>#N/A</v>
      </c>
      <c r="G1151" s="100" t="e">
        <f>VLOOKUP('Reported Performance Table'!B1151,'Master List'!$B$11:$D$19,3,FALSE)</f>
        <v>#N/A</v>
      </c>
      <c r="H1151" t="e">
        <f t="shared" si="17"/>
        <v>#N/A</v>
      </c>
      <c r="I1151" t="e">
        <f>IF(VLOOKUP('Reported Performance Table'!D1151,'Master List'!$B$45:$D$143,3,FALSE)="","No",VLOOKUP('Reported Performance Table'!D1151,'Master List'!$B$45:$D$143,3,FALSE))</f>
        <v>#N/A</v>
      </c>
      <c r="J1151" s="178" t="str">
        <f>IF('Reported Performance Table'!D1151="","",
  IF('Reported Performance Table'!E1151="Yes",
   IF('Reported Performance Table'!F1151="Premium","Premium_LUNA_CCT","LUNA_CCT"),
   IF('Reported Performance Table'!B1151="Outdoor Luminaires",
    IF(OR('Reported Performance Table'!D1151="Fuel Pump Canopy Luminaires",'Reported Performance Table'!D1151="Sports Lighting"),
     IF('Reported Performance Table'!F1151="Premium","Premium_Sports_and_Fuel_Pump_CCT", "Sports_and_Fuel_Pump_CCT"),
     IF('Reported Performance Table'!F1151="Premium","Premium_Outdoor_CCT","Outdoor_CCT")),
    IF('Reported Performance Table'!F1151="Premium","Premium_CCT","Reported_CCT"))))</f>
        <v/>
      </c>
      <c r="K1151" t="str">
        <f>IF('Reported Performance Table'!D1151="","",IF(J1151="LUNA_CCT",VLOOKUP('Reported Performance Table'!D1151,'Master List'!$B$45:$E$143,4,FALSE),"Reported_BUG"))</f>
        <v/>
      </c>
      <c r="L1151" t="str">
        <f>IF('Reported Performance Table'!D1151="","",IF(AND('Reported Performance Table'!$E1151="Yes",OR('Reported Performance Table'!$D1151='Master List'!$B$45,'Reported Performance Table'!$D1151='Master List'!$B$46,'Reported Performance Table'!$D1151='Master List'!$B$47,'Reported Performance Table'!$D1151='Master List'!$B$49,'Reported Performance Table'!$D1151='Master List'!$B$51,'Reported Performance Table'!$D1151='Master List'!$B$115,'Reported Performance Table'!$D1151='Master List'!$B$118,'Reported Performance Table'!$D1151='Master List'!$B$142)),"LUNA_Dimming","Dimming_Capability_and_Range"))</f>
        <v/>
      </c>
    </row>
    <row r="1152" spans="1:12" x14ac:dyDescent="0.25">
      <c r="A1152" s="54">
        <v>1159</v>
      </c>
      <c r="B1152" s="55"/>
      <c r="D1152" s="21" t="e">
        <f>VLOOKUP('Reported Performance Table'!C1152,'Master List'!$B$22:$C$41,2,FALSE)</f>
        <v>#N/A</v>
      </c>
      <c r="E1152" t="e">
        <f>VLOOKUP('Reported Performance Table'!D1152,'Master List'!$B$45:$C$143,2,FALSE)</f>
        <v>#N/A</v>
      </c>
      <c r="F1152" t="e">
        <f>VLOOKUP('Reported Performance Table'!C1152,'Master List'!$B$22:$D$42,3,FALSE)</f>
        <v>#N/A</v>
      </c>
      <c r="G1152" s="100" t="e">
        <f>VLOOKUP('Reported Performance Table'!B1152,'Master List'!$B$11:$D$19,3,FALSE)</f>
        <v>#N/A</v>
      </c>
      <c r="H1152" t="e">
        <f t="shared" si="17"/>
        <v>#N/A</v>
      </c>
      <c r="I1152" t="e">
        <f>IF(VLOOKUP('Reported Performance Table'!D1152,'Master List'!$B$45:$D$143,3,FALSE)="","No",VLOOKUP('Reported Performance Table'!D1152,'Master List'!$B$45:$D$143,3,FALSE))</f>
        <v>#N/A</v>
      </c>
      <c r="J1152" s="178" t="str">
        <f>IF('Reported Performance Table'!D1152="","",
  IF('Reported Performance Table'!E1152="Yes",
   IF('Reported Performance Table'!F1152="Premium","Premium_LUNA_CCT","LUNA_CCT"),
   IF('Reported Performance Table'!B1152="Outdoor Luminaires",
    IF(OR('Reported Performance Table'!D1152="Fuel Pump Canopy Luminaires",'Reported Performance Table'!D1152="Sports Lighting"),
     IF('Reported Performance Table'!F1152="Premium","Premium_Sports_and_Fuel_Pump_CCT", "Sports_and_Fuel_Pump_CCT"),
     IF('Reported Performance Table'!F1152="Premium","Premium_Outdoor_CCT","Outdoor_CCT")),
    IF('Reported Performance Table'!F1152="Premium","Premium_CCT","Reported_CCT"))))</f>
        <v/>
      </c>
      <c r="K1152" t="str">
        <f>IF('Reported Performance Table'!D1152="","",IF(J1152="LUNA_CCT",VLOOKUP('Reported Performance Table'!D1152,'Master List'!$B$45:$E$143,4,FALSE),"Reported_BUG"))</f>
        <v/>
      </c>
      <c r="L1152" t="str">
        <f>IF('Reported Performance Table'!D1152="","",IF(AND('Reported Performance Table'!$E1152="Yes",OR('Reported Performance Table'!$D1152='Master List'!$B$45,'Reported Performance Table'!$D1152='Master List'!$B$46,'Reported Performance Table'!$D1152='Master List'!$B$47,'Reported Performance Table'!$D1152='Master List'!$B$49,'Reported Performance Table'!$D1152='Master List'!$B$51,'Reported Performance Table'!$D1152='Master List'!$B$115,'Reported Performance Table'!$D1152='Master List'!$B$118,'Reported Performance Table'!$D1152='Master List'!$B$142)),"LUNA_Dimming","Dimming_Capability_and_Range"))</f>
        <v/>
      </c>
    </row>
    <row r="1153" spans="1:12" x14ac:dyDescent="0.25">
      <c r="A1153" s="54">
        <v>1160</v>
      </c>
      <c r="B1153" s="55"/>
      <c r="D1153" s="21" t="e">
        <f>VLOOKUP('Reported Performance Table'!C1153,'Master List'!$B$22:$C$41,2,FALSE)</f>
        <v>#N/A</v>
      </c>
      <c r="E1153" t="e">
        <f>VLOOKUP('Reported Performance Table'!D1153,'Master List'!$B$45:$C$143,2,FALSE)</f>
        <v>#N/A</v>
      </c>
      <c r="F1153" t="e">
        <f>VLOOKUP('Reported Performance Table'!C1153,'Master List'!$B$22:$D$42,3,FALSE)</f>
        <v>#N/A</v>
      </c>
      <c r="G1153" s="100" t="e">
        <f>VLOOKUP('Reported Performance Table'!B1153,'Master List'!$B$11:$D$19,3,FALSE)</f>
        <v>#N/A</v>
      </c>
      <c r="H1153" t="e">
        <f t="shared" si="17"/>
        <v>#N/A</v>
      </c>
      <c r="I1153" t="e">
        <f>IF(VLOOKUP('Reported Performance Table'!D1153,'Master List'!$B$45:$D$143,3,FALSE)="","No",VLOOKUP('Reported Performance Table'!D1153,'Master List'!$B$45:$D$143,3,FALSE))</f>
        <v>#N/A</v>
      </c>
      <c r="J1153" s="178" t="str">
        <f>IF('Reported Performance Table'!D1153="","",
  IF('Reported Performance Table'!E1153="Yes",
   IF('Reported Performance Table'!F1153="Premium","Premium_LUNA_CCT","LUNA_CCT"),
   IF('Reported Performance Table'!B1153="Outdoor Luminaires",
    IF(OR('Reported Performance Table'!D1153="Fuel Pump Canopy Luminaires",'Reported Performance Table'!D1153="Sports Lighting"),
     IF('Reported Performance Table'!F1153="Premium","Premium_Sports_and_Fuel_Pump_CCT", "Sports_and_Fuel_Pump_CCT"),
     IF('Reported Performance Table'!F1153="Premium","Premium_Outdoor_CCT","Outdoor_CCT")),
    IF('Reported Performance Table'!F1153="Premium","Premium_CCT","Reported_CCT"))))</f>
        <v/>
      </c>
      <c r="K1153" t="str">
        <f>IF('Reported Performance Table'!D1153="","",IF(J1153="LUNA_CCT",VLOOKUP('Reported Performance Table'!D1153,'Master List'!$B$45:$E$143,4,FALSE),"Reported_BUG"))</f>
        <v/>
      </c>
      <c r="L1153" t="str">
        <f>IF('Reported Performance Table'!D1153="","",IF(AND('Reported Performance Table'!$E1153="Yes",OR('Reported Performance Table'!$D1153='Master List'!$B$45,'Reported Performance Table'!$D1153='Master List'!$B$46,'Reported Performance Table'!$D1153='Master List'!$B$47,'Reported Performance Table'!$D1153='Master List'!$B$49,'Reported Performance Table'!$D1153='Master List'!$B$51,'Reported Performance Table'!$D1153='Master List'!$B$115,'Reported Performance Table'!$D1153='Master List'!$B$118,'Reported Performance Table'!$D1153='Master List'!$B$142)),"LUNA_Dimming","Dimming_Capability_and_Range"))</f>
        <v/>
      </c>
    </row>
    <row r="1154" spans="1:12" x14ac:dyDescent="0.25">
      <c r="A1154" s="54">
        <v>1161</v>
      </c>
      <c r="B1154" s="55"/>
      <c r="D1154" s="21" t="e">
        <f>VLOOKUP('Reported Performance Table'!C1154,'Master List'!$B$22:$C$41,2,FALSE)</f>
        <v>#N/A</v>
      </c>
      <c r="E1154" t="e">
        <f>VLOOKUP('Reported Performance Table'!D1154,'Master List'!$B$45:$C$143,2,FALSE)</f>
        <v>#N/A</v>
      </c>
      <c r="F1154" t="e">
        <f>VLOOKUP('Reported Performance Table'!C1154,'Master List'!$B$22:$D$42,3,FALSE)</f>
        <v>#N/A</v>
      </c>
      <c r="G1154" s="100" t="e">
        <f>VLOOKUP('Reported Performance Table'!B1154,'Master List'!$B$11:$D$19,3,FALSE)</f>
        <v>#N/A</v>
      </c>
      <c r="H1154" t="e">
        <f t="shared" si="17"/>
        <v>#N/A</v>
      </c>
      <c r="I1154" t="e">
        <f>IF(VLOOKUP('Reported Performance Table'!D1154,'Master List'!$B$45:$D$143,3,FALSE)="","No",VLOOKUP('Reported Performance Table'!D1154,'Master List'!$B$45:$D$143,3,FALSE))</f>
        <v>#N/A</v>
      </c>
      <c r="J1154" s="178" t="str">
        <f>IF('Reported Performance Table'!D1154="","",
  IF('Reported Performance Table'!E1154="Yes",
   IF('Reported Performance Table'!F1154="Premium","Premium_LUNA_CCT","LUNA_CCT"),
   IF('Reported Performance Table'!B1154="Outdoor Luminaires",
    IF(OR('Reported Performance Table'!D1154="Fuel Pump Canopy Luminaires",'Reported Performance Table'!D1154="Sports Lighting"),
     IF('Reported Performance Table'!F1154="Premium","Premium_Sports_and_Fuel_Pump_CCT", "Sports_and_Fuel_Pump_CCT"),
     IF('Reported Performance Table'!F1154="Premium","Premium_Outdoor_CCT","Outdoor_CCT")),
    IF('Reported Performance Table'!F1154="Premium","Premium_CCT","Reported_CCT"))))</f>
        <v/>
      </c>
      <c r="K1154" t="str">
        <f>IF('Reported Performance Table'!D1154="","",IF(J1154="LUNA_CCT",VLOOKUP('Reported Performance Table'!D1154,'Master List'!$B$45:$E$143,4,FALSE),"Reported_BUG"))</f>
        <v/>
      </c>
      <c r="L1154" t="str">
        <f>IF('Reported Performance Table'!D1154="","",IF(AND('Reported Performance Table'!$E1154="Yes",OR('Reported Performance Table'!$D1154='Master List'!$B$45,'Reported Performance Table'!$D1154='Master List'!$B$46,'Reported Performance Table'!$D1154='Master List'!$B$47,'Reported Performance Table'!$D1154='Master List'!$B$49,'Reported Performance Table'!$D1154='Master List'!$B$51,'Reported Performance Table'!$D1154='Master List'!$B$115,'Reported Performance Table'!$D1154='Master List'!$B$118,'Reported Performance Table'!$D1154='Master List'!$B$142)),"LUNA_Dimming","Dimming_Capability_and_Range"))</f>
        <v/>
      </c>
    </row>
    <row r="1155" spans="1:12" x14ac:dyDescent="0.25">
      <c r="A1155" s="54">
        <v>1162</v>
      </c>
      <c r="B1155" s="55"/>
      <c r="D1155" s="21" t="e">
        <f>VLOOKUP('Reported Performance Table'!C1155,'Master List'!$B$22:$C$41,2,FALSE)</f>
        <v>#N/A</v>
      </c>
      <c r="E1155" t="e">
        <f>VLOOKUP('Reported Performance Table'!D1155,'Master List'!$B$45:$C$143,2,FALSE)</f>
        <v>#N/A</v>
      </c>
      <c r="F1155" t="e">
        <f>VLOOKUP('Reported Performance Table'!C1155,'Master List'!$B$22:$D$42,3,FALSE)</f>
        <v>#N/A</v>
      </c>
      <c r="G1155" s="100" t="e">
        <f>VLOOKUP('Reported Performance Table'!B1155,'Master List'!$B$11:$D$19,3,FALSE)</f>
        <v>#N/A</v>
      </c>
      <c r="H1155" t="e">
        <f t="shared" si="17"/>
        <v>#N/A</v>
      </c>
      <c r="I1155" t="e">
        <f>IF(VLOOKUP('Reported Performance Table'!D1155,'Master List'!$B$45:$D$143,3,FALSE)="","No",VLOOKUP('Reported Performance Table'!D1155,'Master List'!$B$45:$D$143,3,FALSE))</f>
        <v>#N/A</v>
      </c>
      <c r="J1155" s="178" t="str">
        <f>IF('Reported Performance Table'!D1155="","",
  IF('Reported Performance Table'!E1155="Yes",
   IF('Reported Performance Table'!F1155="Premium","Premium_LUNA_CCT","LUNA_CCT"),
   IF('Reported Performance Table'!B1155="Outdoor Luminaires",
    IF(OR('Reported Performance Table'!D1155="Fuel Pump Canopy Luminaires",'Reported Performance Table'!D1155="Sports Lighting"),
     IF('Reported Performance Table'!F1155="Premium","Premium_Sports_and_Fuel_Pump_CCT", "Sports_and_Fuel_Pump_CCT"),
     IF('Reported Performance Table'!F1155="Premium","Premium_Outdoor_CCT","Outdoor_CCT")),
    IF('Reported Performance Table'!F1155="Premium","Premium_CCT","Reported_CCT"))))</f>
        <v/>
      </c>
      <c r="K1155" t="str">
        <f>IF('Reported Performance Table'!D1155="","",IF(J1155="LUNA_CCT",VLOOKUP('Reported Performance Table'!D1155,'Master List'!$B$45:$E$143,4,FALSE),"Reported_BUG"))</f>
        <v/>
      </c>
      <c r="L1155" t="str">
        <f>IF('Reported Performance Table'!D1155="","",IF(AND('Reported Performance Table'!$E1155="Yes",OR('Reported Performance Table'!$D1155='Master List'!$B$45,'Reported Performance Table'!$D1155='Master List'!$B$46,'Reported Performance Table'!$D1155='Master List'!$B$47,'Reported Performance Table'!$D1155='Master List'!$B$49,'Reported Performance Table'!$D1155='Master List'!$B$51,'Reported Performance Table'!$D1155='Master List'!$B$115,'Reported Performance Table'!$D1155='Master List'!$B$118,'Reported Performance Table'!$D1155='Master List'!$B$142)),"LUNA_Dimming","Dimming_Capability_and_Range"))</f>
        <v/>
      </c>
    </row>
    <row r="1156" spans="1:12" x14ac:dyDescent="0.25">
      <c r="A1156" s="54">
        <v>1163</v>
      </c>
      <c r="B1156" s="55"/>
      <c r="D1156" s="21" t="e">
        <f>VLOOKUP('Reported Performance Table'!C1156,'Master List'!$B$22:$C$41,2,FALSE)</f>
        <v>#N/A</v>
      </c>
      <c r="E1156" t="e">
        <f>VLOOKUP('Reported Performance Table'!D1156,'Master List'!$B$45:$C$143,2,FALSE)</f>
        <v>#N/A</v>
      </c>
      <c r="F1156" t="e">
        <f>VLOOKUP('Reported Performance Table'!C1156,'Master List'!$B$22:$D$42,3,FALSE)</f>
        <v>#N/A</v>
      </c>
      <c r="G1156" s="100" t="e">
        <f>VLOOKUP('Reported Performance Table'!B1156,'Master List'!$B$11:$D$19,3,FALSE)</f>
        <v>#N/A</v>
      </c>
      <c r="H1156" t="e">
        <f t="shared" si="17"/>
        <v>#N/A</v>
      </c>
      <c r="I1156" t="e">
        <f>IF(VLOOKUP('Reported Performance Table'!D1156,'Master List'!$B$45:$D$143,3,FALSE)="","No",VLOOKUP('Reported Performance Table'!D1156,'Master List'!$B$45:$D$143,3,FALSE))</f>
        <v>#N/A</v>
      </c>
      <c r="J1156" s="178" t="str">
        <f>IF('Reported Performance Table'!D1156="","",
  IF('Reported Performance Table'!E1156="Yes",
   IF('Reported Performance Table'!F1156="Premium","Premium_LUNA_CCT","LUNA_CCT"),
   IF('Reported Performance Table'!B1156="Outdoor Luminaires",
    IF(OR('Reported Performance Table'!D1156="Fuel Pump Canopy Luminaires",'Reported Performance Table'!D1156="Sports Lighting"),
     IF('Reported Performance Table'!F1156="Premium","Premium_Sports_and_Fuel_Pump_CCT", "Sports_and_Fuel_Pump_CCT"),
     IF('Reported Performance Table'!F1156="Premium","Premium_Outdoor_CCT","Outdoor_CCT")),
    IF('Reported Performance Table'!F1156="Premium","Premium_CCT","Reported_CCT"))))</f>
        <v/>
      </c>
      <c r="K1156" t="str">
        <f>IF('Reported Performance Table'!D1156="","",IF(J1156="LUNA_CCT",VLOOKUP('Reported Performance Table'!D1156,'Master List'!$B$45:$E$143,4,FALSE),"Reported_BUG"))</f>
        <v/>
      </c>
      <c r="L1156" t="str">
        <f>IF('Reported Performance Table'!D1156="","",IF(AND('Reported Performance Table'!$E1156="Yes",OR('Reported Performance Table'!$D1156='Master List'!$B$45,'Reported Performance Table'!$D1156='Master List'!$B$46,'Reported Performance Table'!$D1156='Master List'!$B$47,'Reported Performance Table'!$D1156='Master List'!$B$49,'Reported Performance Table'!$D1156='Master List'!$B$51,'Reported Performance Table'!$D1156='Master List'!$B$115,'Reported Performance Table'!$D1156='Master List'!$B$118,'Reported Performance Table'!$D1156='Master List'!$B$142)),"LUNA_Dimming","Dimming_Capability_and_Range"))</f>
        <v/>
      </c>
    </row>
    <row r="1157" spans="1:12" x14ac:dyDescent="0.25">
      <c r="A1157" s="54">
        <v>1164</v>
      </c>
      <c r="B1157" s="55"/>
      <c r="D1157" s="21" t="e">
        <f>VLOOKUP('Reported Performance Table'!C1157,'Master List'!$B$22:$C$41,2,FALSE)</f>
        <v>#N/A</v>
      </c>
      <c r="E1157" t="e">
        <f>VLOOKUP('Reported Performance Table'!D1157,'Master List'!$B$45:$C$143,2,FALSE)</f>
        <v>#N/A</v>
      </c>
      <c r="F1157" t="e">
        <f>VLOOKUP('Reported Performance Table'!C1157,'Master List'!$B$22:$D$42,3,FALSE)</f>
        <v>#N/A</v>
      </c>
      <c r="G1157" s="100" t="e">
        <f>VLOOKUP('Reported Performance Table'!B1157,'Master List'!$B$11:$D$19,3,FALSE)</f>
        <v>#N/A</v>
      </c>
      <c r="H1157" t="e">
        <f t="shared" si="17"/>
        <v>#N/A</v>
      </c>
      <c r="I1157" t="e">
        <f>IF(VLOOKUP('Reported Performance Table'!D1157,'Master List'!$B$45:$D$143,3,FALSE)="","No",VLOOKUP('Reported Performance Table'!D1157,'Master List'!$B$45:$D$143,3,FALSE))</f>
        <v>#N/A</v>
      </c>
      <c r="J1157" s="178" t="str">
        <f>IF('Reported Performance Table'!D1157="","",
  IF('Reported Performance Table'!E1157="Yes",
   IF('Reported Performance Table'!F1157="Premium","Premium_LUNA_CCT","LUNA_CCT"),
   IF('Reported Performance Table'!B1157="Outdoor Luminaires",
    IF(OR('Reported Performance Table'!D1157="Fuel Pump Canopy Luminaires",'Reported Performance Table'!D1157="Sports Lighting"),
     IF('Reported Performance Table'!F1157="Premium","Premium_Sports_and_Fuel_Pump_CCT", "Sports_and_Fuel_Pump_CCT"),
     IF('Reported Performance Table'!F1157="Premium","Premium_Outdoor_CCT","Outdoor_CCT")),
    IF('Reported Performance Table'!F1157="Premium","Premium_CCT","Reported_CCT"))))</f>
        <v/>
      </c>
      <c r="K1157" t="str">
        <f>IF('Reported Performance Table'!D1157="","",IF(J1157="LUNA_CCT",VLOOKUP('Reported Performance Table'!D1157,'Master List'!$B$45:$E$143,4,FALSE),"Reported_BUG"))</f>
        <v/>
      </c>
      <c r="L1157" t="str">
        <f>IF('Reported Performance Table'!D1157="","",IF(AND('Reported Performance Table'!$E1157="Yes",OR('Reported Performance Table'!$D1157='Master List'!$B$45,'Reported Performance Table'!$D1157='Master List'!$B$46,'Reported Performance Table'!$D1157='Master List'!$B$47,'Reported Performance Table'!$D1157='Master List'!$B$49,'Reported Performance Table'!$D1157='Master List'!$B$51,'Reported Performance Table'!$D1157='Master List'!$B$115,'Reported Performance Table'!$D1157='Master List'!$B$118,'Reported Performance Table'!$D1157='Master List'!$B$142)),"LUNA_Dimming","Dimming_Capability_and_Range"))</f>
        <v/>
      </c>
    </row>
    <row r="1158" spans="1:12" x14ac:dyDescent="0.25">
      <c r="A1158" s="54">
        <v>1165</v>
      </c>
      <c r="B1158" s="55"/>
      <c r="D1158" s="21" t="e">
        <f>VLOOKUP('Reported Performance Table'!C1158,'Master List'!$B$22:$C$41,2,FALSE)</f>
        <v>#N/A</v>
      </c>
      <c r="E1158" t="e">
        <f>VLOOKUP('Reported Performance Table'!D1158,'Master List'!$B$45:$C$143,2,FALSE)</f>
        <v>#N/A</v>
      </c>
      <c r="F1158" t="e">
        <f>VLOOKUP('Reported Performance Table'!C1158,'Master List'!$B$22:$D$42,3,FALSE)</f>
        <v>#N/A</v>
      </c>
      <c r="G1158" s="100" t="e">
        <f>VLOOKUP('Reported Performance Table'!B1158,'Master List'!$B$11:$D$19,3,FALSE)</f>
        <v>#N/A</v>
      </c>
      <c r="H1158" t="e">
        <f t="shared" si="17"/>
        <v>#N/A</v>
      </c>
      <c r="I1158" t="e">
        <f>IF(VLOOKUP('Reported Performance Table'!D1158,'Master List'!$B$45:$D$143,3,FALSE)="","No",VLOOKUP('Reported Performance Table'!D1158,'Master List'!$B$45:$D$143,3,FALSE))</f>
        <v>#N/A</v>
      </c>
      <c r="J1158" s="178" t="str">
        <f>IF('Reported Performance Table'!D1158="","",
  IF('Reported Performance Table'!E1158="Yes",
   IF('Reported Performance Table'!F1158="Premium","Premium_LUNA_CCT","LUNA_CCT"),
   IF('Reported Performance Table'!B1158="Outdoor Luminaires",
    IF(OR('Reported Performance Table'!D1158="Fuel Pump Canopy Luminaires",'Reported Performance Table'!D1158="Sports Lighting"),
     IF('Reported Performance Table'!F1158="Premium","Premium_Sports_and_Fuel_Pump_CCT", "Sports_and_Fuel_Pump_CCT"),
     IF('Reported Performance Table'!F1158="Premium","Premium_Outdoor_CCT","Outdoor_CCT")),
    IF('Reported Performance Table'!F1158="Premium","Premium_CCT","Reported_CCT"))))</f>
        <v/>
      </c>
      <c r="K1158" t="str">
        <f>IF('Reported Performance Table'!D1158="","",IF(J1158="LUNA_CCT",VLOOKUP('Reported Performance Table'!D1158,'Master List'!$B$45:$E$143,4,FALSE),"Reported_BUG"))</f>
        <v/>
      </c>
      <c r="L1158" t="str">
        <f>IF('Reported Performance Table'!D1158="","",IF(AND('Reported Performance Table'!$E1158="Yes",OR('Reported Performance Table'!$D1158='Master List'!$B$45,'Reported Performance Table'!$D1158='Master List'!$B$46,'Reported Performance Table'!$D1158='Master List'!$B$47,'Reported Performance Table'!$D1158='Master List'!$B$49,'Reported Performance Table'!$D1158='Master List'!$B$51,'Reported Performance Table'!$D1158='Master List'!$B$115,'Reported Performance Table'!$D1158='Master List'!$B$118,'Reported Performance Table'!$D1158='Master List'!$B$142)),"LUNA_Dimming","Dimming_Capability_and_Range"))</f>
        <v/>
      </c>
    </row>
    <row r="1159" spans="1:12" x14ac:dyDescent="0.25">
      <c r="A1159" s="54">
        <v>1166</v>
      </c>
      <c r="B1159" s="55"/>
      <c r="D1159" s="21" t="e">
        <f>VLOOKUP('Reported Performance Table'!C1159,'Master List'!$B$22:$C$41,2,FALSE)</f>
        <v>#N/A</v>
      </c>
      <c r="E1159" t="e">
        <f>VLOOKUP('Reported Performance Table'!D1159,'Master List'!$B$45:$C$143,2,FALSE)</f>
        <v>#N/A</v>
      </c>
      <c r="F1159" t="e">
        <f>VLOOKUP('Reported Performance Table'!C1159,'Master List'!$B$22:$D$42,3,FALSE)</f>
        <v>#N/A</v>
      </c>
      <c r="G1159" s="100" t="e">
        <f>VLOOKUP('Reported Performance Table'!B1159,'Master List'!$B$11:$D$19,3,FALSE)</f>
        <v>#N/A</v>
      </c>
      <c r="H1159" t="e">
        <f t="shared" si="17"/>
        <v>#N/A</v>
      </c>
      <c r="I1159" t="e">
        <f>IF(VLOOKUP('Reported Performance Table'!D1159,'Master List'!$B$45:$D$143,3,FALSE)="","No",VLOOKUP('Reported Performance Table'!D1159,'Master List'!$B$45:$D$143,3,FALSE))</f>
        <v>#N/A</v>
      </c>
      <c r="J1159" s="178" t="str">
        <f>IF('Reported Performance Table'!D1159="","",
  IF('Reported Performance Table'!E1159="Yes",
   IF('Reported Performance Table'!F1159="Premium","Premium_LUNA_CCT","LUNA_CCT"),
   IF('Reported Performance Table'!B1159="Outdoor Luminaires",
    IF(OR('Reported Performance Table'!D1159="Fuel Pump Canopy Luminaires",'Reported Performance Table'!D1159="Sports Lighting"),
     IF('Reported Performance Table'!F1159="Premium","Premium_Sports_and_Fuel_Pump_CCT", "Sports_and_Fuel_Pump_CCT"),
     IF('Reported Performance Table'!F1159="Premium","Premium_Outdoor_CCT","Outdoor_CCT")),
    IF('Reported Performance Table'!F1159="Premium","Premium_CCT","Reported_CCT"))))</f>
        <v/>
      </c>
      <c r="K1159" t="str">
        <f>IF('Reported Performance Table'!D1159="","",IF(J1159="LUNA_CCT",VLOOKUP('Reported Performance Table'!D1159,'Master List'!$B$45:$E$143,4,FALSE),"Reported_BUG"))</f>
        <v/>
      </c>
      <c r="L1159" t="str">
        <f>IF('Reported Performance Table'!D1159="","",IF(AND('Reported Performance Table'!$E1159="Yes",OR('Reported Performance Table'!$D1159='Master List'!$B$45,'Reported Performance Table'!$D1159='Master List'!$B$46,'Reported Performance Table'!$D1159='Master List'!$B$47,'Reported Performance Table'!$D1159='Master List'!$B$49,'Reported Performance Table'!$D1159='Master List'!$B$51,'Reported Performance Table'!$D1159='Master List'!$B$115,'Reported Performance Table'!$D1159='Master List'!$B$118,'Reported Performance Table'!$D1159='Master List'!$B$142)),"LUNA_Dimming","Dimming_Capability_and_Range"))</f>
        <v/>
      </c>
    </row>
    <row r="1160" spans="1:12" x14ac:dyDescent="0.25">
      <c r="A1160" s="54">
        <v>1167</v>
      </c>
      <c r="B1160" s="55"/>
      <c r="D1160" s="21" t="e">
        <f>VLOOKUP('Reported Performance Table'!C1160,'Master List'!$B$22:$C$41,2,FALSE)</f>
        <v>#N/A</v>
      </c>
      <c r="E1160" t="e">
        <f>VLOOKUP('Reported Performance Table'!D1160,'Master List'!$B$45:$C$143,2,FALSE)</f>
        <v>#N/A</v>
      </c>
      <c r="F1160" t="e">
        <f>VLOOKUP('Reported Performance Table'!C1160,'Master List'!$B$22:$D$42,3,FALSE)</f>
        <v>#N/A</v>
      </c>
      <c r="G1160" s="100" t="e">
        <f>VLOOKUP('Reported Performance Table'!B1160,'Master List'!$B$11:$D$19,3,FALSE)</f>
        <v>#N/A</v>
      </c>
      <c r="H1160" t="e">
        <f t="shared" si="17"/>
        <v>#N/A</v>
      </c>
      <c r="I1160" t="e">
        <f>IF(VLOOKUP('Reported Performance Table'!D1160,'Master List'!$B$45:$D$143,3,FALSE)="","No",VLOOKUP('Reported Performance Table'!D1160,'Master List'!$B$45:$D$143,3,FALSE))</f>
        <v>#N/A</v>
      </c>
      <c r="J1160" s="178" t="str">
        <f>IF('Reported Performance Table'!D1160="","",
  IF('Reported Performance Table'!E1160="Yes",
   IF('Reported Performance Table'!F1160="Premium","Premium_LUNA_CCT","LUNA_CCT"),
   IF('Reported Performance Table'!B1160="Outdoor Luminaires",
    IF(OR('Reported Performance Table'!D1160="Fuel Pump Canopy Luminaires",'Reported Performance Table'!D1160="Sports Lighting"),
     IF('Reported Performance Table'!F1160="Premium","Premium_Sports_and_Fuel_Pump_CCT", "Sports_and_Fuel_Pump_CCT"),
     IF('Reported Performance Table'!F1160="Premium","Premium_Outdoor_CCT","Outdoor_CCT")),
    IF('Reported Performance Table'!F1160="Premium","Premium_CCT","Reported_CCT"))))</f>
        <v/>
      </c>
      <c r="K1160" t="str">
        <f>IF('Reported Performance Table'!D1160="","",IF(J1160="LUNA_CCT",VLOOKUP('Reported Performance Table'!D1160,'Master List'!$B$45:$E$143,4,FALSE),"Reported_BUG"))</f>
        <v/>
      </c>
      <c r="L1160" t="str">
        <f>IF('Reported Performance Table'!D1160="","",IF(AND('Reported Performance Table'!$E1160="Yes",OR('Reported Performance Table'!$D1160='Master List'!$B$45,'Reported Performance Table'!$D1160='Master List'!$B$46,'Reported Performance Table'!$D1160='Master List'!$B$47,'Reported Performance Table'!$D1160='Master List'!$B$49,'Reported Performance Table'!$D1160='Master List'!$B$51,'Reported Performance Table'!$D1160='Master List'!$B$115,'Reported Performance Table'!$D1160='Master List'!$B$118,'Reported Performance Table'!$D1160='Master List'!$B$142)),"LUNA_Dimming","Dimming_Capability_and_Range"))</f>
        <v/>
      </c>
    </row>
    <row r="1161" spans="1:12" x14ac:dyDescent="0.25">
      <c r="A1161" s="54">
        <v>1168</v>
      </c>
      <c r="B1161" s="55"/>
      <c r="D1161" s="21" t="e">
        <f>VLOOKUP('Reported Performance Table'!C1161,'Master List'!$B$22:$C$41,2,FALSE)</f>
        <v>#N/A</v>
      </c>
      <c r="E1161" t="e">
        <f>VLOOKUP('Reported Performance Table'!D1161,'Master List'!$B$45:$C$143,2,FALSE)</f>
        <v>#N/A</v>
      </c>
      <c r="F1161" t="e">
        <f>VLOOKUP('Reported Performance Table'!C1161,'Master List'!$B$22:$D$42,3,FALSE)</f>
        <v>#N/A</v>
      </c>
      <c r="G1161" s="100" t="e">
        <f>VLOOKUP('Reported Performance Table'!B1161,'Master List'!$B$11:$D$19,3,FALSE)</f>
        <v>#N/A</v>
      </c>
      <c r="H1161" t="e">
        <f t="shared" si="17"/>
        <v>#N/A</v>
      </c>
      <c r="I1161" t="e">
        <f>IF(VLOOKUP('Reported Performance Table'!D1161,'Master List'!$B$45:$D$143,3,FALSE)="","No",VLOOKUP('Reported Performance Table'!D1161,'Master List'!$B$45:$D$143,3,FALSE))</f>
        <v>#N/A</v>
      </c>
      <c r="J1161" s="178" t="str">
        <f>IF('Reported Performance Table'!D1161="","",
  IF('Reported Performance Table'!E1161="Yes",
   IF('Reported Performance Table'!F1161="Premium","Premium_LUNA_CCT","LUNA_CCT"),
   IF('Reported Performance Table'!B1161="Outdoor Luminaires",
    IF(OR('Reported Performance Table'!D1161="Fuel Pump Canopy Luminaires",'Reported Performance Table'!D1161="Sports Lighting"),
     IF('Reported Performance Table'!F1161="Premium","Premium_Sports_and_Fuel_Pump_CCT", "Sports_and_Fuel_Pump_CCT"),
     IF('Reported Performance Table'!F1161="Premium","Premium_Outdoor_CCT","Outdoor_CCT")),
    IF('Reported Performance Table'!F1161="Premium","Premium_CCT","Reported_CCT"))))</f>
        <v/>
      </c>
      <c r="K1161" t="str">
        <f>IF('Reported Performance Table'!D1161="","",IF(J1161="LUNA_CCT",VLOOKUP('Reported Performance Table'!D1161,'Master List'!$B$45:$E$143,4,FALSE),"Reported_BUG"))</f>
        <v/>
      </c>
      <c r="L1161" t="str">
        <f>IF('Reported Performance Table'!D1161="","",IF(AND('Reported Performance Table'!$E1161="Yes",OR('Reported Performance Table'!$D1161='Master List'!$B$45,'Reported Performance Table'!$D1161='Master List'!$B$46,'Reported Performance Table'!$D1161='Master List'!$B$47,'Reported Performance Table'!$D1161='Master List'!$B$49,'Reported Performance Table'!$D1161='Master List'!$B$51,'Reported Performance Table'!$D1161='Master List'!$B$115,'Reported Performance Table'!$D1161='Master List'!$B$118,'Reported Performance Table'!$D1161='Master List'!$B$142)),"LUNA_Dimming","Dimming_Capability_and_Range"))</f>
        <v/>
      </c>
    </row>
    <row r="1162" spans="1:12" x14ac:dyDescent="0.25">
      <c r="A1162" s="54">
        <v>1169</v>
      </c>
      <c r="B1162" s="55"/>
      <c r="D1162" s="21" t="e">
        <f>VLOOKUP('Reported Performance Table'!C1162,'Master List'!$B$22:$C$41,2,FALSE)</f>
        <v>#N/A</v>
      </c>
      <c r="E1162" t="e">
        <f>VLOOKUP('Reported Performance Table'!D1162,'Master List'!$B$45:$C$143,2,FALSE)</f>
        <v>#N/A</v>
      </c>
      <c r="F1162" t="e">
        <f>VLOOKUP('Reported Performance Table'!C1162,'Master List'!$B$22:$D$42,3,FALSE)</f>
        <v>#N/A</v>
      </c>
      <c r="G1162" s="100" t="e">
        <f>VLOOKUP('Reported Performance Table'!B1162,'Master List'!$B$11:$D$19,3,FALSE)</f>
        <v>#N/A</v>
      </c>
      <c r="H1162" t="e">
        <f t="shared" si="17"/>
        <v>#N/A</v>
      </c>
      <c r="I1162" t="e">
        <f>IF(VLOOKUP('Reported Performance Table'!D1162,'Master List'!$B$45:$D$143,3,FALSE)="","No",VLOOKUP('Reported Performance Table'!D1162,'Master List'!$B$45:$D$143,3,FALSE))</f>
        <v>#N/A</v>
      </c>
      <c r="J1162" s="178" t="str">
        <f>IF('Reported Performance Table'!D1162="","",
  IF('Reported Performance Table'!E1162="Yes",
   IF('Reported Performance Table'!F1162="Premium","Premium_LUNA_CCT","LUNA_CCT"),
   IF('Reported Performance Table'!B1162="Outdoor Luminaires",
    IF(OR('Reported Performance Table'!D1162="Fuel Pump Canopy Luminaires",'Reported Performance Table'!D1162="Sports Lighting"),
     IF('Reported Performance Table'!F1162="Premium","Premium_Sports_and_Fuel_Pump_CCT", "Sports_and_Fuel_Pump_CCT"),
     IF('Reported Performance Table'!F1162="Premium","Premium_Outdoor_CCT","Outdoor_CCT")),
    IF('Reported Performance Table'!F1162="Premium","Premium_CCT","Reported_CCT"))))</f>
        <v/>
      </c>
      <c r="K1162" t="str">
        <f>IF('Reported Performance Table'!D1162="","",IF(J1162="LUNA_CCT",VLOOKUP('Reported Performance Table'!D1162,'Master List'!$B$45:$E$143,4,FALSE),"Reported_BUG"))</f>
        <v/>
      </c>
      <c r="L1162" t="str">
        <f>IF('Reported Performance Table'!D1162="","",IF(AND('Reported Performance Table'!$E1162="Yes",OR('Reported Performance Table'!$D1162='Master List'!$B$45,'Reported Performance Table'!$D1162='Master List'!$B$46,'Reported Performance Table'!$D1162='Master List'!$B$47,'Reported Performance Table'!$D1162='Master List'!$B$49,'Reported Performance Table'!$D1162='Master List'!$B$51,'Reported Performance Table'!$D1162='Master List'!$B$115,'Reported Performance Table'!$D1162='Master List'!$B$118,'Reported Performance Table'!$D1162='Master List'!$B$142)),"LUNA_Dimming","Dimming_Capability_and_Range"))</f>
        <v/>
      </c>
    </row>
    <row r="1163" spans="1:12" x14ac:dyDescent="0.25">
      <c r="A1163" s="54">
        <v>1170</v>
      </c>
      <c r="B1163" s="55"/>
      <c r="D1163" s="21" t="e">
        <f>VLOOKUP('Reported Performance Table'!C1163,'Master List'!$B$22:$C$41,2,FALSE)</f>
        <v>#N/A</v>
      </c>
      <c r="E1163" t="e">
        <f>VLOOKUP('Reported Performance Table'!D1163,'Master List'!$B$45:$C$143,2,FALSE)</f>
        <v>#N/A</v>
      </c>
      <c r="F1163" t="e">
        <f>VLOOKUP('Reported Performance Table'!C1163,'Master List'!$B$22:$D$42,3,FALSE)</f>
        <v>#N/A</v>
      </c>
      <c r="G1163" s="100" t="e">
        <f>VLOOKUP('Reported Performance Table'!B1163,'Master List'!$B$11:$D$19,3,FALSE)</f>
        <v>#N/A</v>
      </c>
      <c r="H1163" t="e">
        <f t="shared" ref="H1163:H1226" si="18">CONCATENATE(F1163,G1163)</f>
        <v>#N/A</v>
      </c>
      <c r="I1163" t="e">
        <f>IF(VLOOKUP('Reported Performance Table'!D1163,'Master List'!$B$45:$D$143,3,FALSE)="","No",VLOOKUP('Reported Performance Table'!D1163,'Master List'!$B$45:$D$143,3,FALSE))</f>
        <v>#N/A</v>
      </c>
      <c r="J1163" s="178" t="str">
        <f>IF('Reported Performance Table'!D1163="","",
  IF('Reported Performance Table'!E1163="Yes",
   IF('Reported Performance Table'!F1163="Premium","Premium_LUNA_CCT","LUNA_CCT"),
   IF('Reported Performance Table'!B1163="Outdoor Luminaires",
    IF(OR('Reported Performance Table'!D1163="Fuel Pump Canopy Luminaires",'Reported Performance Table'!D1163="Sports Lighting"),
     IF('Reported Performance Table'!F1163="Premium","Premium_Sports_and_Fuel_Pump_CCT", "Sports_and_Fuel_Pump_CCT"),
     IF('Reported Performance Table'!F1163="Premium","Premium_Outdoor_CCT","Outdoor_CCT")),
    IF('Reported Performance Table'!F1163="Premium","Premium_CCT","Reported_CCT"))))</f>
        <v/>
      </c>
      <c r="K1163" t="str">
        <f>IF('Reported Performance Table'!D1163="","",IF(J1163="LUNA_CCT",VLOOKUP('Reported Performance Table'!D1163,'Master List'!$B$45:$E$143,4,FALSE),"Reported_BUG"))</f>
        <v/>
      </c>
      <c r="L1163" t="str">
        <f>IF('Reported Performance Table'!D1163="","",IF(AND('Reported Performance Table'!$E1163="Yes",OR('Reported Performance Table'!$D1163='Master List'!$B$45,'Reported Performance Table'!$D1163='Master List'!$B$46,'Reported Performance Table'!$D1163='Master List'!$B$47,'Reported Performance Table'!$D1163='Master List'!$B$49,'Reported Performance Table'!$D1163='Master List'!$B$51,'Reported Performance Table'!$D1163='Master List'!$B$115,'Reported Performance Table'!$D1163='Master List'!$B$118,'Reported Performance Table'!$D1163='Master List'!$B$142)),"LUNA_Dimming","Dimming_Capability_and_Range"))</f>
        <v/>
      </c>
    </row>
    <row r="1164" spans="1:12" x14ac:dyDescent="0.25">
      <c r="A1164" s="54">
        <v>1171</v>
      </c>
      <c r="B1164" s="55"/>
      <c r="D1164" s="21" t="e">
        <f>VLOOKUP('Reported Performance Table'!C1164,'Master List'!$B$22:$C$41,2,FALSE)</f>
        <v>#N/A</v>
      </c>
      <c r="E1164" t="e">
        <f>VLOOKUP('Reported Performance Table'!D1164,'Master List'!$B$45:$C$143,2,FALSE)</f>
        <v>#N/A</v>
      </c>
      <c r="F1164" t="e">
        <f>VLOOKUP('Reported Performance Table'!C1164,'Master List'!$B$22:$D$42,3,FALSE)</f>
        <v>#N/A</v>
      </c>
      <c r="G1164" s="100" t="e">
        <f>VLOOKUP('Reported Performance Table'!B1164,'Master List'!$B$11:$D$19,3,FALSE)</f>
        <v>#N/A</v>
      </c>
      <c r="H1164" t="e">
        <f t="shared" si="18"/>
        <v>#N/A</v>
      </c>
      <c r="I1164" t="e">
        <f>IF(VLOOKUP('Reported Performance Table'!D1164,'Master List'!$B$45:$D$143,3,FALSE)="","No",VLOOKUP('Reported Performance Table'!D1164,'Master List'!$B$45:$D$143,3,FALSE))</f>
        <v>#N/A</v>
      </c>
      <c r="J1164" s="178" t="str">
        <f>IF('Reported Performance Table'!D1164="","",
  IF('Reported Performance Table'!E1164="Yes",
   IF('Reported Performance Table'!F1164="Premium","Premium_LUNA_CCT","LUNA_CCT"),
   IF('Reported Performance Table'!B1164="Outdoor Luminaires",
    IF(OR('Reported Performance Table'!D1164="Fuel Pump Canopy Luminaires",'Reported Performance Table'!D1164="Sports Lighting"),
     IF('Reported Performance Table'!F1164="Premium","Premium_Sports_and_Fuel_Pump_CCT", "Sports_and_Fuel_Pump_CCT"),
     IF('Reported Performance Table'!F1164="Premium","Premium_Outdoor_CCT","Outdoor_CCT")),
    IF('Reported Performance Table'!F1164="Premium","Premium_CCT","Reported_CCT"))))</f>
        <v/>
      </c>
      <c r="K1164" t="str">
        <f>IF('Reported Performance Table'!D1164="","",IF(J1164="LUNA_CCT",VLOOKUP('Reported Performance Table'!D1164,'Master List'!$B$45:$E$143,4,FALSE),"Reported_BUG"))</f>
        <v/>
      </c>
      <c r="L1164" t="str">
        <f>IF('Reported Performance Table'!D1164="","",IF(AND('Reported Performance Table'!$E1164="Yes",OR('Reported Performance Table'!$D1164='Master List'!$B$45,'Reported Performance Table'!$D1164='Master List'!$B$46,'Reported Performance Table'!$D1164='Master List'!$B$47,'Reported Performance Table'!$D1164='Master List'!$B$49,'Reported Performance Table'!$D1164='Master List'!$B$51,'Reported Performance Table'!$D1164='Master List'!$B$115,'Reported Performance Table'!$D1164='Master List'!$B$118,'Reported Performance Table'!$D1164='Master List'!$B$142)),"LUNA_Dimming","Dimming_Capability_and_Range"))</f>
        <v/>
      </c>
    </row>
    <row r="1165" spans="1:12" x14ac:dyDescent="0.25">
      <c r="A1165" s="54">
        <v>1172</v>
      </c>
      <c r="B1165" s="55"/>
      <c r="D1165" s="21" t="e">
        <f>VLOOKUP('Reported Performance Table'!C1165,'Master List'!$B$22:$C$41,2,FALSE)</f>
        <v>#N/A</v>
      </c>
      <c r="E1165" t="e">
        <f>VLOOKUP('Reported Performance Table'!D1165,'Master List'!$B$45:$C$143,2,FALSE)</f>
        <v>#N/A</v>
      </c>
      <c r="F1165" t="e">
        <f>VLOOKUP('Reported Performance Table'!C1165,'Master List'!$B$22:$D$42,3,FALSE)</f>
        <v>#N/A</v>
      </c>
      <c r="G1165" s="100" t="e">
        <f>VLOOKUP('Reported Performance Table'!B1165,'Master List'!$B$11:$D$19,3,FALSE)</f>
        <v>#N/A</v>
      </c>
      <c r="H1165" t="e">
        <f t="shared" si="18"/>
        <v>#N/A</v>
      </c>
      <c r="I1165" t="e">
        <f>IF(VLOOKUP('Reported Performance Table'!D1165,'Master List'!$B$45:$D$143,3,FALSE)="","No",VLOOKUP('Reported Performance Table'!D1165,'Master List'!$B$45:$D$143,3,FALSE))</f>
        <v>#N/A</v>
      </c>
      <c r="J1165" s="178" t="str">
        <f>IF('Reported Performance Table'!D1165="","",
  IF('Reported Performance Table'!E1165="Yes",
   IF('Reported Performance Table'!F1165="Premium","Premium_LUNA_CCT","LUNA_CCT"),
   IF('Reported Performance Table'!B1165="Outdoor Luminaires",
    IF(OR('Reported Performance Table'!D1165="Fuel Pump Canopy Luminaires",'Reported Performance Table'!D1165="Sports Lighting"),
     IF('Reported Performance Table'!F1165="Premium","Premium_Sports_and_Fuel_Pump_CCT", "Sports_and_Fuel_Pump_CCT"),
     IF('Reported Performance Table'!F1165="Premium","Premium_Outdoor_CCT","Outdoor_CCT")),
    IF('Reported Performance Table'!F1165="Premium","Premium_CCT","Reported_CCT"))))</f>
        <v/>
      </c>
      <c r="K1165" t="str">
        <f>IF('Reported Performance Table'!D1165="","",IF(J1165="LUNA_CCT",VLOOKUP('Reported Performance Table'!D1165,'Master List'!$B$45:$E$143,4,FALSE),"Reported_BUG"))</f>
        <v/>
      </c>
      <c r="L1165" t="str">
        <f>IF('Reported Performance Table'!D1165="","",IF(AND('Reported Performance Table'!$E1165="Yes",OR('Reported Performance Table'!$D1165='Master List'!$B$45,'Reported Performance Table'!$D1165='Master List'!$B$46,'Reported Performance Table'!$D1165='Master List'!$B$47,'Reported Performance Table'!$D1165='Master List'!$B$49,'Reported Performance Table'!$D1165='Master List'!$B$51,'Reported Performance Table'!$D1165='Master List'!$B$115,'Reported Performance Table'!$D1165='Master List'!$B$118,'Reported Performance Table'!$D1165='Master List'!$B$142)),"LUNA_Dimming","Dimming_Capability_and_Range"))</f>
        <v/>
      </c>
    </row>
    <row r="1166" spans="1:12" x14ac:dyDescent="0.25">
      <c r="A1166" s="54">
        <v>1173</v>
      </c>
      <c r="B1166" s="55"/>
      <c r="D1166" s="21" t="e">
        <f>VLOOKUP('Reported Performance Table'!C1166,'Master List'!$B$22:$C$41,2,FALSE)</f>
        <v>#N/A</v>
      </c>
      <c r="E1166" t="e">
        <f>VLOOKUP('Reported Performance Table'!D1166,'Master List'!$B$45:$C$143,2,FALSE)</f>
        <v>#N/A</v>
      </c>
      <c r="F1166" t="e">
        <f>VLOOKUP('Reported Performance Table'!C1166,'Master List'!$B$22:$D$42,3,FALSE)</f>
        <v>#N/A</v>
      </c>
      <c r="G1166" s="100" t="e">
        <f>VLOOKUP('Reported Performance Table'!B1166,'Master List'!$B$11:$D$19,3,FALSE)</f>
        <v>#N/A</v>
      </c>
      <c r="H1166" t="e">
        <f t="shared" si="18"/>
        <v>#N/A</v>
      </c>
      <c r="I1166" t="e">
        <f>IF(VLOOKUP('Reported Performance Table'!D1166,'Master List'!$B$45:$D$143,3,FALSE)="","No",VLOOKUP('Reported Performance Table'!D1166,'Master List'!$B$45:$D$143,3,FALSE))</f>
        <v>#N/A</v>
      </c>
      <c r="J1166" s="178" t="str">
        <f>IF('Reported Performance Table'!D1166="","",
  IF('Reported Performance Table'!E1166="Yes",
   IF('Reported Performance Table'!F1166="Premium","Premium_LUNA_CCT","LUNA_CCT"),
   IF('Reported Performance Table'!B1166="Outdoor Luminaires",
    IF(OR('Reported Performance Table'!D1166="Fuel Pump Canopy Luminaires",'Reported Performance Table'!D1166="Sports Lighting"),
     IF('Reported Performance Table'!F1166="Premium","Premium_Sports_and_Fuel_Pump_CCT", "Sports_and_Fuel_Pump_CCT"),
     IF('Reported Performance Table'!F1166="Premium","Premium_Outdoor_CCT","Outdoor_CCT")),
    IF('Reported Performance Table'!F1166="Premium","Premium_CCT","Reported_CCT"))))</f>
        <v/>
      </c>
      <c r="K1166" t="str">
        <f>IF('Reported Performance Table'!D1166="","",IF(J1166="LUNA_CCT",VLOOKUP('Reported Performance Table'!D1166,'Master List'!$B$45:$E$143,4,FALSE),"Reported_BUG"))</f>
        <v/>
      </c>
      <c r="L1166" t="str">
        <f>IF('Reported Performance Table'!D1166="","",IF(AND('Reported Performance Table'!$E1166="Yes",OR('Reported Performance Table'!$D1166='Master List'!$B$45,'Reported Performance Table'!$D1166='Master List'!$B$46,'Reported Performance Table'!$D1166='Master List'!$B$47,'Reported Performance Table'!$D1166='Master List'!$B$49,'Reported Performance Table'!$D1166='Master List'!$B$51,'Reported Performance Table'!$D1166='Master List'!$B$115,'Reported Performance Table'!$D1166='Master List'!$B$118,'Reported Performance Table'!$D1166='Master List'!$B$142)),"LUNA_Dimming","Dimming_Capability_and_Range"))</f>
        <v/>
      </c>
    </row>
    <row r="1167" spans="1:12" x14ac:dyDescent="0.25">
      <c r="A1167" s="54">
        <v>1174</v>
      </c>
      <c r="B1167" s="55"/>
      <c r="D1167" s="21" t="e">
        <f>VLOOKUP('Reported Performance Table'!C1167,'Master List'!$B$22:$C$41,2,FALSE)</f>
        <v>#N/A</v>
      </c>
      <c r="E1167" t="e">
        <f>VLOOKUP('Reported Performance Table'!D1167,'Master List'!$B$45:$C$143,2,FALSE)</f>
        <v>#N/A</v>
      </c>
      <c r="F1167" t="e">
        <f>VLOOKUP('Reported Performance Table'!C1167,'Master List'!$B$22:$D$42,3,FALSE)</f>
        <v>#N/A</v>
      </c>
      <c r="G1167" s="100" t="e">
        <f>VLOOKUP('Reported Performance Table'!B1167,'Master List'!$B$11:$D$19,3,FALSE)</f>
        <v>#N/A</v>
      </c>
      <c r="H1167" t="e">
        <f t="shared" si="18"/>
        <v>#N/A</v>
      </c>
      <c r="I1167" t="e">
        <f>IF(VLOOKUP('Reported Performance Table'!D1167,'Master List'!$B$45:$D$143,3,FALSE)="","No",VLOOKUP('Reported Performance Table'!D1167,'Master List'!$B$45:$D$143,3,FALSE))</f>
        <v>#N/A</v>
      </c>
      <c r="J1167" s="178" t="str">
        <f>IF('Reported Performance Table'!D1167="","",
  IF('Reported Performance Table'!E1167="Yes",
   IF('Reported Performance Table'!F1167="Premium","Premium_LUNA_CCT","LUNA_CCT"),
   IF('Reported Performance Table'!B1167="Outdoor Luminaires",
    IF(OR('Reported Performance Table'!D1167="Fuel Pump Canopy Luminaires",'Reported Performance Table'!D1167="Sports Lighting"),
     IF('Reported Performance Table'!F1167="Premium","Premium_Sports_and_Fuel_Pump_CCT", "Sports_and_Fuel_Pump_CCT"),
     IF('Reported Performance Table'!F1167="Premium","Premium_Outdoor_CCT","Outdoor_CCT")),
    IF('Reported Performance Table'!F1167="Premium","Premium_CCT","Reported_CCT"))))</f>
        <v/>
      </c>
      <c r="K1167" t="str">
        <f>IF('Reported Performance Table'!D1167="","",IF(J1167="LUNA_CCT",VLOOKUP('Reported Performance Table'!D1167,'Master List'!$B$45:$E$143,4,FALSE),"Reported_BUG"))</f>
        <v/>
      </c>
      <c r="L1167" t="str">
        <f>IF('Reported Performance Table'!D1167="","",IF(AND('Reported Performance Table'!$E1167="Yes",OR('Reported Performance Table'!$D1167='Master List'!$B$45,'Reported Performance Table'!$D1167='Master List'!$B$46,'Reported Performance Table'!$D1167='Master List'!$B$47,'Reported Performance Table'!$D1167='Master List'!$B$49,'Reported Performance Table'!$D1167='Master List'!$B$51,'Reported Performance Table'!$D1167='Master List'!$B$115,'Reported Performance Table'!$D1167='Master List'!$B$118,'Reported Performance Table'!$D1167='Master List'!$B$142)),"LUNA_Dimming","Dimming_Capability_and_Range"))</f>
        <v/>
      </c>
    </row>
    <row r="1168" spans="1:12" x14ac:dyDescent="0.25">
      <c r="A1168" s="54">
        <v>1175</v>
      </c>
      <c r="B1168" s="55"/>
      <c r="D1168" s="21" t="e">
        <f>VLOOKUP('Reported Performance Table'!C1168,'Master List'!$B$22:$C$41,2,FALSE)</f>
        <v>#N/A</v>
      </c>
      <c r="E1168" t="e">
        <f>VLOOKUP('Reported Performance Table'!D1168,'Master List'!$B$45:$C$143,2,FALSE)</f>
        <v>#N/A</v>
      </c>
      <c r="F1168" t="e">
        <f>VLOOKUP('Reported Performance Table'!C1168,'Master List'!$B$22:$D$42,3,FALSE)</f>
        <v>#N/A</v>
      </c>
      <c r="G1168" s="100" t="e">
        <f>VLOOKUP('Reported Performance Table'!B1168,'Master List'!$B$11:$D$19,3,FALSE)</f>
        <v>#N/A</v>
      </c>
      <c r="H1168" t="e">
        <f t="shared" si="18"/>
        <v>#N/A</v>
      </c>
      <c r="I1168" t="e">
        <f>IF(VLOOKUP('Reported Performance Table'!D1168,'Master List'!$B$45:$D$143,3,FALSE)="","No",VLOOKUP('Reported Performance Table'!D1168,'Master List'!$B$45:$D$143,3,FALSE))</f>
        <v>#N/A</v>
      </c>
      <c r="J1168" s="178" t="str">
        <f>IF('Reported Performance Table'!D1168="","",
  IF('Reported Performance Table'!E1168="Yes",
   IF('Reported Performance Table'!F1168="Premium","Premium_LUNA_CCT","LUNA_CCT"),
   IF('Reported Performance Table'!B1168="Outdoor Luminaires",
    IF(OR('Reported Performance Table'!D1168="Fuel Pump Canopy Luminaires",'Reported Performance Table'!D1168="Sports Lighting"),
     IF('Reported Performance Table'!F1168="Premium","Premium_Sports_and_Fuel_Pump_CCT", "Sports_and_Fuel_Pump_CCT"),
     IF('Reported Performance Table'!F1168="Premium","Premium_Outdoor_CCT","Outdoor_CCT")),
    IF('Reported Performance Table'!F1168="Premium","Premium_CCT","Reported_CCT"))))</f>
        <v/>
      </c>
      <c r="K1168" t="str">
        <f>IF('Reported Performance Table'!D1168="","",IF(J1168="LUNA_CCT",VLOOKUP('Reported Performance Table'!D1168,'Master List'!$B$45:$E$143,4,FALSE),"Reported_BUG"))</f>
        <v/>
      </c>
      <c r="L1168" t="str">
        <f>IF('Reported Performance Table'!D1168="","",IF(AND('Reported Performance Table'!$E1168="Yes",OR('Reported Performance Table'!$D1168='Master List'!$B$45,'Reported Performance Table'!$D1168='Master List'!$B$46,'Reported Performance Table'!$D1168='Master List'!$B$47,'Reported Performance Table'!$D1168='Master List'!$B$49,'Reported Performance Table'!$D1168='Master List'!$B$51,'Reported Performance Table'!$D1168='Master List'!$B$115,'Reported Performance Table'!$D1168='Master List'!$B$118,'Reported Performance Table'!$D1168='Master List'!$B$142)),"LUNA_Dimming","Dimming_Capability_and_Range"))</f>
        <v/>
      </c>
    </row>
    <row r="1169" spans="1:12" x14ac:dyDescent="0.25">
      <c r="A1169" s="54">
        <v>1176</v>
      </c>
      <c r="B1169" s="55"/>
      <c r="D1169" s="21" t="e">
        <f>VLOOKUP('Reported Performance Table'!C1169,'Master List'!$B$22:$C$41,2,FALSE)</f>
        <v>#N/A</v>
      </c>
      <c r="E1169" t="e">
        <f>VLOOKUP('Reported Performance Table'!D1169,'Master List'!$B$45:$C$143,2,FALSE)</f>
        <v>#N/A</v>
      </c>
      <c r="F1169" t="e">
        <f>VLOOKUP('Reported Performance Table'!C1169,'Master List'!$B$22:$D$42,3,FALSE)</f>
        <v>#N/A</v>
      </c>
      <c r="G1169" s="100" t="e">
        <f>VLOOKUP('Reported Performance Table'!B1169,'Master List'!$B$11:$D$19,3,FALSE)</f>
        <v>#N/A</v>
      </c>
      <c r="H1169" t="e">
        <f t="shared" si="18"/>
        <v>#N/A</v>
      </c>
      <c r="I1169" t="e">
        <f>IF(VLOOKUP('Reported Performance Table'!D1169,'Master List'!$B$45:$D$143,3,FALSE)="","No",VLOOKUP('Reported Performance Table'!D1169,'Master List'!$B$45:$D$143,3,FALSE))</f>
        <v>#N/A</v>
      </c>
      <c r="J1169" s="178" t="str">
        <f>IF('Reported Performance Table'!D1169="","",
  IF('Reported Performance Table'!E1169="Yes",
   IF('Reported Performance Table'!F1169="Premium","Premium_LUNA_CCT","LUNA_CCT"),
   IF('Reported Performance Table'!B1169="Outdoor Luminaires",
    IF(OR('Reported Performance Table'!D1169="Fuel Pump Canopy Luminaires",'Reported Performance Table'!D1169="Sports Lighting"),
     IF('Reported Performance Table'!F1169="Premium","Premium_Sports_and_Fuel_Pump_CCT", "Sports_and_Fuel_Pump_CCT"),
     IF('Reported Performance Table'!F1169="Premium","Premium_Outdoor_CCT","Outdoor_CCT")),
    IF('Reported Performance Table'!F1169="Premium","Premium_CCT","Reported_CCT"))))</f>
        <v/>
      </c>
      <c r="K1169" t="str">
        <f>IF('Reported Performance Table'!D1169="","",IF(J1169="LUNA_CCT",VLOOKUP('Reported Performance Table'!D1169,'Master List'!$B$45:$E$143,4,FALSE),"Reported_BUG"))</f>
        <v/>
      </c>
      <c r="L1169" t="str">
        <f>IF('Reported Performance Table'!D1169="","",IF(AND('Reported Performance Table'!$E1169="Yes",OR('Reported Performance Table'!$D1169='Master List'!$B$45,'Reported Performance Table'!$D1169='Master List'!$B$46,'Reported Performance Table'!$D1169='Master List'!$B$47,'Reported Performance Table'!$D1169='Master List'!$B$49,'Reported Performance Table'!$D1169='Master List'!$B$51,'Reported Performance Table'!$D1169='Master List'!$B$115,'Reported Performance Table'!$D1169='Master List'!$B$118,'Reported Performance Table'!$D1169='Master List'!$B$142)),"LUNA_Dimming","Dimming_Capability_and_Range"))</f>
        <v/>
      </c>
    </row>
    <row r="1170" spans="1:12" x14ac:dyDescent="0.25">
      <c r="A1170" s="54">
        <v>1177</v>
      </c>
      <c r="B1170" s="55"/>
      <c r="D1170" s="21" t="e">
        <f>VLOOKUP('Reported Performance Table'!C1170,'Master List'!$B$22:$C$41,2,FALSE)</f>
        <v>#N/A</v>
      </c>
      <c r="E1170" t="e">
        <f>VLOOKUP('Reported Performance Table'!D1170,'Master List'!$B$45:$C$143,2,FALSE)</f>
        <v>#N/A</v>
      </c>
      <c r="F1170" t="e">
        <f>VLOOKUP('Reported Performance Table'!C1170,'Master List'!$B$22:$D$42,3,FALSE)</f>
        <v>#N/A</v>
      </c>
      <c r="G1170" s="100" t="e">
        <f>VLOOKUP('Reported Performance Table'!B1170,'Master List'!$B$11:$D$19,3,FALSE)</f>
        <v>#N/A</v>
      </c>
      <c r="H1170" t="e">
        <f t="shared" si="18"/>
        <v>#N/A</v>
      </c>
      <c r="I1170" t="e">
        <f>IF(VLOOKUP('Reported Performance Table'!D1170,'Master List'!$B$45:$D$143,3,FALSE)="","No",VLOOKUP('Reported Performance Table'!D1170,'Master List'!$B$45:$D$143,3,FALSE))</f>
        <v>#N/A</v>
      </c>
      <c r="J1170" s="178" t="str">
        <f>IF('Reported Performance Table'!D1170="","",
  IF('Reported Performance Table'!E1170="Yes",
   IF('Reported Performance Table'!F1170="Premium","Premium_LUNA_CCT","LUNA_CCT"),
   IF('Reported Performance Table'!B1170="Outdoor Luminaires",
    IF(OR('Reported Performance Table'!D1170="Fuel Pump Canopy Luminaires",'Reported Performance Table'!D1170="Sports Lighting"),
     IF('Reported Performance Table'!F1170="Premium","Premium_Sports_and_Fuel_Pump_CCT", "Sports_and_Fuel_Pump_CCT"),
     IF('Reported Performance Table'!F1170="Premium","Premium_Outdoor_CCT","Outdoor_CCT")),
    IF('Reported Performance Table'!F1170="Premium","Premium_CCT","Reported_CCT"))))</f>
        <v/>
      </c>
      <c r="K1170" t="str">
        <f>IF('Reported Performance Table'!D1170="","",IF(J1170="LUNA_CCT",VLOOKUP('Reported Performance Table'!D1170,'Master List'!$B$45:$E$143,4,FALSE),"Reported_BUG"))</f>
        <v/>
      </c>
      <c r="L1170" t="str">
        <f>IF('Reported Performance Table'!D1170="","",IF(AND('Reported Performance Table'!$E1170="Yes",OR('Reported Performance Table'!$D1170='Master List'!$B$45,'Reported Performance Table'!$D1170='Master List'!$B$46,'Reported Performance Table'!$D1170='Master List'!$B$47,'Reported Performance Table'!$D1170='Master List'!$B$49,'Reported Performance Table'!$D1170='Master List'!$B$51,'Reported Performance Table'!$D1170='Master List'!$B$115,'Reported Performance Table'!$D1170='Master List'!$B$118,'Reported Performance Table'!$D1170='Master List'!$B$142)),"LUNA_Dimming","Dimming_Capability_and_Range"))</f>
        <v/>
      </c>
    </row>
    <row r="1171" spans="1:12" x14ac:dyDescent="0.25">
      <c r="A1171" s="54">
        <v>1178</v>
      </c>
      <c r="B1171" s="55"/>
      <c r="D1171" s="21" t="e">
        <f>VLOOKUP('Reported Performance Table'!C1171,'Master List'!$B$22:$C$41,2,FALSE)</f>
        <v>#N/A</v>
      </c>
      <c r="E1171" t="e">
        <f>VLOOKUP('Reported Performance Table'!D1171,'Master List'!$B$45:$C$143,2,FALSE)</f>
        <v>#N/A</v>
      </c>
      <c r="F1171" t="e">
        <f>VLOOKUP('Reported Performance Table'!C1171,'Master List'!$B$22:$D$42,3,FALSE)</f>
        <v>#N/A</v>
      </c>
      <c r="G1171" s="100" t="e">
        <f>VLOOKUP('Reported Performance Table'!B1171,'Master List'!$B$11:$D$19,3,FALSE)</f>
        <v>#N/A</v>
      </c>
      <c r="H1171" t="e">
        <f t="shared" si="18"/>
        <v>#N/A</v>
      </c>
      <c r="I1171" t="e">
        <f>IF(VLOOKUP('Reported Performance Table'!D1171,'Master List'!$B$45:$D$143,3,FALSE)="","No",VLOOKUP('Reported Performance Table'!D1171,'Master List'!$B$45:$D$143,3,FALSE))</f>
        <v>#N/A</v>
      </c>
      <c r="J1171" s="178" t="str">
        <f>IF('Reported Performance Table'!D1171="","",
  IF('Reported Performance Table'!E1171="Yes",
   IF('Reported Performance Table'!F1171="Premium","Premium_LUNA_CCT","LUNA_CCT"),
   IF('Reported Performance Table'!B1171="Outdoor Luminaires",
    IF(OR('Reported Performance Table'!D1171="Fuel Pump Canopy Luminaires",'Reported Performance Table'!D1171="Sports Lighting"),
     IF('Reported Performance Table'!F1171="Premium","Premium_Sports_and_Fuel_Pump_CCT", "Sports_and_Fuel_Pump_CCT"),
     IF('Reported Performance Table'!F1171="Premium","Premium_Outdoor_CCT","Outdoor_CCT")),
    IF('Reported Performance Table'!F1171="Premium","Premium_CCT","Reported_CCT"))))</f>
        <v/>
      </c>
      <c r="K1171" t="str">
        <f>IF('Reported Performance Table'!D1171="","",IF(J1171="LUNA_CCT",VLOOKUP('Reported Performance Table'!D1171,'Master List'!$B$45:$E$143,4,FALSE),"Reported_BUG"))</f>
        <v/>
      </c>
      <c r="L1171" t="str">
        <f>IF('Reported Performance Table'!D1171="","",IF(AND('Reported Performance Table'!$E1171="Yes",OR('Reported Performance Table'!$D1171='Master List'!$B$45,'Reported Performance Table'!$D1171='Master List'!$B$46,'Reported Performance Table'!$D1171='Master List'!$B$47,'Reported Performance Table'!$D1171='Master List'!$B$49,'Reported Performance Table'!$D1171='Master List'!$B$51,'Reported Performance Table'!$D1171='Master List'!$B$115,'Reported Performance Table'!$D1171='Master List'!$B$118,'Reported Performance Table'!$D1171='Master List'!$B$142)),"LUNA_Dimming","Dimming_Capability_and_Range"))</f>
        <v/>
      </c>
    </row>
    <row r="1172" spans="1:12" x14ac:dyDescent="0.25">
      <c r="A1172" s="54">
        <v>1179</v>
      </c>
      <c r="B1172" s="55"/>
      <c r="D1172" s="21" t="e">
        <f>VLOOKUP('Reported Performance Table'!C1172,'Master List'!$B$22:$C$41,2,FALSE)</f>
        <v>#N/A</v>
      </c>
      <c r="E1172" t="e">
        <f>VLOOKUP('Reported Performance Table'!D1172,'Master List'!$B$45:$C$143,2,FALSE)</f>
        <v>#N/A</v>
      </c>
      <c r="F1172" t="e">
        <f>VLOOKUP('Reported Performance Table'!C1172,'Master List'!$B$22:$D$42,3,FALSE)</f>
        <v>#N/A</v>
      </c>
      <c r="G1172" s="100" t="e">
        <f>VLOOKUP('Reported Performance Table'!B1172,'Master List'!$B$11:$D$19,3,FALSE)</f>
        <v>#N/A</v>
      </c>
      <c r="H1172" t="e">
        <f t="shared" si="18"/>
        <v>#N/A</v>
      </c>
      <c r="I1172" t="e">
        <f>IF(VLOOKUP('Reported Performance Table'!D1172,'Master List'!$B$45:$D$143,3,FALSE)="","No",VLOOKUP('Reported Performance Table'!D1172,'Master List'!$B$45:$D$143,3,FALSE))</f>
        <v>#N/A</v>
      </c>
      <c r="J1172" s="178" t="str">
        <f>IF('Reported Performance Table'!D1172="","",
  IF('Reported Performance Table'!E1172="Yes",
   IF('Reported Performance Table'!F1172="Premium","Premium_LUNA_CCT","LUNA_CCT"),
   IF('Reported Performance Table'!B1172="Outdoor Luminaires",
    IF(OR('Reported Performance Table'!D1172="Fuel Pump Canopy Luminaires",'Reported Performance Table'!D1172="Sports Lighting"),
     IF('Reported Performance Table'!F1172="Premium","Premium_Sports_and_Fuel_Pump_CCT", "Sports_and_Fuel_Pump_CCT"),
     IF('Reported Performance Table'!F1172="Premium","Premium_Outdoor_CCT","Outdoor_CCT")),
    IF('Reported Performance Table'!F1172="Premium","Premium_CCT","Reported_CCT"))))</f>
        <v/>
      </c>
      <c r="K1172" t="str">
        <f>IF('Reported Performance Table'!D1172="","",IF(J1172="LUNA_CCT",VLOOKUP('Reported Performance Table'!D1172,'Master List'!$B$45:$E$143,4,FALSE),"Reported_BUG"))</f>
        <v/>
      </c>
      <c r="L1172" t="str">
        <f>IF('Reported Performance Table'!D1172="","",IF(AND('Reported Performance Table'!$E1172="Yes",OR('Reported Performance Table'!$D1172='Master List'!$B$45,'Reported Performance Table'!$D1172='Master List'!$B$46,'Reported Performance Table'!$D1172='Master List'!$B$47,'Reported Performance Table'!$D1172='Master List'!$B$49,'Reported Performance Table'!$D1172='Master List'!$B$51,'Reported Performance Table'!$D1172='Master List'!$B$115,'Reported Performance Table'!$D1172='Master List'!$B$118,'Reported Performance Table'!$D1172='Master List'!$B$142)),"LUNA_Dimming","Dimming_Capability_and_Range"))</f>
        <v/>
      </c>
    </row>
    <row r="1173" spans="1:12" x14ac:dyDescent="0.25">
      <c r="A1173" s="54">
        <v>1180</v>
      </c>
      <c r="B1173" s="55"/>
      <c r="D1173" s="21" t="e">
        <f>VLOOKUP('Reported Performance Table'!C1173,'Master List'!$B$22:$C$41,2,FALSE)</f>
        <v>#N/A</v>
      </c>
      <c r="E1173" t="e">
        <f>VLOOKUP('Reported Performance Table'!D1173,'Master List'!$B$45:$C$143,2,FALSE)</f>
        <v>#N/A</v>
      </c>
      <c r="F1173" t="e">
        <f>VLOOKUP('Reported Performance Table'!C1173,'Master List'!$B$22:$D$42,3,FALSE)</f>
        <v>#N/A</v>
      </c>
      <c r="G1173" s="100" t="e">
        <f>VLOOKUP('Reported Performance Table'!B1173,'Master List'!$B$11:$D$19,3,FALSE)</f>
        <v>#N/A</v>
      </c>
      <c r="H1173" t="e">
        <f t="shared" si="18"/>
        <v>#N/A</v>
      </c>
      <c r="I1173" t="e">
        <f>IF(VLOOKUP('Reported Performance Table'!D1173,'Master List'!$B$45:$D$143,3,FALSE)="","No",VLOOKUP('Reported Performance Table'!D1173,'Master List'!$B$45:$D$143,3,FALSE))</f>
        <v>#N/A</v>
      </c>
      <c r="J1173" s="178" t="str">
        <f>IF('Reported Performance Table'!D1173="","",
  IF('Reported Performance Table'!E1173="Yes",
   IF('Reported Performance Table'!F1173="Premium","Premium_LUNA_CCT","LUNA_CCT"),
   IF('Reported Performance Table'!B1173="Outdoor Luminaires",
    IF(OR('Reported Performance Table'!D1173="Fuel Pump Canopy Luminaires",'Reported Performance Table'!D1173="Sports Lighting"),
     IF('Reported Performance Table'!F1173="Premium","Premium_Sports_and_Fuel_Pump_CCT", "Sports_and_Fuel_Pump_CCT"),
     IF('Reported Performance Table'!F1173="Premium","Premium_Outdoor_CCT","Outdoor_CCT")),
    IF('Reported Performance Table'!F1173="Premium","Premium_CCT","Reported_CCT"))))</f>
        <v/>
      </c>
      <c r="K1173" t="str">
        <f>IF('Reported Performance Table'!D1173="","",IF(J1173="LUNA_CCT",VLOOKUP('Reported Performance Table'!D1173,'Master List'!$B$45:$E$143,4,FALSE),"Reported_BUG"))</f>
        <v/>
      </c>
      <c r="L1173" t="str">
        <f>IF('Reported Performance Table'!D1173="","",IF(AND('Reported Performance Table'!$E1173="Yes",OR('Reported Performance Table'!$D1173='Master List'!$B$45,'Reported Performance Table'!$D1173='Master List'!$B$46,'Reported Performance Table'!$D1173='Master List'!$B$47,'Reported Performance Table'!$D1173='Master List'!$B$49,'Reported Performance Table'!$D1173='Master List'!$B$51,'Reported Performance Table'!$D1173='Master List'!$B$115,'Reported Performance Table'!$D1173='Master List'!$B$118,'Reported Performance Table'!$D1173='Master List'!$B$142)),"LUNA_Dimming","Dimming_Capability_and_Range"))</f>
        <v/>
      </c>
    </row>
    <row r="1174" spans="1:12" x14ac:dyDescent="0.25">
      <c r="A1174" s="54">
        <v>1181</v>
      </c>
      <c r="B1174" s="55"/>
      <c r="D1174" s="21" t="e">
        <f>VLOOKUP('Reported Performance Table'!C1174,'Master List'!$B$22:$C$41,2,FALSE)</f>
        <v>#N/A</v>
      </c>
      <c r="E1174" t="e">
        <f>VLOOKUP('Reported Performance Table'!D1174,'Master List'!$B$45:$C$143,2,FALSE)</f>
        <v>#N/A</v>
      </c>
      <c r="F1174" t="e">
        <f>VLOOKUP('Reported Performance Table'!C1174,'Master List'!$B$22:$D$42,3,FALSE)</f>
        <v>#N/A</v>
      </c>
      <c r="G1174" s="100" t="e">
        <f>VLOOKUP('Reported Performance Table'!B1174,'Master List'!$B$11:$D$19,3,FALSE)</f>
        <v>#N/A</v>
      </c>
      <c r="H1174" t="e">
        <f t="shared" si="18"/>
        <v>#N/A</v>
      </c>
      <c r="I1174" t="e">
        <f>IF(VLOOKUP('Reported Performance Table'!D1174,'Master List'!$B$45:$D$143,3,FALSE)="","No",VLOOKUP('Reported Performance Table'!D1174,'Master List'!$B$45:$D$143,3,FALSE))</f>
        <v>#N/A</v>
      </c>
      <c r="J1174" s="178" t="str">
        <f>IF('Reported Performance Table'!D1174="","",
  IF('Reported Performance Table'!E1174="Yes",
   IF('Reported Performance Table'!F1174="Premium","Premium_LUNA_CCT","LUNA_CCT"),
   IF('Reported Performance Table'!B1174="Outdoor Luminaires",
    IF(OR('Reported Performance Table'!D1174="Fuel Pump Canopy Luminaires",'Reported Performance Table'!D1174="Sports Lighting"),
     IF('Reported Performance Table'!F1174="Premium","Premium_Sports_and_Fuel_Pump_CCT", "Sports_and_Fuel_Pump_CCT"),
     IF('Reported Performance Table'!F1174="Premium","Premium_Outdoor_CCT","Outdoor_CCT")),
    IF('Reported Performance Table'!F1174="Premium","Premium_CCT","Reported_CCT"))))</f>
        <v/>
      </c>
      <c r="K1174" t="str">
        <f>IF('Reported Performance Table'!D1174="","",IF(J1174="LUNA_CCT",VLOOKUP('Reported Performance Table'!D1174,'Master List'!$B$45:$E$143,4,FALSE),"Reported_BUG"))</f>
        <v/>
      </c>
      <c r="L1174" t="str">
        <f>IF('Reported Performance Table'!D1174="","",IF(AND('Reported Performance Table'!$E1174="Yes",OR('Reported Performance Table'!$D1174='Master List'!$B$45,'Reported Performance Table'!$D1174='Master List'!$B$46,'Reported Performance Table'!$D1174='Master List'!$B$47,'Reported Performance Table'!$D1174='Master List'!$B$49,'Reported Performance Table'!$D1174='Master List'!$B$51,'Reported Performance Table'!$D1174='Master List'!$B$115,'Reported Performance Table'!$D1174='Master List'!$B$118,'Reported Performance Table'!$D1174='Master List'!$B$142)),"LUNA_Dimming","Dimming_Capability_and_Range"))</f>
        <v/>
      </c>
    </row>
    <row r="1175" spans="1:12" x14ac:dyDescent="0.25">
      <c r="A1175" s="54">
        <v>1182</v>
      </c>
      <c r="B1175" s="55"/>
      <c r="D1175" s="21" t="e">
        <f>VLOOKUP('Reported Performance Table'!C1175,'Master List'!$B$22:$C$41,2,FALSE)</f>
        <v>#N/A</v>
      </c>
      <c r="E1175" t="e">
        <f>VLOOKUP('Reported Performance Table'!D1175,'Master List'!$B$45:$C$143,2,FALSE)</f>
        <v>#N/A</v>
      </c>
      <c r="F1175" t="e">
        <f>VLOOKUP('Reported Performance Table'!C1175,'Master List'!$B$22:$D$42,3,FALSE)</f>
        <v>#N/A</v>
      </c>
      <c r="G1175" s="100" t="e">
        <f>VLOOKUP('Reported Performance Table'!B1175,'Master List'!$B$11:$D$19,3,FALSE)</f>
        <v>#N/A</v>
      </c>
      <c r="H1175" t="e">
        <f t="shared" si="18"/>
        <v>#N/A</v>
      </c>
      <c r="I1175" t="e">
        <f>IF(VLOOKUP('Reported Performance Table'!D1175,'Master List'!$B$45:$D$143,3,FALSE)="","No",VLOOKUP('Reported Performance Table'!D1175,'Master List'!$B$45:$D$143,3,FALSE))</f>
        <v>#N/A</v>
      </c>
      <c r="J1175" s="178" t="str">
        <f>IF('Reported Performance Table'!D1175="","",
  IF('Reported Performance Table'!E1175="Yes",
   IF('Reported Performance Table'!F1175="Premium","Premium_LUNA_CCT","LUNA_CCT"),
   IF('Reported Performance Table'!B1175="Outdoor Luminaires",
    IF(OR('Reported Performance Table'!D1175="Fuel Pump Canopy Luminaires",'Reported Performance Table'!D1175="Sports Lighting"),
     IF('Reported Performance Table'!F1175="Premium","Premium_Sports_and_Fuel_Pump_CCT", "Sports_and_Fuel_Pump_CCT"),
     IF('Reported Performance Table'!F1175="Premium","Premium_Outdoor_CCT","Outdoor_CCT")),
    IF('Reported Performance Table'!F1175="Premium","Premium_CCT","Reported_CCT"))))</f>
        <v/>
      </c>
      <c r="K1175" t="str">
        <f>IF('Reported Performance Table'!D1175="","",IF(J1175="LUNA_CCT",VLOOKUP('Reported Performance Table'!D1175,'Master List'!$B$45:$E$143,4,FALSE),"Reported_BUG"))</f>
        <v/>
      </c>
      <c r="L1175" t="str">
        <f>IF('Reported Performance Table'!D1175="","",IF(AND('Reported Performance Table'!$E1175="Yes",OR('Reported Performance Table'!$D1175='Master List'!$B$45,'Reported Performance Table'!$D1175='Master List'!$B$46,'Reported Performance Table'!$D1175='Master List'!$B$47,'Reported Performance Table'!$D1175='Master List'!$B$49,'Reported Performance Table'!$D1175='Master List'!$B$51,'Reported Performance Table'!$D1175='Master List'!$B$115,'Reported Performance Table'!$D1175='Master List'!$B$118,'Reported Performance Table'!$D1175='Master List'!$B$142)),"LUNA_Dimming","Dimming_Capability_and_Range"))</f>
        <v/>
      </c>
    </row>
    <row r="1176" spans="1:12" x14ac:dyDescent="0.25">
      <c r="A1176" s="54">
        <v>1183</v>
      </c>
      <c r="B1176" s="55"/>
      <c r="D1176" s="21" t="e">
        <f>VLOOKUP('Reported Performance Table'!C1176,'Master List'!$B$22:$C$41,2,FALSE)</f>
        <v>#N/A</v>
      </c>
      <c r="E1176" t="e">
        <f>VLOOKUP('Reported Performance Table'!D1176,'Master List'!$B$45:$C$143,2,FALSE)</f>
        <v>#N/A</v>
      </c>
      <c r="F1176" t="e">
        <f>VLOOKUP('Reported Performance Table'!C1176,'Master List'!$B$22:$D$42,3,FALSE)</f>
        <v>#N/A</v>
      </c>
      <c r="G1176" s="100" t="e">
        <f>VLOOKUP('Reported Performance Table'!B1176,'Master List'!$B$11:$D$19,3,FALSE)</f>
        <v>#N/A</v>
      </c>
      <c r="H1176" t="e">
        <f t="shared" si="18"/>
        <v>#N/A</v>
      </c>
      <c r="I1176" t="e">
        <f>IF(VLOOKUP('Reported Performance Table'!D1176,'Master List'!$B$45:$D$143,3,FALSE)="","No",VLOOKUP('Reported Performance Table'!D1176,'Master List'!$B$45:$D$143,3,FALSE))</f>
        <v>#N/A</v>
      </c>
      <c r="J1176" s="178" t="str">
        <f>IF('Reported Performance Table'!D1176="","",
  IF('Reported Performance Table'!E1176="Yes",
   IF('Reported Performance Table'!F1176="Premium","Premium_LUNA_CCT","LUNA_CCT"),
   IF('Reported Performance Table'!B1176="Outdoor Luminaires",
    IF(OR('Reported Performance Table'!D1176="Fuel Pump Canopy Luminaires",'Reported Performance Table'!D1176="Sports Lighting"),
     IF('Reported Performance Table'!F1176="Premium","Premium_Sports_and_Fuel_Pump_CCT", "Sports_and_Fuel_Pump_CCT"),
     IF('Reported Performance Table'!F1176="Premium","Premium_Outdoor_CCT","Outdoor_CCT")),
    IF('Reported Performance Table'!F1176="Premium","Premium_CCT","Reported_CCT"))))</f>
        <v/>
      </c>
      <c r="K1176" t="str">
        <f>IF('Reported Performance Table'!D1176="","",IF(J1176="LUNA_CCT",VLOOKUP('Reported Performance Table'!D1176,'Master List'!$B$45:$E$143,4,FALSE),"Reported_BUG"))</f>
        <v/>
      </c>
      <c r="L1176" t="str">
        <f>IF('Reported Performance Table'!D1176="","",IF(AND('Reported Performance Table'!$E1176="Yes",OR('Reported Performance Table'!$D1176='Master List'!$B$45,'Reported Performance Table'!$D1176='Master List'!$B$46,'Reported Performance Table'!$D1176='Master List'!$B$47,'Reported Performance Table'!$D1176='Master List'!$B$49,'Reported Performance Table'!$D1176='Master List'!$B$51,'Reported Performance Table'!$D1176='Master List'!$B$115,'Reported Performance Table'!$D1176='Master List'!$B$118,'Reported Performance Table'!$D1176='Master List'!$B$142)),"LUNA_Dimming","Dimming_Capability_and_Range"))</f>
        <v/>
      </c>
    </row>
    <row r="1177" spans="1:12" x14ac:dyDescent="0.25">
      <c r="A1177" s="54">
        <v>1184</v>
      </c>
      <c r="B1177" s="55"/>
      <c r="D1177" s="21" t="e">
        <f>VLOOKUP('Reported Performance Table'!C1177,'Master List'!$B$22:$C$41,2,FALSE)</f>
        <v>#N/A</v>
      </c>
      <c r="E1177" t="e">
        <f>VLOOKUP('Reported Performance Table'!D1177,'Master List'!$B$45:$C$143,2,FALSE)</f>
        <v>#N/A</v>
      </c>
      <c r="F1177" t="e">
        <f>VLOOKUP('Reported Performance Table'!C1177,'Master List'!$B$22:$D$42,3,FALSE)</f>
        <v>#N/A</v>
      </c>
      <c r="G1177" s="100" t="e">
        <f>VLOOKUP('Reported Performance Table'!B1177,'Master List'!$B$11:$D$19,3,FALSE)</f>
        <v>#N/A</v>
      </c>
      <c r="H1177" t="e">
        <f t="shared" si="18"/>
        <v>#N/A</v>
      </c>
      <c r="I1177" t="e">
        <f>IF(VLOOKUP('Reported Performance Table'!D1177,'Master List'!$B$45:$D$143,3,FALSE)="","No",VLOOKUP('Reported Performance Table'!D1177,'Master List'!$B$45:$D$143,3,FALSE))</f>
        <v>#N/A</v>
      </c>
      <c r="J1177" s="178" t="str">
        <f>IF('Reported Performance Table'!D1177="","",
  IF('Reported Performance Table'!E1177="Yes",
   IF('Reported Performance Table'!F1177="Premium","Premium_LUNA_CCT","LUNA_CCT"),
   IF('Reported Performance Table'!B1177="Outdoor Luminaires",
    IF(OR('Reported Performance Table'!D1177="Fuel Pump Canopy Luminaires",'Reported Performance Table'!D1177="Sports Lighting"),
     IF('Reported Performance Table'!F1177="Premium","Premium_Sports_and_Fuel_Pump_CCT", "Sports_and_Fuel_Pump_CCT"),
     IF('Reported Performance Table'!F1177="Premium","Premium_Outdoor_CCT","Outdoor_CCT")),
    IF('Reported Performance Table'!F1177="Premium","Premium_CCT","Reported_CCT"))))</f>
        <v/>
      </c>
      <c r="K1177" t="str">
        <f>IF('Reported Performance Table'!D1177="","",IF(J1177="LUNA_CCT",VLOOKUP('Reported Performance Table'!D1177,'Master List'!$B$45:$E$143,4,FALSE),"Reported_BUG"))</f>
        <v/>
      </c>
      <c r="L1177" t="str">
        <f>IF('Reported Performance Table'!D1177="","",IF(AND('Reported Performance Table'!$E1177="Yes",OR('Reported Performance Table'!$D1177='Master List'!$B$45,'Reported Performance Table'!$D1177='Master List'!$B$46,'Reported Performance Table'!$D1177='Master List'!$B$47,'Reported Performance Table'!$D1177='Master List'!$B$49,'Reported Performance Table'!$D1177='Master List'!$B$51,'Reported Performance Table'!$D1177='Master List'!$B$115,'Reported Performance Table'!$D1177='Master List'!$B$118,'Reported Performance Table'!$D1177='Master List'!$B$142)),"LUNA_Dimming","Dimming_Capability_and_Range"))</f>
        <v/>
      </c>
    </row>
    <row r="1178" spans="1:12" x14ac:dyDescent="0.25">
      <c r="A1178" s="54">
        <v>1185</v>
      </c>
      <c r="B1178" s="55"/>
      <c r="D1178" s="21" t="e">
        <f>VLOOKUP('Reported Performance Table'!C1178,'Master List'!$B$22:$C$41,2,FALSE)</f>
        <v>#N/A</v>
      </c>
      <c r="E1178" t="e">
        <f>VLOOKUP('Reported Performance Table'!D1178,'Master List'!$B$45:$C$143,2,FALSE)</f>
        <v>#N/A</v>
      </c>
      <c r="F1178" t="e">
        <f>VLOOKUP('Reported Performance Table'!C1178,'Master List'!$B$22:$D$42,3,FALSE)</f>
        <v>#N/A</v>
      </c>
      <c r="G1178" s="100" t="e">
        <f>VLOOKUP('Reported Performance Table'!B1178,'Master List'!$B$11:$D$19,3,FALSE)</f>
        <v>#N/A</v>
      </c>
      <c r="H1178" t="e">
        <f t="shared" si="18"/>
        <v>#N/A</v>
      </c>
      <c r="I1178" t="e">
        <f>IF(VLOOKUP('Reported Performance Table'!D1178,'Master List'!$B$45:$D$143,3,FALSE)="","No",VLOOKUP('Reported Performance Table'!D1178,'Master List'!$B$45:$D$143,3,FALSE))</f>
        <v>#N/A</v>
      </c>
      <c r="J1178" s="178" t="str">
        <f>IF('Reported Performance Table'!D1178="","",
  IF('Reported Performance Table'!E1178="Yes",
   IF('Reported Performance Table'!F1178="Premium","Premium_LUNA_CCT","LUNA_CCT"),
   IF('Reported Performance Table'!B1178="Outdoor Luminaires",
    IF(OR('Reported Performance Table'!D1178="Fuel Pump Canopy Luminaires",'Reported Performance Table'!D1178="Sports Lighting"),
     IF('Reported Performance Table'!F1178="Premium","Premium_Sports_and_Fuel_Pump_CCT", "Sports_and_Fuel_Pump_CCT"),
     IF('Reported Performance Table'!F1178="Premium","Premium_Outdoor_CCT","Outdoor_CCT")),
    IF('Reported Performance Table'!F1178="Premium","Premium_CCT","Reported_CCT"))))</f>
        <v/>
      </c>
      <c r="K1178" t="str">
        <f>IF('Reported Performance Table'!D1178="","",IF(J1178="LUNA_CCT",VLOOKUP('Reported Performance Table'!D1178,'Master List'!$B$45:$E$143,4,FALSE),"Reported_BUG"))</f>
        <v/>
      </c>
      <c r="L1178" t="str">
        <f>IF('Reported Performance Table'!D1178="","",IF(AND('Reported Performance Table'!$E1178="Yes",OR('Reported Performance Table'!$D1178='Master List'!$B$45,'Reported Performance Table'!$D1178='Master List'!$B$46,'Reported Performance Table'!$D1178='Master List'!$B$47,'Reported Performance Table'!$D1178='Master List'!$B$49,'Reported Performance Table'!$D1178='Master List'!$B$51,'Reported Performance Table'!$D1178='Master List'!$B$115,'Reported Performance Table'!$D1178='Master List'!$B$118,'Reported Performance Table'!$D1178='Master List'!$B$142)),"LUNA_Dimming","Dimming_Capability_and_Range"))</f>
        <v/>
      </c>
    </row>
    <row r="1179" spans="1:12" x14ac:dyDescent="0.25">
      <c r="A1179" s="54">
        <v>1186</v>
      </c>
      <c r="B1179" s="55"/>
      <c r="D1179" s="21" t="e">
        <f>VLOOKUP('Reported Performance Table'!C1179,'Master List'!$B$22:$C$41,2,FALSE)</f>
        <v>#N/A</v>
      </c>
      <c r="E1179" t="e">
        <f>VLOOKUP('Reported Performance Table'!D1179,'Master List'!$B$45:$C$143,2,FALSE)</f>
        <v>#N/A</v>
      </c>
      <c r="F1179" t="e">
        <f>VLOOKUP('Reported Performance Table'!C1179,'Master List'!$B$22:$D$42,3,FALSE)</f>
        <v>#N/A</v>
      </c>
      <c r="G1179" s="100" t="e">
        <f>VLOOKUP('Reported Performance Table'!B1179,'Master List'!$B$11:$D$19,3,FALSE)</f>
        <v>#N/A</v>
      </c>
      <c r="H1179" t="e">
        <f t="shared" si="18"/>
        <v>#N/A</v>
      </c>
      <c r="I1179" t="e">
        <f>IF(VLOOKUP('Reported Performance Table'!D1179,'Master List'!$B$45:$D$143,3,FALSE)="","No",VLOOKUP('Reported Performance Table'!D1179,'Master List'!$B$45:$D$143,3,FALSE))</f>
        <v>#N/A</v>
      </c>
      <c r="J1179" s="178" t="str">
        <f>IF('Reported Performance Table'!D1179="","",
  IF('Reported Performance Table'!E1179="Yes",
   IF('Reported Performance Table'!F1179="Premium","Premium_LUNA_CCT","LUNA_CCT"),
   IF('Reported Performance Table'!B1179="Outdoor Luminaires",
    IF(OR('Reported Performance Table'!D1179="Fuel Pump Canopy Luminaires",'Reported Performance Table'!D1179="Sports Lighting"),
     IF('Reported Performance Table'!F1179="Premium","Premium_Sports_and_Fuel_Pump_CCT", "Sports_and_Fuel_Pump_CCT"),
     IF('Reported Performance Table'!F1179="Premium","Premium_Outdoor_CCT","Outdoor_CCT")),
    IF('Reported Performance Table'!F1179="Premium","Premium_CCT","Reported_CCT"))))</f>
        <v/>
      </c>
      <c r="K1179" t="str">
        <f>IF('Reported Performance Table'!D1179="","",IF(J1179="LUNA_CCT",VLOOKUP('Reported Performance Table'!D1179,'Master List'!$B$45:$E$143,4,FALSE),"Reported_BUG"))</f>
        <v/>
      </c>
      <c r="L1179" t="str">
        <f>IF('Reported Performance Table'!D1179="","",IF(AND('Reported Performance Table'!$E1179="Yes",OR('Reported Performance Table'!$D1179='Master List'!$B$45,'Reported Performance Table'!$D1179='Master List'!$B$46,'Reported Performance Table'!$D1179='Master List'!$B$47,'Reported Performance Table'!$D1179='Master List'!$B$49,'Reported Performance Table'!$D1179='Master List'!$B$51,'Reported Performance Table'!$D1179='Master List'!$B$115,'Reported Performance Table'!$D1179='Master List'!$B$118,'Reported Performance Table'!$D1179='Master List'!$B$142)),"LUNA_Dimming","Dimming_Capability_and_Range"))</f>
        <v/>
      </c>
    </row>
    <row r="1180" spans="1:12" x14ac:dyDescent="0.25">
      <c r="A1180" s="54">
        <v>1187</v>
      </c>
      <c r="B1180" s="55"/>
      <c r="D1180" s="21" t="e">
        <f>VLOOKUP('Reported Performance Table'!C1180,'Master List'!$B$22:$C$41,2,FALSE)</f>
        <v>#N/A</v>
      </c>
      <c r="E1180" t="e">
        <f>VLOOKUP('Reported Performance Table'!D1180,'Master List'!$B$45:$C$143,2,FALSE)</f>
        <v>#N/A</v>
      </c>
      <c r="F1180" t="e">
        <f>VLOOKUP('Reported Performance Table'!C1180,'Master List'!$B$22:$D$42,3,FALSE)</f>
        <v>#N/A</v>
      </c>
      <c r="G1180" s="100" t="e">
        <f>VLOOKUP('Reported Performance Table'!B1180,'Master List'!$B$11:$D$19,3,FALSE)</f>
        <v>#N/A</v>
      </c>
      <c r="H1180" t="e">
        <f t="shared" si="18"/>
        <v>#N/A</v>
      </c>
      <c r="I1180" t="e">
        <f>IF(VLOOKUP('Reported Performance Table'!D1180,'Master List'!$B$45:$D$143,3,FALSE)="","No",VLOOKUP('Reported Performance Table'!D1180,'Master List'!$B$45:$D$143,3,FALSE))</f>
        <v>#N/A</v>
      </c>
      <c r="J1180" s="178" t="str">
        <f>IF('Reported Performance Table'!D1180="","",
  IF('Reported Performance Table'!E1180="Yes",
   IF('Reported Performance Table'!F1180="Premium","Premium_LUNA_CCT","LUNA_CCT"),
   IF('Reported Performance Table'!B1180="Outdoor Luminaires",
    IF(OR('Reported Performance Table'!D1180="Fuel Pump Canopy Luminaires",'Reported Performance Table'!D1180="Sports Lighting"),
     IF('Reported Performance Table'!F1180="Premium","Premium_Sports_and_Fuel_Pump_CCT", "Sports_and_Fuel_Pump_CCT"),
     IF('Reported Performance Table'!F1180="Premium","Premium_Outdoor_CCT","Outdoor_CCT")),
    IF('Reported Performance Table'!F1180="Premium","Premium_CCT","Reported_CCT"))))</f>
        <v/>
      </c>
      <c r="K1180" t="str">
        <f>IF('Reported Performance Table'!D1180="","",IF(J1180="LUNA_CCT",VLOOKUP('Reported Performance Table'!D1180,'Master List'!$B$45:$E$143,4,FALSE),"Reported_BUG"))</f>
        <v/>
      </c>
      <c r="L1180" t="str">
        <f>IF('Reported Performance Table'!D1180="","",IF(AND('Reported Performance Table'!$E1180="Yes",OR('Reported Performance Table'!$D1180='Master List'!$B$45,'Reported Performance Table'!$D1180='Master List'!$B$46,'Reported Performance Table'!$D1180='Master List'!$B$47,'Reported Performance Table'!$D1180='Master List'!$B$49,'Reported Performance Table'!$D1180='Master List'!$B$51,'Reported Performance Table'!$D1180='Master List'!$B$115,'Reported Performance Table'!$D1180='Master List'!$B$118,'Reported Performance Table'!$D1180='Master List'!$B$142)),"LUNA_Dimming","Dimming_Capability_and_Range"))</f>
        <v/>
      </c>
    </row>
    <row r="1181" spans="1:12" x14ac:dyDescent="0.25">
      <c r="A1181" s="54">
        <v>1188</v>
      </c>
      <c r="B1181" s="55"/>
      <c r="D1181" s="21" t="e">
        <f>VLOOKUP('Reported Performance Table'!C1181,'Master List'!$B$22:$C$41,2,FALSE)</f>
        <v>#N/A</v>
      </c>
      <c r="E1181" t="e">
        <f>VLOOKUP('Reported Performance Table'!D1181,'Master List'!$B$45:$C$143,2,FALSE)</f>
        <v>#N/A</v>
      </c>
      <c r="F1181" t="e">
        <f>VLOOKUP('Reported Performance Table'!C1181,'Master List'!$B$22:$D$42,3,FALSE)</f>
        <v>#N/A</v>
      </c>
      <c r="G1181" s="100" t="e">
        <f>VLOOKUP('Reported Performance Table'!B1181,'Master List'!$B$11:$D$19,3,FALSE)</f>
        <v>#N/A</v>
      </c>
      <c r="H1181" t="e">
        <f t="shared" si="18"/>
        <v>#N/A</v>
      </c>
      <c r="I1181" t="e">
        <f>IF(VLOOKUP('Reported Performance Table'!D1181,'Master List'!$B$45:$D$143,3,FALSE)="","No",VLOOKUP('Reported Performance Table'!D1181,'Master List'!$B$45:$D$143,3,FALSE))</f>
        <v>#N/A</v>
      </c>
      <c r="J1181" s="178" t="str">
        <f>IF('Reported Performance Table'!D1181="","",
  IF('Reported Performance Table'!E1181="Yes",
   IF('Reported Performance Table'!F1181="Premium","Premium_LUNA_CCT","LUNA_CCT"),
   IF('Reported Performance Table'!B1181="Outdoor Luminaires",
    IF(OR('Reported Performance Table'!D1181="Fuel Pump Canopy Luminaires",'Reported Performance Table'!D1181="Sports Lighting"),
     IF('Reported Performance Table'!F1181="Premium","Premium_Sports_and_Fuel_Pump_CCT", "Sports_and_Fuel_Pump_CCT"),
     IF('Reported Performance Table'!F1181="Premium","Premium_Outdoor_CCT","Outdoor_CCT")),
    IF('Reported Performance Table'!F1181="Premium","Premium_CCT","Reported_CCT"))))</f>
        <v/>
      </c>
      <c r="K1181" t="str">
        <f>IF('Reported Performance Table'!D1181="","",IF(J1181="LUNA_CCT",VLOOKUP('Reported Performance Table'!D1181,'Master List'!$B$45:$E$143,4,FALSE),"Reported_BUG"))</f>
        <v/>
      </c>
      <c r="L1181" t="str">
        <f>IF('Reported Performance Table'!D1181="","",IF(AND('Reported Performance Table'!$E1181="Yes",OR('Reported Performance Table'!$D1181='Master List'!$B$45,'Reported Performance Table'!$D1181='Master List'!$B$46,'Reported Performance Table'!$D1181='Master List'!$B$47,'Reported Performance Table'!$D1181='Master List'!$B$49,'Reported Performance Table'!$D1181='Master List'!$B$51,'Reported Performance Table'!$D1181='Master List'!$B$115,'Reported Performance Table'!$D1181='Master List'!$B$118,'Reported Performance Table'!$D1181='Master List'!$B$142)),"LUNA_Dimming","Dimming_Capability_and_Range"))</f>
        <v/>
      </c>
    </row>
    <row r="1182" spans="1:12" x14ac:dyDescent="0.25">
      <c r="A1182" s="54">
        <v>1189</v>
      </c>
      <c r="B1182" s="55"/>
      <c r="D1182" s="21" t="e">
        <f>VLOOKUP('Reported Performance Table'!C1182,'Master List'!$B$22:$C$41,2,FALSE)</f>
        <v>#N/A</v>
      </c>
      <c r="E1182" t="e">
        <f>VLOOKUP('Reported Performance Table'!D1182,'Master List'!$B$45:$C$143,2,FALSE)</f>
        <v>#N/A</v>
      </c>
      <c r="F1182" t="e">
        <f>VLOOKUP('Reported Performance Table'!C1182,'Master List'!$B$22:$D$42,3,FALSE)</f>
        <v>#N/A</v>
      </c>
      <c r="G1182" s="100" t="e">
        <f>VLOOKUP('Reported Performance Table'!B1182,'Master List'!$B$11:$D$19,3,FALSE)</f>
        <v>#N/A</v>
      </c>
      <c r="H1182" t="e">
        <f t="shared" si="18"/>
        <v>#N/A</v>
      </c>
      <c r="I1182" t="e">
        <f>IF(VLOOKUP('Reported Performance Table'!D1182,'Master List'!$B$45:$D$143,3,FALSE)="","No",VLOOKUP('Reported Performance Table'!D1182,'Master List'!$B$45:$D$143,3,FALSE))</f>
        <v>#N/A</v>
      </c>
      <c r="J1182" s="178" t="str">
        <f>IF('Reported Performance Table'!D1182="","",
  IF('Reported Performance Table'!E1182="Yes",
   IF('Reported Performance Table'!F1182="Premium","Premium_LUNA_CCT","LUNA_CCT"),
   IF('Reported Performance Table'!B1182="Outdoor Luminaires",
    IF(OR('Reported Performance Table'!D1182="Fuel Pump Canopy Luminaires",'Reported Performance Table'!D1182="Sports Lighting"),
     IF('Reported Performance Table'!F1182="Premium","Premium_Sports_and_Fuel_Pump_CCT", "Sports_and_Fuel_Pump_CCT"),
     IF('Reported Performance Table'!F1182="Premium","Premium_Outdoor_CCT","Outdoor_CCT")),
    IF('Reported Performance Table'!F1182="Premium","Premium_CCT","Reported_CCT"))))</f>
        <v/>
      </c>
      <c r="K1182" t="str">
        <f>IF('Reported Performance Table'!D1182="","",IF(J1182="LUNA_CCT",VLOOKUP('Reported Performance Table'!D1182,'Master List'!$B$45:$E$143,4,FALSE),"Reported_BUG"))</f>
        <v/>
      </c>
      <c r="L1182" t="str">
        <f>IF('Reported Performance Table'!D1182="","",IF(AND('Reported Performance Table'!$E1182="Yes",OR('Reported Performance Table'!$D1182='Master List'!$B$45,'Reported Performance Table'!$D1182='Master List'!$B$46,'Reported Performance Table'!$D1182='Master List'!$B$47,'Reported Performance Table'!$D1182='Master List'!$B$49,'Reported Performance Table'!$D1182='Master List'!$B$51,'Reported Performance Table'!$D1182='Master List'!$B$115,'Reported Performance Table'!$D1182='Master List'!$B$118,'Reported Performance Table'!$D1182='Master List'!$B$142)),"LUNA_Dimming","Dimming_Capability_and_Range"))</f>
        <v/>
      </c>
    </row>
    <row r="1183" spans="1:12" x14ac:dyDescent="0.25">
      <c r="A1183" s="54">
        <v>1190</v>
      </c>
      <c r="B1183" s="55"/>
      <c r="D1183" s="21" t="e">
        <f>VLOOKUP('Reported Performance Table'!C1183,'Master List'!$B$22:$C$41,2,FALSE)</f>
        <v>#N/A</v>
      </c>
      <c r="E1183" t="e">
        <f>VLOOKUP('Reported Performance Table'!D1183,'Master List'!$B$45:$C$143,2,FALSE)</f>
        <v>#N/A</v>
      </c>
      <c r="F1183" t="e">
        <f>VLOOKUP('Reported Performance Table'!C1183,'Master List'!$B$22:$D$42,3,FALSE)</f>
        <v>#N/A</v>
      </c>
      <c r="G1183" s="100" t="e">
        <f>VLOOKUP('Reported Performance Table'!B1183,'Master List'!$B$11:$D$19,3,FALSE)</f>
        <v>#N/A</v>
      </c>
      <c r="H1183" t="e">
        <f t="shared" si="18"/>
        <v>#N/A</v>
      </c>
      <c r="I1183" t="e">
        <f>IF(VLOOKUP('Reported Performance Table'!D1183,'Master List'!$B$45:$D$143,3,FALSE)="","No",VLOOKUP('Reported Performance Table'!D1183,'Master List'!$B$45:$D$143,3,FALSE))</f>
        <v>#N/A</v>
      </c>
      <c r="J1183" s="178" t="str">
        <f>IF('Reported Performance Table'!D1183="","",
  IF('Reported Performance Table'!E1183="Yes",
   IF('Reported Performance Table'!F1183="Premium","Premium_LUNA_CCT","LUNA_CCT"),
   IF('Reported Performance Table'!B1183="Outdoor Luminaires",
    IF(OR('Reported Performance Table'!D1183="Fuel Pump Canopy Luminaires",'Reported Performance Table'!D1183="Sports Lighting"),
     IF('Reported Performance Table'!F1183="Premium","Premium_Sports_and_Fuel_Pump_CCT", "Sports_and_Fuel_Pump_CCT"),
     IF('Reported Performance Table'!F1183="Premium","Premium_Outdoor_CCT","Outdoor_CCT")),
    IF('Reported Performance Table'!F1183="Premium","Premium_CCT","Reported_CCT"))))</f>
        <v/>
      </c>
      <c r="K1183" t="str">
        <f>IF('Reported Performance Table'!D1183="","",IF(J1183="LUNA_CCT",VLOOKUP('Reported Performance Table'!D1183,'Master List'!$B$45:$E$143,4,FALSE),"Reported_BUG"))</f>
        <v/>
      </c>
      <c r="L1183" t="str">
        <f>IF('Reported Performance Table'!D1183="","",IF(AND('Reported Performance Table'!$E1183="Yes",OR('Reported Performance Table'!$D1183='Master List'!$B$45,'Reported Performance Table'!$D1183='Master List'!$B$46,'Reported Performance Table'!$D1183='Master List'!$B$47,'Reported Performance Table'!$D1183='Master List'!$B$49,'Reported Performance Table'!$D1183='Master List'!$B$51,'Reported Performance Table'!$D1183='Master List'!$B$115,'Reported Performance Table'!$D1183='Master List'!$B$118,'Reported Performance Table'!$D1183='Master List'!$B$142)),"LUNA_Dimming","Dimming_Capability_and_Range"))</f>
        <v/>
      </c>
    </row>
    <row r="1184" spans="1:12" x14ac:dyDescent="0.25">
      <c r="A1184" s="54">
        <v>1191</v>
      </c>
      <c r="B1184" s="55"/>
      <c r="D1184" s="21" t="e">
        <f>VLOOKUP('Reported Performance Table'!C1184,'Master List'!$B$22:$C$41,2,FALSE)</f>
        <v>#N/A</v>
      </c>
      <c r="E1184" t="e">
        <f>VLOOKUP('Reported Performance Table'!D1184,'Master List'!$B$45:$C$143,2,FALSE)</f>
        <v>#N/A</v>
      </c>
      <c r="F1184" t="e">
        <f>VLOOKUP('Reported Performance Table'!C1184,'Master List'!$B$22:$D$42,3,FALSE)</f>
        <v>#N/A</v>
      </c>
      <c r="G1184" s="100" t="e">
        <f>VLOOKUP('Reported Performance Table'!B1184,'Master List'!$B$11:$D$19,3,FALSE)</f>
        <v>#N/A</v>
      </c>
      <c r="H1184" t="e">
        <f t="shared" si="18"/>
        <v>#N/A</v>
      </c>
      <c r="I1184" t="e">
        <f>IF(VLOOKUP('Reported Performance Table'!D1184,'Master List'!$B$45:$D$143,3,FALSE)="","No",VLOOKUP('Reported Performance Table'!D1184,'Master List'!$B$45:$D$143,3,FALSE))</f>
        <v>#N/A</v>
      </c>
      <c r="J1184" s="178" t="str">
        <f>IF('Reported Performance Table'!D1184="","",
  IF('Reported Performance Table'!E1184="Yes",
   IF('Reported Performance Table'!F1184="Premium","Premium_LUNA_CCT","LUNA_CCT"),
   IF('Reported Performance Table'!B1184="Outdoor Luminaires",
    IF(OR('Reported Performance Table'!D1184="Fuel Pump Canopy Luminaires",'Reported Performance Table'!D1184="Sports Lighting"),
     IF('Reported Performance Table'!F1184="Premium","Premium_Sports_and_Fuel_Pump_CCT", "Sports_and_Fuel_Pump_CCT"),
     IF('Reported Performance Table'!F1184="Premium","Premium_Outdoor_CCT","Outdoor_CCT")),
    IF('Reported Performance Table'!F1184="Premium","Premium_CCT","Reported_CCT"))))</f>
        <v/>
      </c>
      <c r="K1184" t="str">
        <f>IF('Reported Performance Table'!D1184="","",IF(J1184="LUNA_CCT",VLOOKUP('Reported Performance Table'!D1184,'Master List'!$B$45:$E$143,4,FALSE),"Reported_BUG"))</f>
        <v/>
      </c>
      <c r="L1184" t="str">
        <f>IF('Reported Performance Table'!D1184="","",IF(AND('Reported Performance Table'!$E1184="Yes",OR('Reported Performance Table'!$D1184='Master List'!$B$45,'Reported Performance Table'!$D1184='Master List'!$B$46,'Reported Performance Table'!$D1184='Master List'!$B$47,'Reported Performance Table'!$D1184='Master List'!$B$49,'Reported Performance Table'!$D1184='Master List'!$B$51,'Reported Performance Table'!$D1184='Master List'!$B$115,'Reported Performance Table'!$D1184='Master List'!$B$118,'Reported Performance Table'!$D1184='Master List'!$B$142)),"LUNA_Dimming","Dimming_Capability_and_Range"))</f>
        <v/>
      </c>
    </row>
    <row r="1185" spans="1:12" x14ac:dyDescent="0.25">
      <c r="A1185" s="54">
        <v>1192</v>
      </c>
      <c r="B1185" s="55"/>
      <c r="D1185" s="21" t="e">
        <f>VLOOKUP('Reported Performance Table'!C1185,'Master List'!$B$22:$C$41,2,FALSE)</f>
        <v>#N/A</v>
      </c>
      <c r="E1185" t="e">
        <f>VLOOKUP('Reported Performance Table'!D1185,'Master List'!$B$45:$C$143,2,FALSE)</f>
        <v>#N/A</v>
      </c>
      <c r="F1185" t="e">
        <f>VLOOKUP('Reported Performance Table'!C1185,'Master List'!$B$22:$D$42,3,FALSE)</f>
        <v>#N/A</v>
      </c>
      <c r="G1185" s="100" t="e">
        <f>VLOOKUP('Reported Performance Table'!B1185,'Master List'!$B$11:$D$19,3,FALSE)</f>
        <v>#N/A</v>
      </c>
      <c r="H1185" t="e">
        <f t="shared" si="18"/>
        <v>#N/A</v>
      </c>
      <c r="I1185" t="e">
        <f>IF(VLOOKUP('Reported Performance Table'!D1185,'Master List'!$B$45:$D$143,3,FALSE)="","No",VLOOKUP('Reported Performance Table'!D1185,'Master List'!$B$45:$D$143,3,FALSE))</f>
        <v>#N/A</v>
      </c>
      <c r="J1185" s="178" t="str">
        <f>IF('Reported Performance Table'!D1185="","",
  IF('Reported Performance Table'!E1185="Yes",
   IF('Reported Performance Table'!F1185="Premium","Premium_LUNA_CCT","LUNA_CCT"),
   IF('Reported Performance Table'!B1185="Outdoor Luminaires",
    IF(OR('Reported Performance Table'!D1185="Fuel Pump Canopy Luminaires",'Reported Performance Table'!D1185="Sports Lighting"),
     IF('Reported Performance Table'!F1185="Premium","Premium_Sports_and_Fuel_Pump_CCT", "Sports_and_Fuel_Pump_CCT"),
     IF('Reported Performance Table'!F1185="Premium","Premium_Outdoor_CCT","Outdoor_CCT")),
    IF('Reported Performance Table'!F1185="Premium","Premium_CCT","Reported_CCT"))))</f>
        <v/>
      </c>
      <c r="K1185" t="str">
        <f>IF('Reported Performance Table'!D1185="","",IF(J1185="LUNA_CCT",VLOOKUP('Reported Performance Table'!D1185,'Master List'!$B$45:$E$143,4,FALSE),"Reported_BUG"))</f>
        <v/>
      </c>
      <c r="L1185" t="str">
        <f>IF('Reported Performance Table'!D1185="","",IF(AND('Reported Performance Table'!$E1185="Yes",OR('Reported Performance Table'!$D1185='Master List'!$B$45,'Reported Performance Table'!$D1185='Master List'!$B$46,'Reported Performance Table'!$D1185='Master List'!$B$47,'Reported Performance Table'!$D1185='Master List'!$B$49,'Reported Performance Table'!$D1185='Master List'!$B$51,'Reported Performance Table'!$D1185='Master List'!$B$115,'Reported Performance Table'!$D1185='Master List'!$B$118,'Reported Performance Table'!$D1185='Master List'!$B$142)),"LUNA_Dimming","Dimming_Capability_and_Range"))</f>
        <v/>
      </c>
    </row>
    <row r="1186" spans="1:12" x14ac:dyDescent="0.25">
      <c r="A1186" s="54">
        <v>1193</v>
      </c>
      <c r="B1186" s="55"/>
      <c r="D1186" s="21" t="e">
        <f>VLOOKUP('Reported Performance Table'!C1186,'Master List'!$B$22:$C$41,2,FALSE)</f>
        <v>#N/A</v>
      </c>
      <c r="E1186" t="e">
        <f>VLOOKUP('Reported Performance Table'!D1186,'Master List'!$B$45:$C$143,2,FALSE)</f>
        <v>#N/A</v>
      </c>
      <c r="F1186" t="e">
        <f>VLOOKUP('Reported Performance Table'!C1186,'Master List'!$B$22:$D$42,3,FALSE)</f>
        <v>#N/A</v>
      </c>
      <c r="G1186" s="100" t="e">
        <f>VLOOKUP('Reported Performance Table'!B1186,'Master List'!$B$11:$D$19,3,FALSE)</f>
        <v>#N/A</v>
      </c>
      <c r="H1186" t="e">
        <f t="shared" si="18"/>
        <v>#N/A</v>
      </c>
      <c r="I1186" t="e">
        <f>IF(VLOOKUP('Reported Performance Table'!D1186,'Master List'!$B$45:$D$143,3,FALSE)="","No",VLOOKUP('Reported Performance Table'!D1186,'Master List'!$B$45:$D$143,3,FALSE))</f>
        <v>#N/A</v>
      </c>
      <c r="J1186" s="178" t="str">
        <f>IF('Reported Performance Table'!D1186="","",
  IF('Reported Performance Table'!E1186="Yes",
   IF('Reported Performance Table'!F1186="Premium","Premium_LUNA_CCT","LUNA_CCT"),
   IF('Reported Performance Table'!B1186="Outdoor Luminaires",
    IF(OR('Reported Performance Table'!D1186="Fuel Pump Canopy Luminaires",'Reported Performance Table'!D1186="Sports Lighting"),
     IF('Reported Performance Table'!F1186="Premium","Premium_Sports_and_Fuel_Pump_CCT", "Sports_and_Fuel_Pump_CCT"),
     IF('Reported Performance Table'!F1186="Premium","Premium_Outdoor_CCT","Outdoor_CCT")),
    IF('Reported Performance Table'!F1186="Premium","Premium_CCT","Reported_CCT"))))</f>
        <v/>
      </c>
      <c r="K1186" t="str">
        <f>IF('Reported Performance Table'!D1186="","",IF(J1186="LUNA_CCT",VLOOKUP('Reported Performance Table'!D1186,'Master List'!$B$45:$E$143,4,FALSE),"Reported_BUG"))</f>
        <v/>
      </c>
      <c r="L1186" t="str">
        <f>IF('Reported Performance Table'!D1186="","",IF(AND('Reported Performance Table'!$E1186="Yes",OR('Reported Performance Table'!$D1186='Master List'!$B$45,'Reported Performance Table'!$D1186='Master List'!$B$46,'Reported Performance Table'!$D1186='Master List'!$B$47,'Reported Performance Table'!$D1186='Master List'!$B$49,'Reported Performance Table'!$D1186='Master List'!$B$51,'Reported Performance Table'!$D1186='Master List'!$B$115,'Reported Performance Table'!$D1186='Master List'!$B$118,'Reported Performance Table'!$D1186='Master List'!$B$142)),"LUNA_Dimming","Dimming_Capability_and_Range"))</f>
        <v/>
      </c>
    </row>
    <row r="1187" spans="1:12" x14ac:dyDescent="0.25">
      <c r="A1187" s="54">
        <v>1194</v>
      </c>
      <c r="B1187" s="55"/>
      <c r="D1187" s="21" t="e">
        <f>VLOOKUP('Reported Performance Table'!C1187,'Master List'!$B$22:$C$41,2,FALSE)</f>
        <v>#N/A</v>
      </c>
      <c r="E1187" t="e">
        <f>VLOOKUP('Reported Performance Table'!D1187,'Master List'!$B$45:$C$143,2,FALSE)</f>
        <v>#N/A</v>
      </c>
      <c r="F1187" t="e">
        <f>VLOOKUP('Reported Performance Table'!C1187,'Master List'!$B$22:$D$42,3,FALSE)</f>
        <v>#N/A</v>
      </c>
      <c r="G1187" s="100" t="e">
        <f>VLOOKUP('Reported Performance Table'!B1187,'Master List'!$B$11:$D$19,3,FALSE)</f>
        <v>#N/A</v>
      </c>
      <c r="H1187" t="e">
        <f t="shared" si="18"/>
        <v>#N/A</v>
      </c>
      <c r="I1187" t="e">
        <f>IF(VLOOKUP('Reported Performance Table'!D1187,'Master List'!$B$45:$D$143,3,FALSE)="","No",VLOOKUP('Reported Performance Table'!D1187,'Master List'!$B$45:$D$143,3,FALSE))</f>
        <v>#N/A</v>
      </c>
      <c r="J1187" s="178" t="str">
        <f>IF('Reported Performance Table'!D1187="","",
  IF('Reported Performance Table'!E1187="Yes",
   IF('Reported Performance Table'!F1187="Premium","Premium_LUNA_CCT","LUNA_CCT"),
   IF('Reported Performance Table'!B1187="Outdoor Luminaires",
    IF(OR('Reported Performance Table'!D1187="Fuel Pump Canopy Luminaires",'Reported Performance Table'!D1187="Sports Lighting"),
     IF('Reported Performance Table'!F1187="Premium","Premium_Sports_and_Fuel_Pump_CCT", "Sports_and_Fuel_Pump_CCT"),
     IF('Reported Performance Table'!F1187="Premium","Premium_Outdoor_CCT","Outdoor_CCT")),
    IF('Reported Performance Table'!F1187="Premium","Premium_CCT","Reported_CCT"))))</f>
        <v/>
      </c>
      <c r="K1187" t="str">
        <f>IF('Reported Performance Table'!D1187="","",IF(J1187="LUNA_CCT",VLOOKUP('Reported Performance Table'!D1187,'Master List'!$B$45:$E$143,4,FALSE),"Reported_BUG"))</f>
        <v/>
      </c>
      <c r="L1187" t="str">
        <f>IF('Reported Performance Table'!D1187="","",IF(AND('Reported Performance Table'!$E1187="Yes",OR('Reported Performance Table'!$D1187='Master List'!$B$45,'Reported Performance Table'!$D1187='Master List'!$B$46,'Reported Performance Table'!$D1187='Master List'!$B$47,'Reported Performance Table'!$D1187='Master List'!$B$49,'Reported Performance Table'!$D1187='Master List'!$B$51,'Reported Performance Table'!$D1187='Master List'!$B$115,'Reported Performance Table'!$D1187='Master List'!$B$118,'Reported Performance Table'!$D1187='Master List'!$B$142)),"LUNA_Dimming","Dimming_Capability_and_Range"))</f>
        <v/>
      </c>
    </row>
    <row r="1188" spans="1:12" x14ac:dyDescent="0.25">
      <c r="A1188" s="54">
        <v>1195</v>
      </c>
      <c r="B1188" s="55"/>
      <c r="D1188" s="21" t="e">
        <f>VLOOKUP('Reported Performance Table'!C1188,'Master List'!$B$22:$C$41,2,FALSE)</f>
        <v>#N/A</v>
      </c>
      <c r="E1188" t="e">
        <f>VLOOKUP('Reported Performance Table'!D1188,'Master List'!$B$45:$C$143,2,FALSE)</f>
        <v>#N/A</v>
      </c>
      <c r="F1188" t="e">
        <f>VLOOKUP('Reported Performance Table'!C1188,'Master List'!$B$22:$D$42,3,FALSE)</f>
        <v>#N/A</v>
      </c>
      <c r="G1188" s="100" t="e">
        <f>VLOOKUP('Reported Performance Table'!B1188,'Master List'!$B$11:$D$19,3,FALSE)</f>
        <v>#N/A</v>
      </c>
      <c r="H1188" t="e">
        <f t="shared" si="18"/>
        <v>#N/A</v>
      </c>
      <c r="I1188" t="e">
        <f>IF(VLOOKUP('Reported Performance Table'!D1188,'Master List'!$B$45:$D$143,3,FALSE)="","No",VLOOKUP('Reported Performance Table'!D1188,'Master List'!$B$45:$D$143,3,FALSE))</f>
        <v>#N/A</v>
      </c>
      <c r="J1188" s="178" t="str">
        <f>IF('Reported Performance Table'!D1188="","",
  IF('Reported Performance Table'!E1188="Yes",
   IF('Reported Performance Table'!F1188="Premium","Premium_LUNA_CCT","LUNA_CCT"),
   IF('Reported Performance Table'!B1188="Outdoor Luminaires",
    IF(OR('Reported Performance Table'!D1188="Fuel Pump Canopy Luminaires",'Reported Performance Table'!D1188="Sports Lighting"),
     IF('Reported Performance Table'!F1188="Premium","Premium_Sports_and_Fuel_Pump_CCT", "Sports_and_Fuel_Pump_CCT"),
     IF('Reported Performance Table'!F1188="Premium","Premium_Outdoor_CCT","Outdoor_CCT")),
    IF('Reported Performance Table'!F1188="Premium","Premium_CCT","Reported_CCT"))))</f>
        <v/>
      </c>
      <c r="K1188" t="str">
        <f>IF('Reported Performance Table'!D1188="","",IF(J1188="LUNA_CCT",VLOOKUP('Reported Performance Table'!D1188,'Master List'!$B$45:$E$143,4,FALSE),"Reported_BUG"))</f>
        <v/>
      </c>
      <c r="L1188" t="str">
        <f>IF('Reported Performance Table'!D1188="","",IF(AND('Reported Performance Table'!$E1188="Yes",OR('Reported Performance Table'!$D1188='Master List'!$B$45,'Reported Performance Table'!$D1188='Master List'!$B$46,'Reported Performance Table'!$D1188='Master List'!$B$47,'Reported Performance Table'!$D1188='Master List'!$B$49,'Reported Performance Table'!$D1188='Master List'!$B$51,'Reported Performance Table'!$D1188='Master List'!$B$115,'Reported Performance Table'!$D1188='Master List'!$B$118,'Reported Performance Table'!$D1188='Master List'!$B$142)),"LUNA_Dimming","Dimming_Capability_and_Range"))</f>
        <v/>
      </c>
    </row>
    <row r="1189" spans="1:12" x14ac:dyDescent="0.25">
      <c r="A1189" s="54">
        <v>1196</v>
      </c>
      <c r="B1189" s="55"/>
      <c r="D1189" s="21" t="e">
        <f>VLOOKUP('Reported Performance Table'!C1189,'Master List'!$B$22:$C$41,2,FALSE)</f>
        <v>#N/A</v>
      </c>
      <c r="E1189" t="e">
        <f>VLOOKUP('Reported Performance Table'!D1189,'Master List'!$B$45:$C$143,2,FALSE)</f>
        <v>#N/A</v>
      </c>
      <c r="F1189" t="e">
        <f>VLOOKUP('Reported Performance Table'!C1189,'Master List'!$B$22:$D$42,3,FALSE)</f>
        <v>#N/A</v>
      </c>
      <c r="G1189" s="100" t="e">
        <f>VLOOKUP('Reported Performance Table'!B1189,'Master List'!$B$11:$D$19,3,FALSE)</f>
        <v>#N/A</v>
      </c>
      <c r="H1189" t="e">
        <f t="shared" si="18"/>
        <v>#N/A</v>
      </c>
      <c r="I1189" t="e">
        <f>IF(VLOOKUP('Reported Performance Table'!D1189,'Master List'!$B$45:$D$143,3,FALSE)="","No",VLOOKUP('Reported Performance Table'!D1189,'Master List'!$B$45:$D$143,3,FALSE))</f>
        <v>#N/A</v>
      </c>
      <c r="J1189" s="178" t="str">
        <f>IF('Reported Performance Table'!D1189="","",
  IF('Reported Performance Table'!E1189="Yes",
   IF('Reported Performance Table'!F1189="Premium","Premium_LUNA_CCT","LUNA_CCT"),
   IF('Reported Performance Table'!B1189="Outdoor Luminaires",
    IF(OR('Reported Performance Table'!D1189="Fuel Pump Canopy Luminaires",'Reported Performance Table'!D1189="Sports Lighting"),
     IF('Reported Performance Table'!F1189="Premium","Premium_Sports_and_Fuel_Pump_CCT", "Sports_and_Fuel_Pump_CCT"),
     IF('Reported Performance Table'!F1189="Premium","Premium_Outdoor_CCT","Outdoor_CCT")),
    IF('Reported Performance Table'!F1189="Premium","Premium_CCT","Reported_CCT"))))</f>
        <v/>
      </c>
      <c r="K1189" t="str">
        <f>IF('Reported Performance Table'!D1189="","",IF(J1189="LUNA_CCT",VLOOKUP('Reported Performance Table'!D1189,'Master List'!$B$45:$E$143,4,FALSE),"Reported_BUG"))</f>
        <v/>
      </c>
      <c r="L1189" t="str">
        <f>IF('Reported Performance Table'!D1189="","",IF(AND('Reported Performance Table'!$E1189="Yes",OR('Reported Performance Table'!$D1189='Master List'!$B$45,'Reported Performance Table'!$D1189='Master List'!$B$46,'Reported Performance Table'!$D1189='Master List'!$B$47,'Reported Performance Table'!$D1189='Master List'!$B$49,'Reported Performance Table'!$D1189='Master List'!$B$51,'Reported Performance Table'!$D1189='Master List'!$B$115,'Reported Performance Table'!$D1189='Master List'!$B$118,'Reported Performance Table'!$D1189='Master List'!$B$142)),"LUNA_Dimming","Dimming_Capability_and_Range"))</f>
        <v/>
      </c>
    </row>
    <row r="1190" spans="1:12" x14ac:dyDescent="0.25">
      <c r="A1190" s="54">
        <v>1197</v>
      </c>
      <c r="B1190" s="55"/>
      <c r="D1190" s="21" t="e">
        <f>VLOOKUP('Reported Performance Table'!C1190,'Master List'!$B$22:$C$41,2,FALSE)</f>
        <v>#N/A</v>
      </c>
      <c r="E1190" t="e">
        <f>VLOOKUP('Reported Performance Table'!D1190,'Master List'!$B$45:$C$143,2,FALSE)</f>
        <v>#N/A</v>
      </c>
      <c r="F1190" t="e">
        <f>VLOOKUP('Reported Performance Table'!C1190,'Master List'!$B$22:$D$42,3,FALSE)</f>
        <v>#N/A</v>
      </c>
      <c r="G1190" s="100" t="e">
        <f>VLOOKUP('Reported Performance Table'!B1190,'Master List'!$B$11:$D$19,3,FALSE)</f>
        <v>#N/A</v>
      </c>
      <c r="H1190" t="e">
        <f t="shared" si="18"/>
        <v>#N/A</v>
      </c>
      <c r="I1190" t="e">
        <f>IF(VLOOKUP('Reported Performance Table'!D1190,'Master List'!$B$45:$D$143,3,FALSE)="","No",VLOOKUP('Reported Performance Table'!D1190,'Master List'!$B$45:$D$143,3,FALSE))</f>
        <v>#N/A</v>
      </c>
      <c r="J1190" s="178" t="str">
        <f>IF('Reported Performance Table'!D1190="","",
  IF('Reported Performance Table'!E1190="Yes",
   IF('Reported Performance Table'!F1190="Premium","Premium_LUNA_CCT","LUNA_CCT"),
   IF('Reported Performance Table'!B1190="Outdoor Luminaires",
    IF(OR('Reported Performance Table'!D1190="Fuel Pump Canopy Luminaires",'Reported Performance Table'!D1190="Sports Lighting"),
     IF('Reported Performance Table'!F1190="Premium","Premium_Sports_and_Fuel_Pump_CCT", "Sports_and_Fuel_Pump_CCT"),
     IF('Reported Performance Table'!F1190="Premium","Premium_Outdoor_CCT","Outdoor_CCT")),
    IF('Reported Performance Table'!F1190="Premium","Premium_CCT","Reported_CCT"))))</f>
        <v/>
      </c>
      <c r="K1190" t="str">
        <f>IF('Reported Performance Table'!D1190="","",IF(J1190="LUNA_CCT",VLOOKUP('Reported Performance Table'!D1190,'Master List'!$B$45:$E$143,4,FALSE),"Reported_BUG"))</f>
        <v/>
      </c>
      <c r="L1190" t="str">
        <f>IF('Reported Performance Table'!D1190="","",IF(AND('Reported Performance Table'!$E1190="Yes",OR('Reported Performance Table'!$D1190='Master List'!$B$45,'Reported Performance Table'!$D1190='Master List'!$B$46,'Reported Performance Table'!$D1190='Master List'!$B$47,'Reported Performance Table'!$D1190='Master List'!$B$49,'Reported Performance Table'!$D1190='Master List'!$B$51,'Reported Performance Table'!$D1190='Master List'!$B$115,'Reported Performance Table'!$D1190='Master List'!$B$118,'Reported Performance Table'!$D1190='Master List'!$B$142)),"LUNA_Dimming","Dimming_Capability_and_Range"))</f>
        <v/>
      </c>
    </row>
    <row r="1191" spans="1:12" x14ac:dyDescent="0.25">
      <c r="A1191" s="54">
        <v>1198</v>
      </c>
      <c r="B1191" s="55"/>
      <c r="D1191" s="21" t="e">
        <f>VLOOKUP('Reported Performance Table'!C1191,'Master List'!$B$22:$C$41,2,FALSE)</f>
        <v>#N/A</v>
      </c>
      <c r="E1191" t="e">
        <f>VLOOKUP('Reported Performance Table'!D1191,'Master List'!$B$45:$C$143,2,FALSE)</f>
        <v>#N/A</v>
      </c>
      <c r="F1191" t="e">
        <f>VLOOKUP('Reported Performance Table'!C1191,'Master List'!$B$22:$D$42,3,FALSE)</f>
        <v>#N/A</v>
      </c>
      <c r="G1191" s="100" t="e">
        <f>VLOOKUP('Reported Performance Table'!B1191,'Master List'!$B$11:$D$19,3,FALSE)</f>
        <v>#N/A</v>
      </c>
      <c r="H1191" t="e">
        <f t="shared" si="18"/>
        <v>#N/A</v>
      </c>
      <c r="I1191" t="e">
        <f>IF(VLOOKUP('Reported Performance Table'!D1191,'Master List'!$B$45:$D$143,3,FALSE)="","No",VLOOKUP('Reported Performance Table'!D1191,'Master List'!$B$45:$D$143,3,FALSE))</f>
        <v>#N/A</v>
      </c>
      <c r="J1191" s="178" t="str">
        <f>IF('Reported Performance Table'!D1191="","",
  IF('Reported Performance Table'!E1191="Yes",
   IF('Reported Performance Table'!F1191="Premium","Premium_LUNA_CCT","LUNA_CCT"),
   IF('Reported Performance Table'!B1191="Outdoor Luminaires",
    IF(OR('Reported Performance Table'!D1191="Fuel Pump Canopy Luminaires",'Reported Performance Table'!D1191="Sports Lighting"),
     IF('Reported Performance Table'!F1191="Premium","Premium_Sports_and_Fuel_Pump_CCT", "Sports_and_Fuel_Pump_CCT"),
     IF('Reported Performance Table'!F1191="Premium","Premium_Outdoor_CCT","Outdoor_CCT")),
    IF('Reported Performance Table'!F1191="Premium","Premium_CCT","Reported_CCT"))))</f>
        <v/>
      </c>
      <c r="K1191" t="str">
        <f>IF('Reported Performance Table'!D1191="","",IF(J1191="LUNA_CCT",VLOOKUP('Reported Performance Table'!D1191,'Master List'!$B$45:$E$143,4,FALSE),"Reported_BUG"))</f>
        <v/>
      </c>
      <c r="L1191" t="str">
        <f>IF('Reported Performance Table'!D1191="","",IF(AND('Reported Performance Table'!$E1191="Yes",OR('Reported Performance Table'!$D1191='Master List'!$B$45,'Reported Performance Table'!$D1191='Master List'!$B$46,'Reported Performance Table'!$D1191='Master List'!$B$47,'Reported Performance Table'!$D1191='Master List'!$B$49,'Reported Performance Table'!$D1191='Master List'!$B$51,'Reported Performance Table'!$D1191='Master List'!$B$115,'Reported Performance Table'!$D1191='Master List'!$B$118,'Reported Performance Table'!$D1191='Master List'!$B$142)),"LUNA_Dimming","Dimming_Capability_and_Range"))</f>
        <v/>
      </c>
    </row>
    <row r="1192" spans="1:12" x14ac:dyDescent="0.25">
      <c r="A1192" s="54">
        <v>1199</v>
      </c>
      <c r="B1192" s="55"/>
      <c r="D1192" s="21" t="e">
        <f>VLOOKUP('Reported Performance Table'!C1192,'Master List'!$B$22:$C$41,2,FALSE)</f>
        <v>#N/A</v>
      </c>
      <c r="E1192" t="e">
        <f>VLOOKUP('Reported Performance Table'!D1192,'Master List'!$B$45:$C$143,2,FALSE)</f>
        <v>#N/A</v>
      </c>
      <c r="F1192" t="e">
        <f>VLOOKUP('Reported Performance Table'!C1192,'Master List'!$B$22:$D$42,3,FALSE)</f>
        <v>#N/A</v>
      </c>
      <c r="G1192" s="100" t="e">
        <f>VLOOKUP('Reported Performance Table'!B1192,'Master List'!$B$11:$D$19,3,FALSE)</f>
        <v>#N/A</v>
      </c>
      <c r="H1192" t="e">
        <f t="shared" si="18"/>
        <v>#N/A</v>
      </c>
      <c r="I1192" t="e">
        <f>IF(VLOOKUP('Reported Performance Table'!D1192,'Master List'!$B$45:$D$143,3,FALSE)="","No",VLOOKUP('Reported Performance Table'!D1192,'Master List'!$B$45:$D$143,3,FALSE))</f>
        <v>#N/A</v>
      </c>
      <c r="J1192" s="178" t="str">
        <f>IF('Reported Performance Table'!D1192="","",
  IF('Reported Performance Table'!E1192="Yes",
   IF('Reported Performance Table'!F1192="Premium","Premium_LUNA_CCT","LUNA_CCT"),
   IF('Reported Performance Table'!B1192="Outdoor Luminaires",
    IF(OR('Reported Performance Table'!D1192="Fuel Pump Canopy Luminaires",'Reported Performance Table'!D1192="Sports Lighting"),
     IF('Reported Performance Table'!F1192="Premium","Premium_Sports_and_Fuel_Pump_CCT", "Sports_and_Fuel_Pump_CCT"),
     IF('Reported Performance Table'!F1192="Premium","Premium_Outdoor_CCT","Outdoor_CCT")),
    IF('Reported Performance Table'!F1192="Premium","Premium_CCT","Reported_CCT"))))</f>
        <v/>
      </c>
      <c r="K1192" t="str">
        <f>IF('Reported Performance Table'!D1192="","",IF(J1192="LUNA_CCT",VLOOKUP('Reported Performance Table'!D1192,'Master List'!$B$45:$E$143,4,FALSE),"Reported_BUG"))</f>
        <v/>
      </c>
      <c r="L1192" t="str">
        <f>IF('Reported Performance Table'!D1192="","",IF(AND('Reported Performance Table'!$E1192="Yes",OR('Reported Performance Table'!$D1192='Master List'!$B$45,'Reported Performance Table'!$D1192='Master List'!$B$46,'Reported Performance Table'!$D1192='Master List'!$B$47,'Reported Performance Table'!$D1192='Master List'!$B$49,'Reported Performance Table'!$D1192='Master List'!$B$51,'Reported Performance Table'!$D1192='Master List'!$B$115,'Reported Performance Table'!$D1192='Master List'!$B$118,'Reported Performance Table'!$D1192='Master List'!$B$142)),"LUNA_Dimming","Dimming_Capability_and_Range"))</f>
        <v/>
      </c>
    </row>
    <row r="1193" spans="1:12" x14ac:dyDescent="0.25">
      <c r="A1193" s="54">
        <v>1200</v>
      </c>
      <c r="B1193" s="55"/>
      <c r="D1193" s="21" t="e">
        <f>VLOOKUP('Reported Performance Table'!C1193,'Master List'!$B$22:$C$41,2,FALSE)</f>
        <v>#N/A</v>
      </c>
      <c r="E1193" t="e">
        <f>VLOOKUP('Reported Performance Table'!D1193,'Master List'!$B$45:$C$143,2,FALSE)</f>
        <v>#N/A</v>
      </c>
      <c r="F1193" t="e">
        <f>VLOOKUP('Reported Performance Table'!C1193,'Master List'!$B$22:$D$42,3,FALSE)</f>
        <v>#N/A</v>
      </c>
      <c r="G1193" s="100" t="e">
        <f>VLOOKUP('Reported Performance Table'!B1193,'Master List'!$B$11:$D$19,3,FALSE)</f>
        <v>#N/A</v>
      </c>
      <c r="H1193" t="e">
        <f t="shared" si="18"/>
        <v>#N/A</v>
      </c>
      <c r="I1193" t="e">
        <f>IF(VLOOKUP('Reported Performance Table'!D1193,'Master List'!$B$45:$D$143,3,FALSE)="","No",VLOOKUP('Reported Performance Table'!D1193,'Master List'!$B$45:$D$143,3,FALSE))</f>
        <v>#N/A</v>
      </c>
      <c r="J1193" s="178" t="str">
        <f>IF('Reported Performance Table'!D1193="","",
  IF('Reported Performance Table'!E1193="Yes",
   IF('Reported Performance Table'!F1193="Premium","Premium_LUNA_CCT","LUNA_CCT"),
   IF('Reported Performance Table'!B1193="Outdoor Luminaires",
    IF(OR('Reported Performance Table'!D1193="Fuel Pump Canopy Luminaires",'Reported Performance Table'!D1193="Sports Lighting"),
     IF('Reported Performance Table'!F1193="Premium","Premium_Sports_and_Fuel_Pump_CCT", "Sports_and_Fuel_Pump_CCT"),
     IF('Reported Performance Table'!F1193="Premium","Premium_Outdoor_CCT","Outdoor_CCT")),
    IF('Reported Performance Table'!F1193="Premium","Premium_CCT","Reported_CCT"))))</f>
        <v/>
      </c>
      <c r="K1193" t="str">
        <f>IF('Reported Performance Table'!D1193="","",IF(J1193="LUNA_CCT",VLOOKUP('Reported Performance Table'!D1193,'Master List'!$B$45:$E$143,4,FALSE),"Reported_BUG"))</f>
        <v/>
      </c>
      <c r="L1193" t="str">
        <f>IF('Reported Performance Table'!D1193="","",IF(AND('Reported Performance Table'!$E1193="Yes",OR('Reported Performance Table'!$D1193='Master List'!$B$45,'Reported Performance Table'!$D1193='Master List'!$B$46,'Reported Performance Table'!$D1193='Master List'!$B$47,'Reported Performance Table'!$D1193='Master List'!$B$49,'Reported Performance Table'!$D1193='Master List'!$B$51,'Reported Performance Table'!$D1193='Master List'!$B$115,'Reported Performance Table'!$D1193='Master List'!$B$118,'Reported Performance Table'!$D1193='Master List'!$B$142)),"LUNA_Dimming","Dimming_Capability_and_Range"))</f>
        <v/>
      </c>
    </row>
    <row r="1194" spans="1:12" x14ac:dyDescent="0.25">
      <c r="A1194" s="54">
        <v>1201</v>
      </c>
      <c r="B1194" s="55"/>
      <c r="D1194" s="21" t="e">
        <f>VLOOKUP('Reported Performance Table'!C1194,'Master List'!$B$22:$C$41,2,FALSE)</f>
        <v>#N/A</v>
      </c>
      <c r="E1194" t="e">
        <f>VLOOKUP('Reported Performance Table'!D1194,'Master List'!$B$45:$C$143,2,FALSE)</f>
        <v>#N/A</v>
      </c>
      <c r="F1194" t="e">
        <f>VLOOKUP('Reported Performance Table'!C1194,'Master List'!$B$22:$D$42,3,FALSE)</f>
        <v>#N/A</v>
      </c>
      <c r="G1194" s="100" t="e">
        <f>VLOOKUP('Reported Performance Table'!B1194,'Master List'!$B$11:$D$19,3,FALSE)</f>
        <v>#N/A</v>
      </c>
      <c r="H1194" t="e">
        <f t="shared" si="18"/>
        <v>#N/A</v>
      </c>
      <c r="I1194" t="e">
        <f>IF(VLOOKUP('Reported Performance Table'!D1194,'Master List'!$B$45:$D$143,3,FALSE)="","No",VLOOKUP('Reported Performance Table'!D1194,'Master List'!$B$45:$D$143,3,FALSE))</f>
        <v>#N/A</v>
      </c>
      <c r="J1194" s="178" t="str">
        <f>IF('Reported Performance Table'!D1194="","",
  IF('Reported Performance Table'!E1194="Yes",
   IF('Reported Performance Table'!F1194="Premium","Premium_LUNA_CCT","LUNA_CCT"),
   IF('Reported Performance Table'!B1194="Outdoor Luminaires",
    IF(OR('Reported Performance Table'!D1194="Fuel Pump Canopy Luminaires",'Reported Performance Table'!D1194="Sports Lighting"),
     IF('Reported Performance Table'!F1194="Premium","Premium_Sports_and_Fuel_Pump_CCT", "Sports_and_Fuel_Pump_CCT"),
     IF('Reported Performance Table'!F1194="Premium","Premium_Outdoor_CCT","Outdoor_CCT")),
    IF('Reported Performance Table'!F1194="Premium","Premium_CCT","Reported_CCT"))))</f>
        <v/>
      </c>
      <c r="K1194" t="str">
        <f>IF('Reported Performance Table'!D1194="","",IF(J1194="LUNA_CCT",VLOOKUP('Reported Performance Table'!D1194,'Master List'!$B$45:$E$143,4,FALSE),"Reported_BUG"))</f>
        <v/>
      </c>
      <c r="L1194" t="str">
        <f>IF('Reported Performance Table'!D1194="","",IF(AND('Reported Performance Table'!$E1194="Yes",OR('Reported Performance Table'!$D1194='Master List'!$B$45,'Reported Performance Table'!$D1194='Master List'!$B$46,'Reported Performance Table'!$D1194='Master List'!$B$47,'Reported Performance Table'!$D1194='Master List'!$B$49,'Reported Performance Table'!$D1194='Master List'!$B$51,'Reported Performance Table'!$D1194='Master List'!$B$115,'Reported Performance Table'!$D1194='Master List'!$B$118,'Reported Performance Table'!$D1194='Master List'!$B$142)),"LUNA_Dimming","Dimming_Capability_and_Range"))</f>
        <v/>
      </c>
    </row>
    <row r="1195" spans="1:12" x14ac:dyDescent="0.25">
      <c r="A1195" s="54">
        <v>1202</v>
      </c>
      <c r="B1195" s="55"/>
      <c r="D1195" s="21" t="e">
        <f>VLOOKUP('Reported Performance Table'!C1195,'Master List'!$B$22:$C$41,2,FALSE)</f>
        <v>#N/A</v>
      </c>
      <c r="E1195" t="e">
        <f>VLOOKUP('Reported Performance Table'!D1195,'Master List'!$B$45:$C$143,2,FALSE)</f>
        <v>#N/A</v>
      </c>
      <c r="F1195" t="e">
        <f>VLOOKUP('Reported Performance Table'!C1195,'Master List'!$B$22:$D$42,3,FALSE)</f>
        <v>#N/A</v>
      </c>
      <c r="G1195" s="100" t="e">
        <f>VLOOKUP('Reported Performance Table'!B1195,'Master List'!$B$11:$D$19,3,FALSE)</f>
        <v>#N/A</v>
      </c>
      <c r="H1195" t="e">
        <f t="shared" si="18"/>
        <v>#N/A</v>
      </c>
      <c r="I1195" t="e">
        <f>IF(VLOOKUP('Reported Performance Table'!D1195,'Master List'!$B$45:$D$143,3,FALSE)="","No",VLOOKUP('Reported Performance Table'!D1195,'Master List'!$B$45:$D$143,3,FALSE))</f>
        <v>#N/A</v>
      </c>
      <c r="J1195" s="178" t="str">
        <f>IF('Reported Performance Table'!D1195="","",
  IF('Reported Performance Table'!E1195="Yes",
   IF('Reported Performance Table'!F1195="Premium","Premium_LUNA_CCT","LUNA_CCT"),
   IF('Reported Performance Table'!B1195="Outdoor Luminaires",
    IF(OR('Reported Performance Table'!D1195="Fuel Pump Canopy Luminaires",'Reported Performance Table'!D1195="Sports Lighting"),
     IF('Reported Performance Table'!F1195="Premium","Premium_Sports_and_Fuel_Pump_CCT", "Sports_and_Fuel_Pump_CCT"),
     IF('Reported Performance Table'!F1195="Premium","Premium_Outdoor_CCT","Outdoor_CCT")),
    IF('Reported Performance Table'!F1195="Premium","Premium_CCT","Reported_CCT"))))</f>
        <v/>
      </c>
      <c r="K1195" t="str">
        <f>IF('Reported Performance Table'!D1195="","",IF(J1195="LUNA_CCT",VLOOKUP('Reported Performance Table'!D1195,'Master List'!$B$45:$E$143,4,FALSE),"Reported_BUG"))</f>
        <v/>
      </c>
      <c r="L1195" t="str">
        <f>IF('Reported Performance Table'!D1195="","",IF(AND('Reported Performance Table'!$E1195="Yes",OR('Reported Performance Table'!$D1195='Master List'!$B$45,'Reported Performance Table'!$D1195='Master List'!$B$46,'Reported Performance Table'!$D1195='Master List'!$B$47,'Reported Performance Table'!$D1195='Master List'!$B$49,'Reported Performance Table'!$D1195='Master List'!$B$51,'Reported Performance Table'!$D1195='Master List'!$B$115,'Reported Performance Table'!$D1195='Master List'!$B$118,'Reported Performance Table'!$D1195='Master List'!$B$142)),"LUNA_Dimming","Dimming_Capability_and_Range"))</f>
        <v/>
      </c>
    </row>
    <row r="1196" spans="1:12" x14ac:dyDescent="0.25">
      <c r="A1196" s="54">
        <v>1203</v>
      </c>
      <c r="B1196" s="55"/>
      <c r="D1196" s="21" t="e">
        <f>VLOOKUP('Reported Performance Table'!C1196,'Master List'!$B$22:$C$41,2,FALSE)</f>
        <v>#N/A</v>
      </c>
      <c r="E1196" t="e">
        <f>VLOOKUP('Reported Performance Table'!D1196,'Master List'!$B$45:$C$143,2,FALSE)</f>
        <v>#N/A</v>
      </c>
      <c r="F1196" t="e">
        <f>VLOOKUP('Reported Performance Table'!C1196,'Master List'!$B$22:$D$42,3,FALSE)</f>
        <v>#N/A</v>
      </c>
      <c r="G1196" s="100" t="e">
        <f>VLOOKUP('Reported Performance Table'!B1196,'Master List'!$B$11:$D$19,3,FALSE)</f>
        <v>#N/A</v>
      </c>
      <c r="H1196" t="e">
        <f t="shared" si="18"/>
        <v>#N/A</v>
      </c>
      <c r="I1196" t="e">
        <f>IF(VLOOKUP('Reported Performance Table'!D1196,'Master List'!$B$45:$D$143,3,FALSE)="","No",VLOOKUP('Reported Performance Table'!D1196,'Master List'!$B$45:$D$143,3,FALSE))</f>
        <v>#N/A</v>
      </c>
      <c r="J1196" s="178" t="str">
        <f>IF('Reported Performance Table'!D1196="","",
  IF('Reported Performance Table'!E1196="Yes",
   IF('Reported Performance Table'!F1196="Premium","Premium_LUNA_CCT","LUNA_CCT"),
   IF('Reported Performance Table'!B1196="Outdoor Luminaires",
    IF(OR('Reported Performance Table'!D1196="Fuel Pump Canopy Luminaires",'Reported Performance Table'!D1196="Sports Lighting"),
     IF('Reported Performance Table'!F1196="Premium","Premium_Sports_and_Fuel_Pump_CCT", "Sports_and_Fuel_Pump_CCT"),
     IF('Reported Performance Table'!F1196="Premium","Premium_Outdoor_CCT","Outdoor_CCT")),
    IF('Reported Performance Table'!F1196="Premium","Premium_CCT","Reported_CCT"))))</f>
        <v/>
      </c>
      <c r="K1196" t="str">
        <f>IF('Reported Performance Table'!D1196="","",IF(J1196="LUNA_CCT",VLOOKUP('Reported Performance Table'!D1196,'Master List'!$B$45:$E$143,4,FALSE),"Reported_BUG"))</f>
        <v/>
      </c>
      <c r="L1196" t="str">
        <f>IF('Reported Performance Table'!D1196="","",IF(AND('Reported Performance Table'!$E1196="Yes",OR('Reported Performance Table'!$D1196='Master List'!$B$45,'Reported Performance Table'!$D1196='Master List'!$B$46,'Reported Performance Table'!$D1196='Master List'!$B$47,'Reported Performance Table'!$D1196='Master List'!$B$49,'Reported Performance Table'!$D1196='Master List'!$B$51,'Reported Performance Table'!$D1196='Master List'!$B$115,'Reported Performance Table'!$D1196='Master List'!$B$118,'Reported Performance Table'!$D1196='Master List'!$B$142)),"LUNA_Dimming","Dimming_Capability_and_Range"))</f>
        <v/>
      </c>
    </row>
    <row r="1197" spans="1:12" x14ac:dyDescent="0.25">
      <c r="A1197" s="54">
        <v>1204</v>
      </c>
      <c r="B1197" s="55"/>
      <c r="D1197" s="21" t="e">
        <f>VLOOKUP('Reported Performance Table'!C1197,'Master List'!$B$22:$C$41,2,FALSE)</f>
        <v>#N/A</v>
      </c>
      <c r="E1197" t="e">
        <f>VLOOKUP('Reported Performance Table'!D1197,'Master List'!$B$45:$C$143,2,FALSE)</f>
        <v>#N/A</v>
      </c>
      <c r="F1197" t="e">
        <f>VLOOKUP('Reported Performance Table'!C1197,'Master List'!$B$22:$D$42,3,FALSE)</f>
        <v>#N/A</v>
      </c>
      <c r="G1197" s="100" t="e">
        <f>VLOOKUP('Reported Performance Table'!B1197,'Master List'!$B$11:$D$19,3,FALSE)</f>
        <v>#N/A</v>
      </c>
      <c r="H1197" t="e">
        <f t="shared" si="18"/>
        <v>#N/A</v>
      </c>
      <c r="I1197" t="e">
        <f>IF(VLOOKUP('Reported Performance Table'!D1197,'Master List'!$B$45:$D$143,3,FALSE)="","No",VLOOKUP('Reported Performance Table'!D1197,'Master List'!$B$45:$D$143,3,FALSE))</f>
        <v>#N/A</v>
      </c>
      <c r="J1197" s="178" t="str">
        <f>IF('Reported Performance Table'!D1197="","",
  IF('Reported Performance Table'!E1197="Yes",
   IF('Reported Performance Table'!F1197="Premium","Premium_LUNA_CCT","LUNA_CCT"),
   IF('Reported Performance Table'!B1197="Outdoor Luminaires",
    IF(OR('Reported Performance Table'!D1197="Fuel Pump Canopy Luminaires",'Reported Performance Table'!D1197="Sports Lighting"),
     IF('Reported Performance Table'!F1197="Premium","Premium_Sports_and_Fuel_Pump_CCT", "Sports_and_Fuel_Pump_CCT"),
     IF('Reported Performance Table'!F1197="Premium","Premium_Outdoor_CCT","Outdoor_CCT")),
    IF('Reported Performance Table'!F1197="Premium","Premium_CCT","Reported_CCT"))))</f>
        <v/>
      </c>
      <c r="K1197" t="str">
        <f>IF('Reported Performance Table'!D1197="","",IF(J1197="LUNA_CCT",VLOOKUP('Reported Performance Table'!D1197,'Master List'!$B$45:$E$143,4,FALSE),"Reported_BUG"))</f>
        <v/>
      </c>
      <c r="L1197" t="str">
        <f>IF('Reported Performance Table'!D1197="","",IF(AND('Reported Performance Table'!$E1197="Yes",OR('Reported Performance Table'!$D1197='Master List'!$B$45,'Reported Performance Table'!$D1197='Master List'!$B$46,'Reported Performance Table'!$D1197='Master List'!$B$47,'Reported Performance Table'!$D1197='Master List'!$B$49,'Reported Performance Table'!$D1197='Master List'!$B$51,'Reported Performance Table'!$D1197='Master List'!$B$115,'Reported Performance Table'!$D1197='Master List'!$B$118,'Reported Performance Table'!$D1197='Master List'!$B$142)),"LUNA_Dimming","Dimming_Capability_and_Range"))</f>
        <v/>
      </c>
    </row>
    <row r="1198" spans="1:12" x14ac:dyDescent="0.25">
      <c r="A1198" s="54">
        <v>1205</v>
      </c>
      <c r="B1198" s="55"/>
      <c r="D1198" s="21" t="e">
        <f>VLOOKUP('Reported Performance Table'!C1198,'Master List'!$B$22:$C$41,2,FALSE)</f>
        <v>#N/A</v>
      </c>
      <c r="E1198" t="e">
        <f>VLOOKUP('Reported Performance Table'!D1198,'Master List'!$B$45:$C$143,2,FALSE)</f>
        <v>#N/A</v>
      </c>
      <c r="F1198" t="e">
        <f>VLOOKUP('Reported Performance Table'!C1198,'Master List'!$B$22:$D$42,3,FALSE)</f>
        <v>#N/A</v>
      </c>
      <c r="G1198" s="100" t="e">
        <f>VLOOKUP('Reported Performance Table'!B1198,'Master List'!$B$11:$D$19,3,FALSE)</f>
        <v>#N/A</v>
      </c>
      <c r="H1198" t="e">
        <f t="shared" si="18"/>
        <v>#N/A</v>
      </c>
      <c r="I1198" t="e">
        <f>IF(VLOOKUP('Reported Performance Table'!D1198,'Master List'!$B$45:$D$143,3,FALSE)="","No",VLOOKUP('Reported Performance Table'!D1198,'Master List'!$B$45:$D$143,3,FALSE))</f>
        <v>#N/A</v>
      </c>
      <c r="J1198" s="178" t="str">
        <f>IF('Reported Performance Table'!D1198="","",
  IF('Reported Performance Table'!E1198="Yes",
   IF('Reported Performance Table'!F1198="Premium","Premium_LUNA_CCT","LUNA_CCT"),
   IF('Reported Performance Table'!B1198="Outdoor Luminaires",
    IF(OR('Reported Performance Table'!D1198="Fuel Pump Canopy Luminaires",'Reported Performance Table'!D1198="Sports Lighting"),
     IF('Reported Performance Table'!F1198="Premium","Premium_Sports_and_Fuel_Pump_CCT", "Sports_and_Fuel_Pump_CCT"),
     IF('Reported Performance Table'!F1198="Premium","Premium_Outdoor_CCT","Outdoor_CCT")),
    IF('Reported Performance Table'!F1198="Premium","Premium_CCT","Reported_CCT"))))</f>
        <v/>
      </c>
      <c r="K1198" t="str">
        <f>IF('Reported Performance Table'!D1198="","",IF(J1198="LUNA_CCT",VLOOKUP('Reported Performance Table'!D1198,'Master List'!$B$45:$E$143,4,FALSE),"Reported_BUG"))</f>
        <v/>
      </c>
      <c r="L1198" t="str">
        <f>IF('Reported Performance Table'!D1198="","",IF(AND('Reported Performance Table'!$E1198="Yes",OR('Reported Performance Table'!$D1198='Master List'!$B$45,'Reported Performance Table'!$D1198='Master List'!$B$46,'Reported Performance Table'!$D1198='Master List'!$B$47,'Reported Performance Table'!$D1198='Master List'!$B$49,'Reported Performance Table'!$D1198='Master List'!$B$51,'Reported Performance Table'!$D1198='Master List'!$B$115,'Reported Performance Table'!$D1198='Master List'!$B$118,'Reported Performance Table'!$D1198='Master List'!$B$142)),"LUNA_Dimming","Dimming_Capability_and_Range"))</f>
        <v/>
      </c>
    </row>
    <row r="1199" spans="1:12" x14ac:dyDescent="0.25">
      <c r="A1199" s="54">
        <v>1206</v>
      </c>
      <c r="B1199" s="55"/>
      <c r="D1199" s="21" t="e">
        <f>VLOOKUP('Reported Performance Table'!C1199,'Master List'!$B$22:$C$41,2,FALSE)</f>
        <v>#N/A</v>
      </c>
      <c r="E1199" t="e">
        <f>VLOOKUP('Reported Performance Table'!D1199,'Master List'!$B$45:$C$143,2,FALSE)</f>
        <v>#N/A</v>
      </c>
      <c r="F1199" t="e">
        <f>VLOOKUP('Reported Performance Table'!C1199,'Master List'!$B$22:$D$42,3,FALSE)</f>
        <v>#N/A</v>
      </c>
      <c r="G1199" s="100" t="e">
        <f>VLOOKUP('Reported Performance Table'!B1199,'Master List'!$B$11:$D$19,3,FALSE)</f>
        <v>#N/A</v>
      </c>
      <c r="H1199" t="e">
        <f t="shared" si="18"/>
        <v>#N/A</v>
      </c>
      <c r="I1199" t="e">
        <f>IF(VLOOKUP('Reported Performance Table'!D1199,'Master List'!$B$45:$D$143,3,FALSE)="","No",VLOOKUP('Reported Performance Table'!D1199,'Master List'!$B$45:$D$143,3,FALSE))</f>
        <v>#N/A</v>
      </c>
      <c r="J1199" s="178" t="str">
        <f>IF('Reported Performance Table'!D1199="","",
  IF('Reported Performance Table'!E1199="Yes",
   IF('Reported Performance Table'!F1199="Premium","Premium_LUNA_CCT","LUNA_CCT"),
   IF('Reported Performance Table'!B1199="Outdoor Luminaires",
    IF(OR('Reported Performance Table'!D1199="Fuel Pump Canopy Luminaires",'Reported Performance Table'!D1199="Sports Lighting"),
     IF('Reported Performance Table'!F1199="Premium","Premium_Sports_and_Fuel_Pump_CCT", "Sports_and_Fuel_Pump_CCT"),
     IF('Reported Performance Table'!F1199="Premium","Premium_Outdoor_CCT","Outdoor_CCT")),
    IF('Reported Performance Table'!F1199="Premium","Premium_CCT","Reported_CCT"))))</f>
        <v/>
      </c>
      <c r="K1199" t="str">
        <f>IF('Reported Performance Table'!D1199="","",IF(J1199="LUNA_CCT",VLOOKUP('Reported Performance Table'!D1199,'Master List'!$B$45:$E$143,4,FALSE),"Reported_BUG"))</f>
        <v/>
      </c>
      <c r="L1199" t="str">
        <f>IF('Reported Performance Table'!D1199="","",IF(AND('Reported Performance Table'!$E1199="Yes",OR('Reported Performance Table'!$D1199='Master List'!$B$45,'Reported Performance Table'!$D1199='Master List'!$B$46,'Reported Performance Table'!$D1199='Master List'!$B$47,'Reported Performance Table'!$D1199='Master List'!$B$49,'Reported Performance Table'!$D1199='Master List'!$B$51,'Reported Performance Table'!$D1199='Master List'!$B$115,'Reported Performance Table'!$D1199='Master List'!$B$118,'Reported Performance Table'!$D1199='Master List'!$B$142)),"LUNA_Dimming","Dimming_Capability_and_Range"))</f>
        <v/>
      </c>
    </row>
    <row r="1200" spans="1:12" x14ac:dyDescent="0.25">
      <c r="A1200" s="54">
        <v>1207</v>
      </c>
      <c r="B1200" s="55"/>
      <c r="D1200" s="21" t="e">
        <f>VLOOKUP('Reported Performance Table'!C1200,'Master List'!$B$22:$C$41,2,FALSE)</f>
        <v>#N/A</v>
      </c>
      <c r="E1200" t="e">
        <f>VLOOKUP('Reported Performance Table'!D1200,'Master List'!$B$45:$C$143,2,FALSE)</f>
        <v>#N/A</v>
      </c>
      <c r="F1200" t="e">
        <f>VLOOKUP('Reported Performance Table'!C1200,'Master List'!$B$22:$D$42,3,FALSE)</f>
        <v>#N/A</v>
      </c>
      <c r="G1200" s="100" t="e">
        <f>VLOOKUP('Reported Performance Table'!B1200,'Master List'!$B$11:$D$19,3,FALSE)</f>
        <v>#N/A</v>
      </c>
      <c r="H1200" t="e">
        <f t="shared" si="18"/>
        <v>#N/A</v>
      </c>
      <c r="I1200" t="e">
        <f>IF(VLOOKUP('Reported Performance Table'!D1200,'Master List'!$B$45:$D$143,3,FALSE)="","No",VLOOKUP('Reported Performance Table'!D1200,'Master List'!$B$45:$D$143,3,FALSE))</f>
        <v>#N/A</v>
      </c>
      <c r="J1200" s="178" t="str">
        <f>IF('Reported Performance Table'!D1200="","",
  IF('Reported Performance Table'!E1200="Yes",
   IF('Reported Performance Table'!F1200="Premium","Premium_LUNA_CCT","LUNA_CCT"),
   IF('Reported Performance Table'!B1200="Outdoor Luminaires",
    IF(OR('Reported Performance Table'!D1200="Fuel Pump Canopy Luminaires",'Reported Performance Table'!D1200="Sports Lighting"),
     IF('Reported Performance Table'!F1200="Premium","Premium_Sports_and_Fuel_Pump_CCT", "Sports_and_Fuel_Pump_CCT"),
     IF('Reported Performance Table'!F1200="Premium","Premium_Outdoor_CCT","Outdoor_CCT")),
    IF('Reported Performance Table'!F1200="Premium","Premium_CCT","Reported_CCT"))))</f>
        <v/>
      </c>
      <c r="K1200" t="str">
        <f>IF('Reported Performance Table'!D1200="","",IF(J1200="LUNA_CCT",VLOOKUP('Reported Performance Table'!D1200,'Master List'!$B$45:$E$143,4,FALSE),"Reported_BUG"))</f>
        <v/>
      </c>
      <c r="L1200" t="str">
        <f>IF('Reported Performance Table'!D1200="","",IF(AND('Reported Performance Table'!$E1200="Yes",OR('Reported Performance Table'!$D1200='Master List'!$B$45,'Reported Performance Table'!$D1200='Master List'!$B$46,'Reported Performance Table'!$D1200='Master List'!$B$47,'Reported Performance Table'!$D1200='Master List'!$B$49,'Reported Performance Table'!$D1200='Master List'!$B$51,'Reported Performance Table'!$D1200='Master List'!$B$115,'Reported Performance Table'!$D1200='Master List'!$B$118,'Reported Performance Table'!$D1200='Master List'!$B$142)),"LUNA_Dimming","Dimming_Capability_and_Range"))</f>
        <v/>
      </c>
    </row>
    <row r="1201" spans="1:12" x14ac:dyDescent="0.25">
      <c r="A1201" s="54">
        <v>1208</v>
      </c>
      <c r="B1201" s="55"/>
      <c r="D1201" s="21" t="e">
        <f>VLOOKUP('Reported Performance Table'!C1201,'Master List'!$B$22:$C$41,2,FALSE)</f>
        <v>#N/A</v>
      </c>
      <c r="E1201" t="e">
        <f>VLOOKUP('Reported Performance Table'!D1201,'Master List'!$B$45:$C$143,2,FALSE)</f>
        <v>#N/A</v>
      </c>
      <c r="F1201" t="e">
        <f>VLOOKUP('Reported Performance Table'!C1201,'Master List'!$B$22:$D$42,3,FALSE)</f>
        <v>#N/A</v>
      </c>
      <c r="G1201" s="100" t="e">
        <f>VLOOKUP('Reported Performance Table'!B1201,'Master List'!$B$11:$D$19,3,FALSE)</f>
        <v>#N/A</v>
      </c>
      <c r="H1201" t="e">
        <f t="shared" si="18"/>
        <v>#N/A</v>
      </c>
      <c r="I1201" t="e">
        <f>IF(VLOOKUP('Reported Performance Table'!D1201,'Master List'!$B$45:$D$143,3,FALSE)="","No",VLOOKUP('Reported Performance Table'!D1201,'Master List'!$B$45:$D$143,3,FALSE))</f>
        <v>#N/A</v>
      </c>
      <c r="J1201" s="178" t="str">
        <f>IF('Reported Performance Table'!D1201="","",
  IF('Reported Performance Table'!E1201="Yes",
   IF('Reported Performance Table'!F1201="Premium","Premium_LUNA_CCT","LUNA_CCT"),
   IF('Reported Performance Table'!B1201="Outdoor Luminaires",
    IF(OR('Reported Performance Table'!D1201="Fuel Pump Canopy Luminaires",'Reported Performance Table'!D1201="Sports Lighting"),
     IF('Reported Performance Table'!F1201="Premium","Premium_Sports_and_Fuel_Pump_CCT", "Sports_and_Fuel_Pump_CCT"),
     IF('Reported Performance Table'!F1201="Premium","Premium_Outdoor_CCT","Outdoor_CCT")),
    IF('Reported Performance Table'!F1201="Premium","Premium_CCT","Reported_CCT"))))</f>
        <v/>
      </c>
      <c r="K1201" t="str">
        <f>IF('Reported Performance Table'!D1201="","",IF(J1201="LUNA_CCT",VLOOKUP('Reported Performance Table'!D1201,'Master List'!$B$45:$E$143,4,FALSE),"Reported_BUG"))</f>
        <v/>
      </c>
      <c r="L1201" t="str">
        <f>IF('Reported Performance Table'!D1201="","",IF(AND('Reported Performance Table'!$E1201="Yes",OR('Reported Performance Table'!$D1201='Master List'!$B$45,'Reported Performance Table'!$D1201='Master List'!$B$46,'Reported Performance Table'!$D1201='Master List'!$B$47,'Reported Performance Table'!$D1201='Master List'!$B$49,'Reported Performance Table'!$D1201='Master List'!$B$51,'Reported Performance Table'!$D1201='Master List'!$B$115,'Reported Performance Table'!$D1201='Master List'!$B$118,'Reported Performance Table'!$D1201='Master List'!$B$142)),"LUNA_Dimming","Dimming_Capability_and_Range"))</f>
        <v/>
      </c>
    </row>
    <row r="1202" spans="1:12" x14ac:dyDescent="0.25">
      <c r="A1202" s="54">
        <v>1209</v>
      </c>
      <c r="B1202" s="55"/>
      <c r="D1202" s="21" t="e">
        <f>VLOOKUP('Reported Performance Table'!C1202,'Master List'!$B$22:$C$41,2,FALSE)</f>
        <v>#N/A</v>
      </c>
      <c r="E1202" t="e">
        <f>VLOOKUP('Reported Performance Table'!D1202,'Master List'!$B$45:$C$143,2,FALSE)</f>
        <v>#N/A</v>
      </c>
      <c r="F1202" t="e">
        <f>VLOOKUP('Reported Performance Table'!C1202,'Master List'!$B$22:$D$42,3,FALSE)</f>
        <v>#N/A</v>
      </c>
      <c r="G1202" s="100" t="e">
        <f>VLOOKUP('Reported Performance Table'!B1202,'Master List'!$B$11:$D$19,3,FALSE)</f>
        <v>#N/A</v>
      </c>
      <c r="H1202" t="e">
        <f t="shared" si="18"/>
        <v>#N/A</v>
      </c>
      <c r="I1202" t="e">
        <f>IF(VLOOKUP('Reported Performance Table'!D1202,'Master List'!$B$45:$D$143,3,FALSE)="","No",VLOOKUP('Reported Performance Table'!D1202,'Master List'!$B$45:$D$143,3,FALSE))</f>
        <v>#N/A</v>
      </c>
      <c r="J1202" s="178" t="str">
        <f>IF('Reported Performance Table'!D1202="","",
  IF('Reported Performance Table'!E1202="Yes",
   IF('Reported Performance Table'!F1202="Premium","Premium_LUNA_CCT","LUNA_CCT"),
   IF('Reported Performance Table'!B1202="Outdoor Luminaires",
    IF(OR('Reported Performance Table'!D1202="Fuel Pump Canopy Luminaires",'Reported Performance Table'!D1202="Sports Lighting"),
     IF('Reported Performance Table'!F1202="Premium","Premium_Sports_and_Fuel_Pump_CCT", "Sports_and_Fuel_Pump_CCT"),
     IF('Reported Performance Table'!F1202="Premium","Premium_Outdoor_CCT","Outdoor_CCT")),
    IF('Reported Performance Table'!F1202="Premium","Premium_CCT","Reported_CCT"))))</f>
        <v/>
      </c>
      <c r="K1202" t="str">
        <f>IF('Reported Performance Table'!D1202="","",IF(J1202="LUNA_CCT",VLOOKUP('Reported Performance Table'!D1202,'Master List'!$B$45:$E$143,4,FALSE),"Reported_BUG"))</f>
        <v/>
      </c>
      <c r="L1202" t="str">
        <f>IF('Reported Performance Table'!D1202="","",IF(AND('Reported Performance Table'!$E1202="Yes",OR('Reported Performance Table'!$D1202='Master List'!$B$45,'Reported Performance Table'!$D1202='Master List'!$B$46,'Reported Performance Table'!$D1202='Master List'!$B$47,'Reported Performance Table'!$D1202='Master List'!$B$49,'Reported Performance Table'!$D1202='Master List'!$B$51,'Reported Performance Table'!$D1202='Master List'!$B$115,'Reported Performance Table'!$D1202='Master List'!$B$118,'Reported Performance Table'!$D1202='Master List'!$B$142)),"LUNA_Dimming","Dimming_Capability_and_Range"))</f>
        <v/>
      </c>
    </row>
    <row r="1203" spans="1:12" x14ac:dyDescent="0.25">
      <c r="A1203" s="54">
        <v>1210</v>
      </c>
      <c r="B1203" s="55"/>
      <c r="D1203" s="21" t="e">
        <f>VLOOKUP('Reported Performance Table'!C1203,'Master List'!$B$22:$C$41,2,FALSE)</f>
        <v>#N/A</v>
      </c>
      <c r="E1203" t="e">
        <f>VLOOKUP('Reported Performance Table'!D1203,'Master List'!$B$45:$C$143,2,FALSE)</f>
        <v>#N/A</v>
      </c>
      <c r="F1203" t="e">
        <f>VLOOKUP('Reported Performance Table'!C1203,'Master List'!$B$22:$D$42,3,FALSE)</f>
        <v>#N/A</v>
      </c>
      <c r="G1203" s="100" t="e">
        <f>VLOOKUP('Reported Performance Table'!B1203,'Master List'!$B$11:$D$19,3,FALSE)</f>
        <v>#N/A</v>
      </c>
      <c r="H1203" t="e">
        <f t="shared" si="18"/>
        <v>#N/A</v>
      </c>
      <c r="I1203" t="e">
        <f>IF(VLOOKUP('Reported Performance Table'!D1203,'Master List'!$B$45:$D$143,3,FALSE)="","No",VLOOKUP('Reported Performance Table'!D1203,'Master List'!$B$45:$D$143,3,FALSE))</f>
        <v>#N/A</v>
      </c>
      <c r="J1203" s="178" t="str">
        <f>IF('Reported Performance Table'!D1203="","",
  IF('Reported Performance Table'!E1203="Yes",
   IF('Reported Performance Table'!F1203="Premium","Premium_LUNA_CCT","LUNA_CCT"),
   IF('Reported Performance Table'!B1203="Outdoor Luminaires",
    IF(OR('Reported Performance Table'!D1203="Fuel Pump Canopy Luminaires",'Reported Performance Table'!D1203="Sports Lighting"),
     IF('Reported Performance Table'!F1203="Premium","Premium_Sports_and_Fuel_Pump_CCT", "Sports_and_Fuel_Pump_CCT"),
     IF('Reported Performance Table'!F1203="Premium","Premium_Outdoor_CCT","Outdoor_CCT")),
    IF('Reported Performance Table'!F1203="Premium","Premium_CCT","Reported_CCT"))))</f>
        <v/>
      </c>
      <c r="K1203" t="str">
        <f>IF('Reported Performance Table'!D1203="","",IF(J1203="LUNA_CCT",VLOOKUP('Reported Performance Table'!D1203,'Master List'!$B$45:$E$143,4,FALSE),"Reported_BUG"))</f>
        <v/>
      </c>
      <c r="L1203" t="str">
        <f>IF('Reported Performance Table'!D1203="","",IF(AND('Reported Performance Table'!$E1203="Yes",OR('Reported Performance Table'!$D1203='Master List'!$B$45,'Reported Performance Table'!$D1203='Master List'!$B$46,'Reported Performance Table'!$D1203='Master List'!$B$47,'Reported Performance Table'!$D1203='Master List'!$B$49,'Reported Performance Table'!$D1203='Master List'!$B$51,'Reported Performance Table'!$D1203='Master List'!$B$115,'Reported Performance Table'!$D1203='Master List'!$B$118,'Reported Performance Table'!$D1203='Master List'!$B$142)),"LUNA_Dimming","Dimming_Capability_and_Range"))</f>
        <v/>
      </c>
    </row>
    <row r="1204" spans="1:12" x14ac:dyDescent="0.25">
      <c r="A1204" s="54">
        <v>1211</v>
      </c>
      <c r="B1204" s="55"/>
      <c r="D1204" s="21" t="e">
        <f>VLOOKUP('Reported Performance Table'!C1204,'Master List'!$B$22:$C$41,2,FALSE)</f>
        <v>#N/A</v>
      </c>
      <c r="E1204" t="e">
        <f>VLOOKUP('Reported Performance Table'!D1204,'Master List'!$B$45:$C$143,2,FALSE)</f>
        <v>#N/A</v>
      </c>
      <c r="F1204" t="e">
        <f>VLOOKUP('Reported Performance Table'!C1204,'Master List'!$B$22:$D$42,3,FALSE)</f>
        <v>#N/A</v>
      </c>
      <c r="G1204" s="100" t="e">
        <f>VLOOKUP('Reported Performance Table'!B1204,'Master List'!$B$11:$D$19,3,FALSE)</f>
        <v>#N/A</v>
      </c>
      <c r="H1204" t="e">
        <f t="shared" si="18"/>
        <v>#N/A</v>
      </c>
      <c r="I1204" t="e">
        <f>IF(VLOOKUP('Reported Performance Table'!D1204,'Master List'!$B$45:$D$143,3,FALSE)="","No",VLOOKUP('Reported Performance Table'!D1204,'Master List'!$B$45:$D$143,3,FALSE))</f>
        <v>#N/A</v>
      </c>
      <c r="J1204" s="178" t="str">
        <f>IF('Reported Performance Table'!D1204="","",
  IF('Reported Performance Table'!E1204="Yes",
   IF('Reported Performance Table'!F1204="Premium","Premium_LUNA_CCT","LUNA_CCT"),
   IF('Reported Performance Table'!B1204="Outdoor Luminaires",
    IF(OR('Reported Performance Table'!D1204="Fuel Pump Canopy Luminaires",'Reported Performance Table'!D1204="Sports Lighting"),
     IF('Reported Performance Table'!F1204="Premium","Premium_Sports_and_Fuel_Pump_CCT", "Sports_and_Fuel_Pump_CCT"),
     IF('Reported Performance Table'!F1204="Premium","Premium_Outdoor_CCT","Outdoor_CCT")),
    IF('Reported Performance Table'!F1204="Premium","Premium_CCT","Reported_CCT"))))</f>
        <v/>
      </c>
      <c r="K1204" t="str">
        <f>IF('Reported Performance Table'!D1204="","",IF(J1204="LUNA_CCT",VLOOKUP('Reported Performance Table'!D1204,'Master List'!$B$45:$E$143,4,FALSE),"Reported_BUG"))</f>
        <v/>
      </c>
      <c r="L1204" t="str">
        <f>IF('Reported Performance Table'!D1204="","",IF(AND('Reported Performance Table'!$E1204="Yes",OR('Reported Performance Table'!$D1204='Master List'!$B$45,'Reported Performance Table'!$D1204='Master List'!$B$46,'Reported Performance Table'!$D1204='Master List'!$B$47,'Reported Performance Table'!$D1204='Master List'!$B$49,'Reported Performance Table'!$D1204='Master List'!$B$51,'Reported Performance Table'!$D1204='Master List'!$B$115,'Reported Performance Table'!$D1204='Master List'!$B$118,'Reported Performance Table'!$D1204='Master List'!$B$142)),"LUNA_Dimming","Dimming_Capability_and_Range"))</f>
        <v/>
      </c>
    </row>
    <row r="1205" spans="1:12" x14ac:dyDescent="0.25">
      <c r="A1205" s="54">
        <v>1212</v>
      </c>
      <c r="B1205" s="55"/>
      <c r="D1205" s="21" t="e">
        <f>VLOOKUP('Reported Performance Table'!C1205,'Master List'!$B$22:$C$41,2,FALSE)</f>
        <v>#N/A</v>
      </c>
      <c r="E1205" t="e">
        <f>VLOOKUP('Reported Performance Table'!D1205,'Master List'!$B$45:$C$143,2,FALSE)</f>
        <v>#N/A</v>
      </c>
      <c r="F1205" t="e">
        <f>VLOOKUP('Reported Performance Table'!C1205,'Master List'!$B$22:$D$42,3,FALSE)</f>
        <v>#N/A</v>
      </c>
      <c r="G1205" s="100" t="e">
        <f>VLOOKUP('Reported Performance Table'!B1205,'Master List'!$B$11:$D$19,3,FALSE)</f>
        <v>#N/A</v>
      </c>
      <c r="H1205" t="e">
        <f t="shared" si="18"/>
        <v>#N/A</v>
      </c>
      <c r="I1205" t="e">
        <f>IF(VLOOKUP('Reported Performance Table'!D1205,'Master List'!$B$45:$D$143,3,FALSE)="","No",VLOOKUP('Reported Performance Table'!D1205,'Master List'!$B$45:$D$143,3,FALSE))</f>
        <v>#N/A</v>
      </c>
      <c r="J1205" s="178" t="str">
        <f>IF('Reported Performance Table'!D1205="","",
  IF('Reported Performance Table'!E1205="Yes",
   IF('Reported Performance Table'!F1205="Premium","Premium_LUNA_CCT","LUNA_CCT"),
   IF('Reported Performance Table'!B1205="Outdoor Luminaires",
    IF(OR('Reported Performance Table'!D1205="Fuel Pump Canopy Luminaires",'Reported Performance Table'!D1205="Sports Lighting"),
     IF('Reported Performance Table'!F1205="Premium","Premium_Sports_and_Fuel_Pump_CCT", "Sports_and_Fuel_Pump_CCT"),
     IF('Reported Performance Table'!F1205="Premium","Premium_Outdoor_CCT","Outdoor_CCT")),
    IF('Reported Performance Table'!F1205="Premium","Premium_CCT","Reported_CCT"))))</f>
        <v/>
      </c>
      <c r="K1205" t="str">
        <f>IF('Reported Performance Table'!D1205="","",IF(J1205="LUNA_CCT",VLOOKUP('Reported Performance Table'!D1205,'Master List'!$B$45:$E$143,4,FALSE),"Reported_BUG"))</f>
        <v/>
      </c>
      <c r="L1205" t="str">
        <f>IF('Reported Performance Table'!D1205="","",IF(AND('Reported Performance Table'!$E1205="Yes",OR('Reported Performance Table'!$D1205='Master List'!$B$45,'Reported Performance Table'!$D1205='Master List'!$B$46,'Reported Performance Table'!$D1205='Master List'!$B$47,'Reported Performance Table'!$D1205='Master List'!$B$49,'Reported Performance Table'!$D1205='Master List'!$B$51,'Reported Performance Table'!$D1205='Master List'!$B$115,'Reported Performance Table'!$D1205='Master List'!$B$118,'Reported Performance Table'!$D1205='Master List'!$B$142)),"LUNA_Dimming","Dimming_Capability_and_Range"))</f>
        <v/>
      </c>
    </row>
    <row r="1206" spans="1:12" x14ac:dyDescent="0.25">
      <c r="A1206" s="54">
        <v>1213</v>
      </c>
      <c r="B1206" s="55"/>
      <c r="D1206" s="21" t="e">
        <f>VLOOKUP('Reported Performance Table'!C1206,'Master List'!$B$22:$C$41,2,FALSE)</f>
        <v>#N/A</v>
      </c>
      <c r="E1206" t="e">
        <f>VLOOKUP('Reported Performance Table'!D1206,'Master List'!$B$45:$C$143,2,FALSE)</f>
        <v>#N/A</v>
      </c>
      <c r="F1206" t="e">
        <f>VLOOKUP('Reported Performance Table'!C1206,'Master List'!$B$22:$D$42,3,FALSE)</f>
        <v>#N/A</v>
      </c>
      <c r="G1206" s="100" t="e">
        <f>VLOOKUP('Reported Performance Table'!B1206,'Master List'!$B$11:$D$19,3,FALSE)</f>
        <v>#N/A</v>
      </c>
      <c r="H1206" t="e">
        <f t="shared" si="18"/>
        <v>#N/A</v>
      </c>
      <c r="I1206" t="e">
        <f>IF(VLOOKUP('Reported Performance Table'!D1206,'Master List'!$B$45:$D$143,3,FALSE)="","No",VLOOKUP('Reported Performance Table'!D1206,'Master List'!$B$45:$D$143,3,FALSE))</f>
        <v>#N/A</v>
      </c>
      <c r="J1206" s="178" t="str">
        <f>IF('Reported Performance Table'!D1206="","",
  IF('Reported Performance Table'!E1206="Yes",
   IF('Reported Performance Table'!F1206="Premium","Premium_LUNA_CCT","LUNA_CCT"),
   IF('Reported Performance Table'!B1206="Outdoor Luminaires",
    IF(OR('Reported Performance Table'!D1206="Fuel Pump Canopy Luminaires",'Reported Performance Table'!D1206="Sports Lighting"),
     IF('Reported Performance Table'!F1206="Premium","Premium_Sports_and_Fuel_Pump_CCT", "Sports_and_Fuel_Pump_CCT"),
     IF('Reported Performance Table'!F1206="Premium","Premium_Outdoor_CCT","Outdoor_CCT")),
    IF('Reported Performance Table'!F1206="Premium","Premium_CCT","Reported_CCT"))))</f>
        <v/>
      </c>
      <c r="K1206" t="str">
        <f>IF('Reported Performance Table'!D1206="","",IF(J1206="LUNA_CCT",VLOOKUP('Reported Performance Table'!D1206,'Master List'!$B$45:$E$143,4,FALSE),"Reported_BUG"))</f>
        <v/>
      </c>
      <c r="L1206" t="str">
        <f>IF('Reported Performance Table'!D1206="","",IF(AND('Reported Performance Table'!$E1206="Yes",OR('Reported Performance Table'!$D1206='Master List'!$B$45,'Reported Performance Table'!$D1206='Master List'!$B$46,'Reported Performance Table'!$D1206='Master List'!$B$47,'Reported Performance Table'!$D1206='Master List'!$B$49,'Reported Performance Table'!$D1206='Master List'!$B$51,'Reported Performance Table'!$D1206='Master List'!$B$115,'Reported Performance Table'!$D1206='Master List'!$B$118,'Reported Performance Table'!$D1206='Master List'!$B$142)),"LUNA_Dimming","Dimming_Capability_and_Range"))</f>
        <v/>
      </c>
    </row>
    <row r="1207" spans="1:12" x14ac:dyDescent="0.25">
      <c r="A1207" s="54">
        <v>1214</v>
      </c>
      <c r="B1207" s="55"/>
      <c r="D1207" s="21" t="e">
        <f>VLOOKUP('Reported Performance Table'!C1207,'Master List'!$B$22:$C$41,2,FALSE)</f>
        <v>#N/A</v>
      </c>
      <c r="E1207" t="e">
        <f>VLOOKUP('Reported Performance Table'!D1207,'Master List'!$B$45:$C$143,2,FALSE)</f>
        <v>#N/A</v>
      </c>
      <c r="F1207" t="e">
        <f>VLOOKUP('Reported Performance Table'!C1207,'Master List'!$B$22:$D$42,3,FALSE)</f>
        <v>#N/A</v>
      </c>
      <c r="G1207" s="100" t="e">
        <f>VLOOKUP('Reported Performance Table'!B1207,'Master List'!$B$11:$D$19,3,FALSE)</f>
        <v>#N/A</v>
      </c>
      <c r="H1207" t="e">
        <f t="shared" si="18"/>
        <v>#N/A</v>
      </c>
      <c r="I1207" t="e">
        <f>IF(VLOOKUP('Reported Performance Table'!D1207,'Master List'!$B$45:$D$143,3,FALSE)="","No",VLOOKUP('Reported Performance Table'!D1207,'Master List'!$B$45:$D$143,3,FALSE))</f>
        <v>#N/A</v>
      </c>
      <c r="J1207" s="178" t="str">
        <f>IF('Reported Performance Table'!D1207="","",
  IF('Reported Performance Table'!E1207="Yes",
   IF('Reported Performance Table'!F1207="Premium","Premium_LUNA_CCT","LUNA_CCT"),
   IF('Reported Performance Table'!B1207="Outdoor Luminaires",
    IF(OR('Reported Performance Table'!D1207="Fuel Pump Canopy Luminaires",'Reported Performance Table'!D1207="Sports Lighting"),
     IF('Reported Performance Table'!F1207="Premium","Premium_Sports_and_Fuel_Pump_CCT", "Sports_and_Fuel_Pump_CCT"),
     IF('Reported Performance Table'!F1207="Premium","Premium_Outdoor_CCT","Outdoor_CCT")),
    IF('Reported Performance Table'!F1207="Premium","Premium_CCT","Reported_CCT"))))</f>
        <v/>
      </c>
      <c r="K1207" t="str">
        <f>IF('Reported Performance Table'!D1207="","",IF(J1207="LUNA_CCT",VLOOKUP('Reported Performance Table'!D1207,'Master List'!$B$45:$E$143,4,FALSE),"Reported_BUG"))</f>
        <v/>
      </c>
      <c r="L1207" t="str">
        <f>IF('Reported Performance Table'!D1207="","",IF(AND('Reported Performance Table'!$E1207="Yes",OR('Reported Performance Table'!$D1207='Master List'!$B$45,'Reported Performance Table'!$D1207='Master List'!$B$46,'Reported Performance Table'!$D1207='Master List'!$B$47,'Reported Performance Table'!$D1207='Master List'!$B$49,'Reported Performance Table'!$D1207='Master List'!$B$51,'Reported Performance Table'!$D1207='Master List'!$B$115,'Reported Performance Table'!$D1207='Master List'!$B$118,'Reported Performance Table'!$D1207='Master List'!$B$142)),"LUNA_Dimming","Dimming_Capability_and_Range"))</f>
        <v/>
      </c>
    </row>
    <row r="1208" spans="1:12" x14ac:dyDescent="0.25">
      <c r="A1208" s="54">
        <v>1215</v>
      </c>
      <c r="B1208" s="55"/>
      <c r="D1208" s="21" t="e">
        <f>VLOOKUP('Reported Performance Table'!C1208,'Master List'!$B$22:$C$41,2,FALSE)</f>
        <v>#N/A</v>
      </c>
      <c r="E1208" t="e">
        <f>VLOOKUP('Reported Performance Table'!D1208,'Master List'!$B$45:$C$143,2,FALSE)</f>
        <v>#N/A</v>
      </c>
      <c r="F1208" t="e">
        <f>VLOOKUP('Reported Performance Table'!C1208,'Master List'!$B$22:$D$42,3,FALSE)</f>
        <v>#N/A</v>
      </c>
      <c r="G1208" s="100" t="e">
        <f>VLOOKUP('Reported Performance Table'!B1208,'Master List'!$B$11:$D$19,3,FALSE)</f>
        <v>#N/A</v>
      </c>
      <c r="H1208" t="e">
        <f t="shared" si="18"/>
        <v>#N/A</v>
      </c>
      <c r="I1208" t="e">
        <f>IF(VLOOKUP('Reported Performance Table'!D1208,'Master List'!$B$45:$D$143,3,FALSE)="","No",VLOOKUP('Reported Performance Table'!D1208,'Master List'!$B$45:$D$143,3,FALSE))</f>
        <v>#N/A</v>
      </c>
      <c r="J1208" s="178" t="str">
        <f>IF('Reported Performance Table'!D1208="","",
  IF('Reported Performance Table'!E1208="Yes",
   IF('Reported Performance Table'!F1208="Premium","Premium_LUNA_CCT","LUNA_CCT"),
   IF('Reported Performance Table'!B1208="Outdoor Luminaires",
    IF(OR('Reported Performance Table'!D1208="Fuel Pump Canopy Luminaires",'Reported Performance Table'!D1208="Sports Lighting"),
     IF('Reported Performance Table'!F1208="Premium","Premium_Sports_and_Fuel_Pump_CCT", "Sports_and_Fuel_Pump_CCT"),
     IF('Reported Performance Table'!F1208="Premium","Premium_Outdoor_CCT","Outdoor_CCT")),
    IF('Reported Performance Table'!F1208="Premium","Premium_CCT","Reported_CCT"))))</f>
        <v/>
      </c>
      <c r="K1208" t="str">
        <f>IF('Reported Performance Table'!D1208="","",IF(J1208="LUNA_CCT",VLOOKUP('Reported Performance Table'!D1208,'Master List'!$B$45:$E$143,4,FALSE),"Reported_BUG"))</f>
        <v/>
      </c>
      <c r="L1208" t="str">
        <f>IF('Reported Performance Table'!D1208="","",IF(AND('Reported Performance Table'!$E1208="Yes",OR('Reported Performance Table'!$D1208='Master List'!$B$45,'Reported Performance Table'!$D1208='Master List'!$B$46,'Reported Performance Table'!$D1208='Master List'!$B$47,'Reported Performance Table'!$D1208='Master List'!$B$49,'Reported Performance Table'!$D1208='Master List'!$B$51,'Reported Performance Table'!$D1208='Master List'!$B$115,'Reported Performance Table'!$D1208='Master List'!$B$118,'Reported Performance Table'!$D1208='Master List'!$B$142)),"LUNA_Dimming","Dimming_Capability_and_Range"))</f>
        <v/>
      </c>
    </row>
    <row r="1209" spans="1:12" x14ac:dyDescent="0.25">
      <c r="A1209" s="54">
        <v>1216</v>
      </c>
      <c r="B1209" s="55"/>
      <c r="D1209" s="21" t="e">
        <f>VLOOKUP('Reported Performance Table'!C1209,'Master List'!$B$22:$C$41,2,FALSE)</f>
        <v>#N/A</v>
      </c>
      <c r="E1209" t="e">
        <f>VLOOKUP('Reported Performance Table'!D1209,'Master List'!$B$45:$C$143,2,FALSE)</f>
        <v>#N/A</v>
      </c>
      <c r="F1209" t="e">
        <f>VLOOKUP('Reported Performance Table'!C1209,'Master List'!$B$22:$D$42,3,FALSE)</f>
        <v>#N/A</v>
      </c>
      <c r="G1209" s="100" t="e">
        <f>VLOOKUP('Reported Performance Table'!B1209,'Master List'!$B$11:$D$19,3,FALSE)</f>
        <v>#N/A</v>
      </c>
      <c r="H1209" t="e">
        <f t="shared" si="18"/>
        <v>#N/A</v>
      </c>
      <c r="I1209" t="e">
        <f>IF(VLOOKUP('Reported Performance Table'!D1209,'Master List'!$B$45:$D$143,3,FALSE)="","No",VLOOKUP('Reported Performance Table'!D1209,'Master List'!$B$45:$D$143,3,FALSE))</f>
        <v>#N/A</v>
      </c>
      <c r="J1209" s="178" t="str">
        <f>IF('Reported Performance Table'!D1209="","",
  IF('Reported Performance Table'!E1209="Yes",
   IF('Reported Performance Table'!F1209="Premium","Premium_LUNA_CCT","LUNA_CCT"),
   IF('Reported Performance Table'!B1209="Outdoor Luminaires",
    IF(OR('Reported Performance Table'!D1209="Fuel Pump Canopy Luminaires",'Reported Performance Table'!D1209="Sports Lighting"),
     IF('Reported Performance Table'!F1209="Premium","Premium_Sports_and_Fuel_Pump_CCT", "Sports_and_Fuel_Pump_CCT"),
     IF('Reported Performance Table'!F1209="Premium","Premium_Outdoor_CCT","Outdoor_CCT")),
    IF('Reported Performance Table'!F1209="Premium","Premium_CCT","Reported_CCT"))))</f>
        <v/>
      </c>
      <c r="K1209" t="str">
        <f>IF('Reported Performance Table'!D1209="","",IF(J1209="LUNA_CCT",VLOOKUP('Reported Performance Table'!D1209,'Master List'!$B$45:$E$143,4,FALSE),"Reported_BUG"))</f>
        <v/>
      </c>
      <c r="L1209" t="str">
        <f>IF('Reported Performance Table'!D1209="","",IF(AND('Reported Performance Table'!$E1209="Yes",OR('Reported Performance Table'!$D1209='Master List'!$B$45,'Reported Performance Table'!$D1209='Master List'!$B$46,'Reported Performance Table'!$D1209='Master List'!$B$47,'Reported Performance Table'!$D1209='Master List'!$B$49,'Reported Performance Table'!$D1209='Master List'!$B$51,'Reported Performance Table'!$D1209='Master List'!$B$115,'Reported Performance Table'!$D1209='Master List'!$B$118,'Reported Performance Table'!$D1209='Master List'!$B$142)),"LUNA_Dimming","Dimming_Capability_and_Range"))</f>
        <v/>
      </c>
    </row>
    <row r="1210" spans="1:12" x14ac:dyDescent="0.25">
      <c r="A1210" s="54">
        <v>1217</v>
      </c>
      <c r="B1210" s="55"/>
      <c r="D1210" s="21" t="e">
        <f>VLOOKUP('Reported Performance Table'!C1210,'Master List'!$B$22:$C$41,2,FALSE)</f>
        <v>#N/A</v>
      </c>
      <c r="E1210" t="e">
        <f>VLOOKUP('Reported Performance Table'!D1210,'Master List'!$B$45:$C$143,2,FALSE)</f>
        <v>#N/A</v>
      </c>
      <c r="F1210" t="e">
        <f>VLOOKUP('Reported Performance Table'!C1210,'Master List'!$B$22:$D$42,3,FALSE)</f>
        <v>#N/A</v>
      </c>
      <c r="G1210" s="100" t="e">
        <f>VLOOKUP('Reported Performance Table'!B1210,'Master List'!$B$11:$D$19,3,FALSE)</f>
        <v>#N/A</v>
      </c>
      <c r="H1210" t="e">
        <f t="shared" si="18"/>
        <v>#N/A</v>
      </c>
      <c r="I1210" t="e">
        <f>IF(VLOOKUP('Reported Performance Table'!D1210,'Master List'!$B$45:$D$143,3,FALSE)="","No",VLOOKUP('Reported Performance Table'!D1210,'Master List'!$B$45:$D$143,3,FALSE))</f>
        <v>#N/A</v>
      </c>
      <c r="J1210" s="178" t="str">
        <f>IF('Reported Performance Table'!D1210="","",
  IF('Reported Performance Table'!E1210="Yes",
   IF('Reported Performance Table'!F1210="Premium","Premium_LUNA_CCT","LUNA_CCT"),
   IF('Reported Performance Table'!B1210="Outdoor Luminaires",
    IF(OR('Reported Performance Table'!D1210="Fuel Pump Canopy Luminaires",'Reported Performance Table'!D1210="Sports Lighting"),
     IF('Reported Performance Table'!F1210="Premium","Premium_Sports_and_Fuel_Pump_CCT", "Sports_and_Fuel_Pump_CCT"),
     IF('Reported Performance Table'!F1210="Premium","Premium_Outdoor_CCT","Outdoor_CCT")),
    IF('Reported Performance Table'!F1210="Premium","Premium_CCT","Reported_CCT"))))</f>
        <v/>
      </c>
      <c r="K1210" t="str">
        <f>IF('Reported Performance Table'!D1210="","",IF(J1210="LUNA_CCT",VLOOKUP('Reported Performance Table'!D1210,'Master List'!$B$45:$E$143,4,FALSE),"Reported_BUG"))</f>
        <v/>
      </c>
      <c r="L1210" t="str">
        <f>IF('Reported Performance Table'!D1210="","",IF(AND('Reported Performance Table'!$E1210="Yes",OR('Reported Performance Table'!$D1210='Master List'!$B$45,'Reported Performance Table'!$D1210='Master List'!$B$46,'Reported Performance Table'!$D1210='Master List'!$B$47,'Reported Performance Table'!$D1210='Master List'!$B$49,'Reported Performance Table'!$D1210='Master List'!$B$51,'Reported Performance Table'!$D1210='Master List'!$B$115,'Reported Performance Table'!$D1210='Master List'!$B$118,'Reported Performance Table'!$D1210='Master List'!$B$142)),"LUNA_Dimming","Dimming_Capability_and_Range"))</f>
        <v/>
      </c>
    </row>
    <row r="1211" spans="1:12" x14ac:dyDescent="0.25">
      <c r="A1211" s="54">
        <v>1218</v>
      </c>
      <c r="B1211" s="55"/>
      <c r="D1211" s="21" t="e">
        <f>VLOOKUP('Reported Performance Table'!C1211,'Master List'!$B$22:$C$41,2,FALSE)</f>
        <v>#N/A</v>
      </c>
      <c r="E1211" t="e">
        <f>VLOOKUP('Reported Performance Table'!D1211,'Master List'!$B$45:$C$143,2,FALSE)</f>
        <v>#N/A</v>
      </c>
      <c r="F1211" t="e">
        <f>VLOOKUP('Reported Performance Table'!C1211,'Master List'!$B$22:$D$42,3,FALSE)</f>
        <v>#N/A</v>
      </c>
      <c r="G1211" s="100" t="e">
        <f>VLOOKUP('Reported Performance Table'!B1211,'Master List'!$B$11:$D$19,3,FALSE)</f>
        <v>#N/A</v>
      </c>
      <c r="H1211" t="e">
        <f t="shared" si="18"/>
        <v>#N/A</v>
      </c>
      <c r="I1211" t="e">
        <f>IF(VLOOKUP('Reported Performance Table'!D1211,'Master List'!$B$45:$D$143,3,FALSE)="","No",VLOOKUP('Reported Performance Table'!D1211,'Master List'!$B$45:$D$143,3,FALSE))</f>
        <v>#N/A</v>
      </c>
      <c r="J1211" s="178" t="str">
        <f>IF('Reported Performance Table'!D1211="","",
  IF('Reported Performance Table'!E1211="Yes",
   IF('Reported Performance Table'!F1211="Premium","Premium_LUNA_CCT","LUNA_CCT"),
   IF('Reported Performance Table'!B1211="Outdoor Luminaires",
    IF(OR('Reported Performance Table'!D1211="Fuel Pump Canopy Luminaires",'Reported Performance Table'!D1211="Sports Lighting"),
     IF('Reported Performance Table'!F1211="Premium","Premium_Sports_and_Fuel_Pump_CCT", "Sports_and_Fuel_Pump_CCT"),
     IF('Reported Performance Table'!F1211="Premium","Premium_Outdoor_CCT","Outdoor_CCT")),
    IF('Reported Performance Table'!F1211="Premium","Premium_CCT","Reported_CCT"))))</f>
        <v/>
      </c>
      <c r="K1211" t="str">
        <f>IF('Reported Performance Table'!D1211="","",IF(J1211="LUNA_CCT",VLOOKUP('Reported Performance Table'!D1211,'Master List'!$B$45:$E$143,4,FALSE),"Reported_BUG"))</f>
        <v/>
      </c>
      <c r="L1211" t="str">
        <f>IF('Reported Performance Table'!D1211="","",IF(AND('Reported Performance Table'!$E1211="Yes",OR('Reported Performance Table'!$D1211='Master List'!$B$45,'Reported Performance Table'!$D1211='Master List'!$B$46,'Reported Performance Table'!$D1211='Master List'!$B$47,'Reported Performance Table'!$D1211='Master List'!$B$49,'Reported Performance Table'!$D1211='Master List'!$B$51,'Reported Performance Table'!$D1211='Master List'!$B$115,'Reported Performance Table'!$D1211='Master List'!$B$118,'Reported Performance Table'!$D1211='Master List'!$B$142)),"LUNA_Dimming","Dimming_Capability_and_Range"))</f>
        <v/>
      </c>
    </row>
    <row r="1212" spans="1:12" x14ac:dyDescent="0.25">
      <c r="A1212" s="54">
        <v>1219</v>
      </c>
      <c r="B1212" s="55"/>
      <c r="D1212" s="21" t="e">
        <f>VLOOKUP('Reported Performance Table'!C1212,'Master List'!$B$22:$C$41,2,FALSE)</f>
        <v>#N/A</v>
      </c>
      <c r="E1212" t="e">
        <f>VLOOKUP('Reported Performance Table'!D1212,'Master List'!$B$45:$C$143,2,FALSE)</f>
        <v>#N/A</v>
      </c>
      <c r="F1212" t="e">
        <f>VLOOKUP('Reported Performance Table'!C1212,'Master List'!$B$22:$D$42,3,FALSE)</f>
        <v>#N/A</v>
      </c>
      <c r="G1212" s="100" t="e">
        <f>VLOOKUP('Reported Performance Table'!B1212,'Master List'!$B$11:$D$19,3,FALSE)</f>
        <v>#N/A</v>
      </c>
      <c r="H1212" t="e">
        <f t="shared" si="18"/>
        <v>#N/A</v>
      </c>
      <c r="I1212" t="e">
        <f>IF(VLOOKUP('Reported Performance Table'!D1212,'Master List'!$B$45:$D$143,3,FALSE)="","No",VLOOKUP('Reported Performance Table'!D1212,'Master List'!$B$45:$D$143,3,FALSE))</f>
        <v>#N/A</v>
      </c>
      <c r="J1212" s="178" t="str">
        <f>IF('Reported Performance Table'!D1212="","",
  IF('Reported Performance Table'!E1212="Yes",
   IF('Reported Performance Table'!F1212="Premium","Premium_LUNA_CCT","LUNA_CCT"),
   IF('Reported Performance Table'!B1212="Outdoor Luminaires",
    IF(OR('Reported Performance Table'!D1212="Fuel Pump Canopy Luminaires",'Reported Performance Table'!D1212="Sports Lighting"),
     IF('Reported Performance Table'!F1212="Premium","Premium_Sports_and_Fuel_Pump_CCT", "Sports_and_Fuel_Pump_CCT"),
     IF('Reported Performance Table'!F1212="Premium","Premium_Outdoor_CCT","Outdoor_CCT")),
    IF('Reported Performance Table'!F1212="Premium","Premium_CCT","Reported_CCT"))))</f>
        <v/>
      </c>
      <c r="K1212" t="str">
        <f>IF('Reported Performance Table'!D1212="","",IF(J1212="LUNA_CCT",VLOOKUP('Reported Performance Table'!D1212,'Master List'!$B$45:$E$143,4,FALSE),"Reported_BUG"))</f>
        <v/>
      </c>
      <c r="L1212" t="str">
        <f>IF('Reported Performance Table'!D1212="","",IF(AND('Reported Performance Table'!$E1212="Yes",OR('Reported Performance Table'!$D1212='Master List'!$B$45,'Reported Performance Table'!$D1212='Master List'!$B$46,'Reported Performance Table'!$D1212='Master List'!$B$47,'Reported Performance Table'!$D1212='Master List'!$B$49,'Reported Performance Table'!$D1212='Master List'!$B$51,'Reported Performance Table'!$D1212='Master List'!$B$115,'Reported Performance Table'!$D1212='Master List'!$B$118,'Reported Performance Table'!$D1212='Master List'!$B$142)),"LUNA_Dimming","Dimming_Capability_and_Range"))</f>
        <v/>
      </c>
    </row>
    <row r="1213" spans="1:12" x14ac:dyDescent="0.25">
      <c r="A1213" s="54">
        <v>1220</v>
      </c>
      <c r="B1213" s="55"/>
      <c r="D1213" s="21" t="e">
        <f>VLOOKUP('Reported Performance Table'!C1213,'Master List'!$B$22:$C$41,2,FALSE)</f>
        <v>#N/A</v>
      </c>
      <c r="E1213" t="e">
        <f>VLOOKUP('Reported Performance Table'!D1213,'Master List'!$B$45:$C$143,2,FALSE)</f>
        <v>#N/A</v>
      </c>
      <c r="F1213" t="e">
        <f>VLOOKUP('Reported Performance Table'!C1213,'Master List'!$B$22:$D$42,3,FALSE)</f>
        <v>#N/A</v>
      </c>
      <c r="G1213" s="100" t="e">
        <f>VLOOKUP('Reported Performance Table'!B1213,'Master List'!$B$11:$D$19,3,FALSE)</f>
        <v>#N/A</v>
      </c>
      <c r="H1213" t="e">
        <f t="shared" si="18"/>
        <v>#N/A</v>
      </c>
      <c r="I1213" t="e">
        <f>IF(VLOOKUP('Reported Performance Table'!D1213,'Master List'!$B$45:$D$143,3,FALSE)="","No",VLOOKUP('Reported Performance Table'!D1213,'Master List'!$B$45:$D$143,3,FALSE))</f>
        <v>#N/A</v>
      </c>
      <c r="J1213" s="178" t="str">
        <f>IF('Reported Performance Table'!D1213="","",
  IF('Reported Performance Table'!E1213="Yes",
   IF('Reported Performance Table'!F1213="Premium","Premium_LUNA_CCT","LUNA_CCT"),
   IF('Reported Performance Table'!B1213="Outdoor Luminaires",
    IF(OR('Reported Performance Table'!D1213="Fuel Pump Canopy Luminaires",'Reported Performance Table'!D1213="Sports Lighting"),
     IF('Reported Performance Table'!F1213="Premium","Premium_Sports_and_Fuel_Pump_CCT", "Sports_and_Fuel_Pump_CCT"),
     IF('Reported Performance Table'!F1213="Premium","Premium_Outdoor_CCT","Outdoor_CCT")),
    IF('Reported Performance Table'!F1213="Premium","Premium_CCT","Reported_CCT"))))</f>
        <v/>
      </c>
      <c r="K1213" t="str">
        <f>IF('Reported Performance Table'!D1213="","",IF(J1213="LUNA_CCT",VLOOKUP('Reported Performance Table'!D1213,'Master List'!$B$45:$E$143,4,FALSE),"Reported_BUG"))</f>
        <v/>
      </c>
      <c r="L1213" t="str">
        <f>IF('Reported Performance Table'!D1213="","",IF(AND('Reported Performance Table'!$E1213="Yes",OR('Reported Performance Table'!$D1213='Master List'!$B$45,'Reported Performance Table'!$D1213='Master List'!$B$46,'Reported Performance Table'!$D1213='Master List'!$B$47,'Reported Performance Table'!$D1213='Master List'!$B$49,'Reported Performance Table'!$D1213='Master List'!$B$51,'Reported Performance Table'!$D1213='Master List'!$B$115,'Reported Performance Table'!$D1213='Master List'!$B$118,'Reported Performance Table'!$D1213='Master List'!$B$142)),"LUNA_Dimming","Dimming_Capability_and_Range"))</f>
        <v/>
      </c>
    </row>
    <row r="1214" spans="1:12" x14ac:dyDescent="0.25">
      <c r="A1214" s="54">
        <v>1221</v>
      </c>
      <c r="B1214" s="55"/>
      <c r="D1214" s="21" t="e">
        <f>VLOOKUP('Reported Performance Table'!C1214,'Master List'!$B$22:$C$41,2,FALSE)</f>
        <v>#N/A</v>
      </c>
      <c r="E1214" t="e">
        <f>VLOOKUP('Reported Performance Table'!D1214,'Master List'!$B$45:$C$143,2,FALSE)</f>
        <v>#N/A</v>
      </c>
      <c r="F1214" t="e">
        <f>VLOOKUP('Reported Performance Table'!C1214,'Master List'!$B$22:$D$42,3,FALSE)</f>
        <v>#N/A</v>
      </c>
      <c r="G1214" s="100" t="e">
        <f>VLOOKUP('Reported Performance Table'!B1214,'Master List'!$B$11:$D$19,3,FALSE)</f>
        <v>#N/A</v>
      </c>
      <c r="H1214" t="e">
        <f t="shared" si="18"/>
        <v>#N/A</v>
      </c>
      <c r="I1214" t="e">
        <f>IF(VLOOKUP('Reported Performance Table'!D1214,'Master List'!$B$45:$D$143,3,FALSE)="","No",VLOOKUP('Reported Performance Table'!D1214,'Master List'!$B$45:$D$143,3,FALSE))</f>
        <v>#N/A</v>
      </c>
      <c r="J1214" s="178" t="str">
        <f>IF('Reported Performance Table'!D1214="","",
  IF('Reported Performance Table'!E1214="Yes",
   IF('Reported Performance Table'!F1214="Premium","Premium_LUNA_CCT","LUNA_CCT"),
   IF('Reported Performance Table'!B1214="Outdoor Luminaires",
    IF(OR('Reported Performance Table'!D1214="Fuel Pump Canopy Luminaires",'Reported Performance Table'!D1214="Sports Lighting"),
     IF('Reported Performance Table'!F1214="Premium","Premium_Sports_and_Fuel_Pump_CCT", "Sports_and_Fuel_Pump_CCT"),
     IF('Reported Performance Table'!F1214="Premium","Premium_Outdoor_CCT","Outdoor_CCT")),
    IF('Reported Performance Table'!F1214="Premium","Premium_CCT","Reported_CCT"))))</f>
        <v/>
      </c>
      <c r="K1214" t="str">
        <f>IF('Reported Performance Table'!D1214="","",IF(J1214="LUNA_CCT",VLOOKUP('Reported Performance Table'!D1214,'Master List'!$B$45:$E$143,4,FALSE),"Reported_BUG"))</f>
        <v/>
      </c>
      <c r="L1214" t="str">
        <f>IF('Reported Performance Table'!D1214="","",IF(AND('Reported Performance Table'!$E1214="Yes",OR('Reported Performance Table'!$D1214='Master List'!$B$45,'Reported Performance Table'!$D1214='Master List'!$B$46,'Reported Performance Table'!$D1214='Master List'!$B$47,'Reported Performance Table'!$D1214='Master List'!$B$49,'Reported Performance Table'!$D1214='Master List'!$B$51,'Reported Performance Table'!$D1214='Master List'!$B$115,'Reported Performance Table'!$D1214='Master List'!$B$118,'Reported Performance Table'!$D1214='Master List'!$B$142)),"LUNA_Dimming","Dimming_Capability_and_Range"))</f>
        <v/>
      </c>
    </row>
    <row r="1215" spans="1:12" x14ac:dyDescent="0.25">
      <c r="A1215" s="54">
        <v>1222</v>
      </c>
      <c r="B1215" s="55"/>
      <c r="D1215" s="21" t="e">
        <f>VLOOKUP('Reported Performance Table'!C1215,'Master List'!$B$22:$C$41,2,FALSE)</f>
        <v>#N/A</v>
      </c>
      <c r="E1215" t="e">
        <f>VLOOKUP('Reported Performance Table'!D1215,'Master List'!$B$45:$C$143,2,FALSE)</f>
        <v>#N/A</v>
      </c>
      <c r="F1215" t="e">
        <f>VLOOKUP('Reported Performance Table'!C1215,'Master List'!$B$22:$D$42,3,FALSE)</f>
        <v>#N/A</v>
      </c>
      <c r="G1215" s="100" t="e">
        <f>VLOOKUP('Reported Performance Table'!B1215,'Master List'!$B$11:$D$19,3,FALSE)</f>
        <v>#N/A</v>
      </c>
      <c r="H1215" t="e">
        <f t="shared" si="18"/>
        <v>#N/A</v>
      </c>
      <c r="I1215" t="e">
        <f>IF(VLOOKUP('Reported Performance Table'!D1215,'Master List'!$B$45:$D$143,3,FALSE)="","No",VLOOKUP('Reported Performance Table'!D1215,'Master List'!$B$45:$D$143,3,FALSE))</f>
        <v>#N/A</v>
      </c>
      <c r="J1215" s="178" t="str">
        <f>IF('Reported Performance Table'!D1215="","",
  IF('Reported Performance Table'!E1215="Yes",
   IF('Reported Performance Table'!F1215="Premium","Premium_LUNA_CCT","LUNA_CCT"),
   IF('Reported Performance Table'!B1215="Outdoor Luminaires",
    IF(OR('Reported Performance Table'!D1215="Fuel Pump Canopy Luminaires",'Reported Performance Table'!D1215="Sports Lighting"),
     IF('Reported Performance Table'!F1215="Premium","Premium_Sports_and_Fuel_Pump_CCT", "Sports_and_Fuel_Pump_CCT"),
     IF('Reported Performance Table'!F1215="Premium","Premium_Outdoor_CCT","Outdoor_CCT")),
    IF('Reported Performance Table'!F1215="Premium","Premium_CCT","Reported_CCT"))))</f>
        <v/>
      </c>
      <c r="K1215" t="str">
        <f>IF('Reported Performance Table'!D1215="","",IF(J1215="LUNA_CCT",VLOOKUP('Reported Performance Table'!D1215,'Master List'!$B$45:$E$143,4,FALSE),"Reported_BUG"))</f>
        <v/>
      </c>
      <c r="L1215" t="str">
        <f>IF('Reported Performance Table'!D1215="","",IF(AND('Reported Performance Table'!$E1215="Yes",OR('Reported Performance Table'!$D1215='Master List'!$B$45,'Reported Performance Table'!$D1215='Master List'!$B$46,'Reported Performance Table'!$D1215='Master List'!$B$47,'Reported Performance Table'!$D1215='Master List'!$B$49,'Reported Performance Table'!$D1215='Master List'!$B$51,'Reported Performance Table'!$D1215='Master List'!$B$115,'Reported Performance Table'!$D1215='Master List'!$B$118,'Reported Performance Table'!$D1215='Master List'!$B$142)),"LUNA_Dimming","Dimming_Capability_and_Range"))</f>
        <v/>
      </c>
    </row>
    <row r="1216" spans="1:12" x14ac:dyDescent="0.25">
      <c r="A1216" s="54">
        <v>1223</v>
      </c>
      <c r="B1216" s="55"/>
      <c r="D1216" s="21" t="e">
        <f>VLOOKUP('Reported Performance Table'!C1216,'Master List'!$B$22:$C$41,2,FALSE)</f>
        <v>#N/A</v>
      </c>
      <c r="E1216" t="e">
        <f>VLOOKUP('Reported Performance Table'!D1216,'Master List'!$B$45:$C$143,2,FALSE)</f>
        <v>#N/A</v>
      </c>
      <c r="F1216" t="e">
        <f>VLOOKUP('Reported Performance Table'!C1216,'Master List'!$B$22:$D$42,3,FALSE)</f>
        <v>#N/A</v>
      </c>
      <c r="G1216" s="100" t="e">
        <f>VLOOKUP('Reported Performance Table'!B1216,'Master List'!$B$11:$D$19,3,FALSE)</f>
        <v>#N/A</v>
      </c>
      <c r="H1216" t="e">
        <f t="shared" si="18"/>
        <v>#N/A</v>
      </c>
      <c r="I1216" t="e">
        <f>IF(VLOOKUP('Reported Performance Table'!D1216,'Master List'!$B$45:$D$143,3,FALSE)="","No",VLOOKUP('Reported Performance Table'!D1216,'Master List'!$B$45:$D$143,3,FALSE))</f>
        <v>#N/A</v>
      </c>
      <c r="J1216" s="178" t="str">
        <f>IF('Reported Performance Table'!D1216="","",
  IF('Reported Performance Table'!E1216="Yes",
   IF('Reported Performance Table'!F1216="Premium","Premium_LUNA_CCT","LUNA_CCT"),
   IF('Reported Performance Table'!B1216="Outdoor Luminaires",
    IF(OR('Reported Performance Table'!D1216="Fuel Pump Canopy Luminaires",'Reported Performance Table'!D1216="Sports Lighting"),
     IF('Reported Performance Table'!F1216="Premium","Premium_Sports_and_Fuel_Pump_CCT", "Sports_and_Fuel_Pump_CCT"),
     IF('Reported Performance Table'!F1216="Premium","Premium_Outdoor_CCT","Outdoor_CCT")),
    IF('Reported Performance Table'!F1216="Premium","Premium_CCT","Reported_CCT"))))</f>
        <v/>
      </c>
      <c r="K1216" t="str">
        <f>IF('Reported Performance Table'!D1216="","",IF(J1216="LUNA_CCT",VLOOKUP('Reported Performance Table'!D1216,'Master List'!$B$45:$E$143,4,FALSE),"Reported_BUG"))</f>
        <v/>
      </c>
      <c r="L1216" t="str">
        <f>IF('Reported Performance Table'!D1216="","",IF(AND('Reported Performance Table'!$E1216="Yes",OR('Reported Performance Table'!$D1216='Master List'!$B$45,'Reported Performance Table'!$D1216='Master List'!$B$46,'Reported Performance Table'!$D1216='Master List'!$B$47,'Reported Performance Table'!$D1216='Master List'!$B$49,'Reported Performance Table'!$D1216='Master List'!$B$51,'Reported Performance Table'!$D1216='Master List'!$B$115,'Reported Performance Table'!$D1216='Master List'!$B$118,'Reported Performance Table'!$D1216='Master List'!$B$142)),"LUNA_Dimming","Dimming_Capability_and_Range"))</f>
        <v/>
      </c>
    </row>
    <row r="1217" spans="1:12" x14ac:dyDescent="0.25">
      <c r="A1217" s="54">
        <v>1224</v>
      </c>
      <c r="B1217" s="55"/>
      <c r="D1217" s="21" t="e">
        <f>VLOOKUP('Reported Performance Table'!C1217,'Master List'!$B$22:$C$41,2,FALSE)</f>
        <v>#N/A</v>
      </c>
      <c r="E1217" t="e">
        <f>VLOOKUP('Reported Performance Table'!D1217,'Master List'!$B$45:$C$143,2,FALSE)</f>
        <v>#N/A</v>
      </c>
      <c r="F1217" t="e">
        <f>VLOOKUP('Reported Performance Table'!C1217,'Master List'!$B$22:$D$42,3,FALSE)</f>
        <v>#N/A</v>
      </c>
      <c r="G1217" s="100" t="e">
        <f>VLOOKUP('Reported Performance Table'!B1217,'Master List'!$B$11:$D$19,3,FALSE)</f>
        <v>#N/A</v>
      </c>
      <c r="H1217" t="e">
        <f t="shared" si="18"/>
        <v>#N/A</v>
      </c>
      <c r="I1217" t="e">
        <f>IF(VLOOKUP('Reported Performance Table'!D1217,'Master List'!$B$45:$D$143,3,FALSE)="","No",VLOOKUP('Reported Performance Table'!D1217,'Master List'!$B$45:$D$143,3,FALSE))</f>
        <v>#N/A</v>
      </c>
      <c r="J1217" s="178" t="str">
        <f>IF('Reported Performance Table'!D1217="","",
  IF('Reported Performance Table'!E1217="Yes",
   IF('Reported Performance Table'!F1217="Premium","Premium_LUNA_CCT","LUNA_CCT"),
   IF('Reported Performance Table'!B1217="Outdoor Luminaires",
    IF(OR('Reported Performance Table'!D1217="Fuel Pump Canopy Luminaires",'Reported Performance Table'!D1217="Sports Lighting"),
     IF('Reported Performance Table'!F1217="Premium","Premium_Sports_and_Fuel_Pump_CCT", "Sports_and_Fuel_Pump_CCT"),
     IF('Reported Performance Table'!F1217="Premium","Premium_Outdoor_CCT","Outdoor_CCT")),
    IF('Reported Performance Table'!F1217="Premium","Premium_CCT","Reported_CCT"))))</f>
        <v/>
      </c>
      <c r="K1217" t="str">
        <f>IF('Reported Performance Table'!D1217="","",IF(J1217="LUNA_CCT",VLOOKUP('Reported Performance Table'!D1217,'Master List'!$B$45:$E$143,4,FALSE),"Reported_BUG"))</f>
        <v/>
      </c>
      <c r="L1217" t="str">
        <f>IF('Reported Performance Table'!D1217="","",IF(AND('Reported Performance Table'!$E1217="Yes",OR('Reported Performance Table'!$D1217='Master List'!$B$45,'Reported Performance Table'!$D1217='Master List'!$B$46,'Reported Performance Table'!$D1217='Master List'!$B$47,'Reported Performance Table'!$D1217='Master List'!$B$49,'Reported Performance Table'!$D1217='Master List'!$B$51,'Reported Performance Table'!$D1217='Master List'!$B$115,'Reported Performance Table'!$D1217='Master List'!$B$118,'Reported Performance Table'!$D1217='Master List'!$B$142)),"LUNA_Dimming","Dimming_Capability_and_Range"))</f>
        <v/>
      </c>
    </row>
    <row r="1218" spans="1:12" x14ac:dyDescent="0.25">
      <c r="A1218" s="54">
        <v>1225</v>
      </c>
      <c r="B1218" s="55"/>
      <c r="D1218" s="21" t="e">
        <f>VLOOKUP('Reported Performance Table'!C1218,'Master List'!$B$22:$C$41,2,FALSE)</f>
        <v>#N/A</v>
      </c>
      <c r="E1218" t="e">
        <f>VLOOKUP('Reported Performance Table'!D1218,'Master List'!$B$45:$C$143,2,FALSE)</f>
        <v>#N/A</v>
      </c>
      <c r="F1218" t="e">
        <f>VLOOKUP('Reported Performance Table'!C1218,'Master List'!$B$22:$D$42,3,FALSE)</f>
        <v>#N/A</v>
      </c>
      <c r="G1218" s="100" t="e">
        <f>VLOOKUP('Reported Performance Table'!B1218,'Master List'!$B$11:$D$19,3,FALSE)</f>
        <v>#N/A</v>
      </c>
      <c r="H1218" t="e">
        <f t="shared" si="18"/>
        <v>#N/A</v>
      </c>
      <c r="I1218" t="e">
        <f>IF(VLOOKUP('Reported Performance Table'!D1218,'Master List'!$B$45:$D$143,3,FALSE)="","No",VLOOKUP('Reported Performance Table'!D1218,'Master List'!$B$45:$D$143,3,FALSE))</f>
        <v>#N/A</v>
      </c>
      <c r="J1218" s="178" t="str">
        <f>IF('Reported Performance Table'!D1218="","",
  IF('Reported Performance Table'!E1218="Yes",
   IF('Reported Performance Table'!F1218="Premium","Premium_LUNA_CCT","LUNA_CCT"),
   IF('Reported Performance Table'!B1218="Outdoor Luminaires",
    IF(OR('Reported Performance Table'!D1218="Fuel Pump Canopy Luminaires",'Reported Performance Table'!D1218="Sports Lighting"),
     IF('Reported Performance Table'!F1218="Premium","Premium_Sports_and_Fuel_Pump_CCT", "Sports_and_Fuel_Pump_CCT"),
     IF('Reported Performance Table'!F1218="Premium","Premium_Outdoor_CCT","Outdoor_CCT")),
    IF('Reported Performance Table'!F1218="Premium","Premium_CCT","Reported_CCT"))))</f>
        <v/>
      </c>
      <c r="K1218" t="str">
        <f>IF('Reported Performance Table'!D1218="","",IF(J1218="LUNA_CCT",VLOOKUP('Reported Performance Table'!D1218,'Master List'!$B$45:$E$143,4,FALSE),"Reported_BUG"))</f>
        <v/>
      </c>
      <c r="L1218" t="str">
        <f>IF('Reported Performance Table'!D1218="","",IF(AND('Reported Performance Table'!$E1218="Yes",OR('Reported Performance Table'!$D1218='Master List'!$B$45,'Reported Performance Table'!$D1218='Master List'!$B$46,'Reported Performance Table'!$D1218='Master List'!$B$47,'Reported Performance Table'!$D1218='Master List'!$B$49,'Reported Performance Table'!$D1218='Master List'!$B$51,'Reported Performance Table'!$D1218='Master List'!$B$115,'Reported Performance Table'!$D1218='Master List'!$B$118,'Reported Performance Table'!$D1218='Master List'!$B$142)),"LUNA_Dimming","Dimming_Capability_and_Range"))</f>
        <v/>
      </c>
    </row>
    <row r="1219" spans="1:12" x14ac:dyDescent="0.25">
      <c r="A1219" s="54">
        <v>1226</v>
      </c>
      <c r="B1219" s="55"/>
      <c r="D1219" s="21" t="e">
        <f>VLOOKUP('Reported Performance Table'!C1219,'Master List'!$B$22:$C$41,2,FALSE)</f>
        <v>#N/A</v>
      </c>
      <c r="E1219" t="e">
        <f>VLOOKUP('Reported Performance Table'!D1219,'Master List'!$B$45:$C$143,2,FALSE)</f>
        <v>#N/A</v>
      </c>
      <c r="F1219" t="e">
        <f>VLOOKUP('Reported Performance Table'!C1219,'Master List'!$B$22:$D$42,3,FALSE)</f>
        <v>#N/A</v>
      </c>
      <c r="G1219" s="100" t="e">
        <f>VLOOKUP('Reported Performance Table'!B1219,'Master List'!$B$11:$D$19,3,FALSE)</f>
        <v>#N/A</v>
      </c>
      <c r="H1219" t="e">
        <f t="shared" si="18"/>
        <v>#N/A</v>
      </c>
      <c r="I1219" t="e">
        <f>IF(VLOOKUP('Reported Performance Table'!D1219,'Master List'!$B$45:$D$143,3,FALSE)="","No",VLOOKUP('Reported Performance Table'!D1219,'Master List'!$B$45:$D$143,3,FALSE))</f>
        <v>#N/A</v>
      </c>
      <c r="J1219" s="178" t="str">
        <f>IF('Reported Performance Table'!D1219="","",
  IF('Reported Performance Table'!E1219="Yes",
   IF('Reported Performance Table'!F1219="Premium","Premium_LUNA_CCT","LUNA_CCT"),
   IF('Reported Performance Table'!B1219="Outdoor Luminaires",
    IF(OR('Reported Performance Table'!D1219="Fuel Pump Canopy Luminaires",'Reported Performance Table'!D1219="Sports Lighting"),
     IF('Reported Performance Table'!F1219="Premium","Premium_Sports_and_Fuel_Pump_CCT", "Sports_and_Fuel_Pump_CCT"),
     IF('Reported Performance Table'!F1219="Premium","Premium_Outdoor_CCT","Outdoor_CCT")),
    IF('Reported Performance Table'!F1219="Premium","Premium_CCT","Reported_CCT"))))</f>
        <v/>
      </c>
      <c r="K1219" t="str">
        <f>IF('Reported Performance Table'!D1219="","",IF(J1219="LUNA_CCT",VLOOKUP('Reported Performance Table'!D1219,'Master List'!$B$45:$E$143,4,FALSE),"Reported_BUG"))</f>
        <v/>
      </c>
      <c r="L1219" t="str">
        <f>IF('Reported Performance Table'!D1219="","",IF(AND('Reported Performance Table'!$E1219="Yes",OR('Reported Performance Table'!$D1219='Master List'!$B$45,'Reported Performance Table'!$D1219='Master List'!$B$46,'Reported Performance Table'!$D1219='Master List'!$B$47,'Reported Performance Table'!$D1219='Master List'!$B$49,'Reported Performance Table'!$D1219='Master List'!$B$51,'Reported Performance Table'!$D1219='Master List'!$B$115,'Reported Performance Table'!$D1219='Master List'!$B$118,'Reported Performance Table'!$D1219='Master List'!$B$142)),"LUNA_Dimming","Dimming_Capability_and_Range"))</f>
        <v/>
      </c>
    </row>
    <row r="1220" spans="1:12" x14ac:dyDescent="0.25">
      <c r="A1220" s="54">
        <v>1227</v>
      </c>
      <c r="B1220" s="55"/>
      <c r="D1220" s="21" t="e">
        <f>VLOOKUP('Reported Performance Table'!C1220,'Master List'!$B$22:$C$41,2,FALSE)</f>
        <v>#N/A</v>
      </c>
      <c r="E1220" t="e">
        <f>VLOOKUP('Reported Performance Table'!D1220,'Master List'!$B$45:$C$143,2,FALSE)</f>
        <v>#N/A</v>
      </c>
      <c r="F1220" t="e">
        <f>VLOOKUP('Reported Performance Table'!C1220,'Master List'!$B$22:$D$42,3,FALSE)</f>
        <v>#N/A</v>
      </c>
      <c r="G1220" s="100" t="e">
        <f>VLOOKUP('Reported Performance Table'!B1220,'Master List'!$B$11:$D$19,3,FALSE)</f>
        <v>#N/A</v>
      </c>
      <c r="H1220" t="e">
        <f t="shared" si="18"/>
        <v>#N/A</v>
      </c>
      <c r="I1220" t="e">
        <f>IF(VLOOKUP('Reported Performance Table'!D1220,'Master List'!$B$45:$D$143,3,FALSE)="","No",VLOOKUP('Reported Performance Table'!D1220,'Master List'!$B$45:$D$143,3,FALSE))</f>
        <v>#N/A</v>
      </c>
      <c r="J1220" s="178" t="str">
        <f>IF('Reported Performance Table'!D1220="","",
  IF('Reported Performance Table'!E1220="Yes",
   IF('Reported Performance Table'!F1220="Premium","Premium_LUNA_CCT","LUNA_CCT"),
   IF('Reported Performance Table'!B1220="Outdoor Luminaires",
    IF(OR('Reported Performance Table'!D1220="Fuel Pump Canopy Luminaires",'Reported Performance Table'!D1220="Sports Lighting"),
     IF('Reported Performance Table'!F1220="Premium","Premium_Sports_and_Fuel_Pump_CCT", "Sports_and_Fuel_Pump_CCT"),
     IF('Reported Performance Table'!F1220="Premium","Premium_Outdoor_CCT","Outdoor_CCT")),
    IF('Reported Performance Table'!F1220="Premium","Premium_CCT","Reported_CCT"))))</f>
        <v/>
      </c>
      <c r="K1220" t="str">
        <f>IF('Reported Performance Table'!D1220="","",IF(J1220="LUNA_CCT",VLOOKUP('Reported Performance Table'!D1220,'Master List'!$B$45:$E$143,4,FALSE),"Reported_BUG"))</f>
        <v/>
      </c>
      <c r="L1220" t="str">
        <f>IF('Reported Performance Table'!D1220="","",IF(AND('Reported Performance Table'!$E1220="Yes",OR('Reported Performance Table'!$D1220='Master List'!$B$45,'Reported Performance Table'!$D1220='Master List'!$B$46,'Reported Performance Table'!$D1220='Master List'!$B$47,'Reported Performance Table'!$D1220='Master List'!$B$49,'Reported Performance Table'!$D1220='Master List'!$B$51,'Reported Performance Table'!$D1220='Master List'!$B$115,'Reported Performance Table'!$D1220='Master List'!$B$118,'Reported Performance Table'!$D1220='Master List'!$B$142)),"LUNA_Dimming","Dimming_Capability_and_Range"))</f>
        <v/>
      </c>
    </row>
    <row r="1221" spans="1:12" x14ac:dyDescent="0.25">
      <c r="A1221" s="54">
        <v>1228</v>
      </c>
      <c r="B1221" s="55"/>
      <c r="D1221" s="21" t="e">
        <f>VLOOKUP('Reported Performance Table'!C1221,'Master List'!$B$22:$C$41,2,FALSE)</f>
        <v>#N/A</v>
      </c>
      <c r="E1221" t="e">
        <f>VLOOKUP('Reported Performance Table'!D1221,'Master List'!$B$45:$C$143,2,FALSE)</f>
        <v>#N/A</v>
      </c>
      <c r="F1221" t="e">
        <f>VLOOKUP('Reported Performance Table'!C1221,'Master List'!$B$22:$D$42,3,FALSE)</f>
        <v>#N/A</v>
      </c>
      <c r="G1221" s="100" t="e">
        <f>VLOOKUP('Reported Performance Table'!B1221,'Master List'!$B$11:$D$19,3,FALSE)</f>
        <v>#N/A</v>
      </c>
      <c r="H1221" t="e">
        <f t="shared" si="18"/>
        <v>#N/A</v>
      </c>
      <c r="I1221" t="e">
        <f>IF(VLOOKUP('Reported Performance Table'!D1221,'Master List'!$B$45:$D$143,3,FALSE)="","No",VLOOKUP('Reported Performance Table'!D1221,'Master List'!$B$45:$D$143,3,FALSE))</f>
        <v>#N/A</v>
      </c>
      <c r="J1221" s="178" t="str">
        <f>IF('Reported Performance Table'!D1221="","",
  IF('Reported Performance Table'!E1221="Yes",
   IF('Reported Performance Table'!F1221="Premium","Premium_LUNA_CCT","LUNA_CCT"),
   IF('Reported Performance Table'!B1221="Outdoor Luminaires",
    IF(OR('Reported Performance Table'!D1221="Fuel Pump Canopy Luminaires",'Reported Performance Table'!D1221="Sports Lighting"),
     IF('Reported Performance Table'!F1221="Premium","Premium_Sports_and_Fuel_Pump_CCT", "Sports_and_Fuel_Pump_CCT"),
     IF('Reported Performance Table'!F1221="Premium","Premium_Outdoor_CCT","Outdoor_CCT")),
    IF('Reported Performance Table'!F1221="Premium","Premium_CCT","Reported_CCT"))))</f>
        <v/>
      </c>
      <c r="K1221" t="str">
        <f>IF('Reported Performance Table'!D1221="","",IF(J1221="LUNA_CCT",VLOOKUP('Reported Performance Table'!D1221,'Master List'!$B$45:$E$143,4,FALSE),"Reported_BUG"))</f>
        <v/>
      </c>
      <c r="L1221" t="str">
        <f>IF('Reported Performance Table'!D1221="","",IF(AND('Reported Performance Table'!$E1221="Yes",OR('Reported Performance Table'!$D1221='Master List'!$B$45,'Reported Performance Table'!$D1221='Master List'!$B$46,'Reported Performance Table'!$D1221='Master List'!$B$47,'Reported Performance Table'!$D1221='Master List'!$B$49,'Reported Performance Table'!$D1221='Master List'!$B$51,'Reported Performance Table'!$D1221='Master List'!$B$115,'Reported Performance Table'!$D1221='Master List'!$B$118,'Reported Performance Table'!$D1221='Master List'!$B$142)),"LUNA_Dimming","Dimming_Capability_and_Range"))</f>
        <v/>
      </c>
    </row>
    <row r="1222" spans="1:12" x14ac:dyDescent="0.25">
      <c r="A1222" s="54">
        <v>1229</v>
      </c>
      <c r="B1222" s="55"/>
      <c r="D1222" s="21" t="e">
        <f>VLOOKUP('Reported Performance Table'!C1222,'Master List'!$B$22:$C$41,2,FALSE)</f>
        <v>#N/A</v>
      </c>
      <c r="E1222" t="e">
        <f>VLOOKUP('Reported Performance Table'!D1222,'Master List'!$B$45:$C$143,2,FALSE)</f>
        <v>#N/A</v>
      </c>
      <c r="F1222" t="e">
        <f>VLOOKUP('Reported Performance Table'!C1222,'Master List'!$B$22:$D$42,3,FALSE)</f>
        <v>#N/A</v>
      </c>
      <c r="G1222" s="100" t="e">
        <f>VLOOKUP('Reported Performance Table'!B1222,'Master List'!$B$11:$D$19,3,FALSE)</f>
        <v>#N/A</v>
      </c>
      <c r="H1222" t="e">
        <f t="shared" si="18"/>
        <v>#N/A</v>
      </c>
      <c r="I1222" t="e">
        <f>IF(VLOOKUP('Reported Performance Table'!D1222,'Master List'!$B$45:$D$143,3,FALSE)="","No",VLOOKUP('Reported Performance Table'!D1222,'Master List'!$B$45:$D$143,3,FALSE))</f>
        <v>#N/A</v>
      </c>
      <c r="J1222" s="178" t="str">
        <f>IF('Reported Performance Table'!D1222="","",
  IF('Reported Performance Table'!E1222="Yes",
   IF('Reported Performance Table'!F1222="Premium","Premium_LUNA_CCT","LUNA_CCT"),
   IF('Reported Performance Table'!B1222="Outdoor Luminaires",
    IF(OR('Reported Performance Table'!D1222="Fuel Pump Canopy Luminaires",'Reported Performance Table'!D1222="Sports Lighting"),
     IF('Reported Performance Table'!F1222="Premium","Premium_Sports_and_Fuel_Pump_CCT", "Sports_and_Fuel_Pump_CCT"),
     IF('Reported Performance Table'!F1222="Premium","Premium_Outdoor_CCT","Outdoor_CCT")),
    IF('Reported Performance Table'!F1222="Premium","Premium_CCT","Reported_CCT"))))</f>
        <v/>
      </c>
      <c r="K1222" t="str">
        <f>IF('Reported Performance Table'!D1222="","",IF(J1222="LUNA_CCT",VLOOKUP('Reported Performance Table'!D1222,'Master List'!$B$45:$E$143,4,FALSE),"Reported_BUG"))</f>
        <v/>
      </c>
      <c r="L1222" t="str">
        <f>IF('Reported Performance Table'!D1222="","",IF(AND('Reported Performance Table'!$E1222="Yes",OR('Reported Performance Table'!$D1222='Master List'!$B$45,'Reported Performance Table'!$D1222='Master List'!$B$46,'Reported Performance Table'!$D1222='Master List'!$B$47,'Reported Performance Table'!$D1222='Master List'!$B$49,'Reported Performance Table'!$D1222='Master List'!$B$51,'Reported Performance Table'!$D1222='Master List'!$B$115,'Reported Performance Table'!$D1222='Master List'!$B$118,'Reported Performance Table'!$D1222='Master List'!$B$142)),"LUNA_Dimming","Dimming_Capability_and_Range"))</f>
        <v/>
      </c>
    </row>
    <row r="1223" spans="1:12" x14ac:dyDescent="0.25">
      <c r="A1223" s="54">
        <v>1230</v>
      </c>
      <c r="B1223" s="55"/>
      <c r="D1223" s="21" t="e">
        <f>VLOOKUP('Reported Performance Table'!C1223,'Master List'!$B$22:$C$41,2,FALSE)</f>
        <v>#N/A</v>
      </c>
      <c r="E1223" t="e">
        <f>VLOOKUP('Reported Performance Table'!D1223,'Master List'!$B$45:$C$143,2,FALSE)</f>
        <v>#N/A</v>
      </c>
      <c r="F1223" t="e">
        <f>VLOOKUP('Reported Performance Table'!C1223,'Master List'!$B$22:$D$42,3,FALSE)</f>
        <v>#N/A</v>
      </c>
      <c r="G1223" s="100" t="e">
        <f>VLOOKUP('Reported Performance Table'!B1223,'Master List'!$B$11:$D$19,3,FALSE)</f>
        <v>#N/A</v>
      </c>
      <c r="H1223" t="e">
        <f t="shared" si="18"/>
        <v>#N/A</v>
      </c>
      <c r="I1223" t="e">
        <f>IF(VLOOKUP('Reported Performance Table'!D1223,'Master List'!$B$45:$D$143,3,FALSE)="","No",VLOOKUP('Reported Performance Table'!D1223,'Master List'!$B$45:$D$143,3,FALSE))</f>
        <v>#N/A</v>
      </c>
      <c r="J1223" s="178" t="str">
        <f>IF('Reported Performance Table'!D1223="","",
  IF('Reported Performance Table'!E1223="Yes",
   IF('Reported Performance Table'!F1223="Premium","Premium_LUNA_CCT","LUNA_CCT"),
   IF('Reported Performance Table'!B1223="Outdoor Luminaires",
    IF(OR('Reported Performance Table'!D1223="Fuel Pump Canopy Luminaires",'Reported Performance Table'!D1223="Sports Lighting"),
     IF('Reported Performance Table'!F1223="Premium","Premium_Sports_and_Fuel_Pump_CCT", "Sports_and_Fuel_Pump_CCT"),
     IF('Reported Performance Table'!F1223="Premium","Premium_Outdoor_CCT","Outdoor_CCT")),
    IF('Reported Performance Table'!F1223="Premium","Premium_CCT","Reported_CCT"))))</f>
        <v/>
      </c>
      <c r="K1223" t="str">
        <f>IF('Reported Performance Table'!D1223="","",IF(J1223="LUNA_CCT",VLOOKUP('Reported Performance Table'!D1223,'Master List'!$B$45:$E$143,4,FALSE),"Reported_BUG"))</f>
        <v/>
      </c>
      <c r="L1223" t="str">
        <f>IF('Reported Performance Table'!D1223="","",IF(AND('Reported Performance Table'!$E1223="Yes",OR('Reported Performance Table'!$D1223='Master List'!$B$45,'Reported Performance Table'!$D1223='Master List'!$B$46,'Reported Performance Table'!$D1223='Master List'!$B$47,'Reported Performance Table'!$D1223='Master List'!$B$49,'Reported Performance Table'!$D1223='Master List'!$B$51,'Reported Performance Table'!$D1223='Master List'!$B$115,'Reported Performance Table'!$D1223='Master List'!$B$118,'Reported Performance Table'!$D1223='Master List'!$B$142)),"LUNA_Dimming","Dimming_Capability_and_Range"))</f>
        <v/>
      </c>
    </row>
    <row r="1224" spans="1:12" x14ac:dyDescent="0.25">
      <c r="A1224" s="54">
        <v>1231</v>
      </c>
      <c r="B1224" s="55"/>
      <c r="D1224" s="21" t="e">
        <f>VLOOKUP('Reported Performance Table'!C1224,'Master List'!$B$22:$C$41,2,FALSE)</f>
        <v>#N/A</v>
      </c>
      <c r="E1224" t="e">
        <f>VLOOKUP('Reported Performance Table'!D1224,'Master List'!$B$45:$C$143,2,FALSE)</f>
        <v>#N/A</v>
      </c>
      <c r="F1224" t="e">
        <f>VLOOKUP('Reported Performance Table'!C1224,'Master List'!$B$22:$D$42,3,FALSE)</f>
        <v>#N/A</v>
      </c>
      <c r="G1224" s="100" t="e">
        <f>VLOOKUP('Reported Performance Table'!B1224,'Master List'!$B$11:$D$19,3,FALSE)</f>
        <v>#N/A</v>
      </c>
      <c r="H1224" t="e">
        <f t="shared" si="18"/>
        <v>#N/A</v>
      </c>
      <c r="I1224" t="e">
        <f>IF(VLOOKUP('Reported Performance Table'!D1224,'Master List'!$B$45:$D$143,3,FALSE)="","No",VLOOKUP('Reported Performance Table'!D1224,'Master List'!$B$45:$D$143,3,FALSE))</f>
        <v>#N/A</v>
      </c>
      <c r="J1224" s="178" t="str">
        <f>IF('Reported Performance Table'!D1224="","",
  IF('Reported Performance Table'!E1224="Yes",
   IF('Reported Performance Table'!F1224="Premium","Premium_LUNA_CCT","LUNA_CCT"),
   IF('Reported Performance Table'!B1224="Outdoor Luminaires",
    IF(OR('Reported Performance Table'!D1224="Fuel Pump Canopy Luminaires",'Reported Performance Table'!D1224="Sports Lighting"),
     IF('Reported Performance Table'!F1224="Premium","Premium_Sports_and_Fuel_Pump_CCT", "Sports_and_Fuel_Pump_CCT"),
     IF('Reported Performance Table'!F1224="Premium","Premium_Outdoor_CCT","Outdoor_CCT")),
    IF('Reported Performance Table'!F1224="Premium","Premium_CCT","Reported_CCT"))))</f>
        <v/>
      </c>
      <c r="K1224" t="str">
        <f>IF('Reported Performance Table'!D1224="","",IF(J1224="LUNA_CCT",VLOOKUP('Reported Performance Table'!D1224,'Master List'!$B$45:$E$143,4,FALSE),"Reported_BUG"))</f>
        <v/>
      </c>
      <c r="L1224" t="str">
        <f>IF('Reported Performance Table'!D1224="","",IF(AND('Reported Performance Table'!$E1224="Yes",OR('Reported Performance Table'!$D1224='Master List'!$B$45,'Reported Performance Table'!$D1224='Master List'!$B$46,'Reported Performance Table'!$D1224='Master List'!$B$47,'Reported Performance Table'!$D1224='Master List'!$B$49,'Reported Performance Table'!$D1224='Master List'!$B$51,'Reported Performance Table'!$D1224='Master List'!$B$115,'Reported Performance Table'!$D1224='Master List'!$B$118,'Reported Performance Table'!$D1224='Master List'!$B$142)),"LUNA_Dimming","Dimming_Capability_and_Range"))</f>
        <v/>
      </c>
    </row>
    <row r="1225" spans="1:12" x14ac:dyDescent="0.25">
      <c r="A1225" s="54">
        <v>1232</v>
      </c>
      <c r="B1225" s="55"/>
      <c r="D1225" s="21" t="e">
        <f>VLOOKUP('Reported Performance Table'!C1225,'Master List'!$B$22:$C$41,2,FALSE)</f>
        <v>#N/A</v>
      </c>
      <c r="E1225" t="e">
        <f>VLOOKUP('Reported Performance Table'!D1225,'Master List'!$B$45:$C$143,2,FALSE)</f>
        <v>#N/A</v>
      </c>
      <c r="F1225" t="e">
        <f>VLOOKUP('Reported Performance Table'!C1225,'Master List'!$B$22:$D$42,3,FALSE)</f>
        <v>#N/A</v>
      </c>
      <c r="G1225" s="100" t="e">
        <f>VLOOKUP('Reported Performance Table'!B1225,'Master List'!$B$11:$D$19,3,FALSE)</f>
        <v>#N/A</v>
      </c>
      <c r="H1225" t="e">
        <f t="shared" si="18"/>
        <v>#N/A</v>
      </c>
      <c r="I1225" t="e">
        <f>IF(VLOOKUP('Reported Performance Table'!D1225,'Master List'!$B$45:$D$143,3,FALSE)="","No",VLOOKUP('Reported Performance Table'!D1225,'Master List'!$B$45:$D$143,3,FALSE))</f>
        <v>#N/A</v>
      </c>
      <c r="J1225" s="178" t="str">
        <f>IF('Reported Performance Table'!D1225="","",
  IF('Reported Performance Table'!E1225="Yes",
   IF('Reported Performance Table'!F1225="Premium","Premium_LUNA_CCT","LUNA_CCT"),
   IF('Reported Performance Table'!B1225="Outdoor Luminaires",
    IF(OR('Reported Performance Table'!D1225="Fuel Pump Canopy Luminaires",'Reported Performance Table'!D1225="Sports Lighting"),
     IF('Reported Performance Table'!F1225="Premium","Premium_Sports_and_Fuel_Pump_CCT", "Sports_and_Fuel_Pump_CCT"),
     IF('Reported Performance Table'!F1225="Premium","Premium_Outdoor_CCT","Outdoor_CCT")),
    IF('Reported Performance Table'!F1225="Premium","Premium_CCT","Reported_CCT"))))</f>
        <v/>
      </c>
      <c r="K1225" t="str">
        <f>IF('Reported Performance Table'!D1225="","",IF(J1225="LUNA_CCT",VLOOKUP('Reported Performance Table'!D1225,'Master List'!$B$45:$E$143,4,FALSE),"Reported_BUG"))</f>
        <v/>
      </c>
      <c r="L1225" t="str">
        <f>IF('Reported Performance Table'!D1225="","",IF(AND('Reported Performance Table'!$E1225="Yes",OR('Reported Performance Table'!$D1225='Master List'!$B$45,'Reported Performance Table'!$D1225='Master List'!$B$46,'Reported Performance Table'!$D1225='Master List'!$B$47,'Reported Performance Table'!$D1225='Master List'!$B$49,'Reported Performance Table'!$D1225='Master List'!$B$51,'Reported Performance Table'!$D1225='Master List'!$B$115,'Reported Performance Table'!$D1225='Master List'!$B$118,'Reported Performance Table'!$D1225='Master List'!$B$142)),"LUNA_Dimming","Dimming_Capability_and_Range"))</f>
        <v/>
      </c>
    </row>
    <row r="1226" spans="1:12" x14ac:dyDescent="0.25">
      <c r="A1226" s="54">
        <v>1233</v>
      </c>
      <c r="B1226" s="55"/>
      <c r="D1226" s="21" t="e">
        <f>VLOOKUP('Reported Performance Table'!C1226,'Master List'!$B$22:$C$41,2,FALSE)</f>
        <v>#N/A</v>
      </c>
      <c r="E1226" t="e">
        <f>VLOOKUP('Reported Performance Table'!D1226,'Master List'!$B$45:$C$143,2,FALSE)</f>
        <v>#N/A</v>
      </c>
      <c r="F1226" t="e">
        <f>VLOOKUP('Reported Performance Table'!C1226,'Master List'!$B$22:$D$42,3,FALSE)</f>
        <v>#N/A</v>
      </c>
      <c r="G1226" s="100" t="e">
        <f>VLOOKUP('Reported Performance Table'!B1226,'Master List'!$B$11:$D$19,3,FALSE)</f>
        <v>#N/A</v>
      </c>
      <c r="H1226" t="e">
        <f t="shared" si="18"/>
        <v>#N/A</v>
      </c>
      <c r="I1226" t="e">
        <f>IF(VLOOKUP('Reported Performance Table'!D1226,'Master List'!$B$45:$D$143,3,FALSE)="","No",VLOOKUP('Reported Performance Table'!D1226,'Master List'!$B$45:$D$143,3,FALSE))</f>
        <v>#N/A</v>
      </c>
      <c r="J1226" s="178" t="str">
        <f>IF('Reported Performance Table'!D1226="","",
  IF('Reported Performance Table'!E1226="Yes",
   IF('Reported Performance Table'!F1226="Premium","Premium_LUNA_CCT","LUNA_CCT"),
   IF('Reported Performance Table'!B1226="Outdoor Luminaires",
    IF(OR('Reported Performance Table'!D1226="Fuel Pump Canopy Luminaires",'Reported Performance Table'!D1226="Sports Lighting"),
     IF('Reported Performance Table'!F1226="Premium","Premium_Sports_and_Fuel_Pump_CCT", "Sports_and_Fuel_Pump_CCT"),
     IF('Reported Performance Table'!F1226="Premium","Premium_Outdoor_CCT","Outdoor_CCT")),
    IF('Reported Performance Table'!F1226="Premium","Premium_CCT","Reported_CCT"))))</f>
        <v/>
      </c>
      <c r="K1226" t="str">
        <f>IF('Reported Performance Table'!D1226="","",IF(J1226="LUNA_CCT",VLOOKUP('Reported Performance Table'!D1226,'Master List'!$B$45:$E$143,4,FALSE),"Reported_BUG"))</f>
        <v/>
      </c>
      <c r="L1226" t="str">
        <f>IF('Reported Performance Table'!D1226="","",IF(AND('Reported Performance Table'!$E1226="Yes",OR('Reported Performance Table'!$D1226='Master List'!$B$45,'Reported Performance Table'!$D1226='Master List'!$B$46,'Reported Performance Table'!$D1226='Master List'!$B$47,'Reported Performance Table'!$D1226='Master List'!$B$49,'Reported Performance Table'!$D1226='Master List'!$B$51,'Reported Performance Table'!$D1226='Master List'!$B$115,'Reported Performance Table'!$D1226='Master List'!$B$118,'Reported Performance Table'!$D1226='Master List'!$B$142)),"LUNA_Dimming","Dimming_Capability_and_Range"))</f>
        <v/>
      </c>
    </row>
    <row r="1227" spans="1:12" x14ac:dyDescent="0.25">
      <c r="A1227" s="54">
        <v>1234</v>
      </c>
      <c r="B1227" s="55"/>
      <c r="D1227" s="21" t="e">
        <f>VLOOKUP('Reported Performance Table'!C1227,'Master List'!$B$22:$C$41,2,FALSE)</f>
        <v>#N/A</v>
      </c>
      <c r="E1227" t="e">
        <f>VLOOKUP('Reported Performance Table'!D1227,'Master List'!$B$45:$C$143,2,FALSE)</f>
        <v>#N/A</v>
      </c>
      <c r="F1227" t="e">
        <f>VLOOKUP('Reported Performance Table'!C1227,'Master List'!$B$22:$D$42,3,FALSE)</f>
        <v>#N/A</v>
      </c>
      <c r="G1227" s="100" t="e">
        <f>VLOOKUP('Reported Performance Table'!B1227,'Master List'!$B$11:$D$19,3,FALSE)</f>
        <v>#N/A</v>
      </c>
      <c r="H1227" t="e">
        <f t="shared" ref="H1227:H1290" si="19">CONCATENATE(F1227,G1227)</f>
        <v>#N/A</v>
      </c>
      <c r="I1227" t="e">
        <f>IF(VLOOKUP('Reported Performance Table'!D1227,'Master List'!$B$45:$D$143,3,FALSE)="","No",VLOOKUP('Reported Performance Table'!D1227,'Master List'!$B$45:$D$143,3,FALSE))</f>
        <v>#N/A</v>
      </c>
      <c r="J1227" s="178" t="str">
        <f>IF('Reported Performance Table'!D1227="","",
  IF('Reported Performance Table'!E1227="Yes",
   IF('Reported Performance Table'!F1227="Premium","Premium_LUNA_CCT","LUNA_CCT"),
   IF('Reported Performance Table'!B1227="Outdoor Luminaires",
    IF(OR('Reported Performance Table'!D1227="Fuel Pump Canopy Luminaires",'Reported Performance Table'!D1227="Sports Lighting"),
     IF('Reported Performance Table'!F1227="Premium","Premium_Sports_and_Fuel_Pump_CCT", "Sports_and_Fuel_Pump_CCT"),
     IF('Reported Performance Table'!F1227="Premium","Premium_Outdoor_CCT","Outdoor_CCT")),
    IF('Reported Performance Table'!F1227="Premium","Premium_CCT","Reported_CCT"))))</f>
        <v/>
      </c>
      <c r="K1227" t="str">
        <f>IF('Reported Performance Table'!D1227="","",IF(J1227="LUNA_CCT",VLOOKUP('Reported Performance Table'!D1227,'Master List'!$B$45:$E$143,4,FALSE),"Reported_BUG"))</f>
        <v/>
      </c>
      <c r="L1227" t="str">
        <f>IF('Reported Performance Table'!D1227="","",IF(AND('Reported Performance Table'!$E1227="Yes",OR('Reported Performance Table'!$D1227='Master List'!$B$45,'Reported Performance Table'!$D1227='Master List'!$B$46,'Reported Performance Table'!$D1227='Master List'!$B$47,'Reported Performance Table'!$D1227='Master List'!$B$49,'Reported Performance Table'!$D1227='Master List'!$B$51,'Reported Performance Table'!$D1227='Master List'!$B$115,'Reported Performance Table'!$D1227='Master List'!$B$118,'Reported Performance Table'!$D1227='Master List'!$B$142)),"LUNA_Dimming","Dimming_Capability_and_Range"))</f>
        <v/>
      </c>
    </row>
    <row r="1228" spans="1:12" x14ac:dyDescent="0.25">
      <c r="A1228" s="54">
        <v>1235</v>
      </c>
      <c r="B1228" s="55"/>
      <c r="D1228" s="21" t="e">
        <f>VLOOKUP('Reported Performance Table'!C1228,'Master List'!$B$22:$C$41,2,FALSE)</f>
        <v>#N/A</v>
      </c>
      <c r="E1228" t="e">
        <f>VLOOKUP('Reported Performance Table'!D1228,'Master List'!$B$45:$C$143,2,FALSE)</f>
        <v>#N/A</v>
      </c>
      <c r="F1228" t="e">
        <f>VLOOKUP('Reported Performance Table'!C1228,'Master List'!$B$22:$D$42,3,FALSE)</f>
        <v>#N/A</v>
      </c>
      <c r="G1228" s="100" t="e">
        <f>VLOOKUP('Reported Performance Table'!B1228,'Master List'!$B$11:$D$19,3,FALSE)</f>
        <v>#N/A</v>
      </c>
      <c r="H1228" t="e">
        <f t="shared" si="19"/>
        <v>#N/A</v>
      </c>
      <c r="I1228" t="e">
        <f>IF(VLOOKUP('Reported Performance Table'!D1228,'Master List'!$B$45:$D$143,3,FALSE)="","No",VLOOKUP('Reported Performance Table'!D1228,'Master List'!$B$45:$D$143,3,FALSE))</f>
        <v>#N/A</v>
      </c>
      <c r="J1228" s="178" t="str">
        <f>IF('Reported Performance Table'!D1228="","",
  IF('Reported Performance Table'!E1228="Yes",
   IF('Reported Performance Table'!F1228="Premium","Premium_LUNA_CCT","LUNA_CCT"),
   IF('Reported Performance Table'!B1228="Outdoor Luminaires",
    IF(OR('Reported Performance Table'!D1228="Fuel Pump Canopy Luminaires",'Reported Performance Table'!D1228="Sports Lighting"),
     IF('Reported Performance Table'!F1228="Premium","Premium_Sports_and_Fuel_Pump_CCT", "Sports_and_Fuel_Pump_CCT"),
     IF('Reported Performance Table'!F1228="Premium","Premium_Outdoor_CCT","Outdoor_CCT")),
    IF('Reported Performance Table'!F1228="Premium","Premium_CCT","Reported_CCT"))))</f>
        <v/>
      </c>
      <c r="K1228" t="str">
        <f>IF('Reported Performance Table'!D1228="","",IF(J1228="LUNA_CCT",VLOOKUP('Reported Performance Table'!D1228,'Master List'!$B$45:$E$143,4,FALSE),"Reported_BUG"))</f>
        <v/>
      </c>
      <c r="L1228" t="str">
        <f>IF('Reported Performance Table'!D1228="","",IF(AND('Reported Performance Table'!$E1228="Yes",OR('Reported Performance Table'!$D1228='Master List'!$B$45,'Reported Performance Table'!$D1228='Master List'!$B$46,'Reported Performance Table'!$D1228='Master List'!$B$47,'Reported Performance Table'!$D1228='Master List'!$B$49,'Reported Performance Table'!$D1228='Master List'!$B$51,'Reported Performance Table'!$D1228='Master List'!$B$115,'Reported Performance Table'!$D1228='Master List'!$B$118,'Reported Performance Table'!$D1228='Master List'!$B$142)),"LUNA_Dimming","Dimming_Capability_and_Range"))</f>
        <v/>
      </c>
    </row>
    <row r="1229" spans="1:12" x14ac:dyDescent="0.25">
      <c r="A1229" s="54">
        <v>1236</v>
      </c>
      <c r="B1229" s="55"/>
      <c r="D1229" s="21" t="e">
        <f>VLOOKUP('Reported Performance Table'!C1229,'Master List'!$B$22:$C$41,2,FALSE)</f>
        <v>#N/A</v>
      </c>
      <c r="E1229" t="e">
        <f>VLOOKUP('Reported Performance Table'!D1229,'Master List'!$B$45:$C$143,2,FALSE)</f>
        <v>#N/A</v>
      </c>
      <c r="F1229" t="e">
        <f>VLOOKUP('Reported Performance Table'!C1229,'Master List'!$B$22:$D$42,3,FALSE)</f>
        <v>#N/A</v>
      </c>
      <c r="G1229" s="100" t="e">
        <f>VLOOKUP('Reported Performance Table'!B1229,'Master List'!$B$11:$D$19,3,FALSE)</f>
        <v>#N/A</v>
      </c>
      <c r="H1229" t="e">
        <f t="shared" si="19"/>
        <v>#N/A</v>
      </c>
      <c r="I1229" t="e">
        <f>IF(VLOOKUP('Reported Performance Table'!D1229,'Master List'!$B$45:$D$143,3,FALSE)="","No",VLOOKUP('Reported Performance Table'!D1229,'Master List'!$B$45:$D$143,3,FALSE))</f>
        <v>#N/A</v>
      </c>
      <c r="J1229" s="178" t="str">
        <f>IF('Reported Performance Table'!D1229="","",
  IF('Reported Performance Table'!E1229="Yes",
   IF('Reported Performance Table'!F1229="Premium","Premium_LUNA_CCT","LUNA_CCT"),
   IF('Reported Performance Table'!B1229="Outdoor Luminaires",
    IF(OR('Reported Performance Table'!D1229="Fuel Pump Canopy Luminaires",'Reported Performance Table'!D1229="Sports Lighting"),
     IF('Reported Performance Table'!F1229="Premium","Premium_Sports_and_Fuel_Pump_CCT", "Sports_and_Fuel_Pump_CCT"),
     IF('Reported Performance Table'!F1229="Premium","Premium_Outdoor_CCT","Outdoor_CCT")),
    IF('Reported Performance Table'!F1229="Premium","Premium_CCT","Reported_CCT"))))</f>
        <v/>
      </c>
      <c r="K1229" t="str">
        <f>IF('Reported Performance Table'!D1229="","",IF(J1229="LUNA_CCT",VLOOKUP('Reported Performance Table'!D1229,'Master List'!$B$45:$E$143,4,FALSE),"Reported_BUG"))</f>
        <v/>
      </c>
      <c r="L1229" t="str">
        <f>IF('Reported Performance Table'!D1229="","",IF(AND('Reported Performance Table'!$E1229="Yes",OR('Reported Performance Table'!$D1229='Master List'!$B$45,'Reported Performance Table'!$D1229='Master List'!$B$46,'Reported Performance Table'!$D1229='Master List'!$B$47,'Reported Performance Table'!$D1229='Master List'!$B$49,'Reported Performance Table'!$D1229='Master List'!$B$51,'Reported Performance Table'!$D1229='Master List'!$B$115,'Reported Performance Table'!$D1229='Master List'!$B$118,'Reported Performance Table'!$D1229='Master List'!$B$142)),"LUNA_Dimming","Dimming_Capability_and_Range"))</f>
        <v/>
      </c>
    </row>
    <row r="1230" spans="1:12" x14ac:dyDescent="0.25">
      <c r="A1230" s="54">
        <v>1237</v>
      </c>
      <c r="B1230" s="55"/>
      <c r="D1230" s="21" t="e">
        <f>VLOOKUP('Reported Performance Table'!C1230,'Master List'!$B$22:$C$41,2,FALSE)</f>
        <v>#N/A</v>
      </c>
      <c r="E1230" t="e">
        <f>VLOOKUP('Reported Performance Table'!D1230,'Master List'!$B$45:$C$143,2,FALSE)</f>
        <v>#N/A</v>
      </c>
      <c r="F1230" t="e">
        <f>VLOOKUP('Reported Performance Table'!C1230,'Master List'!$B$22:$D$42,3,FALSE)</f>
        <v>#N/A</v>
      </c>
      <c r="G1230" s="100" t="e">
        <f>VLOOKUP('Reported Performance Table'!B1230,'Master List'!$B$11:$D$19,3,FALSE)</f>
        <v>#N/A</v>
      </c>
      <c r="H1230" t="e">
        <f t="shared" si="19"/>
        <v>#N/A</v>
      </c>
      <c r="I1230" t="e">
        <f>IF(VLOOKUP('Reported Performance Table'!D1230,'Master List'!$B$45:$D$143,3,FALSE)="","No",VLOOKUP('Reported Performance Table'!D1230,'Master List'!$B$45:$D$143,3,FALSE))</f>
        <v>#N/A</v>
      </c>
      <c r="J1230" s="178" t="str">
        <f>IF('Reported Performance Table'!D1230="","",
  IF('Reported Performance Table'!E1230="Yes",
   IF('Reported Performance Table'!F1230="Premium","Premium_LUNA_CCT","LUNA_CCT"),
   IF('Reported Performance Table'!B1230="Outdoor Luminaires",
    IF(OR('Reported Performance Table'!D1230="Fuel Pump Canopy Luminaires",'Reported Performance Table'!D1230="Sports Lighting"),
     IF('Reported Performance Table'!F1230="Premium","Premium_Sports_and_Fuel_Pump_CCT", "Sports_and_Fuel_Pump_CCT"),
     IF('Reported Performance Table'!F1230="Premium","Premium_Outdoor_CCT","Outdoor_CCT")),
    IF('Reported Performance Table'!F1230="Premium","Premium_CCT","Reported_CCT"))))</f>
        <v/>
      </c>
      <c r="K1230" t="str">
        <f>IF('Reported Performance Table'!D1230="","",IF(J1230="LUNA_CCT",VLOOKUP('Reported Performance Table'!D1230,'Master List'!$B$45:$E$143,4,FALSE),"Reported_BUG"))</f>
        <v/>
      </c>
      <c r="L1230" t="str">
        <f>IF('Reported Performance Table'!D1230="","",IF(AND('Reported Performance Table'!$E1230="Yes",OR('Reported Performance Table'!$D1230='Master List'!$B$45,'Reported Performance Table'!$D1230='Master List'!$B$46,'Reported Performance Table'!$D1230='Master List'!$B$47,'Reported Performance Table'!$D1230='Master List'!$B$49,'Reported Performance Table'!$D1230='Master List'!$B$51,'Reported Performance Table'!$D1230='Master List'!$B$115,'Reported Performance Table'!$D1230='Master List'!$B$118,'Reported Performance Table'!$D1230='Master List'!$B$142)),"LUNA_Dimming","Dimming_Capability_and_Range"))</f>
        <v/>
      </c>
    </row>
    <row r="1231" spans="1:12" x14ac:dyDescent="0.25">
      <c r="A1231" s="54">
        <v>1238</v>
      </c>
      <c r="B1231" s="55"/>
      <c r="D1231" s="21" t="e">
        <f>VLOOKUP('Reported Performance Table'!C1231,'Master List'!$B$22:$C$41,2,FALSE)</f>
        <v>#N/A</v>
      </c>
      <c r="E1231" t="e">
        <f>VLOOKUP('Reported Performance Table'!D1231,'Master List'!$B$45:$C$143,2,FALSE)</f>
        <v>#N/A</v>
      </c>
      <c r="F1231" t="e">
        <f>VLOOKUP('Reported Performance Table'!C1231,'Master List'!$B$22:$D$42,3,FALSE)</f>
        <v>#N/A</v>
      </c>
      <c r="G1231" s="100" t="e">
        <f>VLOOKUP('Reported Performance Table'!B1231,'Master List'!$B$11:$D$19,3,FALSE)</f>
        <v>#N/A</v>
      </c>
      <c r="H1231" t="e">
        <f t="shared" si="19"/>
        <v>#N/A</v>
      </c>
      <c r="I1231" t="e">
        <f>IF(VLOOKUP('Reported Performance Table'!D1231,'Master List'!$B$45:$D$143,3,FALSE)="","No",VLOOKUP('Reported Performance Table'!D1231,'Master List'!$B$45:$D$143,3,FALSE))</f>
        <v>#N/A</v>
      </c>
      <c r="J1231" s="178" t="str">
        <f>IF('Reported Performance Table'!D1231="","",
  IF('Reported Performance Table'!E1231="Yes",
   IF('Reported Performance Table'!F1231="Premium","Premium_LUNA_CCT","LUNA_CCT"),
   IF('Reported Performance Table'!B1231="Outdoor Luminaires",
    IF(OR('Reported Performance Table'!D1231="Fuel Pump Canopy Luminaires",'Reported Performance Table'!D1231="Sports Lighting"),
     IF('Reported Performance Table'!F1231="Premium","Premium_Sports_and_Fuel_Pump_CCT", "Sports_and_Fuel_Pump_CCT"),
     IF('Reported Performance Table'!F1231="Premium","Premium_Outdoor_CCT","Outdoor_CCT")),
    IF('Reported Performance Table'!F1231="Premium","Premium_CCT","Reported_CCT"))))</f>
        <v/>
      </c>
      <c r="K1231" t="str">
        <f>IF('Reported Performance Table'!D1231="","",IF(J1231="LUNA_CCT",VLOOKUP('Reported Performance Table'!D1231,'Master List'!$B$45:$E$143,4,FALSE),"Reported_BUG"))</f>
        <v/>
      </c>
      <c r="L1231" t="str">
        <f>IF('Reported Performance Table'!D1231="","",IF(AND('Reported Performance Table'!$E1231="Yes",OR('Reported Performance Table'!$D1231='Master List'!$B$45,'Reported Performance Table'!$D1231='Master List'!$B$46,'Reported Performance Table'!$D1231='Master List'!$B$47,'Reported Performance Table'!$D1231='Master List'!$B$49,'Reported Performance Table'!$D1231='Master List'!$B$51,'Reported Performance Table'!$D1231='Master List'!$B$115,'Reported Performance Table'!$D1231='Master List'!$B$118,'Reported Performance Table'!$D1231='Master List'!$B$142)),"LUNA_Dimming","Dimming_Capability_and_Range"))</f>
        <v/>
      </c>
    </row>
    <row r="1232" spans="1:12" x14ac:dyDescent="0.25">
      <c r="A1232" s="54">
        <v>1239</v>
      </c>
      <c r="B1232" s="55"/>
      <c r="D1232" s="21" t="e">
        <f>VLOOKUP('Reported Performance Table'!C1232,'Master List'!$B$22:$C$41,2,FALSE)</f>
        <v>#N/A</v>
      </c>
      <c r="E1232" t="e">
        <f>VLOOKUP('Reported Performance Table'!D1232,'Master List'!$B$45:$C$143,2,FALSE)</f>
        <v>#N/A</v>
      </c>
      <c r="F1232" t="e">
        <f>VLOOKUP('Reported Performance Table'!C1232,'Master List'!$B$22:$D$42,3,FALSE)</f>
        <v>#N/A</v>
      </c>
      <c r="G1232" s="100" t="e">
        <f>VLOOKUP('Reported Performance Table'!B1232,'Master List'!$B$11:$D$19,3,FALSE)</f>
        <v>#N/A</v>
      </c>
      <c r="H1232" t="e">
        <f t="shared" si="19"/>
        <v>#N/A</v>
      </c>
      <c r="I1232" t="e">
        <f>IF(VLOOKUP('Reported Performance Table'!D1232,'Master List'!$B$45:$D$143,3,FALSE)="","No",VLOOKUP('Reported Performance Table'!D1232,'Master List'!$B$45:$D$143,3,FALSE))</f>
        <v>#N/A</v>
      </c>
      <c r="J1232" s="178" t="str">
        <f>IF('Reported Performance Table'!D1232="","",
  IF('Reported Performance Table'!E1232="Yes",
   IF('Reported Performance Table'!F1232="Premium","Premium_LUNA_CCT","LUNA_CCT"),
   IF('Reported Performance Table'!B1232="Outdoor Luminaires",
    IF(OR('Reported Performance Table'!D1232="Fuel Pump Canopy Luminaires",'Reported Performance Table'!D1232="Sports Lighting"),
     IF('Reported Performance Table'!F1232="Premium","Premium_Sports_and_Fuel_Pump_CCT", "Sports_and_Fuel_Pump_CCT"),
     IF('Reported Performance Table'!F1232="Premium","Premium_Outdoor_CCT","Outdoor_CCT")),
    IF('Reported Performance Table'!F1232="Premium","Premium_CCT","Reported_CCT"))))</f>
        <v/>
      </c>
      <c r="K1232" t="str">
        <f>IF('Reported Performance Table'!D1232="","",IF(J1232="LUNA_CCT",VLOOKUP('Reported Performance Table'!D1232,'Master List'!$B$45:$E$143,4,FALSE),"Reported_BUG"))</f>
        <v/>
      </c>
      <c r="L1232" t="str">
        <f>IF('Reported Performance Table'!D1232="","",IF(AND('Reported Performance Table'!$E1232="Yes",OR('Reported Performance Table'!$D1232='Master List'!$B$45,'Reported Performance Table'!$D1232='Master List'!$B$46,'Reported Performance Table'!$D1232='Master List'!$B$47,'Reported Performance Table'!$D1232='Master List'!$B$49,'Reported Performance Table'!$D1232='Master List'!$B$51,'Reported Performance Table'!$D1232='Master List'!$B$115,'Reported Performance Table'!$D1232='Master List'!$B$118,'Reported Performance Table'!$D1232='Master List'!$B$142)),"LUNA_Dimming","Dimming_Capability_and_Range"))</f>
        <v/>
      </c>
    </row>
    <row r="1233" spans="1:12" x14ac:dyDescent="0.25">
      <c r="A1233" s="54">
        <v>1240</v>
      </c>
      <c r="B1233" s="55"/>
      <c r="D1233" s="21" t="e">
        <f>VLOOKUP('Reported Performance Table'!C1233,'Master List'!$B$22:$C$41,2,FALSE)</f>
        <v>#N/A</v>
      </c>
      <c r="E1233" t="e">
        <f>VLOOKUP('Reported Performance Table'!D1233,'Master List'!$B$45:$C$143,2,FALSE)</f>
        <v>#N/A</v>
      </c>
      <c r="F1233" t="e">
        <f>VLOOKUP('Reported Performance Table'!C1233,'Master List'!$B$22:$D$42,3,FALSE)</f>
        <v>#N/A</v>
      </c>
      <c r="G1233" s="100" t="e">
        <f>VLOOKUP('Reported Performance Table'!B1233,'Master List'!$B$11:$D$19,3,FALSE)</f>
        <v>#N/A</v>
      </c>
      <c r="H1233" t="e">
        <f t="shared" si="19"/>
        <v>#N/A</v>
      </c>
      <c r="I1233" t="e">
        <f>IF(VLOOKUP('Reported Performance Table'!D1233,'Master List'!$B$45:$D$143,3,FALSE)="","No",VLOOKUP('Reported Performance Table'!D1233,'Master List'!$B$45:$D$143,3,FALSE))</f>
        <v>#N/A</v>
      </c>
      <c r="J1233" s="178" t="str">
        <f>IF('Reported Performance Table'!D1233="","",
  IF('Reported Performance Table'!E1233="Yes",
   IF('Reported Performance Table'!F1233="Premium","Premium_LUNA_CCT","LUNA_CCT"),
   IF('Reported Performance Table'!B1233="Outdoor Luminaires",
    IF(OR('Reported Performance Table'!D1233="Fuel Pump Canopy Luminaires",'Reported Performance Table'!D1233="Sports Lighting"),
     IF('Reported Performance Table'!F1233="Premium","Premium_Sports_and_Fuel_Pump_CCT", "Sports_and_Fuel_Pump_CCT"),
     IF('Reported Performance Table'!F1233="Premium","Premium_Outdoor_CCT","Outdoor_CCT")),
    IF('Reported Performance Table'!F1233="Premium","Premium_CCT","Reported_CCT"))))</f>
        <v/>
      </c>
      <c r="K1233" t="str">
        <f>IF('Reported Performance Table'!D1233="","",IF(J1233="LUNA_CCT",VLOOKUP('Reported Performance Table'!D1233,'Master List'!$B$45:$E$143,4,FALSE),"Reported_BUG"))</f>
        <v/>
      </c>
      <c r="L1233" t="str">
        <f>IF('Reported Performance Table'!D1233="","",IF(AND('Reported Performance Table'!$E1233="Yes",OR('Reported Performance Table'!$D1233='Master List'!$B$45,'Reported Performance Table'!$D1233='Master List'!$B$46,'Reported Performance Table'!$D1233='Master List'!$B$47,'Reported Performance Table'!$D1233='Master List'!$B$49,'Reported Performance Table'!$D1233='Master List'!$B$51,'Reported Performance Table'!$D1233='Master List'!$B$115,'Reported Performance Table'!$D1233='Master List'!$B$118,'Reported Performance Table'!$D1233='Master List'!$B$142)),"LUNA_Dimming","Dimming_Capability_and_Range"))</f>
        <v/>
      </c>
    </row>
    <row r="1234" spans="1:12" x14ac:dyDescent="0.25">
      <c r="A1234" s="54">
        <v>1241</v>
      </c>
      <c r="B1234" s="55"/>
      <c r="D1234" s="21" t="e">
        <f>VLOOKUP('Reported Performance Table'!C1234,'Master List'!$B$22:$C$41,2,FALSE)</f>
        <v>#N/A</v>
      </c>
      <c r="E1234" t="e">
        <f>VLOOKUP('Reported Performance Table'!D1234,'Master List'!$B$45:$C$143,2,FALSE)</f>
        <v>#N/A</v>
      </c>
      <c r="F1234" t="e">
        <f>VLOOKUP('Reported Performance Table'!C1234,'Master List'!$B$22:$D$42,3,FALSE)</f>
        <v>#N/A</v>
      </c>
      <c r="G1234" s="100" t="e">
        <f>VLOOKUP('Reported Performance Table'!B1234,'Master List'!$B$11:$D$19,3,FALSE)</f>
        <v>#N/A</v>
      </c>
      <c r="H1234" t="e">
        <f t="shared" si="19"/>
        <v>#N/A</v>
      </c>
      <c r="I1234" t="e">
        <f>IF(VLOOKUP('Reported Performance Table'!D1234,'Master List'!$B$45:$D$143,3,FALSE)="","No",VLOOKUP('Reported Performance Table'!D1234,'Master List'!$B$45:$D$143,3,FALSE))</f>
        <v>#N/A</v>
      </c>
      <c r="J1234" s="178" t="str">
        <f>IF('Reported Performance Table'!D1234="","",
  IF('Reported Performance Table'!E1234="Yes",
   IF('Reported Performance Table'!F1234="Premium","Premium_LUNA_CCT","LUNA_CCT"),
   IF('Reported Performance Table'!B1234="Outdoor Luminaires",
    IF(OR('Reported Performance Table'!D1234="Fuel Pump Canopy Luminaires",'Reported Performance Table'!D1234="Sports Lighting"),
     IF('Reported Performance Table'!F1234="Premium","Premium_Sports_and_Fuel_Pump_CCT", "Sports_and_Fuel_Pump_CCT"),
     IF('Reported Performance Table'!F1234="Premium","Premium_Outdoor_CCT","Outdoor_CCT")),
    IF('Reported Performance Table'!F1234="Premium","Premium_CCT","Reported_CCT"))))</f>
        <v/>
      </c>
      <c r="K1234" t="str">
        <f>IF('Reported Performance Table'!D1234="","",IF(J1234="LUNA_CCT",VLOOKUP('Reported Performance Table'!D1234,'Master List'!$B$45:$E$143,4,FALSE),"Reported_BUG"))</f>
        <v/>
      </c>
      <c r="L1234" t="str">
        <f>IF('Reported Performance Table'!D1234="","",IF(AND('Reported Performance Table'!$E1234="Yes",OR('Reported Performance Table'!$D1234='Master List'!$B$45,'Reported Performance Table'!$D1234='Master List'!$B$46,'Reported Performance Table'!$D1234='Master List'!$B$47,'Reported Performance Table'!$D1234='Master List'!$B$49,'Reported Performance Table'!$D1234='Master List'!$B$51,'Reported Performance Table'!$D1234='Master List'!$B$115,'Reported Performance Table'!$D1234='Master List'!$B$118,'Reported Performance Table'!$D1234='Master List'!$B$142)),"LUNA_Dimming","Dimming_Capability_and_Range"))</f>
        <v/>
      </c>
    </row>
    <row r="1235" spans="1:12" x14ac:dyDescent="0.25">
      <c r="A1235" s="54">
        <v>1242</v>
      </c>
      <c r="B1235" s="55"/>
      <c r="D1235" s="21" t="e">
        <f>VLOOKUP('Reported Performance Table'!C1235,'Master List'!$B$22:$C$41,2,FALSE)</f>
        <v>#N/A</v>
      </c>
      <c r="E1235" t="e">
        <f>VLOOKUP('Reported Performance Table'!D1235,'Master List'!$B$45:$C$143,2,FALSE)</f>
        <v>#N/A</v>
      </c>
      <c r="F1235" t="e">
        <f>VLOOKUP('Reported Performance Table'!C1235,'Master List'!$B$22:$D$42,3,FALSE)</f>
        <v>#N/A</v>
      </c>
      <c r="G1235" s="100" t="e">
        <f>VLOOKUP('Reported Performance Table'!B1235,'Master List'!$B$11:$D$19,3,FALSE)</f>
        <v>#N/A</v>
      </c>
      <c r="H1235" t="e">
        <f t="shared" si="19"/>
        <v>#N/A</v>
      </c>
      <c r="I1235" t="e">
        <f>IF(VLOOKUP('Reported Performance Table'!D1235,'Master List'!$B$45:$D$143,3,FALSE)="","No",VLOOKUP('Reported Performance Table'!D1235,'Master List'!$B$45:$D$143,3,FALSE))</f>
        <v>#N/A</v>
      </c>
      <c r="J1235" s="178" t="str">
        <f>IF('Reported Performance Table'!D1235="","",
  IF('Reported Performance Table'!E1235="Yes",
   IF('Reported Performance Table'!F1235="Premium","Premium_LUNA_CCT","LUNA_CCT"),
   IF('Reported Performance Table'!B1235="Outdoor Luminaires",
    IF(OR('Reported Performance Table'!D1235="Fuel Pump Canopy Luminaires",'Reported Performance Table'!D1235="Sports Lighting"),
     IF('Reported Performance Table'!F1235="Premium","Premium_Sports_and_Fuel_Pump_CCT", "Sports_and_Fuel_Pump_CCT"),
     IF('Reported Performance Table'!F1235="Premium","Premium_Outdoor_CCT","Outdoor_CCT")),
    IF('Reported Performance Table'!F1235="Premium","Premium_CCT","Reported_CCT"))))</f>
        <v/>
      </c>
      <c r="K1235" t="str">
        <f>IF('Reported Performance Table'!D1235="","",IF(J1235="LUNA_CCT",VLOOKUP('Reported Performance Table'!D1235,'Master List'!$B$45:$E$143,4,FALSE),"Reported_BUG"))</f>
        <v/>
      </c>
      <c r="L1235" t="str">
        <f>IF('Reported Performance Table'!D1235="","",IF(AND('Reported Performance Table'!$E1235="Yes",OR('Reported Performance Table'!$D1235='Master List'!$B$45,'Reported Performance Table'!$D1235='Master List'!$B$46,'Reported Performance Table'!$D1235='Master List'!$B$47,'Reported Performance Table'!$D1235='Master List'!$B$49,'Reported Performance Table'!$D1235='Master List'!$B$51,'Reported Performance Table'!$D1235='Master List'!$B$115,'Reported Performance Table'!$D1235='Master List'!$B$118,'Reported Performance Table'!$D1235='Master List'!$B$142)),"LUNA_Dimming","Dimming_Capability_and_Range"))</f>
        <v/>
      </c>
    </row>
    <row r="1236" spans="1:12" x14ac:dyDescent="0.25">
      <c r="A1236" s="54">
        <v>1243</v>
      </c>
      <c r="B1236" s="55"/>
      <c r="D1236" s="21" t="e">
        <f>VLOOKUP('Reported Performance Table'!C1236,'Master List'!$B$22:$C$41,2,FALSE)</f>
        <v>#N/A</v>
      </c>
      <c r="E1236" t="e">
        <f>VLOOKUP('Reported Performance Table'!D1236,'Master List'!$B$45:$C$143,2,FALSE)</f>
        <v>#N/A</v>
      </c>
      <c r="F1236" t="e">
        <f>VLOOKUP('Reported Performance Table'!C1236,'Master List'!$B$22:$D$42,3,FALSE)</f>
        <v>#N/A</v>
      </c>
      <c r="G1236" s="100" t="e">
        <f>VLOOKUP('Reported Performance Table'!B1236,'Master List'!$B$11:$D$19,3,FALSE)</f>
        <v>#N/A</v>
      </c>
      <c r="H1236" t="e">
        <f t="shared" si="19"/>
        <v>#N/A</v>
      </c>
      <c r="I1236" t="e">
        <f>IF(VLOOKUP('Reported Performance Table'!D1236,'Master List'!$B$45:$D$143,3,FALSE)="","No",VLOOKUP('Reported Performance Table'!D1236,'Master List'!$B$45:$D$143,3,FALSE))</f>
        <v>#N/A</v>
      </c>
      <c r="J1236" s="178" t="str">
        <f>IF('Reported Performance Table'!D1236="","",
  IF('Reported Performance Table'!E1236="Yes",
   IF('Reported Performance Table'!F1236="Premium","Premium_LUNA_CCT","LUNA_CCT"),
   IF('Reported Performance Table'!B1236="Outdoor Luminaires",
    IF(OR('Reported Performance Table'!D1236="Fuel Pump Canopy Luminaires",'Reported Performance Table'!D1236="Sports Lighting"),
     IF('Reported Performance Table'!F1236="Premium","Premium_Sports_and_Fuel_Pump_CCT", "Sports_and_Fuel_Pump_CCT"),
     IF('Reported Performance Table'!F1236="Premium","Premium_Outdoor_CCT","Outdoor_CCT")),
    IF('Reported Performance Table'!F1236="Premium","Premium_CCT","Reported_CCT"))))</f>
        <v/>
      </c>
      <c r="K1236" t="str">
        <f>IF('Reported Performance Table'!D1236="","",IF(J1236="LUNA_CCT",VLOOKUP('Reported Performance Table'!D1236,'Master List'!$B$45:$E$143,4,FALSE),"Reported_BUG"))</f>
        <v/>
      </c>
      <c r="L1236" t="str">
        <f>IF('Reported Performance Table'!D1236="","",IF(AND('Reported Performance Table'!$E1236="Yes",OR('Reported Performance Table'!$D1236='Master List'!$B$45,'Reported Performance Table'!$D1236='Master List'!$B$46,'Reported Performance Table'!$D1236='Master List'!$B$47,'Reported Performance Table'!$D1236='Master List'!$B$49,'Reported Performance Table'!$D1236='Master List'!$B$51,'Reported Performance Table'!$D1236='Master List'!$B$115,'Reported Performance Table'!$D1236='Master List'!$B$118,'Reported Performance Table'!$D1236='Master List'!$B$142)),"LUNA_Dimming","Dimming_Capability_and_Range"))</f>
        <v/>
      </c>
    </row>
    <row r="1237" spans="1:12" x14ac:dyDescent="0.25">
      <c r="A1237" s="54">
        <v>1244</v>
      </c>
      <c r="B1237" s="55"/>
      <c r="D1237" s="21" t="e">
        <f>VLOOKUP('Reported Performance Table'!C1237,'Master List'!$B$22:$C$41,2,FALSE)</f>
        <v>#N/A</v>
      </c>
      <c r="E1237" t="e">
        <f>VLOOKUP('Reported Performance Table'!D1237,'Master List'!$B$45:$C$143,2,FALSE)</f>
        <v>#N/A</v>
      </c>
      <c r="F1237" t="e">
        <f>VLOOKUP('Reported Performance Table'!C1237,'Master List'!$B$22:$D$42,3,FALSE)</f>
        <v>#N/A</v>
      </c>
      <c r="G1237" s="100" t="e">
        <f>VLOOKUP('Reported Performance Table'!B1237,'Master List'!$B$11:$D$19,3,FALSE)</f>
        <v>#N/A</v>
      </c>
      <c r="H1237" t="e">
        <f t="shared" si="19"/>
        <v>#N/A</v>
      </c>
      <c r="I1237" t="e">
        <f>IF(VLOOKUP('Reported Performance Table'!D1237,'Master List'!$B$45:$D$143,3,FALSE)="","No",VLOOKUP('Reported Performance Table'!D1237,'Master List'!$B$45:$D$143,3,FALSE))</f>
        <v>#N/A</v>
      </c>
      <c r="J1237" s="178" t="str">
        <f>IF('Reported Performance Table'!D1237="","",
  IF('Reported Performance Table'!E1237="Yes",
   IF('Reported Performance Table'!F1237="Premium","Premium_LUNA_CCT","LUNA_CCT"),
   IF('Reported Performance Table'!B1237="Outdoor Luminaires",
    IF(OR('Reported Performance Table'!D1237="Fuel Pump Canopy Luminaires",'Reported Performance Table'!D1237="Sports Lighting"),
     IF('Reported Performance Table'!F1237="Premium","Premium_Sports_and_Fuel_Pump_CCT", "Sports_and_Fuel_Pump_CCT"),
     IF('Reported Performance Table'!F1237="Premium","Premium_Outdoor_CCT","Outdoor_CCT")),
    IF('Reported Performance Table'!F1237="Premium","Premium_CCT","Reported_CCT"))))</f>
        <v/>
      </c>
      <c r="K1237" t="str">
        <f>IF('Reported Performance Table'!D1237="","",IF(J1237="LUNA_CCT",VLOOKUP('Reported Performance Table'!D1237,'Master List'!$B$45:$E$143,4,FALSE),"Reported_BUG"))</f>
        <v/>
      </c>
      <c r="L1237" t="str">
        <f>IF('Reported Performance Table'!D1237="","",IF(AND('Reported Performance Table'!$E1237="Yes",OR('Reported Performance Table'!$D1237='Master List'!$B$45,'Reported Performance Table'!$D1237='Master List'!$B$46,'Reported Performance Table'!$D1237='Master List'!$B$47,'Reported Performance Table'!$D1237='Master List'!$B$49,'Reported Performance Table'!$D1237='Master List'!$B$51,'Reported Performance Table'!$D1237='Master List'!$B$115,'Reported Performance Table'!$D1237='Master List'!$B$118,'Reported Performance Table'!$D1237='Master List'!$B$142)),"LUNA_Dimming","Dimming_Capability_and_Range"))</f>
        <v/>
      </c>
    </row>
    <row r="1238" spans="1:12" x14ac:dyDescent="0.25">
      <c r="A1238" s="54">
        <v>1245</v>
      </c>
      <c r="B1238" s="55"/>
      <c r="D1238" s="21" t="e">
        <f>VLOOKUP('Reported Performance Table'!C1238,'Master List'!$B$22:$C$41,2,FALSE)</f>
        <v>#N/A</v>
      </c>
      <c r="E1238" t="e">
        <f>VLOOKUP('Reported Performance Table'!D1238,'Master List'!$B$45:$C$143,2,FALSE)</f>
        <v>#N/A</v>
      </c>
      <c r="F1238" t="e">
        <f>VLOOKUP('Reported Performance Table'!C1238,'Master List'!$B$22:$D$42,3,FALSE)</f>
        <v>#N/A</v>
      </c>
      <c r="G1238" s="100" t="e">
        <f>VLOOKUP('Reported Performance Table'!B1238,'Master List'!$B$11:$D$19,3,FALSE)</f>
        <v>#N/A</v>
      </c>
      <c r="H1238" t="e">
        <f t="shared" si="19"/>
        <v>#N/A</v>
      </c>
      <c r="I1238" t="e">
        <f>IF(VLOOKUP('Reported Performance Table'!D1238,'Master List'!$B$45:$D$143,3,FALSE)="","No",VLOOKUP('Reported Performance Table'!D1238,'Master List'!$B$45:$D$143,3,FALSE))</f>
        <v>#N/A</v>
      </c>
      <c r="J1238" s="178" t="str">
        <f>IF('Reported Performance Table'!D1238="","",
  IF('Reported Performance Table'!E1238="Yes",
   IF('Reported Performance Table'!F1238="Premium","Premium_LUNA_CCT","LUNA_CCT"),
   IF('Reported Performance Table'!B1238="Outdoor Luminaires",
    IF(OR('Reported Performance Table'!D1238="Fuel Pump Canopy Luminaires",'Reported Performance Table'!D1238="Sports Lighting"),
     IF('Reported Performance Table'!F1238="Premium","Premium_Sports_and_Fuel_Pump_CCT", "Sports_and_Fuel_Pump_CCT"),
     IF('Reported Performance Table'!F1238="Premium","Premium_Outdoor_CCT","Outdoor_CCT")),
    IF('Reported Performance Table'!F1238="Premium","Premium_CCT","Reported_CCT"))))</f>
        <v/>
      </c>
      <c r="K1238" t="str">
        <f>IF('Reported Performance Table'!D1238="","",IF(J1238="LUNA_CCT",VLOOKUP('Reported Performance Table'!D1238,'Master List'!$B$45:$E$143,4,FALSE),"Reported_BUG"))</f>
        <v/>
      </c>
      <c r="L1238" t="str">
        <f>IF('Reported Performance Table'!D1238="","",IF(AND('Reported Performance Table'!$E1238="Yes",OR('Reported Performance Table'!$D1238='Master List'!$B$45,'Reported Performance Table'!$D1238='Master List'!$B$46,'Reported Performance Table'!$D1238='Master List'!$B$47,'Reported Performance Table'!$D1238='Master List'!$B$49,'Reported Performance Table'!$D1238='Master List'!$B$51,'Reported Performance Table'!$D1238='Master List'!$B$115,'Reported Performance Table'!$D1238='Master List'!$B$118,'Reported Performance Table'!$D1238='Master List'!$B$142)),"LUNA_Dimming","Dimming_Capability_and_Range"))</f>
        <v/>
      </c>
    </row>
    <row r="1239" spans="1:12" x14ac:dyDescent="0.25">
      <c r="A1239" s="54">
        <v>1246</v>
      </c>
      <c r="B1239" s="55"/>
      <c r="D1239" s="21" t="e">
        <f>VLOOKUP('Reported Performance Table'!C1239,'Master List'!$B$22:$C$41,2,FALSE)</f>
        <v>#N/A</v>
      </c>
      <c r="E1239" t="e">
        <f>VLOOKUP('Reported Performance Table'!D1239,'Master List'!$B$45:$C$143,2,FALSE)</f>
        <v>#N/A</v>
      </c>
      <c r="F1239" t="e">
        <f>VLOOKUP('Reported Performance Table'!C1239,'Master List'!$B$22:$D$42,3,FALSE)</f>
        <v>#N/A</v>
      </c>
      <c r="G1239" s="100" t="e">
        <f>VLOOKUP('Reported Performance Table'!B1239,'Master List'!$B$11:$D$19,3,FALSE)</f>
        <v>#N/A</v>
      </c>
      <c r="H1239" t="e">
        <f t="shared" si="19"/>
        <v>#N/A</v>
      </c>
      <c r="I1239" t="e">
        <f>IF(VLOOKUP('Reported Performance Table'!D1239,'Master List'!$B$45:$D$143,3,FALSE)="","No",VLOOKUP('Reported Performance Table'!D1239,'Master List'!$B$45:$D$143,3,FALSE))</f>
        <v>#N/A</v>
      </c>
      <c r="J1239" s="178" t="str">
        <f>IF('Reported Performance Table'!D1239="","",
  IF('Reported Performance Table'!E1239="Yes",
   IF('Reported Performance Table'!F1239="Premium","Premium_LUNA_CCT","LUNA_CCT"),
   IF('Reported Performance Table'!B1239="Outdoor Luminaires",
    IF(OR('Reported Performance Table'!D1239="Fuel Pump Canopy Luminaires",'Reported Performance Table'!D1239="Sports Lighting"),
     IF('Reported Performance Table'!F1239="Premium","Premium_Sports_and_Fuel_Pump_CCT", "Sports_and_Fuel_Pump_CCT"),
     IF('Reported Performance Table'!F1239="Premium","Premium_Outdoor_CCT","Outdoor_CCT")),
    IF('Reported Performance Table'!F1239="Premium","Premium_CCT","Reported_CCT"))))</f>
        <v/>
      </c>
      <c r="K1239" t="str">
        <f>IF('Reported Performance Table'!D1239="","",IF(J1239="LUNA_CCT",VLOOKUP('Reported Performance Table'!D1239,'Master List'!$B$45:$E$143,4,FALSE),"Reported_BUG"))</f>
        <v/>
      </c>
      <c r="L1239" t="str">
        <f>IF('Reported Performance Table'!D1239="","",IF(AND('Reported Performance Table'!$E1239="Yes",OR('Reported Performance Table'!$D1239='Master List'!$B$45,'Reported Performance Table'!$D1239='Master List'!$B$46,'Reported Performance Table'!$D1239='Master List'!$B$47,'Reported Performance Table'!$D1239='Master List'!$B$49,'Reported Performance Table'!$D1239='Master List'!$B$51,'Reported Performance Table'!$D1239='Master List'!$B$115,'Reported Performance Table'!$D1239='Master List'!$B$118,'Reported Performance Table'!$D1239='Master List'!$B$142)),"LUNA_Dimming","Dimming_Capability_and_Range"))</f>
        <v/>
      </c>
    </row>
    <row r="1240" spans="1:12" x14ac:dyDescent="0.25">
      <c r="A1240" s="54">
        <v>1247</v>
      </c>
      <c r="B1240" s="55"/>
      <c r="D1240" s="21" t="e">
        <f>VLOOKUP('Reported Performance Table'!C1240,'Master List'!$B$22:$C$41,2,FALSE)</f>
        <v>#N/A</v>
      </c>
      <c r="E1240" t="e">
        <f>VLOOKUP('Reported Performance Table'!D1240,'Master List'!$B$45:$C$143,2,FALSE)</f>
        <v>#N/A</v>
      </c>
      <c r="F1240" t="e">
        <f>VLOOKUP('Reported Performance Table'!C1240,'Master List'!$B$22:$D$42,3,FALSE)</f>
        <v>#N/A</v>
      </c>
      <c r="G1240" s="100" t="e">
        <f>VLOOKUP('Reported Performance Table'!B1240,'Master List'!$B$11:$D$19,3,FALSE)</f>
        <v>#N/A</v>
      </c>
      <c r="H1240" t="e">
        <f t="shared" si="19"/>
        <v>#N/A</v>
      </c>
      <c r="I1240" t="e">
        <f>IF(VLOOKUP('Reported Performance Table'!D1240,'Master List'!$B$45:$D$143,3,FALSE)="","No",VLOOKUP('Reported Performance Table'!D1240,'Master List'!$B$45:$D$143,3,FALSE))</f>
        <v>#N/A</v>
      </c>
      <c r="J1240" s="178" t="str">
        <f>IF('Reported Performance Table'!D1240="","",
  IF('Reported Performance Table'!E1240="Yes",
   IF('Reported Performance Table'!F1240="Premium","Premium_LUNA_CCT","LUNA_CCT"),
   IF('Reported Performance Table'!B1240="Outdoor Luminaires",
    IF(OR('Reported Performance Table'!D1240="Fuel Pump Canopy Luminaires",'Reported Performance Table'!D1240="Sports Lighting"),
     IF('Reported Performance Table'!F1240="Premium","Premium_Sports_and_Fuel_Pump_CCT", "Sports_and_Fuel_Pump_CCT"),
     IF('Reported Performance Table'!F1240="Premium","Premium_Outdoor_CCT","Outdoor_CCT")),
    IF('Reported Performance Table'!F1240="Premium","Premium_CCT","Reported_CCT"))))</f>
        <v/>
      </c>
      <c r="K1240" t="str">
        <f>IF('Reported Performance Table'!D1240="","",IF(J1240="LUNA_CCT",VLOOKUP('Reported Performance Table'!D1240,'Master List'!$B$45:$E$143,4,FALSE),"Reported_BUG"))</f>
        <v/>
      </c>
      <c r="L1240" t="str">
        <f>IF('Reported Performance Table'!D1240="","",IF(AND('Reported Performance Table'!$E1240="Yes",OR('Reported Performance Table'!$D1240='Master List'!$B$45,'Reported Performance Table'!$D1240='Master List'!$B$46,'Reported Performance Table'!$D1240='Master List'!$B$47,'Reported Performance Table'!$D1240='Master List'!$B$49,'Reported Performance Table'!$D1240='Master List'!$B$51,'Reported Performance Table'!$D1240='Master List'!$B$115,'Reported Performance Table'!$D1240='Master List'!$B$118,'Reported Performance Table'!$D1240='Master List'!$B$142)),"LUNA_Dimming","Dimming_Capability_and_Range"))</f>
        <v/>
      </c>
    </row>
    <row r="1241" spans="1:12" x14ac:dyDescent="0.25">
      <c r="A1241" s="54">
        <v>1248</v>
      </c>
      <c r="B1241" s="55"/>
      <c r="D1241" s="21" t="e">
        <f>VLOOKUP('Reported Performance Table'!C1241,'Master List'!$B$22:$C$41,2,FALSE)</f>
        <v>#N/A</v>
      </c>
      <c r="E1241" t="e">
        <f>VLOOKUP('Reported Performance Table'!D1241,'Master List'!$B$45:$C$143,2,FALSE)</f>
        <v>#N/A</v>
      </c>
      <c r="F1241" t="e">
        <f>VLOOKUP('Reported Performance Table'!C1241,'Master List'!$B$22:$D$42,3,FALSE)</f>
        <v>#N/A</v>
      </c>
      <c r="G1241" s="100" t="e">
        <f>VLOOKUP('Reported Performance Table'!B1241,'Master List'!$B$11:$D$19,3,FALSE)</f>
        <v>#N/A</v>
      </c>
      <c r="H1241" t="e">
        <f t="shared" si="19"/>
        <v>#N/A</v>
      </c>
      <c r="I1241" t="e">
        <f>IF(VLOOKUP('Reported Performance Table'!D1241,'Master List'!$B$45:$D$143,3,FALSE)="","No",VLOOKUP('Reported Performance Table'!D1241,'Master List'!$B$45:$D$143,3,FALSE))</f>
        <v>#N/A</v>
      </c>
      <c r="J1241" s="178" t="str">
        <f>IF('Reported Performance Table'!D1241="","",
  IF('Reported Performance Table'!E1241="Yes",
   IF('Reported Performance Table'!F1241="Premium","Premium_LUNA_CCT","LUNA_CCT"),
   IF('Reported Performance Table'!B1241="Outdoor Luminaires",
    IF(OR('Reported Performance Table'!D1241="Fuel Pump Canopy Luminaires",'Reported Performance Table'!D1241="Sports Lighting"),
     IF('Reported Performance Table'!F1241="Premium","Premium_Sports_and_Fuel_Pump_CCT", "Sports_and_Fuel_Pump_CCT"),
     IF('Reported Performance Table'!F1241="Premium","Premium_Outdoor_CCT","Outdoor_CCT")),
    IF('Reported Performance Table'!F1241="Premium","Premium_CCT","Reported_CCT"))))</f>
        <v/>
      </c>
      <c r="K1241" t="str">
        <f>IF('Reported Performance Table'!D1241="","",IF(J1241="LUNA_CCT",VLOOKUP('Reported Performance Table'!D1241,'Master List'!$B$45:$E$143,4,FALSE),"Reported_BUG"))</f>
        <v/>
      </c>
      <c r="L1241" t="str">
        <f>IF('Reported Performance Table'!D1241="","",IF(AND('Reported Performance Table'!$E1241="Yes",OR('Reported Performance Table'!$D1241='Master List'!$B$45,'Reported Performance Table'!$D1241='Master List'!$B$46,'Reported Performance Table'!$D1241='Master List'!$B$47,'Reported Performance Table'!$D1241='Master List'!$B$49,'Reported Performance Table'!$D1241='Master List'!$B$51,'Reported Performance Table'!$D1241='Master List'!$B$115,'Reported Performance Table'!$D1241='Master List'!$B$118,'Reported Performance Table'!$D1241='Master List'!$B$142)),"LUNA_Dimming","Dimming_Capability_and_Range"))</f>
        <v/>
      </c>
    </row>
    <row r="1242" spans="1:12" x14ac:dyDescent="0.25">
      <c r="A1242" s="54">
        <v>1249</v>
      </c>
      <c r="B1242" s="55"/>
      <c r="D1242" s="21" t="e">
        <f>VLOOKUP('Reported Performance Table'!C1242,'Master List'!$B$22:$C$41,2,FALSE)</f>
        <v>#N/A</v>
      </c>
      <c r="E1242" t="e">
        <f>VLOOKUP('Reported Performance Table'!D1242,'Master List'!$B$45:$C$143,2,FALSE)</f>
        <v>#N/A</v>
      </c>
      <c r="F1242" t="e">
        <f>VLOOKUP('Reported Performance Table'!C1242,'Master List'!$B$22:$D$42,3,FALSE)</f>
        <v>#N/A</v>
      </c>
      <c r="G1242" s="100" t="e">
        <f>VLOOKUP('Reported Performance Table'!B1242,'Master List'!$B$11:$D$19,3,FALSE)</f>
        <v>#N/A</v>
      </c>
      <c r="H1242" t="e">
        <f t="shared" si="19"/>
        <v>#N/A</v>
      </c>
      <c r="I1242" t="e">
        <f>IF(VLOOKUP('Reported Performance Table'!D1242,'Master List'!$B$45:$D$143,3,FALSE)="","No",VLOOKUP('Reported Performance Table'!D1242,'Master List'!$B$45:$D$143,3,FALSE))</f>
        <v>#N/A</v>
      </c>
      <c r="J1242" s="178" t="str">
        <f>IF('Reported Performance Table'!D1242="","",
  IF('Reported Performance Table'!E1242="Yes",
   IF('Reported Performance Table'!F1242="Premium","Premium_LUNA_CCT","LUNA_CCT"),
   IF('Reported Performance Table'!B1242="Outdoor Luminaires",
    IF(OR('Reported Performance Table'!D1242="Fuel Pump Canopy Luminaires",'Reported Performance Table'!D1242="Sports Lighting"),
     IF('Reported Performance Table'!F1242="Premium","Premium_Sports_and_Fuel_Pump_CCT", "Sports_and_Fuel_Pump_CCT"),
     IF('Reported Performance Table'!F1242="Premium","Premium_Outdoor_CCT","Outdoor_CCT")),
    IF('Reported Performance Table'!F1242="Premium","Premium_CCT","Reported_CCT"))))</f>
        <v/>
      </c>
      <c r="K1242" t="str">
        <f>IF('Reported Performance Table'!D1242="","",IF(J1242="LUNA_CCT",VLOOKUP('Reported Performance Table'!D1242,'Master List'!$B$45:$E$143,4,FALSE),"Reported_BUG"))</f>
        <v/>
      </c>
      <c r="L1242" t="str">
        <f>IF('Reported Performance Table'!D1242="","",IF(AND('Reported Performance Table'!$E1242="Yes",OR('Reported Performance Table'!$D1242='Master List'!$B$45,'Reported Performance Table'!$D1242='Master List'!$B$46,'Reported Performance Table'!$D1242='Master List'!$B$47,'Reported Performance Table'!$D1242='Master List'!$B$49,'Reported Performance Table'!$D1242='Master List'!$B$51,'Reported Performance Table'!$D1242='Master List'!$B$115,'Reported Performance Table'!$D1242='Master List'!$B$118,'Reported Performance Table'!$D1242='Master List'!$B$142)),"LUNA_Dimming","Dimming_Capability_and_Range"))</f>
        <v/>
      </c>
    </row>
    <row r="1243" spans="1:12" x14ac:dyDescent="0.25">
      <c r="A1243" s="54">
        <v>1250</v>
      </c>
      <c r="B1243" s="55"/>
      <c r="D1243" s="21" t="e">
        <f>VLOOKUP('Reported Performance Table'!C1243,'Master List'!$B$22:$C$41,2,FALSE)</f>
        <v>#N/A</v>
      </c>
      <c r="E1243" t="e">
        <f>VLOOKUP('Reported Performance Table'!D1243,'Master List'!$B$45:$C$143,2,FALSE)</f>
        <v>#N/A</v>
      </c>
      <c r="F1243" t="e">
        <f>VLOOKUP('Reported Performance Table'!C1243,'Master List'!$B$22:$D$42,3,FALSE)</f>
        <v>#N/A</v>
      </c>
      <c r="G1243" s="100" t="e">
        <f>VLOOKUP('Reported Performance Table'!B1243,'Master List'!$B$11:$D$19,3,FALSE)</f>
        <v>#N/A</v>
      </c>
      <c r="H1243" t="e">
        <f t="shared" si="19"/>
        <v>#N/A</v>
      </c>
      <c r="I1243" t="e">
        <f>IF(VLOOKUP('Reported Performance Table'!D1243,'Master List'!$B$45:$D$143,3,FALSE)="","No",VLOOKUP('Reported Performance Table'!D1243,'Master List'!$B$45:$D$143,3,FALSE))</f>
        <v>#N/A</v>
      </c>
      <c r="J1243" s="178" t="str">
        <f>IF('Reported Performance Table'!D1243="","",
  IF('Reported Performance Table'!E1243="Yes",
   IF('Reported Performance Table'!F1243="Premium","Premium_LUNA_CCT","LUNA_CCT"),
   IF('Reported Performance Table'!B1243="Outdoor Luminaires",
    IF(OR('Reported Performance Table'!D1243="Fuel Pump Canopy Luminaires",'Reported Performance Table'!D1243="Sports Lighting"),
     IF('Reported Performance Table'!F1243="Premium","Premium_Sports_and_Fuel_Pump_CCT", "Sports_and_Fuel_Pump_CCT"),
     IF('Reported Performance Table'!F1243="Premium","Premium_Outdoor_CCT","Outdoor_CCT")),
    IF('Reported Performance Table'!F1243="Premium","Premium_CCT","Reported_CCT"))))</f>
        <v/>
      </c>
      <c r="K1243" t="str">
        <f>IF('Reported Performance Table'!D1243="","",IF(J1243="LUNA_CCT",VLOOKUP('Reported Performance Table'!D1243,'Master List'!$B$45:$E$143,4,FALSE),"Reported_BUG"))</f>
        <v/>
      </c>
      <c r="L1243" t="str">
        <f>IF('Reported Performance Table'!D1243="","",IF(AND('Reported Performance Table'!$E1243="Yes",OR('Reported Performance Table'!$D1243='Master List'!$B$45,'Reported Performance Table'!$D1243='Master List'!$B$46,'Reported Performance Table'!$D1243='Master List'!$B$47,'Reported Performance Table'!$D1243='Master List'!$B$49,'Reported Performance Table'!$D1243='Master List'!$B$51,'Reported Performance Table'!$D1243='Master List'!$B$115,'Reported Performance Table'!$D1243='Master List'!$B$118,'Reported Performance Table'!$D1243='Master List'!$B$142)),"LUNA_Dimming","Dimming_Capability_and_Range"))</f>
        <v/>
      </c>
    </row>
    <row r="1244" spans="1:12" x14ac:dyDescent="0.25">
      <c r="A1244" s="54">
        <v>1251</v>
      </c>
      <c r="B1244" s="55"/>
      <c r="D1244" s="21" t="e">
        <f>VLOOKUP('Reported Performance Table'!C1244,'Master List'!$B$22:$C$41,2,FALSE)</f>
        <v>#N/A</v>
      </c>
      <c r="E1244" t="e">
        <f>VLOOKUP('Reported Performance Table'!D1244,'Master List'!$B$45:$C$143,2,FALSE)</f>
        <v>#N/A</v>
      </c>
      <c r="F1244" t="e">
        <f>VLOOKUP('Reported Performance Table'!C1244,'Master List'!$B$22:$D$42,3,FALSE)</f>
        <v>#N/A</v>
      </c>
      <c r="G1244" s="100" t="e">
        <f>VLOOKUP('Reported Performance Table'!B1244,'Master List'!$B$11:$D$19,3,FALSE)</f>
        <v>#N/A</v>
      </c>
      <c r="H1244" t="e">
        <f t="shared" si="19"/>
        <v>#N/A</v>
      </c>
      <c r="I1244" t="e">
        <f>IF(VLOOKUP('Reported Performance Table'!D1244,'Master List'!$B$45:$D$143,3,FALSE)="","No",VLOOKUP('Reported Performance Table'!D1244,'Master List'!$B$45:$D$143,3,FALSE))</f>
        <v>#N/A</v>
      </c>
      <c r="J1244" s="178" t="str">
        <f>IF('Reported Performance Table'!D1244="","",
  IF('Reported Performance Table'!E1244="Yes",
   IF('Reported Performance Table'!F1244="Premium","Premium_LUNA_CCT","LUNA_CCT"),
   IF('Reported Performance Table'!B1244="Outdoor Luminaires",
    IF(OR('Reported Performance Table'!D1244="Fuel Pump Canopy Luminaires",'Reported Performance Table'!D1244="Sports Lighting"),
     IF('Reported Performance Table'!F1244="Premium","Premium_Sports_and_Fuel_Pump_CCT", "Sports_and_Fuel_Pump_CCT"),
     IF('Reported Performance Table'!F1244="Premium","Premium_Outdoor_CCT","Outdoor_CCT")),
    IF('Reported Performance Table'!F1244="Premium","Premium_CCT","Reported_CCT"))))</f>
        <v/>
      </c>
      <c r="K1244" t="str">
        <f>IF('Reported Performance Table'!D1244="","",IF(J1244="LUNA_CCT",VLOOKUP('Reported Performance Table'!D1244,'Master List'!$B$45:$E$143,4,FALSE),"Reported_BUG"))</f>
        <v/>
      </c>
      <c r="L1244" t="str">
        <f>IF('Reported Performance Table'!D1244="","",IF(AND('Reported Performance Table'!$E1244="Yes",OR('Reported Performance Table'!$D1244='Master List'!$B$45,'Reported Performance Table'!$D1244='Master List'!$B$46,'Reported Performance Table'!$D1244='Master List'!$B$47,'Reported Performance Table'!$D1244='Master List'!$B$49,'Reported Performance Table'!$D1244='Master List'!$B$51,'Reported Performance Table'!$D1244='Master List'!$B$115,'Reported Performance Table'!$D1244='Master List'!$B$118,'Reported Performance Table'!$D1244='Master List'!$B$142)),"LUNA_Dimming","Dimming_Capability_and_Range"))</f>
        <v/>
      </c>
    </row>
    <row r="1245" spans="1:12" x14ac:dyDescent="0.25">
      <c r="A1245" s="54">
        <v>1252</v>
      </c>
      <c r="B1245" s="55"/>
      <c r="D1245" s="21" t="e">
        <f>VLOOKUP('Reported Performance Table'!C1245,'Master List'!$B$22:$C$41,2,FALSE)</f>
        <v>#N/A</v>
      </c>
      <c r="E1245" t="e">
        <f>VLOOKUP('Reported Performance Table'!D1245,'Master List'!$B$45:$C$143,2,FALSE)</f>
        <v>#N/A</v>
      </c>
      <c r="F1245" t="e">
        <f>VLOOKUP('Reported Performance Table'!C1245,'Master List'!$B$22:$D$42,3,FALSE)</f>
        <v>#N/A</v>
      </c>
      <c r="G1245" s="100" t="e">
        <f>VLOOKUP('Reported Performance Table'!B1245,'Master List'!$B$11:$D$19,3,FALSE)</f>
        <v>#N/A</v>
      </c>
      <c r="H1245" t="e">
        <f t="shared" si="19"/>
        <v>#N/A</v>
      </c>
      <c r="I1245" t="e">
        <f>IF(VLOOKUP('Reported Performance Table'!D1245,'Master List'!$B$45:$D$143,3,FALSE)="","No",VLOOKUP('Reported Performance Table'!D1245,'Master List'!$B$45:$D$143,3,FALSE))</f>
        <v>#N/A</v>
      </c>
      <c r="J1245" s="178" t="str">
        <f>IF('Reported Performance Table'!D1245="","",
  IF('Reported Performance Table'!E1245="Yes",
   IF('Reported Performance Table'!F1245="Premium","Premium_LUNA_CCT","LUNA_CCT"),
   IF('Reported Performance Table'!B1245="Outdoor Luminaires",
    IF(OR('Reported Performance Table'!D1245="Fuel Pump Canopy Luminaires",'Reported Performance Table'!D1245="Sports Lighting"),
     IF('Reported Performance Table'!F1245="Premium","Premium_Sports_and_Fuel_Pump_CCT", "Sports_and_Fuel_Pump_CCT"),
     IF('Reported Performance Table'!F1245="Premium","Premium_Outdoor_CCT","Outdoor_CCT")),
    IF('Reported Performance Table'!F1245="Premium","Premium_CCT","Reported_CCT"))))</f>
        <v/>
      </c>
      <c r="K1245" t="str">
        <f>IF('Reported Performance Table'!D1245="","",IF(J1245="LUNA_CCT",VLOOKUP('Reported Performance Table'!D1245,'Master List'!$B$45:$E$143,4,FALSE),"Reported_BUG"))</f>
        <v/>
      </c>
      <c r="L1245" t="str">
        <f>IF('Reported Performance Table'!D1245="","",IF(AND('Reported Performance Table'!$E1245="Yes",OR('Reported Performance Table'!$D1245='Master List'!$B$45,'Reported Performance Table'!$D1245='Master List'!$B$46,'Reported Performance Table'!$D1245='Master List'!$B$47,'Reported Performance Table'!$D1245='Master List'!$B$49,'Reported Performance Table'!$D1245='Master List'!$B$51,'Reported Performance Table'!$D1245='Master List'!$B$115,'Reported Performance Table'!$D1245='Master List'!$B$118,'Reported Performance Table'!$D1245='Master List'!$B$142)),"LUNA_Dimming","Dimming_Capability_and_Range"))</f>
        <v/>
      </c>
    </row>
    <row r="1246" spans="1:12" x14ac:dyDescent="0.25">
      <c r="A1246" s="54">
        <v>1253</v>
      </c>
      <c r="B1246" s="55"/>
      <c r="D1246" s="21" t="e">
        <f>VLOOKUP('Reported Performance Table'!C1246,'Master List'!$B$22:$C$41,2,FALSE)</f>
        <v>#N/A</v>
      </c>
      <c r="E1246" t="e">
        <f>VLOOKUP('Reported Performance Table'!D1246,'Master List'!$B$45:$C$143,2,FALSE)</f>
        <v>#N/A</v>
      </c>
      <c r="F1246" t="e">
        <f>VLOOKUP('Reported Performance Table'!C1246,'Master List'!$B$22:$D$42,3,FALSE)</f>
        <v>#N/A</v>
      </c>
      <c r="G1246" s="100" t="e">
        <f>VLOOKUP('Reported Performance Table'!B1246,'Master List'!$B$11:$D$19,3,FALSE)</f>
        <v>#N/A</v>
      </c>
      <c r="H1246" t="e">
        <f t="shared" si="19"/>
        <v>#N/A</v>
      </c>
      <c r="I1246" t="e">
        <f>IF(VLOOKUP('Reported Performance Table'!D1246,'Master List'!$B$45:$D$143,3,FALSE)="","No",VLOOKUP('Reported Performance Table'!D1246,'Master List'!$B$45:$D$143,3,FALSE))</f>
        <v>#N/A</v>
      </c>
      <c r="J1246" s="178" t="str">
        <f>IF('Reported Performance Table'!D1246="","",
  IF('Reported Performance Table'!E1246="Yes",
   IF('Reported Performance Table'!F1246="Premium","Premium_LUNA_CCT","LUNA_CCT"),
   IF('Reported Performance Table'!B1246="Outdoor Luminaires",
    IF(OR('Reported Performance Table'!D1246="Fuel Pump Canopy Luminaires",'Reported Performance Table'!D1246="Sports Lighting"),
     IF('Reported Performance Table'!F1246="Premium","Premium_Sports_and_Fuel_Pump_CCT", "Sports_and_Fuel_Pump_CCT"),
     IF('Reported Performance Table'!F1246="Premium","Premium_Outdoor_CCT","Outdoor_CCT")),
    IF('Reported Performance Table'!F1246="Premium","Premium_CCT","Reported_CCT"))))</f>
        <v/>
      </c>
      <c r="K1246" t="str">
        <f>IF('Reported Performance Table'!D1246="","",IF(J1246="LUNA_CCT",VLOOKUP('Reported Performance Table'!D1246,'Master List'!$B$45:$E$143,4,FALSE),"Reported_BUG"))</f>
        <v/>
      </c>
      <c r="L1246" t="str">
        <f>IF('Reported Performance Table'!D1246="","",IF(AND('Reported Performance Table'!$E1246="Yes",OR('Reported Performance Table'!$D1246='Master List'!$B$45,'Reported Performance Table'!$D1246='Master List'!$B$46,'Reported Performance Table'!$D1246='Master List'!$B$47,'Reported Performance Table'!$D1246='Master List'!$B$49,'Reported Performance Table'!$D1246='Master List'!$B$51,'Reported Performance Table'!$D1246='Master List'!$B$115,'Reported Performance Table'!$D1246='Master List'!$B$118,'Reported Performance Table'!$D1246='Master List'!$B$142)),"LUNA_Dimming","Dimming_Capability_and_Range"))</f>
        <v/>
      </c>
    </row>
    <row r="1247" spans="1:12" x14ac:dyDescent="0.25">
      <c r="A1247" s="54">
        <v>1254</v>
      </c>
      <c r="B1247" s="55"/>
      <c r="D1247" s="21" t="e">
        <f>VLOOKUP('Reported Performance Table'!C1247,'Master List'!$B$22:$C$41,2,FALSE)</f>
        <v>#N/A</v>
      </c>
      <c r="E1247" t="e">
        <f>VLOOKUP('Reported Performance Table'!D1247,'Master List'!$B$45:$C$143,2,FALSE)</f>
        <v>#N/A</v>
      </c>
      <c r="F1247" t="e">
        <f>VLOOKUP('Reported Performance Table'!C1247,'Master List'!$B$22:$D$42,3,FALSE)</f>
        <v>#N/A</v>
      </c>
      <c r="G1247" s="100" t="e">
        <f>VLOOKUP('Reported Performance Table'!B1247,'Master List'!$B$11:$D$19,3,FALSE)</f>
        <v>#N/A</v>
      </c>
      <c r="H1247" t="e">
        <f t="shared" si="19"/>
        <v>#N/A</v>
      </c>
      <c r="I1247" t="e">
        <f>IF(VLOOKUP('Reported Performance Table'!D1247,'Master List'!$B$45:$D$143,3,FALSE)="","No",VLOOKUP('Reported Performance Table'!D1247,'Master List'!$B$45:$D$143,3,FALSE))</f>
        <v>#N/A</v>
      </c>
      <c r="J1247" s="178" t="str">
        <f>IF('Reported Performance Table'!D1247="","",
  IF('Reported Performance Table'!E1247="Yes",
   IF('Reported Performance Table'!F1247="Premium","Premium_LUNA_CCT","LUNA_CCT"),
   IF('Reported Performance Table'!B1247="Outdoor Luminaires",
    IF(OR('Reported Performance Table'!D1247="Fuel Pump Canopy Luminaires",'Reported Performance Table'!D1247="Sports Lighting"),
     IF('Reported Performance Table'!F1247="Premium","Premium_Sports_and_Fuel_Pump_CCT", "Sports_and_Fuel_Pump_CCT"),
     IF('Reported Performance Table'!F1247="Premium","Premium_Outdoor_CCT","Outdoor_CCT")),
    IF('Reported Performance Table'!F1247="Premium","Premium_CCT","Reported_CCT"))))</f>
        <v/>
      </c>
      <c r="K1247" t="str">
        <f>IF('Reported Performance Table'!D1247="","",IF(J1247="LUNA_CCT",VLOOKUP('Reported Performance Table'!D1247,'Master List'!$B$45:$E$143,4,FALSE),"Reported_BUG"))</f>
        <v/>
      </c>
      <c r="L1247" t="str">
        <f>IF('Reported Performance Table'!D1247="","",IF(AND('Reported Performance Table'!$E1247="Yes",OR('Reported Performance Table'!$D1247='Master List'!$B$45,'Reported Performance Table'!$D1247='Master List'!$B$46,'Reported Performance Table'!$D1247='Master List'!$B$47,'Reported Performance Table'!$D1247='Master List'!$B$49,'Reported Performance Table'!$D1247='Master List'!$B$51,'Reported Performance Table'!$D1247='Master List'!$B$115,'Reported Performance Table'!$D1247='Master List'!$B$118,'Reported Performance Table'!$D1247='Master List'!$B$142)),"LUNA_Dimming","Dimming_Capability_and_Range"))</f>
        <v/>
      </c>
    </row>
    <row r="1248" spans="1:12" x14ac:dyDescent="0.25">
      <c r="A1248" s="54">
        <v>1255</v>
      </c>
      <c r="B1248" s="55"/>
      <c r="D1248" s="21" t="e">
        <f>VLOOKUP('Reported Performance Table'!C1248,'Master List'!$B$22:$C$41,2,FALSE)</f>
        <v>#N/A</v>
      </c>
      <c r="E1248" t="e">
        <f>VLOOKUP('Reported Performance Table'!D1248,'Master List'!$B$45:$C$143,2,FALSE)</f>
        <v>#N/A</v>
      </c>
      <c r="F1248" t="e">
        <f>VLOOKUP('Reported Performance Table'!C1248,'Master List'!$B$22:$D$42,3,FALSE)</f>
        <v>#N/A</v>
      </c>
      <c r="G1248" s="100" t="e">
        <f>VLOOKUP('Reported Performance Table'!B1248,'Master List'!$B$11:$D$19,3,FALSE)</f>
        <v>#N/A</v>
      </c>
      <c r="H1248" t="e">
        <f t="shared" si="19"/>
        <v>#N/A</v>
      </c>
      <c r="I1248" t="e">
        <f>IF(VLOOKUP('Reported Performance Table'!D1248,'Master List'!$B$45:$D$143,3,FALSE)="","No",VLOOKUP('Reported Performance Table'!D1248,'Master List'!$B$45:$D$143,3,FALSE))</f>
        <v>#N/A</v>
      </c>
      <c r="J1248" s="178" t="str">
        <f>IF('Reported Performance Table'!D1248="","",
  IF('Reported Performance Table'!E1248="Yes",
   IF('Reported Performance Table'!F1248="Premium","Premium_LUNA_CCT","LUNA_CCT"),
   IF('Reported Performance Table'!B1248="Outdoor Luminaires",
    IF(OR('Reported Performance Table'!D1248="Fuel Pump Canopy Luminaires",'Reported Performance Table'!D1248="Sports Lighting"),
     IF('Reported Performance Table'!F1248="Premium","Premium_Sports_and_Fuel_Pump_CCT", "Sports_and_Fuel_Pump_CCT"),
     IF('Reported Performance Table'!F1248="Premium","Premium_Outdoor_CCT","Outdoor_CCT")),
    IF('Reported Performance Table'!F1248="Premium","Premium_CCT","Reported_CCT"))))</f>
        <v/>
      </c>
      <c r="K1248" t="str">
        <f>IF('Reported Performance Table'!D1248="","",IF(J1248="LUNA_CCT",VLOOKUP('Reported Performance Table'!D1248,'Master List'!$B$45:$E$143,4,FALSE),"Reported_BUG"))</f>
        <v/>
      </c>
      <c r="L1248" t="str">
        <f>IF('Reported Performance Table'!D1248="","",IF(AND('Reported Performance Table'!$E1248="Yes",OR('Reported Performance Table'!$D1248='Master List'!$B$45,'Reported Performance Table'!$D1248='Master List'!$B$46,'Reported Performance Table'!$D1248='Master List'!$B$47,'Reported Performance Table'!$D1248='Master List'!$B$49,'Reported Performance Table'!$D1248='Master List'!$B$51,'Reported Performance Table'!$D1248='Master List'!$B$115,'Reported Performance Table'!$D1248='Master List'!$B$118,'Reported Performance Table'!$D1248='Master List'!$B$142)),"LUNA_Dimming","Dimming_Capability_and_Range"))</f>
        <v/>
      </c>
    </row>
    <row r="1249" spans="1:12" x14ac:dyDescent="0.25">
      <c r="A1249" s="54">
        <v>1256</v>
      </c>
      <c r="B1249" s="55"/>
      <c r="D1249" s="21" t="e">
        <f>VLOOKUP('Reported Performance Table'!C1249,'Master List'!$B$22:$C$41,2,FALSE)</f>
        <v>#N/A</v>
      </c>
      <c r="E1249" t="e">
        <f>VLOOKUP('Reported Performance Table'!D1249,'Master List'!$B$45:$C$143,2,FALSE)</f>
        <v>#N/A</v>
      </c>
      <c r="F1249" t="e">
        <f>VLOOKUP('Reported Performance Table'!C1249,'Master List'!$B$22:$D$42,3,FALSE)</f>
        <v>#N/A</v>
      </c>
      <c r="G1249" s="100" t="e">
        <f>VLOOKUP('Reported Performance Table'!B1249,'Master List'!$B$11:$D$19,3,FALSE)</f>
        <v>#N/A</v>
      </c>
      <c r="H1249" t="e">
        <f t="shared" si="19"/>
        <v>#N/A</v>
      </c>
      <c r="I1249" t="e">
        <f>IF(VLOOKUP('Reported Performance Table'!D1249,'Master List'!$B$45:$D$143,3,FALSE)="","No",VLOOKUP('Reported Performance Table'!D1249,'Master List'!$B$45:$D$143,3,FALSE))</f>
        <v>#N/A</v>
      </c>
      <c r="J1249" s="178" t="str">
        <f>IF('Reported Performance Table'!D1249="","",
  IF('Reported Performance Table'!E1249="Yes",
   IF('Reported Performance Table'!F1249="Premium","Premium_LUNA_CCT","LUNA_CCT"),
   IF('Reported Performance Table'!B1249="Outdoor Luminaires",
    IF(OR('Reported Performance Table'!D1249="Fuel Pump Canopy Luminaires",'Reported Performance Table'!D1249="Sports Lighting"),
     IF('Reported Performance Table'!F1249="Premium","Premium_Sports_and_Fuel_Pump_CCT", "Sports_and_Fuel_Pump_CCT"),
     IF('Reported Performance Table'!F1249="Premium","Premium_Outdoor_CCT","Outdoor_CCT")),
    IF('Reported Performance Table'!F1249="Premium","Premium_CCT","Reported_CCT"))))</f>
        <v/>
      </c>
      <c r="K1249" t="str">
        <f>IF('Reported Performance Table'!D1249="","",IF(J1249="LUNA_CCT",VLOOKUP('Reported Performance Table'!D1249,'Master List'!$B$45:$E$143,4,FALSE),"Reported_BUG"))</f>
        <v/>
      </c>
      <c r="L1249" t="str">
        <f>IF('Reported Performance Table'!D1249="","",IF(AND('Reported Performance Table'!$E1249="Yes",OR('Reported Performance Table'!$D1249='Master List'!$B$45,'Reported Performance Table'!$D1249='Master List'!$B$46,'Reported Performance Table'!$D1249='Master List'!$B$47,'Reported Performance Table'!$D1249='Master List'!$B$49,'Reported Performance Table'!$D1249='Master List'!$B$51,'Reported Performance Table'!$D1249='Master List'!$B$115,'Reported Performance Table'!$D1249='Master List'!$B$118,'Reported Performance Table'!$D1249='Master List'!$B$142)),"LUNA_Dimming","Dimming_Capability_and_Range"))</f>
        <v/>
      </c>
    </row>
    <row r="1250" spans="1:12" x14ac:dyDescent="0.25">
      <c r="A1250" s="54">
        <v>1257</v>
      </c>
      <c r="B1250" s="55"/>
      <c r="D1250" s="21" t="e">
        <f>VLOOKUP('Reported Performance Table'!C1250,'Master List'!$B$22:$C$41,2,FALSE)</f>
        <v>#N/A</v>
      </c>
      <c r="E1250" t="e">
        <f>VLOOKUP('Reported Performance Table'!D1250,'Master List'!$B$45:$C$143,2,FALSE)</f>
        <v>#N/A</v>
      </c>
      <c r="F1250" t="e">
        <f>VLOOKUP('Reported Performance Table'!C1250,'Master List'!$B$22:$D$42,3,FALSE)</f>
        <v>#N/A</v>
      </c>
      <c r="G1250" s="100" t="e">
        <f>VLOOKUP('Reported Performance Table'!B1250,'Master List'!$B$11:$D$19,3,FALSE)</f>
        <v>#N/A</v>
      </c>
      <c r="H1250" t="e">
        <f t="shared" si="19"/>
        <v>#N/A</v>
      </c>
      <c r="I1250" t="e">
        <f>IF(VLOOKUP('Reported Performance Table'!D1250,'Master List'!$B$45:$D$143,3,FALSE)="","No",VLOOKUP('Reported Performance Table'!D1250,'Master List'!$B$45:$D$143,3,FALSE))</f>
        <v>#N/A</v>
      </c>
      <c r="J1250" s="178" t="str">
        <f>IF('Reported Performance Table'!D1250="","",
  IF('Reported Performance Table'!E1250="Yes",
   IF('Reported Performance Table'!F1250="Premium","Premium_LUNA_CCT","LUNA_CCT"),
   IF('Reported Performance Table'!B1250="Outdoor Luminaires",
    IF(OR('Reported Performance Table'!D1250="Fuel Pump Canopy Luminaires",'Reported Performance Table'!D1250="Sports Lighting"),
     IF('Reported Performance Table'!F1250="Premium","Premium_Sports_and_Fuel_Pump_CCT", "Sports_and_Fuel_Pump_CCT"),
     IF('Reported Performance Table'!F1250="Premium","Premium_Outdoor_CCT","Outdoor_CCT")),
    IF('Reported Performance Table'!F1250="Premium","Premium_CCT","Reported_CCT"))))</f>
        <v/>
      </c>
      <c r="K1250" t="str">
        <f>IF('Reported Performance Table'!D1250="","",IF(J1250="LUNA_CCT",VLOOKUP('Reported Performance Table'!D1250,'Master List'!$B$45:$E$143,4,FALSE),"Reported_BUG"))</f>
        <v/>
      </c>
      <c r="L1250" t="str">
        <f>IF('Reported Performance Table'!D1250="","",IF(AND('Reported Performance Table'!$E1250="Yes",OR('Reported Performance Table'!$D1250='Master List'!$B$45,'Reported Performance Table'!$D1250='Master List'!$B$46,'Reported Performance Table'!$D1250='Master List'!$B$47,'Reported Performance Table'!$D1250='Master List'!$B$49,'Reported Performance Table'!$D1250='Master List'!$B$51,'Reported Performance Table'!$D1250='Master List'!$B$115,'Reported Performance Table'!$D1250='Master List'!$B$118,'Reported Performance Table'!$D1250='Master List'!$B$142)),"LUNA_Dimming","Dimming_Capability_and_Range"))</f>
        <v/>
      </c>
    </row>
    <row r="1251" spans="1:12" x14ac:dyDescent="0.25">
      <c r="A1251" s="54">
        <v>1258</v>
      </c>
      <c r="B1251" s="55"/>
      <c r="D1251" s="21" t="e">
        <f>VLOOKUP('Reported Performance Table'!C1251,'Master List'!$B$22:$C$41,2,FALSE)</f>
        <v>#N/A</v>
      </c>
      <c r="E1251" t="e">
        <f>VLOOKUP('Reported Performance Table'!D1251,'Master List'!$B$45:$C$143,2,FALSE)</f>
        <v>#N/A</v>
      </c>
      <c r="F1251" t="e">
        <f>VLOOKUP('Reported Performance Table'!C1251,'Master List'!$B$22:$D$42,3,FALSE)</f>
        <v>#N/A</v>
      </c>
      <c r="G1251" s="100" t="e">
        <f>VLOOKUP('Reported Performance Table'!B1251,'Master List'!$B$11:$D$19,3,FALSE)</f>
        <v>#N/A</v>
      </c>
      <c r="H1251" t="e">
        <f t="shared" si="19"/>
        <v>#N/A</v>
      </c>
      <c r="I1251" t="e">
        <f>IF(VLOOKUP('Reported Performance Table'!D1251,'Master List'!$B$45:$D$143,3,FALSE)="","No",VLOOKUP('Reported Performance Table'!D1251,'Master List'!$B$45:$D$143,3,FALSE))</f>
        <v>#N/A</v>
      </c>
      <c r="J1251" s="178" t="str">
        <f>IF('Reported Performance Table'!D1251="","",
  IF('Reported Performance Table'!E1251="Yes",
   IF('Reported Performance Table'!F1251="Premium","Premium_LUNA_CCT","LUNA_CCT"),
   IF('Reported Performance Table'!B1251="Outdoor Luminaires",
    IF(OR('Reported Performance Table'!D1251="Fuel Pump Canopy Luminaires",'Reported Performance Table'!D1251="Sports Lighting"),
     IF('Reported Performance Table'!F1251="Premium","Premium_Sports_and_Fuel_Pump_CCT", "Sports_and_Fuel_Pump_CCT"),
     IF('Reported Performance Table'!F1251="Premium","Premium_Outdoor_CCT","Outdoor_CCT")),
    IF('Reported Performance Table'!F1251="Premium","Premium_CCT","Reported_CCT"))))</f>
        <v/>
      </c>
      <c r="K1251" t="str">
        <f>IF('Reported Performance Table'!D1251="","",IF(J1251="LUNA_CCT",VLOOKUP('Reported Performance Table'!D1251,'Master List'!$B$45:$E$143,4,FALSE),"Reported_BUG"))</f>
        <v/>
      </c>
      <c r="L1251" t="str">
        <f>IF('Reported Performance Table'!D1251="","",IF(AND('Reported Performance Table'!$E1251="Yes",OR('Reported Performance Table'!$D1251='Master List'!$B$45,'Reported Performance Table'!$D1251='Master List'!$B$46,'Reported Performance Table'!$D1251='Master List'!$B$47,'Reported Performance Table'!$D1251='Master List'!$B$49,'Reported Performance Table'!$D1251='Master List'!$B$51,'Reported Performance Table'!$D1251='Master List'!$B$115,'Reported Performance Table'!$D1251='Master List'!$B$118,'Reported Performance Table'!$D1251='Master List'!$B$142)),"LUNA_Dimming","Dimming_Capability_and_Range"))</f>
        <v/>
      </c>
    </row>
    <row r="1252" spans="1:12" x14ac:dyDescent="0.25">
      <c r="A1252" s="54">
        <v>1259</v>
      </c>
      <c r="B1252" s="55"/>
      <c r="D1252" s="21" t="e">
        <f>VLOOKUP('Reported Performance Table'!C1252,'Master List'!$B$22:$C$41,2,FALSE)</f>
        <v>#N/A</v>
      </c>
      <c r="E1252" t="e">
        <f>VLOOKUP('Reported Performance Table'!D1252,'Master List'!$B$45:$C$143,2,FALSE)</f>
        <v>#N/A</v>
      </c>
      <c r="F1252" t="e">
        <f>VLOOKUP('Reported Performance Table'!C1252,'Master List'!$B$22:$D$42,3,FALSE)</f>
        <v>#N/A</v>
      </c>
      <c r="G1252" s="100" t="e">
        <f>VLOOKUP('Reported Performance Table'!B1252,'Master List'!$B$11:$D$19,3,FALSE)</f>
        <v>#N/A</v>
      </c>
      <c r="H1252" t="e">
        <f t="shared" si="19"/>
        <v>#N/A</v>
      </c>
      <c r="I1252" t="e">
        <f>IF(VLOOKUP('Reported Performance Table'!D1252,'Master List'!$B$45:$D$143,3,FALSE)="","No",VLOOKUP('Reported Performance Table'!D1252,'Master List'!$B$45:$D$143,3,FALSE))</f>
        <v>#N/A</v>
      </c>
      <c r="J1252" s="178" t="str">
        <f>IF('Reported Performance Table'!D1252="","",
  IF('Reported Performance Table'!E1252="Yes",
   IF('Reported Performance Table'!F1252="Premium","Premium_LUNA_CCT","LUNA_CCT"),
   IF('Reported Performance Table'!B1252="Outdoor Luminaires",
    IF(OR('Reported Performance Table'!D1252="Fuel Pump Canopy Luminaires",'Reported Performance Table'!D1252="Sports Lighting"),
     IF('Reported Performance Table'!F1252="Premium","Premium_Sports_and_Fuel_Pump_CCT", "Sports_and_Fuel_Pump_CCT"),
     IF('Reported Performance Table'!F1252="Premium","Premium_Outdoor_CCT","Outdoor_CCT")),
    IF('Reported Performance Table'!F1252="Premium","Premium_CCT","Reported_CCT"))))</f>
        <v/>
      </c>
      <c r="K1252" t="str">
        <f>IF('Reported Performance Table'!D1252="","",IF(J1252="LUNA_CCT",VLOOKUP('Reported Performance Table'!D1252,'Master List'!$B$45:$E$143,4,FALSE),"Reported_BUG"))</f>
        <v/>
      </c>
      <c r="L1252" t="str">
        <f>IF('Reported Performance Table'!D1252="","",IF(AND('Reported Performance Table'!$E1252="Yes",OR('Reported Performance Table'!$D1252='Master List'!$B$45,'Reported Performance Table'!$D1252='Master List'!$B$46,'Reported Performance Table'!$D1252='Master List'!$B$47,'Reported Performance Table'!$D1252='Master List'!$B$49,'Reported Performance Table'!$D1252='Master List'!$B$51,'Reported Performance Table'!$D1252='Master List'!$B$115,'Reported Performance Table'!$D1252='Master List'!$B$118,'Reported Performance Table'!$D1252='Master List'!$B$142)),"LUNA_Dimming","Dimming_Capability_and_Range"))</f>
        <v/>
      </c>
    </row>
    <row r="1253" spans="1:12" x14ac:dyDescent="0.25">
      <c r="A1253" s="54">
        <v>1260</v>
      </c>
      <c r="B1253" s="55"/>
      <c r="D1253" s="21" t="e">
        <f>VLOOKUP('Reported Performance Table'!C1253,'Master List'!$B$22:$C$41,2,FALSE)</f>
        <v>#N/A</v>
      </c>
      <c r="E1253" t="e">
        <f>VLOOKUP('Reported Performance Table'!D1253,'Master List'!$B$45:$C$143,2,FALSE)</f>
        <v>#N/A</v>
      </c>
      <c r="F1253" t="e">
        <f>VLOOKUP('Reported Performance Table'!C1253,'Master List'!$B$22:$D$42,3,FALSE)</f>
        <v>#N/A</v>
      </c>
      <c r="G1253" s="100" t="e">
        <f>VLOOKUP('Reported Performance Table'!B1253,'Master List'!$B$11:$D$19,3,FALSE)</f>
        <v>#N/A</v>
      </c>
      <c r="H1253" t="e">
        <f t="shared" si="19"/>
        <v>#N/A</v>
      </c>
      <c r="I1253" t="e">
        <f>IF(VLOOKUP('Reported Performance Table'!D1253,'Master List'!$B$45:$D$143,3,FALSE)="","No",VLOOKUP('Reported Performance Table'!D1253,'Master List'!$B$45:$D$143,3,FALSE))</f>
        <v>#N/A</v>
      </c>
      <c r="J1253" s="178" t="str">
        <f>IF('Reported Performance Table'!D1253="","",
  IF('Reported Performance Table'!E1253="Yes",
   IF('Reported Performance Table'!F1253="Premium","Premium_LUNA_CCT","LUNA_CCT"),
   IF('Reported Performance Table'!B1253="Outdoor Luminaires",
    IF(OR('Reported Performance Table'!D1253="Fuel Pump Canopy Luminaires",'Reported Performance Table'!D1253="Sports Lighting"),
     IF('Reported Performance Table'!F1253="Premium","Premium_Sports_and_Fuel_Pump_CCT", "Sports_and_Fuel_Pump_CCT"),
     IF('Reported Performance Table'!F1253="Premium","Premium_Outdoor_CCT","Outdoor_CCT")),
    IF('Reported Performance Table'!F1253="Premium","Premium_CCT","Reported_CCT"))))</f>
        <v/>
      </c>
      <c r="K1253" t="str">
        <f>IF('Reported Performance Table'!D1253="","",IF(J1253="LUNA_CCT",VLOOKUP('Reported Performance Table'!D1253,'Master List'!$B$45:$E$143,4,FALSE),"Reported_BUG"))</f>
        <v/>
      </c>
      <c r="L1253" t="str">
        <f>IF('Reported Performance Table'!D1253="","",IF(AND('Reported Performance Table'!$E1253="Yes",OR('Reported Performance Table'!$D1253='Master List'!$B$45,'Reported Performance Table'!$D1253='Master List'!$B$46,'Reported Performance Table'!$D1253='Master List'!$B$47,'Reported Performance Table'!$D1253='Master List'!$B$49,'Reported Performance Table'!$D1253='Master List'!$B$51,'Reported Performance Table'!$D1253='Master List'!$B$115,'Reported Performance Table'!$D1253='Master List'!$B$118,'Reported Performance Table'!$D1253='Master List'!$B$142)),"LUNA_Dimming","Dimming_Capability_and_Range"))</f>
        <v/>
      </c>
    </row>
    <row r="1254" spans="1:12" x14ac:dyDescent="0.25">
      <c r="A1254" s="54">
        <v>1261</v>
      </c>
      <c r="B1254" s="55"/>
      <c r="D1254" s="21" t="e">
        <f>VLOOKUP('Reported Performance Table'!C1254,'Master List'!$B$22:$C$41,2,FALSE)</f>
        <v>#N/A</v>
      </c>
      <c r="E1254" t="e">
        <f>VLOOKUP('Reported Performance Table'!D1254,'Master List'!$B$45:$C$143,2,FALSE)</f>
        <v>#N/A</v>
      </c>
      <c r="F1254" t="e">
        <f>VLOOKUP('Reported Performance Table'!C1254,'Master List'!$B$22:$D$42,3,FALSE)</f>
        <v>#N/A</v>
      </c>
      <c r="G1254" s="100" t="e">
        <f>VLOOKUP('Reported Performance Table'!B1254,'Master List'!$B$11:$D$19,3,FALSE)</f>
        <v>#N/A</v>
      </c>
      <c r="H1254" t="e">
        <f t="shared" si="19"/>
        <v>#N/A</v>
      </c>
      <c r="I1254" t="e">
        <f>IF(VLOOKUP('Reported Performance Table'!D1254,'Master List'!$B$45:$D$143,3,FALSE)="","No",VLOOKUP('Reported Performance Table'!D1254,'Master List'!$B$45:$D$143,3,FALSE))</f>
        <v>#N/A</v>
      </c>
      <c r="J1254" s="178" t="str">
        <f>IF('Reported Performance Table'!D1254="","",
  IF('Reported Performance Table'!E1254="Yes",
   IF('Reported Performance Table'!F1254="Premium","Premium_LUNA_CCT","LUNA_CCT"),
   IF('Reported Performance Table'!B1254="Outdoor Luminaires",
    IF(OR('Reported Performance Table'!D1254="Fuel Pump Canopy Luminaires",'Reported Performance Table'!D1254="Sports Lighting"),
     IF('Reported Performance Table'!F1254="Premium","Premium_Sports_and_Fuel_Pump_CCT", "Sports_and_Fuel_Pump_CCT"),
     IF('Reported Performance Table'!F1254="Premium","Premium_Outdoor_CCT","Outdoor_CCT")),
    IF('Reported Performance Table'!F1254="Premium","Premium_CCT","Reported_CCT"))))</f>
        <v/>
      </c>
      <c r="K1254" t="str">
        <f>IF('Reported Performance Table'!D1254="","",IF(J1254="LUNA_CCT",VLOOKUP('Reported Performance Table'!D1254,'Master List'!$B$45:$E$143,4,FALSE),"Reported_BUG"))</f>
        <v/>
      </c>
      <c r="L1254" t="str">
        <f>IF('Reported Performance Table'!D1254="","",IF(AND('Reported Performance Table'!$E1254="Yes",OR('Reported Performance Table'!$D1254='Master List'!$B$45,'Reported Performance Table'!$D1254='Master List'!$B$46,'Reported Performance Table'!$D1254='Master List'!$B$47,'Reported Performance Table'!$D1254='Master List'!$B$49,'Reported Performance Table'!$D1254='Master List'!$B$51,'Reported Performance Table'!$D1254='Master List'!$B$115,'Reported Performance Table'!$D1254='Master List'!$B$118,'Reported Performance Table'!$D1254='Master List'!$B$142)),"LUNA_Dimming","Dimming_Capability_and_Range"))</f>
        <v/>
      </c>
    </row>
    <row r="1255" spans="1:12" x14ac:dyDescent="0.25">
      <c r="A1255" s="54">
        <v>1262</v>
      </c>
      <c r="B1255" s="55"/>
      <c r="D1255" s="21" t="e">
        <f>VLOOKUP('Reported Performance Table'!C1255,'Master List'!$B$22:$C$41,2,FALSE)</f>
        <v>#N/A</v>
      </c>
      <c r="E1255" t="e">
        <f>VLOOKUP('Reported Performance Table'!D1255,'Master List'!$B$45:$C$143,2,FALSE)</f>
        <v>#N/A</v>
      </c>
      <c r="F1255" t="e">
        <f>VLOOKUP('Reported Performance Table'!C1255,'Master List'!$B$22:$D$42,3,FALSE)</f>
        <v>#N/A</v>
      </c>
      <c r="G1255" s="100" t="e">
        <f>VLOOKUP('Reported Performance Table'!B1255,'Master List'!$B$11:$D$19,3,FALSE)</f>
        <v>#N/A</v>
      </c>
      <c r="H1255" t="e">
        <f t="shared" si="19"/>
        <v>#N/A</v>
      </c>
      <c r="I1255" t="e">
        <f>IF(VLOOKUP('Reported Performance Table'!D1255,'Master List'!$B$45:$D$143,3,FALSE)="","No",VLOOKUP('Reported Performance Table'!D1255,'Master List'!$B$45:$D$143,3,FALSE))</f>
        <v>#N/A</v>
      </c>
      <c r="J1255" s="178" t="str">
        <f>IF('Reported Performance Table'!D1255="","",
  IF('Reported Performance Table'!E1255="Yes",
   IF('Reported Performance Table'!F1255="Premium","Premium_LUNA_CCT","LUNA_CCT"),
   IF('Reported Performance Table'!B1255="Outdoor Luminaires",
    IF(OR('Reported Performance Table'!D1255="Fuel Pump Canopy Luminaires",'Reported Performance Table'!D1255="Sports Lighting"),
     IF('Reported Performance Table'!F1255="Premium","Premium_Sports_and_Fuel_Pump_CCT", "Sports_and_Fuel_Pump_CCT"),
     IF('Reported Performance Table'!F1255="Premium","Premium_Outdoor_CCT","Outdoor_CCT")),
    IF('Reported Performance Table'!F1255="Premium","Premium_CCT","Reported_CCT"))))</f>
        <v/>
      </c>
      <c r="K1255" t="str">
        <f>IF('Reported Performance Table'!D1255="","",IF(J1255="LUNA_CCT",VLOOKUP('Reported Performance Table'!D1255,'Master List'!$B$45:$E$143,4,FALSE),"Reported_BUG"))</f>
        <v/>
      </c>
      <c r="L1255" t="str">
        <f>IF('Reported Performance Table'!D1255="","",IF(AND('Reported Performance Table'!$E1255="Yes",OR('Reported Performance Table'!$D1255='Master List'!$B$45,'Reported Performance Table'!$D1255='Master List'!$B$46,'Reported Performance Table'!$D1255='Master List'!$B$47,'Reported Performance Table'!$D1255='Master List'!$B$49,'Reported Performance Table'!$D1255='Master List'!$B$51,'Reported Performance Table'!$D1255='Master List'!$B$115,'Reported Performance Table'!$D1255='Master List'!$B$118,'Reported Performance Table'!$D1255='Master List'!$B$142)),"LUNA_Dimming","Dimming_Capability_and_Range"))</f>
        <v/>
      </c>
    </row>
    <row r="1256" spans="1:12" x14ac:dyDescent="0.25">
      <c r="A1256" s="54">
        <v>1263</v>
      </c>
      <c r="B1256" s="55"/>
      <c r="D1256" s="21" t="e">
        <f>VLOOKUP('Reported Performance Table'!C1256,'Master List'!$B$22:$C$41,2,FALSE)</f>
        <v>#N/A</v>
      </c>
      <c r="E1256" t="e">
        <f>VLOOKUP('Reported Performance Table'!D1256,'Master List'!$B$45:$C$143,2,FALSE)</f>
        <v>#N/A</v>
      </c>
      <c r="F1256" t="e">
        <f>VLOOKUP('Reported Performance Table'!C1256,'Master List'!$B$22:$D$42,3,FALSE)</f>
        <v>#N/A</v>
      </c>
      <c r="G1256" s="100" t="e">
        <f>VLOOKUP('Reported Performance Table'!B1256,'Master List'!$B$11:$D$19,3,FALSE)</f>
        <v>#N/A</v>
      </c>
      <c r="H1256" t="e">
        <f t="shared" si="19"/>
        <v>#N/A</v>
      </c>
      <c r="I1256" t="e">
        <f>IF(VLOOKUP('Reported Performance Table'!D1256,'Master List'!$B$45:$D$143,3,FALSE)="","No",VLOOKUP('Reported Performance Table'!D1256,'Master List'!$B$45:$D$143,3,FALSE))</f>
        <v>#N/A</v>
      </c>
      <c r="J1256" s="178" t="str">
        <f>IF('Reported Performance Table'!D1256="","",
  IF('Reported Performance Table'!E1256="Yes",
   IF('Reported Performance Table'!F1256="Premium","Premium_LUNA_CCT","LUNA_CCT"),
   IF('Reported Performance Table'!B1256="Outdoor Luminaires",
    IF(OR('Reported Performance Table'!D1256="Fuel Pump Canopy Luminaires",'Reported Performance Table'!D1256="Sports Lighting"),
     IF('Reported Performance Table'!F1256="Premium","Premium_Sports_and_Fuel_Pump_CCT", "Sports_and_Fuel_Pump_CCT"),
     IF('Reported Performance Table'!F1256="Premium","Premium_Outdoor_CCT","Outdoor_CCT")),
    IF('Reported Performance Table'!F1256="Premium","Premium_CCT","Reported_CCT"))))</f>
        <v/>
      </c>
      <c r="K1256" t="str">
        <f>IF('Reported Performance Table'!D1256="","",IF(J1256="LUNA_CCT",VLOOKUP('Reported Performance Table'!D1256,'Master List'!$B$45:$E$143,4,FALSE),"Reported_BUG"))</f>
        <v/>
      </c>
      <c r="L1256" t="str">
        <f>IF('Reported Performance Table'!D1256="","",IF(AND('Reported Performance Table'!$E1256="Yes",OR('Reported Performance Table'!$D1256='Master List'!$B$45,'Reported Performance Table'!$D1256='Master List'!$B$46,'Reported Performance Table'!$D1256='Master List'!$B$47,'Reported Performance Table'!$D1256='Master List'!$B$49,'Reported Performance Table'!$D1256='Master List'!$B$51,'Reported Performance Table'!$D1256='Master List'!$B$115,'Reported Performance Table'!$D1256='Master List'!$B$118,'Reported Performance Table'!$D1256='Master List'!$B$142)),"LUNA_Dimming","Dimming_Capability_and_Range"))</f>
        <v/>
      </c>
    </row>
    <row r="1257" spans="1:12" x14ac:dyDescent="0.25">
      <c r="A1257" s="54">
        <v>1264</v>
      </c>
      <c r="B1257" s="55"/>
      <c r="D1257" s="21" t="e">
        <f>VLOOKUP('Reported Performance Table'!C1257,'Master List'!$B$22:$C$41,2,FALSE)</f>
        <v>#N/A</v>
      </c>
      <c r="E1257" t="e">
        <f>VLOOKUP('Reported Performance Table'!D1257,'Master List'!$B$45:$C$143,2,FALSE)</f>
        <v>#N/A</v>
      </c>
      <c r="F1257" t="e">
        <f>VLOOKUP('Reported Performance Table'!C1257,'Master List'!$B$22:$D$42,3,FALSE)</f>
        <v>#N/A</v>
      </c>
      <c r="G1257" s="100" t="e">
        <f>VLOOKUP('Reported Performance Table'!B1257,'Master List'!$B$11:$D$19,3,FALSE)</f>
        <v>#N/A</v>
      </c>
      <c r="H1257" t="e">
        <f t="shared" si="19"/>
        <v>#N/A</v>
      </c>
      <c r="I1257" t="e">
        <f>IF(VLOOKUP('Reported Performance Table'!D1257,'Master List'!$B$45:$D$143,3,FALSE)="","No",VLOOKUP('Reported Performance Table'!D1257,'Master List'!$B$45:$D$143,3,FALSE))</f>
        <v>#N/A</v>
      </c>
      <c r="J1257" s="178" t="str">
        <f>IF('Reported Performance Table'!D1257="","",
  IF('Reported Performance Table'!E1257="Yes",
   IF('Reported Performance Table'!F1257="Premium","Premium_LUNA_CCT","LUNA_CCT"),
   IF('Reported Performance Table'!B1257="Outdoor Luminaires",
    IF(OR('Reported Performance Table'!D1257="Fuel Pump Canopy Luminaires",'Reported Performance Table'!D1257="Sports Lighting"),
     IF('Reported Performance Table'!F1257="Premium","Premium_Sports_and_Fuel_Pump_CCT", "Sports_and_Fuel_Pump_CCT"),
     IF('Reported Performance Table'!F1257="Premium","Premium_Outdoor_CCT","Outdoor_CCT")),
    IF('Reported Performance Table'!F1257="Premium","Premium_CCT","Reported_CCT"))))</f>
        <v/>
      </c>
      <c r="K1257" t="str">
        <f>IF('Reported Performance Table'!D1257="","",IF(J1257="LUNA_CCT",VLOOKUP('Reported Performance Table'!D1257,'Master List'!$B$45:$E$143,4,FALSE),"Reported_BUG"))</f>
        <v/>
      </c>
      <c r="L1257" t="str">
        <f>IF('Reported Performance Table'!D1257="","",IF(AND('Reported Performance Table'!$E1257="Yes",OR('Reported Performance Table'!$D1257='Master List'!$B$45,'Reported Performance Table'!$D1257='Master List'!$B$46,'Reported Performance Table'!$D1257='Master List'!$B$47,'Reported Performance Table'!$D1257='Master List'!$B$49,'Reported Performance Table'!$D1257='Master List'!$B$51,'Reported Performance Table'!$D1257='Master List'!$B$115,'Reported Performance Table'!$D1257='Master List'!$B$118,'Reported Performance Table'!$D1257='Master List'!$B$142)),"LUNA_Dimming","Dimming_Capability_and_Range"))</f>
        <v/>
      </c>
    </row>
    <row r="1258" spans="1:12" x14ac:dyDescent="0.25">
      <c r="A1258" s="54">
        <v>1265</v>
      </c>
      <c r="B1258" s="55"/>
      <c r="D1258" s="21" t="e">
        <f>VLOOKUP('Reported Performance Table'!C1258,'Master List'!$B$22:$C$41,2,FALSE)</f>
        <v>#N/A</v>
      </c>
      <c r="E1258" t="e">
        <f>VLOOKUP('Reported Performance Table'!D1258,'Master List'!$B$45:$C$143,2,FALSE)</f>
        <v>#N/A</v>
      </c>
      <c r="F1258" t="e">
        <f>VLOOKUP('Reported Performance Table'!C1258,'Master List'!$B$22:$D$42,3,FALSE)</f>
        <v>#N/A</v>
      </c>
      <c r="G1258" s="100" t="e">
        <f>VLOOKUP('Reported Performance Table'!B1258,'Master List'!$B$11:$D$19,3,FALSE)</f>
        <v>#N/A</v>
      </c>
      <c r="H1258" t="e">
        <f t="shared" si="19"/>
        <v>#N/A</v>
      </c>
      <c r="I1258" t="e">
        <f>IF(VLOOKUP('Reported Performance Table'!D1258,'Master List'!$B$45:$D$143,3,FALSE)="","No",VLOOKUP('Reported Performance Table'!D1258,'Master List'!$B$45:$D$143,3,FALSE))</f>
        <v>#N/A</v>
      </c>
      <c r="J1258" s="178" t="str">
        <f>IF('Reported Performance Table'!D1258="","",
  IF('Reported Performance Table'!E1258="Yes",
   IF('Reported Performance Table'!F1258="Premium","Premium_LUNA_CCT","LUNA_CCT"),
   IF('Reported Performance Table'!B1258="Outdoor Luminaires",
    IF(OR('Reported Performance Table'!D1258="Fuel Pump Canopy Luminaires",'Reported Performance Table'!D1258="Sports Lighting"),
     IF('Reported Performance Table'!F1258="Premium","Premium_Sports_and_Fuel_Pump_CCT", "Sports_and_Fuel_Pump_CCT"),
     IF('Reported Performance Table'!F1258="Premium","Premium_Outdoor_CCT","Outdoor_CCT")),
    IF('Reported Performance Table'!F1258="Premium","Premium_CCT","Reported_CCT"))))</f>
        <v/>
      </c>
      <c r="K1258" t="str">
        <f>IF('Reported Performance Table'!D1258="","",IF(J1258="LUNA_CCT",VLOOKUP('Reported Performance Table'!D1258,'Master List'!$B$45:$E$143,4,FALSE),"Reported_BUG"))</f>
        <v/>
      </c>
      <c r="L1258" t="str">
        <f>IF('Reported Performance Table'!D1258="","",IF(AND('Reported Performance Table'!$E1258="Yes",OR('Reported Performance Table'!$D1258='Master List'!$B$45,'Reported Performance Table'!$D1258='Master List'!$B$46,'Reported Performance Table'!$D1258='Master List'!$B$47,'Reported Performance Table'!$D1258='Master List'!$B$49,'Reported Performance Table'!$D1258='Master List'!$B$51,'Reported Performance Table'!$D1258='Master List'!$B$115,'Reported Performance Table'!$D1258='Master List'!$B$118,'Reported Performance Table'!$D1258='Master List'!$B$142)),"LUNA_Dimming","Dimming_Capability_and_Range"))</f>
        <v/>
      </c>
    </row>
    <row r="1259" spans="1:12" x14ac:dyDescent="0.25">
      <c r="A1259" s="54">
        <v>1266</v>
      </c>
      <c r="B1259" s="55"/>
      <c r="D1259" s="21" t="e">
        <f>VLOOKUP('Reported Performance Table'!C1259,'Master List'!$B$22:$C$41,2,FALSE)</f>
        <v>#N/A</v>
      </c>
      <c r="E1259" t="e">
        <f>VLOOKUP('Reported Performance Table'!D1259,'Master List'!$B$45:$C$143,2,FALSE)</f>
        <v>#N/A</v>
      </c>
      <c r="F1259" t="e">
        <f>VLOOKUP('Reported Performance Table'!C1259,'Master List'!$B$22:$D$42,3,FALSE)</f>
        <v>#N/A</v>
      </c>
      <c r="G1259" s="100" t="e">
        <f>VLOOKUP('Reported Performance Table'!B1259,'Master List'!$B$11:$D$19,3,FALSE)</f>
        <v>#N/A</v>
      </c>
      <c r="H1259" t="e">
        <f t="shared" si="19"/>
        <v>#N/A</v>
      </c>
      <c r="I1259" t="e">
        <f>IF(VLOOKUP('Reported Performance Table'!D1259,'Master List'!$B$45:$D$143,3,FALSE)="","No",VLOOKUP('Reported Performance Table'!D1259,'Master List'!$B$45:$D$143,3,FALSE))</f>
        <v>#N/A</v>
      </c>
      <c r="J1259" s="178" t="str">
        <f>IF('Reported Performance Table'!D1259="","",
  IF('Reported Performance Table'!E1259="Yes",
   IF('Reported Performance Table'!F1259="Premium","Premium_LUNA_CCT","LUNA_CCT"),
   IF('Reported Performance Table'!B1259="Outdoor Luminaires",
    IF(OR('Reported Performance Table'!D1259="Fuel Pump Canopy Luminaires",'Reported Performance Table'!D1259="Sports Lighting"),
     IF('Reported Performance Table'!F1259="Premium","Premium_Sports_and_Fuel_Pump_CCT", "Sports_and_Fuel_Pump_CCT"),
     IF('Reported Performance Table'!F1259="Premium","Premium_Outdoor_CCT","Outdoor_CCT")),
    IF('Reported Performance Table'!F1259="Premium","Premium_CCT","Reported_CCT"))))</f>
        <v/>
      </c>
      <c r="K1259" t="str">
        <f>IF('Reported Performance Table'!D1259="","",IF(J1259="LUNA_CCT",VLOOKUP('Reported Performance Table'!D1259,'Master List'!$B$45:$E$143,4,FALSE),"Reported_BUG"))</f>
        <v/>
      </c>
      <c r="L1259" t="str">
        <f>IF('Reported Performance Table'!D1259="","",IF(AND('Reported Performance Table'!$E1259="Yes",OR('Reported Performance Table'!$D1259='Master List'!$B$45,'Reported Performance Table'!$D1259='Master List'!$B$46,'Reported Performance Table'!$D1259='Master List'!$B$47,'Reported Performance Table'!$D1259='Master List'!$B$49,'Reported Performance Table'!$D1259='Master List'!$B$51,'Reported Performance Table'!$D1259='Master List'!$B$115,'Reported Performance Table'!$D1259='Master List'!$B$118,'Reported Performance Table'!$D1259='Master List'!$B$142)),"LUNA_Dimming","Dimming_Capability_and_Range"))</f>
        <v/>
      </c>
    </row>
    <row r="1260" spans="1:12" x14ac:dyDescent="0.25">
      <c r="A1260" s="54">
        <v>1267</v>
      </c>
      <c r="B1260" s="55"/>
      <c r="D1260" s="21" t="e">
        <f>VLOOKUP('Reported Performance Table'!C1260,'Master List'!$B$22:$C$41,2,FALSE)</f>
        <v>#N/A</v>
      </c>
      <c r="E1260" t="e">
        <f>VLOOKUP('Reported Performance Table'!D1260,'Master List'!$B$45:$C$143,2,FALSE)</f>
        <v>#N/A</v>
      </c>
      <c r="F1260" t="e">
        <f>VLOOKUP('Reported Performance Table'!C1260,'Master List'!$B$22:$D$42,3,FALSE)</f>
        <v>#N/A</v>
      </c>
      <c r="G1260" s="100" t="e">
        <f>VLOOKUP('Reported Performance Table'!B1260,'Master List'!$B$11:$D$19,3,FALSE)</f>
        <v>#N/A</v>
      </c>
      <c r="H1260" t="e">
        <f t="shared" si="19"/>
        <v>#N/A</v>
      </c>
      <c r="I1260" t="e">
        <f>IF(VLOOKUP('Reported Performance Table'!D1260,'Master List'!$B$45:$D$143,3,FALSE)="","No",VLOOKUP('Reported Performance Table'!D1260,'Master List'!$B$45:$D$143,3,FALSE))</f>
        <v>#N/A</v>
      </c>
      <c r="J1260" s="178" t="str">
        <f>IF('Reported Performance Table'!D1260="","",
  IF('Reported Performance Table'!E1260="Yes",
   IF('Reported Performance Table'!F1260="Premium","Premium_LUNA_CCT","LUNA_CCT"),
   IF('Reported Performance Table'!B1260="Outdoor Luminaires",
    IF(OR('Reported Performance Table'!D1260="Fuel Pump Canopy Luminaires",'Reported Performance Table'!D1260="Sports Lighting"),
     IF('Reported Performance Table'!F1260="Premium","Premium_Sports_and_Fuel_Pump_CCT", "Sports_and_Fuel_Pump_CCT"),
     IF('Reported Performance Table'!F1260="Premium","Premium_Outdoor_CCT","Outdoor_CCT")),
    IF('Reported Performance Table'!F1260="Premium","Premium_CCT","Reported_CCT"))))</f>
        <v/>
      </c>
      <c r="K1260" t="str">
        <f>IF('Reported Performance Table'!D1260="","",IF(J1260="LUNA_CCT",VLOOKUP('Reported Performance Table'!D1260,'Master List'!$B$45:$E$143,4,FALSE),"Reported_BUG"))</f>
        <v/>
      </c>
      <c r="L1260" t="str">
        <f>IF('Reported Performance Table'!D1260="","",IF(AND('Reported Performance Table'!$E1260="Yes",OR('Reported Performance Table'!$D1260='Master List'!$B$45,'Reported Performance Table'!$D1260='Master List'!$B$46,'Reported Performance Table'!$D1260='Master List'!$B$47,'Reported Performance Table'!$D1260='Master List'!$B$49,'Reported Performance Table'!$D1260='Master List'!$B$51,'Reported Performance Table'!$D1260='Master List'!$B$115,'Reported Performance Table'!$D1260='Master List'!$B$118,'Reported Performance Table'!$D1260='Master List'!$B$142)),"LUNA_Dimming","Dimming_Capability_and_Range"))</f>
        <v/>
      </c>
    </row>
    <row r="1261" spans="1:12" x14ac:dyDescent="0.25">
      <c r="A1261" s="54">
        <v>1268</v>
      </c>
      <c r="B1261" s="55"/>
      <c r="D1261" s="21" t="e">
        <f>VLOOKUP('Reported Performance Table'!C1261,'Master List'!$B$22:$C$41,2,FALSE)</f>
        <v>#N/A</v>
      </c>
      <c r="E1261" t="e">
        <f>VLOOKUP('Reported Performance Table'!D1261,'Master List'!$B$45:$C$143,2,FALSE)</f>
        <v>#N/A</v>
      </c>
      <c r="F1261" t="e">
        <f>VLOOKUP('Reported Performance Table'!C1261,'Master List'!$B$22:$D$42,3,FALSE)</f>
        <v>#N/A</v>
      </c>
      <c r="G1261" s="100" t="e">
        <f>VLOOKUP('Reported Performance Table'!B1261,'Master List'!$B$11:$D$19,3,FALSE)</f>
        <v>#N/A</v>
      </c>
      <c r="H1261" t="e">
        <f t="shared" si="19"/>
        <v>#N/A</v>
      </c>
      <c r="I1261" t="e">
        <f>IF(VLOOKUP('Reported Performance Table'!D1261,'Master List'!$B$45:$D$143,3,FALSE)="","No",VLOOKUP('Reported Performance Table'!D1261,'Master List'!$B$45:$D$143,3,FALSE))</f>
        <v>#N/A</v>
      </c>
      <c r="J1261" s="178" t="str">
        <f>IF('Reported Performance Table'!D1261="","",
  IF('Reported Performance Table'!E1261="Yes",
   IF('Reported Performance Table'!F1261="Premium","Premium_LUNA_CCT","LUNA_CCT"),
   IF('Reported Performance Table'!B1261="Outdoor Luminaires",
    IF(OR('Reported Performance Table'!D1261="Fuel Pump Canopy Luminaires",'Reported Performance Table'!D1261="Sports Lighting"),
     IF('Reported Performance Table'!F1261="Premium","Premium_Sports_and_Fuel_Pump_CCT", "Sports_and_Fuel_Pump_CCT"),
     IF('Reported Performance Table'!F1261="Premium","Premium_Outdoor_CCT","Outdoor_CCT")),
    IF('Reported Performance Table'!F1261="Premium","Premium_CCT","Reported_CCT"))))</f>
        <v/>
      </c>
      <c r="K1261" t="str">
        <f>IF('Reported Performance Table'!D1261="","",IF(J1261="LUNA_CCT",VLOOKUP('Reported Performance Table'!D1261,'Master List'!$B$45:$E$143,4,FALSE),"Reported_BUG"))</f>
        <v/>
      </c>
      <c r="L1261" t="str">
        <f>IF('Reported Performance Table'!D1261="","",IF(AND('Reported Performance Table'!$E1261="Yes",OR('Reported Performance Table'!$D1261='Master List'!$B$45,'Reported Performance Table'!$D1261='Master List'!$B$46,'Reported Performance Table'!$D1261='Master List'!$B$47,'Reported Performance Table'!$D1261='Master List'!$B$49,'Reported Performance Table'!$D1261='Master List'!$B$51,'Reported Performance Table'!$D1261='Master List'!$B$115,'Reported Performance Table'!$D1261='Master List'!$B$118,'Reported Performance Table'!$D1261='Master List'!$B$142)),"LUNA_Dimming","Dimming_Capability_and_Range"))</f>
        <v/>
      </c>
    </row>
    <row r="1262" spans="1:12" x14ac:dyDescent="0.25">
      <c r="A1262" s="54">
        <v>1269</v>
      </c>
      <c r="B1262" s="55"/>
      <c r="D1262" s="21" t="e">
        <f>VLOOKUP('Reported Performance Table'!C1262,'Master List'!$B$22:$C$41,2,FALSE)</f>
        <v>#N/A</v>
      </c>
      <c r="E1262" t="e">
        <f>VLOOKUP('Reported Performance Table'!D1262,'Master List'!$B$45:$C$143,2,FALSE)</f>
        <v>#N/A</v>
      </c>
      <c r="F1262" t="e">
        <f>VLOOKUP('Reported Performance Table'!C1262,'Master List'!$B$22:$D$42,3,FALSE)</f>
        <v>#N/A</v>
      </c>
      <c r="G1262" s="100" t="e">
        <f>VLOOKUP('Reported Performance Table'!B1262,'Master List'!$B$11:$D$19,3,FALSE)</f>
        <v>#N/A</v>
      </c>
      <c r="H1262" t="e">
        <f t="shared" si="19"/>
        <v>#N/A</v>
      </c>
      <c r="I1262" t="e">
        <f>IF(VLOOKUP('Reported Performance Table'!D1262,'Master List'!$B$45:$D$143,3,FALSE)="","No",VLOOKUP('Reported Performance Table'!D1262,'Master List'!$B$45:$D$143,3,FALSE))</f>
        <v>#N/A</v>
      </c>
      <c r="J1262" s="178" t="str">
        <f>IF('Reported Performance Table'!D1262="","",
  IF('Reported Performance Table'!E1262="Yes",
   IF('Reported Performance Table'!F1262="Premium","Premium_LUNA_CCT","LUNA_CCT"),
   IF('Reported Performance Table'!B1262="Outdoor Luminaires",
    IF(OR('Reported Performance Table'!D1262="Fuel Pump Canopy Luminaires",'Reported Performance Table'!D1262="Sports Lighting"),
     IF('Reported Performance Table'!F1262="Premium","Premium_Sports_and_Fuel_Pump_CCT", "Sports_and_Fuel_Pump_CCT"),
     IF('Reported Performance Table'!F1262="Premium","Premium_Outdoor_CCT","Outdoor_CCT")),
    IF('Reported Performance Table'!F1262="Premium","Premium_CCT","Reported_CCT"))))</f>
        <v/>
      </c>
      <c r="K1262" t="str">
        <f>IF('Reported Performance Table'!D1262="","",IF(J1262="LUNA_CCT",VLOOKUP('Reported Performance Table'!D1262,'Master List'!$B$45:$E$143,4,FALSE),"Reported_BUG"))</f>
        <v/>
      </c>
      <c r="L1262" t="str">
        <f>IF('Reported Performance Table'!D1262="","",IF(AND('Reported Performance Table'!$E1262="Yes",OR('Reported Performance Table'!$D1262='Master List'!$B$45,'Reported Performance Table'!$D1262='Master List'!$B$46,'Reported Performance Table'!$D1262='Master List'!$B$47,'Reported Performance Table'!$D1262='Master List'!$B$49,'Reported Performance Table'!$D1262='Master List'!$B$51,'Reported Performance Table'!$D1262='Master List'!$B$115,'Reported Performance Table'!$D1262='Master List'!$B$118,'Reported Performance Table'!$D1262='Master List'!$B$142)),"LUNA_Dimming","Dimming_Capability_and_Range"))</f>
        <v/>
      </c>
    </row>
    <row r="1263" spans="1:12" x14ac:dyDescent="0.25">
      <c r="A1263" s="54">
        <v>1270</v>
      </c>
      <c r="B1263" s="55"/>
      <c r="D1263" s="21" t="e">
        <f>VLOOKUP('Reported Performance Table'!C1263,'Master List'!$B$22:$C$41,2,FALSE)</f>
        <v>#N/A</v>
      </c>
      <c r="E1263" t="e">
        <f>VLOOKUP('Reported Performance Table'!D1263,'Master List'!$B$45:$C$143,2,FALSE)</f>
        <v>#N/A</v>
      </c>
      <c r="F1263" t="e">
        <f>VLOOKUP('Reported Performance Table'!C1263,'Master List'!$B$22:$D$42,3,FALSE)</f>
        <v>#N/A</v>
      </c>
      <c r="G1263" s="100" t="e">
        <f>VLOOKUP('Reported Performance Table'!B1263,'Master List'!$B$11:$D$19,3,FALSE)</f>
        <v>#N/A</v>
      </c>
      <c r="H1263" t="e">
        <f t="shared" si="19"/>
        <v>#N/A</v>
      </c>
      <c r="I1263" t="e">
        <f>IF(VLOOKUP('Reported Performance Table'!D1263,'Master List'!$B$45:$D$143,3,FALSE)="","No",VLOOKUP('Reported Performance Table'!D1263,'Master List'!$B$45:$D$143,3,FALSE))</f>
        <v>#N/A</v>
      </c>
      <c r="J1263" s="178" t="str">
        <f>IF('Reported Performance Table'!D1263="","",
  IF('Reported Performance Table'!E1263="Yes",
   IF('Reported Performance Table'!F1263="Premium","Premium_LUNA_CCT","LUNA_CCT"),
   IF('Reported Performance Table'!B1263="Outdoor Luminaires",
    IF(OR('Reported Performance Table'!D1263="Fuel Pump Canopy Luminaires",'Reported Performance Table'!D1263="Sports Lighting"),
     IF('Reported Performance Table'!F1263="Premium","Premium_Sports_and_Fuel_Pump_CCT", "Sports_and_Fuel_Pump_CCT"),
     IF('Reported Performance Table'!F1263="Premium","Premium_Outdoor_CCT","Outdoor_CCT")),
    IF('Reported Performance Table'!F1263="Premium","Premium_CCT","Reported_CCT"))))</f>
        <v/>
      </c>
      <c r="K1263" t="str">
        <f>IF('Reported Performance Table'!D1263="","",IF(J1263="LUNA_CCT",VLOOKUP('Reported Performance Table'!D1263,'Master List'!$B$45:$E$143,4,FALSE),"Reported_BUG"))</f>
        <v/>
      </c>
      <c r="L1263" t="str">
        <f>IF('Reported Performance Table'!D1263="","",IF(AND('Reported Performance Table'!$E1263="Yes",OR('Reported Performance Table'!$D1263='Master List'!$B$45,'Reported Performance Table'!$D1263='Master List'!$B$46,'Reported Performance Table'!$D1263='Master List'!$B$47,'Reported Performance Table'!$D1263='Master List'!$B$49,'Reported Performance Table'!$D1263='Master List'!$B$51,'Reported Performance Table'!$D1263='Master List'!$B$115,'Reported Performance Table'!$D1263='Master List'!$B$118,'Reported Performance Table'!$D1263='Master List'!$B$142)),"LUNA_Dimming","Dimming_Capability_and_Range"))</f>
        <v/>
      </c>
    </row>
    <row r="1264" spans="1:12" x14ac:dyDescent="0.25">
      <c r="A1264" s="54">
        <v>1271</v>
      </c>
      <c r="B1264" s="55"/>
      <c r="D1264" s="21" t="e">
        <f>VLOOKUP('Reported Performance Table'!C1264,'Master List'!$B$22:$C$41,2,FALSE)</f>
        <v>#N/A</v>
      </c>
      <c r="E1264" t="e">
        <f>VLOOKUP('Reported Performance Table'!D1264,'Master List'!$B$45:$C$143,2,FALSE)</f>
        <v>#N/A</v>
      </c>
      <c r="F1264" t="e">
        <f>VLOOKUP('Reported Performance Table'!C1264,'Master List'!$B$22:$D$42,3,FALSE)</f>
        <v>#N/A</v>
      </c>
      <c r="G1264" s="100" t="e">
        <f>VLOOKUP('Reported Performance Table'!B1264,'Master List'!$B$11:$D$19,3,FALSE)</f>
        <v>#N/A</v>
      </c>
      <c r="H1264" t="e">
        <f t="shared" si="19"/>
        <v>#N/A</v>
      </c>
      <c r="I1264" t="e">
        <f>IF(VLOOKUP('Reported Performance Table'!D1264,'Master List'!$B$45:$D$143,3,FALSE)="","No",VLOOKUP('Reported Performance Table'!D1264,'Master List'!$B$45:$D$143,3,FALSE))</f>
        <v>#N/A</v>
      </c>
      <c r="J1264" s="178" t="str">
        <f>IF('Reported Performance Table'!D1264="","",
  IF('Reported Performance Table'!E1264="Yes",
   IF('Reported Performance Table'!F1264="Premium","Premium_LUNA_CCT","LUNA_CCT"),
   IF('Reported Performance Table'!B1264="Outdoor Luminaires",
    IF(OR('Reported Performance Table'!D1264="Fuel Pump Canopy Luminaires",'Reported Performance Table'!D1264="Sports Lighting"),
     IF('Reported Performance Table'!F1264="Premium","Premium_Sports_and_Fuel_Pump_CCT", "Sports_and_Fuel_Pump_CCT"),
     IF('Reported Performance Table'!F1264="Premium","Premium_Outdoor_CCT","Outdoor_CCT")),
    IF('Reported Performance Table'!F1264="Premium","Premium_CCT","Reported_CCT"))))</f>
        <v/>
      </c>
      <c r="K1264" t="str">
        <f>IF('Reported Performance Table'!D1264="","",IF(J1264="LUNA_CCT",VLOOKUP('Reported Performance Table'!D1264,'Master List'!$B$45:$E$143,4,FALSE),"Reported_BUG"))</f>
        <v/>
      </c>
      <c r="L1264" t="str">
        <f>IF('Reported Performance Table'!D1264="","",IF(AND('Reported Performance Table'!$E1264="Yes",OR('Reported Performance Table'!$D1264='Master List'!$B$45,'Reported Performance Table'!$D1264='Master List'!$B$46,'Reported Performance Table'!$D1264='Master List'!$B$47,'Reported Performance Table'!$D1264='Master List'!$B$49,'Reported Performance Table'!$D1264='Master List'!$B$51,'Reported Performance Table'!$D1264='Master List'!$B$115,'Reported Performance Table'!$D1264='Master List'!$B$118,'Reported Performance Table'!$D1264='Master List'!$B$142)),"LUNA_Dimming","Dimming_Capability_and_Range"))</f>
        <v/>
      </c>
    </row>
    <row r="1265" spans="1:12" x14ac:dyDescent="0.25">
      <c r="A1265" s="54">
        <v>1272</v>
      </c>
      <c r="B1265" s="55"/>
      <c r="D1265" s="21" t="e">
        <f>VLOOKUP('Reported Performance Table'!C1265,'Master List'!$B$22:$C$41,2,FALSE)</f>
        <v>#N/A</v>
      </c>
      <c r="E1265" t="e">
        <f>VLOOKUP('Reported Performance Table'!D1265,'Master List'!$B$45:$C$143,2,FALSE)</f>
        <v>#N/A</v>
      </c>
      <c r="F1265" t="e">
        <f>VLOOKUP('Reported Performance Table'!C1265,'Master List'!$B$22:$D$42,3,FALSE)</f>
        <v>#N/A</v>
      </c>
      <c r="G1265" s="100" t="e">
        <f>VLOOKUP('Reported Performance Table'!B1265,'Master List'!$B$11:$D$19,3,FALSE)</f>
        <v>#N/A</v>
      </c>
      <c r="H1265" t="e">
        <f t="shared" si="19"/>
        <v>#N/A</v>
      </c>
      <c r="I1265" t="e">
        <f>IF(VLOOKUP('Reported Performance Table'!D1265,'Master List'!$B$45:$D$143,3,FALSE)="","No",VLOOKUP('Reported Performance Table'!D1265,'Master List'!$B$45:$D$143,3,FALSE))</f>
        <v>#N/A</v>
      </c>
      <c r="J1265" s="178" t="str">
        <f>IF('Reported Performance Table'!D1265="","",
  IF('Reported Performance Table'!E1265="Yes",
   IF('Reported Performance Table'!F1265="Premium","Premium_LUNA_CCT","LUNA_CCT"),
   IF('Reported Performance Table'!B1265="Outdoor Luminaires",
    IF(OR('Reported Performance Table'!D1265="Fuel Pump Canopy Luminaires",'Reported Performance Table'!D1265="Sports Lighting"),
     IF('Reported Performance Table'!F1265="Premium","Premium_Sports_and_Fuel_Pump_CCT", "Sports_and_Fuel_Pump_CCT"),
     IF('Reported Performance Table'!F1265="Premium","Premium_Outdoor_CCT","Outdoor_CCT")),
    IF('Reported Performance Table'!F1265="Premium","Premium_CCT","Reported_CCT"))))</f>
        <v/>
      </c>
      <c r="K1265" t="str">
        <f>IF('Reported Performance Table'!D1265="","",IF(J1265="LUNA_CCT",VLOOKUP('Reported Performance Table'!D1265,'Master List'!$B$45:$E$143,4,FALSE),"Reported_BUG"))</f>
        <v/>
      </c>
      <c r="L1265" t="str">
        <f>IF('Reported Performance Table'!D1265="","",IF(AND('Reported Performance Table'!$E1265="Yes",OR('Reported Performance Table'!$D1265='Master List'!$B$45,'Reported Performance Table'!$D1265='Master List'!$B$46,'Reported Performance Table'!$D1265='Master List'!$B$47,'Reported Performance Table'!$D1265='Master List'!$B$49,'Reported Performance Table'!$D1265='Master List'!$B$51,'Reported Performance Table'!$D1265='Master List'!$B$115,'Reported Performance Table'!$D1265='Master List'!$B$118,'Reported Performance Table'!$D1265='Master List'!$B$142)),"LUNA_Dimming","Dimming_Capability_and_Range"))</f>
        <v/>
      </c>
    </row>
    <row r="1266" spans="1:12" x14ac:dyDescent="0.25">
      <c r="A1266" s="54">
        <v>1273</v>
      </c>
      <c r="B1266" s="55"/>
      <c r="D1266" s="21" t="e">
        <f>VLOOKUP('Reported Performance Table'!C1266,'Master List'!$B$22:$C$41,2,FALSE)</f>
        <v>#N/A</v>
      </c>
      <c r="E1266" t="e">
        <f>VLOOKUP('Reported Performance Table'!D1266,'Master List'!$B$45:$C$143,2,FALSE)</f>
        <v>#N/A</v>
      </c>
      <c r="F1266" t="e">
        <f>VLOOKUP('Reported Performance Table'!C1266,'Master List'!$B$22:$D$42,3,FALSE)</f>
        <v>#N/A</v>
      </c>
      <c r="G1266" s="100" t="e">
        <f>VLOOKUP('Reported Performance Table'!B1266,'Master List'!$B$11:$D$19,3,FALSE)</f>
        <v>#N/A</v>
      </c>
      <c r="H1266" t="e">
        <f t="shared" si="19"/>
        <v>#N/A</v>
      </c>
      <c r="I1266" t="e">
        <f>IF(VLOOKUP('Reported Performance Table'!D1266,'Master List'!$B$45:$D$143,3,FALSE)="","No",VLOOKUP('Reported Performance Table'!D1266,'Master List'!$B$45:$D$143,3,FALSE))</f>
        <v>#N/A</v>
      </c>
      <c r="J1266" s="178" t="str">
        <f>IF('Reported Performance Table'!D1266="","",
  IF('Reported Performance Table'!E1266="Yes",
   IF('Reported Performance Table'!F1266="Premium","Premium_LUNA_CCT","LUNA_CCT"),
   IF('Reported Performance Table'!B1266="Outdoor Luminaires",
    IF(OR('Reported Performance Table'!D1266="Fuel Pump Canopy Luminaires",'Reported Performance Table'!D1266="Sports Lighting"),
     IF('Reported Performance Table'!F1266="Premium","Premium_Sports_and_Fuel_Pump_CCT", "Sports_and_Fuel_Pump_CCT"),
     IF('Reported Performance Table'!F1266="Premium","Premium_Outdoor_CCT","Outdoor_CCT")),
    IF('Reported Performance Table'!F1266="Premium","Premium_CCT","Reported_CCT"))))</f>
        <v/>
      </c>
      <c r="K1266" t="str">
        <f>IF('Reported Performance Table'!D1266="","",IF(J1266="LUNA_CCT",VLOOKUP('Reported Performance Table'!D1266,'Master List'!$B$45:$E$143,4,FALSE),"Reported_BUG"))</f>
        <v/>
      </c>
      <c r="L1266" t="str">
        <f>IF('Reported Performance Table'!D1266="","",IF(AND('Reported Performance Table'!$E1266="Yes",OR('Reported Performance Table'!$D1266='Master List'!$B$45,'Reported Performance Table'!$D1266='Master List'!$B$46,'Reported Performance Table'!$D1266='Master List'!$B$47,'Reported Performance Table'!$D1266='Master List'!$B$49,'Reported Performance Table'!$D1266='Master List'!$B$51,'Reported Performance Table'!$D1266='Master List'!$B$115,'Reported Performance Table'!$D1266='Master List'!$B$118,'Reported Performance Table'!$D1266='Master List'!$B$142)),"LUNA_Dimming","Dimming_Capability_and_Range"))</f>
        <v/>
      </c>
    </row>
    <row r="1267" spans="1:12" x14ac:dyDescent="0.25">
      <c r="A1267" s="54">
        <v>1274</v>
      </c>
      <c r="B1267" s="55"/>
      <c r="D1267" s="21" t="e">
        <f>VLOOKUP('Reported Performance Table'!C1267,'Master List'!$B$22:$C$41,2,FALSE)</f>
        <v>#N/A</v>
      </c>
      <c r="E1267" t="e">
        <f>VLOOKUP('Reported Performance Table'!D1267,'Master List'!$B$45:$C$143,2,FALSE)</f>
        <v>#N/A</v>
      </c>
      <c r="F1267" t="e">
        <f>VLOOKUP('Reported Performance Table'!C1267,'Master List'!$B$22:$D$42,3,FALSE)</f>
        <v>#N/A</v>
      </c>
      <c r="G1267" s="100" t="e">
        <f>VLOOKUP('Reported Performance Table'!B1267,'Master List'!$B$11:$D$19,3,FALSE)</f>
        <v>#N/A</v>
      </c>
      <c r="H1267" t="e">
        <f t="shared" si="19"/>
        <v>#N/A</v>
      </c>
      <c r="I1267" t="e">
        <f>IF(VLOOKUP('Reported Performance Table'!D1267,'Master List'!$B$45:$D$143,3,FALSE)="","No",VLOOKUP('Reported Performance Table'!D1267,'Master List'!$B$45:$D$143,3,FALSE))</f>
        <v>#N/A</v>
      </c>
      <c r="J1267" s="178" t="str">
        <f>IF('Reported Performance Table'!D1267="","",
  IF('Reported Performance Table'!E1267="Yes",
   IF('Reported Performance Table'!F1267="Premium","Premium_LUNA_CCT","LUNA_CCT"),
   IF('Reported Performance Table'!B1267="Outdoor Luminaires",
    IF(OR('Reported Performance Table'!D1267="Fuel Pump Canopy Luminaires",'Reported Performance Table'!D1267="Sports Lighting"),
     IF('Reported Performance Table'!F1267="Premium","Premium_Sports_and_Fuel_Pump_CCT", "Sports_and_Fuel_Pump_CCT"),
     IF('Reported Performance Table'!F1267="Premium","Premium_Outdoor_CCT","Outdoor_CCT")),
    IF('Reported Performance Table'!F1267="Premium","Premium_CCT","Reported_CCT"))))</f>
        <v/>
      </c>
      <c r="K1267" t="str">
        <f>IF('Reported Performance Table'!D1267="","",IF(J1267="LUNA_CCT",VLOOKUP('Reported Performance Table'!D1267,'Master List'!$B$45:$E$143,4,FALSE),"Reported_BUG"))</f>
        <v/>
      </c>
      <c r="L1267" t="str">
        <f>IF('Reported Performance Table'!D1267="","",IF(AND('Reported Performance Table'!$E1267="Yes",OR('Reported Performance Table'!$D1267='Master List'!$B$45,'Reported Performance Table'!$D1267='Master List'!$B$46,'Reported Performance Table'!$D1267='Master List'!$B$47,'Reported Performance Table'!$D1267='Master List'!$B$49,'Reported Performance Table'!$D1267='Master List'!$B$51,'Reported Performance Table'!$D1267='Master List'!$B$115,'Reported Performance Table'!$D1267='Master List'!$B$118,'Reported Performance Table'!$D1267='Master List'!$B$142)),"LUNA_Dimming","Dimming_Capability_and_Range"))</f>
        <v/>
      </c>
    </row>
    <row r="1268" spans="1:12" x14ac:dyDescent="0.25">
      <c r="A1268" s="54">
        <v>1275</v>
      </c>
      <c r="B1268" s="55"/>
      <c r="D1268" s="21" t="e">
        <f>VLOOKUP('Reported Performance Table'!C1268,'Master List'!$B$22:$C$41,2,FALSE)</f>
        <v>#N/A</v>
      </c>
      <c r="E1268" t="e">
        <f>VLOOKUP('Reported Performance Table'!D1268,'Master List'!$B$45:$C$143,2,FALSE)</f>
        <v>#N/A</v>
      </c>
      <c r="F1268" t="e">
        <f>VLOOKUP('Reported Performance Table'!C1268,'Master List'!$B$22:$D$42,3,FALSE)</f>
        <v>#N/A</v>
      </c>
      <c r="G1268" s="100" t="e">
        <f>VLOOKUP('Reported Performance Table'!B1268,'Master List'!$B$11:$D$19,3,FALSE)</f>
        <v>#N/A</v>
      </c>
      <c r="H1268" t="e">
        <f t="shared" si="19"/>
        <v>#N/A</v>
      </c>
      <c r="I1268" t="e">
        <f>IF(VLOOKUP('Reported Performance Table'!D1268,'Master List'!$B$45:$D$143,3,FALSE)="","No",VLOOKUP('Reported Performance Table'!D1268,'Master List'!$B$45:$D$143,3,FALSE))</f>
        <v>#N/A</v>
      </c>
      <c r="J1268" s="178" t="str">
        <f>IF('Reported Performance Table'!D1268="","",
  IF('Reported Performance Table'!E1268="Yes",
   IF('Reported Performance Table'!F1268="Premium","Premium_LUNA_CCT","LUNA_CCT"),
   IF('Reported Performance Table'!B1268="Outdoor Luminaires",
    IF(OR('Reported Performance Table'!D1268="Fuel Pump Canopy Luminaires",'Reported Performance Table'!D1268="Sports Lighting"),
     IF('Reported Performance Table'!F1268="Premium","Premium_Sports_and_Fuel_Pump_CCT", "Sports_and_Fuel_Pump_CCT"),
     IF('Reported Performance Table'!F1268="Premium","Premium_Outdoor_CCT","Outdoor_CCT")),
    IF('Reported Performance Table'!F1268="Premium","Premium_CCT","Reported_CCT"))))</f>
        <v/>
      </c>
      <c r="K1268" t="str">
        <f>IF('Reported Performance Table'!D1268="","",IF(J1268="LUNA_CCT",VLOOKUP('Reported Performance Table'!D1268,'Master List'!$B$45:$E$143,4,FALSE),"Reported_BUG"))</f>
        <v/>
      </c>
      <c r="L1268" t="str">
        <f>IF('Reported Performance Table'!D1268="","",IF(AND('Reported Performance Table'!$E1268="Yes",OR('Reported Performance Table'!$D1268='Master List'!$B$45,'Reported Performance Table'!$D1268='Master List'!$B$46,'Reported Performance Table'!$D1268='Master List'!$B$47,'Reported Performance Table'!$D1268='Master List'!$B$49,'Reported Performance Table'!$D1268='Master List'!$B$51,'Reported Performance Table'!$D1268='Master List'!$B$115,'Reported Performance Table'!$D1268='Master List'!$B$118,'Reported Performance Table'!$D1268='Master List'!$B$142)),"LUNA_Dimming","Dimming_Capability_and_Range"))</f>
        <v/>
      </c>
    </row>
    <row r="1269" spans="1:12" x14ac:dyDescent="0.25">
      <c r="A1269" s="54">
        <v>1276</v>
      </c>
      <c r="B1269" s="55"/>
      <c r="D1269" s="21" t="e">
        <f>VLOOKUP('Reported Performance Table'!C1269,'Master List'!$B$22:$C$41,2,FALSE)</f>
        <v>#N/A</v>
      </c>
      <c r="E1269" t="e">
        <f>VLOOKUP('Reported Performance Table'!D1269,'Master List'!$B$45:$C$143,2,FALSE)</f>
        <v>#N/A</v>
      </c>
      <c r="F1269" t="e">
        <f>VLOOKUP('Reported Performance Table'!C1269,'Master List'!$B$22:$D$42,3,FALSE)</f>
        <v>#N/A</v>
      </c>
      <c r="G1269" s="100" t="e">
        <f>VLOOKUP('Reported Performance Table'!B1269,'Master List'!$B$11:$D$19,3,FALSE)</f>
        <v>#N/A</v>
      </c>
      <c r="H1269" t="e">
        <f t="shared" si="19"/>
        <v>#N/A</v>
      </c>
      <c r="I1269" t="e">
        <f>IF(VLOOKUP('Reported Performance Table'!D1269,'Master List'!$B$45:$D$143,3,FALSE)="","No",VLOOKUP('Reported Performance Table'!D1269,'Master List'!$B$45:$D$143,3,FALSE))</f>
        <v>#N/A</v>
      </c>
      <c r="J1269" s="178" t="str">
        <f>IF('Reported Performance Table'!D1269="","",
  IF('Reported Performance Table'!E1269="Yes",
   IF('Reported Performance Table'!F1269="Premium","Premium_LUNA_CCT","LUNA_CCT"),
   IF('Reported Performance Table'!B1269="Outdoor Luminaires",
    IF(OR('Reported Performance Table'!D1269="Fuel Pump Canopy Luminaires",'Reported Performance Table'!D1269="Sports Lighting"),
     IF('Reported Performance Table'!F1269="Premium","Premium_Sports_and_Fuel_Pump_CCT", "Sports_and_Fuel_Pump_CCT"),
     IF('Reported Performance Table'!F1269="Premium","Premium_Outdoor_CCT","Outdoor_CCT")),
    IF('Reported Performance Table'!F1269="Premium","Premium_CCT","Reported_CCT"))))</f>
        <v/>
      </c>
      <c r="K1269" t="str">
        <f>IF('Reported Performance Table'!D1269="","",IF(J1269="LUNA_CCT",VLOOKUP('Reported Performance Table'!D1269,'Master List'!$B$45:$E$143,4,FALSE),"Reported_BUG"))</f>
        <v/>
      </c>
      <c r="L1269" t="str">
        <f>IF('Reported Performance Table'!D1269="","",IF(AND('Reported Performance Table'!$E1269="Yes",OR('Reported Performance Table'!$D1269='Master List'!$B$45,'Reported Performance Table'!$D1269='Master List'!$B$46,'Reported Performance Table'!$D1269='Master List'!$B$47,'Reported Performance Table'!$D1269='Master List'!$B$49,'Reported Performance Table'!$D1269='Master List'!$B$51,'Reported Performance Table'!$D1269='Master List'!$B$115,'Reported Performance Table'!$D1269='Master List'!$B$118,'Reported Performance Table'!$D1269='Master List'!$B$142)),"LUNA_Dimming","Dimming_Capability_and_Range"))</f>
        <v/>
      </c>
    </row>
    <row r="1270" spans="1:12" x14ac:dyDescent="0.25">
      <c r="A1270" s="54">
        <v>1277</v>
      </c>
      <c r="B1270" s="55"/>
      <c r="D1270" s="21" t="e">
        <f>VLOOKUP('Reported Performance Table'!C1270,'Master List'!$B$22:$C$41,2,FALSE)</f>
        <v>#N/A</v>
      </c>
      <c r="E1270" t="e">
        <f>VLOOKUP('Reported Performance Table'!D1270,'Master List'!$B$45:$C$143,2,FALSE)</f>
        <v>#N/A</v>
      </c>
      <c r="F1270" t="e">
        <f>VLOOKUP('Reported Performance Table'!C1270,'Master List'!$B$22:$D$42,3,FALSE)</f>
        <v>#N/A</v>
      </c>
      <c r="G1270" s="100" t="e">
        <f>VLOOKUP('Reported Performance Table'!B1270,'Master List'!$B$11:$D$19,3,FALSE)</f>
        <v>#N/A</v>
      </c>
      <c r="H1270" t="e">
        <f t="shared" si="19"/>
        <v>#N/A</v>
      </c>
      <c r="I1270" t="e">
        <f>IF(VLOOKUP('Reported Performance Table'!D1270,'Master List'!$B$45:$D$143,3,FALSE)="","No",VLOOKUP('Reported Performance Table'!D1270,'Master List'!$B$45:$D$143,3,FALSE))</f>
        <v>#N/A</v>
      </c>
      <c r="J1270" s="178" t="str">
        <f>IF('Reported Performance Table'!D1270="","",
  IF('Reported Performance Table'!E1270="Yes",
   IF('Reported Performance Table'!F1270="Premium","Premium_LUNA_CCT","LUNA_CCT"),
   IF('Reported Performance Table'!B1270="Outdoor Luminaires",
    IF(OR('Reported Performance Table'!D1270="Fuel Pump Canopy Luminaires",'Reported Performance Table'!D1270="Sports Lighting"),
     IF('Reported Performance Table'!F1270="Premium","Premium_Sports_and_Fuel_Pump_CCT", "Sports_and_Fuel_Pump_CCT"),
     IF('Reported Performance Table'!F1270="Premium","Premium_Outdoor_CCT","Outdoor_CCT")),
    IF('Reported Performance Table'!F1270="Premium","Premium_CCT","Reported_CCT"))))</f>
        <v/>
      </c>
      <c r="K1270" t="str">
        <f>IF('Reported Performance Table'!D1270="","",IF(J1270="LUNA_CCT",VLOOKUP('Reported Performance Table'!D1270,'Master List'!$B$45:$E$143,4,FALSE),"Reported_BUG"))</f>
        <v/>
      </c>
      <c r="L1270" t="str">
        <f>IF('Reported Performance Table'!D1270="","",IF(AND('Reported Performance Table'!$E1270="Yes",OR('Reported Performance Table'!$D1270='Master List'!$B$45,'Reported Performance Table'!$D1270='Master List'!$B$46,'Reported Performance Table'!$D1270='Master List'!$B$47,'Reported Performance Table'!$D1270='Master List'!$B$49,'Reported Performance Table'!$D1270='Master List'!$B$51,'Reported Performance Table'!$D1270='Master List'!$B$115,'Reported Performance Table'!$D1270='Master List'!$B$118,'Reported Performance Table'!$D1270='Master List'!$B$142)),"LUNA_Dimming","Dimming_Capability_and_Range"))</f>
        <v/>
      </c>
    </row>
    <row r="1271" spans="1:12" x14ac:dyDescent="0.25">
      <c r="A1271" s="54">
        <v>1278</v>
      </c>
      <c r="B1271" s="55"/>
      <c r="D1271" s="21" t="e">
        <f>VLOOKUP('Reported Performance Table'!C1271,'Master List'!$B$22:$C$41,2,FALSE)</f>
        <v>#N/A</v>
      </c>
      <c r="E1271" t="e">
        <f>VLOOKUP('Reported Performance Table'!D1271,'Master List'!$B$45:$C$143,2,FALSE)</f>
        <v>#N/A</v>
      </c>
      <c r="F1271" t="e">
        <f>VLOOKUP('Reported Performance Table'!C1271,'Master List'!$B$22:$D$42,3,FALSE)</f>
        <v>#N/A</v>
      </c>
      <c r="G1271" s="100" t="e">
        <f>VLOOKUP('Reported Performance Table'!B1271,'Master List'!$B$11:$D$19,3,FALSE)</f>
        <v>#N/A</v>
      </c>
      <c r="H1271" t="e">
        <f t="shared" si="19"/>
        <v>#N/A</v>
      </c>
      <c r="I1271" t="e">
        <f>IF(VLOOKUP('Reported Performance Table'!D1271,'Master List'!$B$45:$D$143,3,FALSE)="","No",VLOOKUP('Reported Performance Table'!D1271,'Master List'!$B$45:$D$143,3,FALSE))</f>
        <v>#N/A</v>
      </c>
      <c r="J1271" s="178" t="str">
        <f>IF('Reported Performance Table'!D1271="","",
  IF('Reported Performance Table'!E1271="Yes",
   IF('Reported Performance Table'!F1271="Premium","Premium_LUNA_CCT","LUNA_CCT"),
   IF('Reported Performance Table'!B1271="Outdoor Luminaires",
    IF(OR('Reported Performance Table'!D1271="Fuel Pump Canopy Luminaires",'Reported Performance Table'!D1271="Sports Lighting"),
     IF('Reported Performance Table'!F1271="Premium","Premium_Sports_and_Fuel_Pump_CCT", "Sports_and_Fuel_Pump_CCT"),
     IF('Reported Performance Table'!F1271="Premium","Premium_Outdoor_CCT","Outdoor_CCT")),
    IF('Reported Performance Table'!F1271="Premium","Premium_CCT","Reported_CCT"))))</f>
        <v/>
      </c>
      <c r="K1271" t="str">
        <f>IF('Reported Performance Table'!D1271="","",IF(J1271="LUNA_CCT",VLOOKUP('Reported Performance Table'!D1271,'Master List'!$B$45:$E$143,4,FALSE),"Reported_BUG"))</f>
        <v/>
      </c>
      <c r="L1271" t="str">
        <f>IF('Reported Performance Table'!D1271="","",IF(AND('Reported Performance Table'!$E1271="Yes",OR('Reported Performance Table'!$D1271='Master List'!$B$45,'Reported Performance Table'!$D1271='Master List'!$B$46,'Reported Performance Table'!$D1271='Master List'!$B$47,'Reported Performance Table'!$D1271='Master List'!$B$49,'Reported Performance Table'!$D1271='Master List'!$B$51,'Reported Performance Table'!$D1271='Master List'!$B$115,'Reported Performance Table'!$D1271='Master List'!$B$118,'Reported Performance Table'!$D1271='Master List'!$B$142)),"LUNA_Dimming","Dimming_Capability_and_Range"))</f>
        <v/>
      </c>
    </row>
    <row r="1272" spans="1:12" x14ac:dyDescent="0.25">
      <c r="A1272" s="54">
        <v>1279</v>
      </c>
      <c r="B1272" s="55"/>
      <c r="D1272" s="21" t="e">
        <f>VLOOKUP('Reported Performance Table'!C1272,'Master List'!$B$22:$C$41,2,FALSE)</f>
        <v>#N/A</v>
      </c>
      <c r="E1272" t="e">
        <f>VLOOKUP('Reported Performance Table'!D1272,'Master List'!$B$45:$C$143,2,FALSE)</f>
        <v>#N/A</v>
      </c>
      <c r="F1272" t="e">
        <f>VLOOKUP('Reported Performance Table'!C1272,'Master List'!$B$22:$D$42,3,FALSE)</f>
        <v>#N/A</v>
      </c>
      <c r="G1272" s="100" t="e">
        <f>VLOOKUP('Reported Performance Table'!B1272,'Master List'!$B$11:$D$19,3,FALSE)</f>
        <v>#N/A</v>
      </c>
      <c r="H1272" t="e">
        <f t="shared" si="19"/>
        <v>#N/A</v>
      </c>
      <c r="I1272" t="e">
        <f>IF(VLOOKUP('Reported Performance Table'!D1272,'Master List'!$B$45:$D$143,3,FALSE)="","No",VLOOKUP('Reported Performance Table'!D1272,'Master List'!$B$45:$D$143,3,FALSE))</f>
        <v>#N/A</v>
      </c>
      <c r="J1272" s="178" t="str">
        <f>IF('Reported Performance Table'!D1272="","",
  IF('Reported Performance Table'!E1272="Yes",
   IF('Reported Performance Table'!F1272="Premium","Premium_LUNA_CCT","LUNA_CCT"),
   IF('Reported Performance Table'!B1272="Outdoor Luminaires",
    IF(OR('Reported Performance Table'!D1272="Fuel Pump Canopy Luminaires",'Reported Performance Table'!D1272="Sports Lighting"),
     IF('Reported Performance Table'!F1272="Premium","Premium_Sports_and_Fuel_Pump_CCT", "Sports_and_Fuel_Pump_CCT"),
     IF('Reported Performance Table'!F1272="Premium","Premium_Outdoor_CCT","Outdoor_CCT")),
    IF('Reported Performance Table'!F1272="Premium","Premium_CCT","Reported_CCT"))))</f>
        <v/>
      </c>
      <c r="K1272" t="str">
        <f>IF('Reported Performance Table'!D1272="","",IF(J1272="LUNA_CCT",VLOOKUP('Reported Performance Table'!D1272,'Master List'!$B$45:$E$143,4,FALSE),"Reported_BUG"))</f>
        <v/>
      </c>
      <c r="L1272" t="str">
        <f>IF('Reported Performance Table'!D1272="","",IF(AND('Reported Performance Table'!$E1272="Yes",OR('Reported Performance Table'!$D1272='Master List'!$B$45,'Reported Performance Table'!$D1272='Master List'!$B$46,'Reported Performance Table'!$D1272='Master List'!$B$47,'Reported Performance Table'!$D1272='Master List'!$B$49,'Reported Performance Table'!$D1272='Master List'!$B$51,'Reported Performance Table'!$D1272='Master List'!$B$115,'Reported Performance Table'!$D1272='Master List'!$B$118,'Reported Performance Table'!$D1272='Master List'!$B$142)),"LUNA_Dimming","Dimming_Capability_and_Range"))</f>
        <v/>
      </c>
    </row>
    <row r="1273" spans="1:12" x14ac:dyDescent="0.25">
      <c r="A1273" s="54">
        <v>1280</v>
      </c>
      <c r="B1273" s="55"/>
      <c r="D1273" s="21" t="e">
        <f>VLOOKUP('Reported Performance Table'!C1273,'Master List'!$B$22:$C$41,2,FALSE)</f>
        <v>#N/A</v>
      </c>
      <c r="E1273" t="e">
        <f>VLOOKUP('Reported Performance Table'!D1273,'Master List'!$B$45:$C$143,2,FALSE)</f>
        <v>#N/A</v>
      </c>
      <c r="F1273" t="e">
        <f>VLOOKUP('Reported Performance Table'!C1273,'Master List'!$B$22:$D$42,3,FALSE)</f>
        <v>#N/A</v>
      </c>
      <c r="G1273" s="100" t="e">
        <f>VLOOKUP('Reported Performance Table'!B1273,'Master List'!$B$11:$D$19,3,FALSE)</f>
        <v>#N/A</v>
      </c>
      <c r="H1273" t="e">
        <f t="shared" si="19"/>
        <v>#N/A</v>
      </c>
      <c r="I1273" t="e">
        <f>IF(VLOOKUP('Reported Performance Table'!D1273,'Master List'!$B$45:$D$143,3,FALSE)="","No",VLOOKUP('Reported Performance Table'!D1273,'Master List'!$B$45:$D$143,3,FALSE))</f>
        <v>#N/A</v>
      </c>
      <c r="J1273" s="178" t="str">
        <f>IF('Reported Performance Table'!D1273="","",
  IF('Reported Performance Table'!E1273="Yes",
   IF('Reported Performance Table'!F1273="Premium","Premium_LUNA_CCT","LUNA_CCT"),
   IF('Reported Performance Table'!B1273="Outdoor Luminaires",
    IF(OR('Reported Performance Table'!D1273="Fuel Pump Canopy Luminaires",'Reported Performance Table'!D1273="Sports Lighting"),
     IF('Reported Performance Table'!F1273="Premium","Premium_Sports_and_Fuel_Pump_CCT", "Sports_and_Fuel_Pump_CCT"),
     IF('Reported Performance Table'!F1273="Premium","Premium_Outdoor_CCT","Outdoor_CCT")),
    IF('Reported Performance Table'!F1273="Premium","Premium_CCT","Reported_CCT"))))</f>
        <v/>
      </c>
      <c r="K1273" t="str">
        <f>IF('Reported Performance Table'!D1273="","",IF(J1273="LUNA_CCT",VLOOKUP('Reported Performance Table'!D1273,'Master List'!$B$45:$E$143,4,FALSE),"Reported_BUG"))</f>
        <v/>
      </c>
      <c r="L1273" t="str">
        <f>IF('Reported Performance Table'!D1273="","",IF(AND('Reported Performance Table'!$E1273="Yes",OR('Reported Performance Table'!$D1273='Master List'!$B$45,'Reported Performance Table'!$D1273='Master List'!$B$46,'Reported Performance Table'!$D1273='Master List'!$B$47,'Reported Performance Table'!$D1273='Master List'!$B$49,'Reported Performance Table'!$D1273='Master List'!$B$51,'Reported Performance Table'!$D1273='Master List'!$B$115,'Reported Performance Table'!$D1273='Master List'!$B$118,'Reported Performance Table'!$D1273='Master List'!$B$142)),"LUNA_Dimming","Dimming_Capability_and_Range"))</f>
        <v/>
      </c>
    </row>
    <row r="1274" spans="1:12" x14ac:dyDescent="0.25">
      <c r="A1274" s="54">
        <v>1281</v>
      </c>
      <c r="B1274" s="55"/>
      <c r="D1274" s="21" t="e">
        <f>VLOOKUP('Reported Performance Table'!C1274,'Master List'!$B$22:$C$41,2,FALSE)</f>
        <v>#N/A</v>
      </c>
      <c r="E1274" t="e">
        <f>VLOOKUP('Reported Performance Table'!D1274,'Master List'!$B$45:$C$143,2,FALSE)</f>
        <v>#N/A</v>
      </c>
      <c r="F1274" t="e">
        <f>VLOOKUP('Reported Performance Table'!C1274,'Master List'!$B$22:$D$42,3,FALSE)</f>
        <v>#N/A</v>
      </c>
      <c r="G1274" s="100" t="e">
        <f>VLOOKUP('Reported Performance Table'!B1274,'Master List'!$B$11:$D$19,3,FALSE)</f>
        <v>#N/A</v>
      </c>
      <c r="H1274" t="e">
        <f t="shared" si="19"/>
        <v>#N/A</v>
      </c>
      <c r="I1274" t="e">
        <f>IF(VLOOKUP('Reported Performance Table'!D1274,'Master List'!$B$45:$D$143,3,FALSE)="","No",VLOOKUP('Reported Performance Table'!D1274,'Master List'!$B$45:$D$143,3,FALSE))</f>
        <v>#N/A</v>
      </c>
      <c r="J1274" s="178" t="str">
        <f>IF('Reported Performance Table'!D1274="","",
  IF('Reported Performance Table'!E1274="Yes",
   IF('Reported Performance Table'!F1274="Premium","Premium_LUNA_CCT","LUNA_CCT"),
   IF('Reported Performance Table'!B1274="Outdoor Luminaires",
    IF(OR('Reported Performance Table'!D1274="Fuel Pump Canopy Luminaires",'Reported Performance Table'!D1274="Sports Lighting"),
     IF('Reported Performance Table'!F1274="Premium","Premium_Sports_and_Fuel_Pump_CCT", "Sports_and_Fuel_Pump_CCT"),
     IF('Reported Performance Table'!F1274="Premium","Premium_Outdoor_CCT","Outdoor_CCT")),
    IF('Reported Performance Table'!F1274="Premium","Premium_CCT","Reported_CCT"))))</f>
        <v/>
      </c>
      <c r="K1274" t="str">
        <f>IF('Reported Performance Table'!D1274="","",IF(J1274="LUNA_CCT",VLOOKUP('Reported Performance Table'!D1274,'Master List'!$B$45:$E$143,4,FALSE),"Reported_BUG"))</f>
        <v/>
      </c>
      <c r="L1274" t="str">
        <f>IF('Reported Performance Table'!D1274="","",IF(AND('Reported Performance Table'!$E1274="Yes",OR('Reported Performance Table'!$D1274='Master List'!$B$45,'Reported Performance Table'!$D1274='Master List'!$B$46,'Reported Performance Table'!$D1274='Master List'!$B$47,'Reported Performance Table'!$D1274='Master List'!$B$49,'Reported Performance Table'!$D1274='Master List'!$B$51,'Reported Performance Table'!$D1274='Master List'!$B$115,'Reported Performance Table'!$D1274='Master List'!$B$118,'Reported Performance Table'!$D1274='Master List'!$B$142)),"LUNA_Dimming","Dimming_Capability_and_Range"))</f>
        <v/>
      </c>
    </row>
    <row r="1275" spans="1:12" x14ac:dyDescent="0.25">
      <c r="A1275" s="54">
        <v>1282</v>
      </c>
      <c r="B1275" s="55"/>
      <c r="D1275" s="21" t="e">
        <f>VLOOKUP('Reported Performance Table'!C1275,'Master List'!$B$22:$C$41,2,FALSE)</f>
        <v>#N/A</v>
      </c>
      <c r="E1275" t="e">
        <f>VLOOKUP('Reported Performance Table'!D1275,'Master List'!$B$45:$C$143,2,FALSE)</f>
        <v>#N/A</v>
      </c>
      <c r="F1275" t="e">
        <f>VLOOKUP('Reported Performance Table'!C1275,'Master List'!$B$22:$D$42,3,FALSE)</f>
        <v>#N/A</v>
      </c>
      <c r="G1275" s="100" t="e">
        <f>VLOOKUP('Reported Performance Table'!B1275,'Master List'!$B$11:$D$19,3,FALSE)</f>
        <v>#N/A</v>
      </c>
      <c r="H1275" t="e">
        <f t="shared" si="19"/>
        <v>#N/A</v>
      </c>
      <c r="I1275" t="e">
        <f>IF(VLOOKUP('Reported Performance Table'!D1275,'Master List'!$B$45:$D$143,3,FALSE)="","No",VLOOKUP('Reported Performance Table'!D1275,'Master List'!$B$45:$D$143,3,FALSE))</f>
        <v>#N/A</v>
      </c>
      <c r="J1275" s="178" t="str">
        <f>IF('Reported Performance Table'!D1275="","",
  IF('Reported Performance Table'!E1275="Yes",
   IF('Reported Performance Table'!F1275="Premium","Premium_LUNA_CCT","LUNA_CCT"),
   IF('Reported Performance Table'!B1275="Outdoor Luminaires",
    IF(OR('Reported Performance Table'!D1275="Fuel Pump Canopy Luminaires",'Reported Performance Table'!D1275="Sports Lighting"),
     IF('Reported Performance Table'!F1275="Premium","Premium_Sports_and_Fuel_Pump_CCT", "Sports_and_Fuel_Pump_CCT"),
     IF('Reported Performance Table'!F1275="Premium","Premium_Outdoor_CCT","Outdoor_CCT")),
    IF('Reported Performance Table'!F1275="Premium","Premium_CCT","Reported_CCT"))))</f>
        <v/>
      </c>
      <c r="K1275" t="str">
        <f>IF('Reported Performance Table'!D1275="","",IF(J1275="LUNA_CCT",VLOOKUP('Reported Performance Table'!D1275,'Master List'!$B$45:$E$143,4,FALSE),"Reported_BUG"))</f>
        <v/>
      </c>
      <c r="L1275" t="str">
        <f>IF('Reported Performance Table'!D1275="","",IF(AND('Reported Performance Table'!$E1275="Yes",OR('Reported Performance Table'!$D1275='Master List'!$B$45,'Reported Performance Table'!$D1275='Master List'!$B$46,'Reported Performance Table'!$D1275='Master List'!$B$47,'Reported Performance Table'!$D1275='Master List'!$B$49,'Reported Performance Table'!$D1275='Master List'!$B$51,'Reported Performance Table'!$D1275='Master List'!$B$115,'Reported Performance Table'!$D1275='Master List'!$B$118,'Reported Performance Table'!$D1275='Master List'!$B$142)),"LUNA_Dimming","Dimming_Capability_and_Range"))</f>
        <v/>
      </c>
    </row>
    <row r="1276" spans="1:12" x14ac:dyDescent="0.25">
      <c r="A1276" s="54">
        <v>1283</v>
      </c>
      <c r="B1276" s="55"/>
      <c r="D1276" s="21" t="e">
        <f>VLOOKUP('Reported Performance Table'!C1276,'Master List'!$B$22:$C$41,2,FALSE)</f>
        <v>#N/A</v>
      </c>
      <c r="E1276" t="e">
        <f>VLOOKUP('Reported Performance Table'!D1276,'Master List'!$B$45:$C$143,2,FALSE)</f>
        <v>#N/A</v>
      </c>
      <c r="F1276" t="e">
        <f>VLOOKUP('Reported Performance Table'!C1276,'Master List'!$B$22:$D$42,3,FALSE)</f>
        <v>#N/A</v>
      </c>
      <c r="G1276" s="100" t="e">
        <f>VLOOKUP('Reported Performance Table'!B1276,'Master List'!$B$11:$D$19,3,FALSE)</f>
        <v>#N/A</v>
      </c>
      <c r="H1276" t="e">
        <f t="shared" si="19"/>
        <v>#N/A</v>
      </c>
      <c r="I1276" t="e">
        <f>IF(VLOOKUP('Reported Performance Table'!D1276,'Master List'!$B$45:$D$143,3,FALSE)="","No",VLOOKUP('Reported Performance Table'!D1276,'Master List'!$B$45:$D$143,3,FALSE))</f>
        <v>#N/A</v>
      </c>
      <c r="J1276" s="178" t="str">
        <f>IF('Reported Performance Table'!D1276="","",
  IF('Reported Performance Table'!E1276="Yes",
   IF('Reported Performance Table'!F1276="Premium","Premium_LUNA_CCT","LUNA_CCT"),
   IF('Reported Performance Table'!B1276="Outdoor Luminaires",
    IF(OR('Reported Performance Table'!D1276="Fuel Pump Canopy Luminaires",'Reported Performance Table'!D1276="Sports Lighting"),
     IF('Reported Performance Table'!F1276="Premium","Premium_Sports_and_Fuel_Pump_CCT", "Sports_and_Fuel_Pump_CCT"),
     IF('Reported Performance Table'!F1276="Premium","Premium_Outdoor_CCT","Outdoor_CCT")),
    IF('Reported Performance Table'!F1276="Premium","Premium_CCT","Reported_CCT"))))</f>
        <v/>
      </c>
      <c r="K1276" t="str">
        <f>IF('Reported Performance Table'!D1276="","",IF(J1276="LUNA_CCT",VLOOKUP('Reported Performance Table'!D1276,'Master List'!$B$45:$E$143,4,FALSE),"Reported_BUG"))</f>
        <v/>
      </c>
      <c r="L1276" t="str">
        <f>IF('Reported Performance Table'!D1276="","",IF(AND('Reported Performance Table'!$E1276="Yes",OR('Reported Performance Table'!$D1276='Master List'!$B$45,'Reported Performance Table'!$D1276='Master List'!$B$46,'Reported Performance Table'!$D1276='Master List'!$B$47,'Reported Performance Table'!$D1276='Master List'!$B$49,'Reported Performance Table'!$D1276='Master List'!$B$51,'Reported Performance Table'!$D1276='Master List'!$B$115,'Reported Performance Table'!$D1276='Master List'!$B$118,'Reported Performance Table'!$D1276='Master List'!$B$142)),"LUNA_Dimming","Dimming_Capability_and_Range"))</f>
        <v/>
      </c>
    </row>
    <row r="1277" spans="1:12" x14ac:dyDescent="0.25">
      <c r="A1277" s="54">
        <v>1284</v>
      </c>
      <c r="B1277" s="55"/>
      <c r="D1277" s="21" t="e">
        <f>VLOOKUP('Reported Performance Table'!C1277,'Master List'!$B$22:$C$41,2,FALSE)</f>
        <v>#N/A</v>
      </c>
      <c r="E1277" t="e">
        <f>VLOOKUP('Reported Performance Table'!D1277,'Master List'!$B$45:$C$143,2,FALSE)</f>
        <v>#N/A</v>
      </c>
      <c r="F1277" t="e">
        <f>VLOOKUP('Reported Performance Table'!C1277,'Master List'!$B$22:$D$42,3,FALSE)</f>
        <v>#N/A</v>
      </c>
      <c r="G1277" s="100" t="e">
        <f>VLOOKUP('Reported Performance Table'!B1277,'Master List'!$B$11:$D$19,3,FALSE)</f>
        <v>#N/A</v>
      </c>
      <c r="H1277" t="e">
        <f t="shared" si="19"/>
        <v>#N/A</v>
      </c>
      <c r="I1277" t="e">
        <f>IF(VLOOKUP('Reported Performance Table'!D1277,'Master List'!$B$45:$D$143,3,FALSE)="","No",VLOOKUP('Reported Performance Table'!D1277,'Master List'!$B$45:$D$143,3,FALSE))</f>
        <v>#N/A</v>
      </c>
      <c r="J1277" s="178" t="str">
        <f>IF('Reported Performance Table'!D1277="","",
  IF('Reported Performance Table'!E1277="Yes",
   IF('Reported Performance Table'!F1277="Premium","Premium_LUNA_CCT","LUNA_CCT"),
   IF('Reported Performance Table'!B1277="Outdoor Luminaires",
    IF(OR('Reported Performance Table'!D1277="Fuel Pump Canopy Luminaires",'Reported Performance Table'!D1277="Sports Lighting"),
     IF('Reported Performance Table'!F1277="Premium","Premium_Sports_and_Fuel_Pump_CCT", "Sports_and_Fuel_Pump_CCT"),
     IF('Reported Performance Table'!F1277="Premium","Premium_Outdoor_CCT","Outdoor_CCT")),
    IF('Reported Performance Table'!F1277="Premium","Premium_CCT","Reported_CCT"))))</f>
        <v/>
      </c>
      <c r="K1277" t="str">
        <f>IF('Reported Performance Table'!D1277="","",IF(J1277="LUNA_CCT",VLOOKUP('Reported Performance Table'!D1277,'Master List'!$B$45:$E$143,4,FALSE),"Reported_BUG"))</f>
        <v/>
      </c>
      <c r="L1277" t="str">
        <f>IF('Reported Performance Table'!D1277="","",IF(AND('Reported Performance Table'!$E1277="Yes",OR('Reported Performance Table'!$D1277='Master List'!$B$45,'Reported Performance Table'!$D1277='Master List'!$B$46,'Reported Performance Table'!$D1277='Master List'!$B$47,'Reported Performance Table'!$D1277='Master List'!$B$49,'Reported Performance Table'!$D1277='Master List'!$B$51,'Reported Performance Table'!$D1277='Master List'!$B$115,'Reported Performance Table'!$D1277='Master List'!$B$118,'Reported Performance Table'!$D1277='Master List'!$B$142)),"LUNA_Dimming","Dimming_Capability_and_Range"))</f>
        <v/>
      </c>
    </row>
    <row r="1278" spans="1:12" x14ac:dyDescent="0.25">
      <c r="A1278" s="54">
        <v>1285</v>
      </c>
      <c r="B1278" s="55"/>
      <c r="D1278" s="21" t="e">
        <f>VLOOKUP('Reported Performance Table'!C1278,'Master List'!$B$22:$C$41,2,FALSE)</f>
        <v>#N/A</v>
      </c>
      <c r="E1278" t="e">
        <f>VLOOKUP('Reported Performance Table'!D1278,'Master List'!$B$45:$C$143,2,FALSE)</f>
        <v>#N/A</v>
      </c>
      <c r="F1278" t="e">
        <f>VLOOKUP('Reported Performance Table'!C1278,'Master List'!$B$22:$D$42,3,FALSE)</f>
        <v>#N/A</v>
      </c>
      <c r="G1278" s="100" t="e">
        <f>VLOOKUP('Reported Performance Table'!B1278,'Master List'!$B$11:$D$19,3,FALSE)</f>
        <v>#N/A</v>
      </c>
      <c r="H1278" t="e">
        <f t="shared" si="19"/>
        <v>#N/A</v>
      </c>
      <c r="I1278" t="e">
        <f>IF(VLOOKUP('Reported Performance Table'!D1278,'Master List'!$B$45:$D$143,3,FALSE)="","No",VLOOKUP('Reported Performance Table'!D1278,'Master List'!$B$45:$D$143,3,FALSE))</f>
        <v>#N/A</v>
      </c>
      <c r="J1278" s="178" t="str">
        <f>IF('Reported Performance Table'!D1278="","",
  IF('Reported Performance Table'!E1278="Yes",
   IF('Reported Performance Table'!F1278="Premium","Premium_LUNA_CCT","LUNA_CCT"),
   IF('Reported Performance Table'!B1278="Outdoor Luminaires",
    IF(OR('Reported Performance Table'!D1278="Fuel Pump Canopy Luminaires",'Reported Performance Table'!D1278="Sports Lighting"),
     IF('Reported Performance Table'!F1278="Premium","Premium_Sports_and_Fuel_Pump_CCT", "Sports_and_Fuel_Pump_CCT"),
     IF('Reported Performance Table'!F1278="Premium","Premium_Outdoor_CCT","Outdoor_CCT")),
    IF('Reported Performance Table'!F1278="Premium","Premium_CCT","Reported_CCT"))))</f>
        <v/>
      </c>
      <c r="K1278" t="str">
        <f>IF('Reported Performance Table'!D1278="","",IF(J1278="LUNA_CCT",VLOOKUP('Reported Performance Table'!D1278,'Master List'!$B$45:$E$143,4,FALSE),"Reported_BUG"))</f>
        <v/>
      </c>
      <c r="L1278" t="str">
        <f>IF('Reported Performance Table'!D1278="","",IF(AND('Reported Performance Table'!$E1278="Yes",OR('Reported Performance Table'!$D1278='Master List'!$B$45,'Reported Performance Table'!$D1278='Master List'!$B$46,'Reported Performance Table'!$D1278='Master List'!$B$47,'Reported Performance Table'!$D1278='Master List'!$B$49,'Reported Performance Table'!$D1278='Master List'!$B$51,'Reported Performance Table'!$D1278='Master List'!$B$115,'Reported Performance Table'!$D1278='Master List'!$B$118,'Reported Performance Table'!$D1278='Master List'!$B$142)),"LUNA_Dimming","Dimming_Capability_and_Range"))</f>
        <v/>
      </c>
    </row>
    <row r="1279" spans="1:12" x14ac:dyDescent="0.25">
      <c r="A1279" s="54">
        <v>1286</v>
      </c>
      <c r="B1279" s="55"/>
      <c r="D1279" s="21" t="e">
        <f>VLOOKUP('Reported Performance Table'!C1279,'Master List'!$B$22:$C$41,2,FALSE)</f>
        <v>#N/A</v>
      </c>
      <c r="E1279" t="e">
        <f>VLOOKUP('Reported Performance Table'!D1279,'Master List'!$B$45:$C$143,2,FALSE)</f>
        <v>#N/A</v>
      </c>
      <c r="F1279" t="e">
        <f>VLOOKUP('Reported Performance Table'!C1279,'Master List'!$B$22:$D$42,3,FALSE)</f>
        <v>#N/A</v>
      </c>
      <c r="G1279" s="100" t="e">
        <f>VLOOKUP('Reported Performance Table'!B1279,'Master List'!$B$11:$D$19,3,FALSE)</f>
        <v>#N/A</v>
      </c>
      <c r="H1279" t="e">
        <f t="shared" si="19"/>
        <v>#N/A</v>
      </c>
      <c r="I1279" t="e">
        <f>IF(VLOOKUP('Reported Performance Table'!D1279,'Master List'!$B$45:$D$143,3,FALSE)="","No",VLOOKUP('Reported Performance Table'!D1279,'Master List'!$B$45:$D$143,3,FALSE))</f>
        <v>#N/A</v>
      </c>
      <c r="J1279" s="178" t="str">
        <f>IF('Reported Performance Table'!D1279="","",
  IF('Reported Performance Table'!E1279="Yes",
   IF('Reported Performance Table'!F1279="Premium","Premium_LUNA_CCT","LUNA_CCT"),
   IF('Reported Performance Table'!B1279="Outdoor Luminaires",
    IF(OR('Reported Performance Table'!D1279="Fuel Pump Canopy Luminaires",'Reported Performance Table'!D1279="Sports Lighting"),
     IF('Reported Performance Table'!F1279="Premium","Premium_Sports_and_Fuel_Pump_CCT", "Sports_and_Fuel_Pump_CCT"),
     IF('Reported Performance Table'!F1279="Premium","Premium_Outdoor_CCT","Outdoor_CCT")),
    IF('Reported Performance Table'!F1279="Premium","Premium_CCT","Reported_CCT"))))</f>
        <v/>
      </c>
      <c r="K1279" t="str">
        <f>IF('Reported Performance Table'!D1279="","",IF(J1279="LUNA_CCT",VLOOKUP('Reported Performance Table'!D1279,'Master List'!$B$45:$E$143,4,FALSE),"Reported_BUG"))</f>
        <v/>
      </c>
      <c r="L1279" t="str">
        <f>IF('Reported Performance Table'!D1279="","",IF(AND('Reported Performance Table'!$E1279="Yes",OR('Reported Performance Table'!$D1279='Master List'!$B$45,'Reported Performance Table'!$D1279='Master List'!$B$46,'Reported Performance Table'!$D1279='Master List'!$B$47,'Reported Performance Table'!$D1279='Master List'!$B$49,'Reported Performance Table'!$D1279='Master List'!$B$51,'Reported Performance Table'!$D1279='Master List'!$B$115,'Reported Performance Table'!$D1279='Master List'!$B$118,'Reported Performance Table'!$D1279='Master List'!$B$142)),"LUNA_Dimming","Dimming_Capability_and_Range"))</f>
        <v/>
      </c>
    </row>
    <row r="1280" spans="1:12" x14ac:dyDescent="0.25">
      <c r="A1280" s="54">
        <v>1287</v>
      </c>
      <c r="B1280" s="55"/>
      <c r="D1280" s="21" t="e">
        <f>VLOOKUP('Reported Performance Table'!C1280,'Master List'!$B$22:$C$41,2,FALSE)</f>
        <v>#N/A</v>
      </c>
      <c r="E1280" t="e">
        <f>VLOOKUP('Reported Performance Table'!D1280,'Master List'!$B$45:$C$143,2,FALSE)</f>
        <v>#N/A</v>
      </c>
      <c r="F1280" t="e">
        <f>VLOOKUP('Reported Performance Table'!C1280,'Master List'!$B$22:$D$42,3,FALSE)</f>
        <v>#N/A</v>
      </c>
      <c r="G1280" s="100" t="e">
        <f>VLOOKUP('Reported Performance Table'!B1280,'Master List'!$B$11:$D$19,3,FALSE)</f>
        <v>#N/A</v>
      </c>
      <c r="H1280" t="e">
        <f t="shared" si="19"/>
        <v>#N/A</v>
      </c>
      <c r="I1280" t="e">
        <f>IF(VLOOKUP('Reported Performance Table'!D1280,'Master List'!$B$45:$D$143,3,FALSE)="","No",VLOOKUP('Reported Performance Table'!D1280,'Master List'!$B$45:$D$143,3,FALSE))</f>
        <v>#N/A</v>
      </c>
      <c r="J1280" s="178" t="str">
        <f>IF('Reported Performance Table'!D1280="","",
  IF('Reported Performance Table'!E1280="Yes",
   IF('Reported Performance Table'!F1280="Premium","Premium_LUNA_CCT","LUNA_CCT"),
   IF('Reported Performance Table'!B1280="Outdoor Luminaires",
    IF(OR('Reported Performance Table'!D1280="Fuel Pump Canopy Luminaires",'Reported Performance Table'!D1280="Sports Lighting"),
     IF('Reported Performance Table'!F1280="Premium","Premium_Sports_and_Fuel_Pump_CCT", "Sports_and_Fuel_Pump_CCT"),
     IF('Reported Performance Table'!F1280="Premium","Premium_Outdoor_CCT","Outdoor_CCT")),
    IF('Reported Performance Table'!F1280="Premium","Premium_CCT","Reported_CCT"))))</f>
        <v/>
      </c>
      <c r="K1280" t="str">
        <f>IF('Reported Performance Table'!D1280="","",IF(J1280="LUNA_CCT",VLOOKUP('Reported Performance Table'!D1280,'Master List'!$B$45:$E$143,4,FALSE),"Reported_BUG"))</f>
        <v/>
      </c>
      <c r="L1280" t="str">
        <f>IF('Reported Performance Table'!D1280="","",IF(AND('Reported Performance Table'!$E1280="Yes",OR('Reported Performance Table'!$D1280='Master List'!$B$45,'Reported Performance Table'!$D1280='Master List'!$B$46,'Reported Performance Table'!$D1280='Master List'!$B$47,'Reported Performance Table'!$D1280='Master List'!$B$49,'Reported Performance Table'!$D1280='Master List'!$B$51,'Reported Performance Table'!$D1280='Master List'!$B$115,'Reported Performance Table'!$D1280='Master List'!$B$118,'Reported Performance Table'!$D1280='Master List'!$B$142)),"LUNA_Dimming","Dimming_Capability_and_Range"))</f>
        <v/>
      </c>
    </row>
    <row r="1281" spans="1:12" x14ac:dyDescent="0.25">
      <c r="A1281" s="54">
        <v>1288</v>
      </c>
      <c r="B1281" s="55"/>
      <c r="D1281" s="21" t="e">
        <f>VLOOKUP('Reported Performance Table'!C1281,'Master List'!$B$22:$C$41,2,FALSE)</f>
        <v>#N/A</v>
      </c>
      <c r="E1281" t="e">
        <f>VLOOKUP('Reported Performance Table'!D1281,'Master List'!$B$45:$C$143,2,FALSE)</f>
        <v>#N/A</v>
      </c>
      <c r="F1281" t="e">
        <f>VLOOKUP('Reported Performance Table'!C1281,'Master List'!$B$22:$D$42,3,FALSE)</f>
        <v>#N/A</v>
      </c>
      <c r="G1281" s="100" t="e">
        <f>VLOOKUP('Reported Performance Table'!B1281,'Master List'!$B$11:$D$19,3,FALSE)</f>
        <v>#N/A</v>
      </c>
      <c r="H1281" t="e">
        <f t="shared" si="19"/>
        <v>#N/A</v>
      </c>
      <c r="I1281" t="e">
        <f>IF(VLOOKUP('Reported Performance Table'!D1281,'Master List'!$B$45:$D$143,3,FALSE)="","No",VLOOKUP('Reported Performance Table'!D1281,'Master List'!$B$45:$D$143,3,FALSE))</f>
        <v>#N/A</v>
      </c>
      <c r="J1281" s="178" t="str">
        <f>IF('Reported Performance Table'!D1281="","",
  IF('Reported Performance Table'!E1281="Yes",
   IF('Reported Performance Table'!F1281="Premium","Premium_LUNA_CCT","LUNA_CCT"),
   IF('Reported Performance Table'!B1281="Outdoor Luminaires",
    IF(OR('Reported Performance Table'!D1281="Fuel Pump Canopy Luminaires",'Reported Performance Table'!D1281="Sports Lighting"),
     IF('Reported Performance Table'!F1281="Premium","Premium_Sports_and_Fuel_Pump_CCT", "Sports_and_Fuel_Pump_CCT"),
     IF('Reported Performance Table'!F1281="Premium","Premium_Outdoor_CCT","Outdoor_CCT")),
    IF('Reported Performance Table'!F1281="Premium","Premium_CCT","Reported_CCT"))))</f>
        <v/>
      </c>
      <c r="K1281" t="str">
        <f>IF('Reported Performance Table'!D1281="","",IF(J1281="LUNA_CCT",VLOOKUP('Reported Performance Table'!D1281,'Master List'!$B$45:$E$143,4,FALSE),"Reported_BUG"))</f>
        <v/>
      </c>
      <c r="L1281" t="str">
        <f>IF('Reported Performance Table'!D1281="","",IF(AND('Reported Performance Table'!$E1281="Yes",OR('Reported Performance Table'!$D1281='Master List'!$B$45,'Reported Performance Table'!$D1281='Master List'!$B$46,'Reported Performance Table'!$D1281='Master List'!$B$47,'Reported Performance Table'!$D1281='Master List'!$B$49,'Reported Performance Table'!$D1281='Master List'!$B$51,'Reported Performance Table'!$D1281='Master List'!$B$115,'Reported Performance Table'!$D1281='Master List'!$B$118,'Reported Performance Table'!$D1281='Master List'!$B$142)),"LUNA_Dimming","Dimming_Capability_and_Range"))</f>
        <v/>
      </c>
    </row>
    <row r="1282" spans="1:12" x14ac:dyDescent="0.25">
      <c r="A1282" s="54">
        <v>1289</v>
      </c>
      <c r="B1282" s="55"/>
      <c r="D1282" s="21" t="e">
        <f>VLOOKUP('Reported Performance Table'!C1282,'Master List'!$B$22:$C$41,2,FALSE)</f>
        <v>#N/A</v>
      </c>
      <c r="E1282" t="e">
        <f>VLOOKUP('Reported Performance Table'!D1282,'Master List'!$B$45:$C$143,2,FALSE)</f>
        <v>#N/A</v>
      </c>
      <c r="F1282" t="e">
        <f>VLOOKUP('Reported Performance Table'!C1282,'Master List'!$B$22:$D$42,3,FALSE)</f>
        <v>#N/A</v>
      </c>
      <c r="G1282" s="100" t="e">
        <f>VLOOKUP('Reported Performance Table'!B1282,'Master List'!$B$11:$D$19,3,FALSE)</f>
        <v>#N/A</v>
      </c>
      <c r="H1282" t="e">
        <f t="shared" si="19"/>
        <v>#N/A</v>
      </c>
      <c r="I1282" t="e">
        <f>IF(VLOOKUP('Reported Performance Table'!D1282,'Master List'!$B$45:$D$143,3,FALSE)="","No",VLOOKUP('Reported Performance Table'!D1282,'Master List'!$B$45:$D$143,3,FALSE))</f>
        <v>#N/A</v>
      </c>
      <c r="J1282" s="178" t="str">
        <f>IF('Reported Performance Table'!D1282="","",
  IF('Reported Performance Table'!E1282="Yes",
   IF('Reported Performance Table'!F1282="Premium","Premium_LUNA_CCT","LUNA_CCT"),
   IF('Reported Performance Table'!B1282="Outdoor Luminaires",
    IF(OR('Reported Performance Table'!D1282="Fuel Pump Canopy Luminaires",'Reported Performance Table'!D1282="Sports Lighting"),
     IF('Reported Performance Table'!F1282="Premium","Premium_Sports_and_Fuel_Pump_CCT", "Sports_and_Fuel_Pump_CCT"),
     IF('Reported Performance Table'!F1282="Premium","Premium_Outdoor_CCT","Outdoor_CCT")),
    IF('Reported Performance Table'!F1282="Premium","Premium_CCT","Reported_CCT"))))</f>
        <v/>
      </c>
      <c r="K1282" t="str">
        <f>IF('Reported Performance Table'!D1282="","",IF(J1282="LUNA_CCT",VLOOKUP('Reported Performance Table'!D1282,'Master List'!$B$45:$E$143,4,FALSE),"Reported_BUG"))</f>
        <v/>
      </c>
      <c r="L1282" t="str">
        <f>IF('Reported Performance Table'!D1282="","",IF(AND('Reported Performance Table'!$E1282="Yes",OR('Reported Performance Table'!$D1282='Master List'!$B$45,'Reported Performance Table'!$D1282='Master List'!$B$46,'Reported Performance Table'!$D1282='Master List'!$B$47,'Reported Performance Table'!$D1282='Master List'!$B$49,'Reported Performance Table'!$D1282='Master List'!$B$51,'Reported Performance Table'!$D1282='Master List'!$B$115,'Reported Performance Table'!$D1282='Master List'!$B$118,'Reported Performance Table'!$D1282='Master List'!$B$142)),"LUNA_Dimming","Dimming_Capability_and_Range"))</f>
        <v/>
      </c>
    </row>
    <row r="1283" spans="1:12" x14ac:dyDescent="0.25">
      <c r="A1283" s="54">
        <v>1290</v>
      </c>
      <c r="B1283" s="55"/>
      <c r="D1283" s="21" t="e">
        <f>VLOOKUP('Reported Performance Table'!C1283,'Master List'!$B$22:$C$41,2,FALSE)</f>
        <v>#N/A</v>
      </c>
      <c r="E1283" t="e">
        <f>VLOOKUP('Reported Performance Table'!D1283,'Master List'!$B$45:$C$143,2,FALSE)</f>
        <v>#N/A</v>
      </c>
      <c r="F1283" t="e">
        <f>VLOOKUP('Reported Performance Table'!C1283,'Master List'!$B$22:$D$42,3,FALSE)</f>
        <v>#N/A</v>
      </c>
      <c r="G1283" s="100" t="e">
        <f>VLOOKUP('Reported Performance Table'!B1283,'Master List'!$B$11:$D$19,3,FALSE)</f>
        <v>#N/A</v>
      </c>
      <c r="H1283" t="e">
        <f t="shared" si="19"/>
        <v>#N/A</v>
      </c>
      <c r="I1283" t="e">
        <f>IF(VLOOKUP('Reported Performance Table'!D1283,'Master List'!$B$45:$D$143,3,FALSE)="","No",VLOOKUP('Reported Performance Table'!D1283,'Master List'!$B$45:$D$143,3,FALSE))</f>
        <v>#N/A</v>
      </c>
      <c r="J1283" s="178" t="str">
        <f>IF('Reported Performance Table'!D1283="","",
  IF('Reported Performance Table'!E1283="Yes",
   IF('Reported Performance Table'!F1283="Premium","Premium_LUNA_CCT","LUNA_CCT"),
   IF('Reported Performance Table'!B1283="Outdoor Luminaires",
    IF(OR('Reported Performance Table'!D1283="Fuel Pump Canopy Luminaires",'Reported Performance Table'!D1283="Sports Lighting"),
     IF('Reported Performance Table'!F1283="Premium","Premium_Sports_and_Fuel_Pump_CCT", "Sports_and_Fuel_Pump_CCT"),
     IF('Reported Performance Table'!F1283="Premium","Premium_Outdoor_CCT","Outdoor_CCT")),
    IF('Reported Performance Table'!F1283="Premium","Premium_CCT","Reported_CCT"))))</f>
        <v/>
      </c>
      <c r="K1283" t="str">
        <f>IF('Reported Performance Table'!D1283="","",IF(J1283="LUNA_CCT",VLOOKUP('Reported Performance Table'!D1283,'Master List'!$B$45:$E$143,4,FALSE),"Reported_BUG"))</f>
        <v/>
      </c>
      <c r="L1283" t="str">
        <f>IF('Reported Performance Table'!D1283="","",IF(AND('Reported Performance Table'!$E1283="Yes",OR('Reported Performance Table'!$D1283='Master List'!$B$45,'Reported Performance Table'!$D1283='Master List'!$B$46,'Reported Performance Table'!$D1283='Master List'!$B$47,'Reported Performance Table'!$D1283='Master List'!$B$49,'Reported Performance Table'!$D1283='Master List'!$B$51,'Reported Performance Table'!$D1283='Master List'!$B$115,'Reported Performance Table'!$D1283='Master List'!$B$118,'Reported Performance Table'!$D1283='Master List'!$B$142)),"LUNA_Dimming","Dimming_Capability_and_Range"))</f>
        <v/>
      </c>
    </row>
    <row r="1284" spans="1:12" x14ac:dyDescent="0.25">
      <c r="A1284" s="54">
        <v>1291</v>
      </c>
      <c r="B1284" s="55"/>
      <c r="D1284" s="21" t="e">
        <f>VLOOKUP('Reported Performance Table'!C1284,'Master List'!$B$22:$C$41,2,FALSE)</f>
        <v>#N/A</v>
      </c>
      <c r="E1284" t="e">
        <f>VLOOKUP('Reported Performance Table'!D1284,'Master List'!$B$45:$C$143,2,FALSE)</f>
        <v>#N/A</v>
      </c>
      <c r="F1284" t="e">
        <f>VLOOKUP('Reported Performance Table'!C1284,'Master List'!$B$22:$D$42,3,FALSE)</f>
        <v>#N/A</v>
      </c>
      <c r="G1284" s="100" t="e">
        <f>VLOOKUP('Reported Performance Table'!B1284,'Master List'!$B$11:$D$19,3,FALSE)</f>
        <v>#N/A</v>
      </c>
      <c r="H1284" t="e">
        <f t="shared" si="19"/>
        <v>#N/A</v>
      </c>
      <c r="I1284" t="e">
        <f>IF(VLOOKUP('Reported Performance Table'!D1284,'Master List'!$B$45:$D$143,3,FALSE)="","No",VLOOKUP('Reported Performance Table'!D1284,'Master List'!$B$45:$D$143,3,FALSE))</f>
        <v>#N/A</v>
      </c>
      <c r="J1284" s="178" t="str">
        <f>IF('Reported Performance Table'!D1284="","",
  IF('Reported Performance Table'!E1284="Yes",
   IF('Reported Performance Table'!F1284="Premium","Premium_LUNA_CCT","LUNA_CCT"),
   IF('Reported Performance Table'!B1284="Outdoor Luminaires",
    IF(OR('Reported Performance Table'!D1284="Fuel Pump Canopy Luminaires",'Reported Performance Table'!D1284="Sports Lighting"),
     IF('Reported Performance Table'!F1284="Premium","Premium_Sports_and_Fuel_Pump_CCT", "Sports_and_Fuel_Pump_CCT"),
     IF('Reported Performance Table'!F1284="Premium","Premium_Outdoor_CCT","Outdoor_CCT")),
    IF('Reported Performance Table'!F1284="Premium","Premium_CCT","Reported_CCT"))))</f>
        <v/>
      </c>
      <c r="K1284" t="str">
        <f>IF('Reported Performance Table'!D1284="","",IF(J1284="LUNA_CCT",VLOOKUP('Reported Performance Table'!D1284,'Master List'!$B$45:$E$143,4,FALSE),"Reported_BUG"))</f>
        <v/>
      </c>
      <c r="L1284" t="str">
        <f>IF('Reported Performance Table'!D1284="","",IF(AND('Reported Performance Table'!$E1284="Yes",OR('Reported Performance Table'!$D1284='Master List'!$B$45,'Reported Performance Table'!$D1284='Master List'!$B$46,'Reported Performance Table'!$D1284='Master List'!$B$47,'Reported Performance Table'!$D1284='Master List'!$B$49,'Reported Performance Table'!$D1284='Master List'!$B$51,'Reported Performance Table'!$D1284='Master List'!$B$115,'Reported Performance Table'!$D1284='Master List'!$B$118,'Reported Performance Table'!$D1284='Master List'!$B$142)),"LUNA_Dimming","Dimming_Capability_and_Range"))</f>
        <v/>
      </c>
    </row>
    <row r="1285" spans="1:12" x14ac:dyDescent="0.25">
      <c r="A1285" s="54">
        <v>1292</v>
      </c>
      <c r="B1285" s="55"/>
      <c r="D1285" s="21" t="e">
        <f>VLOOKUP('Reported Performance Table'!C1285,'Master List'!$B$22:$C$41,2,FALSE)</f>
        <v>#N/A</v>
      </c>
      <c r="E1285" t="e">
        <f>VLOOKUP('Reported Performance Table'!D1285,'Master List'!$B$45:$C$143,2,FALSE)</f>
        <v>#N/A</v>
      </c>
      <c r="F1285" t="e">
        <f>VLOOKUP('Reported Performance Table'!C1285,'Master List'!$B$22:$D$42,3,FALSE)</f>
        <v>#N/A</v>
      </c>
      <c r="G1285" s="100" t="e">
        <f>VLOOKUP('Reported Performance Table'!B1285,'Master List'!$B$11:$D$19,3,FALSE)</f>
        <v>#N/A</v>
      </c>
      <c r="H1285" t="e">
        <f t="shared" si="19"/>
        <v>#N/A</v>
      </c>
      <c r="I1285" t="e">
        <f>IF(VLOOKUP('Reported Performance Table'!D1285,'Master List'!$B$45:$D$143,3,FALSE)="","No",VLOOKUP('Reported Performance Table'!D1285,'Master List'!$B$45:$D$143,3,FALSE))</f>
        <v>#N/A</v>
      </c>
      <c r="J1285" s="178" t="str">
        <f>IF('Reported Performance Table'!D1285="","",
  IF('Reported Performance Table'!E1285="Yes",
   IF('Reported Performance Table'!F1285="Premium","Premium_LUNA_CCT","LUNA_CCT"),
   IF('Reported Performance Table'!B1285="Outdoor Luminaires",
    IF(OR('Reported Performance Table'!D1285="Fuel Pump Canopy Luminaires",'Reported Performance Table'!D1285="Sports Lighting"),
     IF('Reported Performance Table'!F1285="Premium","Premium_Sports_and_Fuel_Pump_CCT", "Sports_and_Fuel_Pump_CCT"),
     IF('Reported Performance Table'!F1285="Premium","Premium_Outdoor_CCT","Outdoor_CCT")),
    IF('Reported Performance Table'!F1285="Premium","Premium_CCT","Reported_CCT"))))</f>
        <v/>
      </c>
      <c r="K1285" t="str">
        <f>IF('Reported Performance Table'!D1285="","",IF(J1285="LUNA_CCT",VLOOKUP('Reported Performance Table'!D1285,'Master List'!$B$45:$E$143,4,FALSE),"Reported_BUG"))</f>
        <v/>
      </c>
      <c r="L1285" t="str">
        <f>IF('Reported Performance Table'!D1285="","",IF(AND('Reported Performance Table'!$E1285="Yes",OR('Reported Performance Table'!$D1285='Master List'!$B$45,'Reported Performance Table'!$D1285='Master List'!$B$46,'Reported Performance Table'!$D1285='Master List'!$B$47,'Reported Performance Table'!$D1285='Master List'!$B$49,'Reported Performance Table'!$D1285='Master List'!$B$51,'Reported Performance Table'!$D1285='Master List'!$B$115,'Reported Performance Table'!$D1285='Master List'!$B$118,'Reported Performance Table'!$D1285='Master List'!$B$142)),"LUNA_Dimming","Dimming_Capability_and_Range"))</f>
        <v/>
      </c>
    </row>
    <row r="1286" spans="1:12" x14ac:dyDescent="0.25">
      <c r="A1286" s="54">
        <v>1293</v>
      </c>
      <c r="B1286" s="55"/>
      <c r="D1286" s="21" t="e">
        <f>VLOOKUP('Reported Performance Table'!C1286,'Master List'!$B$22:$C$41,2,FALSE)</f>
        <v>#N/A</v>
      </c>
      <c r="E1286" t="e">
        <f>VLOOKUP('Reported Performance Table'!D1286,'Master List'!$B$45:$C$143,2,FALSE)</f>
        <v>#N/A</v>
      </c>
      <c r="F1286" t="e">
        <f>VLOOKUP('Reported Performance Table'!C1286,'Master List'!$B$22:$D$42,3,FALSE)</f>
        <v>#N/A</v>
      </c>
      <c r="G1286" s="100" t="e">
        <f>VLOOKUP('Reported Performance Table'!B1286,'Master List'!$B$11:$D$19,3,FALSE)</f>
        <v>#N/A</v>
      </c>
      <c r="H1286" t="e">
        <f t="shared" si="19"/>
        <v>#N/A</v>
      </c>
      <c r="I1286" t="e">
        <f>IF(VLOOKUP('Reported Performance Table'!D1286,'Master List'!$B$45:$D$143,3,FALSE)="","No",VLOOKUP('Reported Performance Table'!D1286,'Master List'!$B$45:$D$143,3,FALSE))</f>
        <v>#N/A</v>
      </c>
      <c r="J1286" s="178" t="str">
        <f>IF('Reported Performance Table'!D1286="","",
  IF('Reported Performance Table'!E1286="Yes",
   IF('Reported Performance Table'!F1286="Premium","Premium_LUNA_CCT","LUNA_CCT"),
   IF('Reported Performance Table'!B1286="Outdoor Luminaires",
    IF(OR('Reported Performance Table'!D1286="Fuel Pump Canopy Luminaires",'Reported Performance Table'!D1286="Sports Lighting"),
     IF('Reported Performance Table'!F1286="Premium","Premium_Sports_and_Fuel_Pump_CCT", "Sports_and_Fuel_Pump_CCT"),
     IF('Reported Performance Table'!F1286="Premium","Premium_Outdoor_CCT","Outdoor_CCT")),
    IF('Reported Performance Table'!F1286="Premium","Premium_CCT","Reported_CCT"))))</f>
        <v/>
      </c>
      <c r="K1286" t="str">
        <f>IF('Reported Performance Table'!D1286="","",IF(J1286="LUNA_CCT",VLOOKUP('Reported Performance Table'!D1286,'Master List'!$B$45:$E$143,4,FALSE),"Reported_BUG"))</f>
        <v/>
      </c>
      <c r="L1286" t="str">
        <f>IF('Reported Performance Table'!D1286="","",IF(AND('Reported Performance Table'!$E1286="Yes",OR('Reported Performance Table'!$D1286='Master List'!$B$45,'Reported Performance Table'!$D1286='Master List'!$B$46,'Reported Performance Table'!$D1286='Master List'!$B$47,'Reported Performance Table'!$D1286='Master List'!$B$49,'Reported Performance Table'!$D1286='Master List'!$B$51,'Reported Performance Table'!$D1286='Master List'!$B$115,'Reported Performance Table'!$D1286='Master List'!$B$118,'Reported Performance Table'!$D1286='Master List'!$B$142)),"LUNA_Dimming","Dimming_Capability_and_Range"))</f>
        <v/>
      </c>
    </row>
    <row r="1287" spans="1:12" x14ac:dyDescent="0.25">
      <c r="A1287" s="54">
        <v>1294</v>
      </c>
      <c r="B1287" s="55"/>
      <c r="D1287" s="21" t="e">
        <f>VLOOKUP('Reported Performance Table'!C1287,'Master List'!$B$22:$C$41,2,FALSE)</f>
        <v>#N/A</v>
      </c>
      <c r="E1287" t="e">
        <f>VLOOKUP('Reported Performance Table'!D1287,'Master List'!$B$45:$C$143,2,FALSE)</f>
        <v>#N/A</v>
      </c>
      <c r="F1287" t="e">
        <f>VLOOKUP('Reported Performance Table'!C1287,'Master List'!$B$22:$D$42,3,FALSE)</f>
        <v>#N/A</v>
      </c>
      <c r="G1287" s="100" t="e">
        <f>VLOOKUP('Reported Performance Table'!B1287,'Master List'!$B$11:$D$19,3,FALSE)</f>
        <v>#N/A</v>
      </c>
      <c r="H1287" t="e">
        <f t="shared" si="19"/>
        <v>#N/A</v>
      </c>
      <c r="I1287" t="e">
        <f>IF(VLOOKUP('Reported Performance Table'!D1287,'Master List'!$B$45:$D$143,3,FALSE)="","No",VLOOKUP('Reported Performance Table'!D1287,'Master List'!$B$45:$D$143,3,FALSE))</f>
        <v>#N/A</v>
      </c>
      <c r="J1287" s="178" t="str">
        <f>IF('Reported Performance Table'!D1287="","",
  IF('Reported Performance Table'!E1287="Yes",
   IF('Reported Performance Table'!F1287="Premium","Premium_LUNA_CCT","LUNA_CCT"),
   IF('Reported Performance Table'!B1287="Outdoor Luminaires",
    IF(OR('Reported Performance Table'!D1287="Fuel Pump Canopy Luminaires",'Reported Performance Table'!D1287="Sports Lighting"),
     IF('Reported Performance Table'!F1287="Premium","Premium_Sports_and_Fuel_Pump_CCT", "Sports_and_Fuel_Pump_CCT"),
     IF('Reported Performance Table'!F1287="Premium","Premium_Outdoor_CCT","Outdoor_CCT")),
    IF('Reported Performance Table'!F1287="Premium","Premium_CCT","Reported_CCT"))))</f>
        <v/>
      </c>
      <c r="K1287" t="str">
        <f>IF('Reported Performance Table'!D1287="","",IF(J1287="LUNA_CCT",VLOOKUP('Reported Performance Table'!D1287,'Master List'!$B$45:$E$143,4,FALSE),"Reported_BUG"))</f>
        <v/>
      </c>
      <c r="L1287" t="str">
        <f>IF('Reported Performance Table'!D1287="","",IF(AND('Reported Performance Table'!$E1287="Yes",OR('Reported Performance Table'!$D1287='Master List'!$B$45,'Reported Performance Table'!$D1287='Master List'!$B$46,'Reported Performance Table'!$D1287='Master List'!$B$47,'Reported Performance Table'!$D1287='Master List'!$B$49,'Reported Performance Table'!$D1287='Master List'!$B$51,'Reported Performance Table'!$D1287='Master List'!$B$115,'Reported Performance Table'!$D1287='Master List'!$B$118,'Reported Performance Table'!$D1287='Master List'!$B$142)),"LUNA_Dimming","Dimming_Capability_and_Range"))</f>
        <v/>
      </c>
    </row>
    <row r="1288" spans="1:12" x14ac:dyDescent="0.25">
      <c r="A1288" s="54">
        <v>1295</v>
      </c>
      <c r="B1288" s="55"/>
      <c r="D1288" s="21" t="e">
        <f>VLOOKUP('Reported Performance Table'!C1288,'Master List'!$B$22:$C$41,2,FALSE)</f>
        <v>#N/A</v>
      </c>
      <c r="E1288" t="e">
        <f>VLOOKUP('Reported Performance Table'!D1288,'Master List'!$B$45:$C$143,2,FALSE)</f>
        <v>#N/A</v>
      </c>
      <c r="F1288" t="e">
        <f>VLOOKUP('Reported Performance Table'!C1288,'Master List'!$B$22:$D$42,3,FALSE)</f>
        <v>#N/A</v>
      </c>
      <c r="G1288" s="100" t="e">
        <f>VLOOKUP('Reported Performance Table'!B1288,'Master List'!$B$11:$D$19,3,FALSE)</f>
        <v>#N/A</v>
      </c>
      <c r="H1288" t="e">
        <f t="shared" si="19"/>
        <v>#N/A</v>
      </c>
      <c r="I1288" t="e">
        <f>IF(VLOOKUP('Reported Performance Table'!D1288,'Master List'!$B$45:$D$143,3,FALSE)="","No",VLOOKUP('Reported Performance Table'!D1288,'Master List'!$B$45:$D$143,3,FALSE))</f>
        <v>#N/A</v>
      </c>
      <c r="J1288" s="178" t="str">
        <f>IF('Reported Performance Table'!D1288="","",
  IF('Reported Performance Table'!E1288="Yes",
   IF('Reported Performance Table'!F1288="Premium","Premium_LUNA_CCT","LUNA_CCT"),
   IF('Reported Performance Table'!B1288="Outdoor Luminaires",
    IF(OR('Reported Performance Table'!D1288="Fuel Pump Canopy Luminaires",'Reported Performance Table'!D1288="Sports Lighting"),
     IF('Reported Performance Table'!F1288="Premium","Premium_Sports_and_Fuel_Pump_CCT", "Sports_and_Fuel_Pump_CCT"),
     IF('Reported Performance Table'!F1288="Premium","Premium_Outdoor_CCT","Outdoor_CCT")),
    IF('Reported Performance Table'!F1288="Premium","Premium_CCT","Reported_CCT"))))</f>
        <v/>
      </c>
      <c r="K1288" t="str">
        <f>IF('Reported Performance Table'!D1288="","",IF(J1288="LUNA_CCT",VLOOKUP('Reported Performance Table'!D1288,'Master List'!$B$45:$E$143,4,FALSE),"Reported_BUG"))</f>
        <v/>
      </c>
      <c r="L1288" t="str">
        <f>IF('Reported Performance Table'!D1288="","",IF(AND('Reported Performance Table'!$E1288="Yes",OR('Reported Performance Table'!$D1288='Master List'!$B$45,'Reported Performance Table'!$D1288='Master List'!$B$46,'Reported Performance Table'!$D1288='Master List'!$B$47,'Reported Performance Table'!$D1288='Master List'!$B$49,'Reported Performance Table'!$D1288='Master List'!$B$51,'Reported Performance Table'!$D1288='Master List'!$B$115,'Reported Performance Table'!$D1288='Master List'!$B$118,'Reported Performance Table'!$D1288='Master List'!$B$142)),"LUNA_Dimming","Dimming_Capability_and_Range"))</f>
        <v/>
      </c>
    </row>
    <row r="1289" spans="1:12" x14ac:dyDescent="0.25">
      <c r="A1289" s="54">
        <v>1296</v>
      </c>
      <c r="B1289" s="55"/>
      <c r="D1289" s="21" t="e">
        <f>VLOOKUP('Reported Performance Table'!C1289,'Master List'!$B$22:$C$41,2,FALSE)</f>
        <v>#N/A</v>
      </c>
      <c r="E1289" t="e">
        <f>VLOOKUP('Reported Performance Table'!D1289,'Master List'!$B$45:$C$143,2,FALSE)</f>
        <v>#N/A</v>
      </c>
      <c r="F1289" t="e">
        <f>VLOOKUP('Reported Performance Table'!C1289,'Master List'!$B$22:$D$42,3,FALSE)</f>
        <v>#N/A</v>
      </c>
      <c r="G1289" s="100" t="e">
        <f>VLOOKUP('Reported Performance Table'!B1289,'Master List'!$B$11:$D$19,3,FALSE)</f>
        <v>#N/A</v>
      </c>
      <c r="H1289" t="e">
        <f t="shared" si="19"/>
        <v>#N/A</v>
      </c>
      <c r="I1289" t="e">
        <f>IF(VLOOKUP('Reported Performance Table'!D1289,'Master List'!$B$45:$D$143,3,FALSE)="","No",VLOOKUP('Reported Performance Table'!D1289,'Master List'!$B$45:$D$143,3,FALSE))</f>
        <v>#N/A</v>
      </c>
      <c r="J1289" s="178" t="str">
        <f>IF('Reported Performance Table'!D1289="","",
  IF('Reported Performance Table'!E1289="Yes",
   IF('Reported Performance Table'!F1289="Premium","Premium_LUNA_CCT","LUNA_CCT"),
   IF('Reported Performance Table'!B1289="Outdoor Luminaires",
    IF(OR('Reported Performance Table'!D1289="Fuel Pump Canopy Luminaires",'Reported Performance Table'!D1289="Sports Lighting"),
     IF('Reported Performance Table'!F1289="Premium","Premium_Sports_and_Fuel_Pump_CCT", "Sports_and_Fuel_Pump_CCT"),
     IF('Reported Performance Table'!F1289="Premium","Premium_Outdoor_CCT","Outdoor_CCT")),
    IF('Reported Performance Table'!F1289="Premium","Premium_CCT","Reported_CCT"))))</f>
        <v/>
      </c>
      <c r="K1289" t="str">
        <f>IF('Reported Performance Table'!D1289="","",IF(J1289="LUNA_CCT",VLOOKUP('Reported Performance Table'!D1289,'Master List'!$B$45:$E$143,4,FALSE),"Reported_BUG"))</f>
        <v/>
      </c>
      <c r="L1289" t="str">
        <f>IF('Reported Performance Table'!D1289="","",IF(AND('Reported Performance Table'!$E1289="Yes",OR('Reported Performance Table'!$D1289='Master List'!$B$45,'Reported Performance Table'!$D1289='Master List'!$B$46,'Reported Performance Table'!$D1289='Master List'!$B$47,'Reported Performance Table'!$D1289='Master List'!$B$49,'Reported Performance Table'!$D1289='Master List'!$B$51,'Reported Performance Table'!$D1289='Master List'!$B$115,'Reported Performance Table'!$D1289='Master List'!$B$118,'Reported Performance Table'!$D1289='Master List'!$B$142)),"LUNA_Dimming","Dimming_Capability_and_Range"))</f>
        <v/>
      </c>
    </row>
    <row r="1290" spans="1:12" x14ac:dyDescent="0.25">
      <c r="A1290" s="54">
        <v>1297</v>
      </c>
      <c r="B1290" s="55"/>
      <c r="D1290" s="21" t="e">
        <f>VLOOKUP('Reported Performance Table'!C1290,'Master List'!$B$22:$C$41,2,FALSE)</f>
        <v>#N/A</v>
      </c>
      <c r="E1290" t="e">
        <f>VLOOKUP('Reported Performance Table'!D1290,'Master List'!$B$45:$C$143,2,FALSE)</f>
        <v>#N/A</v>
      </c>
      <c r="F1290" t="e">
        <f>VLOOKUP('Reported Performance Table'!C1290,'Master List'!$B$22:$D$42,3,FALSE)</f>
        <v>#N/A</v>
      </c>
      <c r="G1290" s="100" t="e">
        <f>VLOOKUP('Reported Performance Table'!B1290,'Master List'!$B$11:$D$19,3,FALSE)</f>
        <v>#N/A</v>
      </c>
      <c r="H1290" t="e">
        <f t="shared" si="19"/>
        <v>#N/A</v>
      </c>
      <c r="I1290" t="e">
        <f>IF(VLOOKUP('Reported Performance Table'!D1290,'Master List'!$B$45:$D$143,3,FALSE)="","No",VLOOKUP('Reported Performance Table'!D1290,'Master List'!$B$45:$D$143,3,FALSE))</f>
        <v>#N/A</v>
      </c>
      <c r="J1290" s="178" t="str">
        <f>IF('Reported Performance Table'!D1290="","",
  IF('Reported Performance Table'!E1290="Yes",
   IF('Reported Performance Table'!F1290="Premium","Premium_LUNA_CCT","LUNA_CCT"),
   IF('Reported Performance Table'!B1290="Outdoor Luminaires",
    IF(OR('Reported Performance Table'!D1290="Fuel Pump Canopy Luminaires",'Reported Performance Table'!D1290="Sports Lighting"),
     IF('Reported Performance Table'!F1290="Premium","Premium_Sports_and_Fuel_Pump_CCT", "Sports_and_Fuel_Pump_CCT"),
     IF('Reported Performance Table'!F1290="Premium","Premium_Outdoor_CCT","Outdoor_CCT")),
    IF('Reported Performance Table'!F1290="Premium","Premium_CCT","Reported_CCT"))))</f>
        <v/>
      </c>
      <c r="K1290" t="str">
        <f>IF('Reported Performance Table'!D1290="","",IF(J1290="LUNA_CCT",VLOOKUP('Reported Performance Table'!D1290,'Master List'!$B$45:$E$143,4,FALSE),"Reported_BUG"))</f>
        <v/>
      </c>
      <c r="L1290" t="str">
        <f>IF('Reported Performance Table'!D1290="","",IF(AND('Reported Performance Table'!$E1290="Yes",OR('Reported Performance Table'!$D1290='Master List'!$B$45,'Reported Performance Table'!$D1290='Master List'!$B$46,'Reported Performance Table'!$D1290='Master List'!$B$47,'Reported Performance Table'!$D1290='Master List'!$B$49,'Reported Performance Table'!$D1290='Master List'!$B$51,'Reported Performance Table'!$D1290='Master List'!$B$115,'Reported Performance Table'!$D1290='Master List'!$B$118,'Reported Performance Table'!$D1290='Master List'!$B$142)),"LUNA_Dimming","Dimming_Capability_and_Range"))</f>
        <v/>
      </c>
    </row>
    <row r="1291" spans="1:12" x14ac:dyDescent="0.25">
      <c r="A1291" s="54">
        <v>1298</v>
      </c>
      <c r="B1291" s="55"/>
      <c r="D1291" s="21" t="e">
        <f>VLOOKUP('Reported Performance Table'!C1291,'Master List'!$B$22:$C$41,2,FALSE)</f>
        <v>#N/A</v>
      </c>
      <c r="E1291" t="e">
        <f>VLOOKUP('Reported Performance Table'!D1291,'Master List'!$B$45:$C$143,2,FALSE)</f>
        <v>#N/A</v>
      </c>
      <c r="F1291" t="e">
        <f>VLOOKUP('Reported Performance Table'!C1291,'Master List'!$B$22:$D$42,3,FALSE)</f>
        <v>#N/A</v>
      </c>
      <c r="G1291" s="100" t="e">
        <f>VLOOKUP('Reported Performance Table'!B1291,'Master List'!$B$11:$D$19,3,FALSE)</f>
        <v>#N/A</v>
      </c>
      <c r="H1291" t="e">
        <f t="shared" ref="H1291:H1354" si="20">CONCATENATE(F1291,G1291)</f>
        <v>#N/A</v>
      </c>
      <c r="I1291" t="e">
        <f>IF(VLOOKUP('Reported Performance Table'!D1291,'Master List'!$B$45:$D$143,3,FALSE)="","No",VLOOKUP('Reported Performance Table'!D1291,'Master List'!$B$45:$D$143,3,FALSE))</f>
        <v>#N/A</v>
      </c>
      <c r="J1291" s="178" t="str">
        <f>IF('Reported Performance Table'!D1291="","",
  IF('Reported Performance Table'!E1291="Yes",
   IF('Reported Performance Table'!F1291="Premium","Premium_LUNA_CCT","LUNA_CCT"),
   IF('Reported Performance Table'!B1291="Outdoor Luminaires",
    IF(OR('Reported Performance Table'!D1291="Fuel Pump Canopy Luminaires",'Reported Performance Table'!D1291="Sports Lighting"),
     IF('Reported Performance Table'!F1291="Premium","Premium_Sports_and_Fuel_Pump_CCT", "Sports_and_Fuel_Pump_CCT"),
     IF('Reported Performance Table'!F1291="Premium","Premium_Outdoor_CCT","Outdoor_CCT")),
    IF('Reported Performance Table'!F1291="Premium","Premium_CCT","Reported_CCT"))))</f>
        <v/>
      </c>
      <c r="K1291" t="str">
        <f>IF('Reported Performance Table'!D1291="","",IF(J1291="LUNA_CCT",VLOOKUP('Reported Performance Table'!D1291,'Master List'!$B$45:$E$143,4,FALSE),"Reported_BUG"))</f>
        <v/>
      </c>
      <c r="L1291" t="str">
        <f>IF('Reported Performance Table'!D1291="","",IF(AND('Reported Performance Table'!$E1291="Yes",OR('Reported Performance Table'!$D1291='Master List'!$B$45,'Reported Performance Table'!$D1291='Master List'!$B$46,'Reported Performance Table'!$D1291='Master List'!$B$47,'Reported Performance Table'!$D1291='Master List'!$B$49,'Reported Performance Table'!$D1291='Master List'!$B$51,'Reported Performance Table'!$D1291='Master List'!$B$115,'Reported Performance Table'!$D1291='Master List'!$B$118,'Reported Performance Table'!$D1291='Master List'!$B$142)),"LUNA_Dimming","Dimming_Capability_and_Range"))</f>
        <v/>
      </c>
    </row>
    <row r="1292" spans="1:12" x14ac:dyDescent="0.25">
      <c r="A1292" s="54">
        <v>1299</v>
      </c>
      <c r="B1292" s="55"/>
      <c r="D1292" s="21" t="e">
        <f>VLOOKUP('Reported Performance Table'!C1292,'Master List'!$B$22:$C$41,2,FALSE)</f>
        <v>#N/A</v>
      </c>
      <c r="E1292" t="e">
        <f>VLOOKUP('Reported Performance Table'!D1292,'Master List'!$B$45:$C$143,2,FALSE)</f>
        <v>#N/A</v>
      </c>
      <c r="F1292" t="e">
        <f>VLOOKUP('Reported Performance Table'!C1292,'Master List'!$B$22:$D$42,3,FALSE)</f>
        <v>#N/A</v>
      </c>
      <c r="G1292" s="100" t="e">
        <f>VLOOKUP('Reported Performance Table'!B1292,'Master List'!$B$11:$D$19,3,FALSE)</f>
        <v>#N/A</v>
      </c>
      <c r="H1292" t="e">
        <f t="shared" si="20"/>
        <v>#N/A</v>
      </c>
      <c r="I1292" t="e">
        <f>IF(VLOOKUP('Reported Performance Table'!D1292,'Master List'!$B$45:$D$143,3,FALSE)="","No",VLOOKUP('Reported Performance Table'!D1292,'Master List'!$B$45:$D$143,3,FALSE))</f>
        <v>#N/A</v>
      </c>
      <c r="J1292" s="178" t="str">
        <f>IF('Reported Performance Table'!D1292="","",
  IF('Reported Performance Table'!E1292="Yes",
   IF('Reported Performance Table'!F1292="Premium","Premium_LUNA_CCT","LUNA_CCT"),
   IF('Reported Performance Table'!B1292="Outdoor Luminaires",
    IF(OR('Reported Performance Table'!D1292="Fuel Pump Canopy Luminaires",'Reported Performance Table'!D1292="Sports Lighting"),
     IF('Reported Performance Table'!F1292="Premium","Premium_Sports_and_Fuel_Pump_CCT", "Sports_and_Fuel_Pump_CCT"),
     IF('Reported Performance Table'!F1292="Premium","Premium_Outdoor_CCT","Outdoor_CCT")),
    IF('Reported Performance Table'!F1292="Premium","Premium_CCT","Reported_CCT"))))</f>
        <v/>
      </c>
      <c r="K1292" t="str">
        <f>IF('Reported Performance Table'!D1292="","",IF(J1292="LUNA_CCT",VLOOKUP('Reported Performance Table'!D1292,'Master List'!$B$45:$E$143,4,FALSE),"Reported_BUG"))</f>
        <v/>
      </c>
      <c r="L1292" t="str">
        <f>IF('Reported Performance Table'!D1292="","",IF(AND('Reported Performance Table'!$E1292="Yes",OR('Reported Performance Table'!$D1292='Master List'!$B$45,'Reported Performance Table'!$D1292='Master List'!$B$46,'Reported Performance Table'!$D1292='Master List'!$B$47,'Reported Performance Table'!$D1292='Master List'!$B$49,'Reported Performance Table'!$D1292='Master List'!$B$51,'Reported Performance Table'!$D1292='Master List'!$B$115,'Reported Performance Table'!$D1292='Master List'!$B$118,'Reported Performance Table'!$D1292='Master List'!$B$142)),"LUNA_Dimming","Dimming_Capability_and_Range"))</f>
        <v/>
      </c>
    </row>
    <row r="1293" spans="1:12" x14ac:dyDescent="0.25">
      <c r="A1293" s="54">
        <v>1300</v>
      </c>
      <c r="B1293" s="55"/>
      <c r="D1293" s="21" t="e">
        <f>VLOOKUP('Reported Performance Table'!C1293,'Master List'!$B$22:$C$41,2,FALSE)</f>
        <v>#N/A</v>
      </c>
      <c r="E1293" t="e">
        <f>VLOOKUP('Reported Performance Table'!D1293,'Master List'!$B$45:$C$143,2,FALSE)</f>
        <v>#N/A</v>
      </c>
      <c r="F1293" t="e">
        <f>VLOOKUP('Reported Performance Table'!C1293,'Master List'!$B$22:$D$42,3,FALSE)</f>
        <v>#N/A</v>
      </c>
      <c r="G1293" s="100" t="e">
        <f>VLOOKUP('Reported Performance Table'!B1293,'Master List'!$B$11:$D$19,3,FALSE)</f>
        <v>#N/A</v>
      </c>
      <c r="H1293" t="e">
        <f t="shared" si="20"/>
        <v>#N/A</v>
      </c>
      <c r="I1293" t="e">
        <f>IF(VLOOKUP('Reported Performance Table'!D1293,'Master List'!$B$45:$D$143,3,FALSE)="","No",VLOOKUP('Reported Performance Table'!D1293,'Master List'!$B$45:$D$143,3,FALSE))</f>
        <v>#N/A</v>
      </c>
      <c r="J1293" s="178" t="str">
        <f>IF('Reported Performance Table'!D1293="","",
  IF('Reported Performance Table'!E1293="Yes",
   IF('Reported Performance Table'!F1293="Premium","Premium_LUNA_CCT","LUNA_CCT"),
   IF('Reported Performance Table'!B1293="Outdoor Luminaires",
    IF(OR('Reported Performance Table'!D1293="Fuel Pump Canopy Luminaires",'Reported Performance Table'!D1293="Sports Lighting"),
     IF('Reported Performance Table'!F1293="Premium","Premium_Sports_and_Fuel_Pump_CCT", "Sports_and_Fuel_Pump_CCT"),
     IF('Reported Performance Table'!F1293="Premium","Premium_Outdoor_CCT","Outdoor_CCT")),
    IF('Reported Performance Table'!F1293="Premium","Premium_CCT","Reported_CCT"))))</f>
        <v/>
      </c>
      <c r="K1293" t="str">
        <f>IF('Reported Performance Table'!D1293="","",IF(J1293="LUNA_CCT",VLOOKUP('Reported Performance Table'!D1293,'Master List'!$B$45:$E$143,4,FALSE),"Reported_BUG"))</f>
        <v/>
      </c>
      <c r="L1293" t="str">
        <f>IF('Reported Performance Table'!D1293="","",IF(AND('Reported Performance Table'!$E1293="Yes",OR('Reported Performance Table'!$D1293='Master List'!$B$45,'Reported Performance Table'!$D1293='Master List'!$B$46,'Reported Performance Table'!$D1293='Master List'!$B$47,'Reported Performance Table'!$D1293='Master List'!$B$49,'Reported Performance Table'!$D1293='Master List'!$B$51,'Reported Performance Table'!$D1293='Master List'!$B$115,'Reported Performance Table'!$D1293='Master List'!$B$118,'Reported Performance Table'!$D1293='Master List'!$B$142)),"LUNA_Dimming","Dimming_Capability_and_Range"))</f>
        <v/>
      </c>
    </row>
    <row r="1294" spans="1:12" x14ac:dyDescent="0.25">
      <c r="A1294" s="54">
        <v>1301</v>
      </c>
      <c r="B1294" s="55"/>
      <c r="D1294" s="21" t="e">
        <f>VLOOKUP('Reported Performance Table'!C1294,'Master List'!$B$22:$C$41,2,FALSE)</f>
        <v>#N/A</v>
      </c>
      <c r="E1294" t="e">
        <f>VLOOKUP('Reported Performance Table'!D1294,'Master List'!$B$45:$C$143,2,FALSE)</f>
        <v>#N/A</v>
      </c>
      <c r="F1294" t="e">
        <f>VLOOKUP('Reported Performance Table'!C1294,'Master List'!$B$22:$D$42,3,FALSE)</f>
        <v>#N/A</v>
      </c>
      <c r="G1294" s="100" t="e">
        <f>VLOOKUP('Reported Performance Table'!B1294,'Master List'!$B$11:$D$19,3,FALSE)</f>
        <v>#N/A</v>
      </c>
      <c r="H1294" t="e">
        <f t="shared" si="20"/>
        <v>#N/A</v>
      </c>
      <c r="I1294" t="e">
        <f>IF(VLOOKUP('Reported Performance Table'!D1294,'Master List'!$B$45:$D$143,3,FALSE)="","No",VLOOKUP('Reported Performance Table'!D1294,'Master List'!$B$45:$D$143,3,FALSE))</f>
        <v>#N/A</v>
      </c>
      <c r="J1294" s="178" t="str">
        <f>IF('Reported Performance Table'!D1294="","",
  IF('Reported Performance Table'!E1294="Yes",
   IF('Reported Performance Table'!F1294="Premium","Premium_LUNA_CCT","LUNA_CCT"),
   IF('Reported Performance Table'!B1294="Outdoor Luminaires",
    IF(OR('Reported Performance Table'!D1294="Fuel Pump Canopy Luminaires",'Reported Performance Table'!D1294="Sports Lighting"),
     IF('Reported Performance Table'!F1294="Premium","Premium_Sports_and_Fuel_Pump_CCT", "Sports_and_Fuel_Pump_CCT"),
     IF('Reported Performance Table'!F1294="Premium","Premium_Outdoor_CCT","Outdoor_CCT")),
    IF('Reported Performance Table'!F1294="Premium","Premium_CCT","Reported_CCT"))))</f>
        <v/>
      </c>
      <c r="K1294" t="str">
        <f>IF('Reported Performance Table'!D1294="","",IF(J1294="LUNA_CCT",VLOOKUP('Reported Performance Table'!D1294,'Master List'!$B$45:$E$143,4,FALSE),"Reported_BUG"))</f>
        <v/>
      </c>
      <c r="L1294" t="str">
        <f>IF('Reported Performance Table'!D1294="","",IF(AND('Reported Performance Table'!$E1294="Yes",OR('Reported Performance Table'!$D1294='Master List'!$B$45,'Reported Performance Table'!$D1294='Master List'!$B$46,'Reported Performance Table'!$D1294='Master List'!$B$47,'Reported Performance Table'!$D1294='Master List'!$B$49,'Reported Performance Table'!$D1294='Master List'!$B$51,'Reported Performance Table'!$D1294='Master List'!$B$115,'Reported Performance Table'!$D1294='Master List'!$B$118,'Reported Performance Table'!$D1294='Master List'!$B$142)),"LUNA_Dimming","Dimming_Capability_and_Range"))</f>
        <v/>
      </c>
    </row>
    <row r="1295" spans="1:12" x14ac:dyDescent="0.25">
      <c r="A1295" s="54">
        <v>1302</v>
      </c>
      <c r="B1295" s="55"/>
      <c r="D1295" s="21" t="e">
        <f>VLOOKUP('Reported Performance Table'!C1295,'Master List'!$B$22:$C$41,2,FALSE)</f>
        <v>#N/A</v>
      </c>
      <c r="E1295" t="e">
        <f>VLOOKUP('Reported Performance Table'!D1295,'Master List'!$B$45:$C$143,2,FALSE)</f>
        <v>#N/A</v>
      </c>
      <c r="F1295" t="e">
        <f>VLOOKUP('Reported Performance Table'!C1295,'Master List'!$B$22:$D$42,3,FALSE)</f>
        <v>#N/A</v>
      </c>
      <c r="G1295" s="100" t="e">
        <f>VLOOKUP('Reported Performance Table'!B1295,'Master List'!$B$11:$D$19,3,FALSE)</f>
        <v>#N/A</v>
      </c>
      <c r="H1295" t="e">
        <f t="shared" si="20"/>
        <v>#N/A</v>
      </c>
      <c r="I1295" t="e">
        <f>IF(VLOOKUP('Reported Performance Table'!D1295,'Master List'!$B$45:$D$143,3,FALSE)="","No",VLOOKUP('Reported Performance Table'!D1295,'Master List'!$B$45:$D$143,3,FALSE))</f>
        <v>#N/A</v>
      </c>
      <c r="J1295" s="178" t="str">
        <f>IF('Reported Performance Table'!D1295="","",
  IF('Reported Performance Table'!E1295="Yes",
   IF('Reported Performance Table'!F1295="Premium","Premium_LUNA_CCT","LUNA_CCT"),
   IF('Reported Performance Table'!B1295="Outdoor Luminaires",
    IF(OR('Reported Performance Table'!D1295="Fuel Pump Canopy Luminaires",'Reported Performance Table'!D1295="Sports Lighting"),
     IF('Reported Performance Table'!F1295="Premium","Premium_Sports_and_Fuel_Pump_CCT", "Sports_and_Fuel_Pump_CCT"),
     IF('Reported Performance Table'!F1295="Premium","Premium_Outdoor_CCT","Outdoor_CCT")),
    IF('Reported Performance Table'!F1295="Premium","Premium_CCT","Reported_CCT"))))</f>
        <v/>
      </c>
      <c r="K1295" t="str">
        <f>IF('Reported Performance Table'!D1295="","",IF(J1295="LUNA_CCT",VLOOKUP('Reported Performance Table'!D1295,'Master List'!$B$45:$E$143,4,FALSE),"Reported_BUG"))</f>
        <v/>
      </c>
      <c r="L1295" t="str">
        <f>IF('Reported Performance Table'!D1295="","",IF(AND('Reported Performance Table'!$E1295="Yes",OR('Reported Performance Table'!$D1295='Master List'!$B$45,'Reported Performance Table'!$D1295='Master List'!$B$46,'Reported Performance Table'!$D1295='Master List'!$B$47,'Reported Performance Table'!$D1295='Master List'!$B$49,'Reported Performance Table'!$D1295='Master List'!$B$51,'Reported Performance Table'!$D1295='Master List'!$B$115,'Reported Performance Table'!$D1295='Master List'!$B$118,'Reported Performance Table'!$D1295='Master List'!$B$142)),"LUNA_Dimming","Dimming_Capability_and_Range"))</f>
        <v/>
      </c>
    </row>
    <row r="1296" spans="1:12" x14ac:dyDescent="0.25">
      <c r="A1296" s="54">
        <v>1303</v>
      </c>
      <c r="B1296" s="55"/>
      <c r="D1296" s="21" t="e">
        <f>VLOOKUP('Reported Performance Table'!C1296,'Master List'!$B$22:$C$41,2,FALSE)</f>
        <v>#N/A</v>
      </c>
      <c r="E1296" t="e">
        <f>VLOOKUP('Reported Performance Table'!D1296,'Master List'!$B$45:$C$143,2,FALSE)</f>
        <v>#N/A</v>
      </c>
      <c r="F1296" t="e">
        <f>VLOOKUP('Reported Performance Table'!C1296,'Master List'!$B$22:$D$42,3,FALSE)</f>
        <v>#N/A</v>
      </c>
      <c r="G1296" s="100" t="e">
        <f>VLOOKUP('Reported Performance Table'!B1296,'Master List'!$B$11:$D$19,3,FALSE)</f>
        <v>#N/A</v>
      </c>
      <c r="H1296" t="e">
        <f t="shared" si="20"/>
        <v>#N/A</v>
      </c>
      <c r="I1296" t="e">
        <f>IF(VLOOKUP('Reported Performance Table'!D1296,'Master List'!$B$45:$D$143,3,FALSE)="","No",VLOOKUP('Reported Performance Table'!D1296,'Master List'!$B$45:$D$143,3,FALSE))</f>
        <v>#N/A</v>
      </c>
      <c r="J1296" s="178" t="str">
        <f>IF('Reported Performance Table'!D1296="","",
  IF('Reported Performance Table'!E1296="Yes",
   IF('Reported Performance Table'!F1296="Premium","Premium_LUNA_CCT","LUNA_CCT"),
   IF('Reported Performance Table'!B1296="Outdoor Luminaires",
    IF(OR('Reported Performance Table'!D1296="Fuel Pump Canopy Luminaires",'Reported Performance Table'!D1296="Sports Lighting"),
     IF('Reported Performance Table'!F1296="Premium","Premium_Sports_and_Fuel_Pump_CCT", "Sports_and_Fuel_Pump_CCT"),
     IF('Reported Performance Table'!F1296="Premium","Premium_Outdoor_CCT","Outdoor_CCT")),
    IF('Reported Performance Table'!F1296="Premium","Premium_CCT","Reported_CCT"))))</f>
        <v/>
      </c>
      <c r="K1296" t="str">
        <f>IF('Reported Performance Table'!D1296="","",IF(J1296="LUNA_CCT",VLOOKUP('Reported Performance Table'!D1296,'Master List'!$B$45:$E$143,4,FALSE),"Reported_BUG"))</f>
        <v/>
      </c>
      <c r="L1296" t="str">
        <f>IF('Reported Performance Table'!D1296="","",IF(AND('Reported Performance Table'!$E1296="Yes",OR('Reported Performance Table'!$D1296='Master List'!$B$45,'Reported Performance Table'!$D1296='Master List'!$B$46,'Reported Performance Table'!$D1296='Master List'!$B$47,'Reported Performance Table'!$D1296='Master List'!$B$49,'Reported Performance Table'!$D1296='Master List'!$B$51,'Reported Performance Table'!$D1296='Master List'!$B$115,'Reported Performance Table'!$D1296='Master List'!$B$118,'Reported Performance Table'!$D1296='Master List'!$B$142)),"LUNA_Dimming","Dimming_Capability_and_Range"))</f>
        <v/>
      </c>
    </row>
    <row r="1297" spans="1:12" x14ac:dyDescent="0.25">
      <c r="A1297" s="54">
        <v>1304</v>
      </c>
      <c r="B1297" s="55"/>
      <c r="D1297" s="21" t="e">
        <f>VLOOKUP('Reported Performance Table'!C1297,'Master List'!$B$22:$C$41,2,FALSE)</f>
        <v>#N/A</v>
      </c>
      <c r="E1297" t="e">
        <f>VLOOKUP('Reported Performance Table'!D1297,'Master List'!$B$45:$C$143,2,FALSE)</f>
        <v>#N/A</v>
      </c>
      <c r="F1297" t="e">
        <f>VLOOKUP('Reported Performance Table'!C1297,'Master List'!$B$22:$D$42,3,FALSE)</f>
        <v>#N/A</v>
      </c>
      <c r="G1297" s="100" t="e">
        <f>VLOOKUP('Reported Performance Table'!B1297,'Master List'!$B$11:$D$19,3,FALSE)</f>
        <v>#N/A</v>
      </c>
      <c r="H1297" t="e">
        <f t="shared" si="20"/>
        <v>#N/A</v>
      </c>
      <c r="I1297" t="e">
        <f>IF(VLOOKUP('Reported Performance Table'!D1297,'Master List'!$B$45:$D$143,3,FALSE)="","No",VLOOKUP('Reported Performance Table'!D1297,'Master List'!$B$45:$D$143,3,FALSE))</f>
        <v>#N/A</v>
      </c>
      <c r="J1297" s="178" t="str">
        <f>IF('Reported Performance Table'!D1297="","",
  IF('Reported Performance Table'!E1297="Yes",
   IF('Reported Performance Table'!F1297="Premium","Premium_LUNA_CCT","LUNA_CCT"),
   IF('Reported Performance Table'!B1297="Outdoor Luminaires",
    IF(OR('Reported Performance Table'!D1297="Fuel Pump Canopy Luminaires",'Reported Performance Table'!D1297="Sports Lighting"),
     IF('Reported Performance Table'!F1297="Premium","Premium_Sports_and_Fuel_Pump_CCT", "Sports_and_Fuel_Pump_CCT"),
     IF('Reported Performance Table'!F1297="Premium","Premium_Outdoor_CCT","Outdoor_CCT")),
    IF('Reported Performance Table'!F1297="Premium","Premium_CCT","Reported_CCT"))))</f>
        <v/>
      </c>
      <c r="K1297" t="str">
        <f>IF('Reported Performance Table'!D1297="","",IF(J1297="LUNA_CCT",VLOOKUP('Reported Performance Table'!D1297,'Master List'!$B$45:$E$143,4,FALSE),"Reported_BUG"))</f>
        <v/>
      </c>
      <c r="L1297" t="str">
        <f>IF('Reported Performance Table'!D1297="","",IF(AND('Reported Performance Table'!$E1297="Yes",OR('Reported Performance Table'!$D1297='Master List'!$B$45,'Reported Performance Table'!$D1297='Master List'!$B$46,'Reported Performance Table'!$D1297='Master List'!$B$47,'Reported Performance Table'!$D1297='Master List'!$B$49,'Reported Performance Table'!$D1297='Master List'!$B$51,'Reported Performance Table'!$D1297='Master List'!$B$115,'Reported Performance Table'!$D1297='Master List'!$B$118,'Reported Performance Table'!$D1297='Master List'!$B$142)),"LUNA_Dimming","Dimming_Capability_and_Range"))</f>
        <v/>
      </c>
    </row>
    <row r="1298" spans="1:12" x14ac:dyDescent="0.25">
      <c r="A1298" s="54">
        <v>1305</v>
      </c>
      <c r="B1298" s="55"/>
      <c r="D1298" s="21" t="e">
        <f>VLOOKUP('Reported Performance Table'!C1298,'Master List'!$B$22:$C$41,2,FALSE)</f>
        <v>#N/A</v>
      </c>
      <c r="E1298" t="e">
        <f>VLOOKUP('Reported Performance Table'!D1298,'Master List'!$B$45:$C$143,2,FALSE)</f>
        <v>#N/A</v>
      </c>
      <c r="F1298" t="e">
        <f>VLOOKUP('Reported Performance Table'!C1298,'Master List'!$B$22:$D$42,3,FALSE)</f>
        <v>#N/A</v>
      </c>
      <c r="G1298" s="100" t="e">
        <f>VLOOKUP('Reported Performance Table'!B1298,'Master List'!$B$11:$D$19,3,FALSE)</f>
        <v>#N/A</v>
      </c>
      <c r="H1298" t="e">
        <f t="shared" si="20"/>
        <v>#N/A</v>
      </c>
      <c r="I1298" t="e">
        <f>IF(VLOOKUP('Reported Performance Table'!D1298,'Master List'!$B$45:$D$143,3,FALSE)="","No",VLOOKUP('Reported Performance Table'!D1298,'Master List'!$B$45:$D$143,3,FALSE))</f>
        <v>#N/A</v>
      </c>
      <c r="J1298" s="178" t="str">
        <f>IF('Reported Performance Table'!D1298="","",
  IF('Reported Performance Table'!E1298="Yes",
   IF('Reported Performance Table'!F1298="Premium","Premium_LUNA_CCT","LUNA_CCT"),
   IF('Reported Performance Table'!B1298="Outdoor Luminaires",
    IF(OR('Reported Performance Table'!D1298="Fuel Pump Canopy Luminaires",'Reported Performance Table'!D1298="Sports Lighting"),
     IF('Reported Performance Table'!F1298="Premium","Premium_Sports_and_Fuel_Pump_CCT", "Sports_and_Fuel_Pump_CCT"),
     IF('Reported Performance Table'!F1298="Premium","Premium_Outdoor_CCT","Outdoor_CCT")),
    IF('Reported Performance Table'!F1298="Premium","Premium_CCT","Reported_CCT"))))</f>
        <v/>
      </c>
      <c r="K1298" t="str">
        <f>IF('Reported Performance Table'!D1298="","",IF(J1298="LUNA_CCT",VLOOKUP('Reported Performance Table'!D1298,'Master List'!$B$45:$E$143,4,FALSE),"Reported_BUG"))</f>
        <v/>
      </c>
      <c r="L1298" t="str">
        <f>IF('Reported Performance Table'!D1298="","",IF(AND('Reported Performance Table'!$E1298="Yes",OR('Reported Performance Table'!$D1298='Master List'!$B$45,'Reported Performance Table'!$D1298='Master List'!$B$46,'Reported Performance Table'!$D1298='Master List'!$B$47,'Reported Performance Table'!$D1298='Master List'!$B$49,'Reported Performance Table'!$D1298='Master List'!$B$51,'Reported Performance Table'!$D1298='Master List'!$B$115,'Reported Performance Table'!$D1298='Master List'!$B$118,'Reported Performance Table'!$D1298='Master List'!$B$142)),"LUNA_Dimming","Dimming_Capability_and_Range"))</f>
        <v/>
      </c>
    </row>
    <row r="1299" spans="1:12" x14ac:dyDescent="0.25">
      <c r="A1299" s="54">
        <v>1306</v>
      </c>
      <c r="B1299" s="55"/>
      <c r="D1299" s="21" t="e">
        <f>VLOOKUP('Reported Performance Table'!C1299,'Master List'!$B$22:$C$41,2,FALSE)</f>
        <v>#N/A</v>
      </c>
      <c r="E1299" t="e">
        <f>VLOOKUP('Reported Performance Table'!D1299,'Master List'!$B$45:$C$143,2,FALSE)</f>
        <v>#N/A</v>
      </c>
      <c r="F1299" t="e">
        <f>VLOOKUP('Reported Performance Table'!C1299,'Master List'!$B$22:$D$42,3,FALSE)</f>
        <v>#N/A</v>
      </c>
      <c r="G1299" s="100" t="e">
        <f>VLOOKUP('Reported Performance Table'!B1299,'Master List'!$B$11:$D$19,3,FALSE)</f>
        <v>#N/A</v>
      </c>
      <c r="H1299" t="e">
        <f t="shared" si="20"/>
        <v>#N/A</v>
      </c>
      <c r="I1299" t="e">
        <f>IF(VLOOKUP('Reported Performance Table'!D1299,'Master List'!$B$45:$D$143,3,FALSE)="","No",VLOOKUP('Reported Performance Table'!D1299,'Master List'!$B$45:$D$143,3,FALSE))</f>
        <v>#N/A</v>
      </c>
      <c r="J1299" s="178" t="str">
        <f>IF('Reported Performance Table'!D1299="","",
  IF('Reported Performance Table'!E1299="Yes",
   IF('Reported Performance Table'!F1299="Premium","Premium_LUNA_CCT","LUNA_CCT"),
   IF('Reported Performance Table'!B1299="Outdoor Luminaires",
    IF(OR('Reported Performance Table'!D1299="Fuel Pump Canopy Luminaires",'Reported Performance Table'!D1299="Sports Lighting"),
     IF('Reported Performance Table'!F1299="Premium","Premium_Sports_and_Fuel_Pump_CCT", "Sports_and_Fuel_Pump_CCT"),
     IF('Reported Performance Table'!F1299="Premium","Premium_Outdoor_CCT","Outdoor_CCT")),
    IF('Reported Performance Table'!F1299="Premium","Premium_CCT","Reported_CCT"))))</f>
        <v/>
      </c>
      <c r="K1299" t="str">
        <f>IF('Reported Performance Table'!D1299="","",IF(J1299="LUNA_CCT",VLOOKUP('Reported Performance Table'!D1299,'Master List'!$B$45:$E$143,4,FALSE),"Reported_BUG"))</f>
        <v/>
      </c>
      <c r="L1299" t="str">
        <f>IF('Reported Performance Table'!D1299="","",IF(AND('Reported Performance Table'!$E1299="Yes",OR('Reported Performance Table'!$D1299='Master List'!$B$45,'Reported Performance Table'!$D1299='Master List'!$B$46,'Reported Performance Table'!$D1299='Master List'!$B$47,'Reported Performance Table'!$D1299='Master List'!$B$49,'Reported Performance Table'!$D1299='Master List'!$B$51,'Reported Performance Table'!$D1299='Master List'!$B$115,'Reported Performance Table'!$D1299='Master List'!$B$118,'Reported Performance Table'!$D1299='Master List'!$B$142)),"LUNA_Dimming","Dimming_Capability_and_Range"))</f>
        <v/>
      </c>
    </row>
    <row r="1300" spans="1:12" x14ac:dyDescent="0.25">
      <c r="A1300" s="54">
        <v>1307</v>
      </c>
      <c r="B1300" s="55"/>
      <c r="D1300" s="21" t="e">
        <f>VLOOKUP('Reported Performance Table'!C1300,'Master List'!$B$22:$C$41,2,FALSE)</f>
        <v>#N/A</v>
      </c>
      <c r="E1300" t="e">
        <f>VLOOKUP('Reported Performance Table'!D1300,'Master List'!$B$45:$C$143,2,FALSE)</f>
        <v>#N/A</v>
      </c>
      <c r="F1300" t="e">
        <f>VLOOKUP('Reported Performance Table'!C1300,'Master List'!$B$22:$D$42,3,FALSE)</f>
        <v>#N/A</v>
      </c>
      <c r="G1300" s="100" t="e">
        <f>VLOOKUP('Reported Performance Table'!B1300,'Master List'!$B$11:$D$19,3,FALSE)</f>
        <v>#N/A</v>
      </c>
      <c r="H1300" t="e">
        <f t="shared" si="20"/>
        <v>#N/A</v>
      </c>
      <c r="I1300" t="e">
        <f>IF(VLOOKUP('Reported Performance Table'!D1300,'Master List'!$B$45:$D$143,3,FALSE)="","No",VLOOKUP('Reported Performance Table'!D1300,'Master List'!$B$45:$D$143,3,FALSE))</f>
        <v>#N/A</v>
      </c>
      <c r="J1300" s="178" t="str">
        <f>IF('Reported Performance Table'!D1300="","",
  IF('Reported Performance Table'!E1300="Yes",
   IF('Reported Performance Table'!F1300="Premium","Premium_LUNA_CCT","LUNA_CCT"),
   IF('Reported Performance Table'!B1300="Outdoor Luminaires",
    IF(OR('Reported Performance Table'!D1300="Fuel Pump Canopy Luminaires",'Reported Performance Table'!D1300="Sports Lighting"),
     IF('Reported Performance Table'!F1300="Premium","Premium_Sports_and_Fuel_Pump_CCT", "Sports_and_Fuel_Pump_CCT"),
     IF('Reported Performance Table'!F1300="Premium","Premium_Outdoor_CCT","Outdoor_CCT")),
    IF('Reported Performance Table'!F1300="Premium","Premium_CCT","Reported_CCT"))))</f>
        <v/>
      </c>
      <c r="K1300" t="str">
        <f>IF('Reported Performance Table'!D1300="","",IF(J1300="LUNA_CCT",VLOOKUP('Reported Performance Table'!D1300,'Master List'!$B$45:$E$143,4,FALSE),"Reported_BUG"))</f>
        <v/>
      </c>
      <c r="L1300" t="str">
        <f>IF('Reported Performance Table'!D1300="","",IF(AND('Reported Performance Table'!$E1300="Yes",OR('Reported Performance Table'!$D1300='Master List'!$B$45,'Reported Performance Table'!$D1300='Master List'!$B$46,'Reported Performance Table'!$D1300='Master List'!$B$47,'Reported Performance Table'!$D1300='Master List'!$B$49,'Reported Performance Table'!$D1300='Master List'!$B$51,'Reported Performance Table'!$D1300='Master List'!$B$115,'Reported Performance Table'!$D1300='Master List'!$B$118,'Reported Performance Table'!$D1300='Master List'!$B$142)),"LUNA_Dimming","Dimming_Capability_and_Range"))</f>
        <v/>
      </c>
    </row>
    <row r="1301" spans="1:12" x14ac:dyDescent="0.25">
      <c r="A1301" s="54">
        <v>1308</v>
      </c>
      <c r="B1301" s="55"/>
      <c r="D1301" s="21" t="e">
        <f>VLOOKUP('Reported Performance Table'!C1301,'Master List'!$B$22:$C$41,2,FALSE)</f>
        <v>#N/A</v>
      </c>
      <c r="E1301" t="e">
        <f>VLOOKUP('Reported Performance Table'!D1301,'Master List'!$B$45:$C$143,2,FALSE)</f>
        <v>#N/A</v>
      </c>
      <c r="F1301" t="e">
        <f>VLOOKUP('Reported Performance Table'!C1301,'Master List'!$B$22:$D$42,3,FALSE)</f>
        <v>#N/A</v>
      </c>
      <c r="G1301" s="100" t="e">
        <f>VLOOKUP('Reported Performance Table'!B1301,'Master List'!$B$11:$D$19,3,FALSE)</f>
        <v>#N/A</v>
      </c>
      <c r="H1301" t="e">
        <f t="shared" si="20"/>
        <v>#N/A</v>
      </c>
      <c r="I1301" t="e">
        <f>IF(VLOOKUP('Reported Performance Table'!D1301,'Master List'!$B$45:$D$143,3,FALSE)="","No",VLOOKUP('Reported Performance Table'!D1301,'Master List'!$B$45:$D$143,3,FALSE))</f>
        <v>#N/A</v>
      </c>
      <c r="J1301" s="178" t="str">
        <f>IF('Reported Performance Table'!D1301="","",
  IF('Reported Performance Table'!E1301="Yes",
   IF('Reported Performance Table'!F1301="Premium","Premium_LUNA_CCT","LUNA_CCT"),
   IF('Reported Performance Table'!B1301="Outdoor Luminaires",
    IF(OR('Reported Performance Table'!D1301="Fuel Pump Canopy Luminaires",'Reported Performance Table'!D1301="Sports Lighting"),
     IF('Reported Performance Table'!F1301="Premium","Premium_Sports_and_Fuel_Pump_CCT", "Sports_and_Fuel_Pump_CCT"),
     IF('Reported Performance Table'!F1301="Premium","Premium_Outdoor_CCT","Outdoor_CCT")),
    IF('Reported Performance Table'!F1301="Premium","Premium_CCT","Reported_CCT"))))</f>
        <v/>
      </c>
      <c r="K1301" t="str">
        <f>IF('Reported Performance Table'!D1301="","",IF(J1301="LUNA_CCT",VLOOKUP('Reported Performance Table'!D1301,'Master List'!$B$45:$E$143,4,FALSE),"Reported_BUG"))</f>
        <v/>
      </c>
      <c r="L1301" t="str">
        <f>IF('Reported Performance Table'!D1301="","",IF(AND('Reported Performance Table'!$E1301="Yes",OR('Reported Performance Table'!$D1301='Master List'!$B$45,'Reported Performance Table'!$D1301='Master List'!$B$46,'Reported Performance Table'!$D1301='Master List'!$B$47,'Reported Performance Table'!$D1301='Master List'!$B$49,'Reported Performance Table'!$D1301='Master List'!$B$51,'Reported Performance Table'!$D1301='Master List'!$B$115,'Reported Performance Table'!$D1301='Master List'!$B$118,'Reported Performance Table'!$D1301='Master List'!$B$142)),"LUNA_Dimming","Dimming_Capability_and_Range"))</f>
        <v/>
      </c>
    </row>
    <row r="1302" spans="1:12" x14ac:dyDescent="0.25">
      <c r="A1302" s="54">
        <v>1309</v>
      </c>
      <c r="B1302" s="55"/>
      <c r="D1302" s="21" t="e">
        <f>VLOOKUP('Reported Performance Table'!C1302,'Master List'!$B$22:$C$41,2,FALSE)</f>
        <v>#N/A</v>
      </c>
      <c r="E1302" t="e">
        <f>VLOOKUP('Reported Performance Table'!D1302,'Master List'!$B$45:$C$143,2,FALSE)</f>
        <v>#N/A</v>
      </c>
      <c r="F1302" t="e">
        <f>VLOOKUP('Reported Performance Table'!C1302,'Master List'!$B$22:$D$42,3,FALSE)</f>
        <v>#N/A</v>
      </c>
      <c r="G1302" s="100" t="e">
        <f>VLOOKUP('Reported Performance Table'!B1302,'Master List'!$B$11:$D$19,3,FALSE)</f>
        <v>#N/A</v>
      </c>
      <c r="H1302" t="e">
        <f t="shared" si="20"/>
        <v>#N/A</v>
      </c>
      <c r="I1302" t="e">
        <f>IF(VLOOKUP('Reported Performance Table'!D1302,'Master List'!$B$45:$D$143,3,FALSE)="","No",VLOOKUP('Reported Performance Table'!D1302,'Master List'!$B$45:$D$143,3,FALSE))</f>
        <v>#N/A</v>
      </c>
      <c r="J1302" s="178" t="str">
        <f>IF('Reported Performance Table'!D1302="","",
  IF('Reported Performance Table'!E1302="Yes",
   IF('Reported Performance Table'!F1302="Premium","Premium_LUNA_CCT","LUNA_CCT"),
   IF('Reported Performance Table'!B1302="Outdoor Luminaires",
    IF(OR('Reported Performance Table'!D1302="Fuel Pump Canopy Luminaires",'Reported Performance Table'!D1302="Sports Lighting"),
     IF('Reported Performance Table'!F1302="Premium","Premium_Sports_and_Fuel_Pump_CCT", "Sports_and_Fuel_Pump_CCT"),
     IF('Reported Performance Table'!F1302="Premium","Premium_Outdoor_CCT","Outdoor_CCT")),
    IF('Reported Performance Table'!F1302="Premium","Premium_CCT","Reported_CCT"))))</f>
        <v/>
      </c>
      <c r="K1302" t="str">
        <f>IF('Reported Performance Table'!D1302="","",IF(J1302="LUNA_CCT",VLOOKUP('Reported Performance Table'!D1302,'Master List'!$B$45:$E$143,4,FALSE),"Reported_BUG"))</f>
        <v/>
      </c>
      <c r="L1302" t="str">
        <f>IF('Reported Performance Table'!D1302="","",IF(AND('Reported Performance Table'!$E1302="Yes",OR('Reported Performance Table'!$D1302='Master List'!$B$45,'Reported Performance Table'!$D1302='Master List'!$B$46,'Reported Performance Table'!$D1302='Master List'!$B$47,'Reported Performance Table'!$D1302='Master List'!$B$49,'Reported Performance Table'!$D1302='Master List'!$B$51,'Reported Performance Table'!$D1302='Master List'!$B$115,'Reported Performance Table'!$D1302='Master List'!$B$118,'Reported Performance Table'!$D1302='Master List'!$B$142)),"LUNA_Dimming","Dimming_Capability_and_Range"))</f>
        <v/>
      </c>
    </row>
    <row r="1303" spans="1:12" x14ac:dyDescent="0.25">
      <c r="A1303" s="54">
        <v>1310</v>
      </c>
      <c r="B1303" s="55"/>
      <c r="D1303" s="21" t="e">
        <f>VLOOKUP('Reported Performance Table'!C1303,'Master List'!$B$22:$C$41,2,FALSE)</f>
        <v>#N/A</v>
      </c>
      <c r="E1303" t="e">
        <f>VLOOKUP('Reported Performance Table'!D1303,'Master List'!$B$45:$C$143,2,FALSE)</f>
        <v>#N/A</v>
      </c>
      <c r="F1303" t="e">
        <f>VLOOKUP('Reported Performance Table'!C1303,'Master List'!$B$22:$D$42,3,FALSE)</f>
        <v>#N/A</v>
      </c>
      <c r="G1303" s="100" t="e">
        <f>VLOOKUP('Reported Performance Table'!B1303,'Master List'!$B$11:$D$19,3,FALSE)</f>
        <v>#N/A</v>
      </c>
      <c r="H1303" t="e">
        <f t="shared" si="20"/>
        <v>#N/A</v>
      </c>
      <c r="I1303" t="e">
        <f>IF(VLOOKUP('Reported Performance Table'!D1303,'Master List'!$B$45:$D$143,3,FALSE)="","No",VLOOKUP('Reported Performance Table'!D1303,'Master List'!$B$45:$D$143,3,FALSE))</f>
        <v>#N/A</v>
      </c>
      <c r="J1303" s="178" t="str">
        <f>IF('Reported Performance Table'!D1303="","",
  IF('Reported Performance Table'!E1303="Yes",
   IF('Reported Performance Table'!F1303="Premium","Premium_LUNA_CCT","LUNA_CCT"),
   IF('Reported Performance Table'!B1303="Outdoor Luminaires",
    IF(OR('Reported Performance Table'!D1303="Fuel Pump Canopy Luminaires",'Reported Performance Table'!D1303="Sports Lighting"),
     IF('Reported Performance Table'!F1303="Premium","Premium_Sports_and_Fuel_Pump_CCT", "Sports_and_Fuel_Pump_CCT"),
     IF('Reported Performance Table'!F1303="Premium","Premium_Outdoor_CCT","Outdoor_CCT")),
    IF('Reported Performance Table'!F1303="Premium","Premium_CCT","Reported_CCT"))))</f>
        <v/>
      </c>
      <c r="K1303" t="str">
        <f>IF('Reported Performance Table'!D1303="","",IF(J1303="LUNA_CCT",VLOOKUP('Reported Performance Table'!D1303,'Master List'!$B$45:$E$143,4,FALSE),"Reported_BUG"))</f>
        <v/>
      </c>
      <c r="L1303" t="str">
        <f>IF('Reported Performance Table'!D1303="","",IF(AND('Reported Performance Table'!$E1303="Yes",OR('Reported Performance Table'!$D1303='Master List'!$B$45,'Reported Performance Table'!$D1303='Master List'!$B$46,'Reported Performance Table'!$D1303='Master List'!$B$47,'Reported Performance Table'!$D1303='Master List'!$B$49,'Reported Performance Table'!$D1303='Master List'!$B$51,'Reported Performance Table'!$D1303='Master List'!$B$115,'Reported Performance Table'!$D1303='Master List'!$B$118,'Reported Performance Table'!$D1303='Master List'!$B$142)),"LUNA_Dimming","Dimming_Capability_and_Range"))</f>
        <v/>
      </c>
    </row>
    <row r="1304" spans="1:12" x14ac:dyDescent="0.25">
      <c r="A1304" s="54">
        <v>1311</v>
      </c>
      <c r="B1304" s="55"/>
      <c r="D1304" s="21" t="e">
        <f>VLOOKUP('Reported Performance Table'!C1304,'Master List'!$B$22:$C$41,2,FALSE)</f>
        <v>#N/A</v>
      </c>
      <c r="E1304" t="e">
        <f>VLOOKUP('Reported Performance Table'!D1304,'Master List'!$B$45:$C$143,2,FALSE)</f>
        <v>#N/A</v>
      </c>
      <c r="F1304" t="e">
        <f>VLOOKUP('Reported Performance Table'!C1304,'Master List'!$B$22:$D$42,3,FALSE)</f>
        <v>#N/A</v>
      </c>
      <c r="G1304" s="100" t="e">
        <f>VLOOKUP('Reported Performance Table'!B1304,'Master List'!$B$11:$D$19,3,FALSE)</f>
        <v>#N/A</v>
      </c>
      <c r="H1304" t="e">
        <f t="shared" si="20"/>
        <v>#N/A</v>
      </c>
      <c r="I1304" t="e">
        <f>IF(VLOOKUP('Reported Performance Table'!D1304,'Master List'!$B$45:$D$143,3,FALSE)="","No",VLOOKUP('Reported Performance Table'!D1304,'Master List'!$B$45:$D$143,3,FALSE))</f>
        <v>#N/A</v>
      </c>
      <c r="J1304" s="178" t="str">
        <f>IF('Reported Performance Table'!D1304="","",
  IF('Reported Performance Table'!E1304="Yes",
   IF('Reported Performance Table'!F1304="Premium","Premium_LUNA_CCT","LUNA_CCT"),
   IF('Reported Performance Table'!B1304="Outdoor Luminaires",
    IF(OR('Reported Performance Table'!D1304="Fuel Pump Canopy Luminaires",'Reported Performance Table'!D1304="Sports Lighting"),
     IF('Reported Performance Table'!F1304="Premium","Premium_Sports_and_Fuel_Pump_CCT", "Sports_and_Fuel_Pump_CCT"),
     IF('Reported Performance Table'!F1304="Premium","Premium_Outdoor_CCT","Outdoor_CCT")),
    IF('Reported Performance Table'!F1304="Premium","Premium_CCT","Reported_CCT"))))</f>
        <v/>
      </c>
      <c r="K1304" t="str">
        <f>IF('Reported Performance Table'!D1304="","",IF(J1304="LUNA_CCT",VLOOKUP('Reported Performance Table'!D1304,'Master List'!$B$45:$E$143,4,FALSE),"Reported_BUG"))</f>
        <v/>
      </c>
      <c r="L1304" t="str">
        <f>IF('Reported Performance Table'!D1304="","",IF(AND('Reported Performance Table'!$E1304="Yes",OR('Reported Performance Table'!$D1304='Master List'!$B$45,'Reported Performance Table'!$D1304='Master List'!$B$46,'Reported Performance Table'!$D1304='Master List'!$B$47,'Reported Performance Table'!$D1304='Master List'!$B$49,'Reported Performance Table'!$D1304='Master List'!$B$51,'Reported Performance Table'!$D1304='Master List'!$B$115,'Reported Performance Table'!$D1304='Master List'!$B$118,'Reported Performance Table'!$D1304='Master List'!$B$142)),"LUNA_Dimming","Dimming_Capability_and_Range"))</f>
        <v/>
      </c>
    </row>
    <row r="1305" spans="1:12" x14ac:dyDescent="0.25">
      <c r="A1305" s="54">
        <v>1312</v>
      </c>
      <c r="B1305" s="55"/>
      <c r="D1305" s="21" t="e">
        <f>VLOOKUP('Reported Performance Table'!C1305,'Master List'!$B$22:$C$41,2,FALSE)</f>
        <v>#N/A</v>
      </c>
      <c r="E1305" t="e">
        <f>VLOOKUP('Reported Performance Table'!D1305,'Master List'!$B$45:$C$143,2,FALSE)</f>
        <v>#N/A</v>
      </c>
      <c r="F1305" t="e">
        <f>VLOOKUP('Reported Performance Table'!C1305,'Master List'!$B$22:$D$42,3,FALSE)</f>
        <v>#N/A</v>
      </c>
      <c r="G1305" s="100" t="e">
        <f>VLOOKUP('Reported Performance Table'!B1305,'Master List'!$B$11:$D$19,3,FALSE)</f>
        <v>#N/A</v>
      </c>
      <c r="H1305" t="e">
        <f t="shared" si="20"/>
        <v>#N/A</v>
      </c>
      <c r="I1305" t="e">
        <f>IF(VLOOKUP('Reported Performance Table'!D1305,'Master List'!$B$45:$D$143,3,FALSE)="","No",VLOOKUP('Reported Performance Table'!D1305,'Master List'!$B$45:$D$143,3,FALSE))</f>
        <v>#N/A</v>
      </c>
      <c r="J1305" s="178" t="str">
        <f>IF('Reported Performance Table'!D1305="","",
  IF('Reported Performance Table'!E1305="Yes",
   IF('Reported Performance Table'!F1305="Premium","Premium_LUNA_CCT","LUNA_CCT"),
   IF('Reported Performance Table'!B1305="Outdoor Luminaires",
    IF(OR('Reported Performance Table'!D1305="Fuel Pump Canopy Luminaires",'Reported Performance Table'!D1305="Sports Lighting"),
     IF('Reported Performance Table'!F1305="Premium","Premium_Sports_and_Fuel_Pump_CCT", "Sports_and_Fuel_Pump_CCT"),
     IF('Reported Performance Table'!F1305="Premium","Premium_Outdoor_CCT","Outdoor_CCT")),
    IF('Reported Performance Table'!F1305="Premium","Premium_CCT","Reported_CCT"))))</f>
        <v/>
      </c>
      <c r="K1305" t="str">
        <f>IF('Reported Performance Table'!D1305="","",IF(J1305="LUNA_CCT",VLOOKUP('Reported Performance Table'!D1305,'Master List'!$B$45:$E$143,4,FALSE),"Reported_BUG"))</f>
        <v/>
      </c>
      <c r="L1305" t="str">
        <f>IF('Reported Performance Table'!D1305="","",IF(AND('Reported Performance Table'!$E1305="Yes",OR('Reported Performance Table'!$D1305='Master List'!$B$45,'Reported Performance Table'!$D1305='Master List'!$B$46,'Reported Performance Table'!$D1305='Master List'!$B$47,'Reported Performance Table'!$D1305='Master List'!$B$49,'Reported Performance Table'!$D1305='Master List'!$B$51,'Reported Performance Table'!$D1305='Master List'!$B$115,'Reported Performance Table'!$D1305='Master List'!$B$118,'Reported Performance Table'!$D1305='Master List'!$B$142)),"LUNA_Dimming","Dimming_Capability_and_Range"))</f>
        <v/>
      </c>
    </row>
    <row r="1306" spans="1:12" x14ac:dyDescent="0.25">
      <c r="A1306" s="54">
        <v>1313</v>
      </c>
      <c r="B1306" s="55"/>
      <c r="D1306" s="21" t="e">
        <f>VLOOKUP('Reported Performance Table'!C1306,'Master List'!$B$22:$C$41,2,FALSE)</f>
        <v>#N/A</v>
      </c>
      <c r="E1306" t="e">
        <f>VLOOKUP('Reported Performance Table'!D1306,'Master List'!$B$45:$C$143,2,FALSE)</f>
        <v>#N/A</v>
      </c>
      <c r="F1306" t="e">
        <f>VLOOKUP('Reported Performance Table'!C1306,'Master List'!$B$22:$D$42,3,FALSE)</f>
        <v>#N/A</v>
      </c>
      <c r="G1306" s="100" t="e">
        <f>VLOOKUP('Reported Performance Table'!B1306,'Master List'!$B$11:$D$19,3,FALSE)</f>
        <v>#N/A</v>
      </c>
      <c r="H1306" t="e">
        <f t="shared" si="20"/>
        <v>#N/A</v>
      </c>
      <c r="I1306" t="e">
        <f>IF(VLOOKUP('Reported Performance Table'!D1306,'Master List'!$B$45:$D$143,3,FALSE)="","No",VLOOKUP('Reported Performance Table'!D1306,'Master List'!$B$45:$D$143,3,FALSE))</f>
        <v>#N/A</v>
      </c>
      <c r="J1306" s="178" t="str">
        <f>IF('Reported Performance Table'!D1306="","",
  IF('Reported Performance Table'!E1306="Yes",
   IF('Reported Performance Table'!F1306="Premium","Premium_LUNA_CCT","LUNA_CCT"),
   IF('Reported Performance Table'!B1306="Outdoor Luminaires",
    IF(OR('Reported Performance Table'!D1306="Fuel Pump Canopy Luminaires",'Reported Performance Table'!D1306="Sports Lighting"),
     IF('Reported Performance Table'!F1306="Premium","Premium_Sports_and_Fuel_Pump_CCT", "Sports_and_Fuel_Pump_CCT"),
     IF('Reported Performance Table'!F1306="Premium","Premium_Outdoor_CCT","Outdoor_CCT")),
    IF('Reported Performance Table'!F1306="Premium","Premium_CCT","Reported_CCT"))))</f>
        <v/>
      </c>
      <c r="K1306" t="str">
        <f>IF('Reported Performance Table'!D1306="","",IF(J1306="LUNA_CCT",VLOOKUP('Reported Performance Table'!D1306,'Master List'!$B$45:$E$143,4,FALSE),"Reported_BUG"))</f>
        <v/>
      </c>
      <c r="L1306" t="str">
        <f>IF('Reported Performance Table'!D1306="","",IF(AND('Reported Performance Table'!$E1306="Yes",OR('Reported Performance Table'!$D1306='Master List'!$B$45,'Reported Performance Table'!$D1306='Master List'!$B$46,'Reported Performance Table'!$D1306='Master List'!$B$47,'Reported Performance Table'!$D1306='Master List'!$B$49,'Reported Performance Table'!$D1306='Master List'!$B$51,'Reported Performance Table'!$D1306='Master List'!$B$115,'Reported Performance Table'!$D1306='Master List'!$B$118,'Reported Performance Table'!$D1306='Master List'!$B$142)),"LUNA_Dimming","Dimming_Capability_and_Range"))</f>
        <v/>
      </c>
    </row>
    <row r="1307" spans="1:12" x14ac:dyDescent="0.25">
      <c r="A1307" s="54">
        <v>1314</v>
      </c>
      <c r="B1307" s="55"/>
      <c r="D1307" s="21" t="e">
        <f>VLOOKUP('Reported Performance Table'!C1307,'Master List'!$B$22:$C$41,2,FALSE)</f>
        <v>#N/A</v>
      </c>
      <c r="E1307" t="e">
        <f>VLOOKUP('Reported Performance Table'!D1307,'Master List'!$B$45:$C$143,2,FALSE)</f>
        <v>#N/A</v>
      </c>
      <c r="F1307" t="e">
        <f>VLOOKUP('Reported Performance Table'!C1307,'Master List'!$B$22:$D$42,3,FALSE)</f>
        <v>#N/A</v>
      </c>
      <c r="G1307" s="100" t="e">
        <f>VLOOKUP('Reported Performance Table'!B1307,'Master List'!$B$11:$D$19,3,FALSE)</f>
        <v>#N/A</v>
      </c>
      <c r="H1307" t="e">
        <f t="shared" si="20"/>
        <v>#N/A</v>
      </c>
      <c r="I1307" t="e">
        <f>IF(VLOOKUP('Reported Performance Table'!D1307,'Master List'!$B$45:$D$143,3,FALSE)="","No",VLOOKUP('Reported Performance Table'!D1307,'Master List'!$B$45:$D$143,3,FALSE))</f>
        <v>#N/A</v>
      </c>
      <c r="J1307" s="178" t="str">
        <f>IF('Reported Performance Table'!D1307="","",
  IF('Reported Performance Table'!E1307="Yes",
   IF('Reported Performance Table'!F1307="Premium","Premium_LUNA_CCT","LUNA_CCT"),
   IF('Reported Performance Table'!B1307="Outdoor Luminaires",
    IF(OR('Reported Performance Table'!D1307="Fuel Pump Canopy Luminaires",'Reported Performance Table'!D1307="Sports Lighting"),
     IF('Reported Performance Table'!F1307="Premium","Premium_Sports_and_Fuel_Pump_CCT", "Sports_and_Fuel_Pump_CCT"),
     IF('Reported Performance Table'!F1307="Premium","Premium_Outdoor_CCT","Outdoor_CCT")),
    IF('Reported Performance Table'!F1307="Premium","Premium_CCT","Reported_CCT"))))</f>
        <v/>
      </c>
      <c r="K1307" t="str">
        <f>IF('Reported Performance Table'!D1307="","",IF(J1307="LUNA_CCT",VLOOKUP('Reported Performance Table'!D1307,'Master List'!$B$45:$E$143,4,FALSE),"Reported_BUG"))</f>
        <v/>
      </c>
      <c r="L1307" t="str">
        <f>IF('Reported Performance Table'!D1307="","",IF(AND('Reported Performance Table'!$E1307="Yes",OR('Reported Performance Table'!$D1307='Master List'!$B$45,'Reported Performance Table'!$D1307='Master List'!$B$46,'Reported Performance Table'!$D1307='Master List'!$B$47,'Reported Performance Table'!$D1307='Master List'!$B$49,'Reported Performance Table'!$D1307='Master List'!$B$51,'Reported Performance Table'!$D1307='Master List'!$B$115,'Reported Performance Table'!$D1307='Master List'!$B$118,'Reported Performance Table'!$D1307='Master List'!$B$142)),"LUNA_Dimming","Dimming_Capability_and_Range"))</f>
        <v/>
      </c>
    </row>
    <row r="1308" spans="1:12" x14ac:dyDescent="0.25">
      <c r="A1308" s="54">
        <v>1315</v>
      </c>
      <c r="B1308" s="55"/>
      <c r="D1308" s="21" t="e">
        <f>VLOOKUP('Reported Performance Table'!C1308,'Master List'!$B$22:$C$41,2,FALSE)</f>
        <v>#N/A</v>
      </c>
      <c r="E1308" t="e">
        <f>VLOOKUP('Reported Performance Table'!D1308,'Master List'!$B$45:$C$143,2,FALSE)</f>
        <v>#N/A</v>
      </c>
      <c r="F1308" t="e">
        <f>VLOOKUP('Reported Performance Table'!C1308,'Master List'!$B$22:$D$42,3,FALSE)</f>
        <v>#N/A</v>
      </c>
      <c r="G1308" s="100" t="e">
        <f>VLOOKUP('Reported Performance Table'!B1308,'Master List'!$B$11:$D$19,3,FALSE)</f>
        <v>#N/A</v>
      </c>
      <c r="H1308" t="e">
        <f t="shared" si="20"/>
        <v>#N/A</v>
      </c>
      <c r="I1308" t="e">
        <f>IF(VLOOKUP('Reported Performance Table'!D1308,'Master List'!$B$45:$D$143,3,FALSE)="","No",VLOOKUP('Reported Performance Table'!D1308,'Master List'!$B$45:$D$143,3,FALSE))</f>
        <v>#N/A</v>
      </c>
      <c r="J1308" s="178" t="str">
        <f>IF('Reported Performance Table'!D1308="","",
  IF('Reported Performance Table'!E1308="Yes",
   IF('Reported Performance Table'!F1308="Premium","Premium_LUNA_CCT","LUNA_CCT"),
   IF('Reported Performance Table'!B1308="Outdoor Luminaires",
    IF(OR('Reported Performance Table'!D1308="Fuel Pump Canopy Luminaires",'Reported Performance Table'!D1308="Sports Lighting"),
     IF('Reported Performance Table'!F1308="Premium","Premium_Sports_and_Fuel_Pump_CCT", "Sports_and_Fuel_Pump_CCT"),
     IF('Reported Performance Table'!F1308="Premium","Premium_Outdoor_CCT","Outdoor_CCT")),
    IF('Reported Performance Table'!F1308="Premium","Premium_CCT","Reported_CCT"))))</f>
        <v/>
      </c>
      <c r="K1308" t="str">
        <f>IF('Reported Performance Table'!D1308="","",IF(J1308="LUNA_CCT",VLOOKUP('Reported Performance Table'!D1308,'Master List'!$B$45:$E$143,4,FALSE),"Reported_BUG"))</f>
        <v/>
      </c>
      <c r="L1308" t="str">
        <f>IF('Reported Performance Table'!D1308="","",IF(AND('Reported Performance Table'!$E1308="Yes",OR('Reported Performance Table'!$D1308='Master List'!$B$45,'Reported Performance Table'!$D1308='Master List'!$B$46,'Reported Performance Table'!$D1308='Master List'!$B$47,'Reported Performance Table'!$D1308='Master List'!$B$49,'Reported Performance Table'!$D1308='Master List'!$B$51,'Reported Performance Table'!$D1308='Master List'!$B$115,'Reported Performance Table'!$D1308='Master List'!$B$118,'Reported Performance Table'!$D1308='Master List'!$B$142)),"LUNA_Dimming","Dimming_Capability_and_Range"))</f>
        <v/>
      </c>
    </row>
    <row r="1309" spans="1:12" x14ac:dyDescent="0.25">
      <c r="A1309" s="54">
        <v>1316</v>
      </c>
      <c r="B1309" s="55"/>
      <c r="D1309" s="21" t="e">
        <f>VLOOKUP('Reported Performance Table'!C1309,'Master List'!$B$22:$C$41,2,FALSE)</f>
        <v>#N/A</v>
      </c>
      <c r="E1309" t="e">
        <f>VLOOKUP('Reported Performance Table'!D1309,'Master List'!$B$45:$C$143,2,FALSE)</f>
        <v>#N/A</v>
      </c>
      <c r="F1309" t="e">
        <f>VLOOKUP('Reported Performance Table'!C1309,'Master List'!$B$22:$D$42,3,FALSE)</f>
        <v>#N/A</v>
      </c>
      <c r="G1309" s="100" t="e">
        <f>VLOOKUP('Reported Performance Table'!B1309,'Master List'!$B$11:$D$19,3,FALSE)</f>
        <v>#N/A</v>
      </c>
      <c r="H1309" t="e">
        <f t="shared" si="20"/>
        <v>#N/A</v>
      </c>
      <c r="I1309" t="e">
        <f>IF(VLOOKUP('Reported Performance Table'!D1309,'Master List'!$B$45:$D$143,3,FALSE)="","No",VLOOKUP('Reported Performance Table'!D1309,'Master List'!$B$45:$D$143,3,FALSE))</f>
        <v>#N/A</v>
      </c>
      <c r="J1309" s="178" t="str">
        <f>IF('Reported Performance Table'!D1309="","",
  IF('Reported Performance Table'!E1309="Yes",
   IF('Reported Performance Table'!F1309="Premium","Premium_LUNA_CCT","LUNA_CCT"),
   IF('Reported Performance Table'!B1309="Outdoor Luminaires",
    IF(OR('Reported Performance Table'!D1309="Fuel Pump Canopy Luminaires",'Reported Performance Table'!D1309="Sports Lighting"),
     IF('Reported Performance Table'!F1309="Premium","Premium_Sports_and_Fuel_Pump_CCT", "Sports_and_Fuel_Pump_CCT"),
     IF('Reported Performance Table'!F1309="Premium","Premium_Outdoor_CCT","Outdoor_CCT")),
    IF('Reported Performance Table'!F1309="Premium","Premium_CCT","Reported_CCT"))))</f>
        <v/>
      </c>
      <c r="K1309" t="str">
        <f>IF('Reported Performance Table'!D1309="","",IF(J1309="LUNA_CCT",VLOOKUP('Reported Performance Table'!D1309,'Master List'!$B$45:$E$143,4,FALSE),"Reported_BUG"))</f>
        <v/>
      </c>
      <c r="L1309" t="str">
        <f>IF('Reported Performance Table'!D1309="","",IF(AND('Reported Performance Table'!$E1309="Yes",OR('Reported Performance Table'!$D1309='Master List'!$B$45,'Reported Performance Table'!$D1309='Master List'!$B$46,'Reported Performance Table'!$D1309='Master List'!$B$47,'Reported Performance Table'!$D1309='Master List'!$B$49,'Reported Performance Table'!$D1309='Master List'!$B$51,'Reported Performance Table'!$D1309='Master List'!$B$115,'Reported Performance Table'!$D1309='Master List'!$B$118,'Reported Performance Table'!$D1309='Master List'!$B$142)),"LUNA_Dimming","Dimming_Capability_and_Range"))</f>
        <v/>
      </c>
    </row>
    <row r="1310" spans="1:12" x14ac:dyDescent="0.25">
      <c r="A1310" s="54">
        <v>1317</v>
      </c>
      <c r="B1310" s="55"/>
      <c r="D1310" s="21" t="e">
        <f>VLOOKUP('Reported Performance Table'!C1310,'Master List'!$B$22:$C$41,2,FALSE)</f>
        <v>#N/A</v>
      </c>
      <c r="E1310" t="e">
        <f>VLOOKUP('Reported Performance Table'!D1310,'Master List'!$B$45:$C$143,2,FALSE)</f>
        <v>#N/A</v>
      </c>
      <c r="F1310" t="e">
        <f>VLOOKUP('Reported Performance Table'!C1310,'Master List'!$B$22:$D$42,3,FALSE)</f>
        <v>#N/A</v>
      </c>
      <c r="G1310" s="100" t="e">
        <f>VLOOKUP('Reported Performance Table'!B1310,'Master List'!$B$11:$D$19,3,FALSE)</f>
        <v>#N/A</v>
      </c>
      <c r="H1310" t="e">
        <f t="shared" si="20"/>
        <v>#N/A</v>
      </c>
      <c r="I1310" t="e">
        <f>IF(VLOOKUP('Reported Performance Table'!D1310,'Master List'!$B$45:$D$143,3,FALSE)="","No",VLOOKUP('Reported Performance Table'!D1310,'Master List'!$B$45:$D$143,3,FALSE))</f>
        <v>#N/A</v>
      </c>
      <c r="J1310" s="178" t="str">
        <f>IF('Reported Performance Table'!D1310="","",
  IF('Reported Performance Table'!E1310="Yes",
   IF('Reported Performance Table'!F1310="Premium","Premium_LUNA_CCT","LUNA_CCT"),
   IF('Reported Performance Table'!B1310="Outdoor Luminaires",
    IF(OR('Reported Performance Table'!D1310="Fuel Pump Canopy Luminaires",'Reported Performance Table'!D1310="Sports Lighting"),
     IF('Reported Performance Table'!F1310="Premium","Premium_Sports_and_Fuel_Pump_CCT", "Sports_and_Fuel_Pump_CCT"),
     IF('Reported Performance Table'!F1310="Premium","Premium_Outdoor_CCT","Outdoor_CCT")),
    IF('Reported Performance Table'!F1310="Premium","Premium_CCT","Reported_CCT"))))</f>
        <v/>
      </c>
      <c r="K1310" t="str">
        <f>IF('Reported Performance Table'!D1310="","",IF(J1310="LUNA_CCT",VLOOKUP('Reported Performance Table'!D1310,'Master List'!$B$45:$E$143,4,FALSE),"Reported_BUG"))</f>
        <v/>
      </c>
      <c r="L1310" t="str">
        <f>IF('Reported Performance Table'!D1310="","",IF(AND('Reported Performance Table'!$E1310="Yes",OR('Reported Performance Table'!$D1310='Master List'!$B$45,'Reported Performance Table'!$D1310='Master List'!$B$46,'Reported Performance Table'!$D1310='Master List'!$B$47,'Reported Performance Table'!$D1310='Master List'!$B$49,'Reported Performance Table'!$D1310='Master List'!$B$51,'Reported Performance Table'!$D1310='Master List'!$B$115,'Reported Performance Table'!$D1310='Master List'!$B$118,'Reported Performance Table'!$D1310='Master List'!$B$142)),"LUNA_Dimming","Dimming_Capability_and_Range"))</f>
        <v/>
      </c>
    </row>
    <row r="1311" spans="1:12" x14ac:dyDescent="0.25">
      <c r="A1311" s="54">
        <v>1318</v>
      </c>
      <c r="B1311" s="55"/>
      <c r="D1311" s="21" t="e">
        <f>VLOOKUP('Reported Performance Table'!C1311,'Master List'!$B$22:$C$41,2,FALSE)</f>
        <v>#N/A</v>
      </c>
      <c r="E1311" t="e">
        <f>VLOOKUP('Reported Performance Table'!D1311,'Master List'!$B$45:$C$143,2,FALSE)</f>
        <v>#N/A</v>
      </c>
      <c r="F1311" t="e">
        <f>VLOOKUP('Reported Performance Table'!C1311,'Master List'!$B$22:$D$42,3,FALSE)</f>
        <v>#N/A</v>
      </c>
      <c r="G1311" s="100" t="e">
        <f>VLOOKUP('Reported Performance Table'!B1311,'Master List'!$B$11:$D$19,3,FALSE)</f>
        <v>#N/A</v>
      </c>
      <c r="H1311" t="e">
        <f t="shared" si="20"/>
        <v>#N/A</v>
      </c>
      <c r="I1311" t="e">
        <f>IF(VLOOKUP('Reported Performance Table'!D1311,'Master List'!$B$45:$D$143,3,FALSE)="","No",VLOOKUP('Reported Performance Table'!D1311,'Master List'!$B$45:$D$143,3,FALSE))</f>
        <v>#N/A</v>
      </c>
      <c r="J1311" s="178" t="str">
        <f>IF('Reported Performance Table'!D1311="","",
  IF('Reported Performance Table'!E1311="Yes",
   IF('Reported Performance Table'!F1311="Premium","Premium_LUNA_CCT","LUNA_CCT"),
   IF('Reported Performance Table'!B1311="Outdoor Luminaires",
    IF(OR('Reported Performance Table'!D1311="Fuel Pump Canopy Luminaires",'Reported Performance Table'!D1311="Sports Lighting"),
     IF('Reported Performance Table'!F1311="Premium","Premium_Sports_and_Fuel_Pump_CCT", "Sports_and_Fuel_Pump_CCT"),
     IF('Reported Performance Table'!F1311="Premium","Premium_Outdoor_CCT","Outdoor_CCT")),
    IF('Reported Performance Table'!F1311="Premium","Premium_CCT","Reported_CCT"))))</f>
        <v/>
      </c>
      <c r="K1311" t="str">
        <f>IF('Reported Performance Table'!D1311="","",IF(J1311="LUNA_CCT",VLOOKUP('Reported Performance Table'!D1311,'Master List'!$B$45:$E$143,4,FALSE),"Reported_BUG"))</f>
        <v/>
      </c>
      <c r="L1311" t="str">
        <f>IF('Reported Performance Table'!D1311="","",IF(AND('Reported Performance Table'!$E1311="Yes",OR('Reported Performance Table'!$D1311='Master List'!$B$45,'Reported Performance Table'!$D1311='Master List'!$B$46,'Reported Performance Table'!$D1311='Master List'!$B$47,'Reported Performance Table'!$D1311='Master List'!$B$49,'Reported Performance Table'!$D1311='Master List'!$B$51,'Reported Performance Table'!$D1311='Master List'!$B$115,'Reported Performance Table'!$D1311='Master List'!$B$118,'Reported Performance Table'!$D1311='Master List'!$B$142)),"LUNA_Dimming","Dimming_Capability_and_Range"))</f>
        <v/>
      </c>
    </row>
    <row r="1312" spans="1:12" x14ac:dyDescent="0.25">
      <c r="A1312" s="54">
        <v>1319</v>
      </c>
      <c r="B1312" s="55"/>
      <c r="D1312" s="21" t="e">
        <f>VLOOKUP('Reported Performance Table'!C1312,'Master List'!$B$22:$C$41,2,FALSE)</f>
        <v>#N/A</v>
      </c>
      <c r="E1312" t="e">
        <f>VLOOKUP('Reported Performance Table'!D1312,'Master List'!$B$45:$C$143,2,FALSE)</f>
        <v>#N/A</v>
      </c>
      <c r="F1312" t="e">
        <f>VLOOKUP('Reported Performance Table'!C1312,'Master List'!$B$22:$D$42,3,FALSE)</f>
        <v>#N/A</v>
      </c>
      <c r="G1312" s="100" t="e">
        <f>VLOOKUP('Reported Performance Table'!B1312,'Master List'!$B$11:$D$19,3,FALSE)</f>
        <v>#N/A</v>
      </c>
      <c r="H1312" t="e">
        <f t="shared" si="20"/>
        <v>#N/A</v>
      </c>
      <c r="I1312" t="e">
        <f>IF(VLOOKUP('Reported Performance Table'!D1312,'Master List'!$B$45:$D$143,3,FALSE)="","No",VLOOKUP('Reported Performance Table'!D1312,'Master List'!$B$45:$D$143,3,FALSE))</f>
        <v>#N/A</v>
      </c>
      <c r="J1312" s="178" t="str">
        <f>IF('Reported Performance Table'!D1312="","",
  IF('Reported Performance Table'!E1312="Yes",
   IF('Reported Performance Table'!F1312="Premium","Premium_LUNA_CCT","LUNA_CCT"),
   IF('Reported Performance Table'!B1312="Outdoor Luminaires",
    IF(OR('Reported Performance Table'!D1312="Fuel Pump Canopy Luminaires",'Reported Performance Table'!D1312="Sports Lighting"),
     IF('Reported Performance Table'!F1312="Premium","Premium_Sports_and_Fuel_Pump_CCT", "Sports_and_Fuel_Pump_CCT"),
     IF('Reported Performance Table'!F1312="Premium","Premium_Outdoor_CCT","Outdoor_CCT")),
    IF('Reported Performance Table'!F1312="Premium","Premium_CCT","Reported_CCT"))))</f>
        <v/>
      </c>
      <c r="K1312" t="str">
        <f>IF('Reported Performance Table'!D1312="","",IF(J1312="LUNA_CCT",VLOOKUP('Reported Performance Table'!D1312,'Master List'!$B$45:$E$143,4,FALSE),"Reported_BUG"))</f>
        <v/>
      </c>
      <c r="L1312" t="str">
        <f>IF('Reported Performance Table'!D1312="","",IF(AND('Reported Performance Table'!$E1312="Yes",OR('Reported Performance Table'!$D1312='Master List'!$B$45,'Reported Performance Table'!$D1312='Master List'!$B$46,'Reported Performance Table'!$D1312='Master List'!$B$47,'Reported Performance Table'!$D1312='Master List'!$B$49,'Reported Performance Table'!$D1312='Master List'!$B$51,'Reported Performance Table'!$D1312='Master List'!$B$115,'Reported Performance Table'!$D1312='Master List'!$B$118,'Reported Performance Table'!$D1312='Master List'!$B$142)),"LUNA_Dimming","Dimming_Capability_and_Range"))</f>
        <v/>
      </c>
    </row>
    <row r="1313" spans="1:12" x14ac:dyDescent="0.25">
      <c r="A1313" s="54">
        <v>1320</v>
      </c>
      <c r="B1313" s="55"/>
      <c r="D1313" s="21" t="e">
        <f>VLOOKUP('Reported Performance Table'!C1313,'Master List'!$B$22:$C$41,2,FALSE)</f>
        <v>#N/A</v>
      </c>
      <c r="E1313" t="e">
        <f>VLOOKUP('Reported Performance Table'!D1313,'Master List'!$B$45:$C$143,2,FALSE)</f>
        <v>#N/A</v>
      </c>
      <c r="F1313" t="e">
        <f>VLOOKUP('Reported Performance Table'!C1313,'Master List'!$B$22:$D$42,3,FALSE)</f>
        <v>#N/A</v>
      </c>
      <c r="G1313" s="100" t="e">
        <f>VLOOKUP('Reported Performance Table'!B1313,'Master List'!$B$11:$D$19,3,FALSE)</f>
        <v>#N/A</v>
      </c>
      <c r="H1313" t="e">
        <f t="shared" si="20"/>
        <v>#N/A</v>
      </c>
      <c r="I1313" t="e">
        <f>IF(VLOOKUP('Reported Performance Table'!D1313,'Master List'!$B$45:$D$143,3,FALSE)="","No",VLOOKUP('Reported Performance Table'!D1313,'Master List'!$B$45:$D$143,3,FALSE))</f>
        <v>#N/A</v>
      </c>
      <c r="J1313" s="178" t="str">
        <f>IF('Reported Performance Table'!D1313="","",
  IF('Reported Performance Table'!E1313="Yes",
   IF('Reported Performance Table'!F1313="Premium","Premium_LUNA_CCT","LUNA_CCT"),
   IF('Reported Performance Table'!B1313="Outdoor Luminaires",
    IF(OR('Reported Performance Table'!D1313="Fuel Pump Canopy Luminaires",'Reported Performance Table'!D1313="Sports Lighting"),
     IF('Reported Performance Table'!F1313="Premium","Premium_Sports_and_Fuel_Pump_CCT", "Sports_and_Fuel_Pump_CCT"),
     IF('Reported Performance Table'!F1313="Premium","Premium_Outdoor_CCT","Outdoor_CCT")),
    IF('Reported Performance Table'!F1313="Premium","Premium_CCT","Reported_CCT"))))</f>
        <v/>
      </c>
      <c r="K1313" t="str">
        <f>IF('Reported Performance Table'!D1313="","",IF(J1313="LUNA_CCT",VLOOKUP('Reported Performance Table'!D1313,'Master List'!$B$45:$E$143,4,FALSE),"Reported_BUG"))</f>
        <v/>
      </c>
      <c r="L1313" t="str">
        <f>IF('Reported Performance Table'!D1313="","",IF(AND('Reported Performance Table'!$E1313="Yes",OR('Reported Performance Table'!$D1313='Master List'!$B$45,'Reported Performance Table'!$D1313='Master List'!$B$46,'Reported Performance Table'!$D1313='Master List'!$B$47,'Reported Performance Table'!$D1313='Master List'!$B$49,'Reported Performance Table'!$D1313='Master List'!$B$51,'Reported Performance Table'!$D1313='Master List'!$B$115,'Reported Performance Table'!$D1313='Master List'!$B$118,'Reported Performance Table'!$D1313='Master List'!$B$142)),"LUNA_Dimming","Dimming_Capability_and_Range"))</f>
        <v/>
      </c>
    </row>
    <row r="1314" spans="1:12" x14ac:dyDescent="0.25">
      <c r="A1314" s="54">
        <v>1321</v>
      </c>
      <c r="B1314" s="55"/>
      <c r="D1314" s="21" t="e">
        <f>VLOOKUP('Reported Performance Table'!C1314,'Master List'!$B$22:$C$41,2,FALSE)</f>
        <v>#N/A</v>
      </c>
      <c r="E1314" t="e">
        <f>VLOOKUP('Reported Performance Table'!D1314,'Master List'!$B$45:$C$143,2,FALSE)</f>
        <v>#N/A</v>
      </c>
      <c r="F1314" t="e">
        <f>VLOOKUP('Reported Performance Table'!C1314,'Master List'!$B$22:$D$42,3,FALSE)</f>
        <v>#N/A</v>
      </c>
      <c r="G1314" s="100" t="e">
        <f>VLOOKUP('Reported Performance Table'!B1314,'Master List'!$B$11:$D$19,3,FALSE)</f>
        <v>#N/A</v>
      </c>
      <c r="H1314" t="e">
        <f t="shared" si="20"/>
        <v>#N/A</v>
      </c>
      <c r="I1314" t="e">
        <f>IF(VLOOKUP('Reported Performance Table'!D1314,'Master List'!$B$45:$D$143,3,FALSE)="","No",VLOOKUP('Reported Performance Table'!D1314,'Master List'!$B$45:$D$143,3,FALSE))</f>
        <v>#N/A</v>
      </c>
      <c r="J1314" s="178" t="str">
        <f>IF('Reported Performance Table'!D1314="","",
  IF('Reported Performance Table'!E1314="Yes",
   IF('Reported Performance Table'!F1314="Premium","Premium_LUNA_CCT","LUNA_CCT"),
   IF('Reported Performance Table'!B1314="Outdoor Luminaires",
    IF(OR('Reported Performance Table'!D1314="Fuel Pump Canopy Luminaires",'Reported Performance Table'!D1314="Sports Lighting"),
     IF('Reported Performance Table'!F1314="Premium","Premium_Sports_and_Fuel_Pump_CCT", "Sports_and_Fuel_Pump_CCT"),
     IF('Reported Performance Table'!F1314="Premium","Premium_Outdoor_CCT","Outdoor_CCT")),
    IF('Reported Performance Table'!F1314="Premium","Premium_CCT","Reported_CCT"))))</f>
        <v/>
      </c>
      <c r="K1314" t="str">
        <f>IF('Reported Performance Table'!D1314="","",IF(J1314="LUNA_CCT",VLOOKUP('Reported Performance Table'!D1314,'Master List'!$B$45:$E$143,4,FALSE),"Reported_BUG"))</f>
        <v/>
      </c>
      <c r="L1314" t="str">
        <f>IF('Reported Performance Table'!D1314="","",IF(AND('Reported Performance Table'!$E1314="Yes",OR('Reported Performance Table'!$D1314='Master List'!$B$45,'Reported Performance Table'!$D1314='Master List'!$B$46,'Reported Performance Table'!$D1314='Master List'!$B$47,'Reported Performance Table'!$D1314='Master List'!$B$49,'Reported Performance Table'!$D1314='Master List'!$B$51,'Reported Performance Table'!$D1314='Master List'!$B$115,'Reported Performance Table'!$D1314='Master List'!$B$118,'Reported Performance Table'!$D1314='Master List'!$B$142)),"LUNA_Dimming","Dimming_Capability_and_Range"))</f>
        <v/>
      </c>
    </row>
    <row r="1315" spans="1:12" x14ac:dyDescent="0.25">
      <c r="A1315" s="54">
        <v>1322</v>
      </c>
      <c r="B1315" s="55"/>
      <c r="D1315" s="21" t="e">
        <f>VLOOKUP('Reported Performance Table'!C1315,'Master List'!$B$22:$C$41,2,FALSE)</f>
        <v>#N/A</v>
      </c>
      <c r="E1315" t="e">
        <f>VLOOKUP('Reported Performance Table'!D1315,'Master List'!$B$45:$C$143,2,FALSE)</f>
        <v>#N/A</v>
      </c>
      <c r="F1315" t="e">
        <f>VLOOKUP('Reported Performance Table'!C1315,'Master List'!$B$22:$D$42,3,FALSE)</f>
        <v>#N/A</v>
      </c>
      <c r="G1315" s="100" t="e">
        <f>VLOOKUP('Reported Performance Table'!B1315,'Master List'!$B$11:$D$19,3,FALSE)</f>
        <v>#N/A</v>
      </c>
      <c r="H1315" t="e">
        <f t="shared" si="20"/>
        <v>#N/A</v>
      </c>
      <c r="I1315" t="e">
        <f>IF(VLOOKUP('Reported Performance Table'!D1315,'Master List'!$B$45:$D$143,3,FALSE)="","No",VLOOKUP('Reported Performance Table'!D1315,'Master List'!$B$45:$D$143,3,FALSE))</f>
        <v>#N/A</v>
      </c>
      <c r="J1315" s="178" t="str">
        <f>IF('Reported Performance Table'!D1315="","",
  IF('Reported Performance Table'!E1315="Yes",
   IF('Reported Performance Table'!F1315="Premium","Premium_LUNA_CCT","LUNA_CCT"),
   IF('Reported Performance Table'!B1315="Outdoor Luminaires",
    IF(OR('Reported Performance Table'!D1315="Fuel Pump Canopy Luminaires",'Reported Performance Table'!D1315="Sports Lighting"),
     IF('Reported Performance Table'!F1315="Premium","Premium_Sports_and_Fuel_Pump_CCT", "Sports_and_Fuel_Pump_CCT"),
     IF('Reported Performance Table'!F1315="Premium","Premium_Outdoor_CCT","Outdoor_CCT")),
    IF('Reported Performance Table'!F1315="Premium","Premium_CCT","Reported_CCT"))))</f>
        <v/>
      </c>
      <c r="K1315" t="str">
        <f>IF('Reported Performance Table'!D1315="","",IF(J1315="LUNA_CCT",VLOOKUP('Reported Performance Table'!D1315,'Master List'!$B$45:$E$143,4,FALSE),"Reported_BUG"))</f>
        <v/>
      </c>
      <c r="L1315" t="str">
        <f>IF('Reported Performance Table'!D1315="","",IF(AND('Reported Performance Table'!$E1315="Yes",OR('Reported Performance Table'!$D1315='Master List'!$B$45,'Reported Performance Table'!$D1315='Master List'!$B$46,'Reported Performance Table'!$D1315='Master List'!$B$47,'Reported Performance Table'!$D1315='Master List'!$B$49,'Reported Performance Table'!$D1315='Master List'!$B$51,'Reported Performance Table'!$D1315='Master List'!$B$115,'Reported Performance Table'!$D1315='Master List'!$B$118,'Reported Performance Table'!$D1315='Master List'!$B$142)),"LUNA_Dimming","Dimming_Capability_and_Range"))</f>
        <v/>
      </c>
    </row>
    <row r="1316" spans="1:12" x14ac:dyDescent="0.25">
      <c r="A1316" s="54">
        <v>1323</v>
      </c>
      <c r="B1316" s="55"/>
      <c r="D1316" s="21" t="e">
        <f>VLOOKUP('Reported Performance Table'!C1316,'Master List'!$B$22:$C$41,2,FALSE)</f>
        <v>#N/A</v>
      </c>
      <c r="E1316" t="e">
        <f>VLOOKUP('Reported Performance Table'!D1316,'Master List'!$B$45:$C$143,2,FALSE)</f>
        <v>#N/A</v>
      </c>
      <c r="F1316" t="e">
        <f>VLOOKUP('Reported Performance Table'!C1316,'Master List'!$B$22:$D$42,3,FALSE)</f>
        <v>#N/A</v>
      </c>
      <c r="G1316" s="100" t="e">
        <f>VLOOKUP('Reported Performance Table'!B1316,'Master List'!$B$11:$D$19,3,FALSE)</f>
        <v>#N/A</v>
      </c>
      <c r="H1316" t="e">
        <f t="shared" si="20"/>
        <v>#N/A</v>
      </c>
      <c r="I1316" t="e">
        <f>IF(VLOOKUP('Reported Performance Table'!D1316,'Master List'!$B$45:$D$143,3,FALSE)="","No",VLOOKUP('Reported Performance Table'!D1316,'Master List'!$B$45:$D$143,3,FALSE))</f>
        <v>#N/A</v>
      </c>
      <c r="J1316" s="178" t="str">
        <f>IF('Reported Performance Table'!D1316="","",
  IF('Reported Performance Table'!E1316="Yes",
   IF('Reported Performance Table'!F1316="Premium","Premium_LUNA_CCT","LUNA_CCT"),
   IF('Reported Performance Table'!B1316="Outdoor Luminaires",
    IF(OR('Reported Performance Table'!D1316="Fuel Pump Canopy Luminaires",'Reported Performance Table'!D1316="Sports Lighting"),
     IF('Reported Performance Table'!F1316="Premium","Premium_Sports_and_Fuel_Pump_CCT", "Sports_and_Fuel_Pump_CCT"),
     IF('Reported Performance Table'!F1316="Premium","Premium_Outdoor_CCT","Outdoor_CCT")),
    IF('Reported Performance Table'!F1316="Premium","Premium_CCT","Reported_CCT"))))</f>
        <v/>
      </c>
      <c r="K1316" t="str">
        <f>IF('Reported Performance Table'!D1316="","",IF(J1316="LUNA_CCT",VLOOKUP('Reported Performance Table'!D1316,'Master List'!$B$45:$E$143,4,FALSE),"Reported_BUG"))</f>
        <v/>
      </c>
      <c r="L1316" t="str">
        <f>IF('Reported Performance Table'!D1316="","",IF(AND('Reported Performance Table'!$E1316="Yes",OR('Reported Performance Table'!$D1316='Master List'!$B$45,'Reported Performance Table'!$D1316='Master List'!$B$46,'Reported Performance Table'!$D1316='Master List'!$B$47,'Reported Performance Table'!$D1316='Master List'!$B$49,'Reported Performance Table'!$D1316='Master List'!$B$51,'Reported Performance Table'!$D1316='Master List'!$B$115,'Reported Performance Table'!$D1316='Master List'!$B$118,'Reported Performance Table'!$D1316='Master List'!$B$142)),"LUNA_Dimming","Dimming_Capability_and_Range"))</f>
        <v/>
      </c>
    </row>
    <row r="1317" spans="1:12" x14ac:dyDescent="0.25">
      <c r="A1317" s="54">
        <v>1324</v>
      </c>
      <c r="B1317" s="55"/>
      <c r="D1317" s="21" t="e">
        <f>VLOOKUP('Reported Performance Table'!C1317,'Master List'!$B$22:$C$41,2,FALSE)</f>
        <v>#N/A</v>
      </c>
      <c r="E1317" t="e">
        <f>VLOOKUP('Reported Performance Table'!D1317,'Master List'!$B$45:$C$143,2,FALSE)</f>
        <v>#N/A</v>
      </c>
      <c r="F1317" t="e">
        <f>VLOOKUP('Reported Performance Table'!C1317,'Master List'!$B$22:$D$42,3,FALSE)</f>
        <v>#N/A</v>
      </c>
      <c r="G1317" s="100" t="e">
        <f>VLOOKUP('Reported Performance Table'!B1317,'Master List'!$B$11:$D$19,3,FALSE)</f>
        <v>#N/A</v>
      </c>
      <c r="H1317" t="e">
        <f t="shared" si="20"/>
        <v>#N/A</v>
      </c>
      <c r="I1317" t="e">
        <f>IF(VLOOKUP('Reported Performance Table'!D1317,'Master List'!$B$45:$D$143,3,FALSE)="","No",VLOOKUP('Reported Performance Table'!D1317,'Master List'!$B$45:$D$143,3,FALSE))</f>
        <v>#N/A</v>
      </c>
      <c r="J1317" s="178" t="str">
        <f>IF('Reported Performance Table'!D1317="","",
  IF('Reported Performance Table'!E1317="Yes",
   IF('Reported Performance Table'!F1317="Premium","Premium_LUNA_CCT","LUNA_CCT"),
   IF('Reported Performance Table'!B1317="Outdoor Luminaires",
    IF(OR('Reported Performance Table'!D1317="Fuel Pump Canopy Luminaires",'Reported Performance Table'!D1317="Sports Lighting"),
     IF('Reported Performance Table'!F1317="Premium","Premium_Sports_and_Fuel_Pump_CCT", "Sports_and_Fuel_Pump_CCT"),
     IF('Reported Performance Table'!F1317="Premium","Premium_Outdoor_CCT","Outdoor_CCT")),
    IF('Reported Performance Table'!F1317="Premium","Premium_CCT","Reported_CCT"))))</f>
        <v/>
      </c>
      <c r="K1317" t="str">
        <f>IF('Reported Performance Table'!D1317="","",IF(J1317="LUNA_CCT",VLOOKUP('Reported Performance Table'!D1317,'Master List'!$B$45:$E$143,4,FALSE),"Reported_BUG"))</f>
        <v/>
      </c>
      <c r="L1317" t="str">
        <f>IF('Reported Performance Table'!D1317="","",IF(AND('Reported Performance Table'!$E1317="Yes",OR('Reported Performance Table'!$D1317='Master List'!$B$45,'Reported Performance Table'!$D1317='Master List'!$B$46,'Reported Performance Table'!$D1317='Master List'!$B$47,'Reported Performance Table'!$D1317='Master List'!$B$49,'Reported Performance Table'!$D1317='Master List'!$B$51,'Reported Performance Table'!$D1317='Master List'!$B$115,'Reported Performance Table'!$D1317='Master List'!$B$118,'Reported Performance Table'!$D1317='Master List'!$B$142)),"LUNA_Dimming","Dimming_Capability_and_Range"))</f>
        <v/>
      </c>
    </row>
    <row r="1318" spans="1:12" x14ac:dyDescent="0.25">
      <c r="A1318" s="54">
        <v>1325</v>
      </c>
      <c r="B1318" s="55"/>
      <c r="D1318" s="21" t="e">
        <f>VLOOKUP('Reported Performance Table'!C1318,'Master List'!$B$22:$C$41,2,FALSE)</f>
        <v>#N/A</v>
      </c>
      <c r="E1318" t="e">
        <f>VLOOKUP('Reported Performance Table'!D1318,'Master List'!$B$45:$C$143,2,FALSE)</f>
        <v>#N/A</v>
      </c>
      <c r="F1318" t="e">
        <f>VLOOKUP('Reported Performance Table'!C1318,'Master List'!$B$22:$D$42,3,FALSE)</f>
        <v>#N/A</v>
      </c>
      <c r="G1318" s="100" t="e">
        <f>VLOOKUP('Reported Performance Table'!B1318,'Master List'!$B$11:$D$19,3,FALSE)</f>
        <v>#N/A</v>
      </c>
      <c r="H1318" t="e">
        <f t="shared" si="20"/>
        <v>#N/A</v>
      </c>
      <c r="I1318" t="e">
        <f>IF(VLOOKUP('Reported Performance Table'!D1318,'Master List'!$B$45:$D$143,3,FALSE)="","No",VLOOKUP('Reported Performance Table'!D1318,'Master List'!$B$45:$D$143,3,FALSE))</f>
        <v>#N/A</v>
      </c>
      <c r="J1318" s="178" t="str">
        <f>IF('Reported Performance Table'!D1318="","",
  IF('Reported Performance Table'!E1318="Yes",
   IF('Reported Performance Table'!F1318="Premium","Premium_LUNA_CCT","LUNA_CCT"),
   IF('Reported Performance Table'!B1318="Outdoor Luminaires",
    IF(OR('Reported Performance Table'!D1318="Fuel Pump Canopy Luminaires",'Reported Performance Table'!D1318="Sports Lighting"),
     IF('Reported Performance Table'!F1318="Premium","Premium_Sports_and_Fuel_Pump_CCT", "Sports_and_Fuel_Pump_CCT"),
     IF('Reported Performance Table'!F1318="Premium","Premium_Outdoor_CCT","Outdoor_CCT")),
    IF('Reported Performance Table'!F1318="Premium","Premium_CCT","Reported_CCT"))))</f>
        <v/>
      </c>
      <c r="K1318" t="str">
        <f>IF('Reported Performance Table'!D1318="","",IF(J1318="LUNA_CCT",VLOOKUP('Reported Performance Table'!D1318,'Master List'!$B$45:$E$143,4,FALSE),"Reported_BUG"))</f>
        <v/>
      </c>
      <c r="L1318" t="str">
        <f>IF('Reported Performance Table'!D1318="","",IF(AND('Reported Performance Table'!$E1318="Yes",OR('Reported Performance Table'!$D1318='Master List'!$B$45,'Reported Performance Table'!$D1318='Master List'!$B$46,'Reported Performance Table'!$D1318='Master List'!$B$47,'Reported Performance Table'!$D1318='Master List'!$B$49,'Reported Performance Table'!$D1318='Master List'!$B$51,'Reported Performance Table'!$D1318='Master List'!$B$115,'Reported Performance Table'!$D1318='Master List'!$B$118,'Reported Performance Table'!$D1318='Master List'!$B$142)),"LUNA_Dimming","Dimming_Capability_and_Range"))</f>
        <v/>
      </c>
    </row>
    <row r="1319" spans="1:12" x14ac:dyDescent="0.25">
      <c r="A1319" s="54">
        <v>1326</v>
      </c>
      <c r="B1319" s="55"/>
      <c r="D1319" s="21" t="e">
        <f>VLOOKUP('Reported Performance Table'!C1319,'Master List'!$B$22:$C$41,2,FALSE)</f>
        <v>#N/A</v>
      </c>
      <c r="E1319" t="e">
        <f>VLOOKUP('Reported Performance Table'!D1319,'Master List'!$B$45:$C$143,2,FALSE)</f>
        <v>#N/A</v>
      </c>
      <c r="F1319" t="e">
        <f>VLOOKUP('Reported Performance Table'!C1319,'Master List'!$B$22:$D$42,3,FALSE)</f>
        <v>#N/A</v>
      </c>
      <c r="G1319" s="100" t="e">
        <f>VLOOKUP('Reported Performance Table'!B1319,'Master List'!$B$11:$D$19,3,FALSE)</f>
        <v>#N/A</v>
      </c>
      <c r="H1319" t="e">
        <f t="shared" si="20"/>
        <v>#N/A</v>
      </c>
      <c r="I1319" t="e">
        <f>IF(VLOOKUP('Reported Performance Table'!D1319,'Master List'!$B$45:$D$143,3,FALSE)="","No",VLOOKUP('Reported Performance Table'!D1319,'Master List'!$B$45:$D$143,3,FALSE))</f>
        <v>#N/A</v>
      </c>
      <c r="J1319" s="178" t="str">
        <f>IF('Reported Performance Table'!D1319="","",
  IF('Reported Performance Table'!E1319="Yes",
   IF('Reported Performance Table'!F1319="Premium","Premium_LUNA_CCT","LUNA_CCT"),
   IF('Reported Performance Table'!B1319="Outdoor Luminaires",
    IF(OR('Reported Performance Table'!D1319="Fuel Pump Canopy Luminaires",'Reported Performance Table'!D1319="Sports Lighting"),
     IF('Reported Performance Table'!F1319="Premium","Premium_Sports_and_Fuel_Pump_CCT", "Sports_and_Fuel_Pump_CCT"),
     IF('Reported Performance Table'!F1319="Premium","Premium_Outdoor_CCT","Outdoor_CCT")),
    IF('Reported Performance Table'!F1319="Premium","Premium_CCT","Reported_CCT"))))</f>
        <v/>
      </c>
      <c r="K1319" t="str">
        <f>IF('Reported Performance Table'!D1319="","",IF(J1319="LUNA_CCT",VLOOKUP('Reported Performance Table'!D1319,'Master List'!$B$45:$E$143,4,FALSE),"Reported_BUG"))</f>
        <v/>
      </c>
      <c r="L1319" t="str">
        <f>IF('Reported Performance Table'!D1319="","",IF(AND('Reported Performance Table'!$E1319="Yes",OR('Reported Performance Table'!$D1319='Master List'!$B$45,'Reported Performance Table'!$D1319='Master List'!$B$46,'Reported Performance Table'!$D1319='Master List'!$B$47,'Reported Performance Table'!$D1319='Master List'!$B$49,'Reported Performance Table'!$D1319='Master List'!$B$51,'Reported Performance Table'!$D1319='Master List'!$B$115,'Reported Performance Table'!$D1319='Master List'!$B$118,'Reported Performance Table'!$D1319='Master List'!$B$142)),"LUNA_Dimming","Dimming_Capability_and_Range"))</f>
        <v/>
      </c>
    </row>
    <row r="1320" spans="1:12" x14ac:dyDescent="0.25">
      <c r="A1320" s="54">
        <v>1327</v>
      </c>
      <c r="B1320" s="55"/>
      <c r="D1320" s="21" t="e">
        <f>VLOOKUP('Reported Performance Table'!C1320,'Master List'!$B$22:$C$41,2,FALSE)</f>
        <v>#N/A</v>
      </c>
      <c r="E1320" t="e">
        <f>VLOOKUP('Reported Performance Table'!D1320,'Master List'!$B$45:$C$143,2,FALSE)</f>
        <v>#N/A</v>
      </c>
      <c r="F1320" t="e">
        <f>VLOOKUP('Reported Performance Table'!C1320,'Master List'!$B$22:$D$42,3,FALSE)</f>
        <v>#N/A</v>
      </c>
      <c r="G1320" s="100" t="e">
        <f>VLOOKUP('Reported Performance Table'!B1320,'Master List'!$B$11:$D$19,3,FALSE)</f>
        <v>#N/A</v>
      </c>
      <c r="H1320" t="e">
        <f t="shared" si="20"/>
        <v>#N/A</v>
      </c>
      <c r="I1320" t="e">
        <f>IF(VLOOKUP('Reported Performance Table'!D1320,'Master List'!$B$45:$D$143,3,FALSE)="","No",VLOOKUP('Reported Performance Table'!D1320,'Master List'!$B$45:$D$143,3,FALSE))</f>
        <v>#N/A</v>
      </c>
      <c r="J1320" s="178" t="str">
        <f>IF('Reported Performance Table'!D1320="","",
  IF('Reported Performance Table'!E1320="Yes",
   IF('Reported Performance Table'!F1320="Premium","Premium_LUNA_CCT","LUNA_CCT"),
   IF('Reported Performance Table'!B1320="Outdoor Luminaires",
    IF(OR('Reported Performance Table'!D1320="Fuel Pump Canopy Luminaires",'Reported Performance Table'!D1320="Sports Lighting"),
     IF('Reported Performance Table'!F1320="Premium","Premium_Sports_and_Fuel_Pump_CCT", "Sports_and_Fuel_Pump_CCT"),
     IF('Reported Performance Table'!F1320="Premium","Premium_Outdoor_CCT","Outdoor_CCT")),
    IF('Reported Performance Table'!F1320="Premium","Premium_CCT","Reported_CCT"))))</f>
        <v/>
      </c>
      <c r="K1320" t="str">
        <f>IF('Reported Performance Table'!D1320="","",IF(J1320="LUNA_CCT",VLOOKUP('Reported Performance Table'!D1320,'Master List'!$B$45:$E$143,4,FALSE),"Reported_BUG"))</f>
        <v/>
      </c>
      <c r="L1320" t="str">
        <f>IF('Reported Performance Table'!D1320="","",IF(AND('Reported Performance Table'!$E1320="Yes",OR('Reported Performance Table'!$D1320='Master List'!$B$45,'Reported Performance Table'!$D1320='Master List'!$B$46,'Reported Performance Table'!$D1320='Master List'!$B$47,'Reported Performance Table'!$D1320='Master List'!$B$49,'Reported Performance Table'!$D1320='Master List'!$B$51,'Reported Performance Table'!$D1320='Master List'!$B$115,'Reported Performance Table'!$D1320='Master List'!$B$118,'Reported Performance Table'!$D1320='Master List'!$B$142)),"LUNA_Dimming","Dimming_Capability_and_Range"))</f>
        <v/>
      </c>
    </row>
    <row r="1321" spans="1:12" x14ac:dyDescent="0.25">
      <c r="A1321" s="54">
        <v>1328</v>
      </c>
      <c r="B1321" s="55"/>
      <c r="D1321" s="21" t="e">
        <f>VLOOKUP('Reported Performance Table'!C1321,'Master List'!$B$22:$C$41,2,FALSE)</f>
        <v>#N/A</v>
      </c>
      <c r="E1321" t="e">
        <f>VLOOKUP('Reported Performance Table'!D1321,'Master List'!$B$45:$C$143,2,FALSE)</f>
        <v>#N/A</v>
      </c>
      <c r="F1321" t="e">
        <f>VLOOKUP('Reported Performance Table'!C1321,'Master List'!$B$22:$D$42,3,FALSE)</f>
        <v>#N/A</v>
      </c>
      <c r="G1321" s="100" t="e">
        <f>VLOOKUP('Reported Performance Table'!B1321,'Master List'!$B$11:$D$19,3,FALSE)</f>
        <v>#N/A</v>
      </c>
      <c r="H1321" t="e">
        <f t="shared" si="20"/>
        <v>#N/A</v>
      </c>
      <c r="I1321" t="e">
        <f>IF(VLOOKUP('Reported Performance Table'!D1321,'Master List'!$B$45:$D$143,3,FALSE)="","No",VLOOKUP('Reported Performance Table'!D1321,'Master List'!$B$45:$D$143,3,FALSE))</f>
        <v>#N/A</v>
      </c>
      <c r="J1321" s="178" t="str">
        <f>IF('Reported Performance Table'!D1321="","",
  IF('Reported Performance Table'!E1321="Yes",
   IF('Reported Performance Table'!F1321="Premium","Premium_LUNA_CCT","LUNA_CCT"),
   IF('Reported Performance Table'!B1321="Outdoor Luminaires",
    IF(OR('Reported Performance Table'!D1321="Fuel Pump Canopy Luminaires",'Reported Performance Table'!D1321="Sports Lighting"),
     IF('Reported Performance Table'!F1321="Premium","Premium_Sports_and_Fuel_Pump_CCT", "Sports_and_Fuel_Pump_CCT"),
     IF('Reported Performance Table'!F1321="Premium","Premium_Outdoor_CCT","Outdoor_CCT")),
    IF('Reported Performance Table'!F1321="Premium","Premium_CCT","Reported_CCT"))))</f>
        <v/>
      </c>
      <c r="K1321" t="str">
        <f>IF('Reported Performance Table'!D1321="","",IF(J1321="LUNA_CCT",VLOOKUP('Reported Performance Table'!D1321,'Master List'!$B$45:$E$143,4,FALSE),"Reported_BUG"))</f>
        <v/>
      </c>
      <c r="L1321" t="str">
        <f>IF('Reported Performance Table'!D1321="","",IF(AND('Reported Performance Table'!$E1321="Yes",OR('Reported Performance Table'!$D1321='Master List'!$B$45,'Reported Performance Table'!$D1321='Master List'!$B$46,'Reported Performance Table'!$D1321='Master List'!$B$47,'Reported Performance Table'!$D1321='Master List'!$B$49,'Reported Performance Table'!$D1321='Master List'!$B$51,'Reported Performance Table'!$D1321='Master List'!$B$115,'Reported Performance Table'!$D1321='Master List'!$B$118,'Reported Performance Table'!$D1321='Master List'!$B$142)),"LUNA_Dimming","Dimming_Capability_and_Range"))</f>
        <v/>
      </c>
    </row>
    <row r="1322" spans="1:12" x14ac:dyDescent="0.25">
      <c r="A1322" s="54">
        <v>1329</v>
      </c>
      <c r="B1322" s="55"/>
      <c r="D1322" s="21" t="e">
        <f>VLOOKUP('Reported Performance Table'!C1322,'Master List'!$B$22:$C$41,2,FALSE)</f>
        <v>#N/A</v>
      </c>
      <c r="E1322" t="e">
        <f>VLOOKUP('Reported Performance Table'!D1322,'Master List'!$B$45:$C$143,2,FALSE)</f>
        <v>#N/A</v>
      </c>
      <c r="F1322" t="e">
        <f>VLOOKUP('Reported Performance Table'!C1322,'Master List'!$B$22:$D$42,3,FALSE)</f>
        <v>#N/A</v>
      </c>
      <c r="G1322" s="100" t="e">
        <f>VLOOKUP('Reported Performance Table'!B1322,'Master List'!$B$11:$D$19,3,FALSE)</f>
        <v>#N/A</v>
      </c>
      <c r="H1322" t="e">
        <f t="shared" si="20"/>
        <v>#N/A</v>
      </c>
      <c r="I1322" t="e">
        <f>IF(VLOOKUP('Reported Performance Table'!D1322,'Master List'!$B$45:$D$143,3,FALSE)="","No",VLOOKUP('Reported Performance Table'!D1322,'Master List'!$B$45:$D$143,3,FALSE))</f>
        <v>#N/A</v>
      </c>
      <c r="J1322" s="178" t="str">
        <f>IF('Reported Performance Table'!D1322="","",
  IF('Reported Performance Table'!E1322="Yes",
   IF('Reported Performance Table'!F1322="Premium","Premium_LUNA_CCT","LUNA_CCT"),
   IF('Reported Performance Table'!B1322="Outdoor Luminaires",
    IF(OR('Reported Performance Table'!D1322="Fuel Pump Canopy Luminaires",'Reported Performance Table'!D1322="Sports Lighting"),
     IF('Reported Performance Table'!F1322="Premium","Premium_Sports_and_Fuel_Pump_CCT", "Sports_and_Fuel_Pump_CCT"),
     IF('Reported Performance Table'!F1322="Premium","Premium_Outdoor_CCT","Outdoor_CCT")),
    IF('Reported Performance Table'!F1322="Premium","Premium_CCT","Reported_CCT"))))</f>
        <v/>
      </c>
      <c r="K1322" t="str">
        <f>IF('Reported Performance Table'!D1322="","",IF(J1322="LUNA_CCT",VLOOKUP('Reported Performance Table'!D1322,'Master List'!$B$45:$E$143,4,FALSE),"Reported_BUG"))</f>
        <v/>
      </c>
      <c r="L1322" t="str">
        <f>IF('Reported Performance Table'!D1322="","",IF(AND('Reported Performance Table'!$E1322="Yes",OR('Reported Performance Table'!$D1322='Master List'!$B$45,'Reported Performance Table'!$D1322='Master List'!$B$46,'Reported Performance Table'!$D1322='Master List'!$B$47,'Reported Performance Table'!$D1322='Master List'!$B$49,'Reported Performance Table'!$D1322='Master List'!$B$51,'Reported Performance Table'!$D1322='Master List'!$B$115,'Reported Performance Table'!$D1322='Master List'!$B$118,'Reported Performance Table'!$D1322='Master List'!$B$142)),"LUNA_Dimming","Dimming_Capability_and_Range"))</f>
        <v/>
      </c>
    </row>
    <row r="1323" spans="1:12" x14ac:dyDescent="0.25">
      <c r="A1323" s="54">
        <v>1330</v>
      </c>
      <c r="B1323" s="55"/>
      <c r="D1323" s="21" t="e">
        <f>VLOOKUP('Reported Performance Table'!C1323,'Master List'!$B$22:$C$41,2,FALSE)</f>
        <v>#N/A</v>
      </c>
      <c r="E1323" t="e">
        <f>VLOOKUP('Reported Performance Table'!D1323,'Master List'!$B$45:$C$143,2,FALSE)</f>
        <v>#N/A</v>
      </c>
      <c r="F1323" t="e">
        <f>VLOOKUP('Reported Performance Table'!C1323,'Master List'!$B$22:$D$42,3,FALSE)</f>
        <v>#N/A</v>
      </c>
      <c r="G1323" s="100" t="e">
        <f>VLOOKUP('Reported Performance Table'!B1323,'Master List'!$B$11:$D$19,3,FALSE)</f>
        <v>#N/A</v>
      </c>
      <c r="H1323" t="e">
        <f t="shared" si="20"/>
        <v>#N/A</v>
      </c>
      <c r="I1323" t="e">
        <f>IF(VLOOKUP('Reported Performance Table'!D1323,'Master List'!$B$45:$D$143,3,FALSE)="","No",VLOOKUP('Reported Performance Table'!D1323,'Master List'!$B$45:$D$143,3,FALSE))</f>
        <v>#N/A</v>
      </c>
      <c r="J1323" s="178" t="str">
        <f>IF('Reported Performance Table'!D1323="","",
  IF('Reported Performance Table'!E1323="Yes",
   IF('Reported Performance Table'!F1323="Premium","Premium_LUNA_CCT","LUNA_CCT"),
   IF('Reported Performance Table'!B1323="Outdoor Luminaires",
    IF(OR('Reported Performance Table'!D1323="Fuel Pump Canopy Luminaires",'Reported Performance Table'!D1323="Sports Lighting"),
     IF('Reported Performance Table'!F1323="Premium","Premium_Sports_and_Fuel_Pump_CCT", "Sports_and_Fuel_Pump_CCT"),
     IF('Reported Performance Table'!F1323="Premium","Premium_Outdoor_CCT","Outdoor_CCT")),
    IF('Reported Performance Table'!F1323="Premium","Premium_CCT","Reported_CCT"))))</f>
        <v/>
      </c>
      <c r="K1323" t="str">
        <f>IF('Reported Performance Table'!D1323="","",IF(J1323="LUNA_CCT",VLOOKUP('Reported Performance Table'!D1323,'Master List'!$B$45:$E$143,4,FALSE),"Reported_BUG"))</f>
        <v/>
      </c>
      <c r="L1323" t="str">
        <f>IF('Reported Performance Table'!D1323="","",IF(AND('Reported Performance Table'!$E1323="Yes",OR('Reported Performance Table'!$D1323='Master List'!$B$45,'Reported Performance Table'!$D1323='Master List'!$B$46,'Reported Performance Table'!$D1323='Master List'!$B$47,'Reported Performance Table'!$D1323='Master List'!$B$49,'Reported Performance Table'!$D1323='Master List'!$B$51,'Reported Performance Table'!$D1323='Master List'!$B$115,'Reported Performance Table'!$D1323='Master List'!$B$118,'Reported Performance Table'!$D1323='Master List'!$B$142)),"LUNA_Dimming","Dimming_Capability_and_Range"))</f>
        <v/>
      </c>
    </row>
    <row r="1324" spans="1:12" x14ac:dyDescent="0.25">
      <c r="A1324" s="54">
        <v>1331</v>
      </c>
      <c r="B1324" s="55"/>
      <c r="D1324" s="21" t="e">
        <f>VLOOKUP('Reported Performance Table'!C1324,'Master List'!$B$22:$C$41,2,FALSE)</f>
        <v>#N/A</v>
      </c>
      <c r="E1324" t="e">
        <f>VLOOKUP('Reported Performance Table'!D1324,'Master List'!$B$45:$C$143,2,FALSE)</f>
        <v>#N/A</v>
      </c>
      <c r="F1324" t="e">
        <f>VLOOKUP('Reported Performance Table'!C1324,'Master List'!$B$22:$D$42,3,FALSE)</f>
        <v>#N/A</v>
      </c>
      <c r="G1324" s="100" t="e">
        <f>VLOOKUP('Reported Performance Table'!B1324,'Master List'!$B$11:$D$19,3,FALSE)</f>
        <v>#N/A</v>
      </c>
      <c r="H1324" t="e">
        <f t="shared" si="20"/>
        <v>#N/A</v>
      </c>
      <c r="I1324" t="e">
        <f>IF(VLOOKUP('Reported Performance Table'!D1324,'Master List'!$B$45:$D$143,3,FALSE)="","No",VLOOKUP('Reported Performance Table'!D1324,'Master List'!$B$45:$D$143,3,FALSE))</f>
        <v>#N/A</v>
      </c>
      <c r="J1324" s="178" t="str">
        <f>IF('Reported Performance Table'!D1324="","",
  IF('Reported Performance Table'!E1324="Yes",
   IF('Reported Performance Table'!F1324="Premium","Premium_LUNA_CCT","LUNA_CCT"),
   IF('Reported Performance Table'!B1324="Outdoor Luminaires",
    IF(OR('Reported Performance Table'!D1324="Fuel Pump Canopy Luminaires",'Reported Performance Table'!D1324="Sports Lighting"),
     IF('Reported Performance Table'!F1324="Premium","Premium_Sports_and_Fuel_Pump_CCT", "Sports_and_Fuel_Pump_CCT"),
     IF('Reported Performance Table'!F1324="Premium","Premium_Outdoor_CCT","Outdoor_CCT")),
    IF('Reported Performance Table'!F1324="Premium","Premium_CCT","Reported_CCT"))))</f>
        <v/>
      </c>
      <c r="K1324" t="str">
        <f>IF('Reported Performance Table'!D1324="","",IF(J1324="LUNA_CCT",VLOOKUP('Reported Performance Table'!D1324,'Master List'!$B$45:$E$143,4,FALSE),"Reported_BUG"))</f>
        <v/>
      </c>
      <c r="L1324" t="str">
        <f>IF('Reported Performance Table'!D1324="","",IF(AND('Reported Performance Table'!$E1324="Yes",OR('Reported Performance Table'!$D1324='Master List'!$B$45,'Reported Performance Table'!$D1324='Master List'!$B$46,'Reported Performance Table'!$D1324='Master List'!$B$47,'Reported Performance Table'!$D1324='Master List'!$B$49,'Reported Performance Table'!$D1324='Master List'!$B$51,'Reported Performance Table'!$D1324='Master List'!$B$115,'Reported Performance Table'!$D1324='Master List'!$B$118,'Reported Performance Table'!$D1324='Master List'!$B$142)),"LUNA_Dimming","Dimming_Capability_and_Range"))</f>
        <v/>
      </c>
    </row>
    <row r="1325" spans="1:12" x14ac:dyDescent="0.25">
      <c r="A1325" s="54">
        <v>1332</v>
      </c>
      <c r="B1325" s="55"/>
      <c r="D1325" s="21" t="e">
        <f>VLOOKUP('Reported Performance Table'!C1325,'Master List'!$B$22:$C$41,2,FALSE)</f>
        <v>#N/A</v>
      </c>
      <c r="E1325" t="e">
        <f>VLOOKUP('Reported Performance Table'!D1325,'Master List'!$B$45:$C$143,2,FALSE)</f>
        <v>#N/A</v>
      </c>
      <c r="F1325" t="e">
        <f>VLOOKUP('Reported Performance Table'!C1325,'Master List'!$B$22:$D$42,3,FALSE)</f>
        <v>#N/A</v>
      </c>
      <c r="G1325" s="100" t="e">
        <f>VLOOKUP('Reported Performance Table'!B1325,'Master List'!$B$11:$D$19,3,FALSE)</f>
        <v>#N/A</v>
      </c>
      <c r="H1325" t="e">
        <f t="shared" si="20"/>
        <v>#N/A</v>
      </c>
      <c r="I1325" t="e">
        <f>IF(VLOOKUP('Reported Performance Table'!D1325,'Master List'!$B$45:$D$143,3,FALSE)="","No",VLOOKUP('Reported Performance Table'!D1325,'Master List'!$B$45:$D$143,3,FALSE))</f>
        <v>#N/A</v>
      </c>
      <c r="J1325" s="178" t="str">
        <f>IF('Reported Performance Table'!D1325="","",
  IF('Reported Performance Table'!E1325="Yes",
   IF('Reported Performance Table'!F1325="Premium","Premium_LUNA_CCT","LUNA_CCT"),
   IF('Reported Performance Table'!B1325="Outdoor Luminaires",
    IF(OR('Reported Performance Table'!D1325="Fuel Pump Canopy Luminaires",'Reported Performance Table'!D1325="Sports Lighting"),
     IF('Reported Performance Table'!F1325="Premium","Premium_Sports_and_Fuel_Pump_CCT", "Sports_and_Fuel_Pump_CCT"),
     IF('Reported Performance Table'!F1325="Premium","Premium_Outdoor_CCT","Outdoor_CCT")),
    IF('Reported Performance Table'!F1325="Premium","Premium_CCT","Reported_CCT"))))</f>
        <v/>
      </c>
      <c r="K1325" t="str">
        <f>IF('Reported Performance Table'!D1325="","",IF(J1325="LUNA_CCT",VLOOKUP('Reported Performance Table'!D1325,'Master List'!$B$45:$E$143,4,FALSE),"Reported_BUG"))</f>
        <v/>
      </c>
      <c r="L1325" t="str">
        <f>IF('Reported Performance Table'!D1325="","",IF(AND('Reported Performance Table'!$E1325="Yes",OR('Reported Performance Table'!$D1325='Master List'!$B$45,'Reported Performance Table'!$D1325='Master List'!$B$46,'Reported Performance Table'!$D1325='Master List'!$B$47,'Reported Performance Table'!$D1325='Master List'!$B$49,'Reported Performance Table'!$D1325='Master List'!$B$51,'Reported Performance Table'!$D1325='Master List'!$B$115,'Reported Performance Table'!$D1325='Master List'!$B$118,'Reported Performance Table'!$D1325='Master List'!$B$142)),"LUNA_Dimming","Dimming_Capability_and_Range"))</f>
        <v/>
      </c>
    </row>
    <row r="1326" spans="1:12" x14ac:dyDescent="0.25">
      <c r="A1326" s="54">
        <v>1333</v>
      </c>
      <c r="B1326" s="55"/>
      <c r="D1326" s="21" t="e">
        <f>VLOOKUP('Reported Performance Table'!C1326,'Master List'!$B$22:$C$41,2,FALSE)</f>
        <v>#N/A</v>
      </c>
      <c r="E1326" t="e">
        <f>VLOOKUP('Reported Performance Table'!D1326,'Master List'!$B$45:$C$143,2,FALSE)</f>
        <v>#N/A</v>
      </c>
      <c r="F1326" t="e">
        <f>VLOOKUP('Reported Performance Table'!C1326,'Master List'!$B$22:$D$42,3,FALSE)</f>
        <v>#N/A</v>
      </c>
      <c r="G1326" s="100" t="e">
        <f>VLOOKUP('Reported Performance Table'!B1326,'Master List'!$B$11:$D$19,3,FALSE)</f>
        <v>#N/A</v>
      </c>
      <c r="H1326" t="e">
        <f t="shared" si="20"/>
        <v>#N/A</v>
      </c>
      <c r="I1326" t="e">
        <f>IF(VLOOKUP('Reported Performance Table'!D1326,'Master List'!$B$45:$D$143,3,FALSE)="","No",VLOOKUP('Reported Performance Table'!D1326,'Master List'!$B$45:$D$143,3,FALSE))</f>
        <v>#N/A</v>
      </c>
      <c r="J1326" s="178" t="str">
        <f>IF('Reported Performance Table'!D1326="","",
  IF('Reported Performance Table'!E1326="Yes",
   IF('Reported Performance Table'!F1326="Premium","Premium_LUNA_CCT","LUNA_CCT"),
   IF('Reported Performance Table'!B1326="Outdoor Luminaires",
    IF(OR('Reported Performance Table'!D1326="Fuel Pump Canopy Luminaires",'Reported Performance Table'!D1326="Sports Lighting"),
     IF('Reported Performance Table'!F1326="Premium","Premium_Sports_and_Fuel_Pump_CCT", "Sports_and_Fuel_Pump_CCT"),
     IF('Reported Performance Table'!F1326="Premium","Premium_Outdoor_CCT","Outdoor_CCT")),
    IF('Reported Performance Table'!F1326="Premium","Premium_CCT","Reported_CCT"))))</f>
        <v/>
      </c>
      <c r="K1326" t="str">
        <f>IF('Reported Performance Table'!D1326="","",IF(J1326="LUNA_CCT",VLOOKUP('Reported Performance Table'!D1326,'Master List'!$B$45:$E$143,4,FALSE),"Reported_BUG"))</f>
        <v/>
      </c>
      <c r="L1326" t="str">
        <f>IF('Reported Performance Table'!D1326="","",IF(AND('Reported Performance Table'!$E1326="Yes",OR('Reported Performance Table'!$D1326='Master List'!$B$45,'Reported Performance Table'!$D1326='Master List'!$B$46,'Reported Performance Table'!$D1326='Master List'!$B$47,'Reported Performance Table'!$D1326='Master List'!$B$49,'Reported Performance Table'!$D1326='Master List'!$B$51,'Reported Performance Table'!$D1326='Master List'!$B$115,'Reported Performance Table'!$D1326='Master List'!$B$118,'Reported Performance Table'!$D1326='Master List'!$B$142)),"LUNA_Dimming","Dimming_Capability_and_Range"))</f>
        <v/>
      </c>
    </row>
    <row r="1327" spans="1:12" x14ac:dyDescent="0.25">
      <c r="A1327" s="54">
        <v>1334</v>
      </c>
      <c r="B1327" s="55"/>
      <c r="D1327" s="21" t="e">
        <f>VLOOKUP('Reported Performance Table'!C1327,'Master List'!$B$22:$C$41,2,FALSE)</f>
        <v>#N/A</v>
      </c>
      <c r="E1327" t="e">
        <f>VLOOKUP('Reported Performance Table'!D1327,'Master List'!$B$45:$C$143,2,FALSE)</f>
        <v>#N/A</v>
      </c>
      <c r="F1327" t="e">
        <f>VLOOKUP('Reported Performance Table'!C1327,'Master List'!$B$22:$D$42,3,FALSE)</f>
        <v>#N/A</v>
      </c>
      <c r="G1327" s="100" t="e">
        <f>VLOOKUP('Reported Performance Table'!B1327,'Master List'!$B$11:$D$19,3,FALSE)</f>
        <v>#N/A</v>
      </c>
      <c r="H1327" t="e">
        <f t="shared" si="20"/>
        <v>#N/A</v>
      </c>
      <c r="I1327" t="e">
        <f>IF(VLOOKUP('Reported Performance Table'!D1327,'Master List'!$B$45:$D$143,3,FALSE)="","No",VLOOKUP('Reported Performance Table'!D1327,'Master List'!$B$45:$D$143,3,FALSE))</f>
        <v>#N/A</v>
      </c>
      <c r="J1327" s="178" t="str">
        <f>IF('Reported Performance Table'!D1327="","",
  IF('Reported Performance Table'!E1327="Yes",
   IF('Reported Performance Table'!F1327="Premium","Premium_LUNA_CCT","LUNA_CCT"),
   IF('Reported Performance Table'!B1327="Outdoor Luminaires",
    IF(OR('Reported Performance Table'!D1327="Fuel Pump Canopy Luminaires",'Reported Performance Table'!D1327="Sports Lighting"),
     IF('Reported Performance Table'!F1327="Premium","Premium_Sports_and_Fuel_Pump_CCT", "Sports_and_Fuel_Pump_CCT"),
     IF('Reported Performance Table'!F1327="Premium","Premium_Outdoor_CCT","Outdoor_CCT")),
    IF('Reported Performance Table'!F1327="Premium","Premium_CCT","Reported_CCT"))))</f>
        <v/>
      </c>
      <c r="K1327" t="str">
        <f>IF('Reported Performance Table'!D1327="","",IF(J1327="LUNA_CCT",VLOOKUP('Reported Performance Table'!D1327,'Master List'!$B$45:$E$143,4,FALSE),"Reported_BUG"))</f>
        <v/>
      </c>
      <c r="L1327" t="str">
        <f>IF('Reported Performance Table'!D1327="","",IF(AND('Reported Performance Table'!$E1327="Yes",OR('Reported Performance Table'!$D1327='Master List'!$B$45,'Reported Performance Table'!$D1327='Master List'!$B$46,'Reported Performance Table'!$D1327='Master List'!$B$47,'Reported Performance Table'!$D1327='Master List'!$B$49,'Reported Performance Table'!$D1327='Master List'!$B$51,'Reported Performance Table'!$D1327='Master List'!$B$115,'Reported Performance Table'!$D1327='Master List'!$B$118,'Reported Performance Table'!$D1327='Master List'!$B$142)),"LUNA_Dimming","Dimming_Capability_and_Range"))</f>
        <v/>
      </c>
    </row>
    <row r="1328" spans="1:12" x14ac:dyDescent="0.25">
      <c r="A1328" s="54">
        <v>1335</v>
      </c>
      <c r="B1328" s="55"/>
      <c r="D1328" s="21" t="e">
        <f>VLOOKUP('Reported Performance Table'!C1328,'Master List'!$B$22:$C$41,2,FALSE)</f>
        <v>#N/A</v>
      </c>
      <c r="E1328" t="e">
        <f>VLOOKUP('Reported Performance Table'!D1328,'Master List'!$B$45:$C$143,2,FALSE)</f>
        <v>#N/A</v>
      </c>
      <c r="F1328" t="e">
        <f>VLOOKUP('Reported Performance Table'!C1328,'Master List'!$B$22:$D$42,3,FALSE)</f>
        <v>#N/A</v>
      </c>
      <c r="G1328" s="100" t="e">
        <f>VLOOKUP('Reported Performance Table'!B1328,'Master List'!$B$11:$D$19,3,FALSE)</f>
        <v>#N/A</v>
      </c>
      <c r="H1328" t="e">
        <f t="shared" si="20"/>
        <v>#N/A</v>
      </c>
      <c r="I1328" t="e">
        <f>IF(VLOOKUP('Reported Performance Table'!D1328,'Master List'!$B$45:$D$143,3,FALSE)="","No",VLOOKUP('Reported Performance Table'!D1328,'Master List'!$B$45:$D$143,3,FALSE))</f>
        <v>#N/A</v>
      </c>
      <c r="J1328" s="178" t="str">
        <f>IF('Reported Performance Table'!D1328="","",
  IF('Reported Performance Table'!E1328="Yes",
   IF('Reported Performance Table'!F1328="Premium","Premium_LUNA_CCT","LUNA_CCT"),
   IF('Reported Performance Table'!B1328="Outdoor Luminaires",
    IF(OR('Reported Performance Table'!D1328="Fuel Pump Canopy Luminaires",'Reported Performance Table'!D1328="Sports Lighting"),
     IF('Reported Performance Table'!F1328="Premium","Premium_Sports_and_Fuel_Pump_CCT", "Sports_and_Fuel_Pump_CCT"),
     IF('Reported Performance Table'!F1328="Premium","Premium_Outdoor_CCT","Outdoor_CCT")),
    IF('Reported Performance Table'!F1328="Premium","Premium_CCT","Reported_CCT"))))</f>
        <v/>
      </c>
      <c r="K1328" t="str">
        <f>IF('Reported Performance Table'!D1328="","",IF(J1328="LUNA_CCT",VLOOKUP('Reported Performance Table'!D1328,'Master List'!$B$45:$E$143,4,FALSE),"Reported_BUG"))</f>
        <v/>
      </c>
      <c r="L1328" t="str">
        <f>IF('Reported Performance Table'!D1328="","",IF(AND('Reported Performance Table'!$E1328="Yes",OR('Reported Performance Table'!$D1328='Master List'!$B$45,'Reported Performance Table'!$D1328='Master List'!$B$46,'Reported Performance Table'!$D1328='Master List'!$B$47,'Reported Performance Table'!$D1328='Master List'!$B$49,'Reported Performance Table'!$D1328='Master List'!$B$51,'Reported Performance Table'!$D1328='Master List'!$B$115,'Reported Performance Table'!$D1328='Master List'!$B$118,'Reported Performance Table'!$D1328='Master List'!$B$142)),"LUNA_Dimming","Dimming_Capability_and_Range"))</f>
        <v/>
      </c>
    </row>
    <row r="1329" spans="1:12" x14ac:dyDescent="0.25">
      <c r="A1329" s="54">
        <v>1336</v>
      </c>
      <c r="B1329" s="55"/>
      <c r="D1329" s="21" t="e">
        <f>VLOOKUP('Reported Performance Table'!C1329,'Master List'!$B$22:$C$41,2,FALSE)</f>
        <v>#N/A</v>
      </c>
      <c r="E1329" t="e">
        <f>VLOOKUP('Reported Performance Table'!D1329,'Master List'!$B$45:$C$143,2,FALSE)</f>
        <v>#N/A</v>
      </c>
      <c r="F1329" t="e">
        <f>VLOOKUP('Reported Performance Table'!C1329,'Master List'!$B$22:$D$42,3,FALSE)</f>
        <v>#N/A</v>
      </c>
      <c r="G1329" s="100" t="e">
        <f>VLOOKUP('Reported Performance Table'!B1329,'Master List'!$B$11:$D$19,3,FALSE)</f>
        <v>#N/A</v>
      </c>
      <c r="H1329" t="e">
        <f t="shared" si="20"/>
        <v>#N/A</v>
      </c>
      <c r="I1329" t="e">
        <f>IF(VLOOKUP('Reported Performance Table'!D1329,'Master List'!$B$45:$D$143,3,FALSE)="","No",VLOOKUP('Reported Performance Table'!D1329,'Master List'!$B$45:$D$143,3,FALSE))</f>
        <v>#N/A</v>
      </c>
      <c r="J1329" s="178" t="str">
        <f>IF('Reported Performance Table'!D1329="","",
  IF('Reported Performance Table'!E1329="Yes",
   IF('Reported Performance Table'!F1329="Premium","Premium_LUNA_CCT","LUNA_CCT"),
   IF('Reported Performance Table'!B1329="Outdoor Luminaires",
    IF(OR('Reported Performance Table'!D1329="Fuel Pump Canopy Luminaires",'Reported Performance Table'!D1329="Sports Lighting"),
     IF('Reported Performance Table'!F1329="Premium","Premium_Sports_and_Fuel_Pump_CCT", "Sports_and_Fuel_Pump_CCT"),
     IF('Reported Performance Table'!F1329="Premium","Premium_Outdoor_CCT","Outdoor_CCT")),
    IF('Reported Performance Table'!F1329="Premium","Premium_CCT","Reported_CCT"))))</f>
        <v/>
      </c>
      <c r="K1329" t="str">
        <f>IF('Reported Performance Table'!D1329="","",IF(J1329="LUNA_CCT",VLOOKUP('Reported Performance Table'!D1329,'Master List'!$B$45:$E$143,4,FALSE),"Reported_BUG"))</f>
        <v/>
      </c>
      <c r="L1329" t="str">
        <f>IF('Reported Performance Table'!D1329="","",IF(AND('Reported Performance Table'!$E1329="Yes",OR('Reported Performance Table'!$D1329='Master List'!$B$45,'Reported Performance Table'!$D1329='Master List'!$B$46,'Reported Performance Table'!$D1329='Master List'!$B$47,'Reported Performance Table'!$D1329='Master List'!$B$49,'Reported Performance Table'!$D1329='Master List'!$B$51,'Reported Performance Table'!$D1329='Master List'!$B$115,'Reported Performance Table'!$D1329='Master List'!$B$118,'Reported Performance Table'!$D1329='Master List'!$B$142)),"LUNA_Dimming","Dimming_Capability_and_Range"))</f>
        <v/>
      </c>
    </row>
    <row r="1330" spans="1:12" x14ac:dyDescent="0.25">
      <c r="A1330" s="54">
        <v>1337</v>
      </c>
      <c r="B1330" s="55"/>
      <c r="D1330" s="21" t="e">
        <f>VLOOKUP('Reported Performance Table'!C1330,'Master List'!$B$22:$C$41,2,FALSE)</f>
        <v>#N/A</v>
      </c>
      <c r="E1330" t="e">
        <f>VLOOKUP('Reported Performance Table'!D1330,'Master List'!$B$45:$C$143,2,FALSE)</f>
        <v>#N/A</v>
      </c>
      <c r="F1330" t="e">
        <f>VLOOKUP('Reported Performance Table'!C1330,'Master List'!$B$22:$D$42,3,FALSE)</f>
        <v>#N/A</v>
      </c>
      <c r="G1330" s="100" t="e">
        <f>VLOOKUP('Reported Performance Table'!B1330,'Master List'!$B$11:$D$19,3,FALSE)</f>
        <v>#N/A</v>
      </c>
      <c r="H1330" t="e">
        <f t="shared" si="20"/>
        <v>#N/A</v>
      </c>
      <c r="I1330" t="e">
        <f>IF(VLOOKUP('Reported Performance Table'!D1330,'Master List'!$B$45:$D$143,3,FALSE)="","No",VLOOKUP('Reported Performance Table'!D1330,'Master List'!$B$45:$D$143,3,FALSE))</f>
        <v>#N/A</v>
      </c>
      <c r="J1330" s="178" t="str">
        <f>IF('Reported Performance Table'!D1330="","",
  IF('Reported Performance Table'!E1330="Yes",
   IF('Reported Performance Table'!F1330="Premium","Premium_LUNA_CCT","LUNA_CCT"),
   IF('Reported Performance Table'!B1330="Outdoor Luminaires",
    IF(OR('Reported Performance Table'!D1330="Fuel Pump Canopy Luminaires",'Reported Performance Table'!D1330="Sports Lighting"),
     IF('Reported Performance Table'!F1330="Premium","Premium_Sports_and_Fuel_Pump_CCT", "Sports_and_Fuel_Pump_CCT"),
     IF('Reported Performance Table'!F1330="Premium","Premium_Outdoor_CCT","Outdoor_CCT")),
    IF('Reported Performance Table'!F1330="Premium","Premium_CCT","Reported_CCT"))))</f>
        <v/>
      </c>
      <c r="K1330" t="str">
        <f>IF('Reported Performance Table'!D1330="","",IF(J1330="LUNA_CCT",VLOOKUP('Reported Performance Table'!D1330,'Master List'!$B$45:$E$143,4,FALSE),"Reported_BUG"))</f>
        <v/>
      </c>
      <c r="L1330" t="str">
        <f>IF('Reported Performance Table'!D1330="","",IF(AND('Reported Performance Table'!$E1330="Yes",OR('Reported Performance Table'!$D1330='Master List'!$B$45,'Reported Performance Table'!$D1330='Master List'!$B$46,'Reported Performance Table'!$D1330='Master List'!$B$47,'Reported Performance Table'!$D1330='Master List'!$B$49,'Reported Performance Table'!$D1330='Master List'!$B$51,'Reported Performance Table'!$D1330='Master List'!$B$115,'Reported Performance Table'!$D1330='Master List'!$B$118,'Reported Performance Table'!$D1330='Master List'!$B$142)),"LUNA_Dimming","Dimming_Capability_and_Range"))</f>
        <v/>
      </c>
    </row>
    <row r="1331" spans="1:12" x14ac:dyDescent="0.25">
      <c r="A1331" s="54">
        <v>1338</v>
      </c>
      <c r="B1331" s="55"/>
      <c r="D1331" s="21" t="e">
        <f>VLOOKUP('Reported Performance Table'!C1331,'Master List'!$B$22:$C$41,2,FALSE)</f>
        <v>#N/A</v>
      </c>
      <c r="E1331" t="e">
        <f>VLOOKUP('Reported Performance Table'!D1331,'Master List'!$B$45:$C$143,2,FALSE)</f>
        <v>#N/A</v>
      </c>
      <c r="F1331" t="e">
        <f>VLOOKUP('Reported Performance Table'!C1331,'Master List'!$B$22:$D$42,3,FALSE)</f>
        <v>#N/A</v>
      </c>
      <c r="G1331" s="100" t="e">
        <f>VLOOKUP('Reported Performance Table'!B1331,'Master List'!$B$11:$D$19,3,FALSE)</f>
        <v>#N/A</v>
      </c>
      <c r="H1331" t="e">
        <f t="shared" si="20"/>
        <v>#N/A</v>
      </c>
      <c r="I1331" t="e">
        <f>IF(VLOOKUP('Reported Performance Table'!D1331,'Master List'!$B$45:$D$143,3,FALSE)="","No",VLOOKUP('Reported Performance Table'!D1331,'Master List'!$B$45:$D$143,3,FALSE))</f>
        <v>#N/A</v>
      </c>
      <c r="J1331" s="178" t="str">
        <f>IF('Reported Performance Table'!D1331="","",
  IF('Reported Performance Table'!E1331="Yes",
   IF('Reported Performance Table'!F1331="Premium","Premium_LUNA_CCT","LUNA_CCT"),
   IF('Reported Performance Table'!B1331="Outdoor Luminaires",
    IF(OR('Reported Performance Table'!D1331="Fuel Pump Canopy Luminaires",'Reported Performance Table'!D1331="Sports Lighting"),
     IF('Reported Performance Table'!F1331="Premium","Premium_Sports_and_Fuel_Pump_CCT", "Sports_and_Fuel_Pump_CCT"),
     IF('Reported Performance Table'!F1331="Premium","Premium_Outdoor_CCT","Outdoor_CCT")),
    IF('Reported Performance Table'!F1331="Premium","Premium_CCT","Reported_CCT"))))</f>
        <v/>
      </c>
      <c r="K1331" t="str">
        <f>IF('Reported Performance Table'!D1331="","",IF(J1331="LUNA_CCT",VLOOKUP('Reported Performance Table'!D1331,'Master List'!$B$45:$E$143,4,FALSE),"Reported_BUG"))</f>
        <v/>
      </c>
      <c r="L1331" t="str">
        <f>IF('Reported Performance Table'!D1331="","",IF(AND('Reported Performance Table'!$E1331="Yes",OR('Reported Performance Table'!$D1331='Master List'!$B$45,'Reported Performance Table'!$D1331='Master List'!$B$46,'Reported Performance Table'!$D1331='Master List'!$B$47,'Reported Performance Table'!$D1331='Master List'!$B$49,'Reported Performance Table'!$D1331='Master List'!$B$51,'Reported Performance Table'!$D1331='Master List'!$B$115,'Reported Performance Table'!$D1331='Master List'!$B$118,'Reported Performance Table'!$D1331='Master List'!$B$142)),"LUNA_Dimming","Dimming_Capability_and_Range"))</f>
        <v/>
      </c>
    </row>
    <row r="1332" spans="1:12" x14ac:dyDescent="0.25">
      <c r="A1332" s="54">
        <v>1339</v>
      </c>
      <c r="B1332" s="55"/>
      <c r="D1332" s="21" t="e">
        <f>VLOOKUP('Reported Performance Table'!C1332,'Master List'!$B$22:$C$41,2,FALSE)</f>
        <v>#N/A</v>
      </c>
      <c r="E1332" t="e">
        <f>VLOOKUP('Reported Performance Table'!D1332,'Master List'!$B$45:$C$143,2,FALSE)</f>
        <v>#N/A</v>
      </c>
      <c r="F1332" t="e">
        <f>VLOOKUP('Reported Performance Table'!C1332,'Master List'!$B$22:$D$42,3,FALSE)</f>
        <v>#N/A</v>
      </c>
      <c r="G1332" s="100" t="e">
        <f>VLOOKUP('Reported Performance Table'!B1332,'Master List'!$B$11:$D$19,3,FALSE)</f>
        <v>#N/A</v>
      </c>
      <c r="H1332" t="e">
        <f t="shared" si="20"/>
        <v>#N/A</v>
      </c>
      <c r="I1332" t="e">
        <f>IF(VLOOKUP('Reported Performance Table'!D1332,'Master List'!$B$45:$D$143,3,FALSE)="","No",VLOOKUP('Reported Performance Table'!D1332,'Master List'!$B$45:$D$143,3,FALSE))</f>
        <v>#N/A</v>
      </c>
      <c r="J1332" s="178" t="str">
        <f>IF('Reported Performance Table'!D1332="","",
  IF('Reported Performance Table'!E1332="Yes",
   IF('Reported Performance Table'!F1332="Premium","Premium_LUNA_CCT","LUNA_CCT"),
   IF('Reported Performance Table'!B1332="Outdoor Luminaires",
    IF(OR('Reported Performance Table'!D1332="Fuel Pump Canopy Luminaires",'Reported Performance Table'!D1332="Sports Lighting"),
     IF('Reported Performance Table'!F1332="Premium","Premium_Sports_and_Fuel_Pump_CCT", "Sports_and_Fuel_Pump_CCT"),
     IF('Reported Performance Table'!F1332="Premium","Premium_Outdoor_CCT","Outdoor_CCT")),
    IF('Reported Performance Table'!F1332="Premium","Premium_CCT","Reported_CCT"))))</f>
        <v/>
      </c>
      <c r="K1332" t="str">
        <f>IF('Reported Performance Table'!D1332="","",IF(J1332="LUNA_CCT",VLOOKUP('Reported Performance Table'!D1332,'Master List'!$B$45:$E$143,4,FALSE),"Reported_BUG"))</f>
        <v/>
      </c>
      <c r="L1332" t="str">
        <f>IF('Reported Performance Table'!D1332="","",IF(AND('Reported Performance Table'!$E1332="Yes",OR('Reported Performance Table'!$D1332='Master List'!$B$45,'Reported Performance Table'!$D1332='Master List'!$B$46,'Reported Performance Table'!$D1332='Master List'!$B$47,'Reported Performance Table'!$D1332='Master List'!$B$49,'Reported Performance Table'!$D1332='Master List'!$B$51,'Reported Performance Table'!$D1332='Master List'!$B$115,'Reported Performance Table'!$D1332='Master List'!$B$118,'Reported Performance Table'!$D1332='Master List'!$B$142)),"LUNA_Dimming","Dimming_Capability_and_Range"))</f>
        <v/>
      </c>
    </row>
    <row r="1333" spans="1:12" x14ac:dyDescent="0.25">
      <c r="A1333" s="54">
        <v>1340</v>
      </c>
      <c r="B1333" s="55"/>
      <c r="D1333" s="21" t="e">
        <f>VLOOKUP('Reported Performance Table'!C1333,'Master List'!$B$22:$C$41,2,FALSE)</f>
        <v>#N/A</v>
      </c>
      <c r="E1333" t="e">
        <f>VLOOKUP('Reported Performance Table'!D1333,'Master List'!$B$45:$C$143,2,FALSE)</f>
        <v>#N/A</v>
      </c>
      <c r="F1333" t="e">
        <f>VLOOKUP('Reported Performance Table'!C1333,'Master List'!$B$22:$D$42,3,FALSE)</f>
        <v>#N/A</v>
      </c>
      <c r="G1333" s="100" t="e">
        <f>VLOOKUP('Reported Performance Table'!B1333,'Master List'!$B$11:$D$19,3,FALSE)</f>
        <v>#N/A</v>
      </c>
      <c r="H1333" t="e">
        <f t="shared" si="20"/>
        <v>#N/A</v>
      </c>
      <c r="I1333" t="e">
        <f>IF(VLOOKUP('Reported Performance Table'!D1333,'Master List'!$B$45:$D$143,3,FALSE)="","No",VLOOKUP('Reported Performance Table'!D1333,'Master List'!$B$45:$D$143,3,FALSE))</f>
        <v>#N/A</v>
      </c>
      <c r="J1333" s="178" t="str">
        <f>IF('Reported Performance Table'!D1333="","",
  IF('Reported Performance Table'!E1333="Yes",
   IF('Reported Performance Table'!F1333="Premium","Premium_LUNA_CCT","LUNA_CCT"),
   IF('Reported Performance Table'!B1333="Outdoor Luminaires",
    IF(OR('Reported Performance Table'!D1333="Fuel Pump Canopy Luminaires",'Reported Performance Table'!D1333="Sports Lighting"),
     IF('Reported Performance Table'!F1333="Premium","Premium_Sports_and_Fuel_Pump_CCT", "Sports_and_Fuel_Pump_CCT"),
     IF('Reported Performance Table'!F1333="Premium","Premium_Outdoor_CCT","Outdoor_CCT")),
    IF('Reported Performance Table'!F1333="Premium","Premium_CCT","Reported_CCT"))))</f>
        <v/>
      </c>
      <c r="K1333" t="str">
        <f>IF('Reported Performance Table'!D1333="","",IF(J1333="LUNA_CCT",VLOOKUP('Reported Performance Table'!D1333,'Master List'!$B$45:$E$143,4,FALSE),"Reported_BUG"))</f>
        <v/>
      </c>
      <c r="L1333" t="str">
        <f>IF('Reported Performance Table'!D1333="","",IF(AND('Reported Performance Table'!$E1333="Yes",OR('Reported Performance Table'!$D1333='Master List'!$B$45,'Reported Performance Table'!$D1333='Master List'!$B$46,'Reported Performance Table'!$D1333='Master List'!$B$47,'Reported Performance Table'!$D1333='Master List'!$B$49,'Reported Performance Table'!$D1333='Master List'!$B$51,'Reported Performance Table'!$D1333='Master List'!$B$115,'Reported Performance Table'!$D1333='Master List'!$B$118,'Reported Performance Table'!$D1333='Master List'!$B$142)),"LUNA_Dimming","Dimming_Capability_and_Range"))</f>
        <v/>
      </c>
    </row>
    <row r="1334" spans="1:12" x14ac:dyDescent="0.25">
      <c r="A1334" s="54">
        <v>1341</v>
      </c>
      <c r="B1334" s="55"/>
      <c r="D1334" s="21" t="e">
        <f>VLOOKUP('Reported Performance Table'!C1334,'Master List'!$B$22:$C$41,2,FALSE)</f>
        <v>#N/A</v>
      </c>
      <c r="E1334" t="e">
        <f>VLOOKUP('Reported Performance Table'!D1334,'Master List'!$B$45:$C$143,2,FALSE)</f>
        <v>#N/A</v>
      </c>
      <c r="F1334" t="e">
        <f>VLOOKUP('Reported Performance Table'!C1334,'Master List'!$B$22:$D$42,3,FALSE)</f>
        <v>#N/A</v>
      </c>
      <c r="G1334" s="100" t="e">
        <f>VLOOKUP('Reported Performance Table'!B1334,'Master List'!$B$11:$D$19,3,FALSE)</f>
        <v>#N/A</v>
      </c>
      <c r="H1334" t="e">
        <f t="shared" si="20"/>
        <v>#N/A</v>
      </c>
      <c r="I1334" t="e">
        <f>IF(VLOOKUP('Reported Performance Table'!D1334,'Master List'!$B$45:$D$143,3,FALSE)="","No",VLOOKUP('Reported Performance Table'!D1334,'Master List'!$B$45:$D$143,3,FALSE))</f>
        <v>#N/A</v>
      </c>
      <c r="J1334" s="178" t="str">
        <f>IF('Reported Performance Table'!D1334="","",
  IF('Reported Performance Table'!E1334="Yes",
   IF('Reported Performance Table'!F1334="Premium","Premium_LUNA_CCT","LUNA_CCT"),
   IF('Reported Performance Table'!B1334="Outdoor Luminaires",
    IF(OR('Reported Performance Table'!D1334="Fuel Pump Canopy Luminaires",'Reported Performance Table'!D1334="Sports Lighting"),
     IF('Reported Performance Table'!F1334="Premium","Premium_Sports_and_Fuel_Pump_CCT", "Sports_and_Fuel_Pump_CCT"),
     IF('Reported Performance Table'!F1334="Premium","Premium_Outdoor_CCT","Outdoor_CCT")),
    IF('Reported Performance Table'!F1334="Premium","Premium_CCT","Reported_CCT"))))</f>
        <v/>
      </c>
      <c r="K1334" t="str">
        <f>IF('Reported Performance Table'!D1334="","",IF(J1334="LUNA_CCT",VLOOKUP('Reported Performance Table'!D1334,'Master List'!$B$45:$E$143,4,FALSE),"Reported_BUG"))</f>
        <v/>
      </c>
      <c r="L1334" t="str">
        <f>IF('Reported Performance Table'!D1334="","",IF(AND('Reported Performance Table'!$E1334="Yes",OR('Reported Performance Table'!$D1334='Master List'!$B$45,'Reported Performance Table'!$D1334='Master List'!$B$46,'Reported Performance Table'!$D1334='Master List'!$B$47,'Reported Performance Table'!$D1334='Master List'!$B$49,'Reported Performance Table'!$D1334='Master List'!$B$51,'Reported Performance Table'!$D1334='Master List'!$B$115,'Reported Performance Table'!$D1334='Master List'!$B$118,'Reported Performance Table'!$D1334='Master List'!$B$142)),"LUNA_Dimming","Dimming_Capability_and_Range"))</f>
        <v/>
      </c>
    </row>
    <row r="1335" spans="1:12" x14ac:dyDescent="0.25">
      <c r="A1335" s="54">
        <v>1342</v>
      </c>
      <c r="B1335" s="55"/>
      <c r="D1335" s="21" t="e">
        <f>VLOOKUP('Reported Performance Table'!C1335,'Master List'!$B$22:$C$41,2,FALSE)</f>
        <v>#N/A</v>
      </c>
      <c r="E1335" t="e">
        <f>VLOOKUP('Reported Performance Table'!D1335,'Master List'!$B$45:$C$143,2,FALSE)</f>
        <v>#N/A</v>
      </c>
      <c r="F1335" t="e">
        <f>VLOOKUP('Reported Performance Table'!C1335,'Master List'!$B$22:$D$42,3,FALSE)</f>
        <v>#N/A</v>
      </c>
      <c r="G1335" s="100" t="e">
        <f>VLOOKUP('Reported Performance Table'!B1335,'Master List'!$B$11:$D$19,3,FALSE)</f>
        <v>#N/A</v>
      </c>
      <c r="H1335" t="e">
        <f t="shared" si="20"/>
        <v>#N/A</v>
      </c>
      <c r="I1335" t="e">
        <f>IF(VLOOKUP('Reported Performance Table'!D1335,'Master List'!$B$45:$D$143,3,FALSE)="","No",VLOOKUP('Reported Performance Table'!D1335,'Master List'!$B$45:$D$143,3,FALSE))</f>
        <v>#N/A</v>
      </c>
      <c r="J1335" s="178" t="str">
        <f>IF('Reported Performance Table'!D1335="","",
  IF('Reported Performance Table'!E1335="Yes",
   IF('Reported Performance Table'!F1335="Premium","Premium_LUNA_CCT","LUNA_CCT"),
   IF('Reported Performance Table'!B1335="Outdoor Luminaires",
    IF(OR('Reported Performance Table'!D1335="Fuel Pump Canopy Luminaires",'Reported Performance Table'!D1335="Sports Lighting"),
     IF('Reported Performance Table'!F1335="Premium","Premium_Sports_and_Fuel_Pump_CCT", "Sports_and_Fuel_Pump_CCT"),
     IF('Reported Performance Table'!F1335="Premium","Premium_Outdoor_CCT","Outdoor_CCT")),
    IF('Reported Performance Table'!F1335="Premium","Premium_CCT","Reported_CCT"))))</f>
        <v/>
      </c>
      <c r="K1335" t="str">
        <f>IF('Reported Performance Table'!D1335="","",IF(J1335="LUNA_CCT",VLOOKUP('Reported Performance Table'!D1335,'Master List'!$B$45:$E$143,4,FALSE),"Reported_BUG"))</f>
        <v/>
      </c>
      <c r="L1335" t="str">
        <f>IF('Reported Performance Table'!D1335="","",IF(AND('Reported Performance Table'!$E1335="Yes",OR('Reported Performance Table'!$D1335='Master List'!$B$45,'Reported Performance Table'!$D1335='Master List'!$B$46,'Reported Performance Table'!$D1335='Master List'!$B$47,'Reported Performance Table'!$D1335='Master List'!$B$49,'Reported Performance Table'!$D1335='Master List'!$B$51,'Reported Performance Table'!$D1335='Master List'!$B$115,'Reported Performance Table'!$D1335='Master List'!$B$118,'Reported Performance Table'!$D1335='Master List'!$B$142)),"LUNA_Dimming","Dimming_Capability_and_Range"))</f>
        <v/>
      </c>
    </row>
    <row r="1336" spans="1:12" x14ac:dyDescent="0.25">
      <c r="A1336" s="54">
        <v>1343</v>
      </c>
      <c r="B1336" s="55"/>
      <c r="D1336" s="21" t="e">
        <f>VLOOKUP('Reported Performance Table'!C1336,'Master List'!$B$22:$C$41,2,FALSE)</f>
        <v>#N/A</v>
      </c>
      <c r="E1336" t="e">
        <f>VLOOKUP('Reported Performance Table'!D1336,'Master List'!$B$45:$C$143,2,FALSE)</f>
        <v>#N/A</v>
      </c>
      <c r="F1336" t="e">
        <f>VLOOKUP('Reported Performance Table'!C1336,'Master List'!$B$22:$D$42,3,FALSE)</f>
        <v>#N/A</v>
      </c>
      <c r="G1336" s="100" t="e">
        <f>VLOOKUP('Reported Performance Table'!B1336,'Master List'!$B$11:$D$19,3,FALSE)</f>
        <v>#N/A</v>
      </c>
      <c r="H1336" t="e">
        <f t="shared" si="20"/>
        <v>#N/A</v>
      </c>
      <c r="I1336" t="e">
        <f>IF(VLOOKUP('Reported Performance Table'!D1336,'Master List'!$B$45:$D$143,3,FALSE)="","No",VLOOKUP('Reported Performance Table'!D1336,'Master List'!$B$45:$D$143,3,FALSE))</f>
        <v>#N/A</v>
      </c>
      <c r="J1336" s="178" t="str">
        <f>IF('Reported Performance Table'!D1336="","",
  IF('Reported Performance Table'!E1336="Yes",
   IF('Reported Performance Table'!F1336="Premium","Premium_LUNA_CCT","LUNA_CCT"),
   IF('Reported Performance Table'!B1336="Outdoor Luminaires",
    IF(OR('Reported Performance Table'!D1336="Fuel Pump Canopy Luminaires",'Reported Performance Table'!D1336="Sports Lighting"),
     IF('Reported Performance Table'!F1336="Premium","Premium_Sports_and_Fuel_Pump_CCT", "Sports_and_Fuel_Pump_CCT"),
     IF('Reported Performance Table'!F1336="Premium","Premium_Outdoor_CCT","Outdoor_CCT")),
    IF('Reported Performance Table'!F1336="Premium","Premium_CCT","Reported_CCT"))))</f>
        <v/>
      </c>
      <c r="K1336" t="str">
        <f>IF('Reported Performance Table'!D1336="","",IF(J1336="LUNA_CCT",VLOOKUP('Reported Performance Table'!D1336,'Master List'!$B$45:$E$143,4,FALSE),"Reported_BUG"))</f>
        <v/>
      </c>
      <c r="L1336" t="str">
        <f>IF('Reported Performance Table'!D1336="","",IF(AND('Reported Performance Table'!$E1336="Yes",OR('Reported Performance Table'!$D1336='Master List'!$B$45,'Reported Performance Table'!$D1336='Master List'!$B$46,'Reported Performance Table'!$D1336='Master List'!$B$47,'Reported Performance Table'!$D1336='Master List'!$B$49,'Reported Performance Table'!$D1336='Master List'!$B$51,'Reported Performance Table'!$D1336='Master List'!$B$115,'Reported Performance Table'!$D1336='Master List'!$B$118,'Reported Performance Table'!$D1336='Master List'!$B$142)),"LUNA_Dimming","Dimming_Capability_and_Range"))</f>
        <v/>
      </c>
    </row>
    <row r="1337" spans="1:12" x14ac:dyDescent="0.25">
      <c r="A1337" s="54">
        <v>1344</v>
      </c>
      <c r="B1337" s="55"/>
      <c r="D1337" s="21" t="e">
        <f>VLOOKUP('Reported Performance Table'!C1337,'Master List'!$B$22:$C$41,2,FALSE)</f>
        <v>#N/A</v>
      </c>
      <c r="E1337" t="e">
        <f>VLOOKUP('Reported Performance Table'!D1337,'Master List'!$B$45:$C$143,2,FALSE)</f>
        <v>#N/A</v>
      </c>
      <c r="F1337" t="e">
        <f>VLOOKUP('Reported Performance Table'!C1337,'Master List'!$B$22:$D$42,3,FALSE)</f>
        <v>#N/A</v>
      </c>
      <c r="G1337" s="100" t="e">
        <f>VLOOKUP('Reported Performance Table'!B1337,'Master List'!$B$11:$D$19,3,FALSE)</f>
        <v>#N/A</v>
      </c>
      <c r="H1337" t="e">
        <f t="shared" si="20"/>
        <v>#N/A</v>
      </c>
      <c r="I1337" t="e">
        <f>IF(VLOOKUP('Reported Performance Table'!D1337,'Master List'!$B$45:$D$143,3,FALSE)="","No",VLOOKUP('Reported Performance Table'!D1337,'Master List'!$B$45:$D$143,3,FALSE))</f>
        <v>#N/A</v>
      </c>
      <c r="J1337" s="178" t="str">
        <f>IF('Reported Performance Table'!D1337="","",
  IF('Reported Performance Table'!E1337="Yes",
   IF('Reported Performance Table'!F1337="Premium","Premium_LUNA_CCT","LUNA_CCT"),
   IF('Reported Performance Table'!B1337="Outdoor Luminaires",
    IF(OR('Reported Performance Table'!D1337="Fuel Pump Canopy Luminaires",'Reported Performance Table'!D1337="Sports Lighting"),
     IF('Reported Performance Table'!F1337="Premium","Premium_Sports_and_Fuel_Pump_CCT", "Sports_and_Fuel_Pump_CCT"),
     IF('Reported Performance Table'!F1337="Premium","Premium_Outdoor_CCT","Outdoor_CCT")),
    IF('Reported Performance Table'!F1337="Premium","Premium_CCT","Reported_CCT"))))</f>
        <v/>
      </c>
      <c r="K1337" t="str">
        <f>IF('Reported Performance Table'!D1337="","",IF(J1337="LUNA_CCT",VLOOKUP('Reported Performance Table'!D1337,'Master List'!$B$45:$E$143,4,FALSE),"Reported_BUG"))</f>
        <v/>
      </c>
      <c r="L1337" t="str">
        <f>IF('Reported Performance Table'!D1337="","",IF(AND('Reported Performance Table'!$E1337="Yes",OR('Reported Performance Table'!$D1337='Master List'!$B$45,'Reported Performance Table'!$D1337='Master List'!$B$46,'Reported Performance Table'!$D1337='Master List'!$B$47,'Reported Performance Table'!$D1337='Master List'!$B$49,'Reported Performance Table'!$D1337='Master List'!$B$51,'Reported Performance Table'!$D1337='Master List'!$B$115,'Reported Performance Table'!$D1337='Master List'!$B$118,'Reported Performance Table'!$D1337='Master List'!$B$142)),"LUNA_Dimming","Dimming_Capability_and_Range"))</f>
        <v/>
      </c>
    </row>
    <row r="1338" spans="1:12" x14ac:dyDescent="0.25">
      <c r="A1338" s="54">
        <v>1345</v>
      </c>
      <c r="B1338" s="55"/>
      <c r="D1338" s="21" t="e">
        <f>VLOOKUP('Reported Performance Table'!C1338,'Master List'!$B$22:$C$41,2,FALSE)</f>
        <v>#N/A</v>
      </c>
      <c r="E1338" t="e">
        <f>VLOOKUP('Reported Performance Table'!D1338,'Master List'!$B$45:$C$143,2,FALSE)</f>
        <v>#N/A</v>
      </c>
      <c r="F1338" t="e">
        <f>VLOOKUP('Reported Performance Table'!C1338,'Master List'!$B$22:$D$42,3,FALSE)</f>
        <v>#N/A</v>
      </c>
      <c r="G1338" s="100" t="e">
        <f>VLOOKUP('Reported Performance Table'!B1338,'Master List'!$B$11:$D$19,3,FALSE)</f>
        <v>#N/A</v>
      </c>
      <c r="H1338" t="e">
        <f t="shared" si="20"/>
        <v>#N/A</v>
      </c>
      <c r="I1338" t="e">
        <f>IF(VLOOKUP('Reported Performance Table'!D1338,'Master List'!$B$45:$D$143,3,FALSE)="","No",VLOOKUP('Reported Performance Table'!D1338,'Master List'!$B$45:$D$143,3,FALSE))</f>
        <v>#N/A</v>
      </c>
      <c r="J1338" s="178" t="str">
        <f>IF('Reported Performance Table'!D1338="","",
  IF('Reported Performance Table'!E1338="Yes",
   IF('Reported Performance Table'!F1338="Premium","Premium_LUNA_CCT","LUNA_CCT"),
   IF('Reported Performance Table'!B1338="Outdoor Luminaires",
    IF(OR('Reported Performance Table'!D1338="Fuel Pump Canopy Luminaires",'Reported Performance Table'!D1338="Sports Lighting"),
     IF('Reported Performance Table'!F1338="Premium","Premium_Sports_and_Fuel_Pump_CCT", "Sports_and_Fuel_Pump_CCT"),
     IF('Reported Performance Table'!F1338="Premium","Premium_Outdoor_CCT","Outdoor_CCT")),
    IF('Reported Performance Table'!F1338="Premium","Premium_CCT","Reported_CCT"))))</f>
        <v/>
      </c>
      <c r="K1338" t="str">
        <f>IF('Reported Performance Table'!D1338="","",IF(J1338="LUNA_CCT",VLOOKUP('Reported Performance Table'!D1338,'Master List'!$B$45:$E$143,4,FALSE),"Reported_BUG"))</f>
        <v/>
      </c>
      <c r="L1338" t="str">
        <f>IF('Reported Performance Table'!D1338="","",IF(AND('Reported Performance Table'!$E1338="Yes",OR('Reported Performance Table'!$D1338='Master List'!$B$45,'Reported Performance Table'!$D1338='Master List'!$B$46,'Reported Performance Table'!$D1338='Master List'!$B$47,'Reported Performance Table'!$D1338='Master List'!$B$49,'Reported Performance Table'!$D1338='Master List'!$B$51,'Reported Performance Table'!$D1338='Master List'!$B$115,'Reported Performance Table'!$D1338='Master List'!$B$118,'Reported Performance Table'!$D1338='Master List'!$B$142)),"LUNA_Dimming","Dimming_Capability_and_Range"))</f>
        <v/>
      </c>
    </row>
    <row r="1339" spans="1:12" x14ac:dyDescent="0.25">
      <c r="A1339" s="54">
        <v>1346</v>
      </c>
      <c r="B1339" s="55"/>
      <c r="D1339" s="21" t="e">
        <f>VLOOKUP('Reported Performance Table'!C1339,'Master List'!$B$22:$C$41,2,FALSE)</f>
        <v>#N/A</v>
      </c>
      <c r="E1339" t="e">
        <f>VLOOKUP('Reported Performance Table'!D1339,'Master List'!$B$45:$C$143,2,FALSE)</f>
        <v>#N/A</v>
      </c>
      <c r="F1339" t="e">
        <f>VLOOKUP('Reported Performance Table'!C1339,'Master List'!$B$22:$D$42,3,FALSE)</f>
        <v>#N/A</v>
      </c>
      <c r="G1339" s="100" t="e">
        <f>VLOOKUP('Reported Performance Table'!B1339,'Master List'!$B$11:$D$19,3,FALSE)</f>
        <v>#N/A</v>
      </c>
      <c r="H1339" t="e">
        <f t="shared" si="20"/>
        <v>#N/A</v>
      </c>
      <c r="I1339" t="e">
        <f>IF(VLOOKUP('Reported Performance Table'!D1339,'Master List'!$B$45:$D$143,3,FALSE)="","No",VLOOKUP('Reported Performance Table'!D1339,'Master List'!$B$45:$D$143,3,FALSE))</f>
        <v>#N/A</v>
      </c>
      <c r="J1339" s="178" t="str">
        <f>IF('Reported Performance Table'!D1339="","",
  IF('Reported Performance Table'!E1339="Yes",
   IF('Reported Performance Table'!F1339="Premium","Premium_LUNA_CCT","LUNA_CCT"),
   IF('Reported Performance Table'!B1339="Outdoor Luminaires",
    IF(OR('Reported Performance Table'!D1339="Fuel Pump Canopy Luminaires",'Reported Performance Table'!D1339="Sports Lighting"),
     IF('Reported Performance Table'!F1339="Premium","Premium_Sports_and_Fuel_Pump_CCT", "Sports_and_Fuel_Pump_CCT"),
     IF('Reported Performance Table'!F1339="Premium","Premium_Outdoor_CCT","Outdoor_CCT")),
    IF('Reported Performance Table'!F1339="Premium","Premium_CCT","Reported_CCT"))))</f>
        <v/>
      </c>
      <c r="K1339" t="str">
        <f>IF('Reported Performance Table'!D1339="","",IF(J1339="LUNA_CCT",VLOOKUP('Reported Performance Table'!D1339,'Master List'!$B$45:$E$143,4,FALSE),"Reported_BUG"))</f>
        <v/>
      </c>
      <c r="L1339" t="str">
        <f>IF('Reported Performance Table'!D1339="","",IF(AND('Reported Performance Table'!$E1339="Yes",OR('Reported Performance Table'!$D1339='Master List'!$B$45,'Reported Performance Table'!$D1339='Master List'!$B$46,'Reported Performance Table'!$D1339='Master List'!$B$47,'Reported Performance Table'!$D1339='Master List'!$B$49,'Reported Performance Table'!$D1339='Master List'!$B$51,'Reported Performance Table'!$D1339='Master List'!$B$115,'Reported Performance Table'!$D1339='Master List'!$B$118,'Reported Performance Table'!$D1339='Master List'!$B$142)),"LUNA_Dimming","Dimming_Capability_and_Range"))</f>
        <v/>
      </c>
    </row>
    <row r="1340" spans="1:12" x14ac:dyDescent="0.25">
      <c r="A1340" s="54">
        <v>1347</v>
      </c>
      <c r="B1340" s="55"/>
      <c r="D1340" s="21" t="e">
        <f>VLOOKUP('Reported Performance Table'!C1340,'Master List'!$B$22:$C$41,2,FALSE)</f>
        <v>#N/A</v>
      </c>
      <c r="E1340" t="e">
        <f>VLOOKUP('Reported Performance Table'!D1340,'Master List'!$B$45:$C$143,2,FALSE)</f>
        <v>#N/A</v>
      </c>
      <c r="F1340" t="e">
        <f>VLOOKUP('Reported Performance Table'!C1340,'Master List'!$B$22:$D$42,3,FALSE)</f>
        <v>#N/A</v>
      </c>
      <c r="G1340" s="100" t="e">
        <f>VLOOKUP('Reported Performance Table'!B1340,'Master List'!$B$11:$D$19,3,FALSE)</f>
        <v>#N/A</v>
      </c>
      <c r="H1340" t="e">
        <f t="shared" si="20"/>
        <v>#N/A</v>
      </c>
      <c r="I1340" t="e">
        <f>IF(VLOOKUP('Reported Performance Table'!D1340,'Master List'!$B$45:$D$143,3,FALSE)="","No",VLOOKUP('Reported Performance Table'!D1340,'Master List'!$B$45:$D$143,3,FALSE))</f>
        <v>#N/A</v>
      </c>
      <c r="J1340" s="178" t="str">
        <f>IF('Reported Performance Table'!D1340="","",
  IF('Reported Performance Table'!E1340="Yes",
   IF('Reported Performance Table'!F1340="Premium","Premium_LUNA_CCT","LUNA_CCT"),
   IF('Reported Performance Table'!B1340="Outdoor Luminaires",
    IF(OR('Reported Performance Table'!D1340="Fuel Pump Canopy Luminaires",'Reported Performance Table'!D1340="Sports Lighting"),
     IF('Reported Performance Table'!F1340="Premium","Premium_Sports_and_Fuel_Pump_CCT", "Sports_and_Fuel_Pump_CCT"),
     IF('Reported Performance Table'!F1340="Premium","Premium_Outdoor_CCT","Outdoor_CCT")),
    IF('Reported Performance Table'!F1340="Premium","Premium_CCT","Reported_CCT"))))</f>
        <v/>
      </c>
      <c r="K1340" t="str">
        <f>IF('Reported Performance Table'!D1340="","",IF(J1340="LUNA_CCT",VLOOKUP('Reported Performance Table'!D1340,'Master List'!$B$45:$E$143,4,FALSE),"Reported_BUG"))</f>
        <v/>
      </c>
      <c r="L1340" t="str">
        <f>IF('Reported Performance Table'!D1340="","",IF(AND('Reported Performance Table'!$E1340="Yes",OR('Reported Performance Table'!$D1340='Master List'!$B$45,'Reported Performance Table'!$D1340='Master List'!$B$46,'Reported Performance Table'!$D1340='Master List'!$B$47,'Reported Performance Table'!$D1340='Master List'!$B$49,'Reported Performance Table'!$D1340='Master List'!$B$51,'Reported Performance Table'!$D1340='Master List'!$B$115,'Reported Performance Table'!$D1340='Master List'!$B$118,'Reported Performance Table'!$D1340='Master List'!$B$142)),"LUNA_Dimming","Dimming_Capability_and_Range"))</f>
        <v/>
      </c>
    </row>
    <row r="1341" spans="1:12" x14ac:dyDescent="0.25">
      <c r="A1341" s="54">
        <v>1348</v>
      </c>
      <c r="B1341" s="55"/>
      <c r="D1341" s="21" t="e">
        <f>VLOOKUP('Reported Performance Table'!C1341,'Master List'!$B$22:$C$41,2,FALSE)</f>
        <v>#N/A</v>
      </c>
      <c r="E1341" t="e">
        <f>VLOOKUP('Reported Performance Table'!D1341,'Master List'!$B$45:$C$143,2,FALSE)</f>
        <v>#N/A</v>
      </c>
      <c r="F1341" t="e">
        <f>VLOOKUP('Reported Performance Table'!C1341,'Master List'!$B$22:$D$42,3,FALSE)</f>
        <v>#N/A</v>
      </c>
      <c r="G1341" s="100" t="e">
        <f>VLOOKUP('Reported Performance Table'!B1341,'Master List'!$B$11:$D$19,3,FALSE)</f>
        <v>#N/A</v>
      </c>
      <c r="H1341" t="e">
        <f t="shared" si="20"/>
        <v>#N/A</v>
      </c>
      <c r="I1341" t="e">
        <f>IF(VLOOKUP('Reported Performance Table'!D1341,'Master List'!$B$45:$D$143,3,FALSE)="","No",VLOOKUP('Reported Performance Table'!D1341,'Master List'!$B$45:$D$143,3,FALSE))</f>
        <v>#N/A</v>
      </c>
      <c r="J1341" s="178" t="str">
        <f>IF('Reported Performance Table'!D1341="","",
  IF('Reported Performance Table'!E1341="Yes",
   IF('Reported Performance Table'!F1341="Premium","Premium_LUNA_CCT","LUNA_CCT"),
   IF('Reported Performance Table'!B1341="Outdoor Luminaires",
    IF(OR('Reported Performance Table'!D1341="Fuel Pump Canopy Luminaires",'Reported Performance Table'!D1341="Sports Lighting"),
     IF('Reported Performance Table'!F1341="Premium","Premium_Sports_and_Fuel_Pump_CCT", "Sports_and_Fuel_Pump_CCT"),
     IF('Reported Performance Table'!F1341="Premium","Premium_Outdoor_CCT","Outdoor_CCT")),
    IF('Reported Performance Table'!F1341="Premium","Premium_CCT","Reported_CCT"))))</f>
        <v/>
      </c>
      <c r="K1341" t="str">
        <f>IF('Reported Performance Table'!D1341="","",IF(J1341="LUNA_CCT",VLOOKUP('Reported Performance Table'!D1341,'Master List'!$B$45:$E$143,4,FALSE),"Reported_BUG"))</f>
        <v/>
      </c>
      <c r="L1341" t="str">
        <f>IF('Reported Performance Table'!D1341="","",IF(AND('Reported Performance Table'!$E1341="Yes",OR('Reported Performance Table'!$D1341='Master List'!$B$45,'Reported Performance Table'!$D1341='Master List'!$B$46,'Reported Performance Table'!$D1341='Master List'!$B$47,'Reported Performance Table'!$D1341='Master List'!$B$49,'Reported Performance Table'!$D1341='Master List'!$B$51,'Reported Performance Table'!$D1341='Master List'!$B$115,'Reported Performance Table'!$D1341='Master List'!$B$118,'Reported Performance Table'!$D1341='Master List'!$B$142)),"LUNA_Dimming","Dimming_Capability_and_Range"))</f>
        <v/>
      </c>
    </row>
    <row r="1342" spans="1:12" x14ac:dyDescent="0.25">
      <c r="A1342" s="54">
        <v>1349</v>
      </c>
      <c r="B1342" s="55"/>
      <c r="D1342" s="21" t="e">
        <f>VLOOKUP('Reported Performance Table'!C1342,'Master List'!$B$22:$C$41,2,FALSE)</f>
        <v>#N/A</v>
      </c>
      <c r="E1342" t="e">
        <f>VLOOKUP('Reported Performance Table'!D1342,'Master List'!$B$45:$C$143,2,FALSE)</f>
        <v>#N/A</v>
      </c>
      <c r="F1342" t="e">
        <f>VLOOKUP('Reported Performance Table'!C1342,'Master List'!$B$22:$D$42,3,FALSE)</f>
        <v>#N/A</v>
      </c>
      <c r="G1342" s="100" t="e">
        <f>VLOOKUP('Reported Performance Table'!B1342,'Master List'!$B$11:$D$19,3,FALSE)</f>
        <v>#N/A</v>
      </c>
      <c r="H1342" t="e">
        <f t="shared" si="20"/>
        <v>#N/A</v>
      </c>
      <c r="I1342" t="e">
        <f>IF(VLOOKUP('Reported Performance Table'!D1342,'Master List'!$B$45:$D$143,3,FALSE)="","No",VLOOKUP('Reported Performance Table'!D1342,'Master List'!$B$45:$D$143,3,FALSE))</f>
        <v>#N/A</v>
      </c>
      <c r="J1342" s="178" t="str">
        <f>IF('Reported Performance Table'!D1342="","",
  IF('Reported Performance Table'!E1342="Yes",
   IF('Reported Performance Table'!F1342="Premium","Premium_LUNA_CCT","LUNA_CCT"),
   IF('Reported Performance Table'!B1342="Outdoor Luminaires",
    IF(OR('Reported Performance Table'!D1342="Fuel Pump Canopy Luminaires",'Reported Performance Table'!D1342="Sports Lighting"),
     IF('Reported Performance Table'!F1342="Premium","Premium_Sports_and_Fuel_Pump_CCT", "Sports_and_Fuel_Pump_CCT"),
     IF('Reported Performance Table'!F1342="Premium","Premium_Outdoor_CCT","Outdoor_CCT")),
    IF('Reported Performance Table'!F1342="Premium","Premium_CCT","Reported_CCT"))))</f>
        <v/>
      </c>
      <c r="K1342" t="str">
        <f>IF('Reported Performance Table'!D1342="","",IF(J1342="LUNA_CCT",VLOOKUP('Reported Performance Table'!D1342,'Master List'!$B$45:$E$143,4,FALSE),"Reported_BUG"))</f>
        <v/>
      </c>
      <c r="L1342" t="str">
        <f>IF('Reported Performance Table'!D1342="","",IF(AND('Reported Performance Table'!$E1342="Yes",OR('Reported Performance Table'!$D1342='Master List'!$B$45,'Reported Performance Table'!$D1342='Master List'!$B$46,'Reported Performance Table'!$D1342='Master List'!$B$47,'Reported Performance Table'!$D1342='Master List'!$B$49,'Reported Performance Table'!$D1342='Master List'!$B$51,'Reported Performance Table'!$D1342='Master List'!$B$115,'Reported Performance Table'!$D1342='Master List'!$B$118,'Reported Performance Table'!$D1342='Master List'!$B$142)),"LUNA_Dimming","Dimming_Capability_and_Range"))</f>
        <v/>
      </c>
    </row>
    <row r="1343" spans="1:12" x14ac:dyDescent="0.25">
      <c r="A1343" s="54">
        <v>1350</v>
      </c>
      <c r="B1343" s="55"/>
      <c r="D1343" s="21" t="e">
        <f>VLOOKUP('Reported Performance Table'!C1343,'Master List'!$B$22:$C$41,2,FALSE)</f>
        <v>#N/A</v>
      </c>
      <c r="E1343" t="e">
        <f>VLOOKUP('Reported Performance Table'!D1343,'Master List'!$B$45:$C$143,2,FALSE)</f>
        <v>#N/A</v>
      </c>
      <c r="F1343" t="e">
        <f>VLOOKUP('Reported Performance Table'!C1343,'Master List'!$B$22:$D$42,3,FALSE)</f>
        <v>#N/A</v>
      </c>
      <c r="G1343" s="100" t="e">
        <f>VLOOKUP('Reported Performance Table'!B1343,'Master List'!$B$11:$D$19,3,FALSE)</f>
        <v>#N/A</v>
      </c>
      <c r="H1343" t="e">
        <f t="shared" si="20"/>
        <v>#N/A</v>
      </c>
      <c r="I1343" t="e">
        <f>IF(VLOOKUP('Reported Performance Table'!D1343,'Master List'!$B$45:$D$143,3,FALSE)="","No",VLOOKUP('Reported Performance Table'!D1343,'Master List'!$B$45:$D$143,3,FALSE))</f>
        <v>#N/A</v>
      </c>
      <c r="J1343" s="178" t="str">
        <f>IF('Reported Performance Table'!D1343="","",
  IF('Reported Performance Table'!E1343="Yes",
   IF('Reported Performance Table'!F1343="Premium","Premium_LUNA_CCT","LUNA_CCT"),
   IF('Reported Performance Table'!B1343="Outdoor Luminaires",
    IF(OR('Reported Performance Table'!D1343="Fuel Pump Canopy Luminaires",'Reported Performance Table'!D1343="Sports Lighting"),
     IF('Reported Performance Table'!F1343="Premium","Premium_Sports_and_Fuel_Pump_CCT", "Sports_and_Fuel_Pump_CCT"),
     IF('Reported Performance Table'!F1343="Premium","Premium_Outdoor_CCT","Outdoor_CCT")),
    IF('Reported Performance Table'!F1343="Premium","Premium_CCT","Reported_CCT"))))</f>
        <v/>
      </c>
      <c r="K1343" t="str">
        <f>IF('Reported Performance Table'!D1343="","",IF(J1343="LUNA_CCT",VLOOKUP('Reported Performance Table'!D1343,'Master List'!$B$45:$E$143,4,FALSE),"Reported_BUG"))</f>
        <v/>
      </c>
      <c r="L1343" t="str">
        <f>IF('Reported Performance Table'!D1343="","",IF(AND('Reported Performance Table'!$E1343="Yes",OR('Reported Performance Table'!$D1343='Master List'!$B$45,'Reported Performance Table'!$D1343='Master List'!$B$46,'Reported Performance Table'!$D1343='Master List'!$B$47,'Reported Performance Table'!$D1343='Master List'!$B$49,'Reported Performance Table'!$D1343='Master List'!$B$51,'Reported Performance Table'!$D1343='Master List'!$B$115,'Reported Performance Table'!$D1343='Master List'!$B$118,'Reported Performance Table'!$D1343='Master List'!$B$142)),"LUNA_Dimming","Dimming_Capability_and_Range"))</f>
        <v/>
      </c>
    </row>
    <row r="1344" spans="1:12" x14ac:dyDescent="0.25">
      <c r="A1344" s="54">
        <v>1351</v>
      </c>
      <c r="B1344" s="55"/>
      <c r="D1344" s="21" t="e">
        <f>VLOOKUP('Reported Performance Table'!C1344,'Master List'!$B$22:$C$41,2,FALSE)</f>
        <v>#N/A</v>
      </c>
      <c r="E1344" t="e">
        <f>VLOOKUP('Reported Performance Table'!D1344,'Master List'!$B$45:$C$143,2,FALSE)</f>
        <v>#N/A</v>
      </c>
      <c r="F1344" t="e">
        <f>VLOOKUP('Reported Performance Table'!C1344,'Master List'!$B$22:$D$42,3,FALSE)</f>
        <v>#N/A</v>
      </c>
      <c r="G1344" s="100" t="e">
        <f>VLOOKUP('Reported Performance Table'!B1344,'Master List'!$B$11:$D$19,3,FALSE)</f>
        <v>#N/A</v>
      </c>
      <c r="H1344" t="e">
        <f t="shared" si="20"/>
        <v>#N/A</v>
      </c>
      <c r="I1344" t="e">
        <f>IF(VLOOKUP('Reported Performance Table'!D1344,'Master List'!$B$45:$D$143,3,FALSE)="","No",VLOOKUP('Reported Performance Table'!D1344,'Master List'!$B$45:$D$143,3,FALSE))</f>
        <v>#N/A</v>
      </c>
      <c r="J1344" s="178" t="str">
        <f>IF('Reported Performance Table'!D1344="","",
  IF('Reported Performance Table'!E1344="Yes",
   IF('Reported Performance Table'!F1344="Premium","Premium_LUNA_CCT","LUNA_CCT"),
   IF('Reported Performance Table'!B1344="Outdoor Luminaires",
    IF(OR('Reported Performance Table'!D1344="Fuel Pump Canopy Luminaires",'Reported Performance Table'!D1344="Sports Lighting"),
     IF('Reported Performance Table'!F1344="Premium","Premium_Sports_and_Fuel_Pump_CCT", "Sports_and_Fuel_Pump_CCT"),
     IF('Reported Performance Table'!F1344="Premium","Premium_Outdoor_CCT","Outdoor_CCT")),
    IF('Reported Performance Table'!F1344="Premium","Premium_CCT","Reported_CCT"))))</f>
        <v/>
      </c>
      <c r="K1344" t="str">
        <f>IF('Reported Performance Table'!D1344="","",IF(J1344="LUNA_CCT",VLOOKUP('Reported Performance Table'!D1344,'Master List'!$B$45:$E$143,4,FALSE),"Reported_BUG"))</f>
        <v/>
      </c>
      <c r="L1344" t="str">
        <f>IF('Reported Performance Table'!D1344="","",IF(AND('Reported Performance Table'!$E1344="Yes",OR('Reported Performance Table'!$D1344='Master List'!$B$45,'Reported Performance Table'!$D1344='Master List'!$B$46,'Reported Performance Table'!$D1344='Master List'!$B$47,'Reported Performance Table'!$D1344='Master List'!$B$49,'Reported Performance Table'!$D1344='Master List'!$B$51,'Reported Performance Table'!$D1344='Master List'!$B$115,'Reported Performance Table'!$D1344='Master List'!$B$118,'Reported Performance Table'!$D1344='Master List'!$B$142)),"LUNA_Dimming","Dimming_Capability_and_Range"))</f>
        <v/>
      </c>
    </row>
    <row r="1345" spans="1:12" x14ac:dyDescent="0.25">
      <c r="A1345" s="54">
        <v>1352</v>
      </c>
      <c r="B1345" s="55"/>
      <c r="D1345" s="21" t="e">
        <f>VLOOKUP('Reported Performance Table'!C1345,'Master List'!$B$22:$C$41,2,FALSE)</f>
        <v>#N/A</v>
      </c>
      <c r="E1345" t="e">
        <f>VLOOKUP('Reported Performance Table'!D1345,'Master List'!$B$45:$C$143,2,FALSE)</f>
        <v>#N/A</v>
      </c>
      <c r="F1345" t="e">
        <f>VLOOKUP('Reported Performance Table'!C1345,'Master List'!$B$22:$D$42,3,FALSE)</f>
        <v>#N/A</v>
      </c>
      <c r="G1345" s="100" t="e">
        <f>VLOOKUP('Reported Performance Table'!B1345,'Master List'!$B$11:$D$19,3,FALSE)</f>
        <v>#N/A</v>
      </c>
      <c r="H1345" t="e">
        <f t="shared" si="20"/>
        <v>#N/A</v>
      </c>
      <c r="I1345" t="e">
        <f>IF(VLOOKUP('Reported Performance Table'!D1345,'Master List'!$B$45:$D$143,3,FALSE)="","No",VLOOKUP('Reported Performance Table'!D1345,'Master List'!$B$45:$D$143,3,FALSE))</f>
        <v>#N/A</v>
      </c>
      <c r="J1345" s="178" t="str">
        <f>IF('Reported Performance Table'!D1345="","",
  IF('Reported Performance Table'!E1345="Yes",
   IF('Reported Performance Table'!F1345="Premium","Premium_LUNA_CCT","LUNA_CCT"),
   IF('Reported Performance Table'!B1345="Outdoor Luminaires",
    IF(OR('Reported Performance Table'!D1345="Fuel Pump Canopy Luminaires",'Reported Performance Table'!D1345="Sports Lighting"),
     IF('Reported Performance Table'!F1345="Premium","Premium_Sports_and_Fuel_Pump_CCT", "Sports_and_Fuel_Pump_CCT"),
     IF('Reported Performance Table'!F1345="Premium","Premium_Outdoor_CCT","Outdoor_CCT")),
    IF('Reported Performance Table'!F1345="Premium","Premium_CCT","Reported_CCT"))))</f>
        <v/>
      </c>
      <c r="K1345" t="str">
        <f>IF('Reported Performance Table'!D1345="","",IF(J1345="LUNA_CCT",VLOOKUP('Reported Performance Table'!D1345,'Master List'!$B$45:$E$143,4,FALSE),"Reported_BUG"))</f>
        <v/>
      </c>
      <c r="L1345" t="str">
        <f>IF('Reported Performance Table'!D1345="","",IF(AND('Reported Performance Table'!$E1345="Yes",OR('Reported Performance Table'!$D1345='Master List'!$B$45,'Reported Performance Table'!$D1345='Master List'!$B$46,'Reported Performance Table'!$D1345='Master List'!$B$47,'Reported Performance Table'!$D1345='Master List'!$B$49,'Reported Performance Table'!$D1345='Master List'!$B$51,'Reported Performance Table'!$D1345='Master List'!$B$115,'Reported Performance Table'!$D1345='Master List'!$B$118,'Reported Performance Table'!$D1345='Master List'!$B$142)),"LUNA_Dimming","Dimming_Capability_and_Range"))</f>
        <v/>
      </c>
    </row>
    <row r="1346" spans="1:12" x14ac:dyDescent="0.25">
      <c r="A1346" s="54">
        <v>1353</v>
      </c>
      <c r="B1346" s="55"/>
      <c r="D1346" s="21" t="e">
        <f>VLOOKUP('Reported Performance Table'!C1346,'Master List'!$B$22:$C$41,2,FALSE)</f>
        <v>#N/A</v>
      </c>
      <c r="E1346" t="e">
        <f>VLOOKUP('Reported Performance Table'!D1346,'Master List'!$B$45:$C$143,2,FALSE)</f>
        <v>#N/A</v>
      </c>
      <c r="F1346" t="e">
        <f>VLOOKUP('Reported Performance Table'!C1346,'Master List'!$B$22:$D$42,3,FALSE)</f>
        <v>#N/A</v>
      </c>
      <c r="G1346" s="100" t="e">
        <f>VLOOKUP('Reported Performance Table'!B1346,'Master List'!$B$11:$D$19,3,FALSE)</f>
        <v>#N/A</v>
      </c>
      <c r="H1346" t="e">
        <f t="shared" si="20"/>
        <v>#N/A</v>
      </c>
      <c r="I1346" t="e">
        <f>IF(VLOOKUP('Reported Performance Table'!D1346,'Master List'!$B$45:$D$143,3,FALSE)="","No",VLOOKUP('Reported Performance Table'!D1346,'Master List'!$B$45:$D$143,3,FALSE))</f>
        <v>#N/A</v>
      </c>
      <c r="J1346" s="178" t="str">
        <f>IF('Reported Performance Table'!D1346="","",
  IF('Reported Performance Table'!E1346="Yes",
   IF('Reported Performance Table'!F1346="Premium","Premium_LUNA_CCT","LUNA_CCT"),
   IF('Reported Performance Table'!B1346="Outdoor Luminaires",
    IF(OR('Reported Performance Table'!D1346="Fuel Pump Canopy Luminaires",'Reported Performance Table'!D1346="Sports Lighting"),
     IF('Reported Performance Table'!F1346="Premium","Premium_Sports_and_Fuel_Pump_CCT", "Sports_and_Fuel_Pump_CCT"),
     IF('Reported Performance Table'!F1346="Premium","Premium_Outdoor_CCT","Outdoor_CCT")),
    IF('Reported Performance Table'!F1346="Premium","Premium_CCT","Reported_CCT"))))</f>
        <v/>
      </c>
      <c r="K1346" t="str">
        <f>IF('Reported Performance Table'!D1346="","",IF(J1346="LUNA_CCT",VLOOKUP('Reported Performance Table'!D1346,'Master List'!$B$45:$E$143,4,FALSE),"Reported_BUG"))</f>
        <v/>
      </c>
      <c r="L1346" t="str">
        <f>IF('Reported Performance Table'!D1346="","",IF(AND('Reported Performance Table'!$E1346="Yes",OR('Reported Performance Table'!$D1346='Master List'!$B$45,'Reported Performance Table'!$D1346='Master List'!$B$46,'Reported Performance Table'!$D1346='Master List'!$B$47,'Reported Performance Table'!$D1346='Master List'!$B$49,'Reported Performance Table'!$D1346='Master List'!$B$51,'Reported Performance Table'!$D1346='Master List'!$B$115,'Reported Performance Table'!$D1346='Master List'!$B$118,'Reported Performance Table'!$D1346='Master List'!$B$142)),"LUNA_Dimming","Dimming_Capability_and_Range"))</f>
        <v/>
      </c>
    </row>
    <row r="1347" spans="1:12" x14ac:dyDescent="0.25">
      <c r="A1347" s="54">
        <v>1354</v>
      </c>
      <c r="B1347" s="55"/>
      <c r="D1347" s="21" t="e">
        <f>VLOOKUP('Reported Performance Table'!C1347,'Master List'!$B$22:$C$41,2,FALSE)</f>
        <v>#N/A</v>
      </c>
      <c r="E1347" t="e">
        <f>VLOOKUP('Reported Performance Table'!D1347,'Master List'!$B$45:$C$143,2,FALSE)</f>
        <v>#N/A</v>
      </c>
      <c r="F1347" t="e">
        <f>VLOOKUP('Reported Performance Table'!C1347,'Master List'!$B$22:$D$42,3,FALSE)</f>
        <v>#N/A</v>
      </c>
      <c r="G1347" s="100" t="e">
        <f>VLOOKUP('Reported Performance Table'!B1347,'Master List'!$B$11:$D$19,3,FALSE)</f>
        <v>#N/A</v>
      </c>
      <c r="H1347" t="e">
        <f t="shared" si="20"/>
        <v>#N/A</v>
      </c>
      <c r="I1347" t="e">
        <f>IF(VLOOKUP('Reported Performance Table'!D1347,'Master List'!$B$45:$D$143,3,FALSE)="","No",VLOOKUP('Reported Performance Table'!D1347,'Master List'!$B$45:$D$143,3,FALSE))</f>
        <v>#N/A</v>
      </c>
      <c r="J1347" s="178" t="str">
        <f>IF('Reported Performance Table'!D1347="","",
  IF('Reported Performance Table'!E1347="Yes",
   IF('Reported Performance Table'!F1347="Premium","Premium_LUNA_CCT","LUNA_CCT"),
   IF('Reported Performance Table'!B1347="Outdoor Luminaires",
    IF(OR('Reported Performance Table'!D1347="Fuel Pump Canopy Luminaires",'Reported Performance Table'!D1347="Sports Lighting"),
     IF('Reported Performance Table'!F1347="Premium","Premium_Sports_and_Fuel_Pump_CCT", "Sports_and_Fuel_Pump_CCT"),
     IF('Reported Performance Table'!F1347="Premium","Premium_Outdoor_CCT","Outdoor_CCT")),
    IF('Reported Performance Table'!F1347="Premium","Premium_CCT","Reported_CCT"))))</f>
        <v/>
      </c>
      <c r="K1347" t="str">
        <f>IF('Reported Performance Table'!D1347="","",IF(J1347="LUNA_CCT",VLOOKUP('Reported Performance Table'!D1347,'Master List'!$B$45:$E$143,4,FALSE),"Reported_BUG"))</f>
        <v/>
      </c>
      <c r="L1347" t="str">
        <f>IF('Reported Performance Table'!D1347="","",IF(AND('Reported Performance Table'!$E1347="Yes",OR('Reported Performance Table'!$D1347='Master List'!$B$45,'Reported Performance Table'!$D1347='Master List'!$B$46,'Reported Performance Table'!$D1347='Master List'!$B$47,'Reported Performance Table'!$D1347='Master List'!$B$49,'Reported Performance Table'!$D1347='Master List'!$B$51,'Reported Performance Table'!$D1347='Master List'!$B$115,'Reported Performance Table'!$D1347='Master List'!$B$118,'Reported Performance Table'!$D1347='Master List'!$B$142)),"LUNA_Dimming","Dimming_Capability_and_Range"))</f>
        <v/>
      </c>
    </row>
    <row r="1348" spans="1:12" x14ac:dyDescent="0.25">
      <c r="A1348" s="54">
        <v>1355</v>
      </c>
      <c r="B1348" s="55"/>
      <c r="D1348" s="21" t="e">
        <f>VLOOKUP('Reported Performance Table'!C1348,'Master List'!$B$22:$C$41,2,FALSE)</f>
        <v>#N/A</v>
      </c>
      <c r="E1348" t="e">
        <f>VLOOKUP('Reported Performance Table'!D1348,'Master List'!$B$45:$C$143,2,FALSE)</f>
        <v>#N/A</v>
      </c>
      <c r="F1348" t="e">
        <f>VLOOKUP('Reported Performance Table'!C1348,'Master List'!$B$22:$D$42,3,FALSE)</f>
        <v>#N/A</v>
      </c>
      <c r="G1348" s="100" t="e">
        <f>VLOOKUP('Reported Performance Table'!B1348,'Master List'!$B$11:$D$19,3,FALSE)</f>
        <v>#N/A</v>
      </c>
      <c r="H1348" t="e">
        <f t="shared" si="20"/>
        <v>#N/A</v>
      </c>
      <c r="I1348" t="e">
        <f>IF(VLOOKUP('Reported Performance Table'!D1348,'Master List'!$B$45:$D$143,3,FALSE)="","No",VLOOKUP('Reported Performance Table'!D1348,'Master List'!$B$45:$D$143,3,FALSE))</f>
        <v>#N/A</v>
      </c>
      <c r="J1348" s="178" t="str">
        <f>IF('Reported Performance Table'!D1348="","",
  IF('Reported Performance Table'!E1348="Yes",
   IF('Reported Performance Table'!F1348="Premium","Premium_LUNA_CCT","LUNA_CCT"),
   IF('Reported Performance Table'!B1348="Outdoor Luminaires",
    IF(OR('Reported Performance Table'!D1348="Fuel Pump Canopy Luminaires",'Reported Performance Table'!D1348="Sports Lighting"),
     IF('Reported Performance Table'!F1348="Premium","Premium_Sports_and_Fuel_Pump_CCT", "Sports_and_Fuel_Pump_CCT"),
     IF('Reported Performance Table'!F1348="Premium","Premium_Outdoor_CCT","Outdoor_CCT")),
    IF('Reported Performance Table'!F1348="Premium","Premium_CCT","Reported_CCT"))))</f>
        <v/>
      </c>
      <c r="K1348" t="str">
        <f>IF('Reported Performance Table'!D1348="","",IF(J1348="LUNA_CCT",VLOOKUP('Reported Performance Table'!D1348,'Master List'!$B$45:$E$143,4,FALSE),"Reported_BUG"))</f>
        <v/>
      </c>
      <c r="L1348" t="str">
        <f>IF('Reported Performance Table'!D1348="","",IF(AND('Reported Performance Table'!$E1348="Yes",OR('Reported Performance Table'!$D1348='Master List'!$B$45,'Reported Performance Table'!$D1348='Master List'!$B$46,'Reported Performance Table'!$D1348='Master List'!$B$47,'Reported Performance Table'!$D1348='Master List'!$B$49,'Reported Performance Table'!$D1348='Master List'!$B$51,'Reported Performance Table'!$D1348='Master List'!$B$115,'Reported Performance Table'!$D1348='Master List'!$B$118,'Reported Performance Table'!$D1348='Master List'!$B$142)),"LUNA_Dimming","Dimming_Capability_and_Range"))</f>
        <v/>
      </c>
    </row>
    <row r="1349" spans="1:12" x14ac:dyDescent="0.25">
      <c r="A1349" s="54">
        <v>1356</v>
      </c>
      <c r="B1349" s="55"/>
      <c r="D1349" s="21" t="e">
        <f>VLOOKUP('Reported Performance Table'!C1349,'Master List'!$B$22:$C$41,2,FALSE)</f>
        <v>#N/A</v>
      </c>
      <c r="E1349" t="e">
        <f>VLOOKUP('Reported Performance Table'!D1349,'Master List'!$B$45:$C$143,2,FALSE)</f>
        <v>#N/A</v>
      </c>
      <c r="F1349" t="e">
        <f>VLOOKUP('Reported Performance Table'!C1349,'Master List'!$B$22:$D$42,3,FALSE)</f>
        <v>#N/A</v>
      </c>
      <c r="G1349" s="100" t="e">
        <f>VLOOKUP('Reported Performance Table'!B1349,'Master List'!$B$11:$D$19,3,FALSE)</f>
        <v>#N/A</v>
      </c>
      <c r="H1349" t="e">
        <f t="shared" si="20"/>
        <v>#N/A</v>
      </c>
      <c r="I1349" t="e">
        <f>IF(VLOOKUP('Reported Performance Table'!D1349,'Master List'!$B$45:$D$143,3,FALSE)="","No",VLOOKUP('Reported Performance Table'!D1349,'Master List'!$B$45:$D$143,3,FALSE))</f>
        <v>#N/A</v>
      </c>
      <c r="J1349" s="178" t="str">
        <f>IF('Reported Performance Table'!D1349="","",
  IF('Reported Performance Table'!E1349="Yes",
   IF('Reported Performance Table'!F1349="Premium","Premium_LUNA_CCT","LUNA_CCT"),
   IF('Reported Performance Table'!B1349="Outdoor Luminaires",
    IF(OR('Reported Performance Table'!D1349="Fuel Pump Canopy Luminaires",'Reported Performance Table'!D1349="Sports Lighting"),
     IF('Reported Performance Table'!F1349="Premium","Premium_Sports_and_Fuel_Pump_CCT", "Sports_and_Fuel_Pump_CCT"),
     IF('Reported Performance Table'!F1349="Premium","Premium_Outdoor_CCT","Outdoor_CCT")),
    IF('Reported Performance Table'!F1349="Premium","Premium_CCT","Reported_CCT"))))</f>
        <v/>
      </c>
      <c r="K1349" t="str">
        <f>IF('Reported Performance Table'!D1349="","",IF(J1349="LUNA_CCT",VLOOKUP('Reported Performance Table'!D1349,'Master List'!$B$45:$E$143,4,FALSE),"Reported_BUG"))</f>
        <v/>
      </c>
      <c r="L1349" t="str">
        <f>IF('Reported Performance Table'!D1349="","",IF(AND('Reported Performance Table'!$E1349="Yes",OR('Reported Performance Table'!$D1349='Master List'!$B$45,'Reported Performance Table'!$D1349='Master List'!$B$46,'Reported Performance Table'!$D1349='Master List'!$B$47,'Reported Performance Table'!$D1349='Master List'!$B$49,'Reported Performance Table'!$D1349='Master List'!$B$51,'Reported Performance Table'!$D1349='Master List'!$B$115,'Reported Performance Table'!$D1349='Master List'!$B$118,'Reported Performance Table'!$D1349='Master List'!$B$142)),"LUNA_Dimming","Dimming_Capability_and_Range"))</f>
        <v/>
      </c>
    </row>
    <row r="1350" spans="1:12" x14ac:dyDescent="0.25">
      <c r="A1350" s="54">
        <v>1357</v>
      </c>
      <c r="B1350" s="55"/>
      <c r="D1350" s="21" t="e">
        <f>VLOOKUP('Reported Performance Table'!C1350,'Master List'!$B$22:$C$41,2,FALSE)</f>
        <v>#N/A</v>
      </c>
      <c r="E1350" t="e">
        <f>VLOOKUP('Reported Performance Table'!D1350,'Master List'!$B$45:$C$143,2,FALSE)</f>
        <v>#N/A</v>
      </c>
      <c r="F1350" t="e">
        <f>VLOOKUP('Reported Performance Table'!C1350,'Master List'!$B$22:$D$42,3,FALSE)</f>
        <v>#N/A</v>
      </c>
      <c r="G1350" s="100" t="e">
        <f>VLOOKUP('Reported Performance Table'!B1350,'Master List'!$B$11:$D$19,3,FALSE)</f>
        <v>#N/A</v>
      </c>
      <c r="H1350" t="e">
        <f t="shared" si="20"/>
        <v>#N/A</v>
      </c>
      <c r="I1350" t="e">
        <f>IF(VLOOKUP('Reported Performance Table'!D1350,'Master List'!$B$45:$D$143,3,FALSE)="","No",VLOOKUP('Reported Performance Table'!D1350,'Master List'!$B$45:$D$143,3,FALSE))</f>
        <v>#N/A</v>
      </c>
      <c r="J1350" s="178" t="str">
        <f>IF('Reported Performance Table'!D1350="","",
  IF('Reported Performance Table'!E1350="Yes",
   IF('Reported Performance Table'!F1350="Premium","Premium_LUNA_CCT","LUNA_CCT"),
   IF('Reported Performance Table'!B1350="Outdoor Luminaires",
    IF(OR('Reported Performance Table'!D1350="Fuel Pump Canopy Luminaires",'Reported Performance Table'!D1350="Sports Lighting"),
     IF('Reported Performance Table'!F1350="Premium","Premium_Sports_and_Fuel_Pump_CCT", "Sports_and_Fuel_Pump_CCT"),
     IF('Reported Performance Table'!F1350="Premium","Premium_Outdoor_CCT","Outdoor_CCT")),
    IF('Reported Performance Table'!F1350="Premium","Premium_CCT","Reported_CCT"))))</f>
        <v/>
      </c>
      <c r="K1350" t="str">
        <f>IF('Reported Performance Table'!D1350="","",IF(J1350="LUNA_CCT",VLOOKUP('Reported Performance Table'!D1350,'Master List'!$B$45:$E$143,4,FALSE),"Reported_BUG"))</f>
        <v/>
      </c>
      <c r="L1350" t="str">
        <f>IF('Reported Performance Table'!D1350="","",IF(AND('Reported Performance Table'!$E1350="Yes",OR('Reported Performance Table'!$D1350='Master List'!$B$45,'Reported Performance Table'!$D1350='Master List'!$B$46,'Reported Performance Table'!$D1350='Master List'!$B$47,'Reported Performance Table'!$D1350='Master List'!$B$49,'Reported Performance Table'!$D1350='Master List'!$B$51,'Reported Performance Table'!$D1350='Master List'!$B$115,'Reported Performance Table'!$D1350='Master List'!$B$118,'Reported Performance Table'!$D1350='Master List'!$B$142)),"LUNA_Dimming","Dimming_Capability_and_Range"))</f>
        <v/>
      </c>
    </row>
    <row r="1351" spans="1:12" x14ac:dyDescent="0.25">
      <c r="A1351" s="54">
        <v>1358</v>
      </c>
      <c r="B1351" s="55"/>
      <c r="D1351" s="21" t="e">
        <f>VLOOKUP('Reported Performance Table'!C1351,'Master List'!$B$22:$C$41,2,FALSE)</f>
        <v>#N/A</v>
      </c>
      <c r="E1351" t="e">
        <f>VLOOKUP('Reported Performance Table'!D1351,'Master List'!$B$45:$C$143,2,FALSE)</f>
        <v>#N/A</v>
      </c>
      <c r="F1351" t="e">
        <f>VLOOKUP('Reported Performance Table'!C1351,'Master List'!$B$22:$D$42,3,FALSE)</f>
        <v>#N/A</v>
      </c>
      <c r="G1351" s="100" t="e">
        <f>VLOOKUP('Reported Performance Table'!B1351,'Master List'!$B$11:$D$19,3,FALSE)</f>
        <v>#N/A</v>
      </c>
      <c r="H1351" t="e">
        <f t="shared" si="20"/>
        <v>#N/A</v>
      </c>
      <c r="I1351" t="e">
        <f>IF(VLOOKUP('Reported Performance Table'!D1351,'Master List'!$B$45:$D$143,3,FALSE)="","No",VLOOKUP('Reported Performance Table'!D1351,'Master List'!$B$45:$D$143,3,FALSE))</f>
        <v>#N/A</v>
      </c>
      <c r="J1351" s="178" t="str">
        <f>IF('Reported Performance Table'!D1351="","",
  IF('Reported Performance Table'!E1351="Yes",
   IF('Reported Performance Table'!F1351="Premium","Premium_LUNA_CCT","LUNA_CCT"),
   IF('Reported Performance Table'!B1351="Outdoor Luminaires",
    IF(OR('Reported Performance Table'!D1351="Fuel Pump Canopy Luminaires",'Reported Performance Table'!D1351="Sports Lighting"),
     IF('Reported Performance Table'!F1351="Premium","Premium_Sports_and_Fuel_Pump_CCT", "Sports_and_Fuel_Pump_CCT"),
     IF('Reported Performance Table'!F1351="Premium","Premium_Outdoor_CCT","Outdoor_CCT")),
    IF('Reported Performance Table'!F1351="Premium","Premium_CCT","Reported_CCT"))))</f>
        <v/>
      </c>
      <c r="K1351" t="str">
        <f>IF('Reported Performance Table'!D1351="","",IF(J1351="LUNA_CCT",VLOOKUP('Reported Performance Table'!D1351,'Master List'!$B$45:$E$143,4,FALSE),"Reported_BUG"))</f>
        <v/>
      </c>
      <c r="L1351" t="str">
        <f>IF('Reported Performance Table'!D1351="","",IF(AND('Reported Performance Table'!$E1351="Yes",OR('Reported Performance Table'!$D1351='Master List'!$B$45,'Reported Performance Table'!$D1351='Master List'!$B$46,'Reported Performance Table'!$D1351='Master List'!$B$47,'Reported Performance Table'!$D1351='Master List'!$B$49,'Reported Performance Table'!$D1351='Master List'!$B$51,'Reported Performance Table'!$D1351='Master List'!$B$115,'Reported Performance Table'!$D1351='Master List'!$B$118,'Reported Performance Table'!$D1351='Master List'!$B$142)),"LUNA_Dimming","Dimming_Capability_and_Range"))</f>
        <v/>
      </c>
    </row>
    <row r="1352" spans="1:12" x14ac:dyDescent="0.25">
      <c r="A1352" s="54">
        <v>1359</v>
      </c>
      <c r="B1352" s="55"/>
      <c r="D1352" s="21" t="e">
        <f>VLOOKUP('Reported Performance Table'!C1352,'Master List'!$B$22:$C$41,2,FALSE)</f>
        <v>#N/A</v>
      </c>
      <c r="E1352" t="e">
        <f>VLOOKUP('Reported Performance Table'!D1352,'Master List'!$B$45:$C$143,2,FALSE)</f>
        <v>#N/A</v>
      </c>
      <c r="F1352" t="e">
        <f>VLOOKUP('Reported Performance Table'!C1352,'Master List'!$B$22:$D$42,3,FALSE)</f>
        <v>#N/A</v>
      </c>
      <c r="G1352" s="100" t="e">
        <f>VLOOKUP('Reported Performance Table'!B1352,'Master List'!$B$11:$D$19,3,FALSE)</f>
        <v>#N/A</v>
      </c>
      <c r="H1352" t="e">
        <f t="shared" si="20"/>
        <v>#N/A</v>
      </c>
      <c r="I1352" t="e">
        <f>IF(VLOOKUP('Reported Performance Table'!D1352,'Master List'!$B$45:$D$143,3,FALSE)="","No",VLOOKUP('Reported Performance Table'!D1352,'Master List'!$B$45:$D$143,3,FALSE))</f>
        <v>#N/A</v>
      </c>
      <c r="J1352" s="178" t="str">
        <f>IF('Reported Performance Table'!D1352="","",
  IF('Reported Performance Table'!E1352="Yes",
   IF('Reported Performance Table'!F1352="Premium","Premium_LUNA_CCT","LUNA_CCT"),
   IF('Reported Performance Table'!B1352="Outdoor Luminaires",
    IF(OR('Reported Performance Table'!D1352="Fuel Pump Canopy Luminaires",'Reported Performance Table'!D1352="Sports Lighting"),
     IF('Reported Performance Table'!F1352="Premium","Premium_Sports_and_Fuel_Pump_CCT", "Sports_and_Fuel_Pump_CCT"),
     IF('Reported Performance Table'!F1352="Premium","Premium_Outdoor_CCT","Outdoor_CCT")),
    IF('Reported Performance Table'!F1352="Premium","Premium_CCT","Reported_CCT"))))</f>
        <v/>
      </c>
      <c r="K1352" t="str">
        <f>IF('Reported Performance Table'!D1352="","",IF(J1352="LUNA_CCT",VLOOKUP('Reported Performance Table'!D1352,'Master List'!$B$45:$E$143,4,FALSE),"Reported_BUG"))</f>
        <v/>
      </c>
      <c r="L1352" t="str">
        <f>IF('Reported Performance Table'!D1352="","",IF(AND('Reported Performance Table'!$E1352="Yes",OR('Reported Performance Table'!$D1352='Master List'!$B$45,'Reported Performance Table'!$D1352='Master List'!$B$46,'Reported Performance Table'!$D1352='Master List'!$B$47,'Reported Performance Table'!$D1352='Master List'!$B$49,'Reported Performance Table'!$D1352='Master List'!$B$51,'Reported Performance Table'!$D1352='Master List'!$B$115,'Reported Performance Table'!$D1352='Master List'!$B$118,'Reported Performance Table'!$D1352='Master List'!$B$142)),"LUNA_Dimming","Dimming_Capability_and_Range"))</f>
        <v/>
      </c>
    </row>
    <row r="1353" spans="1:12" x14ac:dyDescent="0.25">
      <c r="A1353" s="54">
        <v>1360</v>
      </c>
      <c r="B1353" s="55"/>
      <c r="D1353" s="21" t="e">
        <f>VLOOKUP('Reported Performance Table'!C1353,'Master List'!$B$22:$C$41,2,FALSE)</f>
        <v>#N/A</v>
      </c>
      <c r="E1353" t="e">
        <f>VLOOKUP('Reported Performance Table'!D1353,'Master List'!$B$45:$C$143,2,FALSE)</f>
        <v>#N/A</v>
      </c>
      <c r="F1353" t="e">
        <f>VLOOKUP('Reported Performance Table'!C1353,'Master List'!$B$22:$D$42,3,FALSE)</f>
        <v>#N/A</v>
      </c>
      <c r="G1353" s="100" t="e">
        <f>VLOOKUP('Reported Performance Table'!B1353,'Master List'!$B$11:$D$19,3,FALSE)</f>
        <v>#N/A</v>
      </c>
      <c r="H1353" t="e">
        <f t="shared" si="20"/>
        <v>#N/A</v>
      </c>
      <c r="I1353" t="e">
        <f>IF(VLOOKUP('Reported Performance Table'!D1353,'Master List'!$B$45:$D$143,3,FALSE)="","No",VLOOKUP('Reported Performance Table'!D1353,'Master List'!$B$45:$D$143,3,FALSE))</f>
        <v>#N/A</v>
      </c>
      <c r="J1353" s="178" t="str">
        <f>IF('Reported Performance Table'!D1353="","",
  IF('Reported Performance Table'!E1353="Yes",
   IF('Reported Performance Table'!F1353="Premium","Premium_LUNA_CCT","LUNA_CCT"),
   IF('Reported Performance Table'!B1353="Outdoor Luminaires",
    IF(OR('Reported Performance Table'!D1353="Fuel Pump Canopy Luminaires",'Reported Performance Table'!D1353="Sports Lighting"),
     IF('Reported Performance Table'!F1353="Premium","Premium_Sports_and_Fuel_Pump_CCT", "Sports_and_Fuel_Pump_CCT"),
     IF('Reported Performance Table'!F1353="Premium","Premium_Outdoor_CCT","Outdoor_CCT")),
    IF('Reported Performance Table'!F1353="Premium","Premium_CCT","Reported_CCT"))))</f>
        <v/>
      </c>
      <c r="K1353" t="str">
        <f>IF('Reported Performance Table'!D1353="","",IF(J1353="LUNA_CCT",VLOOKUP('Reported Performance Table'!D1353,'Master List'!$B$45:$E$143,4,FALSE),"Reported_BUG"))</f>
        <v/>
      </c>
      <c r="L1353" t="str">
        <f>IF('Reported Performance Table'!D1353="","",IF(AND('Reported Performance Table'!$E1353="Yes",OR('Reported Performance Table'!$D1353='Master List'!$B$45,'Reported Performance Table'!$D1353='Master List'!$B$46,'Reported Performance Table'!$D1353='Master List'!$B$47,'Reported Performance Table'!$D1353='Master List'!$B$49,'Reported Performance Table'!$D1353='Master List'!$B$51,'Reported Performance Table'!$D1353='Master List'!$B$115,'Reported Performance Table'!$D1353='Master List'!$B$118,'Reported Performance Table'!$D1353='Master List'!$B$142)),"LUNA_Dimming","Dimming_Capability_and_Range"))</f>
        <v/>
      </c>
    </row>
    <row r="1354" spans="1:12" x14ac:dyDescent="0.25">
      <c r="A1354" s="54">
        <v>1361</v>
      </c>
      <c r="B1354" s="55"/>
      <c r="D1354" s="21" t="e">
        <f>VLOOKUP('Reported Performance Table'!C1354,'Master List'!$B$22:$C$41,2,FALSE)</f>
        <v>#N/A</v>
      </c>
      <c r="E1354" t="e">
        <f>VLOOKUP('Reported Performance Table'!D1354,'Master List'!$B$45:$C$143,2,FALSE)</f>
        <v>#N/A</v>
      </c>
      <c r="F1354" t="e">
        <f>VLOOKUP('Reported Performance Table'!C1354,'Master List'!$B$22:$D$42,3,FALSE)</f>
        <v>#N/A</v>
      </c>
      <c r="G1354" s="100" t="e">
        <f>VLOOKUP('Reported Performance Table'!B1354,'Master List'!$B$11:$D$19,3,FALSE)</f>
        <v>#N/A</v>
      </c>
      <c r="H1354" t="e">
        <f t="shared" si="20"/>
        <v>#N/A</v>
      </c>
      <c r="I1354" t="e">
        <f>IF(VLOOKUP('Reported Performance Table'!D1354,'Master List'!$B$45:$D$143,3,FALSE)="","No",VLOOKUP('Reported Performance Table'!D1354,'Master List'!$B$45:$D$143,3,FALSE))</f>
        <v>#N/A</v>
      </c>
      <c r="J1354" s="178" t="str">
        <f>IF('Reported Performance Table'!D1354="","",
  IF('Reported Performance Table'!E1354="Yes",
   IF('Reported Performance Table'!F1354="Premium","Premium_LUNA_CCT","LUNA_CCT"),
   IF('Reported Performance Table'!B1354="Outdoor Luminaires",
    IF(OR('Reported Performance Table'!D1354="Fuel Pump Canopy Luminaires",'Reported Performance Table'!D1354="Sports Lighting"),
     IF('Reported Performance Table'!F1354="Premium","Premium_Sports_and_Fuel_Pump_CCT", "Sports_and_Fuel_Pump_CCT"),
     IF('Reported Performance Table'!F1354="Premium","Premium_Outdoor_CCT","Outdoor_CCT")),
    IF('Reported Performance Table'!F1354="Premium","Premium_CCT","Reported_CCT"))))</f>
        <v/>
      </c>
      <c r="K1354" t="str">
        <f>IF('Reported Performance Table'!D1354="","",IF(J1354="LUNA_CCT",VLOOKUP('Reported Performance Table'!D1354,'Master List'!$B$45:$E$143,4,FALSE),"Reported_BUG"))</f>
        <v/>
      </c>
      <c r="L1354" t="str">
        <f>IF('Reported Performance Table'!D1354="","",IF(AND('Reported Performance Table'!$E1354="Yes",OR('Reported Performance Table'!$D1354='Master List'!$B$45,'Reported Performance Table'!$D1354='Master List'!$B$46,'Reported Performance Table'!$D1354='Master List'!$B$47,'Reported Performance Table'!$D1354='Master List'!$B$49,'Reported Performance Table'!$D1354='Master List'!$B$51,'Reported Performance Table'!$D1354='Master List'!$B$115,'Reported Performance Table'!$D1354='Master List'!$B$118,'Reported Performance Table'!$D1354='Master List'!$B$142)),"LUNA_Dimming","Dimming_Capability_and_Range"))</f>
        <v/>
      </c>
    </row>
    <row r="1355" spans="1:12" x14ac:dyDescent="0.25">
      <c r="A1355" s="54">
        <v>1362</v>
      </c>
      <c r="B1355" s="55"/>
      <c r="D1355" s="21" t="e">
        <f>VLOOKUP('Reported Performance Table'!C1355,'Master List'!$B$22:$C$41,2,FALSE)</f>
        <v>#N/A</v>
      </c>
      <c r="E1355" t="e">
        <f>VLOOKUP('Reported Performance Table'!D1355,'Master List'!$B$45:$C$143,2,FALSE)</f>
        <v>#N/A</v>
      </c>
      <c r="F1355" t="e">
        <f>VLOOKUP('Reported Performance Table'!C1355,'Master List'!$B$22:$D$42,3,FALSE)</f>
        <v>#N/A</v>
      </c>
      <c r="G1355" s="100" t="e">
        <f>VLOOKUP('Reported Performance Table'!B1355,'Master List'!$B$11:$D$19,3,FALSE)</f>
        <v>#N/A</v>
      </c>
      <c r="H1355" t="e">
        <f t="shared" ref="H1355:H1418" si="21">CONCATENATE(F1355,G1355)</f>
        <v>#N/A</v>
      </c>
      <c r="I1355" t="e">
        <f>IF(VLOOKUP('Reported Performance Table'!D1355,'Master List'!$B$45:$D$143,3,FALSE)="","No",VLOOKUP('Reported Performance Table'!D1355,'Master List'!$B$45:$D$143,3,FALSE))</f>
        <v>#N/A</v>
      </c>
      <c r="J1355" s="178" t="str">
        <f>IF('Reported Performance Table'!D1355="","",
  IF('Reported Performance Table'!E1355="Yes",
   IF('Reported Performance Table'!F1355="Premium","Premium_LUNA_CCT","LUNA_CCT"),
   IF('Reported Performance Table'!B1355="Outdoor Luminaires",
    IF(OR('Reported Performance Table'!D1355="Fuel Pump Canopy Luminaires",'Reported Performance Table'!D1355="Sports Lighting"),
     IF('Reported Performance Table'!F1355="Premium","Premium_Sports_and_Fuel_Pump_CCT", "Sports_and_Fuel_Pump_CCT"),
     IF('Reported Performance Table'!F1355="Premium","Premium_Outdoor_CCT","Outdoor_CCT")),
    IF('Reported Performance Table'!F1355="Premium","Premium_CCT","Reported_CCT"))))</f>
        <v/>
      </c>
      <c r="K1355" t="str">
        <f>IF('Reported Performance Table'!D1355="","",IF(J1355="LUNA_CCT",VLOOKUP('Reported Performance Table'!D1355,'Master List'!$B$45:$E$143,4,FALSE),"Reported_BUG"))</f>
        <v/>
      </c>
      <c r="L1355" t="str">
        <f>IF('Reported Performance Table'!D1355="","",IF(AND('Reported Performance Table'!$E1355="Yes",OR('Reported Performance Table'!$D1355='Master List'!$B$45,'Reported Performance Table'!$D1355='Master List'!$B$46,'Reported Performance Table'!$D1355='Master List'!$B$47,'Reported Performance Table'!$D1355='Master List'!$B$49,'Reported Performance Table'!$D1355='Master List'!$B$51,'Reported Performance Table'!$D1355='Master List'!$B$115,'Reported Performance Table'!$D1355='Master List'!$B$118,'Reported Performance Table'!$D1355='Master List'!$B$142)),"LUNA_Dimming","Dimming_Capability_and_Range"))</f>
        <v/>
      </c>
    </row>
    <row r="1356" spans="1:12" x14ac:dyDescent="0.25">
      <c r="A1356" s="54">
        <v>1363</v>
      </c>
      <c r="B1356" s="55"/>
      <c r="D1356" s="21" t="e">
        <f>VLOOKUP('Reported Performance Table'!C1356,'Master List'!$B$22:$C$41,2,FALSE)</f>
        <v>#N/A</v>
      </c>
      <c r="E1356" t="e">
        <f>VLOOKUP('Reported Performance Table'!D1356,'Master List'!$B$45:$C$143,2,FALSE)</f>
        <v>#N/A</v>
      </c>
      <c r="F1356" t="e">
        <f>VLOOKUP('Reported Performance Table'!C1356,'Master List'!$B$22:$D$42,3,FALSE)</f>
        <v>#N/A</v>
      </c>
      <c r="G1356" s="100" t="e">
        <f>VLOOKUP('Reported Performance Table'!B1356,'Master List'!$B$11:$D$19,3,FALSE)</f>
        <v>#N/A</v>
      </c>
      <c r="H1356" t="e">
        <f t="shared" si="21"/>
        <v>#N/A</v>
      </c>
      <c r="I1356" t="e">
        <f>IF(VLOOKUP('Reported Performance Table'!D1356,'Master List'!$B$45:$D$143,3,FALSE)="","No",VLOOKUP('Reported Performance Table'!D1356,'Master List'!$B$45:$D$143,3,FALSE))</f>
        <v>#N/A</v>
      </c>
      <c r="J1356" s="178" t="str">
        <f>IF('Reported Performance Table'!D1356="","",
  IF('Reported Performance Table'!E1356="Yes",
   IF('Reported Performance Table'!F1356="Premium","Premium_LUNA_CCT","LUNA_CCT"),
   IF('Reported Performance Table'!B1356="Outdoor Luminaires",
    IF(OR('Reported Performance Table'!D1356="Fuel Pump Canopy Luminaires",'Reported Performance Table'!D1356="Sports Lighting"),
     IF('Reported Performance Table'!F1356="Premium","Premium_Sports_and_Fuel_Pump_CCT", "Sports_and_Fuel_Pump_CCT"),
     IF('Reported Performance Table'!F1356="Premium","Premium_Outdoor_CCT","Outdoor_CCT")),
    IF('Reported Performance Table'!F1356="Premium","Premium_CCT","Reported_CCT"))))</f>
        <v/>
      </c>
      <c r="K1356" t="str">
        <f>IF('Reported Performance Table'!D1356="","",IF(J1356="LUNA_CCT",VLOOKUP('Reported Performance Table'!D1356,'Master List'!$B$45:$E$143,4,FALSE),"Reported_BUG"))</f>
        <v/>
      </c>
      <c r="L1356" t="str">
        <f>IF('Reported Performance Table'!D1356="","",IF(AND('Reported Performance Table'!$E1356="Yes",OR('Reported Performance Table'!$D1356='Master List'!$B$45,'Reported Performance Table'!$D1356='Master List'!$B$46,'Reported Performance Table'!$D1356='Master List'!$B$47,'Reported Performance Table'!$D1356='Master List'!$B$49,'Reported Performance Table'!$D1356='Master List'!$B$51,'Reported Performance Table'!$D1356='Master List'!$B$115,'Reported Performance Table'!$D1356='Master List'!$B$118,'Reported Performance Table'!$D1356='Master List'!$B$142)),"LUNA_Dimming","Dimming_Capability_and_Range"))</f>
        <v/>
      </c>
    </row>
    <row r="1357" spans="1:12" x14ac:dyDescent="0.25">
      <c r="A1357" s="54">
        <v>1364</v>
      </c>
      <c r="B1357" s="55"/>
      <c r="D1357" s="21" t="e">
        <f>VLOOKUP('Reported Performance Table'!C1357,'Master List'!$B$22:$C$41,2,FALSE)</f>
        <v>#N/A</v>
      </c>
      <c r="E1357" t="e">
        <f>VLOOKUP('Reported Performance Table'!D1357,'Master List'!$B$45:$C$143,2,FALSE)</f>
        <v>#N/A</v>
      </c>
      <c r="F1357" t="e">
        <f>VLOOKUP('Reported Performance Table'!C1357,'Master List'!$B$22:$D$42,3,FALSE)</f>
        <v>#N/A</v>
      </c>
      <c r="G1357" s="100" t="e">
        <f>VLOOKUP('Reported Performance Table'!B1357,'Master List'!$B$11:$D$19,3,FALSE)</f>
        <v>#N/A</v>
      </c>
      <c r="H1357" t="e">
        <f t="shared" si="21"/>
        <v>#N/A</v>
      </c>
      <c r="I1357" t="e">
        <f>IF(VLOOKUP('Reported Performance Table'!D1357,'Master List'!$B$45:$D$143,3,FALSE)="","No",VLOOKUP('Reported Performance Table'!D1357,'Master List'!$B$45:$D$143,3,FALSE))</f>
        <v>#N/A</v>
      </c>
      <c r="J1357" s="178" t="str">
        <f>IF('Reported Performance Table'!D1357="","",
  IF('Reported Performance Table'!E1357="Yes",
   IF('Reported Performance Table'!F1357="Premium","Premium_LUNA_CCT","LUNA_CCT"),
   IF('Reported Performance Table'!B1357="Outdoor Luminaires",
    IF(OR('Reported Performance Table'!D1357="Fuel Pump Canopy Luminaires",'Reported Performance Table'!D1357="Sports Lighting"),
     IF('Reported Performance Table'!F1357="Premium","Premium_Sports_and_Fuel_Pump_CCT", "Sports_and_Fuel_Pump_CCT"),
     IF('Reported Performance Table'!F1357="Premium","Premium_Outdoor_CCT","Outdoor_CCT")),
    IF('Reported Performance Table'!F1357="Premium","Premium_CCT","Reported_CCT"))))</f>
        <v/>
      </c>
      <c r="K1357" t="str">
        <f>IF('Reported Performance Table'!D1357="","",IF(J1357="LUNA_CCT",VLOOKUP('Reported Performance Table'!D1357,'Master List'!$B$45:$E$143,4,FALSE),"Reported_BUG"))</f>
        <v/>
      </c>
      <c r="L1357" t="str">
        <f>IF('Reported Performance Table'!D1357="","",IF(AND('Reported Performance Table'!$E1357="Yes",OR('Reported Performance Table'!$D1357='Master List'!$B$45,'Reported Performance Table'!$D1357='Master List'!$B$46,'Reported Performance Table'!$D1357='Master List'!$B$47,'Reported Performance Table'!$D1357='Master List'!$B$49,'Reported Performance Table'!$D1357='Master List'!$B$51,'Reported Performance Table'!$D1357='Master List'!$B$115,'Reported Performance Table'!$D1357='Master List'!$B$118,'Reported Performance Table'!$D1357='Master List'!$B$142)),"LUNA_Dimming","Dimming_Capability_and_Range"))</f>
        <v/>
      </c>
    </row>
    <row r="1358" spans="1:12" x14ac:dyDescent="0.25">
      <c r="A1358" s="54">
        <v>1365</v>
      </c>
      <c r="B1358" s="55"/>
      <c r="D1358" s="21" t="e">
        <f>VLOOKUP('Reported Performance Table'!C1358,'Master List'!$B$22:$C$41,2,FALSE)</f>
        <v>#N/A</v>
      </c>
      <c r="E1358" t="e">
        <f>VLOOKUP('Reported Performance Table'!D1358,'Master List'!$B$45:$C$143,2,FALSE)</f>
        <v>#N/A</v>
      </c>
      <c r="F1358" t="e">
        <f>VLOOKUP('Reported Performance Table'!C1358,'Master List'!$B$22:$D$42,3,FALSE)</f>
        <v>#N/A</v>
      </c>
      <c r="G1358" s="100" t="e">
        <f>VLOOKUP('Reported Performance Table'!B1358,'Master List'!$B$11:$D$19,3,FALSE)</f>
        <v>#N/A</v>
      </c>
      <c r="H1358" t="e">
        <f t="shared" si="21"/>
        <v>#N/A</v>
      </c>
      <c r="I1358" t="e">
        <f>IF(VLOOKUP('Reported Performance Table'!D1358,'Master List'!$B$45:$D$143,3,FALSE)="","No",VLOOKUP('Reported Performance Table'!D1358,'Master List'!$B$45:$D$143,3,FALSE))</f>
        <v>#N/A</v>
      </c>
      <c r="J1358" s="178" t="str">
        <f>IF('Reported Performance Table'!D1358="","",
  IF('Reported Performance Table'!E1358="Yes",
   IF('Reported Performance Table'!F1358="Premium","Premium_LUNA_CCT","LUNA_CCT"),
   IF('Reported Performance Table'!B1358="Outdoor Luminaires",
    IF(OR('Reported Performance Table'!D1358="Fuel Pump Canopy Luminaires",'Reported Performance Table'!D1358="Sports Lighting"),
     IF('Reported Performance Table'!F1358="Premium","Premium_Sports_and_Fuel_Pump_CCT", "Sports_and_Fuel_Pump_CCT"),
     IF('Reported Performance Table'!F1358="Premium","Premium_Outdoor_CCT","Outdoor_CCT")),
    IF('Reported Performance Table'!F1358="Premium","Premium_CCT","Reported_CCT"))))</f>
        <v/>
      </c>
      <c r="K1358" t="str">
        <f>IF('Reported Performance Table'!D1358="","",IF(J1358="LUNA_CCT",VLOOKUP('Reported Performance Table'!D1358,'Master List'!$B$45:$E$143,4,FALSE),"Reported_BUG"))</f>
        <v/>
      </c>
      <c r="L1358" t="str">
        <f>IF('Reported Performance Table'!D1358="","",IF(AND('Reported Performance Table'!$E1358="Yes",OR('Reported Performance Table'!$D1358='Master List'!$B$45,'Reported Performance Table'!$D1358='Master List'!$B$46,'Reported Performance Table'!$D1358='Master List'!$B$47,'Reported Performance Table'!$D1358='Master List'!$B$49,'Reported Performance Table'!$D1358='Master List'!$B$51,'Reported Performance Table'!$D1358='Master List'!$B$115,'Reported Performance Table'!$D1358='Master List'!$B$118,'Reported Performance Table'!$D1358='Master List'!$B$142)),"LUNA_Dimming","Dimming_Capability_and_Range"))</f>
        <v/>
      </c>
    </row>
    <row r="1359" spans="1:12" x14ac:dyDescent="0.25">
      <c r="A1359" s="54">
        <v>1366</v>
      </c>
      <c r="B1359" s="55"/>
      <c r="D1359" s="21" t="e">
        <f>VLOOKUP('Reported Performance Table'!C1359,'Master List'!$B$22:$C$41,2,FALSE)</f>
        <v>#N/A</v>
      </c>
      <c r="E1359" t="e">
        <f>VLOOKUP('Reported Performance Table'!D1359,'Master List'!$B$45:$C$143,2,FALSE)</f>
        <v>#N/A</v>
      </c>
      <c r="F1359" t="e">
        <f>VLOOKUP('Reported Performance Table'!C1359,'Master List'!$B$22:$D$42,3,FALSE)</f>
        <v>#N/A</v>
      </c>
      <c r="G1359" s="100" t="e">
        <f>VLOOKUP('Reported Performance Table'!B1359,'Master List'!$B$11:$D$19,3,FALSE)</f>
        <v>#N/A</v>
      </c>
      <c r="H1359" t="e">
        <f t="shared" si="21"/>
        <v>#N/A</v>
      </c>
      <c r="I1359" t="e">
        <f>IF(VLOOKUP('Reported Performance Table'!D1359,'Master List'!$B$45:$D$143,3,FALSE)="","No",VLOOKUP('Reported Performance Table'!D1359,'Master List'!$B$45:$D$143,3,FALSE))</f>
        <v>#N/A</v>
      </c>
      <c r="J1359" s="178" t="str">
        <f>IF('Reported Performance Table'!D1359="","",
  IF('Reported Performance Table'!E1359="Yes",
   IF('Reported Performance Table'!F1359="Premium","Premium_LUNA_CCT","LUNA_CCT"),
   IF('Reported Performance Table'!B1359="Outdoor Luminaires",
    IF(OR('Reported Performance Table'!D1359="Fuel Pump Canopy Luminaires",'Reported Performance Table'!D1359="Sports Lighting"),
     IF('Reported Performance Table'!F1359="Premium","Premium_Sports_and_Fuel_Pump_CCT", "Sports_and_Fuel_Pump_CCT"),
     IF('Reported Performance Table'!F1359="Premium","Premium_Outdoor_CCT","Outdoor_CCT")),
    IF('Reported Performance Table'!F1359="Premium","Premium_CCT","Reported_CCT"))))</f>
        <v/>
      </c>
      <c r="K1359" t="str">
        <f>IF('Reported Performance Table'!D1359="","",IF(J1359="LUNA_CCT",VLOOKUP('Reported Performance Table'!D1359,'Master List'!$B$45:$E$143,4,FALSE),"Reported_BUG"))</f>
        <v/>
      </c>
      <c r="L1359" t="str">
        <f>IF('Reported Performance Table'!D1359="","",IF(AND('Reported Performance Table'!$E1359="Yes",OR('Reported Performance Table'!$D1359='Master List'!$B$45,'Reported Performance Table'!$D1359='Master List'!$B$46,'Reported Performance Table'!$D1359='Master List'!$B$47,'Reported Performance Table'!$D1359='Master List'!$B$49,'Reported Performance Table'!$D1359='Master List'!$B$51,'Reported Performance Table'!$D1359='Master List'!$B$115,'Reported Performance Table'!$D1359='Master List'!$B$118,'Reported Performance Table'!$D1359='Master List'!$B$142)),"LUNA_Dimming","Dimming_Capability_and_Range"))</f>
        <v/>
      </c>
    </row>
    <row r="1360" spans="1:12" x14ac:dyDescent="0.25">
      <c r="A1360" s="54">
        <v>1367</v>
      </c>
      <c r="B1360" s="55"/>
      <c r="D1360" s="21" t="e">
        <f>VLOOKUP('Reported Performance Table'!C1360,'Master List'!$B$22:$C$41,2,FALSE)</f>
        <v>#N/A</v>
      </c>
      <c r="E1360" t="e">
        <f>VLOOKUP('Reported Performance Table'!D1360,'Master List'!$B$45:$C$143,2,FALSE)</f>
        <v>#N/A</v>
      </c>
      <c r="F1360" t="e">
        <f>VLOOKUP('Reported Performance Table'!C1360,'Master List'!$B$22:$D$42,3,FALSE)</f>
        <v>#N/A</v>
      </c>
      <c r="G1360" s="100" t="e">
        <f>VLOOKUP('Reported Performance Table'!B1360,'Master List'!$B$11:$D$19,3,FALSE)</f>
        <v>#N/A</v>
      </c>
      <c r="H1360" t="e">
        <f t="shared" si="21"/>
        <v>#N/A</v>
      </c>
      <c r="I1360" t="e">
        <f>IF(VLOOKUP('Reported Performance Table'!D1360,'Master List'!$B$45:$D$143,3,FALSE)="","No",VLOOKUP('Reported Performance Table'!D1360,'Master List'!$B$45:$D$143,3,FALSE))</f>
        <v>#N/A</v>
      </c>
      <c r="J1360" s="178" t="str">
        <f>IF('Reported Performance Table'!D1360="","",
  IF('Reported Performance Table'!E1360="Yes",
   IF('Reported Performance Table'!F1360="Premium","Premium_LUNA_CCT","LUNA_CCT"),
   IF('Reported Performance Table'!B1360="Outdoor Luminaires",
    IF(OR('Reported Performance Table'!D1360="Fuel Pump Canopy Luminaires",'Reported Performance Table'!D1360="Sports Lighting"),
     IF('Reported Performance Table'!F1360="Premium","Premium_Sports_and_Fuel_Pump_CCT", "Sports_and_Fuel_Pump_CCT"),
     IF('Reported Performance Table'!F1360="Premium","Premium_Outdoor_CCT","Outdoor_CCT")),
    IF('Reported Performance Table'!F1360="Premium","Premium_CCT","Reported_CCT"))))</f>
        <v/>
      </c>
      <c r="K1360" t="str">
        <f>IF('Reported Performance Table'!D1360="","",IF(J1360="LUNA_CCT",VLOOKUP('Reported Performance Table'!D1360,'Master List'!$B$45:$E$143,4,FALSE),"Reported_BUG"))</f>
        <v/>
      </c>
      <c r="L1360" t="str">
        <f>IF('Reported Performance Table'!D1360="","",IF(AND('Reported Performance Table'!$E1360="Yes",OR('Reported Performance Table'!$D1360='Master List'!$B$45,'Reported Performance Table'!$D1360='Master List'!$B$46,'Reported Performance Table'!$D1360='Master List'!$B$47,'Reported Performance Table'!$D1360='Master List'!$B$49,'Reported Performance Table'!$D1360='Master List'!$B$51,'Reported Performance Table'!$D1360='Master List'!$B$115,'Reported Performance Table'!$D1360='Master List'!$B$118,'Reported Performance Table'!$D1360='Master List'!$B$142)),"LUNA_Dimming","Dimming_Capability_and_Range"))</f>
        <v/>
      </c>
    </row>
    <row r="1361" spans="1:12" x14ac:dyDescent="0.25">
      <c r="A1361" s="54">
        <v>1368</v>
      </c>
      <c r="B1361" s="55"/>
      <c r="D1361" s="21" t="e">
        <f>VLOOKUP('Reported Performance Table'!C1361,'Master List'!$B$22:$C$41,2,FALSE)</f>
        <v>#N/A</v>
      </c>
      <c r="E1361" t="e">
        <f>VLOOKUP('Reported Performance Table'!D1361,'Master List'!$B$45:$C$143,2,FALSE)</f>
        <v>#N/A</v>
      </c>
      <c r="F1361" t="e">
        <f>VLOOKUP('Reported Performance Table'!C1361,'Master List'!$B$22:$D$42,3,FALSE)</f>
        <v>#N/A</v>
      </c>
      <c r="G1361" s="100" t="e">
        <f>VLOOKUP('Reported Performance Table'!B1361,'Master List'!$B$11:$D$19,3,FALSE)</f>
        <v>#N/A</v>
      </c>
      <c r="H1361" t="e">
        <f t="shared" si="21"/>
        <v>#N/A</v>
      </c>
      <c r="I1361" t="e">
        <f>IF(VLOOKUP('Reported Performance Table'!D1361,'Master List'!$B$45:$D$143,3,FALSE)="","No",VLOOKUP('Reported Performance Table'!D1361,'Master List'!$B$45:$D$143,3,FALSE))</f>
        <v>#N/A</v>
      </c>
      <c r="J1361" s="178" t="str">
        <f>IF('Reported Performance Table'!D1361="","",
  IF('Reported Performance Table'!E1361="Yes",
   IF('Reported Performance Table'!F1361="Premium","Premium_LUNA_CCT","LUNA_CCT"),
   IF('Reported Performance Table'!B1361="Outdoor Luminaires",
    IF(OR('Reported Performance Table'!D1361="Fuel Pump Canopy Luminaires",'Reported Performance Table'!D1361="Sports Lighting"),
     IF('Reported Performance Table'!F1361="Premium","Premium_Sports_and_Fuel_Pump_CCT", "Sports_and_Fuel_Pump_CCT"),
     IF('Reported Performance Table'!F1361="Premium","Premium_Outdoor_CCT","Outdoor_CCT")),
    IF('Reported Performance Table'!F1361="Premium","Premium_CCT","Reported_CCT"))))</f>
        <v/>
      </c>
      <c r="K1361" t="str">
        <f>IF('Reported Performance Table'!D1361="","",IF(J1361="LUNA_CCT",VLOOKUP('Reported Performance Table'!D1361,'Master List'!$B$45:$E$143,4,FALSE),"Reported_BUG"))</f>
        <v/>
      </c>
      <c r="L1361" t="str">
        <f>IF('Reported Performance Table'!D1361="","",IF(AND('Reported Performance Table'!$E1361="Yes",OR('Reported Performance Table'!$D1361='Master List'!$B$45,'Reported Performance Table'!$D1361='Master List'!$B$46,'Reported Performance Table'!$D1361='Master List'!$B$47,'Reported Performance Table'!$D1361='Master List'!$B$49,'Reported Performance Table'!$D1361='Master List'!$B$51,'Reported Performance Table'!$D1361='Master List'!$B$115,'Reported Performance Table'!$D1361='Master List'!$B$118,'Reported Performance Table'!$D1361='Master List'!$B$142)),"LUNA_Dimming","Dimming_Capability_and_Range"))</f>
        <v/>
      </c>
    </row>
    <row r="1362" spans="1:12" x14ac:dyDescent="0.25">
      <c r="A1362" s="54">
        <v>1369</v>
      </c>
      <c r="B1362" s="55"/>
      <c r="D1362" s="21" t="e">
        <f>VLOOKUP('Reported Performance Table'!C1362,'Master List'!$B$22:$C$41,2,FALSE)</f>
        <v>#N/A</v>
      </c>
      <c r="E1362" t="e">
        <f>VLOOKUP('Reported Performance Table'!D1362,'Master List'!$B$45:$C$143,2,FALSE)</f>
        <v>#N/A</v>
      </c>
      <c r="F1362" t="e">
        <f>VLOOKUP('Reported Performance Table'!C1362,'Master List'!$B$22:$D$42,3,FALSE)</f>
        <v>#N/A</v>
      </c>
      <c r="G1362" s="100" t="e">
        <f>VLOOKUP('Reported Performance Table'!B1362,'Master List'!$B$11:$D$19,3,FALSE)</f>
        <v>#N/A</v>
      </c>
      <c r="H1362" t="e">
        <f t="shared" si="21"/>
        <v>#N/A</v>
      </c>
      <c r="I1362" t="e">
        <f>IF(VLOOKUP('Reported Performance Table'!D1362,'Master List'!$B$45:$D$143,3,FALSE)="","No",VLOOKUP('Reported Performance Table'!D1362,'Master List'!$B$45:$D$143,3,FALSE))</f>
        <v>#N/A</v>
      </c>
      <c r="J1362" s="178" t="str">
        <f>IF('Reported Performance Table'!D1362="","",
  IF('Reported Performance Table'!E1362="Yes",
   IF('Reported Performance Table'!F1362="Premium","Premium_LUNA_CCT","LUNA_CCT"),
   IF('Reported Performance Table'!B1362="Outdoor Luminaires",
    IF(OR('Reported Performance Table'!D1362="Fuel Pump Canopy Luminaires",'Reported Performance Table'!D1362="Sports Lighting"),
     IF('Reported Performance Table'!F1362="Premium","Premium_Sports_and_Fuel_Pump_CCT", "Sports_and_Fuel_Pump_CCT"),
     IF('Reported Performance Table'!F1362="Premium","Premium_Outdoor_CCT","Outdoor_CCT")),
    IF('Reported Performance Table'!F1362="Premium","Premium_CCT","Reported_CCT"))))</f>
        <v/>
      </c>
      <c r="K1362" t="str">
        <f>IF('Reported Performance Table'!D1362="","",IF(J1362="LUNA_CCT",VLOOKUP('Reported Performance Table'!D1362,'Master List'!$B$45:$E$143,4,FALSE),"Reported_BUG"))</f>
        <v/>
      </c>
      <c r="L1362" t="str">
        <f>IF('Reported Performance Table'!D1362="","",IF(AND('Reported Performance Table'!$E1362="Yes",OR('Reported Performance Table'!$D1362='Master List'!$B$45,'Reported Performance Table'!$D1362='Master List'!$B$46,'Reported Performance Table'!$D1362='Master List'!$B$47,'Reported Performance Table'!$D1362='Master List'!$B$49,'Reported Performance Table'!$D1362='Master List'!$B$51,'Reported Performance Table'!$D1362='Master List'!$B$115,'Reported Performance Table'!$D1362='Master List'!$B$118,'Reported Performance Table'!$D1362='Master List'!$B$142)),"LUNA_Dimming","Dimming_Capability_and_Range"))</f>
        <v/>
      </c>
    </row>
    <row r="1363" spans="1:12" x14ac:dyDescent="0.25">
      <c r="A1363" s="54">
        <v>1370</v>
      </c>
      <c r="B1363" s="55"/>
      <c r="D1363" s="21" t="e">
        <f>VLOOKUP('Reported Performance Table'!C1363,'Master List'!$B$22:$C$41,2,FALSE)</f>
        <v>#N/A</v>
      </c>
      <c r="E1363" t="e">
        <f>VLOOKUP('Reported Performance Table'!D1363,'Master List'!$B$45:$C$143,2,FALSE)</f>
        <v>#N/A</v>
      </c>
      <c r="F1363" t="e">
        <f>VLOOKUP('Reported Performance Table'!C1363,'Master List'!$B$22:$D$42,3,FALSE)</f>
        <v>#N/A</v>
      </c>
      <c r="G1363" s="100" t="e">
        <f>VLOOKUP('Reported Performance Table'!B1363,'Master List'!$B$11:$D$19,3,FALSE)</f>
        <v>#N/A</v>
      </c>
      <c r="H1363" t="e">
        <f t="shared" si="21"/>
        <v>#N/A</v>
      </c>
      <c r="I1363" t="e">
        <f>IF(VLOOKUP('Reported Performance Table'!D1363,'Master List'!$B$45:$D$143,3,FALSE)="","No",VLOOKUP('Reported Performance Table'!D1363,'Master List'!$B$45:$D$143,3,FALSE))</f>
        <v>#N/A</v>
      </c>
      <c r="J1363" s="178" t="str">
        <f>IF('Reported Performance Table'!D1363="","",
  IF('Reported Performance Table'!E1363="Yes",
   IF('Reported Performance Table'!F1363="Premium","Premium_LUNA_CCT","LUNA_CCT"),
   IF('Reported Performance Table'!B1363="Outdoor Luminaires",
    IF(OR('Reported Performance Table'!D1363="Fuel Pump Canopy Luminaires",'Reported Performance Table'!D1363="Sports Lighting"),
     IF('Reported Performance Table'!F1363="Premium","Premium_Sports_and_Fuel_Pump_CCT", "Sports_and_Fuel_Pump_CCT"),
     IF('Reported Performance Table'!F1363="Premium","Premium_Outdoor_CCT","Outdoor_CCT")),
    IF('Reported Performance Table'!F1363="Premium","Premium_CCT","Reported_CCT"))))</f>
        <v/>
      </c>
      <c r="K1363" t="str">
        <f>IF('Reported Performance Table'!D1363="","",IF(J1363="LUNA_CCT",VLOOKUP('Reported Performance Table'!D1363,'Master List'!$B$45:$E$143,4,FALSE),"Reported_BUG"))</f>
        <v/>
      </c>
      <c r="L1363" t="str">
        <f>IF('Reported Performance Table'!D1363="","",IF(AND('Reported Performance Table'!$E1363="Yes",OR('Reported Performance Table'!$D1363='Master List'!$B$45,'Reported Performance Table'!$D1363='Master List'!$B$46,'Reported Performance Table'!$D1363='Master List'!$B$47,'Reported Performance Table'!$D1363='Master List'!$B$49,'Reported Performance Table'!$D1363='Master List'!$B$51,'Reported Performance Table'!$D1363='Master List'!$B$115,'Reported Performance Table'!$D1363='Master List'!$B$118,'Reported Performance Table'!$D1363='Master List'!$B$142)),"LUNA_Dimming","Dimming_Capability_and_Range"))</f>
        <v/>
      </c>
    </row>
    <row r="1364" spans="1:12" x14ac:dyDescent="0.25">
      <c r="A1364" s="54">
        <v>1371</v>
      </c>
      <c r="B1364" s="55"/>
      <c r="D1364" s="21" t="e">
        <f>VLOOKUP('Reported Performance Table'!C1364,'Master List'!$B$22:$C$41,2,FALSE)</f>
        <v>#N/A</v>
      </c>
      <c r="E1364" t="e">
        <f>VLOOKUP('Reported Performance Table'!D1364,'Master List'!$B$45:$C$143,2,FALSE)</f>
        <v>#N/A</v>
      </c>
      <c r="F1364" t="e">
        <f>VLOOKUP('Reported Performance Table'!C1364,'Master List'!$B$22:$D$42,3,FALSE)</f>
        <v>#N/A</v>
      </c>
      <c r="G1364" s="100" t="e">
        <f>VLOOKUP('Reported Performance Table'!B1364,'Master List'!$B$11:$D$19,3,FALSE)</f>
        <v>#N/A</v>
      </c>
      <c r="H1364" t="e">
        <f t="shared" si="21"/>
        <v>#N/A</v>
      </c>
      <c r="I1364" t="e">
        <f>IF(VLOOKUP('Reported Performance Table'!D1364,'Master List'!$B$45:$D$143,3,FALSE)="","No",VLOOKUP('Reported Performance Table'!D1364,'Master List'!$B$45:$D$143,3,FALSE))</f>
        <v>#N/A</v>
      </c>
      <c r="J1364" s="178" t="str">
        <f>IF('Reported Performance Table'!D1364="","",
  IF('Reported Performance Table'!E1364="Yes",
   IF('Reported Performance Table'!F1364="Premium","Premium_LUNA_CCT","LUNA_CCT"),
   IF('Reported Performance Table'!B1364="Outdoor Luminaires",
    IF(OR('Reported Performance Table'!D1364="Fuel Pump Canopy Luminaires",'Reported Performance Table'!D1364="Sports Lighting"),
     IF('Reported Performance Table'!F1364="Premium","Premium_Sports_and_Fuel_Pump_CCT", "Sports_and_Fuel_Pump_CCT"),
     IF('Reported Performance Table'!F1364="Premium","Premium_Outdoor_CCT","Outdoor_CCT")),
    IF('Reported Performance Table'!F1364="Premium","Premium_CCT","Reported_CCT"))))</f>
        <v/>
      </c>
      <c r="K1364" t="str">
        <f>IF('Reported Performance Table'!D1364="","",IF(J1364="LUNA_CCT",VLOOKUP('Reported Performance Table'!D1364,'Master List'!$B$45:$E$143,4,FALSE),"Reported_BUG"))</f>
        <v/>
      </c>
      <c r="L1364" t="str">
        <f>IF('Reported Performance Table'!D1364="","",IF(AND('Reported Performance Table'!$E1364="Yes",OR('Reported Performance Table'!$D1364='Master List'!$B$45,'Reported Performance Table'!$D1364='Master List'!$B$46,'Reported Performance Table'!$D1364='Master List'!$B$47,'Reported Performance Table'!$D1364='Master List'!$B$49,'Reported Performance Table'!$D1364='Master List'!$B$51,'Reported Performance Table'!$D1364='Master List'!$B$115,'Reported Performance Table'!$D1364='Master List'!$B$118,'Reported Performance Table'!$D1364='Master List'!$B$142)),"LUNA_Dimming","Dimming_Capability_and_Range"))</f>
        <v/>
      </c>
    </row>
    <row r="1365" spans="1:12" x14ac:dyDescent="0.25">
      <c r="A1365" s="54">
        <v>1372</v>
      </c>
      <c r="B1365" s="55"/>
      <c r="D1365" s="21" t="e">
        <f>VLOOKUP('Reported Performance Table'!C1365,'Master List'!$B$22:$C$41,2,FALSE)</f>
        <v>#N/A</v>
      </c>
      <c r="E1365" t="e">
        <f>VLOOKUP('Reported Performance Table'!D1365,'Master List'!$B$45:$C$143,2,FALSE)</f>
        <v>#N/A</v>
      </c>
      <c r="F1365" t="e">
        <f>VLOOKUP('Reported Performance Table'!C1365,'Master List'!$B$22:$D$42,3,FALSE)</f>
        <v>#N/A</v>
      </c>
      <c r="G1365" s="100" t="e">
        <f>VLOOKUP('Reported Performance Table'!B1365,'Master List'!$B$11:$D$19,3,FALSE)</f>
        <v>#N/A</v>
      </c>
      <c r="H1365" t="e">
        <f t="shared" si="21"/>
        <v>#N/A</v>
      </c>
      <c r="I1365" t="e">
        <f>IF(VLOOKUP('Reported Performance Table'!D1365,'Master List'!$B$45:$D$143,3,FALSE)="","No",VLOOKUP('Reported Performance Table'!D1365,'Master List'!$B$45:$D$143,3,FALSE))</f>
        <v>#N/A</v>
      </c>
      <c r="J1365" s="178" t="str">
        <f>IF('Reported Performance Table'!D1365="","",
  IF('Reported Performance Table'!E1365="Yes",
   IF('Reported Performance Table'!F1365="Premium","Premium_LUNA_CCT","LUNA_CCT"),
   IF('Reported Performance Table'!B1365="Outdoor Luminaires",
    IF(OR('Reported Performance Table'!D1365="Fuel Pump Canopy Luminaires",'Reported Performance Table'!D1365="Sports Lighting"),
     IF('Reported Performance Table'!F1365="Premium","Premium_Sports_and_Fuel_Pump_CCT", "Sports_and_Fuel_Pump_CCT"),
     IF('Reported Performance Table'!F1365="Premium","Premium_Outdoor_CCT","Outdoor_CCT")),
    IF('Reported Performance Table'!F1365="Premium","Premium_CCT","Reported_CCT"))))</f>
        <v/>
      </c>
      <c r="K1365" t="str">
        <f>IF('Reported Performance Table'!D1365="","",IF(J1365="LUNA_CCT",VLOOKUP('Reported Performance Table'!D1365,'Master List'!$B$45:$E$143,4,FALSE),"Reported_BUG"))</f>
        <v/>
      </c>
      <c r="L1365" t="str">
        <f>IF('Reported Performance Table'!D1365="","",IF(AND('Reported Performance Table'!$E1365="Yes",OR('Reported Performance Table'!$D1365='Master List'!$B$45,'Reported Performance Table'!$D1365='Master List'!$B$46,'Reported Performance Table'!$D1365='Master List'!$B$47,'Reported Performance Table'!$D1365='Master List'!$B$49,'Reported Performance Table'!$D1365='Master List'!$B$51,'Reported Performance Table'!$D1365='Master List'!$B$115,'Reported Performance Table'!$D1365='Master List'!$B$118,'Reported Performance Table'!$D1365='Master List'!$B$142)),"LUNA_Dimming","Dimming_Capability_and_Range"))</f>
        <v/>
      </c>
    </row>
    <row r="1366" spans="1:12" x14ac:dyDescent="0.25">
      <c r="A1366" s="54">
        <v>1373</v>
      </c>
      <c r="B1366" s="55"/>
      <c r="D1366" s="21" t="e">
        <f>VLOOKUP('Reported Performance Table'!C1366,'Master List'!$B$22:$C$41,2,FALSE)</f>
        <v>#N/A</v>
      </c>
      <c r="E1366" t="e">
        <f>VLOOKUP('Reported Performance Table'!D1366,'Master List'!$B$45:$C$143,2,FALSE)</f>
        <v>#N/A</v>
      </c>
      <c r="F1366" t="e">
        <f>VLOOKUP('Reported Performance Table'!C1366,'Master List'!$B$22:$D$42,3,FALSE)</f>
        <v>#N/A</v>
      </c>
      <c r="G1366" s="100" t="e">
        <f>VLOOKUP('Reported Performance Table'!B1366,'Master List'!$B$11:$D$19,3,FALSE)</f>
        <v>#N/A</v>
      </c>
      <c r="H1366" t="e">
        <f t="shared" si="21"/>
        <v>#N/A</v>
      </c>
      <c r="I1366" t="e">
        <f>IF(VLOOKUP('Reported Performance Table'!D1366,'Master List'!$B$45:$D$143,3,FALSE)="","No",VLOOKUP('Reported Performance Table'!D1366,'Master List'!$B$45:$D$143,3,FALSE))</f>
        <v>#N/A</v>
      </c>
      <c r="J1366" s="178" t="str">
        <f>IF('Reported Performance Table'!D1366="","",
  IF('Reported Performance Table'!E1366="Yes",
   IF('Reported Performance Table'!F1366="Premium","Premium_LUNA_CCT","LUNA_CCT"),
   IF('Reported Performance Table'!B1366="Outdoor Luminaires",
    IF(OR('Reported Performance Table'!D1366="Fuel Pump Canopy Luminaires",'Reported Performance Table'!D1366="Sports Lighting"),
     IF('Reported Performance Table'!F1366="Premium","Premium_Sports_and_Fuel_Pump_CCT", "Sports_and_Fuel_Pump_CCT"),
     IF('Reported Performance Table'!F1366="Premium","Premium_Outdoor_CCT","Outdoor_CCT")),
    IF('Reported Performance Table'!F1366="Premium","Premium_CCT","Reported_CCT"))))</f>
        <v/>
      </c>
      <c r="K1366" t="str">
        <f>IF('Reported Performance Table'!D1366="","",IF(J1366="LUNA_CCT",VLOOKUP('Reported Performance Table'!D1366,'Master List'!$B$45:$E$143,4,FALSE),"Reported_BUG"))</f>
        <v/>
      </c>
      <c r="L1366" t="str">
        <f>IF('Reported Performance Table'!D1366="","",IF(AND('Reported Performance Table'!$E1366="Yes",OR('Reported Performance Table'!$D1366='Master List'!$B$45,'Reported Performance Table'!$D1366='Master List'!$B$46,'Reported Performance Table'!$D1366='Master List'!$B$47,'Reported Performance Table'!$D1366='Master List'!$B$49,'Reported Performance Table'!$D1366='Master List'!$B$51,'Reported Performance Table'!$D1366='Master List'!$B$115,'Reported Performance Table'!$D1366='Master List'!$B$118,'Reported Performance Table'!$D1366='Master List'!$B$142)),"LUNA_Dimming","Dimming_Capability_and_Range"))</f>
        <v/>
      </c>
    </row>
    <row r="1367" spans="1:12" x14ac:dyDescent="0.25">
      <c r="A1367" s="54">
        <v>1374</v>
      </c>
      <c r="B1367" s="55"/>
      <c r="D1367" s="21" t="e">
        <f>VLOOKUP('Reported Performance Table'!C1367,'Master List'!$B$22:$C$41,2,FALSE)</f>
        <v>#N/A</v>
      </c>
      <c r="E1367" t="e">
        <f>VLOOKUP('Reported Performance Table'!D1367,'Master List'!$B$45:$C$143,2,FALSE)</f>
        <v>#N/A</v>
      </c>
      <c r="F1367" t="e">
        <f>VLOOKUP('Reported Performance Table'!C1367,'Master List'!$B$22:$D$42,3,FALSE)</f>
        <v>#N/A</v>
      </c>
      <c r="G1367" s="100" t="e">
        <f>VLOOKUP('Reported Performance Table'!B1367,'Master List'!$B$11:$D$19,3,FALSE)</f>
        <v>#N/A</v>
      </c>
      <c r="H1367" t="e">
        <f t="shared" si="21"/>
        <v>#N/A</v>
      </c>
      <c r="I1367" t="e">
        <f>IF(VLOOKUP('Reported Performance Table'!D1367,'Master List'!$B$45:$D$143,3,FALSE)="","No",VLOOKUP('Reported Performance Table'!D1367,'Master List'!$B$45:$D$143,3,FALSE))</f>
        <v>#N/A</v>
      </c>
      <c r="J1367" s="178" t="str">
        <f>IF('Reported Performance Table'!D1367="","",
  IF('Reported Performance Table'!E1367="Yes",
   IF('Reported Performance Table'!F1367="Premium","Premium_LUNA_CCT","LUNA_CCT"),
   IF('Reported Performance Table'!B1367="Outdoor Luminaires",
    IF(OR('Reported Performance Table'!D1367="Fuel Pump Canopy Luminaires",'Reported Performance Table'!D1367="Sports Lighting"),
     IF('Reported Performance Table'!F1367="Premium","Premium_Sports_and_Fuel_Pump_CCT", "Sports_and_Fuel_Pump_CCT"),
     IF('Reported Performance Table'!F1367="Premium","Premium_Outdoor_CCT","Outdoor_CCT")),
    IF('Reported Performance Table'!F1367="Premium","Premium_CCT","Reported_CCT"))))</f>
        <v/>
      </c>
      <c r="K1367" t="str">
        <f>IF('Reported Performance Table'!D1367="","",IF(J1367="LUNA_CCT",VLOOKUP('Reported Performance Table'!D1367,'Master List'!$B$45:$E$143,4,FALSE),"Reported_BUG"))</f>
        <v/>
      </c>
      <c r="L1367" t="str">
        <f>IF('Reported Performance Table'!D1367="","",IF(AND('Reported Performance Table'!$E1367="Yes",OR('Reported Performance Table'!$D1367='Master List'!$B$45,'Reported Performance Table'!$D1367='Master List'!$B$46,'Reported Performance Table'!$D1367='Master List'!$B$47,'Reported Performance Table'!$D1367='Master List'!$B$49,'Reported Performance Table'!$D1367='Master List'!$B$51,'Reported Performance Table'!$D1367='Master List'!$B$115,'Reported Performance Table'!$D1367='Master List'!$B$118,'Reported Performance Table'!$D1367='Master List'!$B$142)),"LUNA_Dimming","Dimming_Capability_and_Range"))</f>
        <v/>
      </c>
    </row>
    <row r="1368" spans="1:12" x14ac:dyDescent="0.25">
      <c r="A1368" s="54">
        <v>1375</v>
      </c>
      <c r="B1368" s="55"/>
      <c r="D1368" s="21" t="e">
        <f>VLOOKUP('Reported Performance Table'!C1368,'Master List'!$B$22:$C$41,2,FALSE)</f>
        <v>#N/A</v>
      </c>
      <c r="E1368" t="e">
        <f>VLOOKUP('Reported Performance Table'!D1368,'Master List'!$B$45:$C$143,2,FALSE)</f>
        <v>#N/A</v>
      </c>
      <c r="F1368" t="e">
        <f>VLOOKUP('Reported Performance Table'!C1368,'Master List'!$B$22:$D$42,3,FALSE)</f>
        <v>#N/A</v>
      </c>
      <c r="G1368" s="100" t="e">
        <f>VLOOKUP('Reported Performance Table'!B1368,'Master List'!$B$11:$D$19,3,FALSE)</f>
        <v>#N/A</v>
      </c>
      <c r="H1368" t="e">
        <f t="shared" si="21"/>
        <v>#N/A</v>
      </c>
      <c r="I1368" t="e">
        <f>IF(VLOOKUP('Reported Performance Table'!D1368,'Master List'!$B$45:$D$143,3,FALSE)="","No",VLOOKUP('Reported Performance Table'!D1368,'Master List'!$B$45:$D$143,3,FALSE))</f>
        <v>#N/A</v>
      </c>
      <c r="J1368" s="178" t="str">
        <f>IF('Reported Performance Table'!D1368="","",
  IF('Reported Performance Table'!E1368="Yes",
   IF('Reported Performance Table'!F1368="Premium","Premium_LUNA_CCT","LUNA_CCT"),
   IF('Reported Performance Table'!B1368="Outdoor Luminaires",
    IF(OR('Reported Performance Table'!D1368="Fuel Pump Canopy Luminaires",'Reported Performance Table'!D1368="Sports Lighting"),
     IF('Reported Performance Table'!F1368="Premium","Premium_Sports_and_Fuel_Pump_CCT", "Sports_and_Fuel_Pump_CCT"),
     IF('Reported Performance Table'!F1368="Premium","Premium_Outdoor_CCT","Outdoor_CCT")),
    IF('Reported Performance Table'!F1368="Premium","Premium_CCT","Reported_CCT"))))</f>
        <v/>
      </c>
      <c r="K1368" t="str">
        <f>IF('Reported Performance Table'!D1368="","",IF(J1368="LUNA_CCT",VLOOKUP('Reported Performance Table'!D1368,'Master List'!$B$45:$E$143,4,FALSE),"Reported_BUG"))</f>
        <v/>
      </c>
      <c r="L1368" t="str">
        <f>IF('Reported Performance Table'!D1368="","",IF(AND('Reported Performance Table'!$E1368="Yes",OR('Reported Performance Table'!$D1368='Master List'!$B$45,'Reported Performance Table'!$D1368='Master List'!$B$46,'Reported Performance Table'!$D1368='Master List'!$B$47,'Reported Performance Table'!$D1368='Master List'!$B$49,'Reported Performance Table'!$D1368='Master List'!$B$51,'Reported Performance Table'!$D1368='Master List'!$B$115,'Reported Performance Table'!$D1368='Master List'!$B$118,'Reported Performance Table'!$D1368='Master List'!$B$142)),"LUNA_Dimming","Dimming_Capability_and_Range"))</f>
        <v/>
      </c>
    </row>
    <row r="1369" spans="1:12" x14ac:dyDescent="0.25">
      <c r="A1369" s="54">
        <v>1376</v>
      </c>
      <c r="B1369" s="55"/>
      <c r="D1369" s="21" t="e">
        <f>VLOOKUP('Reported Performance Table'!C1369,'Master List'!$B$22:$C$41,2,FALSE)</f>
        <v>#N/A</v>
      </c>
      <c r="E1369" t="e">
        <f>VLOOKUP('Reported Performance Table'!D1369,'Master List'!$B$45:$C$143,2,FALSE)</f>
        <v>#N/A</v>
      </c>
      <c r="F1369" t="e">
        <f>VLOOKUP('Reported Performance Table'!C1369,'Master List'!$B$22:$D$42,3,FALSE)</f>
        <v>#N/A</v>
      </c>
      <c r="G1369" s="100" t="e">
        <f>VLOOKUP('Reported Performance Table'!B1369,'Master List'!$B$11:$D$19,3,FALSE)</f>
        <v>#N/A</v>
      </c>
      <c r="H1369" t="e">
        <f t="shared" si="21"/>
        <v>#N/A</v>
      </c>
      <c r="I1369" t="e">
        <f>IF(VLOOKUP('Reported Performance Table'!D1369,'Master List'!$B$45:$D$143,3,FALSE)="","No",VLOOKUP('Reported Performance Table'!D1369,'Master List'!$B$45:$D$143,3,FALSE))</f>
        <v>#N/A</v>
      </c>
      <c r="J1369" s="178" t="str">
        <f>IF('Reported Performance Table'!D1369="","",
  IF('Reported Performance Table'!E1369="Yes",
   IF('Reported Performance Table'!F1369="Premium","Premium_LUNA_CCT","LUNA_CCT"),
   IF('Reported Performance Table'!B1369="Outdoor Luminaires",
    IF(OR('Reported Performance Table'!D1369="Fuel Pump Canopy Luminaires",'Reported Performance Table'!D1369="Sports Lighting"),
     IF('Reported Performance Table'!F1369="Premium","Premium_Sports_and_Fuel_Pump_CCT", "Sports_and_Fuel_Pump_CCT"),
     IF('Reported Performance Table'!F1369="Premium","Premium_Outdoor_CCT","Outdoor_CCT")),
    IF('Reported Performance Table'!F1369="Premium","Premium_CCT","Reported_CCT"))))</f>
        <v/>
      </c>
      <c r="K1369" t="str">
        <f>IF('Reported Performance Table'!D1369="","",IF(J1369="LUNA_CCT",VLOOKUP('Reported Performance Table'!D1369,'Master List'!$B$45:$E$143,4,FALSE),"Reported_BUG"))</f>
        <v/>
      </c>
      <c r="L1369" t="str">
        <f>IF('Reported Performance Table'!D1369="","",IF(AND('Reported Performance Table'!$E1369="Yes",OR('Reported Performance Table'!$D1369='Master List'!$B$45,'Reported Performance Table'!$D1369='Master List'!$B$46,'Reported Performance Table'!$D1369='Master List'!$B$47,'Reported Performance Table'!$D1369='Master List'!$B$49,'Reported Performance Table'!$D1369='Master List'!$B$51,'Reported Performance Table'!$D1369='Master List'!$B$115,'Reported Performance Table'!$D1369='Master List'!$B$118,'Reported Performance Table'!$D1369='Master List'!$B$142)),"LUNA_Dimming","Dimming_Capability_and_Range"))</f>
        <v/>
      </c>
    </row>
    <row r="1370" spans="1:12" x14ac:dyDescent="0.25">
      <c r="A1370" s="54">
        <v>1377</v>
      </c>
      <c r="B1370" s="55"/>
      <c r="D1370" s="21" t="e">
        <f>VLOOKUP('Reported Performance Table'!C1370,'Master List'!$B$22:$C$41,2,FALSE)</f>
        <v>#N/A</v>
      </c>
      <c r="E1370" t="e">
        <f>VLOOKUP('Reported Performance Table'!D1370,'Master List'!$B$45:$C$143,2,FALSE)</f>
        <v>#N/A</v>
      </c>
      <c r="F1370" t="e">
        <f>VLOOKUP('Reported Performance Table'!C1370,'Master List'!$B$22:$D$42,3,FALSE)</f>
        <v>#N/A</v>
      </c>
      <c r="G1370" s="100" t="e">
        <f>VLOOKUP('Reported Performance Table'!B1370,'Master List'!$B$11:$D$19,3,FALSE)</f>
        <v>#N/A</v>
      </c>
      <c r="H1370" t="e">
        <f t="shared" si="21"/>
        <v>#N/A</v>
      </c>
      <c r="I1370" t="e">
        <f>IF(VLOOKUP('Reported Performance Table'!D1370,'Master List'!$B$45:$D$143,3,FALSE)="","No",VLOOKUP('Reported Performance Table'!D1370,'Master List'!$B$45:$D$143,3,FALSE))</f>
        <v>#N/A</v>
      </c>
      <c r="J1370" s="178" t="str">
        <f>IF('Reported Performance Table'!D1370="","",
  IF('Reported Performance Table'!E1370="Yes",
   IF('Reported Performance Table'!F1370="Premium","Premium_LUNA_CCT","LUNA_CCT"),
   IF('Reported Performance Table'!B1370="Outdoor Luminaires",
    IF(OR('Reported Performance Table'!D1370="Fuel Pump Canopy Luminaires",'Reported Performance Table'!D1370="Sports Lighting"),
     IF('Reported Performance Table'!F1370="Premium","Premium_Sports_and_Fuel_Pump_CCT", "Sports_and_Fuel_Pump_CCT"),
     IF('Reported Performance Table'!F1370="Premium","Premium_Outdoor_CCT","Outdoor_CCT")),
    IF('Reported Performance Table'!F1370="Premium","Premium_CCT","Reported_CCT"))))</f>
        <v/>
      </c>
      <c r="K1370" t="str">
        <f>IF('Reported Performance Table'!D1370="","",IF(J1370="LUNA_CCT",VLOOKUP('Reported Performance Table'!D1370,'Master List'!$B$45:$E$143,4,FALSE),"Reported_BUG"))</f>
        <v/>
      </c>
      <c r="L1370" t="str">
        <f>IF('Reported Performance Table'!D1370="","",IF(AND('Reported Performance Table'!$E1370="Yes",OR('Reported Performance Table'!$D1370='Master List'!$B$45,'Reported Performance Table'!$D1370='Master List'!$B$46,'Reported Performance Table'!$D1370='Master List'!$B$47,'Reported Performance Table'!$D1370='Master List'!$B$49,'Reported Performance Table'!$D1370='Master List'!$B$51,'Reported Performance Table'!$D1370='Master List'!$B$115,'Reported Performance Table'!$D1370='Master List'!$B$118,'Reported Performance Table'!$D1370='Master List'!$B$142)),"LUNA_Dimming","Dimming_Capability_and_Range"))</f>
        <v/>
      </c>
    </row>
    <row r="1371" spans="1:12" x14ac:dyDescent="0.25">
      <c r="A1371" s="54">
        <v>1378</v>
      </c>
      <c r="B1371" s="55"/>
      <c r="D1371" s="21" t="e">
        <f>VLOOKUP('Reported Performance Table'!C1371,'Master List'!$B$22:$C$41,2,FALSE)</f>
        <v>#N/A</v>
      </c>
      <c r="E1371" t="e">
        <f>VLOOKUP('Reported Performance Table'!D1371,'Master List'!$B$45:$C$143,2,FALSE)</f>
        <v>#N/A</v>
      </c>
      <c r="F1371" t="e">
        <f>VLOOKUP('Reported Performance Table'!C1371,'Master List'!$B$22:$D$42,3,FALSE)</f>
        <v>#N/A</v>
      </c>
      <c r="G1371" s="100" t="e">
        <f>VLOOKUP('Reported Performance Table'!B1371,'Master List'!$B$11:$D$19,3,FALSE)</f>
        <v>#N/A</v>
      </c>
      <c r="H1371" t="e">
        <f t="shared" si="21"/>
        <v>#N/A</v>
      </c>
      <c r="I1371" t="e">
        <f>IF(VLOOKUP('Reported Performance Table'!D1371,'Master List'!$B$45:$D$143,3,FALSE)="","No",VLOOKUP('Reported Performance Table'!D1371,'Master List'!$B$45:$D$143,3,FALSE))</f>
        <v>#N/A</v>
      </c>
      <c r="J1371" s="178" t="str">
        <f>IF('Reported Performance Table'!D1371="","",
  IF('Reported Performance Table'!E1371="Yes",
   IF('Reported Performance Table'!F1371="Premium","Premium_LUNA_CCT","LUNA_CCT"),
   IF('Reported Performance Table'!B1371="Outdoor Luminaires",
    IF(OR('Reported Performance Table'!D1371="Fuel Pump Canopy Luminaires",'Reported Performance Table'!D1371="Sports Lighting"),
     IF('Reported Performance Table'!F1371="Premium","Premium_Sports_and_Fuel_Pump_CCT", "Sports_and_Fuel_Pump_CCT"),
     IF('Reported Performance Table'!F1371="Premium","Premium_Outdoor_CCT","Outdoor_CCT")),
    IF('Reported Performance Table'!F1371="Premium","Premium_CCT","Reported_CCT"))))</f>
        <v/>
      </c>
      <c r="K1371" t="str">
        <f>IF('Reported Performance Table'!D1371="","",IF(J1371="LUNA_CCT",VLOOKUP('Reported Performance Table'!D1371,'Master List'!$B$45:$E$143,4,FALSE),"Reported_BUG"))</f>
        <v/>
      </c>
      <c r="L1371" t="str">
        <f>IF('Reported Performance Table'!D1371="","",IF(AND('Reported Performance Table'!$E1371="Yes",OR('Reported Performance Table'!$D1371='Master List'!$B$45,'Reported Performance Table'!$D1371='Master List'!$B$46,'Reported Performance Table'!$D1371='Master List'!$B$47,'Reported Performance Table'!$D1371='Master List'!$B$49,'Reported Performance Table'!$D1371='Master List'!$B$51,'Reported Performance Table'!$D1371='Master List'!$B$115,'Reported Performance Table'!$D1371='Master List'!$B$118,'Reported Performance Table'!$D1371='Master List'!$B$142)),"LUNA_Dimming","Dimming_Capability_and_Range"))</f>
        <v/>
      </c>
    </row>
    <row r="1372" spans="1:12" x14ac:dyDescent="0.25">
      <c r="A1372" s="54">
        <v>1379</v>
      </c>
      <c r="B1372" s="55"/>
      <c r="D1372" s="21" t="e">
        <f>VLOOKUP('Reported Performance Table'!C1372,'Master List'!$B$22:$C$41,2,FALSE)</f>
        <v>#N/A</v>
      </c>
      <c r="E1372" t="e">
        <f>VLOOKUP('Reported Performance Table'!D1372,'Master List'!$B$45:$C$143,2,FALSE)</f>
        <v>#N/A</v>
      </c>
      <c r="F1372" t="e">
        <f>VLOOKUP('Reported Performance Table'!C1372,'Master List'!$B$22:$D$42,3,FALSE)</f>
        <v>#N/A</v>
      </c>
      <c r="G1372" s="100" t="e">
        <f>VLOOKUP('Reported Performance Table'!B1372,'Master List'!$B$11:$D$19,3,FALSE)</f>
        <v>#N/A</v>
      </c>
      <c r="H1372" t="e">
        <f t="shared" si="21"/>
        <v>#N/A</v>
      </c>
      <c r="I1372" t="e">
        <f>IF(VLOOKUP('Reported Performance Table'!D1372,'Master List'!$B$45:$D$143,3,FALSE)="","No",VLOOKUP('Reported Performance Table'!D1372,'Master List'!$B$45:$D$143,3,FALSE))</f>
        <v>#N/A</v>
      </c>
      <c r="J1372" s="178" t="str">
        <f>IF('Reported Performance Table'!D1372="","",
  IF('Reported Performance Table'!E1372="Yes",
   IF('Reported Performance Table'!F1372="Premium","Premium_LUNA_CCT","LUNA_CCT"),
   IF('Reported Performance Table'!B1372="Outdoor Luminaires",
    IF(OR('Reported Performance Table'!D1372="Fuel Pump Canopy Luminaires",'Reported Performance Table'!D1372="Sports Lighting"),
     IF('Reported Performance Table'!F1372="Premium","Premium_Sports_and_Fuel_Pump_CCT", "Sports_and_Fuel_Pump_CCT"),
     IF('Reported Performance Table'!F1372="Premium","Premium_Outdoor_CCT","Outdoor_CCT")),
    IF('Reported Performance Table'!F1372="Premium","Premium_CCT","Reported_CCT"))))</f>
        <v/>
      </c>
      <c r="K1372" t="str">
        <f>IF('Reported Performance Table'!D1372="","",IF(J1372="LUNA_CCT",VLOOKUP('Reported Performance Table'!D1372,'Master List'!$B$45:$E$143,4,FALSE),"Reported_BUG"))</f>
        <v/>
      </c>
      <c r="L1372" t="str">
        <f>IF('Reported Performance Table'!D1372="","",IF(AND('Reported Performance Table'!$E1372="Yes",OR('Reported Performance Table'!$D1372='Master List'!$B$45,'Reported Performance Table'!$D1372='Master List'!$B$46,'Reported Performance Table'!$D1372='Master List'!$B$47,'Reported Performance Table'!$D1372='Master List'!$B$49,'Reported Performance Table'!$D1372='Master List'!$B$51,'Reported Performance Table'!$D1372='Master List'!$B$115,'Reported Performance Table'!$D1372='Master List'!$B$118,'Reported Performance Table'!$D1372='Master List'!$B$142)),"LUNA_Dimming","Dimming_Capability_and_Range"))</f>
        <v/>
      </c>
    </row>
    <row r="1373" spans="1:12" x14ac:dyDescent="0.25">
      <c r="A1373" s="54">
        <v>1380</v>
      </c>
      <c r="B1373" s="55"/>
      <c r="D1373" s="21" t="e">
        <f>VLOOKUP('Reported Performance Table'!C1373,'Master List'!$B$22:$C$41,2,FALSE)</f>
        <v>#N/A</v>
      </c>
      <c r="E1373" t="e">
        <f>VLOOKUP('Reported Performance Table'!D1373,'Master List'!$B$45:$C$143,2,FALSE)</f>
        <v>#N/A</v>
      </c>
      <c r="F1373" t="e">
        <f>VLOOKUP('Reported Performance Table'!C1373,'Master List'!$B$22:$D$42,3,FALSE)</f>
        <v>#N/A</v>
      </c>
      <c r="G1373" s="100" t="e">
        <f>VLOOKUP('Reported Performance Table'!B1373,'Master List'!$B$11:$D$19,3,FALSE)</f>
        <v>#N/A</v>
      </c>
      <c r="H1373" t="e">
        <f t="shared" si="21"/>
        <v>#N/A</v>
      </c>
      <c r="I1373" t="e">
        <f>IF(VLOOKUP('Reported Performance Table'!D1373,'Master List'!$B$45:$D$143,3,FALSE)="","No",VLOOKUP('Reported Performance Table'!D1373,'Master List'!$B$45:$D$143,3,FALSE))</f>
        <v>#N/A</v>
      </c>
      <c r="J1373" s="178" t="str">
        <f>IF('Reported Performance Table'!D1373="","",
  IF('Reported Performance Table'!E1373="Yes",
   IF('Reported Performance Table'!F1373="Premium","Premium_LUNA_CCT","LUNA_CCT"),
   IF('Reported Performance Table'!B1373="Outdoor Luminaires",
    IF(OR('Reported Performance Table'!D1373="Fuel Pump Canopy Luminaires",'Reported Performance Table'!D1373="Sports Lighting"),
     IF('Reported Performance Table'!F1373="Premium","Premium_Sports_and_Fuel_Pump_CCT", "Sports_and_Fuel_Pump_CCT"),
     IF('Reported Performance Table'!F1373="Premium","Premium_Outdoor_CCT","Outdoor_CCT")),
    IF('Reported Performance Table'!F1373="Premium","Premium_CCT","Reported_CCT"))))</f>
        <v/>
      </c>
      <c r="K1373" t="str">
        <f>IF('Reported Performance Table'!D1373="","",IF(J1373="LUNA_CCT",VLOOKUP('Reported Performance Table'!D1373,'Master List'!$B$45:$E$143,4,FALSE),"Reported_BUG"))</f>
        <v/>
      </c>
      <c r="L1373" t="str">
        <f>IF('Reported Performance Table'!D1373="","",IF(AND('Reported Performance Table'!$E1373="Yes",OR('Reported Performance Table'!$D1373='Master List'!$B$45,'Reported Performance Table'!$D1373='Master List'!$B$46,'Reported Performance Table'!$D1373='Master List'!$B$47,'Reported Performance Table'!$D1373='Master List'!$B$49,'Reported Performance Table'!$D1373='Master List'!$B$51,'Reported Performance Table'!$D1373='Master List'!$B$115,'Reported Performance Table'!$D1373='Master List'!$B$118,'Reported Performance Table'!$D1373='Master List'!$B$142)),"LUNA_Dimming","Dimming_Capability_and_Range"))</f>
        <v/>
      </c>
    </row>
    <row r="1374" spans="1:12" x14ac:dyDescent="0.25">
      <c r="A1374" s="54">
        <v>1381</v>
      </c>
      <c r="B1374" s="55"/>
      <c r="D1374" s="21" t="e">
        <f>VLOOKUP('Reported Performance Table'!C1374,'Master List'!$B$22:$C$41,2,FALSE)</f>
        <v>#N/A</v>
      </c>
      <c r="E1374" t="e">
        <f>VLOOKUP('Reported Performance Table'!D1374,'Master List'!$B$45:$C$143,2,FALSE)</f>
        <v>#N/A</v>
      </c>
      <c r="F1374" t="e">
        <f>VLOOKUP('Reported Performance Table'!C1374,'Master List'!$B$22:$D$42,3,FALSE)</f>
        <v>#N/A</v>
      </c>
      <c r="G1374" s="100" t="e">
        <f>VLOOKUP('Reported Performance Table'!B1374,'Master List'!$B$11:$D$19,3,FALSE)</f>
        <v>#N/A</v>
      </c>
      <c r="H1374" t="e">
        <f t="shared" si="21"/>
        <v>#N/A</v>
      </c>
      <c r="I1374" t="e">
        <f>IF(VLOOKUP('Reported Performance Table'!D1374,'Master List'!$B$45:$D$143,3,FALSE)="","No",VLOOKUP('Reported Performance Table'!D1374,'Master List'!$B$45:$D$143,3,FALSE))</f>
        <v>#N/A</v>
      </c>
      <c r="J1374" s="178" t="str">
        <f>IF('Reported Performance Table'!D1374="","",
  IF('Reported Performance Table'!E1374="Yes",
   IF('Reported Performance Table'!F1374="Premium","Premium_LUNA_CCT","LUNA_CCT"),
   IF('Reported Performance Table'!B1374="Outdoor Luminaires",
    IF(OR('Reported Performance Table'!D1374="Fuel Pump Canopy Luminaires",'Reported Performance Table'!D1374="Sports Lighting"),
     IF('Reported Performance Table'!F1374="Premium","Premium_Sports_and_Fuel_Pump_CCT", "Sports_and_Fuel_Pump_CCT"),
     IF('Reported Performance Table'!F1374="Premium","Premium_Outdoor_CCT","Outdoor_CCT")),
    IF('Reported Performance Table'!F1374="Premium","Premium_CCT","Reported_CCT"))))</f>
        <v/>
      </c>
      <c r="K1374" t="str">
        <f>IF('Reported Performance Table'!D1374="","",IF(J1374="LUNA_CCT",VLOOKUP('Reported Performance Table'!D1374,'Master List'!$B$45:$E$143,4,FALSE),"Reported_BUG"))</f>
        <v/>
      </c>
      <c r="L1374" t="str">
        <f>IF('Reported Performance Table'!D1374="","",IF(AND('Reported Performance Table'!$E1374="Yes",OR('Reported Performance Table'!$D1374='Master List'!$B$45,'Reported Performance Table'!$D1374='Master List'!$B$46,'Reported Performance Table'!$D1374='Master List'!$B$47,'Reported Performance Table'!$D1374='Master List'!$B$49,'Reported Performance Table'!$D1374='Master List'!$B$51,'Reported Performance Table'!$D1374='Master List'!$B$115,'Reported Performance Table'!$D1374='Master List'!$B$118,'Reported Performance Table'!$D1374='Master List'!$B$142)),"LUNA_Dimming","Dimming_Capability_and_Range"))</f>
        <v/>
      </c>
    </row>
    <row r="1375" spans="1:12" x14ac:dyDescent="0.25">
      <c r="A1375" s="54">
        <v>1382</v>
      </c>
      <c r="B1375" s="55"/>
      <c r="D1375" s="21" t="e">
        <f>VLOOKUP('Reported Performance Table'!C1375,'Master List'!$B$22:$C$41,2,FALSE)</f>
        <v>#N/A</v>
      </c>
      <c r="E1375" t="e">
        <f>VLOOKUP('Reported Performance Table'!D1375,'Master List'!$B$45:$C$143,2,FALSE)</f>
        <v>#N/A</v>
      </c>
      <c r="F1375" t="e">
        <f>VLOOKUP('Reported Performance Table'!C1375,'Master List'!$B$22:$D$42,3,FALSE)</f>
        <v>#N/A</v>
      </c>
      <c r="G1375" s="100" t="e">
        <f>VLOOKUP('Reported Performance Table'!B1375,'Master List'!$B$11:$D$19,3,FALSE)</f>
        <v>#N/A</v>
      </c>
      <c r="H1375" t="e">
        <f t="shared" si="21"/>
        <v>#N/A</v>
      </c>
      <c r="I1375" t="e">
        <f>IF(VLOOKUP('Reported Performance Table'!D1375,'Master List'!$B$45:$D$143,3,FALSE)="","No",VLOOKUP('Reported Performance Table'!D1375,'Master List'!$B$45:$D$143,3,FALSE))</f>
        <v>#N/A</v>
      </c>
      <c r="J1375" s="178" t="str">
        <f>IF('Reported Performance Table'!D1375="","",
  IF('Reported Performance Table'!E1375="Yes",
   IF('Reported Performance Table'!F1375="Premium","Premium_LUNA_CCT","LUNA_CCT"),
   IF('Reported Performance Table'!B1375="Outdoor Luminaires",
    IF(OR('Reported Performance Table'!D1375="Fuel Pump Canopy Luminaires",'Reported Performance Table'!D1375="Sports Lighting"),
     IF('Reported Performance Table'!F1375="Premium","Premium_Sports_and_Fuel_Pump_CCT", "Sports_and_Fuel_Pump_CCT"),
     IF('Reported Performance Table'!F1375="Premium","Premium_Outdoor_CCT","Outdoor_CCT")),
    IF('Reported Performance Table'!F1375="Premium","Premium_CCT","Reported_CCT"))))</f>
        <v/>
      </c>
      <c r="K1375" t="str">
        <f>IF('Reported Performance Table'!D1375="","",IF(J1375="LUNA_CCT",VLOOKUP('Reported Performance Table'!D1375,'Master List'!$B$45:$E$143,4,FALSE),"Reported_BUG"))</f>
        <v/>
      </c>
      <c r="L1375" t="str">
        <f>IF('Reported Performance Table'!D1375="","",IF(AND('Reported Performance Table'!$E1375="Yes",OR('Reported Performance Table'!$D1375='Master List'!$B$45,'Reported Performance Table'!$D1375='Master List'!$B$46,'Reported Performance Table'!$D1375='Master List'!$B$47,'Reported Performance Table'!$D1375='Master List'!$B$49,'Reported Performance Table'!$D1375='Master List'!$B$51,'Reported Performance Table'!$D1375='Master List'!$B$115,'Reported Performance Table'!$D1375='Master List'!$B$118,'Reported Performance Table'!$D1375='Master List'!$B$142)),"LUNA_Dimming","Dimming_Capability_and_Range"))</f>
        <v/>
      </c>
    </row>
    <row r="1376" spans="1:12" x14ac:dyDescent="0.25">
      <c r="A1376" s="54">
        <v>1383</v>
      </c>
      <c r="B1376" s="55"/>
      <c r="D1376" s="21" t="e">
        <f>VLOOKUP('Reported Performance Table'!C1376,'Master List'!$B$22:$C$41,2,FALSE)</f>
        <v>#N/A</v>
      </c>
      <c r="E1376" t="e">
        <f>VLOOKUP('Reported Performance Table'!D1376,'Master List'!$B$45:$C$143,2,FALSE)</f>
        <v>#N/A</v>
      </c>
      <c r="F1376" t="e">
        <f>VLOOKUP('Reported Performance Table'!C1376,'Master List'!$B$22:$D$42,3,FALSE)</f>
        <v>#N/A</v>
      </c>
      <c r="G1376" s="100" t="e">
        <f>VLOOKUP('Reported Performance Table'!B1376,'Master List'!$B$11:$D$19,3,FALSE)</f>
        <v>#N/A</v>
      </c>
      <c r="H1376" t="e">
        <f t="shared" si="21"/>
        <v>#N/A</v>
      </c>
      <c r="I1376" t="e">
        <f>IF(VLOOKUP('Reported Performance Table'!D1376,'Master List'!$B$45:$D$143,3,FALSE)="","No",VLOOKUP('Reported Performance Table'!D1376,'Master List'!$B$45:$D$143,3,FALSE))</f>
        <v>#N/A</v>
      </c>
      <c r="J1376" s="178" t="str">
        <f>IF('Reported Performance Table'!D1376="","",
  IF('Reported Performance Table'!E1376="Yes",
   IF('Reported Performance Table'!F1376="Premium","Premium_LUNA_CCT","LUNA_CCT"),
   IF('Reported Performance Table'!B1376="Outdoor Luminaires",
    IF(OR('Reported Performance Table'!D1376="Fuel Pump Canopy Luminaires",'Reported Performance Table'!D1376="Sports Lighting"),
     IF('Reported Performance Table'!F1376="Premium","Premium_Sports_and_Fuel_Pump_CCT", "Sports_and_Fuel_Pump_CCT"),
     IF('Reported Performance Table'!F1376="Premium","Premium_Outdoor_CCT","Outdoor_CCT")),
    IF('Reported Performance Table'!F1376="Premium","Premium_CCT","Reported_CCT"))))</f>
        <v/>
      </c>
      <c r="K1376" t="str">
        <f>IF('Reported Performance Table'!D1376="","",IF(J1376="LUNA_CCT",VLOOKUP('Reported Performance Table'!D1376,'Master List'!$B$45:$E$143,4,FALSE),"Reported_BUG"))</f>
        <v/>
      </c>
      <c r="L1376" t="str">
        <f>IF('Reported Performance Table'!D1376="","",IF(AND('Reported Performance Table'!$E1376="Yes",OR('Reported Performance Table'!$D1376='Master List'!$B$45,'Reported Performance Table'!$D1376='Master List'!$B$46,'Reported Performance Table'!$D1376='Master List'!$B$47,'Reported Performance Table'!$D1376='Master List'!$B$49,'Reported Performance Table'!$D1376='Master List'!$B$51,'Reported Performance Table'!$D1376='Master List'!$B$115,'Reported Performance Table'!$D1376='Master List'!$B$118,'Reported Performance Table'!$D1376='Master List'!$B$142)),"LUNA_Dimming","Dimming_Capability_and_Range"))</f>
        <v/>
      </c>
    </row>
    <row r="1377" spans="1:12" x14ac:dyDescent="0.25">
      <c r="A1377" s="54">
        <v>1384</v>
      </c>
      <c r="B1377" s="55"/>
      <c r="D1377" s="21" t="e">
        <f>VLOOKUP('Reported Performance Table'!C1377,'Master List'!$B$22:$C$41,2,FALSE)</f>
        <v>#N/A</v>
      </c>
      <c r="E1377" t="e">
        <f>VLOOKUP('Reported Performance Table'!D1377,'Master List'!$B$45:$C$143,2,FALSE)</f>
        <v>#N/A</v>
      </c>
      <c r="F1377" t="e">
        <f>VLOOKUP('Reported Performance Table'!C1377,'Master List'!$B$22:$D$42,3,FALSE)</f>
        <v>#N/A</v>
      </c>
      <c r="G1377" s="100" t="e">
        <f>VLOOKUP('Reported Performance Table'!B1377,'Master List'!$B$11:$D$19,3,FALSE)</f>
        <v>#N/A</v>
      </c>
      <c r="H1377" t="e">
        <f t="shared" si="21"/>
        <v>#N/A</v>
      </c>
      <c r="I1377" t="e">
        <f>IF(VLOOKUP('Reported Performance Table'!D1377,'Master List'!$B$45:$D$143,3,FALSE)="","No",VLOOKUP('Reported Performance Table'!D1377,'Master List'!$B$45:$D$143,3,FALSE))</f>
        <v>#N/A</v>
      </c>
      <c r="J1377" s="178" t="str">
        <f>IF('Reported Performance Table'!D1377="","",
  IF('Reported Performance Table'!E1377="Yes",
   IF('Reported Performance Table'!F1377="Premium","Premium_LUNA_CCT","LUNA_CCT"),
   IF('Reported Performance Table'!B1377="Outdoor Luminaires",
    IF(OR('Reported Performance Table'!D1377="Fuel Pump Canopy Luminaires",'Reported Performance Table'!D1377="Sports Lighting"),
     IF('Reported Performance Table'!F1377="Premium","Premium_Sports_and_Fuel_Pump_CCT", "Sports_and_Fuel_Pump_CCT"),
     IF('Reported Performance Table'!F1377="Premium","Premium_Outdoor_CCT","Outdoor_CCT")),
    IF('Reported Performance Table'!F1377="Premium","Premium_CCT","Reported_CCT"))))</f>
        <v/>
      </c>
      <c r="K1377" t="str">
        <f>IF('Reported Performance Table'!D1377="","",IF(J1377="LUNA_CCT",VLOOKUP('Reported Performance Table'!D1377,'Master List'!$B$45:$E$143,4,FALSE),"Reported_BUG"))</f>
        <v/>
      </c>
      <c r="L1377" t="str">
        <f>IF('Reported Performance Table'!D1377="","",IF(AND('Reported Performance Table'!$E1377="Yes",OR('Reported Performance Table'!$D1377='Master List'!$B$45,'Reported Performance Table'!$D1377='Master List'!$B$46,'Reported Performance Table'!$D1377='Master List'!$B$47,'Reported Performance Table'!$D1377='Master List'!$B$49,'Reported Performance Table'!$D1377='Master List'!$B$51,'Reported Performance Table'!$D1377='Master List'!$B$115,'Reported Performance Table'!$D1377='Master List'!$B$118,'Reported Performance Table'!$D1377='Master List'!$B$142)),"LUNA_Dimming","Dimming_Capability_and_Range"))</f>
        <v/>
      </c>
    </row>
    <row r="1378" spans="1:12" x14ac:dyDescent="0.25">
      <c r="A1378" s="54">
        <v>1385</v>
      </c>
      <c r="B1378" s="55"/>
      <c r="D1378" s="21" t="e">
        <f>VLOOKUP('Reported Performance Table'!C1378,'Master List'!$B$22:$C$41,2,FALSE)</f>
        <v>#N/A</v>
      </c>
      <c r="E1378" t="e">
        <f>VLOOKUP('Reported Performance Table'!D1378,'Master List'!$B$45:$C$143,2,FALSE)</f>
        <v>#N/A</v>
      </c>
      <c r="F1378" t="e">
        <f>VLOOKUP('Reported Performance Table'!C1378,'Master List'!$B$22:$D$42,3,FALSE)</f>
        <v>#N/A</v>
      </c>
      <c r="G1378" s="100" t="e">
        <f>VLOOKUP('Reported Performance Table'!B1378,'Master List'!$B$11:$D$19,3,FALSE)</f>
        <v>#N/A</v>
      </c>
      <c r="H1378" t="e">
        <f t="shared" si="21"/>
        <v>#N/A</v>
      </c>
      <c r="I1378" t="e">
        <f>IF(VLOOKUP('Reported Performance Table'!D1378,'Master List'!$B$45:$D$143,3,FALSE)="","No",VLOOKUP('Reported Performance Table'!D1378,'Master List'!$B$45:$D$143,3,FALSE))</f>
        <v>#N/A</v>
      </c>
      <c r="J1378" s="178" t="str">
        <f>IF('Reported Performance Table'!D1378="","",
  IF('Reported Performance Table'!E1378="Yes",
   IF('Reported Performance Table'!F1378="Premium","Premium_LUNA_CCT","LUNA_CCT"),
   IF('Reported Performance Table'!B1378="Outdoor Luminaires",
    IF(OR('Reported Performance Table'!D1378="Fuel Pump Canopy Luminaires",'Reported Performance Table'!D1378="Sports Lighting"),
     IF('Reported Performance Table'!F1378="Premium","Premium_Sports_and_Fuel_Pump_CCT", "Sports_and_Fuel_Pump_CCT"),
     IF('Reported Performance Table'!F1378="Premium","Premium_Outdoor_CCT","Outdoor_CCT")),
    IF('Reported Performance Table'!F1378="Premium","Premium_CCT","Reported_CCT"))))</f>
        <v/>
      </c>
      <c r="K1378" t="str">
        <f>IF('Reported Performance Table'!D1378="","",IF(J1378="LUNA_CCT",VLOOKUP('Reported Performance Table'!D1378,'Master List'!$B$45:$E$143,4,FALSE),"Reported_BUG"))</f>
        <v/>
      </c>
      <c r="L1378" t="str">
        <f>IF('Reported Performance Table'!D1378="","",IF(AND('Reported Performance Table'!$E1378="Yes",OR('Reported Performance Table'!$D1378='Master List'!$B$45,'Reported Performance Table'!$D1378='Master List'!$B$46,'Reported Performance Table'!$D1378='Master List'!$B$47,'Reported Performance Table'!$D1378='Master List'!$B$49,'Reported Performance Table'!$D1378='Master List'!$B$51,'Reported Performance Table'!$D1378='Master List'!$B$115,'Reported Performance Table'!$D1378='Master List'!$B$118,'Reported Performance Table'!$D1378='Master List'!$B$142)),"LUNA_Dimming","Dimming_Capability_and_Range"))</f>
        <v/>
      </c>
    </row>
    <row r="1379" spans="1:12" x14ac:dyDescent="0.25">
      <c r="A1379" s="54">
        <v>1386</v>
      </c>
      <c r="B1379" s="55"/>
      <c r="D1379" s="21" t="e">
        <f>VLOOKUP('Reported Performance Table'!C1379,'Master List'!$B$22:$C$41,2,FALSE)</f>
        <v>#N/A</v>
      </c>
      <c r="E1379" t="e">
        <f>VLOOKUP('Reported Performance Table'!D1379,'Master List'!$B$45:$C$143,2,FALSE)</f>
        <v>#N/A</v>
      </c>
      <c r="F1379" t="e">
        <f>VLOOKUP('Reported Performance Table'!C1379,'Master List'!$B$22:$D$42,3,FALSE)</f>
        <v>#N/A</v>
      </c>
      <c r="G1379" s="100" t="e">
        <f>VLOOKUP('Reported Performance Table'!B1379,'Master List'!$B$11:$D$19,3,FALSE)</f>
        <v>#N/A</v>
      </c>
      <c r="H1379" t="e">
        <f t="shared" si="21"/>
        <v>#N/A</v>
      </c>
      <c r="I1379" t="e">
        <f>IF(VLOOKUP('Reported Performance Table'!D1379,'Master List'!$B$45:$D$143,3,FALSE)="","No",VLOOKUP('Reported Performance Table'!D1379,'Master List'!$B$45:$D$143,3,FALSE))</f>
        <v>#N/A</v>
      </c>
      <c r="J1379" s="178" t="str">
        <f>IF('Reported Performance Table'!D1379="","",
  IF('Reported Performance Table'!E1379="Yes",
   IF('Reported Performance Table'!F1379="Premium","Premium_LUNA_CCT","LUNA_CCT"),
   IF('Reported Performance Table'!B1379="Outdoor Luminaires",
    IF(OR('Reported Performance Table'!D1379="Fuel Pump Canopy Luminaires",'Reported Performance Table'!D1379="Sports Lighting"),
     IF('Reported Performance Table'!F1379="Premium","Premium_Sports_and_Fuel_Pump_CCT", "Sports_and_Fuel_Pump_CCT"),
     IF('Reported Performance Table'!F1379="Premium","Premium_Outdoor_CCT","Outdoor_CCT")),
    IF('Reported Performance Table'!F1379="Premium","Premium_CCT","Reported_CCT"))))</f>
        <v/>
      </c>
      <c r="K1379" t="str">
        <f>IF('Reported Performance Table'!D1379="","",IF(J1379="LUNA_CCT",VLOOKUP('Reported Performance Table'!D1379,'Master List'!$B$45:$E$143,4,FALSE),"Reported_BUG"))</f>
        <v/>
      </c>
      <c r="L1379" t="str">
        <f>IF('Reported Performance Table'!D1379="","",IF(AND('Reported Performance Table'!$E1379="Yes",OR('Reported Performance Table'!$D1379='Master List'!$B$45,'Reported Performance Table'!$D1379='Master List'!$B$46,'Reported Performance Table'!$D1379='Master List'!$B$47,'Reported Performance Table'!$D1379='Master List'!$B$49,'Reported Performance Table'!$D1379='Master List'!$B$51,'Reported Performance Table'!$D1379='Master List'!$B$115,'Reported Performance Table'!$D1379='Master List'!$B$118,'Reported Performance Table'!$D1379='Master List'!$B$142)),"LUNA_Dimming","Dimming_Capability_and_Range"))</f>
        <v/>
      </c>
    </row>
    <row r="1380" spans="1:12" x14ac:dyDescent="0.25">
      <c r="A1380" s="54">
        <v>1387</v>
      </c>
      <c r="B1380" s="55"/>
      <c r="D1380" s="21" t="e">
        <f>VLOOKUP('Reported Performance Table'!C1380,'Master List'!$B$22:$C$41,2,FALSE)</f>
        <v>#N/A</v>
      </c>
      <c r="E1380" t="e">
        <f>VLOOKUP('Reported Performance Table'!D1380,'Master List'!$B$45:$C$143,2,FALSE)</f>
        <v>#N/A</v>
      </c>
      <c r="F1380" t="e">
        <f>VLOOKUP('Reported Performance Table'!C1380,'Master List'!$B$22:$D$42,3,FALSE)</f>
        <v>#N/A</v>
      </c>
      <c r="G1380" s="100" t="e">
        <f>VLOOKUP('Reported Performance Table'!B1380,'Master List'!$B$11:$D$19,3,FALSE)</f>
        <v>#N/A</v>
      </c>
      <c r="H1380" t="e">
        <f t="shared" si="21"/>
        <v>#N/A</v>
      </c>
      <c r="I1380" t="e">
        <f>IF(VLOOKUP('Reported Performance Table'!D1380,'Master List'!$B$45:$D$143,3,FALSE)="","No",VLOOKUP('Reported Performance Table'!D1380,'Master List'!$B$45:$D$143,3,FALSE))</f>
        <v>#N/A</v>
      </c>
      <c r="J1380" s="178" t="str">
        <f>IF('Reported Performance Table'!D1380="","",
  IF('Reported Performance Table'!E1380="Yes",
   IF('Reported Performance Table'!F1380="Premium","Premium_LUNA_CCT","LUNA_CCT"),
   IF('Reported Performance Table'!B1380="Outdoor Luminaires",
    IF(OR('Reported Performance Table'!D1380="Fuel Pump Canopy Luminaires",'Reported Performance Table'!D1380="Sports Lighting"),
     IF('Reported Performance Table'!F1380="Premium","Premium_Sports_and_Fuel_Pump_CCT", "Sports_and_Fuel_Pump_CCT"),
     IF('Reported Performance Table'!F1380="Premium","Premium_Outdoor_CCT","Outdoor_CCT")),
    IF('Reported Performance Table'!F1380="Premium","Premium_CCT","Reported_CCT"))))</f>
        <v/>
      </c>
      <c r="K1380" t="str">
        <f>IF('Reported Performance Table'!D1380="","",IF(J1380="LUNA_CCT",VLOOKUP('Reported Performance Table'!D1380,'Master List'!$B$45:$E$143,4,FALSE),"Reported_BUG"))</f>
        <v/>
      </c>
      <c r="L1380" t="str">
        <f>IF('Reported Performance Table'!D1380="","",IF(AND('Reported Performance Table'!$E1380="Yes",OR('Reported Performance Table'!$D1380='Master List'!$B$45,'Reported Performance Table'!$D1380='Master List'!$B$46,'Reported Performance Table'!$D1380='Master List'!$B$47,'Reported Performance Table'!$D1380='Master List'!$B$49,'Reported Performance Table'!$D1380='Master List'!$B$51,'Reported Performance Table'!$D1380='Master List'!$B$115,'Reported Performance Table'!$D1380='Master List'!$B$118,'Reported Performance Table'!$D1380='Master List'!$B$142)),"LUNA_Dimming","Dimming_Capability_and_Range"))</f>
        <v/>
      </c>
    </row>
    <row r="1381" spans="1:12" x14ac:dyDescent="0.25">
      <c r="A1381" s="54">
        <v>1388</v>
      </c>
      <c r="B1381" s="55"/>
      <c r="D1381" s="21" t="e">
        <f>VLOOKUP('Reported Performance Table'!C1381,'Master List'!$B$22:$C$41,2,FALSE)</f>
        <v>#N/A</v>
      </c>
      <c r="E1381" t="e">
        <f>VLOOKUP('Reported Performance Table'!D1381,'Master List'!$B$45:$C$143,2,FALSE)</f>
        <v>#N/A</v>
      </c>
      <c r="F1381" t="e">
        <f>VLOOKUP('Reported Performance Table'!C1381,'Master List'!$B$22:$D$42,3,FALSE)</f>
        <v>#N/A</v>
      </c>
      <c r="G1381" s="100" t="e">
        <f>VLOOKUP('Reported Performance Table'!B1381,'Master List'!$B$11:$D$19,3,FALSE)</f>
        <v>#N/A</v>
      </c>
      <c r="H1381" t="e">
        <f t="shared" si="21"/>
        <v>#N/A</v>
      </c>
      <c r="I1381" t="e">
        <f>IF(VLOOKUP('Reported Performance Table'!D1381,'Master List'!$B$45:$D$143,3,FALSE)="","No",VLOOKUP('Reported Performance Table'!D1381,'Master List'!$B$45:$D$143,3,FALSE))</f>
        <v>#N/A</v>
      </c>
      <c r="J1381" s="178" t="str">
        <f>IF('Reported Performance Table'!D1381="","",
  IF('Reported Performance Table'!E1381="Yes",
   IF('Reported Performance Table'!F1381="Premium","Premium_LUNA_CCT","LUNA_CCT"),
   IF('Reported Performance Table'!B1381="Outdoor Luminaires",
    IF(OR('Reported Performance Table'!D1381="Fuel Pump Canopy Luminaires",'Reported Performance Table'!D1381="Sports Lighting"),
     IF('Reported Performance Table'!F1381="Premium","Premium_Sports_and_Fuel_Pump_CCT", "Sports_and_Fuel_Pump_CCT"),
     IF('Reported Performance Table'!F1381="Premium","Premium_Outdoor_CCT","Outdoor_CCT")),
    IF('Reported Performance Table'!F1381="Premium","Premium_CCT","Reported_CCT"))))</f>
        <v/>
      </c>
      <c r="K1381" t="str">
        <f>IF('Reported Performance Table'!D1381="","",IF(J1381="LUNA_CCT",VLOOKUP('Reported Performance Table'!D1381,'Master List'!$B$45:$E$143,4,FALSE),"Reported_BUG"))</f>
        <v/>
      </c>
      <c r="L1381" t="str">
        <f>IF('Reported Performance Table'!D1381="","",IF(AND('Reported Performance Table'!$E1381="Yes",OR('Reported Performance Table'!$D1381='Master List'!$B$45,'Reported Performance Table'!$D1381='Master List'!$B$46,'Reported Performance Table'!$D1381='Master List'!$B$47,'Reported Performance Table'!$D1381='Master List'!$B$49,'Reported Performance Table'!$D1381='Master List'!$B$51,'Reported Performance Table'!$D1381='Master List'!$B$115,'Reported Performance Table'!$D1381='Master List'!$B$118,'Reported Performance Table'!$D1381='Master List'!$B$142)),"LUNA_Dimming","Dimming_Capability_and_Range"))</f>
        <v/>
      </c>
    </row>
    <row r="1382" spans="1:12" x14ac:dyDescent="0.25">
      <c r="A1382" s="54">
        <v>1389</v>
      </c>
      <c r="B1382" s="55"/>
      <c r="D1382" s="21" t="e">
        <f>VLOOKUP('Reported Performance Table'!C1382,'Master List'!$B$22:$C$41,2,FALSE)</f>
        <v>#N/A</v>
      </c>
      <c r="E1382" t="e">
        <f>VLOOKUP('Reported Performance Table'!D1382,'Master List'!$B$45:$C$143,2,FALSE)</f>
        <v>#N/A</v>
      </c>
      <c r="F1382" t="e">
        <f>VLOOKUP('Reported Performance Table'!C1382,'Master List'!$B$22:$D$42,3,FALSE)</f>
        <v>#N/A</v>
      </c>
      <c r="G1382" s="100" t="e">
        <f>VLOOKUP('Reported Performance Table'!B1382,'Master List'!$B$11:$D$19,3,FALSE)</f>
        <v>#N/A</v>
      </c>
      <c r="H1382" t="e">
        <f t="shared" si="21"/>
        <v>#N/A</v>
      </c>
      <c r="I1382" t="e">
        <f>IF(VLOOKUP('Reported Performance Table'!D1382,'Master List'!$B$45:$D$143,3,FALSE)="","No",VLOOKUP('Reported Performance Table'!D1382,'Master List'!$B$45:$D$143,3,FALSE))</f>
        <v>#N/A</v>
      </c>
      <c r="J1382" s="178" t="str">
        <f>IF('Reported Performance Table'!D1382="","",
  IF('Reported Performance Table'!E1382="Yes",
   IF('Reported Performance Table'!F1382="Premium","Premium_LUNA_CCT","LUNA_CCT"),
   IF('Reported Performance Table'!B1382="Outdoor Luminaires",
    IF(OR('Reported Performance Table'!D1382="Fuel Pump Canopy Luminaires",'Reported Performance Table'!D1382="Sports Lighting"),
     IF('Reported Performance Table'!F1382="Premium","Premium_Sports_and_Fuel_Pump_CCT", "Sports_and_Fuel_Pump_CCT"),
     IF('Reported Performance Table'!F1382="Premium","Premium_Outdoor_CCT","Outdoor_CCT")),
    IF('Reported Performance Table'!F1382="Premium","Premium_CCT","Reported_CCT"))))</f>
        <v/>
      </c>
      <c r="K1382" t="str">
        <f>IF('Reported Performance Table'!D1382="","",IF(J1382="LUNA_CCT",VLOOKUP('Reported Performance Table'!D1382,'Master List'!$B$45:$E$143,4,FALSE),"Reported_BUG"))</f>
        <v/>
      </c>
      <c r="L1382" t="str">
        <f>IF('Reported Performance Table'!D1382="","",IF(AND('Reported Performance Table'!$E1382="Yes",OR('Reported Performance Table'!$D1382='Master List'!$B$45,'Reported Performance Table'!$D1382='Master List'!$B$46,'Reported Performance Table'!$D1382='Master List'!$B$47,'Reported Performance Table'!$D1382='Master List'!$B$49,'Reported Performance Table'!$D1382='Master List'!$B$51,'Reported Performance Table'!$D1382='Master List'!$B$115,'Reported Performance Table'!$D1382='Master List'!$B$118,'Reported Performance Table'!$D1382='Master List'!$B$142)),"LUNA_Dimming","Dimming_Capability_and_Range"))</f>
        <v/>
      </c>
    </row>
    <row r="1383" spans="1:12" x14ac:dyDescent="0.25">
      <c r="A1383" s="54">
        <v>1390</v>
      </c>
      <c r="B1383" s="55"/>
      <c r="D1383" s="21" t="e">
        <f>VLOOKUP('Reported Performance Table'!C1383,'Master List'!$B$22:$C$41,2,FALSE)</f>
        <v>#N/A</v>
      </c>
      <c r="E1383" t="e">
        <f>VLOOKUP('Reported Performance Table'!D1383,'Master List'!$B$45:$C$143,2,FALSE)</f>
        <v>#N/A</v>
      </c>
      <c r="F1383" t="e">
        <f>VLOOKUP('Reported Performance Table'!C1383,'Master List'!$B$22:$D$42,3,FALSE)</f>
        <v>#N/A</v>
      </c>
      <c r="G1383" s="100" t="e">
        <f>VLOOKUP('Reported Performance Table'!B1383,'Master List'!$B$11:$D$19,3,FALSE)</f>
        <v>#N/A</v>
      </c>
      <c r="H1383" t="e">
        <f t="shared" si="21"/>
        <v>#N/A</v>
      </c>
      <c r="I1383" t="e">
        <f>IF(VLOOKUP('Reported Performance Table'!D1383,'Master List'!$B$45:$D$143,3,FALSE)="","No",VLOOKUP('Reported Performance Table'!D1383,'Master List'!$B$45:$D$143,3,FALSE))</f>
        <v>#N/A</v>
      </c>
      <c r="J1383" s="178" t="str">
        <f>IF('Reported Performance Table'!D1383="","",
  IF('Reported Performance Table'!E1383="Yes",
   IF('Reported Performance Table'!F1383="Premium","Premium_LUNA_CCT","LUNA_CCT"),
   IF('Reported Performance Table'!B1383="Outdoor Luminaires",
    IF(OR('Reported Performance Table'!D1383="Fuel Pump Canopy Luminaires",'Reported Performance Table'!D1383="Sports Lighting"),
     IF('Reported Performance Table'!F1383="Premium","Premium_Sports_and_Fuel_Pump_CCT", "Sports_and_Fuel_Pump_CCT"),
     IF('Reported Performance Table'!F1383="Premium","Premium_Outdoor_CCT","Outdoor_CCT")),
    IF('Reported Performance Table'!F1383="Premium","Premium_CCT","Reported_CCT"))))</f>
        <v/>
      </c>
      <c r="K1383" t="str">
        <f>IF('Reported Performance Table'!D1383="","",IF(J1383="LUNA_CCT",VLOOKUP('Reported Performance Table'!D1383,'Master List'!$B$45:$E$143,4,FALSE),"Reported_BUG"))</f>
        <v/>
      </c>
      <c r="L1383" t="str">
        <f>IF('Reported Performance Table'!D1383="","",IF(AND('Reported Performance Table'!$E1383="Yes",OR('Reported Performance Table'!$D1383='Master List'!$B$45,'Reported Performance Table'!$D1383='Master List'!$B$46,'Reported Performance Table'!$D1383='Master List'!$B$47,'Reported Performance Table'!$D1383='Master List'!$B$49,'Reported Performance Table'!$D1383='Master List'!$B$51,'Reported Performance Table'!$D1383='Master List'!$B$115,'Reported Performance Table'!$D1383='Master List'!$B$118,'Reported Performance Table'!$D1383='Master List'!$B$142)),"LUNA_Dimming","Dimming_Capability_and_Range"))</f>
        <v/>
      </c>
    </row>
    <row r="1384" spans="1:12" x14ac:dyDescent="0.25">
      <c r="A1384" s="54">
        <v>1391</v>
      </c>
      <c r="B1384" s="55"/>
      <c r="D1384" s="21" t="e">
        <f>VLOOKUP('Reported Performance Table'!C1384,'Master List'!$B$22:$C$41,2,FALSE)</f>
        <v>#N/A</v>
      </c>
      <c r="E1384" t="e">
        <f>VLOOKUP('Reported Performance Table'!D1384,'Master List'!$B$45:$C$143,2,FALSE)</f>
        <v>#N/A</v>
      </c>
      <c r="F1384" t="e">
        <f>VLOOKUP('Reported Performance Table'!C1384,'Master List'!$B$22:$D$42,3,FALSE)</f>
        <v>#N/A</v>
      </c>
      <c r="G1384" s="100" t="e">
        <f>VLOOKUP('Reported Performance Table'!B1384,'Master List'!$B$11:$D$19,3,FALSE)</f>
        <v>#N/A</v>
      </c>
      <c r="H1384" t="e">
        <f t="shared" si="21"/>
        <v>#N/A</v>
      </c>
      <c r="I1384" t="e">
        <f>IF(VLOOKUP('Reported Performance Table'!D1384,'Master List'!$B$45:$D$143,3,FALSE)="","No",VLOOKUP('Reported Performance Table'!D1384,'Master List'!$B$45:$D$143,3,FALSE))</f>
        <v>#N/A</v>
      </c>
      <c r="J1384" s="178" t="str">
        <f>IF('Reported Performance Table'!D1384="","",
  IF('Reported Performance Table'!E1384="Yes",
   IF('Reported Performance Table'!F1384="Premium","Premium_LUNA_CCT","LUNA_CCT"),
   IF('Reported Performance Table'!B1384="Outdoor Luminaires",
    IF(OR('Reported Performance Table'!D1384="Fuel Pump Canopy Luminaires",'Reported Performance Table'!D1384="Sports Lighting"),
     IF('Reported Performance Table'!F1384="Premium","Premium_Sports_and_Fuel_Pump_CCT", "Sports_and_Fuel_Pump_CCT"),
     IF('Reported Performance Table'!F1384="Premium","Premium_Outdoor_CCT","Outdoor_CCT")),
    IF('Reported Performance Table'!F1384="Premium","Premium_CCT","Reported_CCT"))))</f>
        <v/>
      </c>
      <c r="K1384" t="str">
        <f>IF('Reported Performance Table'!D1384="","",IF(J1384="LUNA_CCT",VLOOKUP('Reported Performance Table'!D1384,'Master List'!$B$45:$E$143,4,FALSE),"Reported_BUG"))</f>
        <v/>
      </c>
      <c r="L1384" t="str">
        <f>IF('Reported Performance Table'!D1384="","",IF(AND('Reported Performance Table'!$E1384="Yes",OR('Reported Performance Table'!$D1384='Master List'!$B$45,'Reported Performance Table'!$D1384='Master List'!$B$46,'Reported Performance Table'!$D1384='Master List'!$B$47,'Reported Performance Table'!$D1384='Master List'!$B$49,'Reported Performance Table'!$D1384='Master List'!$B$51,'Reported Performance Table'!$D1384='Master List'!$B$115,'Reported Performance Table'!$D1384='Master List'!$B$118,'Reported Performance Table'!$D1384='Master List'!$B$142)),"LUNA_Dimming","Dimming_Capability_and_Range"))</f>
        <v/>
      </c>
    </row>
    <row r="1385" spans="1:12" x14ac:dyDescent="0.25">
      <c r="A1385" s="54">
        <v>1392</v>
      </c>
      <c r="B1385" s="55"/>
      <c r="D1385" s="21" t="e">
        <f>VLOOKUP('Reported Performance Table'!C1385,'Master List'!$B$22:$C$41,2,FALSE)</f>
        <v>#N/A</v>
      </c>
      <c r="E1385" t="e">
        <f>VLOOKUP('Reported Performance Table'!D1385,'Master List'!$B$45:$C$143,2,FALSE)</f>
        <v>#N/A</v>
      </c>
      <c r="F1385" t="e">
        <f>VLOOKUP('Reported Performance Table'!C1385,'Master List'!$B$22:$D$42,3,FALSE)</f>
        <v>#N/A</v>
      </c>
      <c r="G1385" s="100" t="e">
        <f>VLOOKUP('Reported Performance Table'!B1385,'Master List'!$B$11:$D$19,3,FALSE)</f>
        <v>#N/A</v>
      </c>
      <c r="H1385" t="e">
        <f t="shared" si="21"/>
        <v>#N/A</v>
      </c>
      <c r="I1385" t="e">
        <f>IF(VLOOKUP('Reported Performance Table'!D1385,'Master List'!$B$45:$D$143,3,FALSE)="","No",VLOOKUP('Reported Performance Table'!D1385,'Master List'!$B$45:$D$143,3,FALSE))</f>
        <v>#N/A</v>
      </c>
      <c r="J1385" s="178" t="str">
        <f>IF('Reported Performance Table'!D1385="","",
  IF('Reported Performance Table'!E1385="Yes",
   IF('Reported Performance Table'!F1385="Premium","Premium_LUNA_CCT","LUNA_CCT"),
   IF('Reported Performance Table'!B1385="Outdoor Luminaires",
    IF(OR('Reported Performance Table'!D1385="Fuel Pump Canopy Luminaires",'Reported Performance Table'!D1385="Sports Lighting"),
     IF('Reported Performance Table'!F1385="Premium","Premium_Sports_and_Fuel_Pump_CCT", "Sports_and_Fuel_Pump_CCT"),
     IF('Reported Performance Table'!F1385="Premium","Premium_Outdoor_CCT","Outdoor_CCT")),
    IF('Reported Performance Table'!F1385="Premium","Premium_CCT","Reported_CCT"))))</f>
        <v/>
      </c>
      <c r="K1385" t="str">
        <f>IF('Reported Performance Table'!D1385="","",IF(J1385="LUNA_CCT",VLOOKUP('Reported Performance Table'!D1385,'Master List'!$B$45:$E$143,4,FALSE),"Reported_BUG"))</f>
        <v/>
      </c>
      <c r="L1385" t="str">
        <f>IF('Reported Performance Table'!D1385="","",IF(AND('Reported Performance Table'!$E1385="Yes",OR('Reported Performance Table'!$D1385='Master List'!$B$45,'Reported Performance Table'!$D1385='Master List'!$B$46,'Reported Performance Table'!$D1385='Master List'!$B$47,'Reported Performance Table'!$D1385='Master List'!$B$49,'Reported Performance Table'!$D1385='Master List'!$B$51,'Reported Performance Table'!$D1385='Master List'!$B$115,'Reported Performance Table'!$D1385='Master List'!$B$118,'Reported Performance Table'!$D1385='Master List'!$B$142)),"LUNA_Dimming","Dimming_Capability_and_Range"))</f>
        <v/>
      </c>
    </row>
    <row r="1386" spans="1:12" x14ac:dyDescent="0.25">
      <c r="A1386" s="54">
        <v>1393</v>
      </c>
      <c r="B1386" s="55"/>
      <c r="D1386" s="21" t="e">
        <f>VLOOKUP('Reported Performance Table'!C1386,'Master List'!$B$22:$C$41,2,FALSE)</f>
        <v>#N/A</v>
      </c>
      <c r="E1386" t="e">
        <f>VLOOKUP('Reported Performance Table'!D1386,'Master List'!$B$45:$C$143,2,FALSE)</f>
        <v>#N/A</v>
      </c>
      <c r="F1386" t="e">
        <f>VLOOKUP('Reported Performance Table'!C1386,'Master List'!$B$22:$D$42,3,FALSE)</f>
        <v>#N/A</v>
      </c>
      <c r="G1386" s="100" t="e">
        <f>VLOOKUP('Reported Performance Table'!B1386,'Master List'!$B$11:$D$19,3,FALSE)</f>
        <v>#N/A</v>
      </c>
      <c r="H1386" t="e">
        <f t="shared" si="21"/>
        <v>#N/A</v>
      </c>
      <c r="I1386" t="e">
        <f>IF(VLOOKUP('Reported Performance Table'!D1386,'Master List'!$B$45:$D$143,3,FALSE)="","No",VLOOKUP('Reported Performance Table'!D1386,'Master List'!$B$45:$D$143,3,FALSE))</f>
        <v>#N/A</v>
      </c>
      <c r="J1386" s="178" t="str">
        <f>IF('Reported Performance Table'!D1386="","",
  IF('Reported Performance Table'!E1386="Yes",
   IF('Reported Performance Table'!F1386="Premium","Premium_LUNA_CCT","LUNA_CCT"),
   IF('Reported Performance Table'!B1386="Outdoor Luminaires",
    IF(OR('Reported Performance Table'!D1386="Fuel Pump Canopy Luminaires",'Reported Performance Table'!D1386="Sports Lighting"),
     IF('Reported Performance Table'!F1386="Premium","Premium_Sports_and_Fuel_Pump_CCT", "Sports_and_Fuel_Pump_CCT"),
     IF('Reported Performance Table'!F1386="Premium","Premium_Outdoor_CCT","Outdoor_CCT")),
    IF('Reported Performance Table'!F1386="Premium","Premium_CCT","Reported_CCT"))))</f>
        <v/>
      </c>
      <c r="K1386" t="str">
        <f>IF('Reported Performance Table'!D1386="","",IF(J1386="LUNA_CCT",VLOOKUP('Reported Performance Table'!D1386,'Master List'!$B$45:$E$143,4,FALSE),"Reported_BUG"))</f>
        <v/>
      </c>
      <c r="L1386" t="str">
        <f>IF('Reported Performance Table'!D1386="","",IF(AND('Reported Performance Table'!$E1386="Yes",OR('Reported Performance Table'!$D1386='Master List'!$B$45,'Reported Performance Table'!$D1386='Master List'!$B$46,'Reported Performance Table'!$D1386='Master List'!$B$47,'Reported Performance Table'!$D1386='Master List'!$B$49,'Reported Performance Table'!$D1386='Master List'!$B$51,'Reported Performance Table'!$D1386='Master List'!$B$115,'Reported Performance Table'!$D1386='Master List'!$B$118,'Reported Performance Table'!$D1386='Master List'!$B$142)),"LUNA_Dimming","Dimming_Capability_and_Range"))</f>
        <v/>
      </c>
    </row>
    <row r="1387" spans="1:12" x14ac:dyDescent="0.25">
      <c r="A1387" s="54">
        <v>1394</v>
      </c>
      <c r="B1387" s="55"/>
      <c r="D1387" s="21" t="e">
        <f>VLOOKUP('Reported Performance Table'!C1387,'Master List'!$B$22:$C$41,2,FALSE)</f>
        <v>#N/A</v>
      </c>
      <c r="E1387" t="e">
        <f>VLOOKUP('Reported Performance Table'!D1387,'Master List'!$B$45:$C$143,2,FALSE)</f>
        <v>#N/A</v>
      </c>
      <c r="F1387" t="e">
        <f>VLOOKUP('Reported Performance Table'!C1387,'Master List'!$B$22:$D$42,3,FALSE)</f>
        <v>#N/A</v>
      </c>
      <c r="G1387" s="100" t="e">
        <f>VLOOKUP('Reported Performance Table'!B1387,'Master List'!$B$11:$D$19,3,FALSE)</f>
        <v>#N/A</v>
      </c>
      <c r="H1387" t="e">
        <f t="shared" si="21"/>
        <v>#N/A</v>
      </c>
      <c r="I1387" t="e">
        <f>IF(VLOOKUP('Reported Performance Table'!D1387,'Master List'!$B$45:$D$143,3,FALSE)="","No",VLOOKUP('Reported Performance Table'!D1387,'Master List'!$B$45:$D$143,3,FALSE))</f>
        <v>#N/A</v>
      </c>
      <c r="J1387" s="178" t="str">
        <f>IF('Reported Performance Table'!D1387="","",
  IF('Reported Performance Table'!E1387="Yes",
   IF('Reported Performance Table'!F1387="Premium","Premium_LUNA_CCT","LUNA_CCT"),
   IF('Reported Performance Table'!B1387="Outdoor Luminaires",
    IF(OR('Reported Performance Table'!D1387="Fuel Pump Canopy Luminaires",'Reported Performance Table'!D1387="Sports Lighting"),
     IF('Reported Performance Table'!F1387="Premium","Premium_Sports_and_Fuel_Pump_CCT", "Sports_and_Fuel_Pump_CCT"),
     IF('Reported Performance Table'!F1387="Premium","Premium_Outdoor_CCT","Outdoor_CCT")),
    IF('Reported Performance Table'!F1387="Premium","Premium_CCT","Reported_CCT"))))</f>
        <v/>
      </c>
      <c r="K1387" t="str">
        <f>IF('Reported Performance Table'!D1387="","",IF(J1387="LUNA_CCT",VLOOKUP('Reported Performance Table'!D1387,'Master List'!$B$45:$E$143,4,FALSE),"Reported_BUG"))</f>
        <v/>
      </c>
      <c r="L1387" t="str">
        <f>IF('Reported Performance Table'!D1387="","",IF(AND('Reported Performance Table'!$E1387="Yes",OR('Reported Performance Table'!$D1387='Master List'!$B$45,'Reported Performance Table'!$D1387='Master List'!$B$46,'Reported Performance Table'!$D1387='Master List'!$B$47,'Reported Performance Table'!$D1387='Master List'!$B$49,'Reported Performance Table'!$D1387='Master List'!$B$51,'Reported Performance Table'!$D1387='Master List'!$B$115,'Reported Performance Table'!$D1387='Master List'!$B$118,'Reported Performance Table'!$D1387='Master List'!$B$142)),"LUNA_Dimming","Dimming_Capability_and_Range"))</f>
        <v/>
      </c>
    </row>
    <row r="1388" spans="1:12" x14ac:dyDescent="0.25">
      <c r="A1388" s="54">
        <v>1395</v>
      </c>
      <c r="B1388" s="55"/>
      <c r="D1388" s="21" t="e">
        <f>VLOOKUP('Reported Performance Table'!C1388,'Master List'!$B$22:$C$41,2,FALSE)</f>
        <v>#N/A</v>
      </c>
      <c r="E1388" t="e">
        <f>VLOOKUP('Reported Performance Table'!D1388,'Master List'!$B$45:$C$143,2,FALSE)</f>
        <v>#N/A</v>
      </c>
      <c r="F1388" t="e">
        <f>VLOOKUP('Reported Performance Table'!C1388,'Master List'!$B$22:$D$42,3,FALSE)</f>
        <v>#N/A</v>
      </c>
      <c r="G1388" s="100" t="e">
        <f>VLOOKUP('Reported Performance Table'!B1388,'Master List'!$B$11:$D$19,3,FALSE)</f>
        <v>#N/A</v>
      </c>
      <c r="H1388" t="e">
        <f t="shared" si="21"/>
        <v>#N/A</v>
      </c>
      <c r="I1388" t="e">
        <f>IF(VLOOKUP('Reported Performance Table'!D1388,'Master List'!$B$45:$D$143,3,FALSE)="","No",VLOOKUP('Reported Performance Table'!D1388,'Master List'!$B$45:$D$143,3,FALSE))</f>
        <v>#N/A</v>
      </c>
      <c r="J1388" s="178" t="str">
        <f>IF('Reported Performance Table'!D1388="","",
  IF('Reported Performance Table'!E1388="Yes",
   IF('Reported Performance Table'!F1388="Premium","Premium_LUNA_CCT","LUNA_CCT"),
   IF('Reported Performance Table'!B1388="Outdoor Luminaires",
    IF(OR('Reported Performance Table'!D1388="Fuel Pump Canopy Luminaires",'Reported Performance Table'!D1388="Sports Lighting"),
     IF('Reported Performance Table'!F1388="Premium","Premium_Sports_and_Fuel_Pump_CCT", "Sports_and_Fuel_Pump_CCT"),
     IF('Reported Performance Table'!F1388="Premium","Premium_Outdoor_CCT","Outdoor_CCT")),
    IF('Reported Performance Table'!F1388="Premium","Premium_CCT","Reported_CCT"))))</f>
        <v/>
      </c>
      <c r="K1388" t="str">
        <f>IF('Reported Performance Table'!D1388="","",IF(J1388="LUNA_CCT",VLOOKUP('Reported Performance Table'!D1388,'Master List'!$B$45:$E$143,4,FALSE),"Reported_BUG"))</f>
        <v/>
      </c>
      <c r="L1388" t="str">
        <f>IF('Reported Performance Table'!D1388="","",IF(AND('Reported Performance Table'!$E1388="Yes",OR('Reported Performance Table'!$D1388='Master List'!$B$45,'Reported Performance Table'!$D1388='Master List'!$B$46,'Reported Performance Table'!$D1388='Master List'!$B$47,'Reported Performance Table'!$D1388='Master List'!$B$49,'Reported Performance Table'!$D1388='Master List'!$B$51,'Reported Performance Table'!$D1388='Master List'!$B$115,'Reported Performance Table'!$D1388='Master List'!$B$118,'Reported Performance Table'!$D1388='Master List'!$B$142)),"LUNA_Dimming","Dimming_Capability_and_Range"))</f>
        <v/>
      </c>
    </row>
    <row r="1389" spans="1:12" x14ac:dyDescent="0.25">
      <c r="A1389" s="54">
        <v>1396</v>
      </c>
      <c r="B1389" s="55"/>
      <c r="D1389" s="21" t="e">
        <f>VLOOKUP('Reported Performance Table'!C1389,'Master List'!$B$22:$C$41,2,FALSE)</f>
        <v>#N/A</v>
      </c>
      <c r="E1389" t="e">
        <f>VLOOKUP('Reported Performance Table'!D1389,'Master List'!$B$45:$C$143,2,FALSE)</f>
        <v>#N/A</v>
      </c>
      <c r="F1389" t="e">
        <f>VLOOKUP('Reported Performance Table'!C1389,'Master List'!$B$22:$D$42,3,FALSE)</f>
        <v>#N/A</v>
      </c>
      <c r="G1389" s="100" t="e">
        <f>VLOOKUP('Reported Performance Table'!B1389,'Master List'!$B$11:$D$19,3,FALSE)</f>
        <v>#N/A</v>
      </c>
      <c r="H1389" t="e">
        <f t="shared" si="21"/>
        <v>#N/A</v>
      </c>
      <c r="I1389" t="e">
        <f>IF(VLOOKUP('Reported Performance Table'!D1389,'Master List'!$B$45:$D$143,3,FALSE)="","No",VLOOKUP('Reported Performance Table'!D1389,'Master List'!$B$45:$D$143,3,FALSE))</f>
        <v>#N/A</v>
      </c>
      <c r="J1389" s="178" t="str">
        <f>IF('Reported Performance Table'!D1389="","",
  IF('Reported Performance Table'!E1389="Yes",
   IF('Reported Performance Table'!F1389="Premium","Premium_LUNA_CCT","LUNA_CCT"),
   IF('Reported Performance Table'!B1389="Outdoor Luminaires",
    IF(OR('Reported Performance Table'!D1389="Fuel Pump Canopy Luminaires",'Reported Performance Table'!D1389="Sports Lighting"),
     IF('Reported Performance Table'!F1389="Premium","Premium_Sports_and_Fuel_Pump_CCT", "Sports_and_Fuel_Pump_CCT"),
     IF('Reported Performance Table'!F1389="Premium","Premium_Outdoor_CCT","Outdoor_CCT")),
    IF('Reported Performance Table'!F1389="Premium","Premium_CCT","Reported_CCT"))))</f>
        <v/>
      </c>
      <c r="K1389" t="str">
        <f>IF('Reported Performance Table'!D1389="","",IF(J1389="LUNA_CCT",VLOOKUP('Reported Performance Table'!D1389,'Master List'!$B$45:$E$143,4,FALSE),"Reported_BUG"))</f>
        <v/>
      </c>
      <c r="L1389" t="str">
        <f>IF('Reported Performance Table'!D1389="","",IF(AND('Reported Performance Table'!$E1389="Yes",OR('Reported Performance Table'!$D1389='Master List'!$B$45,'Reported Performance Table'!$D1389='Master List'!$B$46,'Reported Performance Table'!$D1389='Master List'!$B$47,'Reported Performance Table'!$D1389='Master List'!$B$49,'Reported Performance Table'!$D1389='Master List'!$B$51,'Reported Performance Table'!$D1389='Master List'!$B$115,'Reported Performance Table'!$D1389='Master List'!$B$118,'Reported Performance Table'!$D1389='Master List'!$B$142)),"LUNA_Dimming","Dimming_Capability_and_Range"))</f>
        <v/>
      </c>
    </row>
    <row r="1390" spans="1:12" x14ac:dyDescent="0.25">
      <c r="A1390" s="54">
        <v>1397</v>
      </c>
      <c r="B1390" s="55"/>
      <c r="D1390" s="21" t="e">
        <f>VLOOKUP('Reported Performance Table'!C1390,'Master List'!$B$22:$C$41,2,FALSE)</f>
        <v>#N/A</v>
      </c>
      <c r="E1390" t="e">
        <f>VLOOKUP('Reported Performance Table'!D1390,'Master List'!$B$45:$C$143,2,FALSE)</f>
        <v>#N/A</v>
      </c>
      <c r="F1390" t="e">
        <f>VLOOKUP('Reported Performance Table'!C1390,'Master List'!$B$22:$D$42,3,FALSE)</f>
        <v>#N/A</v>
      </c>
      <c r="G1390" s="100" t="e">
        <f>VLOOKUP('Reported Performance Table'!B1390,'Master List'!$B$11:$D$19,3,FALSE)</f>
        <v>#N/A</v>
      </c>
      <c r="H1390" t="e">
        <f t="shared" si="21"/>
        <v>#N/A</v>
      </c>
      <c r="I1390" t="e">
        <f>IF(VLOOKUP('Reported Performance Table'!D1390,'Master List'!$B$45:$D$143,3,FALSE)="","No",VLOOKUP('Reported Performance Table'!D1390,'Master List'!$B$45:$D$143,3,FALSE))</f>
        <v>#N/A</v>
      </c>
      <c r="J1390" s="178" t="str">
        <f>IF('Reported Performance Table'!D1390="","",
  IF('Reported Performance Table'!E1390="Yes",
   IF('Reported Performance Table'!F1390="Premium","Premium_LUNA_CCT","LUNA_CCT"),
   IF('Reported Performance Table'!B1390="Outdoor Luminaires",
    IF(OR('Reported Performance Table'!D1390="Fuel Pump Canopy Luminaires",'Reported Performance Table'!D1390="Sports Lighting"),
     IF('Reported Performance Table'!F1390="Premium","Premium_Sports_and_Fuel_Pump_CCT", "Sports_and_Fuel_Pump_CCT"),
     IF('Reported Performance Table'!F1390="Premium","Premium_Outdoor_CCT","Outdoor_CCT")),
    IF('Reported Performance Table'!F1390="Premium","Premium_CCT","Reported_CCT"))))</f>
        <v/>
      </c>
      <c r="K1390" t="str">
        <f>IF('Reported Performance Table'!D1390="","",IF(J1390="LUNA_CCT",VLOOKUP('Reported Performance Table'!D1390,'Master List'!$B$45:$E$143,4,FALSE),"Reported_BUG"))</f>
        <v/>
      </c>
      <c r="L1390" t="str">
        <f>IF('Reported Performance Table'!D1390="","",IF(AND('Reported Performance Table'!$E1390="Yes",OR('Reported Performance Table'!$D1390='Master List'!$B$45,'Reported Performance Table'!$D1390='Master List'!$B$46,'Reported Performance Table'!$D1390='Master List'!$B$47,'Reported Performance Table'!$D1390='Master List'!$B$49,'Reported Performance Table'!$D1390='Master List'!$B$51,'Reported Performance Table'!$D1390='Master List'!$B$115,'Reported Performance Table'!$D1390='Master List'!$B$118,'Reported Performance Table'!$D1390='Master List'!$B$142)),"LUNA_Dimming","Dimming_Capability_and_Range"))</f>
        <v/>
      </c>
    </row>
    <row r="1391" spans="1:12" x14ac:dyDescent="0.25">
      <c r="A1391" s="54">
        <v>1398</v>
      </c>
      <c r="B1391" s="55"/>
      <c r="D1391" s="21" t="e">
        <f>VLOOKUP('Reported Performance Table'!C1391,'Master List'!$B$22:$C$41,2,FALSE)</f>
        <v>#N/A</v>
      </c>
      <c r="E1391" t="e">
        <f>VLOOKUP('Reported Performance Table'!D1391,'Master List'!$B$45:$C$143,2,FALSE)</f>
        <v>#N/A</v>
      </c>
      <c r="F1391" t="e">
        <f>VLOOKUP('Reported Performance Table'!C1391,'Master List'!$B$22:$D$42,3,FALSE)</f>
        <v>#N/A</v>
      </c>
      <c r="G1391" s="100" t="e">
        <f>VLOOKUP('Reported Performance Table'!B1391,'Master List'!$B$11:$D$19,3,FALSE)</f>
        <v>#N/A</v>
      </c>
      <c r="H1391" t="e">
        <f t="shared" si="21"/>
        <v>#N/A</v>
      </c>
      <c r="I1391" t="e">
        <f>IF(VLOOKUP('Reported Performance Table'!D1391,'Master List'!$B$45:$D$143,3,FALSE)="","No",VLOOKUP('Reported Performance Table'!D1391,'Master List'!$B$45:$D$143,3,FALSE))</f>
        <v>#N/A</v>
      </c>
      <c r="J1391" s="178" t="str">
        <f>IF('Reported Performance Table'!D1391="","",
  IF('Reported Performance Table'!E1391="Yes",
   IF('Reported Performance Table'!F1391="Premium","Premium_LUNA_CCT","LUNA_CCT"),
   IF('Reported Performance Table'!B1391="Outdoor Luminaires",
    IF(OR('Reported Performance Table'!D1391="Fuel Pump Canopy Luminaires",'Reported Performance Table'!D1391="Sports Lighting"),
     IF('Reported Performance Table'!F1391="Premium","Premium_Sports_and_Fuel_Pump_CCT", "Sports_and_Fuel_Pump_CCT"),
     IF('Reported Performance Table'!F1391="Premium","Premium_Outdoor_CCT","Outdoor_CCT")),
    IF('Reported Performance Table'!F1391="Premium","Premium_CCT","Reported_CCT"))))</f>
        <v/>
      </c>
      <c r="K1391" t="str">
        <f>IF('Reported Performance Table'!D1391="","",IF(J1391="LUNA_CCT",VLOOKUP('Reported Performance Table'!D1391,'Master List'!$B$45:$E$143,4,FALSE),"Reported_BUG"))</f>
        <v/>
      </c>
      <c r="L1391" t="str">
        <f>IF('Reported Performance Table'!D1391="","",IF(AND('Reported Performance Table'!$E1391="Yes",OR('Reported Performance Table'!$D1391='Master List'!$B$45,'Reported Performance Table'!$D1391='Master List'!$B$46,'Reported Performance Table'!$D1391='Master List'!$B$47,'Reported Performance Table'!$D1391='Master List'!$B$49,'Reported Performance Table'!$D1391='Master List'!$B$51,'Reported Performance Table'!$D1391='Master List'!$B$115,'Reported Performance Table'!$D1391='Master List'!$B$118,'Reported Performance Table'!$D1391='Master List'!$B$142)),"LUNA_Dimming","Dimming_Capability_and_Range"))</f>
        <v/>
      </c>
    </row>
    <row r="1392" spans="1:12" x14ac:dyDescent="0.25">
      <c r="A1392" s="54">
        <v>1399</v>
      </c>
      <c r="B1392" s="55"/>
      <c r="D1392" s="21" t="e">
        <f>VLOOKUP('Reported Performance Table'!C1392,'Master List'!$B$22:$C$41,2,FALSE)</f>
        <v>#N/A</v>
      </c>
      <c r="E1392" t="e">
        <f>VLOOKUP('Reported Performance Table'!D1392,'Master List'!$B$45:$C$143,2,FALSE)</f>
        <v>#N/A</v>
      </c>
      <c r="F1392" t="e">
        <f>VLOOKUP('Reported Performance Table'!C1392,'Master List'!$B$22:$D$42,3,FALSE)</f>
        <v>#N/A</v>
      </c>
      <c r="G1392" s="100" t="e">
        <f>VLOOKUP('Reported Performance Table'!B1392,'Master List'!$B$11:$D$19,3,FALSE)</f>
        <v>#N/A</v>
      </c>
      <c r="H1392" t="e">
        <f t="shared" si="21"/>
        <v>#N/A</v>
      </c>
      <c r="I1392" t="e">
        <f>IF(VLOOKUP('Reported Performance Table'!D1392,'Master List'!$B$45:$D$143,3,FALSE)="","No",VLOOKUP('Reported Performance Table'!D1392,'Master List'!$B$45:$D$143,3,FALSE))</f>
        <v>#N/A</v>
      </c>
      <c r="J1392" s="178" t="str">
        <f>IF('Reported Performance Table'!D1392="","",
  IF('Reported Performance Table'!E1392="Yes",
   IF('Reported Performance Table'!F1392="Premium","Premium_LUNA_CCT","LUNA_CCT"),
   IF('Reported Performance Table'!B1392="Outdoor Luminaires",
    IF(OR('Reported Performance Table'!D1392="Fuel Pump Canopy Luminaires",'Reported Performance Table'!D1392="Sports Lighting"),
     IF('Reported Performance Table'!F1392="Premium","Premium_Sports_and_Fuel_Pump_CCT", "Sports_and_Fuel_Pump_CCT"),
     IF('Reported Performance Table'!F1392="Premium","Premium_Outdoor_CCT","Outdoor_CCT")),
    IF('Reported Performance Table'!F1392="Premium","Premium_CCT","Reported_CCT"))))</f>
        <v/>
      </c>
      <c r="K1392" t="str">
        <f>IF('Reported Performance Table'!D1392="","",IF(J1392="LUNA_CCT",VLOOKUP('Reported Performance Table'!D1392,'Master List'!$B$45:$E$143,4,FALSE),"Reported_BUG"))</f>
        <v/>
      </c>
      <c r="L1392" t="str">
        <f>IF('Reported Performance Table'!D1392="","",IF(AND('Reported Performance Table'!$E1392="Yes",OR('Reported Performance Table'!$D1392='Master List'!$B$45,'Reported Performance Table'!$D1392='Master List'!$B$46,'Reported Performance Table'!$D1392='Master List'!$B$47,'Reported Performance Table'!$D1392='Master List'!$B$49,'Reported Performance Table'!$D1392='Master List'!$B$51,'Reported Performance Table'!$D1392='Master List'!$B$115,'Reported Performance Table'!$D1392='Master List'!$B$118,'Reported Performance Table'!$D1392='Master List'!$B$142)),"LUNA_Dimming","Dimming_Capability_and_Range"))</f>
        <v/>
      </c>
    </row>
    <row r="1393" spans="1:12" x14ac:dyDescent="0.25">
      <c r="A1393" s="54">
        <v>1400</v>
      </c>
      <c r="B1393" s="55"/>
      <c r="D1393" s="21" t="e">
        <f>VLOOKUP('Reported Performance Table'!C1393,'Master List'!$B$22:$C$41,2,FALSE)</f>
        <v>#N/A</v>
      </c>
      <c r="E1393" t="e">
        <f>VLOOKUP('Reported Performance Table'!D1393,'Master List'!$B$45:$C$143,2,FALSE)</f>
        <v>#N/A</v>
      </c>
      <c r="F1393" t="e">
        <f>VLOOKUP('Reported Performance Table'!C1393,'Master List'!$B$22:$D$42,3,FALSE)</f>
        <v>#N/A</v>
      </c>
      <c r="G1393" s="100" t="e">
        <f>VLOOKUP('Reported Performance Table'!B1393,'Master List'!$B$11:$D$19,3,FALSE)</f>
        <v>#N/A</v>
      </c>
      <c r="H1393" t="e">
        <f t="shared" si="21"/>
        <v>#N/A</v>
      </c>
      <c r="I1393" t="e">
        <f>IF(VLOOKUP('Reported Performance Table'!D1393,'Master List'!$B$45:$D$143,3,FALSE)="","No",VLOOKUP('Reported Performance Table'!D1393,'Master List'!$B$45:$D$143,3,FALSE))</f>
        <v>#N/A</v>
      </c>
      <c r="J1393" s="178" t="str">
        <f>IF('Reported Performance Table'!D1393="","",
  IF('Reported Performance Table'!E1393="Yes",
   IF('Reported Performance Table'!F1393="Premium","Premium_LUNA_CCT","LUNA_CCT"),
   IF('Reported Performance Table'!B1393="Outdoor Luminaires",
    IF(OR('Reported Performance Table'!D1393="Fuel Pump Canopy Luminaires",'Reported Performance Table'!D1393="Sports Lighting"),
     IF('Reported Performance Table'!F1393="Premium","Premium_Sports_and_Fuel_Pump_CCT", "Sports_and_Fuel_Pump_CCT"),
     IF('Reported Performance Table'!F1393="Premium","Premium_Outdoor_CCT","Outdoor_CCT")),
    IF('Reported Performance Table'!F1393="Premium","Premium_CCT","Reported_CCT"))))</f>
        <v/>
      </c>
      <c r="K1393" t="str">
        <f>IF('Reported Performance Table'!D1393="","",IF(J1393="LUNA_CCT",VLOOKUP('Reported Performance Table'!D1393,'Master List'!$B$45:$E$143,4,FALSE),"Reported_BUG"))</f>
        <v/>
      </c>
      <c r="L1393" t="str">
        <f>IF('Reported Performance Table'!D1393="","",IF(AND('Reported Performance Table'!$E1393="Yes",OR('Reported Performance Table'!$D1393='Master List'!$B$45,'Reported Performance Table'!$D1393='Master List'!$B$46,'Reported Performance Table'!$D1393='Master List'!$B$47,'Reported Performance Table'!$D1393='Master List'!$B$49,'Reported Performance Table'!$D1393='Master List'!$B$51,'Reported Performance Table'!$D1393='Master List'!$B$115,'Reported Performance Table'!$D1393='Master List'!$B$118,'Reported Performance Table'!$D1393='Master List'!$B$142)),"LUNA_Dimming","Dimming_Capability_and_Range"))</f>
        <v/>
      </c>
    </row>
    <row r="1394" spans="1:12" x14ac:dyDescent="0.25">
      <c r="A1394" s="54">
        <v>1401</v>
      </c>
      <c r="B1394" s="55"/>
      <c r="D1394" s="21" t="e">
        <f>VLOOKUP('Reported Performance Table'!C1394,'Master List'!$B$22:$C$41,2,FALSE)</f>
        <v>#N/A</v>
      </c>
      <c r="E1394" t="e">
        <f>VLOOKUP('Reported Performance Table'!D1394,'Master List'!$B$45:$C$143,2,FALSE)</f>
        <v>#N/A</v>
      </c>
      <c r="F1394" t="e">
        <f>VLOOKUP('Reported Performance Table'!C1394,'Master List'!$B$22:$D$42,3,FALSE)</f>
        <v>#N/A</v>
      </c>
      <c r="G1394" s="100" t="e">
        <f>VLOOKUP('Reported Performance Table'!B1394,'Master List'!$B$11:$D$19,3,FALSE)</f>
        <v>#N/A</v>
      </c>
      <c r="H1394" t="e">
        <f t="shared" si="21"/>
        <v>#N/A</v>
      </c>
      <c r="I1394" t="e">
        <f>IF(VLOOKUP('Reported Performance Table'!D1394,'Master List'!$B$45:$D$143,3,FALSE)="","No",VLOOKUP('Reported Performance Table'!D1394,'Master List'!$B$45:$D$143,3,FALSE))</f>
        <v>#N/A</v>
      </c>
      <c r="J1394" s="178" t="str">
        <f>IF('Reported Performance Table'!D1394="","",
  IF('Reported Performance Table'!E1394="Yes",
   IF('Reported Performance Table'!F1394="Premium","Premium_LUNA_CCT","LUNA_CCT"),
   IF('Reported Performance Table'!B1394="Outdoor Luminaires",
    IF(OR('Reported Performance Table'!D1394="Fuel Pump Canopy Luminaires",'Reported Performance Table'!D1394="Sports Lighting"),
     IF('Reported Performance Table'!F1394="Premium","Premium_Sports_and_Fuel_Pump_CCT", "Sports_and_Fuel_Pump_CCT"),
     IF('Reported Performance Table'!F1394="Premium","Premium_Outdoor_CCT","Outdoor_CCT")),
    IF('Reported Performance Table'!F1394="Premium","Premium_CCT","Reported_CCT"))))</f>
        <v/>
      </c>
      <c r="K1394" t="str">
        <f>IF('Reported Performance Table'!D1394="","",IF(J1394="LUNA_CCT",VLOOKUP('Reported Performance Table'!D1394,'Master List'!$B$45:$E$143,4,FALSE),"Reported_BUG"))</f>
        <v/>
      </c>
      <c r="L1394" t="str">
        <f>IF('Reported Performance Table'!D1394="","",IF(AND('Reported Performance Table'!$E1394="Yes",OR('Reported Performance Table'!$D1394='Master List'!$B$45,'Reported Performance Table'!$D1394='Master List'!$B$46,'Reported Performance Table'!$D1394='Master List'!$B$47,'Reported Performance Table'!$D1394='Master List'!$B$49,'Reported Performance Table'!$D1394='Master List'!$B$51,'Reported Performance Table'!$D1394='Master List'!$B$115,'Reported Performance Table'!$D1394='Master List'!$B$118,'Reported Performance Table'!$D1394='Master List'!$B$142)),"LUNA_Dimming","Dimming_Capability_and_Range"))</f>
        <v/>
      </c>
    </row>
    <row r="1395" spans="1:12" x14ac:dyDescent="0.25">
      <c r="A1395" s="54">
        <v>1402</v>
      </c>
      <c r="B1395" s="55"/>
      <c r="D1395" s="21" t="e">
        <f>VLOOKUP('Reported Performance Table'!C1395,'Master List'!$B$22:$C$41,2,FALSE)</f>
        <v>#N/A</v>
      </c>
      <c r="E1395" t="e">
        <f>VLOOKUP('Reported Performance Table'!D1395,'Master List'!$B$45:$C$143,2,FALSE)</f>
        <v>#N/A</v>
      </c>
      <c r="F1395" t="e">
        <f>VLOOKUP('Reported Performance Table'!C1395,'Master List'!$B$22:$D$42,3,FALSE)</f>
        <v>#N/A</v>
      </c>
      <c r="G1395" s="100" t="e">
        <f>VLOOKUP('Reported Performance Table'!B1395,'Master List'!$B$11:$D$19,3,FALSE)</f>
        <v>#N/A</v>
      </c>
      <c r="H1395" t="e">
        <f t="shared" si="21"/>
        <v>#N/A</v>
      </c>
      <c r="I1395" t="e">
        <f>IF(VLOOKUP('Reported Performance Table'!D1395,'Master List'!$B$45:$D$143,3,FALSE)="","No",VLOOKUP('Reported Performance Table'!D1395,'Master List'!$B$45:$D$143,3,FALSE))</f>
        <v>#N/A</v>
      </c>
      <c r="J1395" s="178" t="str">
        <f>IF('Reported Performance Table'!D1395="","",
  IF('Reported Performance Table'!E1395="Yes",
   IF('Reported Performance Table'!F1395="Premium","Premium_LUNA_CCT","LUNA_CCT"),
   IF('Reported Performance Table'!B1395="Outdoor Luminaires",
    IF(OR('Reported Performance Table'!D1395="Fuel Pump Canopy Luminaires",'Reported Performance Table'!D1395="Sports Lighting"),
     IF('Reported Performance Table'!F1395="Premium","Premium_Sports_and_Fuel_Pump_CCT", "Sports_and_Fuel_Pump_CCT"),
     IF('Reported Performance Table'!F1395="Premium","Premium_Outdoor_CCT","Outdoor_CCT")),
    IF('Reported Performance Table'!F1395="Premium","Premium_CCT","Reported_CCT"))))</f>
        <v/>
      </c>
      <c r="K1395" t="str">
        <f>IF('Reported Performance Table'!D1395="","",IF(J1395="LUNA_CCT",VLOOKUP('Reported Performance Table'!D1395,'Master List'!$B$45:$E$143,4,FALSE),"Reported_BUG"))</f>
        <v/>
      </c>
      <c r="L1395" t="str">
        <f>IF('Reported Performance Table'!D1395="","",IF(AND('Reported Performance Table'!$E1395="Yes",OR('Reported Performance Table'!$D1395='Master List'!$B$45,'Reported Performance Table'!$D1395='Master List'!$B$46,'Reported Performance Table'!$D1395='Master List'!$B$47,'Reported Performance Table'!$D1395='Master List'!$B$49,'Reported Performance Table'!$D1395='Master List'!$B$51,'Reported Performance Table'!$D1395='Master List'!$B$115,'Reported Performance Table'!$D1395='Master List'!$B$118,'Reported Performance Table'!$D1395='Master List'!$B$142)),"LUNA_Dimming","Dimming_Capability_and_Range"))</f>
        <v/>
      </c>
    </row>
    <row r="1396" spans="1:12" x14ac:dyDescent="0.25">
      <c r="A1396" s="54">
        <v>1403</v>
      </c>
      <c r="B1396" s="55"/>
      <c r="D1396" s="21" t="e">
        <f>VLOOKUP('Reported Performance Table'!C1396,'Master List'!$B$22:$C$41,2,FALSE)</f>
        <v>#N/A</v>
      </c>
      <c r="E1396" t="e">
        <f>VLOOKUP('Reported Performance Table'!D1396,'Master List'!$B$45:$C$143,2,FALSE)</f>
        <v>#N/A</v>
      </c>
      <c r="F1396" t="e">
        <f>VLOOKUP('Reported Performance Table'!C1396,'Master List'!$B$22:$D$42,3,FALSE)</f>
        <v>#N/A</v>
      </c>
      <c r="G1396" s="100" t="e">
        <f>VLOOKUP('Reported Performance Table'!B1396,'Master List'!$B$11:$D$19,3,FALSE)</f>
        <v>#N/A</v>
      </c>
      <c r="H1396" t="e">
        <f t="shared" si="21"/>
        <v>#N/A</v>
      </c>
      <c r="I1396" t="e">
        <f>IF(VLOOKUP('Reported Performance Table'!D1396,'Master List'!$B$45:$D$143,3,FALSE)="","No",VLOOKUP('Reported Performance Table'!D1396,'Master List'!$B$45:$D$143,3,FALSE))</f>
        <v>#N/A</v>
      </c>
      <c r="J1396" s="178" t="str">
        <f>IF('Reported Performance Table'!D1396="","",
  IF('Reported Performance Table'!E1396="Yes",
   IF('Reported Performance Table'!F1396="Premium","Premium_LUNA_CCT","LUNA_CCT"),
   IF('Reported Performance Table'!B1396="Outdoor Luminaires",
    IF(OR('Reported Performance Table'!D1396="Fuel Pump Canopy Luminaires",'Reported Performance Table'!D1396="Sports Lighting"),
     IF('Reported Performance Table'!F1396="Premium","Premium_Sports_and_Fuel_Pump_CCT", "Sports_and_Fuel_Pump_CCT"),
     IF('Reported Performance Table'!F1396="Premium","Premium_Outdoor_CCT","Outdoor_CCT")),
    IF('Reported Performance Table'!F1396="Premium","Premium_CCT","Reported_CCT"))))</f>
        <v/>
      </c>
      <c r="K1396" t="str">
        <f>IF('Reported Performance Table'!D1396="","",IF(J1396="LUNA_CCT",VLOOKUP('Reported Performance Table'!D1396,'Master List'!$B$45:$E$143,4,FALSE),"Reported_BUG"))</f>
        <v/>
      </c>
      <c r="L1396" t="str">
        <f>IF('Reported Performance Table'!D1396="","",IF(AND('Reported Performance Table'!$E1396="Yes",OR('Reported Performance Table'!$D1396='Master List'!$B$45,'Reported Performance Table'!$D1396='Master List'!$B$46,'Reported Performance Table'!$D1396='Master List'!$B$47,'Reported Performance Table'!$D1396='Master List'!$B$49,'Reported Performance Table'!$D1396='Master List'!$B$51,'Reported Performance Table'!$D1396='Master List'!$B$115,'Reported Performance Table'!$D1396='Master List'!$B$118,'Reported Performance Table'!$D1396='Master List'!$B$142)),"LUNA_Dimming","Dimming_Capability_and_Range"))</f>
        <v/>
      </c>
    </row>
    <row r="1397" spans="1:12" x14ac:dyDescent="0.25">
      <c r="A1397" s="54">
        <v>1404</v>
      </c>
      <c r="B1397" s="55"/>
      <c r="D1397" s="21" t="e">
        <f>VLOOKUP('Reported Performance Table'!C1397,'Master List'!$B$22:$C$41,2,FALSE)</f>
        <v>#N/A</v>
      </c>
      <c r="E1397" t="e">
        <f>VLOOKUP('Reported Performance Table'!D1397,'Master List'!$B$45:$C$143,2,FALSE)</f>
        <v>#N/A</v>
      </c>
      <c r="F1397" t="e">
        <f>VLOOKUP('Reported Performance Table'!C1397,'Master List'!$B$22:$D$42,3,FALSE)</f>
        <v>#N/A</v>
      </c>
      <c r="G1397" s="100" t="e">
        <f>VLOOKUP('Reported Performance Table'!B1397,'Master List'!$B$11:$D$19,3,FALSE)</f>
        <v>#N/A</v>
      </c>
      <c r="H1397" t="e">
        <f t="shared" si="21"/>
        <v>#N/A</v>
      </c>
      <c r="I1397" t="e">
        <f>IF(VLOOKUP('Reported Performance Table'!D1397,'Master List'!$B$45:$D$143,3,FALSE)="","No",VLOOKUP('Reported Performance Table'!D1397,'Master List'!$B$45:$D$143,3,FALSE))</f>
        <v>#N/A</v>
      </c>
      <c r="J1397" s="178" t="str">
        <f>IF('Reported Performance Table'!D1397="","",
  IF('Reported Performance Table'!E1397="Yes",
   IF('Reported Performance Table'!F1397="Premium","Premium_LUNA_CCT","LUNA_CCT"),
   IF('Reported Performance Table'!B1397="Outdoor Luminaires",
    IF(OR('Reported Performance Table'!D1397="Fuel Pump Canopy Luminaires",'Reported Performance Table'!D1397="Sports Lighting"),
     IF('Reported Performance Table'!F1397="Premium","Premium_Sports_and_Fuel_Pump_CCT", "Sports_and_Fuel_Pump_CCT"),
     IF('Reported Performance Table'!F1397="Premium","Premium_Outdoor_CCT","Outdoor_CCT")),
    IF('Reported Performance Table'!F1397="Premium","Premium_CCT","Reported_CCT"))))</f>
        <v/>
      </c>
      <c r="K1397" t="str">
        <f>IF('Reported Performance Table'!D1397="","",IF(J1397="LUNA_CCT",VLOOKUP('Reported Performance Table'!D1397,'Master List'!$B$45:$E$143,4,FALSE),"Reported_BUG"))</f>
        <v/>
      </c>
      <c r="L1397" t="str">
        <f>IF('Reported Performance Table'!D1397="","",IF(AND('Reported Performance Table'!$E1397="Yes",OR('Reported Performance Table'!$D1397='Master List'!$B$45,'Reported Performance Table'!$D1397='Master List'!$B$46,'Reported Performance Table'!$D1397='Master List'!$B$47,'Reported Performance Table'!$D1397='Master List'!$B$49,'Reported Performance Table'!$D1397='Master List'!$B$51,'Reported Performance Table'!$D1397='Master List'!$B$115,'Reported Performance Table'!$D1397='Master List'!$B$118,'Reported Performance Table'!$D1397='Master List'!$B$142)),"LUNA_Dimming","Dimming_Capability_and_Range"))</f>
        <v/>
      </c>
    </row>
    <row r="1398" spans="1:12" x14ac:dyDescent="0.25">
      <c r="A1398" s="54">
        <v>1405</v>
      </c>
      <c r="B1398" s="55"/>
      <c r="D1398" s="21" t="e">
        <f>VLOOKUP('Reported Performance Table'!C1398,'Master List'!$B$22:$C$41,2,FALSE)</f>
        <v>#N/A</v>
      </c>
      <c r="E1398" t="e">
        <f>VLOOKUP('Reported Performance Table'!D1398,'Master List'!$B$45:$C$143,2,FALSE)</f>
        <v>#N/A</v>
      </c>
      <c r="F1398" t="e">
        <f>VLOOKUP('Reported Performance Table'!C1398,'Master List'!$B$22:$D$42,3,FALSE)</f>
        <v>#N/A</v>
      </c>
      <c r="G1398" s="100" t="e">
        <f>VLOOKUP('Reported Performance Table'!B1398,'Master List'!$B$11:$D$19,3,FALSE)</f>
        <v>#N/A</v>
      </c>
      <c r="H1398" t="e">
        <f t="shared" si="21"/>
        <v>#N/A</v>
      </c>
      <c r="I1398" t="e">
        <f>IF(VLOOKUP('Reported Performance Table'!D1398,'Master List'!$B$45:$D$143,3,FALSE)="","No",VLOOKUP('Reported Performance Table'!D1398,'Master List'!$B$45:$D$143,3,FALSE))</f>
        <v>#N/A</v>
      </c>
      <c r="J1398" s="178" t="str">
        <f>IF('Reported Performance Table'!D1398="","",
  IF('Reported Performance Table'!E1398="Yes",
   IF('Reported Performance Table'!F1398="Premium","Premium_LUNA_CCT","LUNA_CCT"),
   IF('Reported Performance Table'!B1398="Outdoor Luminaires",
    IF(OR('Reported Performance Table'!D1398="Fuel Pump Canopy Luminaires",'Reported Performance Table'!D1398="Sports Lighting"),
     IF('Reported Performance Table'!F1398="Premium","Premium_Sports_and_Fuel_Pump_CCT", "Sports_and_Fuel_Pump_CCT"),
     IF('Reported Performance Table'!F1398="Premium","Premium_Outdoor_CCT","Outdoor_CCT")),
    IF('Reported Performance Table'!F1398="Premium","Premium_CCT","Reported_CCT"))))</f>
        <v/>
      </c>
      <c r="K1398" t="str">
        <f>IF('Reported Performance Table'!D1398="","",IF(J1398="LUNA_CCT",VLOOKUP('Reported Performance Table'!D1398,'Master List'!$B$45:$E$143,4,FALSE),"Reported_BUG"))</f>
        <v/>
      </c>
      <c r="L1398" t="str">
        <f>IF('Reported Performance Table'!D1398="","",IF(AND('Reported Performance Table'!$E1398="Yes",OR('Reported Performance Table'!$D1398='Master List'!$B$45,'Reported Performance Table'!$D1398='Master List'!$B$46,'Reported Performance Table'!$D1398='Master List'!$B$47,'Reported Performance Table'!$D1398='Master List'!$B$49,'Reported Performance Table'!$D1398='Master List'!$B$51,'Reported Performance Table'!$D1398='Master List'!$B$115,'Reported Performance Table'!$D1398='Master List'!$B$118,'Reported Performance Table'!$D1398='Master List'!$B$142)),"LUNA_Dimming","Dimming_Capability_and_Range"))</f>
        <v/>
      </c>
    </row>
    <row r="1399" spans="1:12" x14ac:dyDescent="0.25">
      <c r="A1399" s="54">
        <v>1406</v>
      </c>
      <c r="B1399" s="55"/>
      <c r="D1399" s="21" t="e">
        <f>VLOOKUP('Reported Performance Table'!C1399,'Master List'!$B$22:$C$41,2,FALSE)</f>
        <v>#N/A</v>
      </c>
      <c r="E1399" t="e">
        <f>VLOOKUP('Reported Performance Table'!D1399,'Master List'!$B$45:$C$143,2,FALSE)</f>
        <v>#N/A</v>
      </c>
      <c r="F1399" t="e">
        <f>VLOOKUP('Reported Performance Table'!C1399,'Master List'!$B$22:$D$42,3,FALSE)</f>
        <v>#N/A</v>
      </c>
      <c r="G1399" s="100" t="e">
        <f>VLOOKUP('Reported Performance Table'!B1399,'Master List'!$B$11:$D$19,3,FALSE)</f>
        <v>#N/A</v>
      </c>
      <c r="H1399" t="e">
        <f t="shared" si="21"/>
        <v>#N/A</v>
      </c>
      <c r="I1399" t="e">
        <f>IF(VLOOKUP('Reported Performance Table'!D1399,'Master List'!$B$45:$D$143,3,FALSE)="","No",VLOOKUP('Reported Performance Table'!D1399,'Master List'!$B$45:$D$143,3,FALSE))</f>
        <v>#N/A</v>
      </c>
      <c r="J1399" s="178" t="str">
        <f>IF('Reported Performance Table'!D1399="","",
  IF('Reported Performance Table'!E1399="Yes",
   IF('Reported Performance Table'!F1399="Premium","Premium_LUNA_CCT","LUNA_CCT"),
   IF('Reported Performance Table'!B1399="Outdoor Luminaires",
    IF(OR('Reported Performance Table'!D1399="Fuel Pump Canopy Luminaires",'Reported Performance Table'!D1399="Sports Lighting"),
     IF('Reported Performance Table'!F1399="Premium","Premium_Sports_and_Fuel_Pump_CCT", "Sports_and_Fuel_Pump_CCT"),
     IF('Reported Performance Table'!F1399="Premium","Premium_Outdoor_CCT","Outdoor_CCT")),
    IF('Reported Performance Table'!F1399="Premium","Premium_CCT","Reported_CCT"))))</f>
        <v/>
      </c>
      <c r="K1399" t="str">
        <f>IF('Reported Performance Table'!D1399="","",IF(J1399="LUNA_CCT",VLOOKUP('Reported Performance Table'!D1399,'Master List'!$B$45:$E$143,4,FALSE),"Reported_BUG"))</f>
        <v/>
      </c>
      <c r="L1399" t="str">
        <f>IF('Reported Performance Table'!D1399="","",IF(AND('Reported Performance Table'!$E1399="Yes",OR('Reported Performance Table'!$D1399='Master List'!$B$45,'Reported Performance Table'!$D1399='Master List'!$B$46,'Reported Performance Table'!$D1399='Master List'!$B$47,'Reported Performance Table'!$D1399='Master List'!$B$49,'Reported Performance Table'!$D1399='Master List'!$B$51,'Reported Performance Table'!$D1399='Master List'!$B$115,'Reported Performance Table'!$D1399='Master List'!$B$118,'Reported Performance Table'!$D1399='Master List'!$B$142)),"LUNA_Dimming","Dimming_Capability_and_Range"))</f>
        <v/>
      </c>
    </row>
    <row r="1400" spans="1:12" x14ac:dyDescent="0.25">
      <c r="A1400" s="54">
        <v>1407</v>
      </c>
      <c r="B1400" s="55"/>
      <c r="D1400" s="21" t="e">
        <f>VLOOKUP('Reported Performance Table'!C1400,'Master List'!$B$22:$C$41,2,FALSE)</f>
        <v>#N/A</v>
      </c>
      <c r="E1400" t="e">
        <f>VLOOKUP('Reported Performance Table'!D1400,'Master List'!$B$45:$C$143,2,FALSE)</f>
        <v>#N/A</v>
      </c>
      <c r="F1400" t="e">
        <f>VLOOKUP('Reported Performance Table'!C1400,'Master List'!$B$22:$D$42,3,FALSE)</f>
        <v>#N/A</v>
      </c>
      <c r="G1400" s="100" t="e">
        <f>VLOOKUP('Reported Performance Table'!B1400,'Master List'!$B$11:$D$19,3,FALSE)</f>
        <v>#N/A</v>
      </c>
      <c r="H1400" t="e">
        <f t="shared" si="21"/>
        <v>#N/A</v>
      </c>
      <c r="I1400" t="e">
        <f>IF(VLOOKUP('Reported Performance Table'!D1400,'Master List'!$B$45:$D$143,3,FALSE)="","No",VLOOKUP('Reported Performance Table'!D1400,'Master List'!$B$45:$D$143,3,FALSE))</f>
        <v>#N/A</v>
      </c>
      <c r="J1400" s="178" t="str">
        <f>IF('Reported Performance Table'!D1400="","",
  IF('Reported Performance Table'!E1400="Yes",
   IF('Reported Performance Table'!F1400="Premium","Premium_LUNA_CCT","LUNA_CCT"),
   IF('Reported Performance Table'!B1400="Outdoor Luminaires",
    IF(OR('Reported Performance Table'!D1400="Fuel Pump Canopy Luminaires",'Reported Performance Table'!D1400="Sports Lighting"),
     IF('Reported Performance Table'!F1400="Premium","Premium_Sports_and_Fuel_Pump_CCT", "Sports_and_Fuel_Pump_CCT"),
     IF('Reported Performance Table'!F1400="Premium","Premium_Outdoor_CCT","Outdoor_CCT")),
    IF('Reported Performance Table'!F1400="Premium","Premium_CCT","Reported_CCT"))))</f>
        <v/>
      </c>
      <c r="K1400" t="str">
        <f>IF('Reported Performance Table'!D1400="","",IF(J1400="LUNA_CCT",VLOOKUP('Reported Performance Table'!D1400,'Master List'!$B$45:$E$143,4,FALSE),"Reported_BUG"))</f>
        <v/>
      </c>
      <c r="L1400" t="str">
        <f>IF('Reported Performance Table'!D1400="","",IF(AND('Reported Performance Table'!$E1400="Yes",OR('Reported Performance Table'!$D1400='Master List'!$B$45,'Reported Performance Table'!$D1400='Master List'!$B$46,'Reported Performance Table'!$D1400='Master List'!$B$47,'Reported Performance Table'!$D1400='Master List'!$B$49,'Reported Performance Table'!$D1400='Master List'!$B$51,'Reported Performance Table'!$D1400='Master List'!$B$115,'Reported Performance Table'!$D1400='Master List'!$B$118,'Reported Performance Table'!$D1400='Master List'!$B$142)),"LUNA_Dimming","Dimming_Capability_and_Range"))</f>
        <v/>
      </c>
    </row>
    <row r="1401" spans="1:12" x14ac:dyDescent="0.25">
      <c r="A1401" s="54">
        <v>1408</v>
      </c>
      <c r="B1401" s="55"/>
      <c r="D1401" s="21" t="e">
        <f>VLOOKUP('Reported Performance Table'!C1401,'Master List'!$B$22:$C$41,2,FALSE)</f>
        <v>#N/A</v>
      </c>
      <c r="E1401" t="e">
        <f>VLOOKUP('Reported Performance Table'!D1401,'Master List'!$B$45:$C$143,2,FALSE)</f>
        <v>#N/A</v>
      </c>
      <c r="F1401" t="e">
        <f>VLOOKUP('Reported Performance Table'!C1401,'Master List'!$B$22:$D$42,3,FALSE)</f>
        <v>#N/A</v>
      </c>
      <c r="G1401" s="100" t="e">
        <f>VLOOKUP('Reported Performance Table'!B1401,'Master List'!$B$11:$D$19,3,FALSE)</f>
        <v>#N/A</v>
      </c>
      <c r="H1401" t="e">
        <f t="shared" si="21"/>
        <v>#N/A</v>
      </c>
      <c r="I1401" t="e">
        <f>IF(VLOOKUP('Reported Performance Table'!D1401,'Master List'!$B$45:$D$143,3,FALSE)="","No",VLOOKUP('Reported Performance Table'!D1401,'Master List'!$B$45:$D$143,3,FALSE))</f>
        <v>#N/A</v>
      </c>
      <c r="J1401" s="178" t="str">
        <f>IF('Reported Performance Table'!D1401="","",
  IF('Reported Performance Table'!E1401="Yes",
   IF('Reported Performance Table'!F1401="Premium","Premium_LUNA_CCT","LUNA_CCT"),
   IF('Reported Performance Table'!B1401="Outdoor Luminaires",
    IF(OR('Reported Performance Table'!D1401="Fuel Pump Canopy Luminaires",'Reported Performance Table'!D1401="Sports Lighting"),
     IF('Reported Performance Table'!F1401="Premium","Premium_Sports_and_Fuel_Pump_CCT", "Sports_and_Fuel_Pump_CCT"),
     IF('Reported Performance Table'!F1401="Premium","Premium_Outdoor_CCT","Outdoor_CCT")),
    IF('Reported Performance Table'!F1401="Premium","Premium_CCT","Reported_CCT"))))</f>
        <v/>
      </c>
      <c r="K1401" t="str">
        <f>IF('Reported Performance Table'!D1401="","",IF(J1401="LUNA_CCT",VLOOKUP('Reported Performance Table'!D1401,'Master List'!$B$45:$E$143,4,FALSE),"Reported_BUG"))</f>
        <v/>
      </c>
      <c r="L1401" t="str">
        <f>IF('Reported Performance Table'!D1401="","",IF(AND('Reported Performance Table'!$E1401="Yes",OR('Reported Performance Table'!$D1401='Master List'!$B$45,'Reported Performance Table'!$D1401='Master List'!$B$46,'Reported Performance Table'!$D1401='Master List'!$B$47,'Reported Performance Table'!$D1401='Master List'!$B$49,'Reported Performance Table'!$D1401='Master List'!$B$51,'Reported Performance Table'!$D1401='Master List'!$B$115,'Reported Performance Table'!$D1401='Master List'!$B$118,'Reported Performance Table'!$D1401='Master List'!$B$142)),"LUNA_Dimming","Dimming_Capability_and_Range"))</f>
        <v/>
      </c>
    </row>
    <row r="1402" spans="1:12" x14ac:dyDescent="0.25">
      <c r="A1402" s="54">
        <v>1409</v>
      </c>
      <c r="B1402" s="55"/>
      <c r="D1402" s="21" t="e">
        <f>VLOOKUP('Reported Performance Table'!C1402,'Master List'!$B$22:$C$41,2,FALSE)</f>
        <v>#N/A</v>
      </c>
      <c r="E1402" t="e">
        <f>VLOOKUP('Reported Performance Table'!D1402,'Master List'!$B$45:$C$143,2,FALSE)</f>
        <v>#N/A</v>
      </c>
      <c r="F1402" t="e">
        <f>VLOOKUP('Reported Performance Table'!C1402,'Master List'!$B$22:$D$42,3,FALSE)</f>
        <v>#N/A</v>
      </c>
      <c r="G1402" s="100" t="e">
        <f>VLOOKUP('Reported Performance Table'!B1402,'Master List'!$B$11:$D$19,3,FALSE)</f>
        <v>#N/A</v>
      </c>
      <c r="H1402" t="e">
        <f t="shared" si="21"/>
        <v>#N/A</v>
      </c>
      <c r="I1402" t="e">
        <f>IF(VLOOKUP('Reported Performance Table'!D1402,'Master List'!$B$45:$D$143,3,FALSE)="","No",VLOOKUP('Reported Performance Table'!D1402,'Master List'!$B$45:$D$143,3,FALSE))</f>
        <v>#N/A</v>
      </c>
      <c r="J1402" s="178" t="str">
        <f>IF('Reported Performance Table'!D1402="","",
  IF('Reported Performance Table'!E1402="Yes",
   IF('Reported Performance Table'!F1402="Premium","Premium_LUNA_CCT","LUNA_CCT"),
   IF('Reported Performance Table'!B1402="Outdoor Luminaires",
    IF(OR('Reported Performance Table'!D1402="Fuel Pump Canopy Luminaires",'Reported Performance Table'!D1402="Sports Lighting"),
     IF('Reported Performance Table'!F1402="Premium","Premium_Sports_and_Fuel_Pump_CCT", "Sports_and_Fuel_Pump_CCT"),
     IF('Reported Performance Table'!F1402="Premium","Premium_Outdoor_CCT","Outdoor_CCT")),
    IF('Reported Performance Table'!F1402="Premium","Premium_CCT","Reported_CCT"))))</f>
        <v/>
      </c>
      <c r="K1402" t="str">
        <f>IF('Reported Performance Table'!D1402="","",IF(J1402="LUNA_CCT",VLOOKUP('Reported Performance Table'!D1402,'Master List'!$B$45:$E$143,4,FALSE),"Reported_BUG"))</f>
        <v/>
      </c>
      <c r="L1402" t="str">
        <f>IF('Reported Performance Table'!D1402="","",IF(AND('Reported Performance Table'!$E1402="Yes",OR('Reported Performance Table'!$D1402='Master List'!$B$45,'Reported Performance Table'!$D1402='Master List'!$B$46,'Reported Performance Table'!$D1402='Master List'!$B$47,'Reported Performance Table'!$D1402='Master List'!$B$49,'Reported Performance Table'!$D1402='Master List'!$B$51,'Reported Performance Table'!$D1402='Master List'!$B$115,'Reported Performance Table'!$D1402='Master List'!$B$118,'Reported Performance Table'!$D1402='Master List'!$B$142)),"LUNA_Dimming","Dimming_Capability_and_Range"))</f>
        <v/>
      </c>
    </row>
    <row r="1403" spans="1:12" x14ac:dyDescent="0.25">
      <c r="A1403" s="54">
        <v>1410</v>
      </c>
      <c r="B1403" s="55"/>
      <c r="D1403" s="21" t="e">
        <f>VLOOKUP('Reported Performance Table'!C1403,'Master List'!$B$22:$C$41,2,FALSE)</f>
        <v>#N/A</v>
      </c>
      <c r="E1403" t="e">
        <f>VLOOKUP('Reported Performance Table'!D1403,'Master List'!$B$45:$C$143,2,FALSE)</f>
        <v>#N/A</v>
      </c>
      <c r="F1403" t="e">
        <f>VLOOKUP('Reported Performance Table'!C1403,'Master List'!$B$22:$D$42,3,FALSE)</f>
        <v>#N/A</v>
      </c>
      <c r="G1403" s="100" t="e">
        <f>VLOOKUP('Reported Performance Table'!B1403,'Master List'!$B$11:$D$19,3,FALSE)</f>
        <v>#N/A</v>
      </c>
      <c r="H1403" t="e">
        <f t="shared" si="21"/>
        <v>#N/A</v>
      </c>
      <c r="I1403" t="e">
        <f>IF(VLOOKUP('Reported Performance Table'!D1403,'Master List'!$B$45:$D$143,3,FALSE)="","No",VLOOKUP('Reported Performance Table'!D1403,'Master List'!$B$45:$D$143,3,FALSE))</f>
        <v>#N/A</v>
      </c>
      <c r="J1403" s="178" t="str">
        <f>IF('Reported Performance Table'!D1403="","",
  IF('Reported Performance Table'!E1403="Yes",
   IF('Reported Performance Table'!F1403="Premium","Premium_LUNA_CCT","LUNA_CCT"),
   IF('Reported Performance Table'!B1403="Outdoor Luminaires",
    IF(OR('Reported Performance Table'!D1403="Fuel Pump Canopy Luminaires",'Reported Performance Table'!D1403="Sports Lighting"),
     IF('Reported Performance Table'!F1403="Premium","Premium_Sports_and_Fuel_Pump_CCT", "Sports_and_Fuel_Pump_CCT"),
     IF('Reported Performance Table'!F1403="Premium","Premium_Outdoor_CCT","Outdoor_CCT")),
    IF('Reported Performance Table'!F1403="Premium","Premium_CCT","Reported_CCT"))))</f>
        <v/>
      </c>
      <c r="K1403" t="str">
        <f>IF('Reported Performance Table'!D1403="","",IF(J1403="LUNA_CCT",VLOOKUP('Reported Performance Table'!D1403,'Master List'!$B$45:$E$143,4,FALSE),"Reported_BUG"))</f>
        <v/>
      </c>
      <c r="L1403" t="str">
        <f>IF('Reported Performance Table'!D1403="","",IF(AND('Reported Performance Table'!$E1403="Yes",OR('Reported Performance Table'!$D1403='Master List'!$B$45,'Reported Performance Table'!$D1403='Master List'!$B$46,'Reported Performance Table'!$D1403='Master List'!$B$47,'Reported Performance Table'!$D1403='Master List'!$B$49,'Reported Performance Table'!$D1403='Master List'!$B$51,'Reported Performance Table'!$D1403='Master List'!$B$115,'Reported Performance Table'!$D1403='Master List'!$B$118,'Reported Performance Table'!$D1403='Master List'!$B$142)),"LUNA_Dimming","Dimming_Capability_and_Range"))</f>
        <v/>
      </c>
    </row>
    <row r="1404" spans="1:12" x14ac:dyDescent="0.25">
      <c r="A1404" s="54">
        <v>1411</v>
      </c>
      <c r="B1404" s="55"/>
      <c r="D1404" s="21" t="e">
        <f>VLOOKUP('Reported Performance Table'!C1404,'Master List'!$B$22:$C$41,2,FALSE)</f>
        <v>#N/A</v>
      </c>
      <c r="E1404" t="e">
        <f>VLOOKUP('Reported Performance Table'!D1404,'Master List'!$B$45:$C$143,2,FALSE)</f>
        <v>#N/A</v>
      </c>
      <c r="F1404" t="e">
        <f>VLOOKUP('Reported Performance Table'!C1404,'Master List'!$B$22:$D$42,3,FALSE)</f>
        <v>#N/A</v>
      </c>
      <c r="G1404" s="100" t="e">
        <f>VLOOKUP('Reported Performance Table'!B1404,'Master List'!$B$11:$D$19,3,FALSE)</f>
        <v>#N/A</v>
      </c>
      <c r="H1404" t="e">
        <f t="shared" si="21"/>
        <v>#N/A</v>
      </c>
      <c r="I1404" t="e">
        <f>IF(VLOOKUP('Reported Performance Table'!D1404,'Master List'!$B$45:$D$143,3,FALSE)="","No",VLOOKUP('Reported Performance Table'!D1404,'Master List'!$B$45:$D$143,3,FALSE))</f>
        <v>#N/A</v>
      </c>
      <c r="J1404" s="178" t="str">
        <f>IF('Reported Performance Table'!D1404="","",
  IF('Reported Performance Table'!E1404="Yes",
   IF('Reported Performance Table'!F1404="Premium","Premium_LUNA_CCT","LUNA_CCT"),
   IF('Reported Performance Table'!B1404="Outdoor Luminaires",
    IF(OR('Reported Performance Table'!D1404="Fuel Pump Canopy Luminaires",'Reported Performance Table'!D1404="Sports Lighting"),
     IF('Reported Performance Table'!F1404="Premium","Premium_Sports_and_Fuel_Pump_CCT", "Sports_and_Fuel_Pump_CCT"),
     IF('Reported Performance Table'!F1404="Premium","Premium_Outdoor_CCT","Outdoor_CCT")),
    IF('Reported Performance Table'!F1404="Premium","Premium_CCT","Reported_CCT"))))</f>
        <v/>
      </c>
      <c r="K1404" t="str">
        <f>IF('Reported Performance Table'!D1404="","",IF(J1404="LUNA_CCT",VLOOKUP('Reported Performance Table'!D1404,'Master List'!$B$45:$E$143,4,FALSE),"Reported_BUG"))</f>
        <v/>
      </c>
      <c r="L1404" t="str">
        <f>IF('Reported Performance Table'!D1404="","",IF(AND('Reported Performance Table'!$E1404="Yes",OR('Reported Performance Table'!$D1404='Master List'!$B$45,'Reported Performance Table'!$D1404='Master List'!$B$46,'Reported Performance Table'!$D1404='Master List'!$B$47,'Reported Performance Table'!$D1404='Master List'!$B$49,'Reported Performance Table'!$D1404='Master List'!$B$51,'Reported Performance Table'!$D1404='Master List'!$B$115,'Reported Performance Table'!$D1404='Master List'!$B$118,'Reported Performance Table'!$D1404='Master List'!$B$142)),"LUNA_Dimming","Dimming_Capability_and_Range"))</f>
        <v/>
      </c>
    </row>
    <row r="1405" spans="1:12" x14ac:dyDescent="0.25">
      <c r="A1405" s="54">
        <v>1412</v>
      </c>
      <c r="B1405" s="55"/>
      <c r="D1405" s="21" t="e">
        <f>VLOOKUP('Reported Performance Table'!C1405,'Master List'!$B$22:$C$41,2,FALSE)</f>
        <v>#N/A</v>
      </c>
      <c r="E1405" t="e">
        <f>VLOOKUP('Reported Performance Table'!D1405,'Master List'!$B$45:$C$143,2,FALSE)</f>
        <v>#N/A</v>
      </c>
      <c r="F1405" t="e">
        <f>VLOOKUP('Reported Performance Table'!C1405,'Master List'!$B$22:$D$42,3,FALSE)</f>
        <v>#N/A</v>
      </c>
      <c r="G1405" s="100" t="e">
        <f>VLOOKUP('Reported Performance Table'!B1405,'Master List'!$B$11:$D$19,3,FALSE)</f>
        <v>#N/A</v>
      </c>
      <c r="H1405" t="e">
        <f t="shared" si="21"/>
        <v>#N/A</v>
      </c>
      <c r="I1405" t="e">
        <f>IF(VLOOKUP('Reported Performance Table'!D1405,'Master List'!$B$45:$D$143,3,FALSE)="","No",VLOOKUP('Reported Performance Table'!D1405,'Master List'!$B$45:$D$143,3,FALSE))</f>
        <v>#N/A</v>
      </c>
      <c r="J1405" s="178" t="str">
        <f>IF('Reported Performance Table'!D1405="","",
  IF('Reported Performance Table'!E1405="Yes",
   IF('Reported Performance Table'!F1405="Premium","Premium_LUNA_CCT","LUNA_CCT"),
   IF('Reported Performance Table'!B1405="Outdoor Luminaires",
    IF(OR('Reported Performance Table'!D1405="Fuel Pump Canopy Luminaires",'Reported Performance Table'!D1405="Sports Lighting"),
     IF('Reported Performance Table'!F1405="Premium","Premium_Sports_and_Fuel_Pump_CCT", "Sports_and_Fuel_Pump_CCT"),
     IF('Reported Performance Table'!F1405="Premium","Premium_Outdoor_CCT","Outdoor_CCT")),
    IF('Reported Performance Table'!F1405="Premium","Premium_CCT","Reported_CCT"))))</f>
        <v/>
      </c>
      <c r="K1405" t="str">
        <f>IF('Reported Performance Table'!D1405="","",IF(J1405="LUNA_CCT",VLOOKUP('Reported Performance Table'!D1405,'Master List'!$B$45:$E$143,4,FALSE),"Reported_BUG"))</f>
        <v/>
      </c>
      <c r="L1405" t="str">
        <f>IF('Reported Performance Table'!D1405="","",IF(AND('Reported Performance Table'!$E1405="Yes",OR('Reported Performance Table'!$D1405='Master List'!$B$45,'Reported Performance Table'!$D1405='Master List'!$B$46,'Reported Performance Table'!$D1405='Master List'!$B$47,'Reported Performance Table'!$D1405='Master List'!$B$49,'Reported Performance Table'!$D1405='Master List'!$B$51,'Reported Performance Table'!$D1405='Master List'!$B$115,'Reported Performance Table'!$D1405='Master List'!$B$118,'Reported Performance Table'!$D1405='Master List'!$B$142)),"LUNA_Dimming","Dimming_Capability_and_Range"))</f>
        <v/>
      </c>
    </row>
    <row r="1406" spans="1:12" x14ac:dyDescent="0.25">
      <c r="A1406" s="54">
        <v>1413</v>
      </c>
      <c r="B1406" s="55"/>
      <c r="D1406" s="21" t="e">
        <f>VLOOKUP('Reported Performance Table'!C1406,'Master List'!$B$22:$C$41,2,FALSE)</f>
        <v>#N/A</v>
      </c>
      <c r="E1406" t="e">
        <f>VLOOKUP('Reported Performance Table'!D1406,'Master List'!$B$45:$C$143,2,FALSE)</f>
        <v>#N/A</v>
      </c>
      <c r="F1406" t="e">
        <f>VLOOKUP('Reported Performance Table'!C1406,'Master List'!$B$22:$D$42,3,FALSE)</f>
        <v>#N/A</v>
      </c>
      <c r="G1406" s="100" t="e">
        <f>VLOOKUP('Reported Performance Table'!B1406,'Master List'!$B$11:$D$19,3,FALSE)</f>
        <v>#N/A</v>
      </c>
      <c r="H1406" t="e">
        <f t="shared" si="21"/>
        <v>#N/A</v>
      </c>
      <c r="I1406" t="e">
        <f>IF(VLOOKUP('Reported Performance Table'!D1406,'Master List'!$B$45:$D$143,3,FALSE)="","No",VLOOKUP('Reported Performance Table'!D1406,'Master List'!$B$45:$D$143,3,FALSE))</f>
        <v>#N/A</v>
      </c>
      <c r="J1406" s="178" t="str">
        <f>IF('Reported Performance Table'!D1406="","",
  IF('Reported Performance Table'!E1406="Yes",
   IF('Reported Performance Table'!F1406="Premium","Premium_LUNA_CCT","LUNA_CCT"),
   IF('Reported Performance Table'!B1406="Outdoor Luminaires",
    IF(OR('Reported Performance Table'!D1406="Fuel Pump Canopy Luminaires",'Reported Performance Table'!D1406="Sports Lighting"),
     IF('Reported Performance Table'!F1406="Premium","Premium_Sports_and_Fuel_Pump_CCT", "Sports_and_Fuel_Pump_CCT"),
     IF('Reported Performance Table'!F1406="Premium","Premium_Outdoor_CCT","Outdoor_CCT")),
    IF('Reported Performance Table'!F1406="Premium","Premium_CCT","Reported_CCT"))))</f>
        <v/>
      </c>
      <c r="K1406" t="str">
        <f>IF('Reported Performance Table'!D1406="","",IF(J1406="LUNA_CCT",VLOOKUP('Reported Performance Table'!D1406,'Master List'!$B$45:$E$143,4,FALSE),"Reported_BUG"))</f>
        <v/>
      </c>
      <c r="L1406" t="str">
        <f>IF('Reported Performance Table'!D1406="","",IF(AND('Reported Performance Table'!$E1406="Yes",OR('Reported Performance Table'!$D1406='Master List'!$B$45,'Reported Performance Table'!$D1406='Master List'!$B$46,'Reported Performance Table'!$D1406='Master List'!$B$47,'Reported Performance Table'!$D1406='Master List'!$B$49,'Reported Performance Table'!$D1406='Master List'!$B$51,'Reported Performance Table'!$D1406='Master List'!$B$115,'Reported Performance Table'!$D1406='Master List'!$B$118,'Reported Performance Table'!$D1406='Master List'!$B$142)),"LUNA_Dimming","Dimming_Capability_and_Range"))</f>
        <v/>
      </c>
    </row>
    <row r="1407" spans="1:12" x14ac:dyDescent="0.25">
      <c r="A1407" s="54">
        <v>1414</v>
      </c>
      <c r="B1407" s="55"/>
      <c r="D1407" s="21" t="e">
        <f>VLOOKUP('Reported Performance Table'!C1407,'Master List'!$B$22:$C$41,2,FALSE)</f>
        <v>#N/A</v>
      </c>
      <c r="E1407" t="e">
        <f>VLOOKUP('Reported Performance Table'!D1407,'Master List'!$B$45:$C$143,2,FALSE)</f>
        <v>#N/A</v>
      </c>
      <c r="F1407" t="e">
        <f>VLOOKUP('Reported Performance Table'!C1407,'Master List'!$B$22:$D$42,3,FALSE)</f>
        <v>#N/A</v>
      </c>
      <c r="G1407" s="100" t="e">
        <f>VLOOKUP('Reported Performance Table'!B1407,'Master List'!$B$11:$D$19,3,FALSE)</f>
        <v>#N/A</v>
      </c>
      <c r="H1407" t="e">
        <f t="shared" si="21"/>
        <v>#N/A</v>
      </c>
      <c r="I1407" t="e">
        <f>IF(VLOOKUP('Reported Performance Table'!D1407,'Master List'!$B$45:$D$143,3,FALSE)="","No",VLOOKUP('Reported Performance Table'!D1407,'Master List'!$B$45:$D$143,3,FALSE))</f>
        <v>#N/A</v>
      </c>
      <c r="J1407" s="178" t="str">
        <f>IF('Reported Performance Table'!D1407="","",
  IF('Reported Performance Table'!E1407="Yes",
   IF('Reported Performance Table'!F1407="Premium","Premium_LUNA_CCT","LUNA_CCT"),
   IF('Reported Performance Table'!B1407="Outdoor Luminaires",
    IF(OR('Reported Performance Table'!D1407="Fuel Pump Canopy Luminaires",'Reported Performance Table'!D1407="Sports Lighting"),
     IF('Reported Performance Table'!F1407="Premium","Premium_Sports_and_Fuel_Pump_CCT", "Sports_and_Fuel_Pump_CCT"),
     IF('Reported Performance Table'!F1407="Premium","Premium_Outdoor_CCT","Outdoor_CCT")),
    IF('Reported Performance Table'!F1407="Premium","Premium_CCT","Reported_CCT"))))</f>
        <v/>
      </c>
      <c r="K1407" t="str">
        <f>IF('Reported Performance Table'!D1407="","",IF(J1407="LUNA_CCT",VLOOKUP('Reported Performance Table'!D1407,'Master List'!$B$45:$E$143,4,FALSE),"Reported_BUG"))</f>
        <v/>
      </c>
      <c r="L1407" t="str">
        <f>IF('Reported Performance Table'!D1407="","",IF(AND('Reported Performance Table'!$E1407="Yes",OR('Reported Performance Table'!$D1407='Master List'!$B$45,'Reported Performance Table'!$D1407='Master List'!$B$46,'Reported Performance Table'!$D1407='Master List'!$B$47,'Reported Performance Table'!$D1407='Master List'!$B$49,'Reported Performance Table'!$D1407='Master List'!$B$51,'Reported Performance Table'!$D1407='Master List'!$B$115,'Reported Performance Table'!$D1407='Master List'!$B$118,'Reported Performance Table'!$D1407='Master List'!$B$142)),"LUNA_Dimming","Dimming_Capability_and_Range"))</f>
        <v/>
      </c>
    </row>
    <row r="1408" spans="1:12" x14ac:dyDescent="0.25">
      <c r="A1408" s="54">
        <v>1415</v>
      </c>
      <c r="B1408" s="55"/>
      <c r="D1408" s="21" t="e">
        <f>VLOOKUP('Reported Performance Table'!C1408,'Master List'!$B$22:$C$41,2,FALSE)</f>
        <v>#N/A</v>
      </c>
      <c r="E1408" t="e">
        <f>VLOOKUP('Reported Performance Table'!D1408,'Master List'!$B$45:$C$143,2,FALSE)</f>
        <v>#N/A</v>
      </c>
      <c r="F1408" t="e">
        <f>VLOOKUP('Reported Performance Table'!C1408,'Master List'!$B$22:$D$42,3,FALSE)</f>
        <v>#N/A</v>
      </c>
      <c r="G1408" s="100" t="e">
        <f>VLOOKUP('Reported Performance Table'!B1408,'Master List'!$B$11:$D$19,3,FALSE)</f>
        <v>#N/A</v>
      </c>
      <c r="H1408" t="e">
        <f t="shared" si="21"/>
        <v>#N/A</v>
      </c>
      <c r="I1408" t="e">
        <f>IF(VLOOKUP('Reported Performance Table'!D1408,'Master List'!$B$45:$D$143,3,FALSE)="","No",VLOOKUP('Reported Performance Table'!D1408,'Master List'!$B$45:$D$143,3,FALSE))</f>
        <v>#N/A</v>
      </c>
      <c r="J1408" s="178" t="str">
        <f>IF('Reported Performance Table'!D1408="","",
  IF('Reported Performance Table'!E1408="Yes",
   IF('Reported Performance Table'!F1408="Premium","Premium_LUNA_CCT","LUNA_CCT"),
   IF('Reported Performance Table'!B1408="Outdoor Luminaires",
    IF(OR('Reported Performance Table'!D1408="Fuel Pump Canopy Luminaires",'Reported Performance Table'!D1408="Sports Lighting"),
     IF('Reported Performance Table'!F1408="Premium","Premium_Sports_and_Fuel_Pump_CCT", "Sports_and_Fuel_Pump_CCT"),
     IF('Reported Performance Table'!F1408="Premium","Premium_Outdoor_CCT","Outdoor_CCT")),
    IF('Reported Performance Table'!F1408="Premium","Premium_CCT","Reported_CCT"))))</f>
        <v/>
      </c>
      <c r="K1408" t="str">
        <f>IF('Reported Performance Table'!D1408="","",IF(J1408="LUNA_CCT",VLOOKUP('Reported Performance Table'!D1408,'Master List'!$B$45:$E$143,4,FALSE),"Reported_BUG"))</f>
        <v/>
      </c>
      <c r="L1408" t="str">
        <f>IF('Reported Performance Table'!D1408="","",IF(AND('Reported Performance Table'!$E1408="Yes",OR('Reported Performance Table'!$D1408='Master List'!$B$45,'Reported Performance Table'!$D1408='Master List'!$B$46,'Reported Performance Table'!$D1408='Master List'!$B$47,'Reported Performance Table'!$D1408='Master List'!$B$49,'Reported Performance Table'!$D1408='Master List'!$B$51,'Reported Performance Table'!$D1408='Master List'!$B$115,'Reported Performance Table'!$D1408='Master List'!$B$118,'Reported Performance Table'!$D1408='Master List'!$B$142)),"LUNA_Dimming","Dimming_Capability_and_Range"))</f>
        <v/>
      </c>
    </row>
    <row r="1409" spans="1:12" x14ac:dyDescent="0.25">
      <c r="A1409" s="54">
        <v>1416</v>
      </c>
      <c r="B1409" s="55"/>
      <c r="D1409" s="21" t="e">
        <f>VLOOKUP('Reported Performance Table'!C1409,'Master List'!$B$22:$C$41,2,FALSE)</f>
        <v>#N/A</v>
      </c>
      <c r="E1409" t="e">
        <f>VLOOKUP('Reported Performance Table'!D1409,'Master List'!$B$45:$C$143,2,FALSE)</f>
        <v>#N/A</v>
      </c>
      <c r="F1409" t="e">
        <f>VLOOKUP('Reported Performance Table'!C1409,'Master List'!$B$22:$D$42,3,FALSE)</f>
        <v>#N/A</v>
      </c>
      <c r="G1409" s="100" t="e">
        <f>VLOOKUP('Reported Performance Table'!B1409,'Master List'!$B$11:$D$19,3,FALSE)</f>
        <v>#N/A</v>
      </c>
      <c r="H1409" t="e">
        <f t="shared" si="21"/>
        <v>#N/A</v>
      </c>
      <c r="I1409" t="e">
        <f>IF(VLOOKUP('Reported Performance Table'!D1409,'Master List'!$B$45:$D$143,3,FALSE)="","No",VLOOKUP('Reported Performance Table'!D1409,'Master List'!$B$45:$D$143,3,FALSE))</f>
        <v>#N/A</v>
      </c>
      <c r="J1409" s="178" t="str">
        <f>IF('Reported Performance Table'!D1409="","",
  IF('Reported Performance Table'!E1409="Yes",
   IF('Reported Performance Table'!F1409="Premium","Premium_LUNA_CCT","LUNA_CCT"),
   IF('Reported Performance Table'!B1409="Outdoor Luminaires",
    IF(OR('Reported Performance Table'!D1409="Fuel Pump Canopy Luminaires",'Reported Performance Table'!D1409="Sports Lighting"),
     IF('Reported Performance Table'!F1409="Premium","Premium_Sports_and_Fuel_Pump_CCT", "Sports_and_Fuel_Pump_CCT"),
     IF('Reported Performance Table'!F1409="Premium","Premium_Outdoor_CCT","Outdoor_CCT")),
    IF('Reported Performance Table'!F1409="Premium","Premium_CCT","Reported_CCT"))))</f>
        <v/>
      </c>
      <c r="K1409" t="str">
        <f>IF('Reported Performance Table'!D1409="","",IF(J1409="LUNA_CCT",VLOOKUP('Reported Performance Table'!D1409,'Master List'!$B$45:$E$143,4,FALSE),"Reported_BUG"))</f>
        <v/>
      </c>
      <c r="L1409" t="str">
        <f>IF('Reported Performance Table'!D1409="","",IF(AND('Reported Performance Table'!$E1409="Yes",OR('Reported Performance Table'!$D1409='Master List'!$B$45,'Reported Performance Table'!$D1409='Master List'!$B$46,'Reported Performance Table'!$D1409='Master List'!$B$47,'Reported Performance Table'!$D1409='Master List'!$B$49,'Reported Performance Table'!$D1409='Master List'!$B$51,'Reported Performance Table'!$D1409='Master List'!$B$115,'Reported Performance Table'!$D1409='Master List'!$B$118,'Reported Performance Table'!$D1409='Master List'!$B$142)),"LUNA_Dimming","Dimming_Capability_and_Range"))</f>
        <v/>
      </c>
    </row>
    <row r="1410" spans="1:12" x14ac:dyDescent="0.25">
      <c r="A1410" s="54">
        <v>1417</v>
      </c>
      <c r="B1410" s="55"/>
      <c r="D1410" s="21" t="e">
        <f>VLOOKUP('Reported Performance Table'!C1410,'Master List'!$B$22:$C$41,2,FALSE)</f>
        <v>#N/A</v>
      </c>
      <c r="E1410" t="e">
        <f>VLOOKUP('Reported Performance Table'!D1410,'Master List'!$B$45:$C$143,2,FALSE)</f>
        <v>#N/A</v>
      </c>
      <c r="F1410" t="e">
        <f>VLOOKUP('Reported Performance Table'!C1410,'Master List'!$B$22:$D$42,3,FALSE)</f>
        <v>#N/A</v>
      </c>
      <c r="G1410" s="100" t="e">
        <f>VLOOKUP('Reported Performance Table'!B1410,'Master List'!$B$11:$D$19,3,FALSE)</f>
        <v>#N/A</v>
      </c>
      <c r="H1410" t="e">
        <f t="shared" si="21"/>
        <v>#N/A</v>
      </c>
      <c r="I1410" t="e">
        <f>IF(VLOOKUP('Reported Performance Table'!D1410,'Master List'!$B$45:$D$143,3,FALSE)="","No",VLOOKUP('Reported Performance Table'!D1410,'Master List'!$B$45:$D$143,3,FALSE))</f>
        <v>#N/A</v>
      </c>
      <c r="J1410" s="178" t="str">
        <f>IF('Reported Performance Table'!D1410="","",
  IF('Reported Performance Table'!E1410="Yes",
   IF('Reported Performance Table'!F1410="Premium","Premium_LUNA_CCT","LUNA_CCT"),
   IF('Reported Performance Table'!B1410="Outdoor Luminaires",
    IF(OR('Reported Performance Table'!D1410="Fuel Pump Canopy Luminaires",'Reported Performance Table'!D1410="Sports Lighting"),
     IF('Reported Performance Table'!F1410="Premium","Premium_Sports_and_Fuel_Pump_CCT", "Sports_and_Fuel_Pump_CCT"),
     IF('Reported Performance Table'!F1410="Premium","Premium_Outdoor_CCT","Outdoor_CCT")),
    IF('Reported Performance Table'!F1410="Premium","Premium_CCT","Reported_CCT"))))</f>
        <v/>
      </c>
      <c r="K1410" t="str">
        <f>IF('Reported Performance Table'!D1410="","",IF(J1410="LUNA_CCT",VLOOKUP('Reported Performance Table'!D1410,'Master List'!$B$45:$E$143,4,FALSE),"Reported_BUG"))</f>
        <v/>
      </c>
      <c r="L1410" t="str">
        <f>IF('Reported Performance Table'!D1410="","",IF(AND('Reported Performance Table'!$E1410="Yes",OR('Reported Performance Table'!$D1410='Master List'!$B$45,'Reported Performance Table'!$D1410='Master List'!$B$46,'Reported Performance Table'!$D1410='Master List'!$B$47,'Reported Performance Table'!$D1410='Master List'!$B$49,'Reported Performance Table'!$D1410='Master List'!$B$51,'Reported Performance Table'!$D1410='Master List'!$B$115,'Reported Performance Table'!$D1410='Master List'!$B$118,'Reported Performance Table'!$D1410='Master List'!$B$142)),"LUNA_Dimming","Dimming_Capability_and_Range"))</f>
        <v/>
      </c>
    </row>
    <row r="1411" spans="1:12" x14ac:dyDescent="0.25">
      <c r="A1411" s="54">
        <v>1418</v>
      </c>
      <c r="B1411" s="55"/>
      <c r="D1411" s="21" t="e">
        <f>VLOOKUP('Reported Performance Table'!C1411,'Master List'!$B$22:$C$41,2,FALSE)</f>
        <v>#N/A</v>
      </c>
      <c r="E1411" t="e">
        <f>VLOOKUP('Reported Performance Table'!D1411,'Master List'!$B$45:$C$143,2,FALSE)</f>
        <v>#N/A</v>
      </c>
      <c r="F1411" t="e">
        <f>VLOOKUP('Reported Performance Table'!C1411,'Master List'!$B$22:$D$42,3,FALSE)</f>
        <v>#N/A</v>
      </c>
      <c r="G1411" s="100" t="e">
        <f>VLOOKUP('Reported Performance Table'!B1411,'Master List'!$B$11:$D$19,3,FALSE)</f>
        <v>#N/A</v>
      </c>
      <c r="H1411" t="e">
        <f t="shared" si="21"/>
        <v>#N/A</v>
      </c>
      <c r="I1411" t="e">
        <f>IF(VLOOKUP('Reported Performance Table'!D1411,'Master List'!$B$45:$D$143,3,FALSE)="","No",VLOOKUP('Reported Performance Table'!D1411,'Master List'!$B$45:$D$143,3,FALSE))</f>
        <v>#N/A</v>
      </c>
      <c r="J1411" s="178" t="str">
        <f>IF('Reported Performance Table'!D1411="","",
  IF('Reported Performance Table'!E1411="Yes",
   IF('Reported Performance Table'!F1411="Premium","Premium_LUNA_CCT","LUNA_CCT"),
   IF('Reported Performance Table'!B1411="Outdoor Luminaires",
    IF(OR('Reported Performance Table'!D1411="Fuel Pump Canopy Luminaires",'Reported Performance Table'!D1411="Sports Lighting"),
     IF('Reported Performance Table'!F1411="Premium","Premium_Sports_and_Fuel_Pump_CCT", "Sports_and_Fuel_Pump_CCT"),
     IF('Reported Performance Table'!F1411="Premium","Premium_Outdoor_CCT","Outdoor_CCT")),
    IF('Reported Performance Table'!F1411="Premium","Premium_CCT","Reported_CCT"))))</f>
        <v/>
      </c>
      <c r="K1411" t="str">
        <f>IF('Reported Performance Table'!D1411="","",IF(J1411="LUNA_CCT",VLOOKUP('Reported Performance Table'!D1411,'Master List'!$B$45:$E$143,4,FALSE),"Reported_BUG"))</f>
        <v/>
      </c>
      <c r="L1411" t="str">
        <f>IF('Reported Performance Table'!D1411="","",IF(AND('Reported Performance Table'!$E1411="Yes",OR('Reported Performance Table'!$D1411='Master List'!$B$45,'Reported Performance Table'!$D1411='Master List'!$B$46,'Reported Performance Table'!$D1411='Master List'!$B$47,'Reported Performance Table'!$D1411='Master List'!$B$49,'Reported Performance Table'!$D1411='Master List'!$B$51,'Reported Performance Table'!$D1411='Master List'!$B$115,'Reported Performance Table'!$D1411='Master List'!$B$118,'Reported Performance Table'!$D1411='Master List'!$B$142)),"LUNA_Dimming","Dimming_Capability_and_Range"))</f>
        <v/>
      </c>
    </row>
    <row r="1412" spans="1:12" x14ac:dyDescent="0.25">
      <c r="A1412" s="54">
        <v>1419</v>
      </c>
      <c r="B1412" s="55"/>
      <c r="D1412" s="21" t="e">
        <f>VLOOKUP('Reported Performance Table'!C1412,'Master List'!$B$22:$C$41,2,FALSE)</f>
        <v>#N/A</v>
      </c>
      <c r="E1412" t="e">
        <f>VLOOKUP('Reported Performance Table'!D1412,'Master List'!$B$45:$C$143,2,FALSE)</f>
        <v>#N/A</v>
      </c>
      <c r="F1412" t="e">
        <f>VLOOKUP('Reported Performance Table'!C1412,'Master List'!$B$22:$D$42,3,FALSE)</f>
        <v>#N/A</v>
      </c>
      <c r="G1412" s="100" t="e">
        <f>VLOOKUP('Reported Performance Table'!B1412,'Master List'!$B$11:$D$19,3,FALSE)</f>
        <v>#N/A</v>
      </c>
      <c r="H1412" t="e">
        <f t="shared" si="21"/>
        <v>#N/A</v>
      </c>
      <c r="I1412" t="e">
        <f>IF(VLOOKUP('Reported Performance Table'!D1412,'Master List'!$B$45:$D$143,3,FALSE)="","No",VLOOKUP('Reported Performance Table'!D1412,'Master List'!$B$45:$D$143,3,FALSE))</f>
        <v>#N/A</v>
      </c>
      <c r="J1412" s="178" t="str">
        <f>IF('Reported Performance Table'!D1412="","",
  IF('Reported Performance Table'!E1412="Yes",
   IF('Reported Performance Table'!F1412="Premium","Premium_LUNA_CCT","LUNA_CCT"),
   IF('Reported Performance Table'!B1412="Outdoor Luminaires",
    IF(OR('Reported Performance Table'!D1412="Fuel Pump Canopy Luminaires",'Reported Performance Table'!D1412="Sports Lighting"),
     IF('Reported Performance Table'!F1412="Premium","Premium_Sports_and_Fuel_Pump_CCT", "Sports_and_Fuel_Pump_CCT"),
     IF('Reported Performance Table'!F1412="Premium","Premium_Outdoor_CCT","Outdoor_CCT")),
    IF('Reported Performance Table'!F1412="Premium","Premium_CCT","Reported_CCT"))))</f>
        <v/>
      </c>
      <c r="K1412" t="str">
        <f>IF('Reported Performance Table'!D1412="","",IF(J1412="LUNA_CCT",VLOOKUP('Reported Performance Table'!D1412,'Master List'!$B$45:$E$143,4,FALSE),"Reported_BUG"))</f>
        <v/>
      </c>
      <c r="L1412" t="str">
        <f>IF('Reported Performance Table'!D1412="","",IF(AND('Reported Performance Table'!$E1412="Yes",OR('Reported Performance Table'!$D1412='Master List'!$B$45,'Reported Performance Table'!$D1412='Master List'!$B$46,'Reported Performance Table'!$D1412='Master List'!$B$47,'Reported Performance Table'!$D1412='Master List'!$B$49,'Reported Performance Table'!$D1412='Master List'!$B$51,'Reported Performance Table'!$D1412='Master List'!$B$115,'Reported Performance Table'!$D1412='Master List'!$B$118,'Reported Performance Table'!$D1412='Master List'!$B$142)),"LUNA_Dimming","Dimming_Capability_and_Range"))</f>
        <v/>
      </c>
    </row>
    <row r="1413" spans="1:12" x14ac:dyDescent="0.25">
      <c r="A1413" s="54">
        <v>1420</v>
      </c>
      <c r="B1413" s="55"/>
      <c r="D1413" s="21" t="e">
        <f>VLOOKUP('Reported Performance Table'!C1413,'Master List'!$B$22:$C$41,2,FALSE)</f>
        <v>#N/A</v>
      </c>
      <c r="E1413" t="e">
        <f>VLOOKUP('Reported Performance Table'!D1413,'Master List'!$B$45:$C$143,2,FALSE)</f>
        <v>#N/A</v>
      </c>
      <c r="F1413" t="e">
        <f>VLOOKUP('Reported Performance Table'!C1413,'Master List'!$B$22:$D$42,3,FALSE)</f>
        <v>#N/A</v>
      </c>
      <c r="G1413" s="100" t="e">
        <f>VLOOKUP('Reported Performance Table'!B1413,'Master List'!$B$11:$D$19,3,FALSE)</f>
        <v>#N/A</v>
      </c>
      <c r="H1413" t="e">
        <f t="shared" si="21"/>
        <v>#N/A</v>
      </c>
      <c r="I1413" t="e">
        <f>IF(VLOOKUP('Reported Performance Table'!D1413,'Master List'!$B$45:$D$143,3,FALSE)="","No",VLOOKUP('Reported Performance Table'!D1413,'Master List'!$B$45:$D$143,3,FALSE))</f>
        <v>#N/A</v>
      </c>
      <c r="J1413" s="178" t="str">
        <f>IF('Reported Performance Table'!D1413="","",
  IF('Reported Performance Table'!E1413="Yes",
   IF('Reported Performance Table'!F1413="Premium","Premium_LUNA_CCT","LUNA_CCT"),
   IF('Reported Performance Table'!B1413="Outdoor Luminaires",
    IF(OR('Reported Performance Table'!D1413="Fuel Pump Canopy Luminaires",'Reported Performance Table'!D1413="Sports Lighting"),
     IF('Reported Performance Table'!F1413="Premium","Premium_Sports_and_Fuel_Pump_CCT", "Sports_and_Fuel_Pump_CCT"),
     IF('Reported Performance Table'!F1413="Premium","Premium_Outdoor_CCT","Outdoor_CCT")),
    IF('Reported Performance Table'!F1413="Premium","Premium_CCT","Reported_CCT"))))</f>
        <v/>
      </c>
      <c r="K1413" t="str">
        <f>IF('Reported Performance Table'!D1413="","",IF(J1413="LUNA_CCT",VLOOKUP('Reported Performance Table'!D1413,'Master List'!$B$45:$E$143,4,FALSE),"Reported_BUG"))</f>
        <v/>
      </c>
      <c r="L1413" t="str">
        <f>IF('Reported Performance Table'!D1413="","",IF(AND('Reported Performance Table'!$E1413="Yes",OR('Reported Performance Table'!$D1413='Master List'!$B$45,'Reported Performance Table'!$D1413='Master List'!$B$46,'Reported Performance Table'!$D1413='Master List'!$B$47,'Reported Performance Table'!$D1413='Master List'!$B$49,'Reported Performance Table'!$D1413='Master List'!$B$51,'Reported Performance Table'!$D1413='Master List'!$B$115,'Reported Performance Table'!$D1413='Master List'!$B$118,'Reported Performance Table'!$D1413='Master List'!$B$142)),"LUNA_Dimming","Dimming_Capability_and_Range"))</f>
        <v/>
      </c>
    </row>
    <row r="1414" spans="1:12" x14ac:dyDescent="0.25">
      <c r="A1414" s="54">
        <v>1421</v>
      </c>
      <c r="B1414" s="55"/>
      <c r="D1414" s="21" t="e">
        <f>VLOOKUP('Reported Performance Table'!C1414,'Master List'!$B$22:$C$41,2,FALSE)</f>
        <v>#N/A</v>
      </c>
      <c r="E1414" t="e">
        <f>VLOOKUP('Reported Performance Table'!D1414,'Master List'!$B$45:$C$143,2,FALSE)</f>
        <v>#N/A</v>
      </c>
      <c r="F1414" t="e">
        <f>VLOOKUP('Reported Performance Table'!C1414,'Master List'!$B$22:$D$42,3,FALSE)</f>
        <v>#N/A</v>
      </c>
      <c r="G1414" s="100" t="e">
        <f>VLOOKUP('Reported Performance Table'!B1414,'Master List'!$B$11:$D$19,3,FALSE)</f>
        <v>#N/A</v>
      </c>
      <c r="H1414" t="e">
        <f t="shared" si="21"/>
        <v>#N/A</v>
      </c>
      <c r="I1414" t="e">
        <f>IF(VLOOKUP('Reported Performance Table'!D1414,'Master List'!$B$45:$D$143,3,FALSE)="","No",VLOOKUP('Reported Performance Table'!D1414,'Master List'!$B$45:$D$143,3,FALSE))</f>
        <v>#N/A</v>
      </c>
      <c r="J1414" s="178" t="str">
        <f>IF('Reported Performance Table'!D1414="","",
  IF('Reported Performance Table'!E1414="Yes",
   IF('Reported Performance Table'!F1414="Premium","Premium_LUNA_CCT","LUNA_CCT"),
   IF('Reported Performance Table'!B1414="Outdoor Luminaires",
    IF(OR('Reported Performance Table'!D1414="Fuel Pump Canopy Luminaires",'Reported Performance Table'!D1414="Sports Lighting"),
     IF('Reported Performance Table'!F1414="Premium","Premium_Sports_and_Fuel_Pump_CCT", "Sports_and_Fuel_Pump_CCT"),
     IF('Reported Performance Table'!F1414="Premium","Premium_Outdoor_CCT","Outdoor_CCT")),
    IF('Reported Performance Table'!F1414="Premium","Premium_CCT","Reported_CCT"))))</f>
        <v/>
      </c>
      <c r="K1414" t="str">
        <f>IF('Reported Performance Table'!D1414="","",IF(J1414="LUNA_CCT",VLOOKUP('Reported Performance Table'!D1414,'Master List'!$B$45:$E$143,4,FALSE),"Reported_BUG"))</f>
        <v/>
      </c>
      <c r="L1414" t="str">
        <f>IF('Reported Performance Table'!D1414="","",IF(AND('Reported Performance Table'!$E1414="Yes",OR('Reported Performance Table'!$D1414='Master List'!$B$45,'Reported Performance Table'!$D1414='Master List'!$B$46,'Reported Performance Table'!$D1414='Master List'!$B$47,'Reported Performance Table'!$D1414='Master List'!$B$49,'Reported Performance Table'!$D1414='Master List'!$B$51,'Reported Performance Table'!$D1414='Master List'!$B$115,'Reported Performance Table'!$D1414='Master List'!$B$118,'Reported Performance Table'!$D1414='Master List'!$B$142)),"LUNA_Dimming","Dimming_Capability_and_Range"))</f>
        <v/>
      </c>
    </row>
    <row r="1415" spans="1:12" x14ac:dyDescent="0.25">
      <c r="A1415" s="54">
        <v>1422</v>
      </c>
      <c r="B1415" s="55"/>
      <c r="D1415" s="21" t="e">
        <f>VLOOKUP('Reported Performance Table'!C1415,'Master List'!$B$22:$C$41,2,FALSE)</f>
        <v>#N/A</v>
      </c>
      <c r="E1415" t="e">
        <f>VLOOKUP('Reported Performance Table'!D1415,'Master List'!$B$45:$C$143,2,FALSE)</f>
        <v>#N/A</v>
      </c>
      <c r="F1415" t="e">
        <f>VLOOKUP('Reported Performance Table'!C1415,'Master List'!$B$22:$D$42,3,FALSE)</f>
        <v>#N/A</v>
      </c>
      <c r="G1415" s="100" t="e">
        <f>VLOOKUP('Reported Performance Table'!B1415,'Master List'!$B$11:$D$19,3,FALSE)</f>
        <v>#N/A</v>
      </c>
      <c r="H1415" t="e">
        <f t="shared" si="21"/>
        <v>#N/A</v>
      </c>
      <c r="I1415" t="e">
        <f>IF(VLOOKUP('Reported Performance Table'!D1415,'Master List'!$B$45:$D$143,3,FALSE)="","No",VLOOKUP('Reported Performance Table'!D1415,'Master List'!$B$45:$D$143,3,FALSE))</f>
        <v>#N/A</v>
      </c>
      <c r="J1415" s="178" t="str">
        <f>IF('Reported Performance Table'!D1415="","",
  IF('Reported Performance Table'!E1415="Yes",
   IF('Reported Performance Table'!F1415="Premium","Premium_LUNA_CCT","LUNA_CCT"),
   IF('Reported Performance Table'!B1415="Outdoor Luminaires",
    IF(OR('Reported Performance Table'!D1415="Fuel Pump Canopy Luminaires",'Reported Performance Table'!D1415="Sports Lighting"),
     IF('Reported Performance Table'!F1415="Premium","Premium_Sports_and_Fuel_Pump_CCT", "Sports_and_Fuel_Pump_CCT"),
     IF('Reported Performance Table'!F1415="Premium","Premium_Outdoor_CCT","Outdoor_CCT")),
    IF('Reported Performance Table'!F1415="Premium","Premium_CCT","Reported_CCT"))))</f>
        <v/>
      </c>
      <c r="K1415" t="str">
        <f>IF('Reported Performance Table'!D1415="","",IF(J1415="LUNA_CCT",VLOOKUP('Reported Performance Table'!D1415,'Master List'!$B$45:$E$143,4,FALSE),"Reported_BUG"))</f>
        <v/>
      </c>
      <c r="L1415" t="str">
        <f>IF('Reported Performance Table'!D1415="","",IF(AND('Reported Performance Table'!$E1415="Yes",OR('Reported Performance Table'!$D1415='Master List'!$B$45,'Reported Performance Table'!$D1415='Master List'!$B$46,'Reported Performance Table'!$D1415='Master List'!$B$47,'Reported Performance Table'!$D1415='Master List'!$B$49,'Reported Performance Table'!$D1415='Master List'!$B$51,'Reported Performance Table'!$D1415='Master List'!$B$115,'Reported Performance Table'!$D1415='Master List'!$B$118,'Reported Performance Table'!$D1415='Master List'!$B$142)),"LUNA_Dimming","Dimming_Capability_and_Range"))</f>
        <v/>
      </c>
    </row>
    <row r="1416" spans="1:12" x14ac:dyDescent="0.25">
      <c r="A1416" s="54">
        <v>1423</v>
      </c>
      <c r="B1416" s="55"/>
      <c r="D1416" s="21" t="e">
        <f>VLOOKUP('Reported Performance Table'!C1416,'Master List'!$B$22:$C$41,2,FALSE)</f>
        <v>#N/A</v>
      </c>
      <c r="E1416" t="e">
        <f>VLOOKUP('Reported Performance Table'!D1416,'Master List'!$B$45:$C$143,2,FALSE)</f>
        <v>#N/A</v>
      </c>
      <c r="F1416" t="e">
        <f>VLOOKUP('Reported Performance Table'!C1416,'Master List'!$B$22:$D$42,3,FALSE)</f>
        <v>#N/A</v>
      </c>
      <c r="G1416" s="100" t="e">
        <f>VLOOKUP('Reported Performance Table'!B1416,'Master List'!$B$11:$D$19,3,FALSE)</f>
        <v>#N/A</v>
      </c>
      <c r="H1416" t="e">
        <f t="shared" si="21"/>
        <v>#N/A</v>
      </c>
      <c r="I1416" t="e">
        <f>IF(VLOOKUP('Reported Performance Table'!D1416,'Master List'!$B$45:$D$143,3,FALSE)="","No",VLOOKUP('Reported Performance Table'!D1416,'Master List'!$B$45:$D$143,3,FALSE))</f>
        <v>#N/A</v>
      </c>
      <c r="J1416" s="178" t="str">
        <f>IF('Reported Performance Table'!D1416="","",
  IF('Reported Performance Table'!E1416="Yes",
   IF('Reported Performance Table'!F1416="Premium","Premium_LUNA_CCT","LUNA_CCT"),
   IF('Reported Performance Table'!B1416="Outdoor Luminaires",
    IF(OR('Reported Performance Table'!D1416="Fuel Pump Canopy Luminaires",'Reported Performance Table'!D1416="Sports Lighting"),
     IF('Reported Performance Table'!F1416="Premium","Premium_Sports_and_Fuel_Pump_CCT", "Sports_and_Fuel_Pump_CCT"),
     IF('Reported Performance Table'!F1416="Premium","Premium_Outdoor_CCT","Outdoor_CCT")),
    IF('Reported Performance Table'!F1416="Premium","Premium_CCT","Reported_CCT"))))</f>
        <v/>
      </c>
      <c r="K1416" t="str">
        <f>IF('Reported Performance Table'!D1416="","",IF(J1416="LUNA_CCT",VLOOKUP('Reported Performance Table'!D1416,'Master List'!$B$45:$E$143,4,FALSE),"Reported_BUG"))</f>
        <v/>
      </c>
      <c r="L1416" t="str">
        <f>IF('Reported Performance Table'!D1416="","",IF(AND('Reported Performance Table'!$E1416="Yes",OR('Reported Performance Table'!$D1416='Master List'!$B$45,'Reported Performance Table'!$D1416='Master List'!$B$46,'Reported Performance Table'!$D1416='Master List'!$B$47,'Reported Performance Table'!$D1416='Master List'!$B$49,'Reported Performance Table'!$D1416='Master List'!$B$51,'Reported Performance Table'!$D1416='Master List'!$B$115,'Reported Performance Table'!$D1416='Master List'!$B$118,'Reported Performance Table'!$D1416='Master List'!$B$142)),"LUNA_Dimming","Dimming_Capability_and_Range"))</f>
        <v/>
      </c>
    </row>
    <row r="1417" spans="1:12" x14ac:dyDescent="0.25">
      <c r="A1417" s="54">
        <v>1424</v>
      </c>
      <c r="B1417" s="55"/>
      <c r="D1417" s="21" t="e">
        <f>VLOOKUP('Reported Performance Table'!C1417,'Master List'!$B$22:$C$41,2,FALSE)</f>
        <v>#N/A</v>
      </c>
      <c r="E1417" t="e">
        <f>VLOOKUP('Reported Performance Table'!D1417,'Master List'!$B$45:$C$143,2,FALSE)</f>
        <v>#N/A</v>
      </c>
      <c r="F1417" t="e">
        <f>VLOOKUP('Reported Performance Table'!C1417,'Master List'!$B$22:$D$42,3,FALSE)</f>
        <v>#N/A</v>
      </c>
      <c r="G1417" s="100" t="e">
        <f>VLOOKUP('Reported Performance Table'!B1417,'Master List'!$B$11:$D$19,3,FALSE)</f>
        <v>#N/A</v>
      </c>
      <c r="H1417" t="e">
        <f t="shared" si="21"/>
        <v>#N/A</v>
      </c>
      <c r="I1417" t="e">
        <f>IF(VLOOKUP('Reported Performance Table'!D1417,'Master List'!$B$45:$D$143,3,FALSE)="","No",VLOOKUP('Reported Performance Table'!D1417,'Master List'!$B$45:$D$143,3,FALSE))</f>
        <v>#N/A</v>
      </c>
      <c r="J1417" s="178" t="str">
        <f>IF('Reported Performance Table'!D1417="","",
  IF('Reported Performance Table'!E1417="Yes",
   IF('Reported Performance Table'!F1417="Premium","Premium_LUNA_CCT","LUNA_CCT"),
   IF('Reported Performance Table'!B1417="Outdoor Luminaires",
    IF(OR('Reported Performance Table'!D1417="Fuel Pump Canopy Luminaires",'Reported Performance Table'!D1417="Sports Lighting"),
     IF('Reported Performance Table'!F1417="Premium","Premium_Sports_and_Fuel_Pump_CCT", "Sports_and_Fuel_Pump_CCT"),
     IF('Reported Performance Table'!F1417="Premium","Premium_Outdoor_CCT","Outdoor_CCT")),
    IF('Reported Performance Table'!F1417="Premium","Premium_CCT","Reported_CCT"))))</f>
        <v/>
      </c>
      <c r="K1417" t="str">
        <f>IF('Reported Performance Table'!D1417="","",IF(J1417="LUNA_CCT",VLOOKUP('Reported Performance Table'!D1417,'Master List'!$B$45:$E$143,4,FALSE),"Reported_BUG"))</f>
        <v/>
      </c>
      <c r="L1417" t="str">
        <f>IF('Reported Performance Table'!D1417="","",IF(AND('Reported Performance Table'!$E1417="Yes",OR('Reported Performance Table'!$D1417='Master List'!$B$45,'Reported Performance Table'!$D1417='Master List'!$B$46,'Reported Performance Table'!$D1417='Master List'!$B$47,'Reported Performance Table'!$D1417='Master List'!$B$49,'Reported Performance Table'!$D1417='Master List'!$B$51,'Reported Performance Table'!$D1417='Master List'!$B$115,'Reported Performance Table'!$D1417='Master List'!$B$118,'Reported Performance Table'!$D1417='Master List'!$B$142)),"LUNA_Dimming","Dimming_Capability_and_Range"))</f>
        <v/>
      </c>
    </row>
    <row r="1418" spans="1:12" x14ac:dyDescent="0.25">
      <c r="A1418" s="54">
        <v>1425</v>
      </c>
      <c r="B1418" s="55"/>
      <c r="D1418" s="21" t="e">
        <f>VLOOKUP('Reported Performance Table'!C1418,'Master List'!$B$22:$C$41,2,FALSE)</f>
        <v>#N/A</v>
      </c>
      <c r="E1418" t="e">
        <f>VLOOKUP('Reported Performance Table'!D1418,'Master List'!$B$45:$C$143,2,FALSE)</f>
        <v>#N/A</v>
      </c>
      <c r="F1418" t="e">
        <f>VLOOKUP('Reported Performance Table'!C1418,'Master List'!$B$22:$D$42,3,FALSE)</f>
        <v>#N/A</v>
      </c>
      <c r="G1418" s="100" t="e">
        <f>VLOOKUP('Reported Performance Table'!B1418,'Master List'!$B$11:$D$19,3,FALSE)</f>
        <v>#N/A</v>
      </c>
      <c r="H1418" t="e">
        <f t="shared" si="21"/>
        <v>#N/A</v>
      </c>
      <c r="I1418" t="e">
        <f>IF(VLOOKUP('Reported Performance Table'!D1418,'Master List'!$B$45:$D$143,3,FALSE)="","No",VLOOKUP('Reported Performance Table'!D1418,'Master List'!$B$45:$D$143,3,FALSE))</f>
        <v>#N/A</v>
      </c>
      <c r="J1418" s="178" t="str">
        <f>IF('Reported Performance Table'!D1418="","",
  IF('Reported Performance Table'!E1418="Yes",
   IF('Reported Performance Table'!F1418="Premium","Premium_LUNA_CCT","LUNA_CCT"),
   IF('Reported Performance Table'!B1418="Outdoor Luminaires",
    IF(OR('Reported Performance Table'!D1418="Fuel Pump Canopy Luminaires",'Reported Performance Table'!D1418="Sports Lighting"),
     IF('Reported Performance Table'!F1418="Premium","Premium_Sports_and_Fuel_Pump_CCT", "Sports_and_Fuel_Pump_CCT"),
     IF('Reported Performance Table'!F1418="Premium","Premium_Outdoor_CCT","Outdoor_CCT")),
    IF('Reported Performance Table'!F1418="Premium","Premium_CCT","Reported_CCT"))))</f>
        <v/>
      </c>
      <c r="K1418" t="str">
        <f>IF('Reported Performance Table'!D1418="","",IF(J1418="LUNA_CCT",VLOOKUP('Reported Performance Table'!D1418,'Master List'!$B$45:$E$143,4,FALSE),"Reported_BUG"))</f>
        <v/>
      </c>
      <c r="L1418" t="str">
        <f>IF('Reported Performance Table'!D1418="","",IF(AND('Reported Performance Table'!$E1418="Yes",OR('Reported Performance Table'!$D1418='Master List'!$B$45,'Reported Performance Table'!$D1418='Master List'!$B$46,'Reported Performance Table'!$D1418='Master List'!$B$47,'Reported Performance Table'!$D1418='Master List'!$B$49,'Reported Performance Table'!$D1418='Master List'!$B$51,'Reported Performance Table'!$D1418='Master List'!$B$115,'Reported Performance Table'!$D1418='Master List'!$B$118,'Reported Performance Table'!$D1418='Master List'!$B$142)),"LUNA_Dimming","Dimming_Capability_and_Range"))</f>
        <v/>
      </c>
    </row>
    <row r="1419" spans="1:12" x14ac:dyDescent="0.25">
      <c r="A1419" s="54">
        <v>1426</v>
      </c>
      <c r="B1419" s="55"/>
      <c r="D1419" s="21" t="e">
        <f>VLOOKUP('Reported Performance Table'!C1419,'Master List'!$B$22:$C$41,2,FALSE)</f>
        <v>#N/A</v>
      </c>
      <c r="E1419" t="e">
        <f>VLOOKUP('Reported Performance Table'!D1419,'Master List'!$B$45:$C$143,2,FALSE)</f>
        <v>#N/A</v>
      </c>
      <c r="F1419" t="e">
        <f>VLOOKUP('Reported Performance Table'!C1419,'Master List'!$B$22:$D$42,3,FALSE)</f>
        <v>#N/A</v>
      </c>
      <c r="G1419" s="100" t="e">
        <f>VLOOKUP('Reported Performance Table'!B1419,'Master List'!$B$11:$D$19,3,FALSE)</f>
        <v>#N/A</v>
      </c>
      <c r="H1419" t="e">
        <f t="shared" ref="H1419:H1482" si="22">CONCATENATE(F1419,G1419)</f>
        <v>#N/A</v>
      </c>
      <c r="I1419" t="e">
        <f>IF(VLOOKUP('Reported Performance Table'!D1419,'Master List'!$B$45:$D$143,3,FALSE)="","No",VLOOKUP('Reported Performance Table'!D1419,'Master List'!$B$45:$D$143,3,FALSE))</f>
        <v>#N/A</v>
      </c>
      <c r="J1419" s="178" t="str">
        <f>IF('Reported Performance Table'!D1419="","",
  IF('Reported Performance Table'!E1419="Yes",
   IF('Reported Performance Table'!F1419="Premium","Premium_LUNA_CCT","LUNA_CCT"),
   IF('Reported Performance Table'!B1419="Outdoor Luminaires",
    IF(OR('Reported Performance Table'!D1419="Fuel Pump Canopy Luminaires",'Reported Performance Table'!D1419="Sports Lighting"),
     IF('Reported Performance Table'!F1419="Premium","Premium_Sports_and_Fuel_Pump_CCT", "Sports_and_Fuel_Pump_CCT"),
     IF('Reported Performance Table'!F1419="Premium","Premium_Outdoor_CCT","Outdoor_CCT")),
    IF('Reported Performance Table'!F1419="Premium","Premium_CCT","Reported_CCT"))))</f>
        <v/>
      </c>
      <c r="K1419" t="str">
        <f>IF('Reported Performance Table'!D1419="","",IF(J1419="LUNA_CCT",VLOOKUP('Reported Performance Table'!D1419,'Master List'!$B$45:$E$143,4,FALSE),"Reported_BUG"))</f>
        <v/>
      </c>
      <c r="L1419" t="str">
        <f>IF('Reported Performance Table'!D1419="","",IF(AND('Reported Performance Table'!$E1419="Yes",OR('Reported Performance Table'!$D1419='Master List'!$B$45,'Reported Performance Table'!$D1419='Master List'!$B$46,'Reported Performance Table'!$D1419='Master List'!$B$47,'Reported Performance Table'!$D1419='Master List'!$B$49,'Reported Performance Table'!$D1419='Master List'!$B$51,'Reported Performance Table'!$D1419='Master List'!$B$115,'Reported Performance Table'!$D1419='Master List'!$B$118,'Reported Performance Table'!$D1419='Master List'!$B$142)),"LUNA_Dimming","Dimming_Capability_and_Range"))</f>
        <v/>
      </c>
    </row>
    <row r="1420" spans="1:12" x14ac:dyDescent="0.25">
      <c r="A1420" s="54">
        <v>1427</v>
      </c>
      <c r="B1420" s="55"/>
      <c r="D1420" s="21" t="e">
        <f>VLOOKUP('Reported Performance Table'!C1420,'Master List'!$B$22:$C$41,2,FALSE)</f>
        <v>#N/A</v>
      </c>
      <c r="E1420" t="e">
        <f>VLOOKUP('Reported Performance Table'!D1420,'Master List'!$B$45:$C$143,2,FALSE)</f>
        <v>#N/A</v>
      </c>
      <c r="F1420" t="e">
        <f>VLOOKUP('Reported Performance Table'!C1420,'Master List'!$B$22:$D$42,3,FALSE)</f>
        <v>#N/A</v>
      </c>
      <c r="G1420" s="100" t="e">
        <f>VLOOKUP('Reported Performance Table'!B1420,'Master List'!$B$11:$D$19,3,FALSE)</f>
        <v>#N/A</v>
      </c>
      <c r="H1420" t="e">
        <f t="shared" si="22"/>
        <v>#N/A</v>
      </c>
      <c r="I1420" t="e">
        <f>IF(VLOOKUP('Reported Performance Table'!D1420,'Master List'!$B$45:$D$143,3,FALSE)="","No",VLOOKUP('Reported Performance Table'!D1420,'Master List'!$B$45:$D$143,3,FALSE))</f>
        <v>#N/A</v>
      </c>
      <c r="J1420" s="178" t="str">
        <f>IF('Reported Performance Table'!D1420="","",
  IF('Reported Performance Table'!E1420="Yes",
   IF('Reported Performance Table'!F1420="Premium","Premium_LUNA_CCT","LUNA_CCT"),
   IF('Reported Performance Table'!B1420="Outdoor Luminaires",
    IF(OR('Reported Performance Table'!D1420="Fuel Pump Canopy Luminaires",'Reported Performance Table'!D1420="Sports Lighting"),
     IF('Reported Performance Table'!F1420="Premium","Premium_Sports_and_Fuel_Pump_CCT", "Sports_and_Fuel_Pump_CCT"),
     IF('Reported Performance Table'!F1420="Premium","Premium_Outdoor_CCT","Outdoor_CCT")),
    IF('Reported Performance Table'!F1420="Premium","Premium_CCT","Reported_CCT"))))</f>
        <v/>
      </c>
      <c r="K1420" t="str">
        <f>IF('Reported Performance Table'!D1420="","",IF(J1420="LUNA_CCT",VLOOKUP('Reported Performance Table'!D1420,'Master List'!$B$45:$E$143,4,FALSE),"Reported_BUG"))</f>
        <v/>
      </c>
      <c r="L1420" t="str">
        <f>IF('Reported Performance Table'!D1420="","",IF(AND('Reported Performance Table'!$E1420="Yes",OR('Reported Performance Table'!$D1420='Master List'!$B$45,'Reported Performance Table'!$D1420='Master List'!$B$46,'Reported Performance Table'!$D1420='Master List'!$B$47,'Reported Performance Table'!$D1420='Master List'!$B$49,'Reported Performance Table'!$D1420='Master List'!$B$51,'Reported Performance Table'!$D1420='Master List'!$B$115,'Reported Performance Table'!$D1420='Master List'!$B$118,'Reported Performance Table'!$D1420='Master List'!$B$142)),"LUNA_Dimming","Dimming_Capability_and_Range"))</f>
        <v/>
      </c>
    </row>
    <row r="1421" spans="1:12" x14ac:dyDescent="0.25">
      <c r="A1421" s="54">
        <v>1428</v>
      </c>
      <c r="B1421" s="55"/>
      <c r="D1421" s="21" t="e">
        <f>VLOOKUP('Reported Performance Table'!C1421,'Master List'!$B$22:$C$41,2,FALSE)</f>
        <v>#N/A</v>
      </c>
      <c r="E1421" t="e">
        <f>VLOOKUP('Reported Performance Table'!D1421,'Master List'!$B$45:$C$143,2,FALSE)</f>
        <v>#N/A</v>
      </c>
      <c r="F1421" t="e">
        <f>VLOOKUP('Reported Performance Table'!C1421,'Master List'!$B$22:$D$42,3,FALSE)</f>
        <v>#N/A</v>
      </c>
      <c r="G1421" s="100" t="e">
        <f>VLOOKUP('Reported Performance Table'!B1421,'Master List'!$B$11:$D$19,3,FALSE)</f>
        <v>#N/A</v>
      </c>
      <c r="H1421" t="e">
        <f t="shared" si="22"/>
        <v>#N/A</v>
      </c>
      <c r="I1421" t="e">
        <f>IF(VLOOKUP('Reported Performance Table'!D1421,'Master List'!$B$45:$D$143,3,FALSE)="","No",VLOOKUP('Reported Performance Table'!D1421,'Master List'!$B$45:$D$143,3,FALSE))</f>
        <v>#N/A</v>
      </c>
      <c r="J1421" s="178" t="str">
        <f>IF('Reported Performance Table'!D1421="","",
  IF('Reported Performance Table'!E1421="Yes",
   IF('Reported Performance Table'!F1421="Premium","Premium_LUNA_CCT","LUNA_CCT"),
   IF('Reported Performance Table'!B1421="Outdoor Luminaires",
    IF(OR('Reported Performance Table'!D1421="Fuel Pump Canopy Luminaires",'Reported Performance Table'!D1421="Sports Lighting"),
     IF('Reported Performance Table'!F1421="Premium","Premium_Sports_and_Fuel_Pump_CCT", "Sports_and_Fuel_Pump_CCT"),
     IF('Reported Performance Table'!F1421="Premium","Premium_Outdoor_CCT","Outdoor_CCT")),
    IF('Reported Performance Table'!F1421="Premium","Premium_CCT","Reported_CCT"))))</f>
        <v/>
      </c>
      <c r="K1421" t="str">
        <f>IF('Reported Performance Table'!D1421="","",IF(J1421="LUNA_CCT",VLOOKUP('Reported Performance Table'!D1421,'Master List'!$B$45:$E$143,4,FALSE),"Reported_BUG"))</f>
        <v/>
      </c>
      <c r="L1421" t="str">
        <f>IF('Reported Performance Table'!D1421="","",IF(AND('Reported Performance Table'!$E1421="Yes",OR('Reported Performance Table'!$D1421='Master List'!$B$45,'Reported Performance Table'!$D1421='Master List'!$B$46,'Reported Performance Table'!$D1421='Master List'!$B$47,'Reported Performance Table'!$D1421='Master List'!$B$49,'Reported Performance Table'!$D1421='Master List'!$B$51,'Reported Performance Table'!$D1421='Master List'!$B$115,'Reported Performance Table'!$D1421='Master List'!$B$118,'Reported Performance Table'!$D1421='Master List'!$B$142)),"LUNA_Dimming","Dimming_Capability_and_Range"))</f>
        <v/>
      </c>
    </row>
    <row r="1422" spans="1:12" x14ac:dyDescent="0.25">
      <c r="A1422" s="54">
        <v>1429</v>
      </c>
      <c r="B1422" s="55"/>
      <c r="D1422" s="21" t="e">
        <f>VLOOKUP('Reported Performance Table'!C1422,'Master List'!$B$22:$C$41,2,FALSE)</f>
        <v>#N/A</v>
      </c>
      <c r="E1422" t="e">
        <f>VLOOKUP('Reported Performance Table'!D1422,'Master List'!$B$45:$C$143,2,FALSE)</f>
        <v>#N/A</v>
      </c>
      <c r="F1422" t="e">
        <f>VLOOKUP('Reported Performance Table'!C1422,'Master List'!$B$22:$D$42,3,FALSE)</f>
        <v>#N/A</v>
      </c>
      <c r="G1422" s="100" t="e">
        <f>VLOOKUP('Reported Performance Table'!B1422,'Master List'!$B$11:$D$19,3,FALSE)</f>
        <v>#N/A</v>
      </c>
      <c r="H1422" t="e">
        <f t="shared" si="22"/>
        <v>#N/A</v>
      </c>
      <c r="I1422" t="e">
        <f>IF(VLOOKUP('Reported Performance Table'!D1422,'Master List'!$B$45:$D$143,3,FALSE)="","No",VLOOKUP('Reported Performance Table'!D1422,'Master List'!$B$45:$D$143,3,FALSE))</f>
        <v>#N/A</v>
      </c>
      <c r="J1422" s="178" t="str">
        <f>IF('Reported Performance Table'!D1422="","",
  IF('Reported Performance Table'!E1422="Yes",
   IF('Reported Performance Table'!F1422="Premium","Premium_LUNA_CCT","LUNA_CCT"),
   IF('Reported Performance Table'!B1422="Outdoor Luminaires",
    IF(OR('Reported Performance Table'!D1422="Fuel Pump Canopy Luminaires",'Reported Performance Table'!D1422="Sports Lighting"),
     IF('Reported Performance Table'!F1422="Premium","Premium_Sports_and_Fuel_Pump_CCT", "Sports_and_Fuel_Pump_CCT"),
     IF('Reported Performance Table'!F1422="Premium","Premium_Outdoor_CCT","Outdoor_CCT")),
    IF('Reported Performance Table'!F1422="Premium","Premium_CCT","Reported_CCT"))))</f>
        <v/>
      </c>
      <c r="K1422" t="str">
        <f>IF('Reported Performance Table'!D1422="","",IF(J1422="LUNA_CCT",VLOOKUP('Reported Performance Table'!D1422,'Master List'!$B$45:$E$143,4,FALSE),"Reported_BUG"))</f>
        <v/>
      </c>
      <c r="L1422" t="str">
        <f>IF('Reported Performance Table'!D1422="","",IF(AND('Reported Performance Table'!$E1422="Yes",OR('Reported Performance Table'!$D1422='Master List'!$B$45,'Reported Performance Table'!$D1422='Master List'!$B$46,'Reported Performance Table'!$D1422='Master List'!$B$47,'Reported Performance Table'!$D1422='Master List'!$B$49,'Reported Performance Table'!$D1422='Master List'!$B$51,'Reported Performance Table'!$D1422='Master List'!$B$115,'Reported Performance Table'!$D1422='Master List'!$B$118,'Reported Performance Table'!$D1422='Master List'!$B$142)),"LUNA_Dimming","Dimming_Capability_and_Range"))</f>
        <v/>
      </c>
    </row>
    <row r="1423" spans="1:12" x14ac:dyDescent="0.25">
      <c r="A1423" s="54">
        <v>1430</v>
      </c>
      <c r="B1423" s="55"/>
      <c r="D1423" s="21" t="e">
        <f>VLOOKUP('Reported Performance Table'!C1423,'Master List'!$B$22:$C$41,2,FALSE)</f>
        <v>#N/A</v>
      </c>
      <c r="E1423" t="e">
        <f>VLOOKUP('Reported Performance Table'!D1423,'Master List'!$B$45:$C$143,2,FALSE)</f>
        <v>#N/A</v>
      </c>
      <c r="F1423" t="e">
        <f>VLOOKUP('Reported Performance Table'!C1423,'Master List'!$B$22:$D$42,3,FALSE)</f>
        <v>#N/A</v>
      </c>
      <c r="G1423" s="100" t="e">
        <f>VLOOKUP('Reported Performance Table'!B1423,'Master List'!$B$11:$D$19,3,FALSE)</f>
        <v>#N/A</v>
      </c>
      <c r="H1423" t="e">
        <f t="shared" si="22"/>
        <v>#N/A</v>
      </c>
      <c r="I1423" t="e">
        <f>IF(VLOOKUP('Reported Performance Table'!D1423,'Master List'!$B$45:$D$143,3,FALSE)="","No",VLOOKUP('Reported Performance Table'!D1423,'Master List'!$B$45:$D$143,3,FALSE))</f>
        <v>#N/A</v>
      </c>
      <c r="J1423" s="178" t="str">
        <f>IF('Reported Performance Table'!D1423="","",
  IF('Reported Performance Table'!E1423="Yes",
   IF('Reported Performance Table'!F1423="Premium","Premium_LUNA_CCT","LUNA_CCT"),
   IF('Reported Performance Table'!B1423="Outdoor Luminaires",
    IF(OR('Reported Performance Table'!D1423="Fuel Pump Canopy Luminaires",'Reported Performance Table'!D1423="Sports Lighting"),
     IF('Reported Performance Table'!F1423="Premium","Premium_Sports_and_Fuel_Pump_CCT", "Sports_and_Fuel_Pump_CCT"),
     IF('Reported Performance Table'!F1423="Premium","Premium_Outdoor_CCT","Outdoor_CCT")),
    IF('Reported Performance Table'!F1423="Premium","Premium_CCT","Reported_CCT"))))</f>
        <v/>
      </c>
      <c r="K1423" t="str">
        <f>IF('Reported Performance Table'!D1423="","",IF(J1423="LUNA_CCT",VLOOKUP('Reported Performance Table'!D1423,'Master List'!$B$45:$E$143,4,FALSE),"Reported_BUG"))</f>
        <v/>
      </c>
      <c r="L1423" t="str">
        <f>IF('Reported Performance Table'!D1423="","",IF(AND('Reported Performance Table'!$E1423="Yes",OR('Reported Performance Table'!$D1423='Master List'!$B$45,'Reported Performance Table'!$D1423='Master List'!$B$46,'Reported Performance Table'!$D1423='Master List'!$B$47,'Reported Performance Table'!$D1423='Master List'!$B$49,'Reported Performance Table'!$D1423='Master List'!$B$51,'Reported Performance Table'!$D1423='Master List'!$B$115,'Reported Performance Table'!$D1423='Master List'!$B$118,'Reported Performance Table'!$D1423='Master List'!$B$142)),"LUNA_Dimming","Dimming_Capability_and_Range"))</f>
        <v/>
      </c>
    </row>
    <row r="1424" spans="1:12" x14ac:dyDescent="0.25">
      <c r="A1424" s="54">
        <v>1431</v>
      </c>
      <c r="B1424" s="55"/>
      <c r="D1424" s="21" t="e">
        <f>VLOOKUP('Reported Performance Table'!C1424,'Master List'!$B$22:$C$41,2,FALSE)</f>
        <v>#N/A</v>
      </c>
      <c r="E1424" t="e">
        <f>VLOOKUP('Reported Performance Table'!D1424,'Master List'!$B$45:$C$143,2,FALSE)</f>
        <v>#N/A</v>
      </c>
      <c r="F1424" t="e">
        <f>VLOOKUP('Reported Performance Table'!C1424,'Master List'!$B$22:$D$42,3,FALSE)</f>
        <v>#N/A</v>
      </c>
      <c r="G1424" s="100" t="e">
        <f>VLOOKUP('Reported Performance Table'!B1424,'Master List'!$B$11:$D$19,3,FALSE)</f>
        <v>#N/A</v>
      </c>
      <c r="H1424" t="e">
        <f t="shared" si="22"/>
        <v>#N/A</v>
      </c>
      <c r="I1424" t="e">
        <f>IF(VLOOKUP('Reported Performance Table'!D1424,'Master List'!$B$45:$D$143,3,FALSE)="","No",VLOOKUP('Reported Performance Table'!D1424,'Master List'!$B$45:$D$143,3,FALSE))</f>
        <v>#N/A</v>
      </c>
      <c r="J1424" s="178" t="str">
        <f>IF('Reported Performance Table'!D1424="","",
  IF('Reported Performance Table'!E1424="Yes",
   IF('Reported Performance Table'!F1424="Premium","Premium_LUNA_CCT","LUNA_CCT"),
   IF('Reported Performance Table'!B1424="Outdoor Luminaires",
    IF(OR('Reported Performance Table'!D1424="Fuel Pump Canopy Luminaires",'Reported Performance Table'!D1424="Sports Lighting"),
     IF('Reported Performance Table'!F1424="Premium","Premium_Sports_and_Fuel_Pump_CCT", "Sports_and_Fuel_Pump_CCT"),
     IF('Reported Performance Table'!F1424="Premium","Premium_Outdoor_CCT","Outdoor_CCT")),
    IF('Reported Performance Table'!F1424="Premium","Premium_CCT","Reported_CCT"))))</f>
        <v/>
      </c>
      <c r="K1424" t="str">
        <f>IF('Reported Performance Table'!D1424="","",IF(J1424="LUNA_CCT",VLOOKUP('Reported Performance Table'!D1424,'Master List'!$B$45:$E$143,4,FALSE),"Reported_BUG"))</f>
        <v/>
      </c>
      <c r="L1424" t="str">
        <f>IF('Reported Performance Table'!D1424="","",IF(AND('Reported Performance Table'!$E1424="Yes",OR('Reported Performance Table'!$D1424='Master List'!$B$45,'Reported Performance Table'!$D1424='Master List'!$B$46,'Reported Performance Table'!$D1424='Master List'!$B$47,'Reported Performance Table'!$D1424='Master List'!$B$49,'Reported Performance Table'!$D1424='Master List'!$B$51,'Reported Performance Table'!$D1424='Master List'!$B$115,'Reported Performance Table'!$D1424='Master List'!$B$118,'Reported Performance Table'!$D1424='Master List'!$B$142)),"LUNA_Dimming","Dimming_Capability_and_Range"))</f>
        <v/>
      </c>
    </row>
    <row r="1425" spans="1:12" x14ac:dyDescent="0.25">
      <c r="A1425" s="54">
        <v>1432</v>
      </c>
      <c r="B1425" s="55"/>
      <c r="D1425" s="21" t="e">
        <f>VLOOKUP('Reported Performance Table'!C1425,'Master List'!$B$22:$C$41,2,FALSE)</f>
        <v>#N/A</v>
      </c>
      <c r="E1425" t="e">
        <f>VLOOKUP('Reported Performance Table'!D1425,'Master List'!$B$45:$C$143,2,FALSE)</f>
        <v>#N/A</v>
      </c>
      <c r="F1425" t="e">
        <f>VLOOKUP('Reported Performance Table'!C1425,'Master List'!$B$22:$D$42,3,FALSE)</f>
        <v>#N/A</v>
      </c>
      <c r="G1425" s="100" t="e">
        <f>VLOOKUP('Reported Performance Table'!B1425,'Master List'!$B$11:$D$19,3,FALSE)</f>
        <v>#N/A</v>
      </c>
      <c r="H1425" t="e">
        <f t="shared" si="22"/>
        <v>#N/A</v>
      </c>
      <c r="I1425" t="e">
        <f>IF(VLOOKUP('Reported Performance Table'!D1425,'Master List'!$B$45:$D$143,3,FALSE)="","No",VLOOKUP('Reported Performance Table'!D1425,'Master List'!$B$45:$D$143,3,FALSE))</f>
        <v>#N/A</v>
      </c>
      <c r="J1425" s="178" t="str">
        <f>IF('Reported Performance Table'!D1425="","",
  IF('Reported Performance Table'!E1425="Yes",
   IF('Reported Performance Table'!F1425="Premium","Premium_LUNA_CCT","LUNA_CCT"),
   IF('Reported Performance Table'!B1425="Outdoor Luminaires",
    IF(OR('Reported Performance Table'!D1425="Fuel Pump Canopy Luminaires",'Reported Performance Table'!D1425="Sports Lighting"),
     IF('Reported Performance Table'!F1425="Premium","Premium_Sports_and_Fuel_Pump_CCT", "Sports_and_Fuel_Pump_CCT"),
     IF('Reported Performance Table'!F1425="Premium","Premium_Outdoor_CCT","Outdoor_CCT")),
    IF('Reported Performance Table'!F1425="Premium","Premium_CCT","Reported_CCT"))))</f>
        <v/>
      </c>
      <c r="K1425" t="str">
        <f>IF('Reported Performance Table'!D1425="","",IF(J1425="LUNA_CCT",VLOOKUP('Reported Performance Table'!D1425,'Master List'!$B$45:$E$143,4,FALSE),"Reported_BUG"))</f>
        <v/>
      </c>
      <c r="L1425" t="str">
        <f>IF('Reported Performance Table'!D1425="","",IF(AND('Reported Performance Table'!$E1425="Yes",OR('Reported Performance Table'!$D1425='Master List'!$B$45,'Reported Performance Table'!$D1425='Master List'!$B$46,'Reported Performance Table'!$D1425='Master List'!$B$47,'Reported Performance Table'!$D1425='Master List'!$B$49,'Reported Performance Table'!$D1425='Master List'!$B$51,'Reported Performance Table'!$D1425='Master List'!$B$115,'Reported Performance Table'!$D1425='Master List'!$B$118,'Reported Performance Table'!$D1425='Master List'!$B$142)),"LUNA_Dimming","Dimming_Capability_and_Range"))</f>
        <v/>
      </c>
    </row>
    <row r="1426" spans="1:12" x14ac:dyDescent="0.25">
      <c r="A1426" s="54">
        <v>1433</v>
      </c>
      <c r="B1426" s="55"/>
      <c r="D1426" s="21" t="e">
        <f>VLOOKUP('Reported Performance Table'!C1426,'Master List'!$B$22:$C$41,2,FALSE)</f>
        <v>#N/A</v>
      </c>
      <c r="E1426" t="e">
        <f>VLOOKUP('Reported Performance Table'!D1426,'Master List'!$B$45:$C$143,2,FALSE)</f>
        <v>#N/A</v>
      </c>
      <c r="F1426" t="e">
        <f>VLOOKUP('Reported Performance Table'!C1426,'Master List'!$B$22:$D$42,3,FALSE)</f>
        <v>#N/A</v>
      </c>
      <c r="G1426" s="100" t="e">
        <f>VLOOKUP('Reported Performance Table'!B1426,'Master List'!$B$11:$D$19,3,FALSE)</f>
        <v>#N/A</v>
      </c>
      <c r="H1426" t="e">
        <f t="shared" si="22"/>
        <v>#N/A</v>
      </c>
      <c r="I1426" t="e">
        <f>IF(VLOOKUP('Reported Performance Table'!D1426,'Master List'!$B$45:$D$143,3,FALSE)="","No",VLOOKUP('Reported Performance Table'!D1426,'Master List'!$B$45:$D$143,3,FALSE))</f>
        <v>#N/A</v>
      </c>
      <c r="J1426" s="178" t="str">
        <f>IF('Reported Performance Table'!D1426="","",
  IF('Reported Performance Table'!E1426="Yes",
   IF('Reported Performance Table'!F1426="Premium","Premium_LUNA_CCT","LUNA_CCT"),
   IF('Reported Performance Table'!B1426="Outdoor Luminaires",
    IF(OR('Reported Performance Table'!D1426="Fuel Pump Canopy Luminaires",'Reported Performance Table'!D1426="Sports Lighting"),
     IF('Reported Performance Table'!F1426="Premium","Premium_Sports_and_Fuel_Pump_CCT", "Sports_and_Fuel_Pump_CCT"),
     IF('Reported Performance Table'!F1426="Premium","Premium_Outdoor_CCT","Outdoor_CCT")),
    IF('Reported Performance Table'!F1426="Premium","Premium_CCT","Reported_CCT"))))</f>
        <v/>
      </c>
      <c r="K1426" t="str">
        <f>IF('Reported Performance Table'!D1426="","",IF(J1426="LUNA_CCT",VLOOKUP('Reported Performance Table'!D1426,'Master List'!$B$45:$E$143,4,FALSE),"Reported_BUG"))</f>
        <v/>
      </c>
      <c r="L1426" t="str">
        <f>IF('Reported Performance Table'!D1426="","",IF(AND('Reported Performance Table'!$E1426="Yes",OR('Reported Performance Table'!$D1426='Master List'!$B$45,'Reported Performance Table'!$D1426='Master List'!$B$46,'Reported Performance Table'!$D1426='Master List'!$B$47,'Reported Performance Table'!$D1426='Master List'!$B$49,'Reported Performance Table'!$D1426='Master List'!$B$51,'Reported Performance Table'!$D1426='Master List'!$B$115,'Reported Performance Table'!$D1426='Master List'!$B$118,'Reported Performance Table'!$D1426='Master List'!$B$142)),"LUNA_Dimming","Dimming_Capability_and_Range"))</f>
        <v/>
      </c>
    </row>
    <row r="1427" spans="1:12" x14ac:dyDescent="0.25">
      <c r="A1427" s="54">
        <v>1434</v>
      </c>
      <c r="B1427" s="55"/>
      <c r="D1427" s="21" t="e">
        <f>VLOOKUP('Reported Performance Table'!C1427,'Master List'!$B$22:$C$41,2,FALSE)</f>
        <v>#N/A</v>
      </c>
      <c r="E1427" t="e">
        <f>VLOOKUP('Reported Performance Table'!D1427,'Master List'!$B$45:$C$143,2,FALSE)</f>
        <v>#N/A</v>
      </c>
      <c r="F1427" t="e">
        <f>VLOOKUP('Reported Performance Table'!C1427,'Master List'!$B$22:$D$42,3,FALSE)</f>
        <v>#N/A</v>
      </c>
      <c r="G1427" s="100" t="e">
        <f>VLOOKUP('Reported Performance Table'!B1427,'Master List'!$B$11:$D$19,3,FALSE)</f>
        <v>#N/A</v>
      </c>
      <c r="H1427" t="e">
        <f t="shared" si="22"/>
        <v>#N/A</v>
      </c>
      <c r="I1427" t="e">
        <f>IF(VLOOKUP('Reported Performance Table'!D1427,'Master List'!$B$45:$D$143,3,FALSE)="","No",VLOOKUP('Reported Performance Table'!D1427,'Master List'!$B$45:$D$143,3,FALSE))</f>
        <v>#N/A</v>
      </c>
      <c r="J1427" s="178" t="str">
        <f>IF('Reported Performance Table'!D1427="","",
  IF('Reported Performance Table'!E1427="Yes",
   IF('Reported Performance Table'!F1427="Premium","Premium_LUNA_CCT","LUNA_CCT"),
   IF('Reported Performance Table'!B1427="Outdoor Luminaires",
    IF(OR('Reported Performance Table'!D1427="Fuel Pump Canopy Luminaires",'Reported Performance Table'!D1427="Sports Lighting"),
     IF('Reported Performance Table'!F1427="Premium","Premium_Sports_and_Fuel_Pump_CCT", "Sports_and_Fuel_Pump_CCT"),
     IF('Reported Performance Table'!F1427="Premium","Premium_Outdoor_CCT","Outdoor_CCT")),
    IF('Reported Performance Table'!F1427="Premium","Premium_CCT","Reported_CCT"))))</f>
        <v/>
      </c>
      <c r="K1427" t="str">
        <f>IF('Reported Performance Table'!D1427="","",IF(J1427="LUNA_CCT",VLOOKUP('Reported Performance Table'!D1427,'Master List'!$B$45:$E$143,4,FALSE),"Reported_BUG"))</f>
        <v/>
      </c>
      <c r="L1427" t="str">
        <f>IF('Reported Performance Table'!D1427="","",IF(AND('Reported Performance Table'!$E1427="Yes",OR('Reported Performance Table'!$D1427='Master List'!$B$45,'Reported Performance Table'!$D1427='Master List'!$B$46,'Reported Performance Table'!$D1427='Master List'!$B$47,'Reported Performance Table'!$D1427='Master List'!$B$49,'Reported Performance Table'!$D1427='Master List'!$B$51,'Reported Performance Table'!$D1427='Master List'!$B$115,'Reported Performance Table'!$D1427='Master List'!$B$118,'Reported Performance Table'!$D1427='Master List'!$B$142)),"LUNA_Dimming","Dimming_Capability_and_Range"))</f>
        <v/>
      </c>
    </row>
    <row r="1428" spans="1:12" x14ac:dyDescent="0.25">
      <c r="A1428" s="54">
        <v>1435</v>
      </c>
      <c r="B1428" s="55"/>
      <c r="D1428" s="21" t="e">
        <f>VLOOKUP('Reported Performance Table'!C1428,'Master List'!$B$22:$C$41,2,FALSE)</f>
        <v>#N/A</v>
      </c>
      <c r="E1428" t="e">
        <f>VLOOKUP('Reported Performance Table'!D1428,'Master List'!$B$45:$C$143,2,FALSE)</f>
        <v>#N/A</v>
      </c>
      <c r="F1428" t="e">
        <f>VLOOKUP('Reported Performance Table'!C1428,'Master List'!$B$22:$D$42,3,FALSE)</f>
        <v>#N/A</v>
      </c>
      <c r="G1428" s="100" t="e">
        <f>VLOOKUP('Reported Performance Table'!B1428,'Master List'!$B$11:$D$19,3,FALSE)</f>
        <v>#N/A</v>
      </c>
      <c r="H1428" t="e">
        <f t="shared" si="22"/>
        <v>#N/A</v>
      </c>
      <c r="I1428" t="e">
        <f>IF(VLOOKUP('Reported Performance Table'!D1428,'Master List'!$B$45:$D$143,3,FALSE)="","No",VLOOKUP('Reported Performance Table'!D1428,'Master List'!$B$45:$D$143,3,FALSE))</f>
        <v>#N/A</v>
      </c>
      <c r="J1428" s="178" t="str">
        <f>IF('Reported Performance Table'!D1428="","",
  IF('Reported Performance Table'!E1428="Yes",
   IF('Reported Performance Table'!F1428="Premium","Premium_LUNA_CCT","LUNA_CCT"),
   IF('Reported Performance Table'!B1428="Outdoor Luminaires",
    IF(OR('Reported Performance Table'!D1428="Fuel Pump Canopy Luminaires",'Reported Performance Table'!D1428="Sports Lighting"),
     IF('Reported Performance Table'!F1428="Premium","Premium_Sports_and_Fuel_Pump_CCT", "Sports_and_Fuel_Pump_CCT"),
     IF('Reported Performance Table'!F1428="Premium","Premium_Outdoor_CCT","Outdoor_CCT")),
    IF('Reported Performance Table'!F1428="Premium","Premium_CCT","Reported_CCT"))))</f>
        <v/>
      </c>
      <c r="K1428" t="str">
        <f>IF('Reported Performance Table'!D1428="","",IF(J1428="LUNA_CCT",VLOOKUP('Reported Performance Table'!D1428,'Master List'!$B$45:$E$143,4,FALSE),"Reported_BUG"))</f>
        <v/>
      </c>
      <c r="L1428" t="str">
        <f>IF('Reported Performance Table'!D1428="","",IF(AND('Reported Performance Table'!$E1428="Yes",OR('Reported Performance Table'!$D1428='Master List'!$B$45,'Reported Performance Table'!$D1428='Master List'!$B$46,'Reported Performance Table'!$D1428='Master List'!$B$47,'Reported Performance Table'!$D1428='Master List'!$B$49,'Reported Performance Table'!$D1428='Master List'!$B$51,'Reported Performance Table'!$D1428='Master List'!$B$115,'Reported Performance Table'!$D1428='Master List'!$B$118,'Reported Performance Table'!$D1428='Master List'!$B$142)),"LUNA_Dimming","Dimming_Capability_and_Range"))</f>
        <v/>
      </c>
    </row>
    <row r="1429" spans="1:12" x14ac:dyDescent="0.25">
      <c r="A1429" s="54">
        <v>1436</v>
      </c>
      <c r="B1429" s="55"/>
      <c r="D1429" s="21" t="e">
        <f>VLOOKUP('Reported Performance Table'!C1429,'Master List'!$B$22:$C$41,2,FALSE)</f>
        <v>#N/A</v>
      </c>
      <c r="E1429" t="e">
        <f>VLOOKUP('Reported Performance Table'!D1429,'Master List'!$B$45:$C$143,2,FALSE)</f>
        <v>#N/A</v>
      </c>
      <c r="F1429" t="e">
        <f>VLOOKUP('Reported Performance Table'!C1429,'Master List'!$B$22:$D$42,3,FALSE)</f>
        <v>#N/A</v>
      </c>
      <c r="G1429" s="100" t="e">
        <f>VLOOKUP('Reported Performance Table'!B1429,'Master List'!$B$11:$D$19,3,FALSE)</f>
        <v>#N/A</v>
      </c>
      <c r="H1429" t="e">
        <f t="shared" si="22"/>
        <v>#N/A</v>
      </c>
      <c r="I1429" t="e">
        <f>IF(VLOOKUP('Reported Performance Table'!D1429,'Master List'!$B$45:$D$143,3,FALSE)="","No",VLOOKUP('Reported Performance Table'!D1429,'Master List'!$B$45:$D$143,3,FALSE))</f>
        <v>#N/A</v>
      </c>
      <c r="J1429" s="178" t="str">
        <f>IF('Reported Performance Table'!D1429="","",
  IF('Reported Performance Table'!E1429="Yes",
   IF('Reported Performance Table'!F1429="Premium","Premium_LUNA_CCT","LUNA_CCT"),
   IF('Reported Performance Table'!B1429="Outdoor Luminaires",
    IF(OR('Reported Performance Table'!D1429="Fuel Pump Canopy Luminaires",'Reported Performance Table'!D1429="Sports Lighting"),
     IF('Reported Performance Table'!F1429="Premium","Premium_Sports_and_Fuel_Pump_CCT", "Sports_and_Fuel_Pump_CCT"),
     IF('Reported Performance Table'!F1429="Premium","Premium_Outdoor_CCT","Outdoor_CCT")),
    IF('Reported Performance Table'!F1429="Premium","Premium_CCT","Reported_CCT"))))</f>
        <v/>
      </c>
      <c r="K1429" t="str">
        <f>IF('Reported Performance Table'!D1429="","",IF(J1429="LUNA_CCT",VLOOKUP('Reported Performance Table'!D1429,'Master List'!$B$45:$E$143,4,FALSE),"Reported_BUG"))</f>
        <v/>
      </c>
      <c r="L1429" t="str">
        <f>IF('Reported Performance Table'!D1429="","",IF(AND('Reported Performance Table'!$E1429="Yes",OR('Reported Performance Table'!$D1429='Master List'!$B$45,'Reported Performance Table'!$D1429='Master List'!$B$46,'Reported Performance Table'!$D1429='Master List'!$B$47,'Reported Performance Table'!$D1429='Master List'!$B$49,'Reported Performance Table'!$D1429='Master List'!$B$51,'Reported Performance Table'!$D1429='Master List'!$B$115,'Reported Performance Table'!$D1429='Master List'!$B$118,'Reported Performance Table'!$D1429='Master List'!$B$142)),"LUNA_Dimming","Dimming_Capability_and_Range"))</f>
        <v/>
      </c>
    </row>
    <row r="1430" spans="1:12" x14ac:dyDescent="0.25">
      <c r="A1430" s="54">
        <v>1437</v>
      </c>
      <c r="B1430" s="55"/>
      <c r="D1430" s="21" t="e">
        <f>VLOOKUP('Reported Performance Table'!C1430,'Master List'!$B$22:$C$41,2,FALSE)</f>
        <v>#N/A</v>
      </c>
      <c r="E1430" t="e">
        <f>VLOOKUP('Reported Performance Table'!D1430,'Master List'!$B$45:$C$143,2,FALSE)</f>
        <v>#N/A</v>
      </c>
      <c r="F1430" t="e">
        <f>VLOOKUP('Reported Performance Table'!C1430,'Master List'!$B$22:$D$42,3,FALSE)</f>
        <v>#N/A</v>
      </c>
      <c r="G1430" s="100" t="e">
        <f>VLOOKUP('Reported Performance Table'!B1430,'Master List'!$B$11:$D$19,3,FALSE)</f>
        <v>#N/A</v>
      </c>
      <c r="H1430" t="e">
        <f t="shared" si="22"/>
        <v>#N/A</v>
      </c>
      <c r="I1430" t="e">
        <f>IF(VLOOKUP('Reported Performance Table'!D1430,'Master List'!$B$45:$D$143,3,FALSE)="","No",VLOOKUP('Reported Performance Table'!D1430,'Master List'!$B$45:$D$143,3,FALSE))</f>
        <v>#N/A</v>
      </c>
      <c r="J1430" s="178" t="str">
        <f>IF('Reported Performance Table'!D1430="","",
  IF('Reported Performance Table'!E1430="Yes",
   IF('Reported Performance Table'!F1430="Premium","Premium_LUNA_CCT","LUNA_CCT"),
   IF('Reported Performance Table'!B1430="Outdoor Luminaires",
    IF(OR('Reported Performance Table'!D1430="Fuel Pump Canopy Luminaires",'Reported Performance Table'!D1430="Sports Lighting"),
     IF('Reported Performance Table'!F1430="Premium","Premium_Sports_and_Fuel_Pump_CCT", "Sports_and_Fuel_Pump_CCT"),
     IF('Reported Performance Table'!F1430="Premium","Premium_Outdoor_CCT","Outdoor_CCT")),
    IF('Reported Performance Table'!F1430="Premium","Premium_CCT","Reported_CCT"))))</f>
        <v/>
      </c>
      <c r="K1430" t="str">
        <f>IF('Reported Performance Table'!D1430="","",IF(J1430="LUNA_CCT",VLOOKUP('Reported Performance Table'!D1430,'Master List'!$B$45:$E$143,4,FALSE),"Reported_BUG"))</f>
        <v/>
      </c>
      <c r="L1430" t="str">
        <f>IF('Reported Performance Table'!D1430="","",IF(AND('Reported Performance Table'!$E1430="Yes",OR('Reported Performance Table'!$D1430='Master List'!$B$45,'Reported Performance Table'!$D1430='Master List'!$B$46,'Reported Performance Table'!$D1430='Master List'!$B$47,'Reported Performance Table'!$D1430='Master List'!$B$49,'Reported Performance Table'!$D1430='Master List'!$B$51,'Reported Performance Table'!$D1430='Master List'!$B$115,'Reported Performance Table'!$D1430='Master List'!$B$118,'Reported Performance Table'!$D1430='Master List'!$B$142)),"LUNA_Dimming","Dimming_Capability_and_Range"))</f>
        <v/>
      </c>
    </row>
    <row r="1431" spans="1:12" x14ac:dyDescent="0.25">
      <c r="A1431" s="54">
        <v>1438</v>
      </c>
      <c r="B1431" s="55"/>
      <c r="D1431" s="21" t="e">
        <f>VLOOKUP('Reported Performance Table'!C1431,'Master List'!$B$22:$C$41,2,FALSE)</f>
        <v>#N/A</v>
      </c>
      <c r="E1431" t="e">
        <f>VLOOKUP('Reported Performance Table'!D1431,'Master List'!$B$45:$C$143,2,FALSE)</f>
        <v>#N/A</v>
      </c>
      <c r="F1431" t="e">
        <f>VLOOKUP('Reported Performance Table'!C1431,'Master List'!$B$22:$D$42,3,FALSE)</f>
        <v>#N/A</v>
      </c>
      <c r="G1431" s="100" t="e">
        <f>VLOOKUP('Reported Performance Table'!B1431,'Master List'!$B$11:$D$19,3,FALSE)</f>
        <v>#N/A</v>
      </c>
      <c r="H1431" t="e">
        <f t="shared" si="22"/>
        <v>#N/A</v>
      </c>
      <c r="I1431" t="e">
        <f>IF(VLOOKUP('Reported Performance Table'!D1431,'Master List'!$B$45:$D$143,3,FALSE)="","No",VLOOKUP('Reported Performance Table'!D1431,'Master List'!$B$45:$D$143,3,FALSE))</f>
        <v>#N/A</v>
      </c>
      <c r="J1431" s="178" t="str">
        <f>IF('Reported Performance Table'!D1431="","",
  IF('Reported Performance Table'!E1431="Yes",
   IF('Reported Performance Table'!F1431="Premium","Premium_LUNA_CCT","LUNA_CCT"),
   IF('Reported Performance Table'!B1431="Outdoor Luminaires",
    IF(OR('Reported Performance Table'!D1431="Fuel Pump Canopy Luminaires",'Reported Performance Table'!D1431="Sports Lighting"),
     IF('Reported Performance Table'!F1431="Premium","Premium_Sports_and_Fuel_Pump_CCT", "Sports_and_Fuel_Pump_CCT"),
     IF('Reported Performance Table'!F1431="Premium","Premium_Outdoor_CCT","Outdoor_CCT")),
    IF('Reported Performance Table'!F1431="Premium","Premium_CCT","Reported_CCT"))))</f>
        <v/>
      </c>
      <c r="K1431" t="str">
        <f>IF('Reported Performance Table'!D1431="","",IF(J1431="LUNA_CCT",VLOOKUP('Reported Performance Table'!D1431,'Master List'!$B$45:$E$143,4,FALSE),"Reported_BUG"))</f>
        <v/>
      </c>
      <c r="L1431" t="str">
        <f>IF('Reported Performance Table'!D1431="","",IF(AND('Reported Performance Table'!$E1431="Yes",OR('Reported Performance Table'!$D1431='Master List'!$B$45,'Reported Performance Table'!$D1431='Master List'!$B$46,'Reported Performance Table'!$D1431='Master List'!$B$47,'Reported Performance Table'!$D1431='Master List'!$B$49,'Reported Performance Table'!$D1431='Master List'!$B$51,'Reported Performance Table'!$D1431='Master List'!$B$115,'Reported Performance Table'!$D1431='Master List'!$B$118,'Reported Performance Table'!$D1431='Master List'!$B$142)),"LUNA_Dimming","Dimming_Capability_and_Range"))</f>
        <v/>
      </c>
    </row>
    <row r="1432" spans="1:12" x14ac:dyDescent="0.25">
      <c r="A1432" s="54">
        <v>1439</v>
      </c>
      <c r="B1432" s="55"/>
      <c r="D1432" s="21" t="e">
        <f>VLOOKUP('Reported Performance Table'!C1432,'Master List'!$B$22:$C$41,2,FALSE)</f>
        <v>#N/A</v>
      </c>
      <c r="E1432" t="e">
        <f>VLOOKUP('Reported Performance Table'!D1432,'Master List'!$B$45:$C$143,2,FALSE)</f>
        <v>#N/A</v>
      </c>
      <c r="F1432" t="e">
        <f>VLOOKUP('Reported Performance Table'!C1432,'Master List'!$B$22:$D$42,3,FALSE)</f>
        <v>#N/A</v>
      </c>
      <c r="G1432" s="100" t="e">
        <f>VLOOKUP('Reported Performance Table'!B1432,'Master List'!$B$11:$D$19,3,FALSE)</f>
        <v>#N/A</v>
      </c>
      <c r="H1432" t="e">
        <f t="shared" si="22"/>
        <v>#N/A</v>
      </c>
      <c r="I1432" t="e">
        <f>IF(VLOOKUP('Reported Performance Table'!D1432,'Master List'!$B$45:$D$143,3,FALSE)="","No",VLOOKUP('Reported Performance Table'!D1432,'Master List'!$B$45:$D$143,3,FALSE))</f>
        <v>#N/A</v>
      </c>
      <c r="J1432" s="178" t="str">
        <f>IF('Reported Performance Table'!D1432="","",
  IF('Reported Performance Table'!E1432="Yes",
   IF('Reported Performance Table'!F1432="Premium","Premium_LUNA_CCT","LUNA_CCT"),
   IF('Reported Performance Table'!B1432="Outdoor Luminaires",
    IF(OR('Reported Performance Table'!D1432="Fuel Pump Canopy Luminaires",'Reported Performance Table'!D1432="Sports Lighting"),
     IF('Reported Performance Table'!F1432="Premium","Premium_Sports_and_Fuel_Pump_CCT", "Sports_and_Fuel_Pump_CCT"),
     IF('Reported Performance Table'!F1432="Premium","Premium_Outdoor_CCT","Outdoor_CCT")),
    IF('Reported Performance Table'!F1432="Premium","Premium_CCT","Reported_CCT"))))</f>
        <v/>
      </c>
      <c r="K1432" t="str">
        <f>IF('Reported Performance Table'!D1432="","",IF(J1432="LUNA_CCT",VLOOKUP('Reported Performance Table'!D1432,'Master List'!$B$45:$E$143,4,FALSE),"Reported_BUG"))</f>
        <v/>
      </c>
      <c r="L1432" t="str">
        <f>IF('Reported Performance Table'!D1432="","",IF(AND('Reported Performance Table'!$E1432="Yes",OR('Reported Performance Table'!$D1432='Master List'!$B$45,'Reported Performance Table'!$D1432='Master List'!$B$46,'Reported Performance Table'!$D1432='Master List'!$B$47,'Reported Performance Table'!$D1432='Master List'!$B$49,'Reported Performance Table'!$D1432='Master List'!$B$51,'Reported Performance Table'!$D1432='Master List'!$B$115,'Reported Performance Table'!$D1432='Master List'!$B$118,'Reported Performance Table'!$D1432='Master List'!$B$142)),"LUNA_Dimming","Dimming_Capability_and_Range"))</f>
        <v/>
      </c>
    </row>
    <row r="1433" spans="1:12" x14ac:dyDescent="0.25">
      <c r="A1433" s="54">
        <v>1440</v>
      </c>
      <c r="B1433" s="55"/>
      <c r="D1433" s="21" t="e">
        <f>VLOOKUP('Reported Performance Table'!C1433,'Master List'!$B$22:$C$41,2,FALSE)</f>
        <v>#N/A</v>
      </c>
      <c r="E1433" t="e">
        <f>VLOOKUP('Reported Performance Table'!D1433,'Master List'!$B$45:$C$143,2,FALSE)</f>
        <v>#N/A</v>
      </c>
      <c r="F1433" t="e">
        <f>VLOOKUP('Reported Performance Table'!C1433,'Master List'!$B$22:$D$42,3,FALSE)</f>
        <v>#N/A</v>
      </c>
      <c r="G1433" s="100" t="e">
        <f>VLOOKUP('Reported Performance Table'!B1433,'Master List'!$B$11:$D$19,3,FALSE)</f>
        <v>#N/A</v>
      </c>
      <c r="H1433" t="e">
        <f t="shared" si="22"/>
        <v>#N/A</v>
      </c>
      <c r="I1433" t="e">
        <f>IF(VLOOKUP('Reported Performance Table'!D1433,'Master List'!$B$45:$D$143,3,FALSE)="","No",VLOOKUP('Reported Performance Table'!D1433,'Master List'!$B$45:$D$143,3,FALSE))</f>
        <v>#N/A</v>
      </c>
      <c r="J1433" s="178" t="str">
        <f>IF('Reported Performance Table'!D1433="","",
  IF('Reported Performance Table'!E1433="Yes",
   IF('Reported Performance Table'!F1433="Premium","Premium_LUNA_CCT","LUNA_CCT"),
   IF('Reported Performance Table'!B1433="Outdoor Luminaires",
    IF(OR('Reported Performance Table'!D1433="Fuel Pump Canopy Luminaires",'Reported Performance Table'!D1433="Sports Lighting"),
     IF('Reported Performance Table'!F1433="Premium","Premium_Sports_and_Fuel_Pump_CCT", "Sports_and_Fuel_Pump_CCT"),
     IF('Reported Performance Table'!F1433="Premium","Premium_Outdoor_CCT","Outdoor_CCT")),
    IF('Reported Performance Table'!F1433="Premium","Premium_CCT","Reported_CCT"))))</f>
        <v/>
      </c>
      <c r="K1433" t="str">
        <f>IF('Reported Performance Table'!D1433="","",IF(J1433="LUNA_CCT",VLOOKUP('Reported Performance Table'!D1433,'Master List'!$B$45:$E$143,4,FALSE),"Reported_BUG"))</f>
        <v/>
      </c>
      <c r="L1433" t="str">
        <f>IF('Reported Performance Table'!D1433="","",IF(AND('Reported Performance Table'!$E1433="Yes",OR('Reported Performance Table'!$D1433='Master List'!$B$45,'Reported Performance Table'!$D1433='Master List'!$B$46,'Reported Performance Table'!$D1433='Master List'!$B$47,'Reported Performance Table'!$D1433='Master List'!$B$49,'Reported Performance Table'!$D1433='Master List'!$B$51,'Reported Performance Table'!$D1433='Master List'!$B$115,'Reported Performance Table'!$D1433='Master List'!$B$118,'Reported Performance Table'!$D1433='Master List'!$B$142)),"LUNA_Dimming","Dimming_Capability_and_Range"))</f>
        <v/>
      </c>
    </row>
    <row r="1434" spans="1:12" x14ac:dyDescent="0.25">
      <c r="A1434" s="54">
        <v>1441</v>
      </c>
      <c r="B1434" s="55"/>
      <c r="D1434" s="21" t="e">
        <f>VLOOKUP('Reported Performance Table'!C1434,'Master List'!$B$22:$C$41,2,FALSE)</f>
        <v>#N/A</v>
      </c>
      <c r="E1434" t="e">
        <f>VLOOKUP('Reported Performance Table'!D1434,'Master List'!$B$45:$C$143,2,FALSE)</f>
        <v>#N/A</v>
      </c>
      <c r="F1434" t="e">
        <f>VLOOKUP('Reported Performance Table'!C1434,'Master List'!$B$22:$D$42,3,FALSE)</f>
        <v>#N/A</v>
      </c>
      <c r="G1434" s="100" t="e">
        <f>VLOOKUP('Reported Performance Table'!B1434,'Master List'!$B$11:$D$19,3,FALSE)</f>
        <v>#N/A</v>
      </c>
      <c r="H1434" t="e">
        <f t="shared" si="22"/>
        <v>#N/A</v>
      </c>
      <c r="I1434" t="e">
        <f>IF(VLOOKUP('Reported Performance Table'!D1434,'Master List'!$B$45:$D$143,3,FALSE)="","No",VLOOKUP('Reported Performance Table'!D1434,'Master List'!$B$45:$D$143,3,FALSE))</f>
        <v>#N/A</v>
      </c>
      <c r="J1434" s="178" t="str">
        <f>IF('Reported Performance Table'!D1434="","",
  IF('Reported Performance Table'!E1434="Yes",
   IF('Reported Performance Table'!F1434="Premium","Premium_LUNA_CCT","LUNA_CCT"),
   IF('Reported Performance Table'!B1434="Outdoor Luminaires",
    IF(OR('Reported Performance Table'!D1434="Fuel Pump Canopy Luminaires",'Reported Performance Table'!D1434="Sports Lighting"),
     IF('Reported Performance Table'!F1434="Premium","Premium_Sports_and_Fuel_Pump_CCT", "Sports_and_Fuel_Pump_CCT"),
     IF('Reported Performance Table'!F1434="Premium","Premium_Outdoor_CCT","Outdoor_CCT")),
    IF('Reported Performance Table'!F1434="Premium","Premium_CCT","Reported_CCT"))))</f>
        <v/>
      </c>
      <c r="K1434" t="str">
        <f>IF('Reported Performance Table'!D1434="","",IF(J1434="LUNA_CCT",VLOOKUP('Reported Performance Table'!D1434,'Master List'!$B$45:$E$143,4,FALSE),"Reported_BUG"))</f>
        <v/>
      </c>
      <c r="L1434" t="str">
        <f>IF('Reported Performance Table'!D1434="","",IF(AND('Reported Performance Table'!$E1434="Yes",OR('Reported Performance Table'!$D1434='Master List'!$B$45,'Reported Performance Table'!$D1434='Master List'!$B$46,'Reported Performance Table'!$D1434='Master List'!$B$47,'Reported Performance Table'!$D1434='Master List'!$B$49,'Reported Performance Table'!$D1434='Master List'!$B$51,'Reported Performance Table'!$D1434='Master List'!$B$115,'Reported Performance Table'!$D1434='Master List'!$B$118,'Reported Performance Table'!$D1434='Master List'!$B$142)),"LUNA_Dimming","Dimming_Capability_and_Range"))</f>
        <v/>
      </c>
    </row>
    <row r="1435" spans="1:12" x14ac:dyDescent="0.25">
      <c r="A1435" s="54">
        <v>1442</v>
      </c>
      <c r="B1435" s="55"/>
      <c r="D1435" s="21" t="e">
        <f>VLOOKUP('Reported Performance Table'!C1435,'Master List'!$B$22:$C$41,2,FALSE)</f>
        <v>#N/A</v>
      </c>
      <c r="E1435" t="e">
        <f>VLOOKUP('Reported Performance Table'!D1435,'Master List'!$B$45:$C$143,2,FALSE)</f>
        <v>#N/A</v>
      </c>
      <c r="F1435" t="e">
        <f>VLOOKUP('Reported Performance Table'!C1435,'Master List'!$B$22:$D$42,3,FALSE)</f>
        <v>#N/A</v>
      </c>
      <c r="G1435" s="100" t="e">
        <f>VLOOKUP('Reported Performance Table'!B1435,'Master List'!$B$11:$D$19,3,FALSE)</f>
        <v>#N/A</v>
      </c>
      <c r="H1435" t="e">
        <f t="shared" si="22"/>
        <v>#N/A</v>
      </c>
      <c r="I1435" t="e">
        <f>IF(VLOOKUP('Reported Performance Table'!D1435,'Master List'!$B$45:$D$143,3,FALSE)="","No",VLOOKUP('Reported Performance Table'!D1435,'Master List'!$B$45:$D$143,3,FALSE))</f>
        <v>#N/A</v>
      </c>
      <c r="J1435" s="178" t="str">
        <f>IF('Reported Performance Table'!D1435="","",
  IF('Reported Performance Table'!E1435="Yes",
   IF('Reported Performance Table'!F1435="Premium","Premium_LUNA_CCT","LUNA_CCT"),
   IF('Reported Performance Table'!B1435="Outdoor Luminaires",
    IF(OR('Reported Performance Table'!D1435="Fuel Pump Canopy Luminaires",'Reported Performance Table'!D1435="Sports Lighting"),
     IF('Reported Performance Table'!F1435="Premium","Premium_Sports_and_Fuel_Pump_CCT", "Sports_and_Fuel_Pump_CCT"),
     IF('Reported Performance Table'!F1435="Premium","Premium_Outdoor_CCT","Outdoor_CCT")),
    IF('Reported Performance Table'!F1435="Premium","Premium_CCT","Reported_CCT"))))</f>
        <v/>
      </c>
      <c r="K1435" t="str">
        <f>IF('Reported Performance Table'!D1435="","",IF(J1435="LUNA_CCT",VLOOKUP('Reported Performance Table'!D1435,'Master List'!$B$45:$E$143,4,FALSE),"Reported_BUG"))</f>
        <v/>
      </c>
      <c r="L1435" t="str">
        <f>IF('Reported Performance Table'!D1435="","",IF(AND('Reported Performance Table'!$E1435="Yes",OR('Reported Performance Table'!$D1435='Master List'!$B$45,'Reported Performance Table'!$D1435='Master List'!$B$46,'Reported Performance Table'!$D1435='Master List'!$B$47,'Reported Performance Table'!$D1435='Master List'!$B$49,'Reported Performance Table'!$D1435='Master List'!$B$51,'Reported Performance Table'!$D1435='Master List'!$B$115,'Reported Performance Table'!$D1435='Master List'!$B$118,'Reported Performance Table'!$D1435='Master List'!$B$142)),"LUNA_Dimming","Dimming_Capability_and_Range"))</f>
        <v/>
      </c>
    </row>
    <row r="1436" spans="1:12" x14ac:dyDescent="0.25">
      <c r="A1436" s="54">
        <v>1443</v>
      </c>
      <c r="B1436" s="55"/>
      <c r="D1436" s="21" t="e">
        <f>VLOOKUP('Reported Performance Table'!C1436,'Master List'!$B$22:$C$41,2,FALSE)</f>
        <v>#N/A</v>
      </c>
      <c r="E1436" t="e">
        <f>VLOOKUP('Reported Performance Table'!D1436,'Master List'!$B$45:$C$143,2,FALSE)</f>
        <v>#N/A</v>
      </c>
      <c r="F1436" t="e">
        <f>VLOOKUP('Reported Performance Table'!C1436,'Master List'!$B$22:$D$42,3,FALSE)</f>
        <v>#N/A</v>
      </c>
      <c r="G1436" s="100" t="e">
        <f>VLOOKUP('Reported Performance Table'!B1436,'Master List'!$B$11:$D$19,3,FALSE)</f>
        <v>#N/A</v>
      </c>
      <c r="H1436" t="e">
        <f t="shared" si="22"/>
        <v>#N/A</v>
      </c>
      <c r="I1436" t="e">
        <f>IF(VLOOKUP('Reported Performance Table'!D1436,'Master List'!$B$45:$D$143,3,FALSE)="","No",VLOOKUP('Reported Performance Table'!D1436,'Master List'!$B$45:$D$143,3,FALSE))</f>
        <v>#N/A</v>
      </c>
      <c r="J1436" s="178" t="str">
        <f>IF('Reported Performance Table'!D1436="","",
  IF('Reported Performance Table'!E1436="Yes",
   IF('Reported Performance Table'!F1436="Premium","Premium_LUNA_CCT","LUNA_CCT"),
   IF('Reported Performance Table'!B1436="Outdoor Luminaires",
    IF(OR('Reported Performance Table'!D1436="Fuel Pump Canopy Luminaires",'Reported Performance Table'!D1436="Sports Lighting"),
     IF('Reported Performance Table'!F1436="Premium","Premium_Sports_and_Fuel_Pump_CCT", "Sports_and_Fuel_Pump_CCT"),
     IF('Reported Performance Table'!F1436="Premium","Premium_Outdoor_CCT","Outdoor_CCT")),
    IF('Reported Performance Table'!F1436="Premium","Premium_CCT","Reported_CCT"))))</f>
        <v/>
      </c>
      <c r="K1436" t="str">
        <f>IF('Reported Performance Table'!D1436="","",IF(J1436="LUNA_CCT",VLOOKUP('Reported Performance Table'!D1436,'Master List'!$B$45:$E$143,4,FALSE),"Reported_BUG"))</f>
        <v/>
      </c>
      <c r="L1436" t="str">
        <f>IF('Reported Performance Table'!D1436="","",IF(AND('Reported Performance Table'!$E1436="Yes",OR('Reported Performance Table'!$D1436='Master List'!$B$45,'Reported Performance Table'!$D1436='Master List'!$B$46,'Reported Performance Table'!$D1436='Master List'!$B$47,'Reported Performance Table'!$D1436='Master List'!$B$49,'Reported Performance Table'!$D1436='Master List'!$B$51,'Reported Performance Table'!$D1436='Master List'!$B$115,'Reported Performance Table'!$D1436='Master List'!$B$118,'Reported Performance Table'!$D1436='Master List'!$B$142)),"LUNA_Dimming","Dimming_Capability_and_Range"))</f>
        <v/>
      </c>
    </row>
    <row r="1437" spans="1:12" x14ac:dyDescent="0.25">
      <c r="A1437" s="54">
        <v>1444</v>
      </c>
      <c r="B1437" s="55"/>
      <c r="D1437" s="21" t="e">
        <f>VLOOKUP('Reported Performance Table'!C1437,'Master List'!$B$22:$C$41,2,FALSE)</f>
        <v>#N/A</v>
      </c>
      <c r="E1437" t="e">
        <f>VLOOKUP('Reported Performance Table'!D1437,'Master List'!$B$45:$C$143,2,FALSE)</f>
        <v>#N/A</v>
      </c>
      <c r="F1437" t="e">
        <f>VLOOKUP('Reported Performance Table'!C1437,'Master List'!$B$22:$D$42,3,FALSE)</f>
        <v>#N/A</v>
      </c>
      <c r="G1437" s="100" t="e">
        <f>VLOOKUP('Reported Performance Table'!B1437,'Master List'!$B$11:$D$19,3,FALSE)</f>
        <v>#N/A</v>
      </c>
      <c r="H1437" t="e">
        <f t="shared" si="22"/>
        <v>#N/A</v>
      </c>
      <c r="I1437" t="e">
        <f>IF(VLOOKUP('Reported Performance Table'!D1437,'Master List'!$B$45:$D$143,3,FALSE)="","No",VLOOKUP('Reported Performance Table'!D1437,'Master List'!$B$45:$D$143,3,FALSE))</f>
        <v>#N/A</v>
      </c>
      <c r="J1437" s="178" t="str">
        <f>IF('Reported Performance Table'!D1437="","",
  IF('Reported Performance Table'!E1437="Yes",
   IF('Reported Performance Table'!F1437="Premium","Premium_LUNA_CCT","LUNA_CCT"),
   IF('Reported Performance Table'!B1437="Outdoor Luminaires",
    IF(OR('Reported Performance Table'!D1437="Fuel Pump Canopy Luminaires",'Reported Performance Table'!D1437="Sports Lighting"),
     IF('Reported Performance Table'!F1437="Premium","Premium_Sports_and_Fuel_Pump_CCT", "Sports_and_Fuel_Pump_CCT"),
     IF('Reported Performance Table'!F1437="Premium","Premium_Outdoor_CCT","Outdoor_CCT")),
    IF('Reported Performance Table'!F1437="Premium","Premium_CCT","Reported_CCT"))))</f>
        <v/>
      </c>
      <c r="K1437" t="str">
        <f>IF('Reported Performance Table'!D1437="","",IF(J1437="LUNA_CCT",VLOOKUP('Reported Performance Table'!D1437,'Master List'!$B$45:$E$143,4,FALSE),"Reported_BUG"))</f>
        <v/>
      </c>
      <c r="L1437" t="str">
        <f>IF('Reported Performance Table'!D1437="","",IF(AND('Reported Performance Table'!$E1437="Yes",OR('Reported Performance Table'!$D1437='Master List'!$B$45,'Reported Performance Table'!$D1437='Master List'!$B$46,'Reported Performance Table'!$D1437='Master List'!$B$47,'Reported Performance Table'!$D1437='Master List'!$B$49,'Reported Performance Table'!$D1437='Master List'!$B$51,'Reported Performance Table'!$D1437='Master List'!$B$115,'Reported Performance Table'!$D1437='Master List'!$B$118,'Reported Performance Table'!$D1437='Master List'!$B$142)),"LUNA_Dimming","Dimming_Capability_and_Range"))</f>
        <v/>
      </c>
    </row>
    <row r="1438" spans="1:12" x14ac:dyDescent="0.25">
      <c r="A1438" s="54">
        <v>1445</v>
      </c>
      <c r="B1438" s="55"/>
      <c r="D1438" s="21" t="e">
        <f>VLOOKUP('Reported Performance Table'!C1438,'Master List'!$B$22:$C$41,2,FALSE)</f>
        <v>#N/A</v>
      </c>
      <c r="E1438" t="e">
        <f>VLOOKUP('Reported Performance Table'!D1438,'Master List'!$B$45:$C$143,2,FALSE)</f>
        <v>#N/A</v>
      </c>
      <c r="F1438" t="e">
        <f>VLOOKUP('Reported Performance Table'!C1438,'Master List'!$B$22:$D$42,3,FALSE)</f>
        <v>#N/A</v>
      </c>
      <c r="G1438" s="100" t="e">
        <f>VLOOKUP('Reported Performance Table'!B1438,'Master List'!$B$11:$D$19,3,FALSE)</f>
        <v>#N/A</v>
      </c>
      <c r="H1438" t="e">
        <f t="shared" si="22"/>
        <v>#N/A</v>
      </c>
      <c r="I1438" t="e">
        <f>IF(VLOOKUP('Reported Performance Table'!D1438,'Master List'!$B$45:$D$143,3,FALSE)="","No",VLOOKUP('Reported Performance Table'!D1438,'Master List'!$B$45:$D$143,3,FALSE))</f>
        <v>#N/A</v>
      </c>
      <c r="J1438" s="178" t="str">
        <f>IF('Reported Performance Table'!D1438="","",
  IF('Reported Performance Table'!E1438="Yes",
   IF('Reported Performance Table'!F1438="Premium","Premium_LUNA_CCT","LUNA_CCT"),
   IF('Reported Performance Table'!B1438="Outdoor Luminaires",
    IF(OR('Reported Performance Table'!D1438="Fuel Pump Canopy Luminaires",'Reported Performance Table'!D1438="Sports Lighting"),
     IF('Reported Performance Table'!F1438="Premium","Premium_Sports_and_Fuel_Pump_CCT", "Sports_and_Fuel_Pump_CCT"),
     IF('Reported Performance Table'!F1438="Premium","Premium_Outdoor_CCT","Outdoor_CCT")),
    IF('Reported Performance Table'!F1438="Premium","Premium_CCT","Reported_CCT"))))</f>
        <v/>
      </c>
      <c r="K1438" t="str">
        <f>IF('Reported Performance Table'!D1438="","",IF(J1438="LUNA_CCT",VLOOKUP('Reported Performance Table'!D1438,'Master List'!$B$45:$E$143,4,FALSE),"Reported_BUG"))</f>
        <v/>
      </c>
      <c r="L1438" t="str">
        <f>IF('Reported Performance Table'!D1438="","",IF(AND('Reported Performance Table'!$E1438="Yes",OR('Reported Performance Table'!$D1438='Master List'!$B$45,'Reported Performance Table'!$D1438='Master List'!$B$46,'Reported Performance Table'!$D1438='Master List'!$B$47,'Reported Performance Table'!$D1438='Master List'!$B$49,'Reported Performance Table'!$D1438='Master List'!$B$51,'Reported Performance Table'!$D1438='Master List'!$B$115,'Reported Performance Table'!$D1438='Master List'!$B$118,'Reported Performance Table'!$D1438='Master List'!$B$142)),"LUNA_Dimming","Dimming_Capability_and_Range"))</f>
        <v/>
      </c>
    </row>
    <row r="1439" spans="1:12" x14ac:dyDescent="0.25">
      <c r="A1439" s="54">
        <v>1446</v>
      </c>
      <c r="B1439" s="55"/>
      <c r="D1439" s="21" t="e">
        <f>VLOOKUP('Reported Performance Table'!C1439,'Master List'!$B$22:$C$41,2,FALSE)</f>
        <v>#N/A</v>
      </c>
      <c r="E1439" t="e">
        <f>VLOOKUP('Reported Performance Table'!D1439,'Master List'!$B$45:$C$143,2,FALSE)</f>
        <v>#N/A</v>
      </c>
      <c r="F1439" t="e">
        <f>VLOOKUP('Reported Performance Table'!C1439,'Master List'!$B$22:$D$42,3,FALSE)</f>
        <v>#N/A</v>
      </c>
      <c r="G1439" s="100" t="e">
        <f>VLOOKUP('Reported Performance Table'!B1439,'Master List'!$B$11:$D$19,3,FALSE)</f>
        <v>#N/A</v>
      </c>
      <c r="H1439" t="e">
        <f t="shared" si="22"/>
        <v>#N/A</v>
      </c>
      <c r="I1439" t="e">
        <f>IF(VLOOKUP('Reported Performance Table'!D1439,'Master List'!$B$45:$D$143,3,FALSE)="","No",VLOOKUP('Reported Performance Table'!D1439,'Master List'!$B$45:$D$143,3,FALSE))</f>
        <v>#N/A</v>
      </c>
      <c r="J1439" s="178" t="str">
        <f>IF('Reported Performance Table'!D1439="","",
  IF('Reported Performance Table'!E1439="Yes",
   IF('Reported Performance Table'!F1439="Premium","Premium_LUNA_CCT","LUNA_CCT"),
   IF('Reported Performance Table'!B1439="Outdoor Luminaires",
    IF(OR('Reported Performance Table'!D1439="Fuel Pump Canopy Luminaires",'Reported Performance Table'!D1439="Sports Lighting"),
     IF('Reported Performance Table'!F1439="Premium","Premium_Sports_and_Fuel_Pump_CCT", "Sports_and_Fuel_Pump_CCT"),
     IF('Reported Performance Table'!F1439="Premium","Premium_Outdoor_CCT","Outdoor_CCT")),
    IF('Reported Performance Table'!F1439="Premium","Premium_CCT","Reported_CCT"))))</f>
        <v/>
      </c>
      <c r="K1439" t="str">
        <f>IF('Reported Performance Table'!D1439="","",IF(J1439="LUNA_CCT",VLOOKUP('Reported Performance Table'!D1439,'Master List'!$B$45:$E$143,4,FALSE),"Reported_BUG"))</f>
        <v/>
      </c>
      <c r="L1439" t="str">
        <f>IF('Reported Performance Table'!D1439="","",IF(AND('Reported Performance Table'!$E1439="Yes",OR('Reported Performance Table'!$D1439='Master List'!$B$45,'Reported Performance Table'!$D1439='Master List'!$B$46,'Reported Performance Table'!$D1439='Master List'!$B$47,'Reported Performance Table'!$D1439='Master List'!$B$49,'Reported Performance Table'!$D1439='Master List'!$B$51,'Reported Performance Table'!$D1439='Master List'!$B$115,'Reported Performance Table'!$D1439='Master List'!$B$118,'Reported Performance Table'!$D1439='Master List'!$B$142)),"LUNA_Dimming","Dimming_Capability_and_Range"))</f>
        <v/>
      </c>
    </row>
    <row r="1440" spans="1:12" x14ac:dyDescent="0.25">
      <c r="A1440" s="54">
        <v>1447</v>
      </c>
      <c r="B1440" s="55"/>
      <c r="D1440" s="21" t="e">
        <f>VLOOKUP('Reported Performance Table'!C1440,'Master List'!$B$22:$C$41,2,FALSE)</f>
        <v>#N/A</v>
      </c>
      <c r="E1440" t="e">
        <f>VLOOKUP('Reported Performance Table'!D1440,'Master List'!$B$45:$C$143,2,FALSE)</f>
        <v>#N/A</v>
      </c>
      <c r="F1440" t="e">
        <f>VLOOKUP('Reported Performance Table'!C1440,'Master List'!$B$22:$D$42,3,FALSE)</f>
        <v>#N/A</v>
      </c>
      <c r="G1440" s="100" t="e">
        <f>VLOOKUP('Reported Performance Table'!B1440,'Master List'!$B$11:$D$19,3,FALSE)</f>
        <v>#N/A</v>
      </c>
      <c r="H1440" t="e">
        <f t="shared" si="22"/>
        <v>#N/A</v>
      </c>
      <c r="I1440" t="e">
        <f>IF(VLOOKUP('Reported Performance Table'!D1440,'Master List'!$B$45:$D$143,3,FALSE)="","No",VLOOKUP('Reported Performance Table'!D1440,'Master List'!$B$45:$D$143,3,FALSE))</f>
        <v>#N/A</v>
      </c>
      <c r="J1440" s="178" t="str">
        <f>IF('Reported Performance Table'!D1440="","",
  IF('Reported Performance Table'!E1440="Yes",
   IF('Reported Performance Table'!F1440="Premium","Premium_LUNA_CCT","LUNA_CCT"),
   IF('Reported Performance Table'!B1440="Outdoor Luminaires",
    IF(OR('Reported Performance Table'!D1440="Fuel Pump Canopy Luminaires",'Reported Performance Table'!D1440="Sports Lighting"),
     IF('Reported Performance Table'!F1440="Premium","Premium_Sports_and_Fuel_Pump_CCT", "Sports_and_Fuel_Pump_CCT"),
     IF('Reported Performance Table'!F1440="Premium","Premium_Outdoor_CCT","Outdoor_CCT")),
    IF('Reported Performance Table'!F1440="Premium","Premium_CCT","Reported_CCT"))))</f>
        <v/>
      </c>
      <c r="K1440" t="str">
        <f>IF('Reported Performance Table'!D1440="","",IF(J1440="LUNA_CCT",VLOOKUP('Reported Performance Table'!D1440,'Master List'!$B$45:$E$143,4,FALSE),"Reported_BUG"))</f>
        <v/>
      </c>
      <c r="L1440" t="str">
        <f>IF('Reported Performance Table'!D1440="","",IF(AND('Reported Performance Table'!$E1440="Yes",OR('Reported Performance Table'!$D1440='Master List'!$B$45,'Reported Performance Table'!$D1440='Master List'!$B$46,'Reported Performance Table'!$D1440='Master List'!$B$47,'Reported Performance Table'!$D1440='Master List'!$B$49,'Reported Performance Table'!$D1440='Master List'!$B$51,'Reported Performance Table'!$D1440='Master List'!$B$115,'Reported Performance Table'!$D1440='Master List'!$B$118,'Reported Performance Table'!$D1440='Master List'!$B$142)),"LUNA_Dimming","Dimming_Capability_and_Range"))</f>
        <v/>
      </c>
    </row>
    <row r="1441" spans="1:12" x14ac:dyDescent="0.25">
      <c r="A1441" s="54">
        <v>1448</v>
      </c>
      <c r="B1441" s="55"/>
      <c r="D1441" s="21" t="e">
        <f>VLOOKUP('Reported Performance Table'!C1441,'Master List'!$B$22:$C$41,2,FALSE)</f>
        <v>#N/A</v>
      </c>
      <c r="E1441" t="e">
        <f>VLOOKUP('Reported Performance Table'!D1441,'Master List'!$B$45:$C$143,2,FALSE)</f>
        <v>#N/A</v>
      </c>
      <c r="F1441" t="e">
        <f>VLOOKUP('Reported Performance Table'!C1441,'Master List'!$B$22:$D$42,3,FALSE)</f>
        <v>#N/A</v>
      </c>
      <c r="G1441" s="100" t="e">
        <f>VLOOKUP('Reported Performance Table'!B1441,'Master List'!$B$11:$D$19,3,FALSE)</f>
        <v>#N/A</v>
      </c>
      <c r="H1441" t="e">
        <f t="shared" si="22"/>
        <v>#N/A</v>
      </c>
      <c r="I1441" t="e">
        <f>IF(VLOOKUP('Reported Performance Table'!D1441,'Master List'!$B$45:$D$143,3,FALSE)="","No",VLOOKUP('Reported Performance Table'!D1441,'Master List'!$B$45:$D$143,3,FALSE))</f>
        <v>#N/A</v>
      </c>
      <c r="J1441" s="178" t="str">
        <f>IF('Reported Performance Table'!D1441="","",
  IF('Reported Performance Table'!E1441="Yes",
   IF('Reported Performance Table'!F1441="Premium","Premium_LUNA_CCT","LUNA_CCT"),
   IF('Reported Performance Table'!B1441="Outdoor Luminaires",
    IF(OR('Reported Performance Table'!D1441="Fuel Pump Canopy Luminaires",'Reported Performance Table'!D1441="Sports Lighting"),
     IF('Reported Performance Table'!F1441="Premium","Premium_Sports_and_Fuel_Pump_CCT", "Sports_and_Fuel_Pump_CCT"),
     IF('Reported Performance Table'!F1441="Premium","Premium_Outdoor_CCT","Outdoor_CCT")),
    IF('Reported Performance Table'!F1441="Premium","Premium_CCT","Reported_CCT"))))</f>
        <v/>
      </c>
      <c r="K1441" t="str">
        <f>IF('Reported Performance Table'!D1441="","",IF(J1441="LUNA_CCT",VLOOKUP('Reported Performance Table'!D1441,'Master List'!$B$45:$E$143,4,FALSE),"Reported_BUG"))</f>
        <v/>
      </c>
      <c r="L1441" t="str">
        <f>IF('Reported Performance Table'!D1441="","",IF(AND('Reported Performance Table'!$E1441="Yes",OR('Reported Performance Table'!$D1441='Master List'!$B$45,'Reported Performance Table'!$D1441='Master List'!$B$46,'Reported Performance Table'!$D1441='Master List'!$B$47,'Reported Performance Table'!$D1441='Master List'!$B$49,'Reported Performance Table'!$D1441='Master List'!$B$51,'Reported Performance Table'!$D1441='Master List'!$B$115,'Reported Performance Table'!$D1441='Master List'!$B$118,'Reported Performance Table'!$D1441='Master List'!$B$142)),"LUNA_Dimming","Dimming_Capability_and_Range"))</f>
        <v/>
      </c>
    </row>
    <row r="1442" spans="1:12" x14ac:dyDescent="0.25">
      <c r="A1442" s="54">
        <v>1449</v>
      </c>
      <c r="B1442" s="55"/>
      <c r="D1442" s="21" t="e">
        <f>VLOOKUP('Reported Performance Table'!C1442,'Master List'!$B$22:$C$41,2,FALSE)</f>
        <v>#N/A</v>
      </c>
      <c r="E1442" t="e">
        <f>VLOOKUP('Reported Performance Table'!D1442,'Master List'!$B$45:$C$143,2,FALSE)</f>
        <v>#N/A</v>
      </c>
      <c r="F1442" t="e">
        <f>VLOOKUP('Reported Performance Table'!C1442,'Master List'!$B$22:$D$42,3,FALSE)</f>
        <v>#N/A</v>
      </c>
      <c r="G1442" s="100" t="e">
        <f>VLOOKUP('Reported Performance Table'!B1442,'Master List'!$B$11:$D$19,3,FALSE)</f>
        <v>#N/A</v>
      </c>
      <c r="H1442" t="e">
        <f t="shared" si="22"/>
        <v>#N/A</v>
      </c>
      <c r="I1442" t="e">
        <f>IF(VLOOKUP('Reported Performance Table'!D1442,'Master List'!$B$45:$D$143,3,FALSE)="","No",VLOOKUP('Reported Performance Table'!D1442,'Master List'!$B$45:$D$143,3,FALSE))</f>
        <v>#N/A</v>
      </c>
      <c r="J1442" s="178" t="str">
        <f>IF('Reported Performance Table'!D1442="","",
  IF('Reported Performance Table'!E1442="Yes",
   IF('Reported Performance Table'!F1442="Premium","Premium_LUNA_CCT","LUNA_CCT"),
   IF('Reported Performance Table'!B1442="Outdoor Luminaires",
    IF(OR('Reported Performance Table'!D1442="Fuel Pump Canopy Luminaires",'Reported Performance Table'!D1442="Sports Lighting"),
     IF('Reported Performance Table'!F1442="Premium","Premium_Sports_and_Fuel_Pump_CCT", "Sports_and_Fuel_Pump_CCT"),
     IF('Reported Performance Table'!F1442="Premium","Premium_Outdoor_CCT","Outdoor_CCT")),
    IF('Reported Performance Table'!F1442="Premium","Premium_CCT","Reported_CCT"))))</f>
        <v/>
      </c>
      <c r="K1442" t="str">
        <f>IF('Reported Performance Table'!D1442="","",IF(J1442="LUNA_CCT",VLOOKUP('Reported Performance Table'!D1442,'Master List'!$B$45:$E$143,4,FALSE),"Reported_BUG"))</f>
        <v/>
      </c>
      <c r="L1442" t="str">
        <f>IF('Reported Performance Table'!D1442="","",IF(AND('Reported Performance Table'!$E1442="Yes",OR('Reported Performance Table'!$D1442='Master List'!$B$45,'Reported Performance Table'!$D1442='Master List'!$B$46,'Reported Performance Table'!$D1442='Master List'!$B$47,'Reported Performance Table'!$D1442='Master List'!$B$49,'Reported Performance Table'!$D1442='Master List'!$B$51,'Reported Performance Table'!$D1442='Master List'!$B$115,'Reported Performance Table'!$D1442='Master List'!$B$118,'Reported Performance Table'!$D1442='Master List'!$B$142)),"LUNA_Dimming","Dimming_Capability_and_Range"))</f>
        <v/>
      </c>
    </row>
    <row r="1443" spans="1:12" x14ac:dyDescent="0.25">
      <c r="A1443" s="54">
        <v>1450</v>
      </c>
      <c r="B1443" s="55"/>
      <c r="D1443" s="21" t="e">
        <f>VLOOKUP('Reported Performance Table'!C1443,'Master List'!$B$22:$C$41,2,FALSE)</f>
        <v>#N/A</v>
      </c>
      <c r="E1443" t="e">
        <f>VLOOKUP('Reported Performance Table'!D1443,'Master List'!$B$45:$C$143,2,FALSE)</f>
        <v>#N/A</v>
      </c>
      <c r="F1443" t="e">
        <f>VLOOKUP('Reported Performance Table'!C1443,'Master List'!$B$22:$D$42,3,FALSE)</f>
        <v>#N/A</v>
      </c>
      <c r="G1443" s="100" t="e">
        <f>VLOOKUP('Reported Performance Table'!B1443,'Master List'!$B$11:$D$19,3,FALSE)</f>
        <v>#N/A</v>
      </c>
      <c r="H1443" t="e">
        <f t="shared" si="22"/>
        <v>#N/A</v>
      </c>
      <c r="I1443" t="e">
        <f>IF(VLOOKUP('Reported Performance Table'!D1443,'Master List'!$B$45:$D$143,3,FALSE)="","No",VLOOKUP('Reported Performance Table'!D1443,'Master List'!$B$45:$D$143,3,FALSE))</f>
        <v>#N/A</v>
      </c>
      <c r="J1443" s="178" t="str">
        <f>IF('Reported Performance Table'!D1443="","",
  IF('Reported Performance Table'!E1443="Yes",
   IF('Reported Performance Table'!F1443="Premium","Premium_LUNA_CCT","LUNA_CCT"),
   IF('Reported Performance Table'!B1443="Outdoor Luminaires",
    IF(OR('Reported Performance Table'!D1443="Fuel Pump Canopy Luminaires",'Reported Performance Table'!D1443="Sports Lighting"),
     IF('Reported Performance Table'!F1443="Premium","Premium_Sports_and_Fuel_Pump_CCT", "Sports_and_Fuel_Pump_CCT"),
     IF('Reported Performance Table'!F1443="Premium","Premium_Outdoor_CCT","Outdoor_CCT")),
    IF('Reported Performance Table'!F1443="Premium","Premium_CCT","Reported_CCT"))))</f>
        <v/>
      </c>
      <c r="K1443" t="str">
        <f>IF('Reported Performance Table'!D1443="","",IF(J1443="LUNA_CCT",VLOOKUP('Reported Performance Table'!D1443,'Master List'!$B$45:$E$143,4,FALSE),"Reported_BUG"))</f>
        <v/>
      </c>
      <c r="L1443" t="str">
        <f>IF('Reported Performance Table'!D1443="","",IF(AND('Reported Performance Table'!$E1443="Yes",OR('Reported Performance Table'!$D1443='Master List'!$B$45,'Reported Performance Table'!$D1443='Master List'!$B$46,'Reported Performance Table'!$D1443='Master List'!$B$47,'Reported Performance Table'!$D1443='Master List'!$B$49,'Reported Performance Table'!$D1443='Master List'!$B$51,'Reported Performance Table'!$D1443='Master List'!$B$115,'Reported Performance Table'!$D1443='Master List'!$B$118,'Reported Performance Table'!$D1443='Master List'!$B$142)),"LUNA_Dimming","Dimming_Capability_and_Range"))</f>
        <v/>
      </c>
    </row>
    <row r="1444" spans="1:12" x14ac:dyDescent="0.25">
      <c r="A1444" s="54">
        <v>1451</v>
      </c>
      <c r="B1444" s="55"/>
      <c r="D1444" s="21" t="e">
        <f>VLOOKUP('Reported Performance Table'!C1444,'Master List'!$B$22:$C$41,2,FALSE)</f>
        <v>#N/A</v>
      </c>
      <c r="E1444" t="e">
        <f>VLOOKUP('Reported Performance Table'!D1444,'Master List'!$B$45:$C$143,2,FALSE)</f>
        <v>#N/A</v>
      </c>
      <c r="F1444" t="e">
        <f>VLOOKUP('Reported Performance Table'!C1444,'Master List'!$B$22:$D$42,3,FALSE)</f>
        <v>#N/A</v>
      </c>
      <c r="G1444" s="100" t="e">
        <f>VLOOKUP('Reported Performance Table'!B1444,'Master List'!$B$11:$D$19,3,FALSE)</f>
        <v>#N/A</v>
      </c>
      <c r="H1444" t="e">
        <f t="shared" si="22"/>
        <v>#N/A</v>
      </c>
      <c r="I1444" t="e">
        <f>IF(VLOOKUP('Reported Performance Table'!D1444,'Master List'!$B$45:$D$143,3,FALSE)="","No",VLOOKUP('Reported Performance Table'!D1444,'Master List'!$B$45:$D$143,3,FALSE))</f>
        <v>#N/A</v>
      </c>
      <c r="J1444" s="178" t="str">
        <f>IF('Reported Performance Table'!D1444="","",
  IF('Reported Performance Table'!E1444="Yes",
   IF('Reported Performance Table'!F1444="Premium","Premium_LUNA_CCT","LUNA_CCT"),
   IF('Reported Performance Table'!B1444="Outdoor Luminaires",
    IF(OR('Reported Performance Table'!D1444="Fuel Pump Canopy Luminaires",'Reported Performance Table'!D1444="Sports Lighting"),
     IF('Reported Performance Table'!F1444="Premium","Premium_Sports_and_Fuel_Pump_CCT", "Sports_and_Fuel_Pump_CCT"),
     IF('Reported Performance Table'!F1444="Premium","Premium_Outdoor_CCT","Outdoor_CCT")),
    IF('Reported Performance Table'!F1444="Premium","Premium_CCT","Reported_CCT"))))</f>
        <v/>
      </c>
      <c r="K1444" t="str">
        <f>IF('Reported Performance Table'!D1444="","",IF(J1444="LUNA_CCT",VLOOKUP('Reported Performance Table'!D1444,'Master List'!$B$45:$E$143,4,FALSE),"Reported_BUG"))</f>
        <v/>
      </c>
      <c r="L1444" t="str">
        <f>IF('Reported Performance Table'!D1444="","",IF(AND('Reported Performance Table'!$E1444="Yes",OR('Reported Performance Table'!$D1444='Master List'!$B$45,'Reported Performance Table'!$D1444='Master List'!$B$46,'Reported Performance Table'!$D1444='Master List'!$B$47,'Reported Performance Table'!$D1444='Master List'!$B$49,'Reported Performance Table'!$D1444='Master List'!$B$51,'Reported Performance Table'!$D1444='Master List'!$B$115,'Reported Performance Table'!$D1444='Master List'!$B$118,'Reported Performance Table'!$D1444='Master List'!$B$142)),"LUNA_Dimming","Dimming_Capability_and_Range"))</f>
        <v/>
      </c>
    </row>
    <row r="1445" spans="1:12" x14ac:dyDescent="0.25">
      <c r="A1445" s="54">
        <v>1452</v>
      </c>
      <c r="B1445" s="55"/>
      <c r="D1445" s="21" t="e">
        <f>VLOOKUP('Reported Performance Table'!C1445,'Master List'!$B$22:$C$41,2,FALSE)</f>
        <v>#N/A</v>
      </c>
      <c r="E1445" t="e">
        <f>VLOOKUP('Reported Performance Table'!D1445,'Master List'!$B$45:$C$143,2,FALSE)</f>
        <v>#N/A</v>
      </c>
      <c r="F1445" t="e">
        <f>VLOOKUP('Reported Performance Table'!C1445,'Master List'!$B$22:$D$42,3,FALSE)</f>
        <v>#N/A</v>
      </c>
      <c r="G1445" s="100" t="e">
        <f>VLOOKUP('Reported Performance Table'!B1445,'Master List'!$B$11:$D$19,3,FALSE)</f>
        <v>#N/A</v>
      </c>
      <c r="H1445" t="e">
        <f t="shared" si="22"/>
        <v>#N/A</v>
      </c>
      <c r="I1445" t="e">
        <f>IF(VLOOKUP('Reported Performance Table'!D1445,'Master List'!$B$45:$D$143,3,FALSE)="","No",VLOOKUP('Reported Performance Table'!D1445,'Master List'!$B$45:$D$143,3,FALSE))</f>
        <v>#N/A</v>
      </c>
      <c r="J1445" s="178" t="str">
        <f>IF('Reported Performance Table'!D1445="","",
  IF('Reported Performance Table'!E1445="Yes",
   IF('Reported Performance Table'!F1445="Premium","Premium_LUNA_CCT","LUNA_CCT"),
   IF('Reported Performance Table'!B1445="Outdoor Luminaires",
    IF(OR('Reported Performance Table'!D1445="Fuel Pump Canopy Luminaires",'Reported Performance Table'!D1445="Sports Lighting"),
     IF('Reported Performance Table'!F1445="Premium","Premium_Sports_and_Fuel_Pump_CCT", "Sports_and_Fuel_Pump_CCT"),
     IF('Reported Performance Table'!F1445="Premium","Premium_Outdoor_CCT","Outdoor_CCT")),
    IF('Reported Performance Table'!F1445="Premium","Premium_CCT","Reported_CCT"))))</f>
        <v/>
      </c>
      <c r="K1445" t="str">
        <f>IF('Reported Performance Table'!D1445="","",IF(J1445="LUNA_CCT",VLOOKUP('Reported Performance Table'!D1445,'Master List'!$B$45:$E$143,4,FALSE),"Reported_BUG"))</f>
        <v/>
      </c>
      <c r="L1445" t="str">
        <f>IF('Reported Performance Table'!D1445="","",IF(AND('Reported Performance Table'!$E1445="Yes",OR('Reported Performance Table'!$D1445='Master List'!$B$45,'Reported Performance Table'!$D1445='Master List'!$B$46,'Reported Performance Table'!$D1445='Master List'!$B$47,'Reported Performance Table'!$D1445='Master List'!$B$49,'Reported Performance Table'!$D1445='Master List'!$B$51,'Reported Performance Table'!$D1445='Master List'!$B$115,'Reported Performance Table'!$D1445='Master List'!$B$118,'Reported Performance Table'!$D1445='Master List'!$B$142)),"LUNA_Dimming","Dimming_Capability_and_Range"))</f>
        <v/>
      </c>
    </row>
    <row r="1446" spans="1:12" x14ac:dyDescent="0.25">
      <c r="A1446" s="54">
        <v>1453</v>
      </c>
      <c r="B1446" s="55"/>
      <c r="D1446" s="21" t="e">
        <f>VLOOKUP('Reported Performance Table'!C1446,'Master List'!$B$22:$C$41,2,FALSE)</f>
        <v>#N/A</v>
      </c>
      <c r="E1446" t="e">
        <f>VLOOKUP('Reported Performance Table'!D1446,'Master List'!$B$45:$C$143,2,FALSE)</f>
        <v>#N/A</v>
      </c>
      <c r="F1446" t="e">
        <f>VLOOKUP('Reported Performance Table'!C1446,'Master List'!$B$22:$D$42,3,FALSE)</f>
        <v>#N/A</v>
      </c>
      <c r="G1446" s="100" t="e">
        <f>VLOOKUP('Reported Performance Table'!B1446,'Master List'!$B$11:$D$19,3,FALSE)</f>
        <v>#N/A</v>
      </c>
      <c r="H1446" t="e">
        <f t="shared" si="22"/>
        <v>#N/A</v>
      </c>
      <c r="I1446" t="e">
        <f>IF(VLOOKUP('Reported Performance Table'!D1446,'Master List'!$B$45:$D$143,3,FALSE)="","No",VLOOKUP('Reported Performance Table'!D1446,'Master List'!$B$45:$D$143,3,FALSE))</f>
        <v>#N/A</v>
      </c>
      <c r="J1446" s="178" t="str">
        <f>IF('Reported Performance Table'!D1446="","",
  IF('Reported Performance Table'!E1446="Yes",
   IF('Reported Performance Table'!F1446="Premium","Premium_LUNA_CCT","LUNA_CCT"),
   IF('Reported Performance Table'!B1446="Outdoor Luminaires",
    IF(OR('Reported Performance Table'!D1446="Fuel Pump Canopy Luminaires",'Reported Performance Table'!D1446="Sports Lighting"),
     IF('Reported Performance Table'!F1446="Premium","Premium_Sports_and_Fuel_Pump_CCT", "Sports_and_Fuel_Pump_CCT"),
     IF('Reported Performance Table'!F1446="Premium","Premium_Outdoor_CCT","Outdoor_CCT")),
    IF('Reported Performance Table'!F1446="Premium","Premium_CCT","Reported_CCT"))))</f>
        <v/>
      </c>
      <c r="K1446" t="str">
        <f>IF('Reported Performance Table'!D1446="","",IF(J1446="LUNA_CCT",VLOOKUP('Reported Performance Table'!D1446,'Master List'!$B$45:$E$143,4,FALSE),"Reported_BUG"))</f>
        <v/>
      </c>
      <c r="L1446" t="str">
        <f>IF('Reported Performance Table'!D1446="","",IF(AND('Reported Performance Table'!$E1446="Yes",OR('Reported Performance Table'!$D1446='Master List'!$B$45,'Reported Performance Table'!$D1446='Master List'!$B$46,'Reported Performance Table'!$D1446='Master List'!$B$47,'Reported Performance Table'!$D1446='Master List'!$B$49,'Reported Performance Table'!$D1446='Master List'!$B$51,'Reported Performance Table'!$D1446='Master List'!$B$115,'Reported Performance Table'!$D1446='Master List'!$B$118,'Reported Performance Table'!$D1446='Master List'!$B$142)),"LUNA_Dimming","Dimming_Capability_and_Range"))</f>
        <v/>
      </c>
    </row>
    <row r="1447" spans="1:12" x14ac:dyDescent="0.25">
      <c r="A1447" s="54">
        <v>1454</v>
      </c>
      <c r="B1447" s="55"/>
      <c r="D1447" s="21" t="e">
        <f>VLOOKUP('Reported Performance Table'!C1447,'Master List'!$B$22:$C$41,2,FALSE)</f>
        <v>#N/A</v>
      </c>
      <c r="E1447" t="e">
        <f>VLOOKUP('Reported Performance Table'!D1447,'Master List'!$B$45:$C$143,2,FALSE)</f>
        <v>#N/A</v>
      </c>
      <c r="F1447" t="e">
        <f>VLOOKUP('Reported Performance Table'!C1447,'Master List'!$B$22:$D$42,3,FALSE)</f>
        <v>#N/A</v>
      </c>
      <c r="G1447" s="100" t="e">
        <f>VLOOKUP('Reported Performance Table'!B1447,'Master List'!$B$11:$D$19,3,FALSE)</f>
        <v>#N/A</v>
      </c>
      <c r="H1447" t="e">
        <f t="shared" si="22"/>
        <v>#N/A</v>
      </c>
      <c r="I1447" t="e">
        <f>IF(VLOOKUP('Reported Performance Table'!D1447,'Master List'!$B$45:$D$143,3,FALSE)="","No",VLOOKUP('Reported Performance Table'!D1447,'Master List'!$B$45:$D$143,3,FALSE))</f>
        <v>#N/A</v>
      </c>
      <c r="J1447" s="178" t="str">
        <f>IF('Reported Performance Table'!D1447="","",
  IF('Reported Performance Table'!E1447="Yes",
   IF('Reported Performance Table'!F1447="Premium","Premium_LUNA_CCT","LUNA_CCT"),
   IF('Reported Performance Table'!B1447="Outdoor Luminaires",
    IF(OR('Reported Performance Table'!D1447="Fuel Pump Canopy Luminaires",'Reported Performance Table'!D1447="Sports Lighting"),
     IF('Reported Performance Table'!F1447="Premium","Premium_Sports_and_Fuel_Pump_CCT", "Sports_and_Fuel_Pump_CCT"),
     IF('Reported Performance Table'!F1447="Premium","Premium_Outdoor_CCT","Outdoor_CCT")),
    IF('Reported Performance Table'!F1447="Premium","Premium_CCT","Reported_CCT"))))</f>
        <v/>
      </c>
      <c r="K1447" t="str">
        <f>IF('Reported Performance Table'!D1447="","",IF(J1447="LUNA_CCT",VLOOKUP('Reported Performance Table'!D1447,'Master List'!$B$45:$E$143,4,FALSE),"Reported_BUG"))</f>
        <v/>
      </c>
      <c r="L1447" t="str">
        <f>IF('Reported Performance Table'!D1447="","",IF(AND('Reported Performance Table'!$E1447="Yes",OR('Reported Performance Table'!$D1447='Master List'!$B$45,'Reported Performance Table'!$D1447='Master List'!$B$46,'Reported Performance Table'!$D1447='Master List'!$B$47,'Reported Performance Table'!$D1447='Master List'!$B$49,'Reported Performance Table'!$D1447='Master List'!$B$51,'Reported Performance Table'!$D1447='Master List'!$B$115,'Reported Performance Table'!$D1447='Master List'!$B$118,'Reported Performance Table'!$D1447='Master List'!$B$142)),"LUNA_Dimming","Dimming_Capability_and_Range"))</f>
        <v/>
      </c>
    </row>
    <row r="1448" spans="1:12" x14ac:dyDescent="0.25">
      <c r="A1448" s="54">
        <v>1455</v>
      </c>
      <c r="B1448" s="55"/>
      <c r="D1448" s="21" t="e">
        <f>VLOOKUP('Reported Performance Table'!C1448,'Master List'!$B$22:$C$41,2,FALSE)</f>
        <v>#N/A</v>
      </c>
      <c r="E1448" t="e">
        <f>VLOOKUP('Reported Performance Table'!D1448,'Master List'!$B$45:$C$143,2,FALSE)</f>
        <v>#N/A</v>
      </c>
      <c r="F1448" t="e">
        <f>VLOOKUP('Reported Performance Table'!C1448,'Master List'!$B$22:$D$42,3,FALSE)</f>
        <v>#N/A</v>
      </c>
      <c r="G1448" s="100" t="e">
        <f>VLOOKUP('Reported Performance Table'!B1448,'Master List'!$B$11:$D$19,3,FALSE)</f>
        <v>#N/A</v>
      </c>
      <c r="H1448" t="e">
        <f t="shared" si="22"/>
        <v>#N/A</v>
      </c>
      <c r="I1448" t="e">
        <f>IF(VLOOKUP('Reported Performance Table'!D1448,'Master List'!$B$45:$D$143,3,FALSE)="","No",VLOOKUP('Reported Performance Table'!D1448,'Master List'!$B$45:$D$143,3,FALSE))</f>
        <v>#N/A</v>
      </c>
      <c r="J1448" s="178" t="str">
        <f>IF('Reported Performance Table'!D1448="","",
  IF('Reported Performance Table'!E1448="Yes",
   IF('Reported Performance Table'!F1448="Premium","Premium_LUNA_CCT","LUNA_CCT"),
   IF('Reported Performance Table'!B1448="Outdoor Luminaires",
    IF(OR('Reported Performance Table'!D1448="Fuel Pump Canopy Luminaires",'Reported Performance Table'!D1448="Sports Lighting"),
     IF('Reported Performance Table'!F1448="Premium","Premium_Sports_and_Fuel_Pump_CCT", "Sports_and_Fuel_Pump_CCT"),
     IF('Reported Performance Table'!F1448="Premium","Premium_Outdoor_CCT","Outdoor_CCT")),
    IF('Reported Performance Table'!F1448="Premium","Premium_CCT","Reported_CCT"))))</f>
        <v/>
      </c>
      <c r="K1448" t="str">
        <f>IF('Reported Performance Table'!D1448="","",IF(J1448="LUNA_CCT",VLOOKUP('Reported Performance Table'!D1448,'Master List'!$B$45:$E$143,4,FALSE),"Reported_BUG"))</f>
        <v/>
      </c>
      <c r="L1448" t="str">
        <f>IF('Reported Performance Table'!D1448="","",IF(AND('Reported Performance Table'!$E1448="Yes",OR('Reported Performance Table'!$D1448='Master List'!$B$45,'Reported Performance Table'!$D1448='Master List'!$B$46,'Reported Performance Table'!$D1448='Master List'!$B$47,'Reported Performance Table'!$D1448='Master List'!$B$49,'Reported Performance Table'!$D1448='Master List'!$B$51,'Reported Performance Table'!$D1448='Master List'!$B$115,'Reported Performance Table'!$D1448='Master List'!$B$118,'Reported Performance Table'!$D1448='Master List'!$B$142)),"LUNA_Dimming","Dimming_Capability_and_Range"))</f>
        <v/>
      </c>
    </row>
    <row r="1449" spans="1:12" x14ac:dyDescent="0.25">
      <c r="A1449" s="54">
        <v>1456</v>
      </c>
      <c r="B1449" s="55"/>
      <c r="D1449" s="21" t="e">
        <f>VLOOKUP('Reported Performance Table'!C1449,'Master List'!$B$22:$C$41,2,FALSE)</f>
        <v>#N/A</v>
      </c>
      <c r="E1449" t="e">
        <f>VLOOKUP('Reported Performance Table'!D1449,'Master List'!$B$45:$C$143,2,FALSE)</f>
        <v>#N/A</v>
      </c>
      <c r="F1449" t="e">
        <f>VLOOKUP('Reported Performance Table'!C1449,'Master List'!$B$22:$D$42,3,FALSE)</f>
        <v>#N/A</v>
      </c>
      <c r="G1449" s="100" t="e">
        <f>VLOOKUP('Reported Performance Table'!B1449,'Master List'!$B$11:$D$19,3,FALSE)</f>
        <v>#N/A</v>
      </c>
      <c r="H1449" t="e">
        <f t="shared" si="22"/>
        <v>#N/A</v>
      </c>
      <c r="I1449" t="e">
        <f>IF(VLOOKUP('Reported Performance Table'!D1449,'Master List'!$B$45:$D$143,3,FALSE)="","No",VLOOKUP('Reported Performance Table'!D1449,'Master List'!$B$45:$D$143,3,FALSE))</f>
        <v>#N/A</v>
      </c>
      <c r="J1449" s="178" t="str">
        <f>IF('Reported Performance Table'!D1449="","",
  IF('Reported Performance Table'!E1449="Yes",
   IF('Reported Performance Table'!F1449="Premium","Premium_LUNA_CCT","LUNA_CCT"),
   IF('Reported Performance Table'!B1449="Outdoor Luminaires",
    IF(OR('Reported Performance Table'!D1449="Fuel Pump Canopy Luminaires",'Reported Performance Table'!D1449="Sports Lighting"),
     IF('Reported Performance Table'!F1449="Premium","Premium_Sports_and_Fuel_Pump_CCT", "Sports_and_Fuel_Pump_CCT"),
     IF('Reported Performance Table'!F1449="Premium","Premium_Outdoor_CCT","Outdoor_CCT")),
    IF('Reported Performance Table'!F1449="Premium","Premium_CCT","Reported_CCT"))))</f>
        <v/>
      </c>
      <c r="K1449" t="str">
        <f>IF('Reported Performance Table'!D1449="","",IF(J1449="LUNA_CCT",VLOOKUP('Reported Performance Table'!D1449,'Master List'!$B$45:$E$143,4,FALSE),"Reported_BUG"))</f>
        <v/>
      </c>
      <c r="L1449" t="str">
        <f>IF('Reported Performance Table'!D1449="","",IF(AND('Reported Performance Table'!$E1449="Yes",OR('Reported Performance Table'!$D1449='Master List'!$B$45,'Reported Performance Table'!$D1449='Master List'!$B$46,'Reported Performance Table'!$D1449='Master List'!$B$47,'Reported Performance Table'!$D1449='Master List'!$B$49,'Reported Performance Table'!$D1449='Master List'!$B$51,'Reported Performance Table'!$D1449='Master List'!$B$115,'Reported Performance Table'!$D1449='Master List'!$B$118,'Reported Performance Table'!$D1449='Master List'!$B$142)),"LUNA_Dimming","Dimming_Capability_and_Range"))</f>
        <v/>
      </c>
    </row>
    <row r="1450" spans="1:12" x14ac:dyDescent="0.25">
      <c r="A1450" s="54">
        <v>1457</v>
      </c>
      <c r="B1450" s="55"/>
      <c r="D1450" s="21" t="e">
        <f>VLOOKUP('Reported Performance Table'!C1450,'Master List'!$B$22:$C$41,2,FALSE)</f>
        <v>#N/A</v>
      </c>
      <c r="E1450" t="e">
        <f>VLOOKUP('Reported Performance Table'!D1450,'Master List'!$B$45:$C$143,2,FALSE)</f>
        <v>#N/A</v>
      </c>
      <c r="F1450" t="e">
        <f>VLOOKUP('Reported Performance Table'!C1450,'Master List'!$B$22:$D$42,3,FALSE)</f>
        <v>#N/A</v>
      </c>
      <c r="G1450" s="100" t="e">
        <f>VLOOKUP('Reported Performance Table'!B1450,'Master List'!$B$11:$D$19,3,FALSE)</f>
        <v>#N/A</v>
      </c>
      <c r="H1450" t="e">
        <f t="shared" si="22"/>
        <v>#N/A</v>
      </c>
      <c r="I1450" t="e">
        <f>IF(VLOOKUP('Reported Performance Table'!D1450,'Master List'!$B$45:$D$143,3,FALSE)="","No",VLOOKUP('Reported Performance Table'!D1450,'Master List'!$B$45:$D$143,3,FALSE))</f>
        <v>#N/A</v>
      </c>
      <c r="J1450" s="178" t="str">
        <f>IF('Reported Performance Table'!D1450="","",
  IF('Reported Performance Table'!E1450="Yes",
   IF('Reported Performance Table'!F1450="Premium","Premium_LUNA_CCT","LUNA_CCT"),
   IF('Reported Performance Table'!B1450="Outdoor Luminaires",
    IF(OR('Reported Performance Table'!D1450="Fuel Pump Canopy Luminaires",'Reported Performance Table'!D1450="Sports Lighting"),
     IF('Reported Performance Table'!F1450="Premium","Premium_Sports_and_Fuel_Pump_CCT", "Sports_and_Fuel_Pump_CCT"),
     IF('Reported Performance Table'!F1450="Premium","Premium_Outdoor_CCT","Outdoor_CCT")),
    IF('Reported Performance Table'!F1450="Premium","Premium_CCT","Reported_CCT"))))</f>
        <v/>
      </c>
      <c r="K1450" t="str">
        <f>IF('Reported Performance Table'!D1450="","",IF(J1450="LUNA_CCT",VLOOKUP('Reported Performance Table'!D1450,'Master List'!$B$45:$E$143,4,FALSE),"Reported_BUG"))</f>
        <v/>
      </c>
      <c r="L1450" t="str">
        <f>IF('Reported Performance Table'!D1450="","",IF(AND('Reported Performance Table'!$E1450="Yes",OR('Reported Performance Table'!$D1450='Master List'!$B$45,'Reported Performance Table'!$D1450='Master List'!$B$46,'Reported Performance Table'!$D1450='Master List'!$B$47,'Reported Performance Table'!$D1450='Master List'!$B$49,'Reported Performance Table'!$D1450='Master List'!$B$51,'Reported Performance Table'!$D1450='Master List'!$B$115,'Reported Performance Table'!$D1450='Master List'!$B$118,'Reported Performance Table'!$D1450='Master List'!$B$142)),"LUNA_Dimming","Dimming_Capability_and_Range"))</f>
        <v/>
      </c>
    </row>
    <row r="1451" spans="1:12" x14ac:dyDescent="0.25">
      <c r="A1451" s="54">
        <v>1458</v>
      </c>
      <c r="B1451" s="55"/>
      <c r="D1451" s="21" t="e">
        <f>VLOOKUP('Reported Performance Table'!C1451,'Master List'!$B$22:$C$41,2,FALSE)</f>
        <v>#N/A</v>
      </c>
      <c r="E1451" t="e">
        <f>VLOOKUP('Reported Performance Table'!D1451,'Master List'!$B$45:$C$143,2,FALSE)</f>
        <v>#N/A</v>
      </c>
      <c r="F1451" t="e">
        <f>VLOOKUP('Reported Performance Table'!C1451,'Master List'!$B$22:$D$42,3,FALSE)</f>
        <v>#N/A</v>
      </c>
      <c r="G1451" s="100" t="e">
        <f>VLOOKUP('Reported Performance Table'!B1451,'Master List'!$B$11:$D$19,3,FALSE)</f>
        <v>#N/A</v>
      </c>
      <c r="H1451" t="e">
        <f t="shared" si="22"/>
        <v>#N/A</v>
      </c>
      <c r="I1451" t="e">
        <f>IF(VLOOKUP('Reported Performance Table'!D1451,'Master List'!$B$45:$D$143,3,FALSE)="","No",VLOOKUP('Reported Performance Table'!D1451,'Master List'!$B$45:$D$143,3,FALSE))</f>
        <v>#N/A</v>
      </c>
      <c r="J1451" s="178" t="str">
        <f>IF('Reported Performance Table'!D1451="","",
  IF('Reported Performance Table'!E1451="Yes",
   IF('Reported Performance Table'!F1451="Premium","Premium_LUNA_CCT","LUNA_CCT"),
   IF('Reported Performance Table'!B1451="Outdoor Luminaires",
    IF(OR('Reported Performance Table'!D1451="Fuel Pump Canopy Luminaires",'Reported Performance Table'!D1451="Sports Lighting"),
     IF('Reported Performance Table'!F1451="Premium","Premium_Sports_and_Fuel_Pump_CCT", "Sports_and_Fuel_Pump_CCT"),
     IF('Reported Performance Table'!F1451="Premium","Premium_Outdoor_CCT","Outdoor_CCT")),
    IF('Reported Performance Table'!F1451="Premium","Premium_CCT","Reported_CCT"))))</f>
        <v/>
      </c>
      <c r="K1451" t="str">
        <f>IF('Reported Performance Table'!D1451="","",IF(J1451="LUNA_CCT",VLOOKUP('Reported Performance Table'!D1451,'Master List'!$B$45:$E$143,4,FALSE),"Reported_BUG"))</f>
        <v/>
      </c>
      <c r="L1451" t="str">
        <f>IF('Reported Performance Table'!D1451="","",IF(AND('Reported Performance Table'!$E1451="Yes",OR('Reported Performance Table'!$D1451='Master List'!$B$45,'Reported Performance Table'!$D1451='Master List'!$B$46,'Reported Performance Table'!$D1451='Master List'!$B$47,'Reported Performance Table'!$D1451='Master List'!$B$49,'Reported Performance Table'!$D1451='Master List'!$B$51,'Reported Performance Table'!$D1451='Master List'!$B$115,'Reported Performance Table'!$D1451='Master List'!$B$118,'Reported Performance Table'!$D1451='Master List'!$B$142)),"LUNA_Dimming","Dimming_Capability_and_Range"))</f>
        <v/>
      </c>
    </row>
    <row r="1452" spans="1:12" x14ac:dyDescent="0.25">
      <c r="A1452" s="54">
        <v>1459</v>
      </c>
      <c r="B1452" s="55"/>
      <c r="D1452" s="21" t="e">
        <f>VLOOKUP('Reported Performance Table'!C1452,'Master List'!$B$22:$C$41,2,FALSE)</f>
        <v>#N/A</v>
      </c>
      <c r="E1452" t="e">
        <f>VLOOKUP('Reported Performance Table'!D1452,'Master List'!$B$45:$C$143,2,FALSE)</f>
        <v>#N/A</v>
      </c>
      <c r="F1452" t="e">
        <f>VLOOKUP('Reported Performance Table'!C1452,'Master List'!$B$22:$D$42,3,FALSE)</f>
        <v>#N/A</v>
      </c>
      <c r="G1452" s="100" t="e">
        <f>VLOOKUP('Reported Performance Table'!B1452,'Master List'!$B$11:$D$19,3,FALSE)</f>
        <v>#N/A</v>
      </c>
      <c r="H1452" t="e">
        <f t="shared" si="22"/>
        <v>#N/A</v>
      </c>
      <c r="I1452" t="e">
        <f>IF(VLOOKUP('Reported Performance Table'!D1452,'Master List'!$B$45:$D$143,3,FALSE)="","No",VLOOKUP('Reported Performance Table'!D1452,'Master List'!$B$45:$D$143,3,FALSE))</f>
        <v>#N/A</v>
      </c>
      <c r="J1452" s="178" t="str">
        <f>IF('Reported Performance Table'!D1452="","",
  IF('Reported Performance Table'!E1452="Yes",
   IF('Reported Performance Table'!F1452="Premium","Premium_LUNA_CCT","LUNA_CCT"),
   IF('Reported Performance Table'!B1452="Outdoor Luminaires",
    IF(OR('Reported Performance Table'!D1452="Fuel Pump Canopy Luminaires",'Reported Performance Table'!D1452="Sports Lighting"),
     IF('Reported Performance Table'!F1452="Premium","Premium_Sports_and_Fuel_Pump_CCT", "Sports_and_Fuel_Pump_CCT"),
     IF('Reported Performance Table'!F1452="Premium","Premium_Outdoor_CCT","Outdoor_CCT")),
    IF('Reported Performance Table'!F1452="Premium","Premium_CCT","Reported_CCT"))))</f>
        <v/>
      </c>
      <c r="K1452" t="str">
        <f>IF('Reported Performance Table'!D1452="","",IF(J1452="LUNA_CCT",VLOOKUP('Reported Performance Table'!D1452,'Master List'!$B$45:$E$143,4,FALSE),"Reported_BUG"))</f>
        <v/>
      </c>
      <c r="L1452" t="str">
        <f>IF('Reported Performance Table'!D1452="","",IF(AND('Reported Performance Table'!$E1452="Yes",OR('Reported Performance Table'!$D1452='Master List'!$B$45,'Reported Performance Table'!$D1452='Master List'!$B$46,'Reported Performance Table'!$D1452='Master List'!$B$47,'Reported Performance Table'!$D1452='Master List'!$B$49,'Reported Performance Table'!$D1452='Master List'!$B$51,'Reported Performance Table'!$D1452='Master List'!$B$115,'Reported Performance Table'!$D1452='Master List'!$B$118,'Reported Performance Table'!$D1452='Master List'!$B$142)),"LUNA_Dimming","Dimming_Capability_and_Range"))</f>
        <v/>
      </c>
    </row>
    <row r="1453" spans="1:12" x14ac:dyDescent="0.25">
      <c r="A1453" s="54">
        <v>1460</v>
      </c>
      <c r="B1453" s="55"/>
      <c r="D1453" s="21" t="e">
        <f>VLOOKUP('Reported Performance Table'!C1453,'Master List'!$B$22:$C$41,2,FALSE)</f>
        <v>#N/A</v>
      </c>
      <c r="E1453" t="e">
        <f>VLOOKUP('Reported Performance Table'!D1453,'Master List'!$B$45:$C$143,2,FALSE)</f>
        <v>#N/A</v>
      </c>
      <c r="F1453" t="e">
        <f>VLOOKUP('Reported Performance Table'!C1453,'Master List'!$B$22:$D$42,3,FALSE)</f>
        <v>#N/A</v>
      </c>
      <c r="G1453" s="100" t="e">
        <f>VLOOKUP('Reported Performance Table'!B1453,'Master List'!$B$11:$D$19,3,FALSE)</f>
        <v>#N/A</v>
      </c>
      <c r="H1453" t="e">
        <f t="shared" si="22"/>
        <v>#N/A</v>
      </c>
      <c r="I1453" t="e">
        <f>IF(VLOOKUP('Reported Performance Table'!D1453,'Master List'!$B$45:$D$143,3,FALSE)="","No",VLOOKUP('Reported Performance Table'!D1453,'Master List'!$B$45:$D$143,3,FALSE))</f>
        <v>#N/A</v>
      </c>
      <c r="J1453" s="178" t="str">
        <f>IF('Reported Performance Table'!D1453="","",
  IF('Reported Performance Table'!E1453="Yes",
   IF('Reported Performance Table'!F1453="Premium","Premium_LUNA_CCT","LUNA_CCT"),
   IF('Reported Performance Table'!B1453="Outdoor Luminaires",
    IF(OR('Reported Performance Table'!D1453="Fuel Pump Canopy Luminaires",'Reported Performance Table'!D1453="Sports Lighting"),
     IF('Reported Performance Table'!F1453="Premium","Premium_Sports_and_Fuel_Pump_CCT", "Sports_and_Fuel_Pump_CCT"),
     IF('Reported Performance Table'!F1453="Premium","Premium_Outdoor_CCT","Outdoor_CCT")),
    IF('Reported Performance Table'!F1453="Premium","Premium_CCT","Reported_CCT"))))</f>
        <v/>
      </c>
      <c r="K1453" t="str">
        <f>IF('Reported Performance Table'!D1453="","",IF(J1453="LUNA_CCT",VLOOKUP('Reported Performance Table'!D1453,'Master List'!$B$45:$E$143,4,FALSE),"Reported_BUG"))</f>
        <v/>
      </c>
      <c r="L1453" t="str">
        <f>IF('Reported Performance Table'!D1453="","",IF(AND('Reported Performance Table'!$E1453="Yes",OR('Reported Performance Table'!$D1453='Master List'!$B$45,'Reported Performance Table'!$D1453='Master List'!$B$46,'Reported Performance Table'!$D1453='Master List'!$B$47,'Reported Performance Table'!$D1453='Master List'!$B$49,'Reported Performance Table'!$D1453='Master List'!$B$51,'Reported Performance Table'!$D1453='Master List'!$B$115,'Reported Performance Table'!$D1453='Master List'!$B$118,'Reported Performance Table'!$D1453='Master List'!$B$142)),"LUNA_Dimming","Dimming_Capability_and_Range"))</f>
        <v/>
      </c>
    </row>
    <row r="1454" spans="1:12" x14ac:dyDescent="0.25">
      <c r="A1454" s="54">
        <v>1461</v>
      </c>
      <c r="B1454" s="55"/>
      <c r="D1454" s="21" t="e">
        <f>VLOOKUP('Reported Performance Table'!C1454,'Master List'!$B$22:$C$41,2,FALSE)</f>
        <v>#N/A</v>
      </c>
      <c r="E1454" t="e">
        <f>VLOOKUP('Reported Performance Table'!D1454,'Master List'!$B$45:$C$143,2,FALSE)</f>
        <v>#N/A</v>
      </c>
      <c r="F1454" t="e">
        <f>VLOOKUP('Reported Performance Table'!C1454,'Master List'!$B$22:$D$42,3,FALSE)</f>
        <v>#N/A</v>
      </c>
      <c r="G1454" s="100" t="e">
        <f>VLOOKUP('Reported Performance Table'!B1454,'Master List'!$B$11:$D$19,3,FALSE)</f>
        <v>#N/A</v>
      </c>
      <c r="H1454" t="e">
        <f t="shared" si="22"/>
        <v>#N/A</v>
      </c>
      <c r="I1454" t="e">
        <f>IF(VLOOKUP('Reported Performance Table'!D1454,'Master List'!$B$45:$D$143,3,FALSE)="","No",VLOOKUP('Reported Performance Table'!D1454,'Master List'!$B$45:$D$143,3,FALSE))</f>
        <v>#N/A</v>
      </c>
      <c r="J1454" s="178" t="str">
        <f>IF('Reported Performance Table'!D1454="","",
  IF('Reported Performance Table'!E1454="Yes",
   IF('Reported Performance Table'!F1454="Premium","Premium_LUNA_CCT","LUNA_CCT"),
   IF('Reported Performance Table'!B1454="Outdoor Luminaires",
    IF(OR('Reported Performance Table'!D1454="Fuel Pump Canopy Luminaires",'Reported Performance Table'!D1454="Sports Lighting"),
     IF('Reported Performance Table'!F1454="Premium","Premium_Sports_and_Fuel_Pump_CCT", "Sports_and_Fuel_Pump_CCT"),
     IF('Reported Performance Table'!F1454="Premium","Premium_Outdoor_CCT","Outdoor_CCT")),
    IF('Reported Performance Table'!F1454="Premium","Premium_CCT","Reported_CCT"))))</f>
        <v/>
      </c>
      <c r="K1454" t="str">
        <f>IF('Reported Performance Table'!D1454="","",IF(J1454="LUNA_CCT",VLOOKUP('Reported Performance Table'!D1454,'Master List'!$B$45:$E$143,4,FALSE),"Reported_BUG"))</f>
        <v/>
      </c>
      <c r="L1454" t="str">
        <f>IF('Reported Performance Table'!D1454="","",IF(AND('Reported Performance Table'!$E1454="Yes",OR('Reported Performance Table'!$D1454='Master List'!$B$45,'Reported Performance Table'!$D1454='Master List'!$B$46,'Reported Performance Table'!$D1454='Master List'!$B$47,'Reported Performance Table'!$D1454='Master List'!$B$49,'Reported Performance Table'!$D1454='Master List'!$B$51,'Reported Performance Table'!$D1454='Master List'!$B$115,'Reported Performance Table'!$D1454='Master List'!$B$118,'Reported Performance Table'!$D1454='Master List'!$B$142)),"LUNA_Dimming","Dimming_Capability_and_Range"))</f>
        <v/>
      </c>
    </row>
    <row r="1455" spans="1:12" x14ac:dyDescent="0.25">
      <c r="A1455" s="54">
        <v>1462</v>
      </c>
      <c r="B1455" s="55"/>
      <c r="D1455" s="21" t="e">
        <f>VLOOKUP('Reported Performance Table'!C1455,'Master List'!$B$22:$C$41,2,FALSE)</f>
        <v>#N/A</v>
      </c>
      <c r="E1455" t="e">
        <f>VLOOKUP('Reported Performance Table'!D1455,'Master List'!$B$45:$C$143,2,FALSE)</f>
        <v>#N/A</v>
      </c>
      <c r="F1455" t="e">
        <f>VLOOKUP('Reported Performance Table'!C1455,'Master List'!$B$22:$D$42,3,FALSE)</f>
        <v>#N/A</v>
      </c>
      <c r="G1455" s="100" t="e">
        <f>VLOOKUP('Reported Performance Table'!B1455,'Master List'!$B$11:$D$19,3,FALSE)</f>
        <v>#N/A</v>
      </c>
      <c r="H1455" t="e">
        <f t="shared" si="22"/>
        <v>#N/A</v>
      </c>
      <c r="I1455" t="e">
        <f>IF(VLOOKUP('Reported Performance Table'!D1455,'Master List'!$B$45:$D$143,3,FALSE)="","No",VLOOKUP('Reported Performance Table'!D1455,'Master List'!$B$45:$D$143,3,FALSE))</f>
        <v>#N/A</v>
      </c>
      <c r="J1455" s="178" t="str">
        <f>IF('Reported Performance Table'!D1455="","",
  IF('Reported Performance Table'!E1455="Yes",
   IF('Reported Performance Table'!F1455="Premium","Premium_LUNA_CCT","LUNA_CCT"),
   IF('Reported Performance Table'!B1455="Outdoor Luminaires",
    IF(OR('Reported Performance Table'!D1455="Fuel Pump Canopy Luminaires",'Reported Performance Table'!D1455="Sports Lighting"),
     IF('Reported Performance Table'!F1455="Premium","Premium_Sports_and_Fuel_Pump_CCT", "Sports_and_Fuel_Pump_CCT"),
     IF('Reported Performance Table'!F1455="Premium","Premium_Outdoor_CCT","Outdoor_CCT")),
    IF('Reported Performance Table'!F1455="Premium","Premium_CCT","Reported_CCT"))))</f>
        <v/>
      </c>
      <c r="K1455" t="str">
        <f>IF('Reported Performance Table'!D1455="","",IF(J1455="LUNA_CCT",VLOOKUP('Reported Performance Table'!D1455,'Master List'!$B$45:$E$143,4,FALSE),"Reported_BUG"))</f>
        <v/>
      </c>
      <c r="L1455" t="str">
        <f>IF('Reported Performance Table'!D1455="","",IF(AND('Reported Performance Table'!$E1455="Yes",OR('Reported Performance Table'!$D1455='Master List'!$B$45,'Reported Performance Table'!$D1455='Master List'!$B$46,'Reported Performance Table'!$D1455='Master List'!$B$47,'Reported Performance Table'!$D1455='Master List'!$B$49,'Reported Performance Table'!$D1455='Master List'!$B$51,'Reported Performance Table'!$D1455='Master List'!$B$115,'Reported Performance Table'!$D1455='Master List'!$B$118,'Reported Performance Table'!$D1455='Master List'!$B$142)),"LUNA_Dimming","Dimming_Capability_and_Range"))</f>
        <v/>
      </c>
    </row>
    <row r="1456" spans="1:12" x14ac:dyDescent="0.25">
      <c r="A1456" s="54">
        <v>1463</v>
      </c>
      <c r="B1456" s="55"/>
      <c r="D1456" s="21" t="e">
        <f>VLOOKUP('Reported Performance Table'!C1456,'Master List'!$B$22:$C$41,2,FALSE)</f>
        <v>#N/A</v>
      </c>
      <c r="E1456" t="e">
        <f>VLOOKUP('Reported Performance Table'!D1456,'Master List'!$B$45:$C$143,2,FALSE)</f>
        <v>#N/A</v>
      </c>
      <c r="F1456" t="e">
        <f>VLOOKUP('Reported Performance Table'!C1456,'Master List'!$B$22:$D$42,3,FALSE)</f>
        <v>#N/A</v>
      </c>
      <c r="G1456" s="100" t="e">
        <f>VLOOKUP('Reported Performance Table'!B1456,'Master List'!$B$11:$D$19,3,FALSE)</f>
        <v>#N/A</v>
      </c>
      <c r="H1456" t="e">
        <f t="shared" si="22"/>
        <v>#N/A</v>
      </c>
      <c r="I1456" t="e">
        <f>IF(VLOOKUP('Reported Performance Table'!D1456,'Master List'!$B$45:$D$143,3,FALSE)="","No",VLOOKUP('Reported Performance Table'!D1456,'Master List'!$B$45:$D$143,3,FALSE))</f>
        <v>#N/A</v>
      </c>
      <c r="J1456" s="178" t="str">
        <f>IF('Reported Performance Table'!D1456="","",
  IF('Reported Performance Table'!E1456="Yes",
   IF('Reported Performance Table'!F1456="Premium","Premium_LUNA_CCT","LUNA_CCT"),
   IF('Reported Performance Table'!B1456="Outdoor Luminaires",
    IF(OR('Reported Performance Table'!D1456="Fuel Pump Canopy Luminaires",'Reported Performance Table'!D1456="Sports Lighting"),
     IF('Reported Performance Table'!F1456="Premium","Premium_Sports_and_Fuel_Pump_CCT", "Sports_and_Fuel_Pump_CCT"),
     IF('Reported Performance Table'!F1456="Premium","Premium_Outdoor_CCT","Outdoor_CCT")),
    IF('Reported Performance Table'!F1456="Premium","Premium_CCT","Reported_CCT"))))</f>
        <v/>
      </c>
      <c r="K1456" t="str">
        <f>IF('Reported Performance Table'!D1456="","",IF(J1456="LUNA_CCT",VLOOKUP('Reported Performance Table'!D1456,'Master List'!$B$45:$E$143,4,FALSE),"Reported_BUG"))</f>
        <v/>
      </c>
      <c r="L1456" t="str">
        <f>IF('Reported Performance Table'!D1456="","",IF(AND('Reported Performance Table'!$E1456="Yes",OR('Reported Performance Table'!$D1456='Master List'!$B$45,'Reported Performance Table'!$D1456='Master List'!$B$46,'Reported Performance Table'!$D1456='Master List'!$B$47,'Reported Performance Table'!$D1456='Master List'!$B$49,'Reported Performance Table'!$D1456='Master List'!$B$51,'Reported Performance Table'!$D1456='Master List'!$B$115,'Reported Performance Table'!$D1456='Master List'!$B$118,'Reported Performance Table'!$D1456='Master List'!$B$142)),"LUNA_Dimming","Dimming_Capability_and_Range"))</f>
        <v/>
      </c>
    </row>
    <row r="1457" spans="1:12" x14ac:dyDescent="0.25">
      <c r="A1457" s="54">
        <v>1464</v>
      </c>
      <c r="B1457" s="55"/>
      <c r="D1457" s="21" t="e">
        <f>VLOOKUP('Reported Performance Table'!C1457,'Master List'!$B$22:$C$41,2,FALSE)</f>
        <v>#N/A</v>
      </c>
      <c r="E1457" t="e">
        <f>VLOOKUP('Reported Performance Table'!D1457,'Master List'!$B$45:$C$143,2,FALSE)</f>
        <v>#N/A</v>
      </c>
      <c r="F1457" t="e">
        <f>VLOOKUP('Reported Performance Table'!C1457,'Master List'!$B$22:$D$42,3,FALSE)</f>
        <v>#N/A</v>
      </c>
      <c r="G1457" s="100" t="e">
        <f>VLOOKUP('Reported Performance Table'!B1457,'Master List'!$B$11:$D$19,3,FALSE)</f>
        <v>#N/A</v>
      </c>
      <c r="H1457" t="e">
        <f t="shared" si="22"/>
        <v>#N/A</v>
      </c>
      <c r="I1457" t="e">
        <f>IF(VLOOKUP('Reported Performance Table'!D1457,'Master List'!$B$45:$D$143,3,FALSE)="","No",VLOOKUP('Reported Performance Table'!D1457,'Master List'!$B$45:$D$143,3,FALSE))</f>
        <v>#N/A</v>
      </c>
      <c r="J1457" s="178" t="str">
        <f>IF('Reported Performance Table'!D1457="","",
  IF('Reported Performance Table'!E1457="Yes",
   IF('Reported Performance Table'!F1457="Premium","Premium_LUNA_CCT","LUNA_CCT"),
   IF('Reported Performance Table'!B1457="Outdoor Luminaires",
    IF(OR('Reported Performance Table'!D1457="Fuel Pump Canopy Luminaires",'Reported Performance Table'!D1457="Sports Lighting"),
     IF('Reported Performance Table'!F1457="Premium","Premium_Sports_and_Fuel_Pump_CCT", "Sports_and_Fuel_Pump_CCT"),
     IF('Reported Performance Table'!F1457="Premium","Premium_Outdoor_CCT","Outdoor_CCT")),
    IF('Reported Performance Table'!F1457="Premium","Premium_CCT","Reported_CCT"))))</f>
        <v/>
      </c>
      <c r="K1457" t="str">
        <f>IF('Reported Performance Table'!D1457="","",IF(J1457="LUNA_CCT",VLOOKUP('Reported Performance Table'!D1457,'Master List'!$B$45:$E$143,4,FALSE),"Reported_BUG"))</f>
        <v/>
      </c>
      <c r="L1457" t="str">
        <f>IF('Reported Performance Table'!D1457="","",IF(AND('Reported Performance Table'!$E1457="Yes",OR('Reported Performance Table'!$D1457='Master List'!$B$45,'Reported Performance Table'!$D1457='Master List'!$B$46,'Reported Performance Table'!$D1457='Master List'!$B$47,'Reported Performance Table'!$D1457='Master List'!$B$49,'Reported Performance Table'!$D1457='Master List'!$B$51,'Reported Performance Table'!$D1457='Master List'!$B$115,'Reported Performance Table'!$D1457='Master List'!$B$118,'Reported Performance Table'!$D1457='Master List'!$B$142)),"LUNA_Dimming","Dimming_Capability_and_Range"))</f>
        <v/>
      </c>
    </row>
    <row r="1458" spans="1:12" x14ac:dyDescent="0.25">
      <c r="A1458" s="54">
        <v>1465</v>
      </c>
      <c r="B1458" s="55"/>
      <c r="D1458" s="21" t="e">
        <f>VLOOKUP('Reported Performance Table'!C1458,'Master List'!$B$22:$C$41,2,FALSE)</f>
        <v>#N/A</v>
      </c>
      <c r="E1458" t="e">
        <f>VLOOKUP('Reported Performance Table'!D1458,'Master List'!$B$45:$C$143,2,FALSE)</f>
        <v>#N/A</v>
      </c>
      <c r="F1458" t="e">
        <f>VLOOKUP('Reported Performance Table'!C1458,'Master List'!$B$22:$D$42,3,FALSE)</f>
        <v>#N/A</v>
      </c>
      <c r="G1458" s="100" t="e">
        <f>VLOOKUP('Reported Performance Table'!B1458,'Master List'!$B$11:$D$19,3,FALSE)</f>
        <v>#N/A</v>
      </c>
      <c r="H1458" t="e">
        <f t="shared" si="22"/>
        <v>#N/A</v>
      </c>
      <c r="I1458" t="e">
        <f>IF(VLOOKUP('Reported Performance Table'!D1458,'Master List'!$B$45:$D$143,3,FALSE)="","No",VLOOKUP('Reported Performance Table'!D1458,'Master List'!$B$45:$D$143,3,FALSE))</f>
        <v>#N/A</v>
      </c>
      <c r="J1458" s="178" t="str">
        <f>IF('Reported Performance Table'!D1458="","",
  IF('Reported Performance Table'!E1458="Yes",
   IF('Reported Performance Table'!F1458="Premium","Premium_LUNA_CCT","LUNA_CCT"),
   IF('Reported Performance Table'!B1458="Outdoor Luminaires",
    IF(OR('Reported Performance Table'!D1458="Fuel Pump Canopy Luminaires",'Reported Performance Table'!D1458="Sports Lighting"),
     IF('Reported Performance Table'!F1458="Premium","Premium_Sports_and_Fuel_Pump_CCT", "Sports_and_Fuel_Pump_CCT"),
     IF('Reported Performance Table'!F1458="Premium","Premium_Outdoor_CCT","Outdoor_CCT")),
    IF('Reported Performance Table'!F1458="Premium","Premium_CCT","Reported_CCT"))))</f>
        <v/>
      </c>
      <c r="K1458" t="str">
        <f>IF('Reported Performance Table'!D1458="","",IF(J1458="LUNA_CCT",VLOOKUP('Reported Performance Table'!D1458,'Master List'!$B$45:$E$143,4,FALSE),"Reported_BUG"))</f>
        <v/>
      </c>
      <c r="L1458" t="str">
        <f>IF('Reported Performance Table'!D1458="","",IF(AND('Reported Performance Table'!$E1458="Yes",OR('Reported Performance Table'!$D1458='Master List'!$B$45,'Reported Performance Table'!$D1458='Master List'!$B$46,'Reported Performance Table'!$D1458='Master List'!$B$47,'Reported Performance Table'!$D1458='Master List'!$B$49,'Reported Performance Table'!$D1458='Master List'!$B$51,'Reported Performance Table'!$D1458='Master List'!$B$115,'Reported Performance Table'!$D1458='Master List'!$B$118,'Reported Performance Table'!$D1458='Master List'!$B$142)),"LUNA_Dimming","Dimming_Capability_and_Range"))</f>
        <v/>
      </c>
    </row>
    <row r="1459" spans="1:12" x14ac:dyDescent="0.25">
      <c r="A1459" s="54">
        <v>1466</v>
      </c>
      <c r="B1459" s="55"/>
      <c r="D1459" s="21" t="e">
        <f>VLOOKUP('Reported Performance Table'!C1459,'Master List'!$B$22:$C$41,2,FALSE)</f>
        <v>#N/A</v>
      </c>
      <c r="E1459" t="e">
        <f>VLOOKUP('Reported Performance Table'!D1459,'Master List'!$B$45:$C$143,2,FALSE)</f>
        <v>#N/A</v>
      </c>
      <c r="F1459" t="e">
        <f>VLOOKUP('Reported Performance Table'!C1459,'Master List'!$B$22:$D$42,3,FALSE)</f>
        <v>#N/A</v>
      </c>
      <c r="G1459" s="100" t="e">
        <f>VLOOKUP('Reported Performance Table'!B1459,'Master List'!$B$11:$D$19,3,FALSE)</f>
        <v>#N/A</v>
      </c>
      <c r="H1459" t="e">
        <f t="shared" si="22"/>
        <v>#N/A</v>
      </c>
      <c r="I1459" t="e">
        <f>IF(VLOOKUP('Reported Performance Table'!D1459,'Master List'!$B$45:$D$143,3,FALSE)="","No",VLOOKUP('Reported Performance Table'!D1459,'Master List'!$B$45:$D$143,3,FALSE))</f>
        <v>#N/A</v>
      </c>
      <c r="J1459" s="178" t="str">
        <f>IF('Reported Performance Table'!D1459="","",
  IF('Reported Performance Table'!E1459="Yes",
   IF('Reported Performance Table'!F1459="Premium","Premium_LUNA_CCT","LUNA_CCT"),
   IF('Reported Performance Table'!B1459="Outdoor Luminaires",
    IF(OR('Reported Performance Table'!D1459="Fuel Pump Canopy Luminaires",'Reported Performance Table'!D1459="Sports Lighting"),
     IF('Reported Performance Table'!F1459="Premium","Premium_Sports_and_Fuel_Pump_CCT", "Sports_and_Fuel_Pump_CCT"),
     IF('Reported Performance Table'!F1459="Premium","Premium_Outdoor_CCT","Outdoor_CCT")),
    IF('Reported Performance Table'!F1459="Premium","Premium_CCT","Reported_CCT"))))</f>
        <v/>
      </c>
      <c r="K1459" t="str">
        <f>IF('Reported Performance Table'!D1459="","",IF(J1459="LUNA_CCT",VLOOKUP('Reported Performance Table'!D1459,'Master List'!$B$45:$E$143,4,FALSE),"Reported_BUG"))</f>
        <v/>
      </c>
      <c r="L1459" t="str">
        <f>IF('Reported Performance Table'!D1459="","",IF(AND('Reported Performance Table'!$E1459="Yes",OR('Reported Performance Table'!$D1459='Master List'!$B$45,'Reported Performance Table'!$D1459='Master List'!$B$46,'Reported Performance Table'!$D1459='Master List'!$B$47,'Reported Performance Table'!$D1459='Master List'!$B$49,'Reported Performance Table'!$D1459='Master List'!$B$51,'Reported Performance Table'!$D1459='Master List'!$B$115,'Reported Performance Table'!$D1459='Master List'!$B$118,'Reported Performance Table'!$D1459='Master List'!$B$142)),"LUNA_Dimming","Dimming_Capability_and_Range"))</f>
        <v/>
      </c>
    </row>
    <row r="1460" spans="1:12" x14ac:dyDescent="0.25">
      <c r="A1460" s="54">
        <v>1467</v>
      </c>
      <c r="B1460" s="55"/>
      <c r="D1460" s="21" t="e">
        <f>VLOOKUP('Reported Performance Table'!C1460,'Master List'!$B$22:$C$41,2,FALSE)</f>
        <v>#N/A</v>
      </c>
      <c r="E1460" t="e">
        <f>VLOOKUP('Reported Performance Table'!D1460,'Master List'!$B$45:$C$143,2,FALSE)</f>
        <v>#N/A</v>
      </c>
      <c r="F1460" t="e">
        <f>VLOOKUP('Reported Performance Table'!C1460,'Master List'!$B$22:$D$42,3,FALSE)</f>
        <v>#N/A</v>
      </c>
      <c r="G1460" s="100" t="e">
        <f>VLOOKUP('Reported Performance Table'!B1460,'Master List'!$B$11:$D$19,3,FALSE)</f>
        <v>#N/A</v>
      </c>
      <c r="H1460" t="e">
        <f t="shared" si="22"/>
        <v>#N/A</v>
      </c>
      <c r="I1460" t="e">
        <f>IF(VLOOKUP('Reported Performance Table'!D1460,'Master List'!$B$45:$D$143,3,FALSE)="","No",VLOOKUP('Reported Performance Table'!D1460,'Master List'!$B$45:$D$143,3,FALSE))</f>
        <v>#N/A</v>
      </c>
      <c r="J1460" s="178" t="str">
        <f>IF('Reported Performance Table'!D1460="","",
  IF('Reported Performance Table'!E1460="Yes",
   IF('Reported Performance Table'!F1460="Premium","Premium_LUNA_CCT","LUNA_CCT"),
   IF('Reported Performance Table'!B1460="Outdoor Luminaires",
    IF(OR('Reported Performance Table'!D1460="Fuel Pump Canopy Luminaires",'Reported Performance Table'!D1460="Sports Lighting"),
     IF('Reported Performance Table'!F1460="Premium","Premium_Sports_and_Fuel_Pump_CCT", "Sports_and_Fuel_Pump_CCT"),
     IF('Reported Performance Table'!F1460="Premium","Premium_Outdoor_CCT","Outdoor_CCT")),
    IF('Reported Performance Table'!F1460="Premium","Premium_CCT","Reported_CCT"))))</f>
        <v/>
      </c>
      <c r="K1460" t="str">
        <f>IF('Reported Performance Table'!D1460="","",IF(J1460="LUNA_CCT",VLOOKUP('Reported Performance Table'!D1460,'Master List'!$B$45:$E$143,4,FALSE),"Reported_BUG"))</f>
        <v/>
      </c>
      <c r="L1460" t="str">
        <f>IF('Reported Performance Table'!D1460="","",IF(AND('Reported Performance Table'!$E1460="Yes",OR('Reported Performance Table'!$D1460='Master List'!$B$45,'Reported Performance Table'!$D1460='Master List'!$B$46,'Reported Performance Table'!$D1460='Master List'!$B$47,'Reported Performance Table'!$D1460='Master List'!$B$49,'Reported Performance Table'!$D1460='Master List'!$B$51,'Reported Performance Table'!$D1460='Master List'!$B$115,'Reported Performance Table'!$D1460='Master List'!$B$118,'Reported Performance Table'!$D1460='Master List'!$B$142)),"LUNA_Dimming","Dimming_Capability_and_Range"))</f>
        <v/>
      </c>
    </row>
    <row r="1461" spans="1:12" x14ac:dyDescent="0.25">
      <c r="A1461" s="54">
        <v>1468</v>
      </c>
      <c r="B1461" s="55"/>
      <c r="D1461" s="21" t="e">
        <f>VLOOKUP('Reported Performance Table'!C1461,'Master List'!$B$22:$C$41,2,FALSE)</f>
        <v>#N/A</v>
      </c>
      <c r="E1461" t="e">
        <f>VLOOKUP('Reported Performance Table'!D1461,'Master List'!$B$45:$C$143,2,FALSE)</f>
        <v>#N/A</v>
      </c>
      <c r="F1461" t="e">
        <f>VLOOKUP('Reported Performance Table'!C1461,'Master List'!$B$22:$D$42,3,FALSE)</f>
        <v>#N/A</v>
      </c>
      <c r="G1461" s="100" t="e">
        <f>VLOOKUP('Reported Performance Table'!B1461,'Master List'!$B$11:$D$19,3,FALSE)</f>
        <v>#N/A</v>
      </c>
      <c r="H1461" t="e">
        <f t="shared" si="22"/>
        <v>#N/A</v>
      </c>
      <c r="I1461" t="e">
        <f>IF(VLOOKUP('Reported Performance Table'!D1461,'Master List'!$B$45:$D$143,3,FALSE)="","No",VLOOKUP('Reported Performance Table'!D1461,'Master List'!$B$45:$D$143,3,FALSE))</f>
        <v>#N/A</v>
      </c>
      <c r="J1461" s="178" t="str">
        <f>IF('Reported Performance Table'!D1461="","",
  IF('Reported Performance Table'!E1461="Yes",
   IF('Reported Performance Table'!F1461="Premium","Premium_LUNA_CCT","LUNA_CCT"),
   IF('Reported Performance Table'!B1461="Outdoor Luminaires",
    IF(OR('Reported Performance Table'!D1461="Fuel Pump Canopy Luminaires",'Reported Performance Table'!D1461="Sports Lighting"),
     IF('Reported Performance Table'!F1461="Premium","Premium_Sports_and_Fuel_Pump_CCT", "Sports_and_Fuel_Pump_CCT"),
     IF('Reported Performance Table'!F1461="Premium","Premium_Outdoor_CCT","Outdoor_CCT")),
    IF('Reported Performance Table'!F1461="Premium","Premium_CCT","Reported_CCT"))))</f>
        <v/>
      </c>
      <c r="K1461" t="str">
        <f>IF('Reported Performance Table'!D1461="","",IF(J1461="LUNA_CCT",VLOOKUP('Reported Performance Table'!D1461,'Master List'!$B$45:$E$143,4,FALSE),"Reported_BUG"))</f>
        <v/>
      </c>
      <c r="L1461" t="str">
        <f>IF('Reported Performance Table'!D1461="","",IF(AND('Reported Performance Table'!$E1461="Yes",OR('Reported Performance Table'!$D1461='Master List'!$B$45,'Reported Performance Table'!$D1461='Master List'!$B$46,'Reported Performance Table'!$D1461='Master List'!$B$47,'Reported Performance Table'!$D1461='Master List'!$B$49,'Reported Performance Table'!$D1461='Master List'!$B$51,'Reported Performance Table'!$D1461='Master List'!$B$115,'Reported Performance Table'!$D1461='Master List'!$B$118,'Reported Performance Table'!$D1461='Master List'!$B$142)),"LUNA_Dimming","Dimming_Capability_and_Range"))</f>
        <v/>
      </c>
    </row>
    <row r="1462" spans="1:12" x14ac:dyDescent="0.25">
      <c r="A1462" s="54">
        <v>1469</v>
      </c>
      <c r="B1462" s="55"/>
      <c r="D1462" s="21" t="e">
        <f>VLOOKUP('Reported Performance Table'!C1462,'Master List'!$B$22:$C$41,2,FALSE)</f>
        <v>#N/A</v>
      </c>
      <c r="E1462" t="e">
        <f>VLOOKUP('Reported Performance Table'!D1462,'Master List'!$B$45:$C$143,2,FALSE)</f>
        <v>#N/A</v>
      </c>
      <c r="F1462" t="e">
        <f>VLOOKUP('Reported Performance Table'!C1462,'Master List'!$B$22:$D$42,3,FALSE)</f>
        <v>#N/A</v>
      </c>
      <c r="G1462" s="100" t="e">
        <f>VLOOKUP('Reported Performance Table'!B1462,'Master List'!$B$11:$D$19,3,FALSE)</f>
        <v>#N/A</v>
      </c>
      <c r="H1462" t="e">
        <f t="shared" si="22"/>
        <v>#N/A</v>
      </c>
      <c r="I1462" t="e">
        <f>IF(VLOOKUP('Reported Performance Table'!D1462,'Master List'!$B$45:$D$143,3,FALSE)="","No",VLOOKUP('Reported Performance Table'!D1462,'Master List'!$B$45:$D$143,3,FALSE))</f>
        <v>#N/A</v>
      </c>
      <c r="J1462" s="178" t="str">
        <f>IF('Reported Performance Table'!D1462="","",
  IF('Reported Performance Table'!E1462="Yes",
   IF('Reported Performance Table'!F1462="Premium","Premium_LUNA_CCT","LUNA_CCT"),
   IF('Reported Performance Table'!B1462="Outdoor Luminaires",
    IF(OR('Reported Performance Table'!D1462="Fuel Pump Canopy Luminaires",'Reported Performance Table'!D1462="Sports Lighting"),
     IF('Reported Performance Table'!F1462="Premium","Premium_Sports_and_Fuel_Pump_CCT", "Sports_and_Fuel_Pump_CCT"),
     IF('Reported Performance Table'!F1462="Premium","Premium_Outdoor_CCT","Outdoor_CCT")),
    IF('Reported Performance Table'!F1462="Premium","Premium_CCT","Reported_CCT"))))</f>
        <v/>
      </c>
      <c r="K1462" t="str">
        <f>IF('Reported Performance Table'!D1462="","",IF(J1462="LUNA_CCT",VLOOKUP('Reported Performance Table'!D1462,'Master List'!$B$45:$E$143,4,FALSE),"Reported_BUG"))</f>
        <v/>
      </c>
      <c r="L1462" t="str">
        <f>IF('Reported Performance Table'!D1462="","",IF(AND('Reported Performance Table'!$E1462="Yes",OR('Reported Performance Table'!$D1462='Master List'!$B$45,'Reported Performance Table'!$D1462='Master List'!$B$46,'Reported Performance Table'!$D1462='Master List'!$B$47,'Reported Performance Table'!$D1462='Master List'!$B$49,'Reported Performance Table'!$D1462='Master List'!$B$51,'Reported Performance Table'!$D1462='Master List'!$B$115,'Reported Performance Table'!$D1462='Master List'!$B$118,'Reported Performance Table'!$D1462='Master List'!$B$142)),"LUNA_Dimming","Dimming_Capability_and_Range"))</f>
        <v/>
      </c>
    </row>
    <row r="1463" spans="1:12" x14ac:dyDescent="0.25">
      <c r="A1463" s="54">
        <v>1470</v>
      </c>
      <c r="B1463" s="55"/>
      <c r="D1463" s="21" t="e">
        <f>VLOOKUP('Reported Performance Table'!C1463,'Master List'!$B$22:$C$41,2,FALSE)</f>
        <v>#N/A</v>
      </c>
      <c r="E1463" t="e">
        <f>VLOOKUP('Reported Performance Table'!D1463,'Master List'!$B$45:$C$143,2,FALSE)</f>
        <v>#N/A</v>
      </c>
      <c r="F1463" t="e">
        <f>VLOOKUP('Reported Performance Table'!C1463,'Master List'!$B$22:$D$42,3,FALSE)</f>
        <v>#N/A</v>
      </c>
      <c r="G1463" s="100" t="e">
        <f>VLOOKUP('Reported Performance Table'!B1463,'Master List'!$B$11:$D$19,3,FALSE)</f>
        <v>#N/A</v>
      </c>
      <c r="H1463" t="e">
        <f t="shared" si="22"/>
        <v>#N/A</v>
      </c>
      <c r="I1463" t="e">
        <f>IF(VLOOKUP('Reported Performance Table'!D1463,'Master List'!$B$45:$D$143,3,FALSE)="","No",VLOOKUP('Reported Performance Table'!D1463,'Master List'!$B$45:$D$143,3,FALSE))</f>
        <v>#N/A</v>
      </c>
      <c r="J1463" s="178" t="str">
        <f>IF('Reported Performance Table'!D1463="","",
  IF('Reported Performance Table'!E1463="Yes",
   IF('Reported Performance Table'!F1463="Premium","Premium_LUNA_CCT","LUNA_CCT"),
   IF('Reported Performance Table'!B1463="Outdoor Luminaires",
    IF(OR('Reported Performance Table'!D1463="Fuel Pump Canopy Luminaires",'Reported Performance Table'!D1463="Sports Lighting"),
     IF('Reported Performance Table'!F1463="Premium","Premium_Sports_and_Fuel_Pump_CCT", "Sports_and_Fuel_Pump_CCT"),
     IF('Reported Performance Table'!F1463="Premium","Premium_Outdoor_CCT","Outdoor_CCT")),
    IF('Reported Performance Table'!F1463="Premium","Premium_CCT","Reported_CCT"))))</f>
        <v/>
      </c>
      <c r="K1463" t="str">
        <f>IF('Reported Performance Table'!D1463="","",IF(J1463="LUNA_CCT",VLOOKUP('Reported Performance Table'!D1463,'Master List'!$B$45:$E$143,4,FALSE),"Reported_BUG"))</f>
        <v/>
      </c>
      <c r="L1463" t="str">
        <f>IF('Reported Performance Table'!D1463="","",IF(AND('Reported Performance Table'!$E1463="Yes",OR('Reported Performance Table'!$D1463='Master List'!$B$45,'Reported Performance Table'!$D1463='Master List'!$B$46,'Reported Performance Table'!$D1463='Master List'!$B$47,'Reported Performance Table'!$D1463='Master List'!$B$49,'Reported Performance Table'!$D1463='Master List'!$B$51,'Reported Performance Table'!$D1463='Master List'!$B$115,'Reported Performance Table'!$D1463='Master List'!$B$118,'Reported Performance Table'!$D1463='Master List'!$B$142)),"LUNA_Dimming","Dimming_Capability_and_Range"))</f>
        <v/>
      </c>
    </row>
    <row r="1464" spans="1:12" x14ac:dyDescent="0.25">
      <c r="A1464" s="54">
        <v>1471</v>
      </c>
      <c r="B1464" s="55"/>
      <c r="D1464" s="21" t="e">
        <f>VLOOKUP('Reported Performance Table'!C1464,'Master List'!$B$22:$C$41,2,FALSE)</f>
        <v>#N/A</v>
      </c>
      <c r="E1464" t="e">
        <f>VLOOKUP('Reported Performance Table'!D1464,'Master List'!$B$45:$C$143,2,FALSE)</f>
        <v>#N/A</v>
      </c>
      <c r="F1464" t="e">
        <f>VLOOKUP('Reported Performance Table'!C1464,'Master List'!$B$22:$D$42,3,FALSE)</f>
        <v>#N/A</v>
      </c>
      <c r="G1464" s="100" t="e">
        <f>VLOOKUP('Reported Performance Table'!B1464,'Master List'!$B$11:$D$19,3,FALSE)</f>
        <v>#N/A</v>
      </c>
      <c r="H1464" t="e">
        <f t="shared" si="22"/>
        <v>#N/A</v>
      </c>
      <c r="I1464" t="e">
        <f>IF(VLOOKUP('Reported Performance Table'!D1464,'Master List'!$B$45:$D$143,3,FALSE)="","No",VLOOKUP('Reported Performance Table'!D1464,'Master List'!$B$45:$D$143,3,FALSE))</f>
        <v>#N/A</v>
      </c>
      <c r="J1464" s="178" t="str">
        <f>IF('Reported Performance Table'!D1464="","",
  IF('Reported Performance Table'!E1464="Yes",
   IF('Reported Performance Table'!F1464="Premium","Premium_LUNA_CCT","LUNA_CCT"),
   IF('Reported Performance Table'!B1464="Outdoor Luminaires",
    IF(OR('Reported Performance Table'!D1464="Fuel Pump Canopy Luminaires",'Reported Performance Table'!D1464="Sports Lighting"),
     IF('Reported Performance Table'!F1464="Premium","Premium_Sports_and_Fuel_Pump_CCT", "Sports_and_Fuel_Pump_CCT"),
     IF('Reported Performance Table'!F1464="Premium","Premium_Outdoor_CCT","Outdoor_CCT")),
    IF('Reported Performance Table'!F1464="Premium","Premium_CCT","Reported_CCT"))))</f>
        <v/>
      </c>
      <c r="K1464" t="str">
        <f>IF('Reported Performance Table'!D1464="","",IF(J1464="LUNA_CCT",VLOOKUP('Reported Performance Table'!D1464,'Master List'!$B$45:$E$143,4,FALSE),"Reported_BUG"))</f>
        <v/>
      </c>
      <c r="L1464" t="str">
        <f>IF('Reported Performance Table'!D1464="","",IF(AND('Reported Performance Table'!$E1464="Yes",OR('Reported Performance Table'!$D1464='Master List'!$B$45,'Reported Performance Table'!$D1464='Master List'!$B$46,'Reported Performance Table'!$D1464='Master List'!$B$47,'Reported Performance Table'!$D1464='Master List'!$B$49,'Reported Performance Table'!$D1464='Master List'!$B$51,'Reported Performance Table'!$D1464='Master List'!$B$115,'Reported Performance Table'!$D1464='Master List'!$B$118,'Reported Performance Table'!$D1464='Master List'!$B$142)),"LUNA_Dimming","Dimming_Capability_and_Range"))</f>
        <v/>
      </c>
    </row>
    <row r="1465" spans="1:12" x14ac:dyDescent="0.25">
      <c r="A1465" s="54">
        <v>1472</v>
      </c>
      <c r="B1465" s="55"/>
      <c r="D1465" s="21" t="e">
        <f>VLOOKUP('Reported Performance Table'!C1465,'Master List'!$B$22:$C$41,2,FALSE)</f>
        <v>#N/A</v>
      </c>
      <c r="E1465" t="e">
        <f>VLOOKUP('Reported Performance Table'!D1465,'Master List'!$B$45:$C$143,2,FALSE)</f>
        <v>#N/A</v>
      </c>
      <c r="F1465" t="e">
        <f>VLOOKUP('Reported Performance Table'!C1465,'Master List'!$B$22:$D$42,3,FALSE)</f>
        <v>#N/A</v>
      </c>
      <c r="G1465" s="100" t="e">
        <f>VLOOKUP('Reported Performance Table'!B1465,'Master List'!$B$11:$D$19,3,FALSE)</f>
        <v>#N/A</v>
      </c>
      <c r="H1465" t="e">
        <f t="shared" si="22"/>
        <v>#N/A</v>
      </c>
      <c r="I1465" t="e">
        <f>IF(VLOOKUP('Reported Performance Table'!D1465,'Master List'!$B$45:$D$143,3,FALSE)="","No",VLOOKUP('Reported Performance Table'!D1465,'Master List'!$B$45:$D$143,3,FALSE))</f>
        <v>#N/A</v>
      </c>
      <c r="J1465" s="178" t="str">
        <f>IF('Reported Performance Table'!D1465="","",
  IF('Reported Performance Table'!E1465="Yes",
   IF('Reported Performance Table'!F1465="Premium","Premium_LUNA_CCT","LUNA_CCT"),
   IF('Reported Performance Table'!B1465="Outdoor Luminaires",
    IF(OR('Reported Performance Table'!D1465="Fuel Pump Canopy Luminaires",'Reported Performance Table'!D1465="Sports Lighting"),
     IF('Reported Performance Table'!F1465="Premium","Premium_Sports_and_Fuel_Pump_CCT", "Sports_and_Fuel_Pump_CCT"),
     IF('Reported Performance Table'!F1465="Premium","Premium_Outdoor_CCT","Outdoor_CCT")),
    IF('Reported Performance Table'!F1465="Premium","Premium_CCT","Reported_CCT"))))</f>
        <v/>
      </c>
      <c r="K1465" t="str">
        <f>IF('Reported Performance Table'!D1465="","",IF(J1465="LUNA_CCT",VLOOKUP('Reported Performance Table'!D1465,'Master List'!$B$45:$E$143,4,FALSE),"Reported_BUG"))</f>
        <v/>
      </c>
      <c r="L1465" t="str">
        <f>IF('Reported Performance Table'!D1465="","",IF(AND('Reported Performance Table'!$E1465="Yes",OR('Reported Performance Table'!$D1465='Master List'!$B$45,'Reported Performance Table'!$D1465='Master List'!$B$46,'Reported Performance Table'!$D1465='Master List'!$B$47,'Reported Performance Table'!$D1465='Master List'!$B$49,'Reported Performance Table'!$D1465='Master List'!$B$51,'Reported Performance Table'!$D1465='Master List'!$B$115,'Reported Performance Table'!$D1465='Master List'!$B$118,'Reported Performance Table'!$D1465='Master List'!$B$142)),"LUNA_Dimming","Dimming_Capability_and_Range"))</f>
        <v/>
      </c>
    </row>
    <row r="1466" spans="1:12" x14ac:dyDescent="0.25">
      <c r="A1466" s="54">
        <v>1473</v>
      </c>
      <c r="B1466" s="55"/>
      <c r="D1466" s="21" t="e">
        <f>VLOOKUP('Reported Performance Table'!C1466,'Master List'!$B$22:$C$41,2,FALSE)</f>
        <v>#N/A</v>
      </c>
      <c r="E1466" t="e">
        <f>VLOOKUP('Reported Performance Table'!D1466,'Master List'!$B$45:$C$143,2,FALSE)</f>
        <v>#N/A</v>
      </c>
      <c r="F1466" t="e">
        <f>VLOOKUP('Reported Performance Table'!C1466,'Master List'!$B$22:$D$42,3,FALSE)</f>
        <v>#N/A</v>
      </c>
      <c r="G1466" s="100" t="e">
        <f>VLOOKUP('Reported Performance Table'!B1466,'Master List'!$B$11:$D$19,3,FALSE)</f>
        <v>#N/A</v>
      </c>
      <c r="H1466" t="e">
        <f t="shared" si="22"/>
        <v>#N/A</v>
      </c>
      <c r="I1466" t="e">
        <f>IF(VLOOKUP('Reported Performance Table'!D1466,'Master List'!$B$45:$D$143,3,FALSE)="","No",VLOOKUP('Reported Performance Table'!D1466,'Master List'!$B$45:$D$143,3,FALSE))</f>
        <v>#N/A</v>
      </c>
      <c r="J1466" s="178" t="str">
        <f>IF('Reported Performance Table'!D1466="","",
  IF('Reported Performance Table'!E1466="Yes",
   IF('Reported Performance Table'!F1466="Premium","Premium_LUNA_CCT","LUNA_CCT"),
   IF('Reported Performance Table'!B1466="Outdoor Luminaires",
    IF(OR('Reported Performance Table'!D1466="Fuel Pump Canopy Luminaires",'Reported Performance Table'!D1466="Sports Lighting"),
     IF('Reported Performance Table'!F1466="Premium","Premium_Sports_and_Fuel_Pump_CCT", "Sports_and_Fuel_Pump_CCT"),
     IF('Reported Performance Table'!F1466="Premium","Premium_Outdoor_CCT","Outdoor_CCT")),
    IF('Reported Performance Table'!F1466="Premium","Premium_CCT","Reported_CCT"))))</f>
        <v/>
      </c>
      <c r="K1466" t="str">
        <f>IF('Reported Performance Table'!D1466="","",IF(J1466="LUNA_CCT",VLOOKUP('Reported Performance Table'!D1466,'Master List'!$B$45:$E$143,4,FALSE),"Reported_BUG"))</f>
        <v/>
      </c>
      <c r="L1466" t="str">
        <f>IF('Reported Performance Table'!D1466="","",IF(AND('Reported Performance Table'!$E1466="Yes",OR('Reported Performance Table'!$D1466='Master List'!$B$45,'Reported Performance Table'!$D1466='Master List'!$B$46,'Reported Performance Table'!$D1466='Master List'!$B$47,'Reported Performance Table'!$D1466='Master List'!$B$49,'Reported Performance Table'!$D1466='Master List'!$B$51,'Reported Performance Table'!$D1466='Master List'!$B$115,'Reported Performance Table'!$D1466='Master List'!$B$118,'Reported Performance Table'!$D1466='Master List'!$B$142)),"LUNA_Dimming","Dimming_Capability_and_Range"))</f>
        <v/>
      </c>
    </row>
    <row r="1467" spans="1:12" x14ac:dyDescent="0.25">
      <c r="A1467" s="54">
        <v>1474</v>
      </c>
      <c r="B1467" s="55"/>
      <c r="D1467" s="21" t="e">
        <f>VLOOKUP('Reported Performance Table'!C1467,'Master List'!$B$22:$C$41,2,FALSE)</f>
        <v>#N/A</v>
      </c>
      <c r="E1467" t="e">
        <f>VLOOKUP('Reported Performance Table'!D1467,'Master List'!$B$45:$C$143,2,FALSE)</f>
        <v>#N/A</v>
      </c>
      <c r="F1467" t="e">
        <f>VLOOKUP('Reported Performance Table'!C1467,'Master List'!$B$22:$D$42,3,FALSE)</f>
        <v>#N/A</v>
      </c>
      <c r="G1467" s="100" t="e">
        <f>VLOOKUP('Reported Performance Table'!B1467,'Master List'!$B$11:$D$19,3,FALSE)</f>
        <v>#N/A</v>
      </c>
      <c r="H1467" t="e">
        <f t="shared" si="22"/>
        <v>#N/A</v>
      </c>
      <c r="I1467" t="e">
        <f>IF(VLOOKUP('Reported Performance Table'!D1467,'Master List'!$B$45:$D$143,3,FALSE)="","No",VLOOKUP('Reported Performance Table'!D1467,'Master List'!$B$45:$D$143,3,FALSE))</f>
        <v>#N/A</v>
      </c>
      <c r="J1467" s="178" t="str">
        <f>IF('Reported Performance Table'!D1467="","",
  IF('Reported Performance Table'!E1467="Yes",
   IF('Reported Performance Table'!F1467="Premium","Premium_LUNA_CCT","LUNA_CCT"),
   IF('Reported Performance Table'!B1467="Outdoor Luminaires",
    IF(OR('Reported Performance Table'!D1467="Fuel Pump Canopy Luminaires",'Reported Performance Table'!D1467="Sports Lighting"),
     IF('Reported Performance Table'!F1467="Premium","Premium_Sports_and_Fuel_Pump_CCT", "Sports_and_Fuel_Pump_CCT"),
     IF('Reported Performance Table'!F1467="Premium","Premium_Outdoor_CCT","Outdoor_CCT")),
    IF('Reported Performance Table'!F1467="Premium","Premium_CCT","Reported_CCT"))))</f>
        <v/>
      </c>
      <c r="K1467" t="str">
        <f>IF('Reported Performance Table'!D1467="","",IF(J1467="LUNA_CCT",VLOOKUP('Reported Performance Table'!D1467,'Master List'!$B$45:$E$143,4,FALSE),"Reported_BUG"))</f>
        <v/>
      </c>
      <c r="L1467" t="str">
        <f>IF('Reported Performance Table'!D1467="","",IF(AND('Reported Performance Table'!$E1467="Yes",OR('Reported Performance Table'!$D1467='Master List'!$B$45,'Reported Performance Table'!$D1467='Master List'!$B$46,'Reported Performance Table'!$D1467='Master List'!$B$47,'Reported Performance Table'!$D1467='Master List'!$B$49,'Reported Performance Table'!$D1467='Master List'!$B$51,'Reported Performance Table'!$D1467='Master List'!$B$115,'Reported Performance Table'!$D1467='Master List'!$B$118,'Reported Performance Table'!$D1467='Master List'!$B$142)),"LUNA_Dimming","Dimming_Capability_and_Range"))</f>
        <v/>
      </c>
    </row>
    <row r="1468" spans="1:12" x14ac:dyDescent="0.25">
      <c r="A1468" s="54">
        <v>1475</v>
      </c>
      <c r="B1468" s="55"/>
      <c r="D1468" s="21" t="e">
        <f>VLOOKUP('Reported Performance Table'!C1468,'Master List'!$B$22:$C$41,2,FALSE)</f>
        <v>#N/A</v>
      </c>
      <c r="E1468" t="e">
        <f>VLOOKUP('Reported Performance Table'!D1468,'Master List'!$B$45:$C$143,2,FALSE)</f>
        <v>#N/A</v>
      </c>
      <c r="F1468" t="e">
        <f>VLOOKUP('Reported Performance Table'!C1468,'Master List'!$B$22:$D$42,3,FALSE)</f>
        <v>#N/A</v>
      </c>
      <c r="G1468" s="100" t="e">
        <f>VLOOKUP('Reported Performance Table'!B1468,'Master List'!$B$11:$D$19,3,FALSE)</f>
        <v>#N/A</v>
      </c>
      <c r="H1468" t="e">
        <f t="shared" si="22"/>
        <v>#N/A</v>
      </c>
      <c r="I1468" t="e">
        <f>IF(VLOOKUP('Reported Performance Table'!D1468,'Master List'!$B$45:$D$143,3,FALSE)="","No",VLOOKUP('Reported Performance Table'!D1468,'Master List'!$B$45:$D$143,3,FALSE))</f>
        <v>#N/A</v>
      </c>
      <c r="J1468" s="178" t="str">
        <f>IF('Reported Performance Table'!D1468="","",
  IF('Reported Performance Table'!E1468="Yes",
   IF('Reported Performance Table'!F1468="Premium","Premium_LUNA_CCT","LUNA_CCT"),
   IF('Reported Performance Table'!B1468="Outdoor Luminaires",
    IF(OR('Reported Performance Table'!D1468="Fuel Pump Canopy Luminaires",'Reported Performance Table'!D1468="Sports Lighting"),
     IF('Reported Performance Table'!F1468="Premium","Premium_Sports_and_Fuel_Pump_CCT", "Sports_and_Fuel_Pump_CCT"),
     IF('Reported Performance Table'!F1468="Premium","Premium_Outdoor_CCT","Outdoor_CCT")),
    IF('Reported Performance Table'!F1468="Premium","Premium_CCT","Reported_CCT"))))</f>
        <v/>
      </c>
      <c r="K1468" t="str">
        <f>IF('Reported Performance Table'!D1468="","",IF(J1468="LUNA_CCT",VLOOKUP('Reported Performance Table'!D1468,'Master List'!$B$45:$E$143,4,FALSE),"Reported_BUG"))</f>
        <v/>
      </c>
      <c r="L1468" t="str">
        <f>IF('Reported Performance Table'!D1468="","",IF(AND('Reported Performance Table'!$E1468="Yes",OR('Reported Performance Table'!$D1468='Master List'!$B$45,'Reported Performance Table'!$D1468='Master List'!$B$46,'Reported Performance Table'!$D1468='Master List'!$B$47,'Reported Performance Table'!$D1468='Master List'!$B$49,'Reported Performance Table'!$D1468='Master List'!$B$51,'Reported Performance Table'!$D1468='Master List'!$B$115,'Reported Performance Table'!$D1468='Master List'!$B$118,'Reported Performance Table'!$D1468='Master List'!$B$142)),"LUNA_Dimming","Dimming_Capability_and_Range"))</f>
        <v/>
      </c>
    </row>
    <row r="1469" spans="1:12" x14ac:dyDescent="0.25">
      <c r="A1469" s="54">
        <v>1476</v>
      </c>
      <c r="B1469" s="55"/>
      <c r="D1469" s="21" t="e">
        <f>VLOOKUP('Reported Performance Table'!C1469,'Master List'!$B$22:$C$41,2,FALSE)</f>
        <v>#N/A</v>
      </c>
      <c r="E1469" t="e">
        <f>VLOOKUP('Reported Performance Table'!D1469,'Master List'!$B$45:$C$143,2,FALSE)</f>
        <v>#N/A</v>
      </c>
      <c r="F1469" t="e">
        <f>VLOOKUP('Reported Performance Table'!C1469,'Master List'!$B$22:$D$42,3,FALSE)</f>
        <v>#N/A</v>
      </c>
      <c r="G1469" s="100" t="e">
        <f>VLOOKUP('Reported Performance Table'!B1469,'Master List'!$B$11:$D$19,3,FALSE)</f>
        <v>#N/A</v>
      </c>
      <c r="H1469" t="e">
        <f t="shared" si="22"/>
        <v>#N/A</v>
      </c>
      <c r="I1469" t="e">
        <f>IF(VLOOKUP('Reported Performance Table'!D1469,'Master List'!$B$45:$D$143,3,FALSE)="","No",VLOOKUP('Reported Performance Table'!D1469,'Master List'!$B$45:$D$143,3,FALSE))</f>
        <v>#N/A</v>
      </c>
      <c r="J1469" s="178" t="str">
        <f>IF('Reported Performance Table'!D1469="","",
  IF('Reported Performance Table'!E1469="Yes",
   IF('Reported Performance Table'!F1469="Premium","Premium_LUNA_CCT","LUNA_CCT"),
   IF('Reported Performance Table'!B1469="Outdoor Luminaires",
    IF(OR('Reported Performance Table'!D1469="Fuel Pump Canopy Luminaires",'Reported Performance Table'!D1469="Sports Lighting"),
     IF('Reported Performance Table'!F1469="Premium","Premium_Sports_and_Fuel_Pump_CCT", "Sports_and_Fuel_Pump_CCT"),
     IF('Reported Performance Table'!F1469="Premium","Premium_Outdoor_CCT","Outdoor_CCT")),
    IF('Reported Performance Table'!F1469="Premium","Premium_CCT","Reported_CCT"))))</f>
        <v/>
      </c>
      <c r="K1469" t="str">
        <f>IF('Reported Performance Table'!D1469="","",IF(J1469="LUNA_CCT",VLOOKUP('Reported Performance Table'!D1469,'Master List'!$B$45:$E$143,4,FALSE),"Reported_BUG"))</f>
        <v/>
      </c>
      <c r="L1469" t="str">
        <f>IF('Reported Performance Table'!D1469="","",IF(AND('Reported Performance Table'!$E1469="Yes",OR('Reported Performance Table'!$D1469='Master List'!$B$45,'Reported Performance Table'!$D1469='Master List'!$B$46,'Reported Performance Table'!$D1469='Master List'!$B$47,'Reported Performance Table'!$D1469='Master List'!$B$49,'Reported Performance Table'!$D1469='Master List'!$B$51,'Reported Performance Table'!$D1469='Master List'!$B$115,'Reported Performance Table'!$D1469='Master List'!$B$118,'Reported Performance Table'!$D1469='Master List'!$B$142)),"LUNA_Dimming","Dimming_Capability_and_Range"))</f>
        <v/>
      </c>
    </row>
    <row r="1470" spans="1:12" x14ac:dyDescent="0.25">
      <c r="A1470" s="54">
        <v>1477</v>
      </c>
      <c r="B1470" s="55"/>
      <c r="D1470" s="21" t="e">
        <f>VLOOKUP('Reported Performance Table'!C1470,'Master List'!$B$22:$C$41,2,FALSE)</f>
        <v>#N/A</v>
      </c>
      <c r="E1470" t="e">
        <f>VLOOKUP('Reported Performance Table'!D1470,'Master List'!$B$45:$C$143,2,FALSE)</f>
        <v>#N/A</v>
      </c>
      <c r="F1470" t="e">
        <f>VLOOKUP('Reported Performance Table'!C1470,'Master List'!$B$22:$D$42,3,FALSE)</f>
        <v>#N/A</v>
      </c>
      <c r="G1470" s="100" t="e">
        <f>VLOOKUP('Reported Performance Table'!B1470,'Master List'!$B$11:$D$19,3,FALSE)</f>
        <v>#N/A</v>
      </c>
      <c r="H1470" t="e">
        <f t="shared" si="22"/>
        <v>#N/A</v>
      </c>
      <c r="I1470" t="e">
        <f>IF(VLOOKUP('Reported Performance Table'!D1470,'Master List'!$B$45:$D$143,3,FALSE)="","No",VLOOKUP('Reported Performance Table'!D1470,'Master List'!$B$45:$D$143,3,FALSE))</f>
        <v>#N/A</v>
      </c>
      <c r="J1470" s="178" t="str">
        <f>IF('Reported Performance Table'!D1470="","",
  IF('Reported Performance Table'!E1470="Yes",
   IF('Reported Performance Table'!F1470="Premium","Premium_LUNA_CCT","LUNA_CCT"),
   IF('Reported Performance Table'!B1470="Outdoor Luminaires",
    IF(OR('Reported Performance Table'!D1470="Fuel Pump Canopy Luminaires",'Reported Performance Table'!D1470="Sports Lighting"),
     IF('Reported Performance Table'!F1470="Premium","Premium_Sports_and_Fuel_Pump_CCT", "Sports_and_Fuel_Pump_CCT"),
     IF('Reported Performance Table'!F1470="Premium","Premium_Outdoor_CCT","Outdoor_CCT")),
    IF('Reported Performance Table'!F1470="Premium","Premium_CCT","Reported_CCT"))))</f>
        <v/>
      </c>
      <c r="K1470" t="str">
        <f>IF('Reported Performance Table'!D1470="","",IF(J1470="LUNA_CCT",VLOOKUP('Reported Performance Table'!D1470,'Master List'!$B$45:$E$143,4,FALSE),"Reported_BUG"))</f>
        <v/>
      </c>
      <c r="L1470" t="str">
        <f>IF('Reported Performance Table'!D1470="","",IF(AND('Reported Performance Table'!$E1470="Yes",OR('Reported Performance Table'!$D1470='Master List'!$B$45,'Reported Performance Table'!$D1470='Master List'!$B$46,'Reported Performance Table'!$D1470='Master List'!$B$47,'Reported Performance Table'!$D1470='Master List'!$B$49,'Reported Performance Table'!$D1470='Master List'!$B$51,'Reported Performance Table'!$D1470='Master List'!$B$115,'Reported Performance Table'!$D1470='Master List'!$B$118,'Reported Performance Table'!$D1470='Master List'!$B$142)),"LUNA_Dimming","Dimming_Capability_and_Range"))</f>
        <v/>
      </c>
    </row>
    <row r="1471" spans="1:12" x14ac:dyDescent="0.25">
      <c r="A1471" s="54">
        <v>1478</v>
      </c>
      <c r="B1471" s="55"/>
      <c r="D1471" s="21" t="e">
        <f>VLOOKUP('Reported Performance Table'!C1471,'Master List'!$B$22:$C$41,2,FALSE)</f>
        <v>#N/A</v>
      </c>
      <c r="E1471" t="e">
        <f>VLOOKUP('Reported Performance Table'!D1471,'Master List'!$B$45:$C$143,2,FALSE)</f>
        <v>#N/A</v>
      </c>
      <c r="F1471" t="e">
        <f>VLOOKUP('Reported Performance Table'!C1471,'Master List'!$B$22:$D$42,3,FALSE)</f>
        <v>#N/A</v>
      </c>
      <c r="G1471" s="100" t="e">
        <f>VLOOKUP('Reported Performance Table'!B1471,'Master List'!$B$11:$D$19,3,FALSE)</f>
        <v>#N/A</v>
      </c>
      <c r="H1471" t="e">
        <f t="shared" si="22"/>
        <v>#N/A</v>
      </c>
      <c r="I1471" t="e">
        <f>IF(VLOOKUP('Reported Performance Table'!D1471,'Master List'!$B$45:$D$143,3,FALSE)="","No",VLOOKUP('Reported Performance Table'!D1471,'Master List'!$B$45:$D$143,3,FALSE))</f>
        <v>#N/A</v>
      </c>
      <c r="J1471" s="178" t="str">
        <f>IF('Reported Performance Table'!D1471="","",
  IF('Reported Performance Table'!E1471="Yes",
   IF('Reported Performance Table'!F1471="Premium","Premium_LUNA_CCT","LUNA_CCT"),
   IF('Reported Performance Table'!B1471="Outdoor Luminaires",
    IF(OR('Reported Performance Table'!D1471="Fuel Pump Canopy Luminaires",'Reported Performance Table'!D1471="Sports Lighting"),
     IF('Reported Performance Table'!F1471="Premium","Premium_Sports_and_Fuel_Pump_CCT", "Sports_and_Fuel_Pump_CCT"),
     IF('Reported Performance Table'!F1471="Premium","Premium_Outdoor_CCT","Outdoor_CCT")),
    IF('Reported Performance Table'!F1471="Premium","Premium_CCT","Reported_CCT"))))</f>
        <v/>
      </c>
      <c r="K1471" t="str">
        <f>IF('Reported Performance Table'!D1471="","",IF(J1471="LUNA_CCT",VLOOKUP('Reported Performance Table'!D1471,'Master List'!$B$45:$E$143,4,FALSE),"Reported_BUG"))</f>
        <v/>
      </c>
      <c r="L1471" t="str">
        <f>IF('Reported Performance Table'!D1471="","",IF(AND('Reported Performance Table'!$E1471="Yes",OR('Reported Performance Table'!$D1471='Master List'!$B$45,'Reported Performance Table'!$D1471='Master List'!$B$46,'Reported Performance Table'!$D1471='Master List'!$B$47,'Reported Performance Table'!$D1471='Master List'!$B$49,'Reported Performance Table'!$D1471='Master List'!$B$51,'Reported Performance Table'!$D1471='Master List'!$B$115,'Reported Performance Table'!$D1471='Master List'!$B$118,'Reported Performance Table'!$D1471='Master List'!$B$142)),"LUNA_Dimming","Dimming_Capability_and_Range"))</f>
        <v/>
      </c>
    </row>
    <row r="1472" spans="1:12" x14ac:dyDescent="0.25">
      <c r="A1472" s="54">
        <v>1479</v>
      </c>
      <c r="B1472" s="55"/>
      <c r="D1472" s="21" t="e">
        <f>VLOOKUP('Reported Performance Table'!C1472,'Master List'!$B$22:$C$41,2,FALSE)</f>
        <v>#N/A</v>
      </c>
      <c r="E1472" t="e">
        <f>VLOOKUP('Reported Performance Table'!D1472,'Master List'!$B$45:$C$143,2,FALSE)</f>
        <v>#N/A</v>
      </c>
      <c r="F1472" t="e">
        <f>VLOOKUP('Reported Performance Table'!C1472,'Master List'!$B$22:$D$42,3,FALSE)</f>
        <v>#N/A</v>
      </c>
      <c r="G1472" s="100" t="e">
        <f>VLOOKUP('Reported Performance Table'!B1472,'Master List'!$B$11:$D$19,3,FALSE)</f>
        <v>#N/A</v>
      </c>
      <c r="H1472" t="e">
        <f t="shared" si="22"/>
        <v>#N/A</v>
      </c>
      <c r="I1472" t="e">
        <f>IF(VLOOKUP('Reported Performance Table'!D1472,'Master List'!$B$45:$D$143,3,FALSE)="","No",VLOOKUP('Reported Performance Table'!D1472,'Master List'!$B$45:$D$143,3,FALSE))</f>
        <v>#N/A</v>
      </c>
      <c r="J1472" s="178" t="str">
        <f>IF('Reported Performance Table'!D1472="","",
  IF('Reported Performance Table'!E1472="Yes",
   IF('Reported Performance Table'!F1472="Premium","Premium_LUNA_CCT","LUNA_CCT"),
   IF('Reported Performance Table'!B1472="Outdoor Luminaires",
    IF(OR('Reported Performance Table'!D1472="Fuel Pump Canopy Luminaires",'Reported Performance Table'!D1472="Sports Lighting"),
     IF('Reported Performance Table'!F1472="Premium","Premium_Sports_and_Fuel_Pump_CCT", "Sports_and_Fuel_Pump_CCT"),
     IF('Reported Performance Table'!F1472="Premium","Premium_Outdoor_CCT","Outdoor_CCT")),
    IF('Reported Performance Table'!F1472="Premium","Premium_CCT","Reported_CCT"))))</f>
        <v/>
      </c>
      <c r="K1472" t="str">
        <f>IF('Reported Performance Table'!D1472="","",IF(J1472="LUNA_CCT",VLOOKUP('Reported Performance Table'!D1472,'Master List'!$B$45:$E$143,4,FALSE),"Reported_BUG"))</f>
        <v/>
      </c>
      <c r="L1472" t="str">
        <f>IF('Reported Performance Table'!D1472="","",IF(AND('Reported Performance Table'!$E1472="Yes",OR('Reported Performance Table'!$D1472='Master List'!$B$45,'Reported Performance Table'!$D1472='Master List'!$B$46,'Reported Performance Table'!$D1472='Master List'!$B$47,'Reported Performance Table'!$D1472='Master List'!$B$49,'Reported Performance Table'!$D1472='Master List'!$B$51,'Reported Performance Table'!$D1472='Master List'!$B$115,'Reported Performance Table'!$D1472='Master List'!$B$118,'Reported Performance Table'!$D1472='Master List'!$B$142)),"LUNA_Dimming","Dimming_Capability_and_Range"))</f>
        <v/>
      </c>
    </row>
    <row r="1473" spans="1:12" x14ac:dyDescent="0.25">
      <c r="A1473" s="54">
        <v>1480</v>
      </c>
      <c r="B1473" s="55"/>
      <c r="D1473" s="21" t="e">
        <f>VLOOKUP('Reported Performance Table'!C1473,'Master List'!$B$22:$C$41,2,FALSE)</f>
        <v>#N/A</v>
      </c>
      <c r="E1473" t="e">
        <f>VLOOKUP('Reported Performance Table'!D1473,'Master List'!$B$45:$C$143,2,FALSE)</f>
        <v>#N/A</v>
      </c>
      <c r="F1473" t="e">
        <f>VLOOKUP('Reported Performance Table'!C1473,'Master List'!$B$22:$D$42,3,FALSE)</f>
        <v>#N/A</v>
      </c>
      <c r="G1473" s="100" t="e">
        <f>VLOOKUP('Reported Performance Table'!B1473,'Master List'!$B$11:$D$19,3,FALSE)</f>
        <v>#N/A</v>
      </c>
      <c r="H1473" t="e">
        <f t="shared" si="22"/>
        <v>#N/A</v>
      </c>
      <c r="I1473" t="e">
        <f>IF(VLOOKUP('Reported Performance Table'!D1473,'Master List'!$B$45:$D$143,3,FALSE)="","No",VLOOKUP('Reported Performance Table'!D1473,'Master List'!$B$45:$D$143,3,FALSE))</f>
        <v>#N/A</v>
      </c>
      <c r="J1473" s="178" t="str">
        <f>IF('Reported Performance Table'!D1473="","",
  IF('Reported Performance Table'!E1473="Yes",
   IF('Reported Performance Table'!F1473="Premium","Premium_LUNA_CCT","LUNA_CCT"),
   IF('Reported Performance Table'!B1473="Outdoor Luminaires",
    IF(OR('Reported Performance Table'!D1473="Fuel Pump Canopy Luminaires",'Reported Performance Table'!D1473="Sports Lighting"),
     IF('Reported Performance Table'!F1473="Premium","Premium_Sports_and_Fuel_Pump_CCT", "Sports_and_Fuel_Pump_CCT"),
     IF('Reported Performance Table'!F1473="Premium","Premium_Outdoor_CCT","Outdoor_CCT")),
    IF('Reported Performance Table'!F1473="Premium","Premium_CCT","Reported_CCT"))))</f>
        <v/>
      </c>
      <c r="K1473" t="str">
        <f>IF('Reported Performance Table'!D1473="","",IF(J1473="LUNA_CCT",VLOOKUP('Reported Performance Table'!D1473,'Master List'!$B$45:$E$143,4,FALSE),"Reported_BUG"))</f>
        <v/>
      </c>
      <c r="L1473" t="str">
        <f>IF('Reported Performance Table'!D1473="","",IF(AND('Reported Performance Table'!$E1473="Yes",OR('Reported Performance Table'!$D1473='Master List'!$B$45,'Reported Performance Table'!$D1473='Master List'!$B$46,'Reported Performance Table'!$D1473='Master List'!$B$47,'Reported Performance Table'!$D1473='Master List'!$B$49,'Reported Performance Table'!$D1473='Master List'!$B$51,'Reported Performance Table'!$D1473='Master List'!$B$115,'Reported Performance Table'!$D1473='Master List'!$B$118,'Reported Performance Table'!$D1473='Master List'!$B$142)),"LUNA_Dimming","Dimming_Capability_and_Range"))</f>
        <v/>
      </c>
    </row>
    <row r="1474" spans="1:12" x14ac:dyDescent="0.25">
      <c r="A1474" s="54">
        <v>1481</v>
      </c>
      <c r="B1474" s="55"/>
      <c r="D1474" s="21" t="e">
        <f>VLOOKUP('Reported Performance Table'!C1474,'Master List'!$B$22:$C$41,2,FALSE)</f>
        <v>#N/A</v>
      </c>
      <c r="E1474" t="e">
        <f>VLOOKUP('Reported Performance Table'!D1474,'Master List'!$B$45:$C$143,2,FALSE)</f>
        <v>#N/A</v>
      </c>
      <c r="F1474" t="e">
        <f>VLOOKUP('Reported Performance Table'!C1474,'Master List'!$B$22:$D$42,3,FALSE)</f>
        <v>#N/A</v>
      </c>
      <c r="G1474" s="100" t="e">
        <f>VLOOKUP('Reported Performance Table'!B1474,'Master List'!$B$11:$D$19,3,FALSE)</f>
        <v>#N/A</v>
      </c>
      <c r="H1474" t="e">
        <f t="shared" si="22"/>
        <v>#N/A</v>
      </c>
      <c r="I1474" t="e">
        <f>IF(VLOOKUP('Reported Performance Table'!D1474,'Master List'!$B$45:$D$143,3,FALSE)="","No",VLOOKUP('Reported Performance Table'!D1474,'Master List'!$B$45:$D$143,3,FALSE))</f>
        <v>#N/A</v>
      </c>
      <c r="J1474" s="178" t="str">
        <f>IF('Reported Performance Table'!D1474="","",
  IF('Reported Performance Table'!E1474="Yes",
   IF('Reported Performance Table'!F1474="Premium","Premium_LUNA_CCT","LUNA_CCT"),
   IF('Reported Performance Table'!B1474="Outdoor Luminaires",
    IF(OR('Reported Performance Table'!D1474="Fuel Pump Canopy Luminaires",'Reported Performance Table'!D1474="Sports Lighting"),
     IF('Reported Performance Table'!F1474="Premium","Premium_Sports_and_Fuel_Pump_CCT", "Sports_and_Fuel_Pump_CCT"),
     IF('Reported Performance Table'!F1474="Premium","Premium_Outdoor_CCT","Outdoor_CCT")),
    IF('Reported Performance Table'!F1474="Premium","Premium_CCT","Reported_CCT"))))</f>
        <v/>
      </c>
      <c r="K1474" t="str">
        <f>IF('Reported Performance Table'!D1474="","",IF(J1474="LUNA_CCT",VLOOKUP('Reported Performance Table'!D1474,'Master List'!$B$45:$E$143,4,FALSE),"Reported_BUG"))</f>
        <v/>
      </c>
      <c r="L1474" t="str">
        <f>IF('Reported Performance Table'!D1474="","",IF(AND('Reported Performance Table'!$E1474="Yes",OR('Reported Performance Table'!$D1474='Master List'!$B$45,'Reported Performance Table'!$D1474='Master List'!$B$46,'Reported Performance Table'!$D1474='Master List'!$B$47,'Reported Performance Table'!$D1474='Master List'!$B$49,'Reported Performance Table'!$D1474='Master List'!$B$51,'Reported Performance Table'!$D1474='Master List'!$B$115,'Reported Performance Table'!$D1474='Master List'!$B$118,'Reported Performance Table'!$D1474='Master List'!$B$142)),"LUNA_Dimming","Dimming_Capability_and_Range"))</f>
        <v/>
      </c>
    </row>
    <row r="1475" spans="1:12" x14ac:dyDescent="0.25">
      <c r="A1475" s="54">
        <v>1482</v>
      </c>
      <c r="B1475" s="55"/>
      <c r="D1475" s="21" t="e">
        <f>VLOOKUP('Reported Performance Table'!C1475,'Master List'!$B$22:$C$41,2,FALSE)</f>
        <v>#N/A</v>
      </c>
      <c r="E1475" t="e">
        <f>VLOOKUP('Reported Performance Table'!D1475,'Master List'!$B$45:$C$143,2,FALSE)</f>
        <v>#N/A</v>
      </c>
      <c r="F1475" t="e">
        <f>VLOOKUP('Reported Performance Table'!C1475,'Master List'!$B$22:$D$42,3,FALSE)</f>
        <v>#N/A</v>
      </c>
      <c r="G1475" s="100" t="e">
        <f>VLOOKUP('Reported Performance Table'!B1475,'Master List'!$B$11:$D$19,3,FALSE)</f>
        <v>#N/A</v>
      </c>
      <c r="H1475" t="e">
        <f t="shared" si="22"/>
        <v>#N/A</v>
      </c>
      <c r="I1475" t="e">
        <f>IF(VLOOKUP('Reported Performance Table'!D1475,'Master List'!$B$45:$D$143,3,FALSE)="","No",VLOOKUP('Reported Performance Table'!D1475,'Master List'!$B$45:$D$143,3,FALSE))</f>
        <v>#N/A</v>
      </c>
      <c r="J1475" s="178" t="str">
        <f>IF('Reported Performance Table'!D1475="","",
  IF('Reported Performance Table'!E1475="Yes",
   IF('Reported Performance Table'!F1475="Premium","Premium_LUNA_CCT","LUNA_CCT"),
   IF('Reported Performance Table'!B1475="Outdoor Luminaires",
    IF(OR('Reported Performance Table'!D1475="Fuel Pump Canopy Luminaires",'Reported Performance Table'!D1475="Sports Lighting"),
     IF('Reported Performance Table'!F1475="Premium","Premium_Sports_and_Fuel_Pump_CCT", "Sports_and_Fuel_Pump_CCT"),
     IF('Reported Performance Table'!F1475="Premium","Premium_Outdoor_CCT","Outdoor_CCT")),
    IF('Reported Performance Table'!F1475="Premium","Premium_CCT","Reported_CCT"))))</f>
        <v/>
      </c>
      <c r="K1475" t="str">
        <f>IF('Reported Performance Table'!D1475="","",IF(J1475="LUNA_CCT",VLOOKUP('Reported Performance Table'!D1475,'Master List'!$B$45:$E$143,4,FALSE),"Reported_BUG"))</f>
        <v/>
      </c>
      <c r="L1475" t="str">
        <f>IF('Reported Performance Table'!D1475="","",IF(AND('Reported Performance Table'!$E1475="Yes",OR('Reported Performance Table'!$D1475='Master List'!$B$45,'Reported Performance Table'!$D1475='Master List'!$B$46,'Reported Performance Table'!$D1475='Master List'!$B$47,'Reported Performance Table'!$D1475='Master List'!$B$49,'Reported Performance Table'!$D1475='Master List'!$B$51,'Reported Performance Table'!$D1475='Master List'!$B$115,'Reported Performance Table'!$D1475='Master List'!$B$118,'Reported Performance Table'!$D1475='Master List'!$B$142)),"LUNA_Dimming","Dimming_Capability_and_Range"))</f>
        <v/>
      </c>
    </row>
    <row r="1476" spans="1:12" x14ac:dyDescent="0.25">
      <c r="A1476" s="54">
        <v>1483</v>
      </c>
      <c r="B1476" s="55"/>
      <c r="D1476" s="21" t="e">
        <f>VLOOKUP('Reported Performance Table'!C1476,'Master List'!$B$22:$C$41,2,FALSE)</f>
        <v>#N/A</v>
      </c>
      <c r="E1476" t="e">
        <f>VLOOKUP('Reported Performance Table'!D1476,'Master List'!$B$45:$C$143,2,FALSE)</f>
        <v>#N/A</v>
      </c>
      <c r="F1476" t="e">
        <f>VLOOKUP('Reported Performance Table'!C1476,'Master List'!$B$22:$D$42,3,FALSE)</f>
        <v>#N/A</v>
      </c>
      <c r="G1476" s="100" t="e">
        <f>VLOOKUP('Reported Performance Table'!B1476,'Master List'!$B$11:$D$19,3,FALSE)</f>
        <v>#N/A</v>
      </c>
      <c r="H1476" t="e">
        <f t="shared" si="22"/>
        <v>#N/A</v>
      </c>
      <c r="I1476" t="e">
        <f>IF(VLOOKUP('Reported Performance Table'!D1476,'Master List'!$B$45:$D$143,3,FALSE)="","No",VLOOKUP('Reported Performance Table'!D1476,'Master List'!$B$45:$D$143,3,FALSE))</f>
        <v>#N/A</v>
      </c>
      <c r="J1476" s="178" t="str">
        <f>IF('Reported Performance Table'!D1476="","",
  IF('Reported Performance Table'!E1476="Yes",
   IF('Reported Performance Table'!F1476="Premium","Premium_LUNA_CCT","LUNA_CCT"),
   IF('Reported Performance Table'!B1476="Outdoor Luminaires",
    IF(OR('Reported Performance Table'!D1476="Fuel Pump Canopy Luminaires",'Reported Performance Table'!D1476="Sports Lighting"),
     IF('Reported Performance Table'!F1476="Premium","Premium_Sports_and_Fuel_Pump_CCT", "Sports_and_Fuel_Pump_CCT"),
     IF('Reported Performance Table'!F1476="Premium","Premium_Outdoor_CCT","Outdoor_CCT")),
    IF('Reported Performance Table'!F1476="Premium","Premium_CCT","Reported_CCT"))))</f>
        <v/>
      </c>
      <c r="K1476" t="str">
        <f>IF('Reported Performance Table'!D1476="","",IF(J1476="LUNA_CCT",VLOOKUP('Reported Performance Table'!D1476,'Master List'!$B$45:$E$143,4,FALSE),"Reported_BUG"))</f>
        <v/>
      </c>
      <c r="L1476" t="str">
        <f>IF('Reported Performance Table'!D1476="","",IF(AND('Reported Performance Table'!$E1476="Yes",OR('Reported Performance Table'!$D1476='Master List'!$B$45,'Reported Performance Table'!$D1476='Master List'!$B$46,'Reported Performance Table'!$D1476='Master List'!$B$47,'Reported Performance Table'!$D1476='Master List'!$B$49,'Reported Performance Table'!$D1476='Master List'!$B$51,'Reported Performance Table'!$D1476='Master List'!$B$115,'Reported Performance Table'!$D1476='Master List'!$B$118,'Reported Performance Table'!$D1476='Master List'!$B$142)),"LUNA_Dimming","Dimming_Capability_and_Range"))</f>
        <v/>
      </c>
    </row>
    <row r="1477" spans="1:12" x14ac:dyDescent="0.25">
      <c r="A1477" s="54">
        <v>1484</v>
      </c>
      <c r="B1477" s="55"/>
      <c r="D1477" s="21" t="e">
        <f>VLOOKUP('Reported Performance Table'!C1477,'Master List'!$B$22:$C$41,2,FALSE)</f>
        <v>#N/A</v>
      </c>
      <c r="E1477" t="e">
        <f>VLOOKUP('Reported Performance Table'!D1477,'Master List'!$B$45:$C$143,2,FALSE)</f>
        <v>#N/A</v>
      </c>
      <c r="F1477" t="e">
        <f>VLOOKUP('Reported Performance Table'!C1477,'Master List'!$B$22:$D$42,3,FALSE)</f>
        <v>#N/A</v>
      </c>
      <c r="G1477" s="100" t="e">
        <f>VLOOKUP('Reported Performance Table'!B1477,'Master List'!$B$11:$D$19,3,FALSE)</f>
        <v>#N/A</v>
      </c>
      <c r="H1477" t="e">
        <f t="shared" si="22"/>
        <v>#N/A</v>
      </c>
      <c r="I1477" t="e">
        <f>IF(VLOOKUP('Reported Performance Table'!D1477,'Master List'!$B$45:$D$143,3,FALSE)="","No",VLOOKUP('Reported Performance Table'!D1477,'Master List'!$B$45:$D$143,3,FALSE))</f>
        <v>#N/A</v>
      </c>
      <c r="J1477" s="178" t="str">
        <f>IF('Reported Performance Table'!D1477="","",
  IF('Reported Performance Table'!E1477="Yes",
   IF('Reported Performance Table'!F1477="Premium","Premium_LUNA_CCT","LUNA_CCT"),
   IF('Reported Performance Table'!B1477="Outdoor Luminaires",
    IF(OR('Reported Performance Table'!D1477="Fuel Pump Canopy Luminaires",'Reported Performance Table'!D1477="Sports Lighting"),
     IF('Reported Performance Table'!F1477="Premium","Premium_Sports_and_Fuel_Pump_CCT", "Sports_and_Fuel_Pump_CCT"),
     IF('Reported Performance Table'!F1477="Premium","Premium_Outdoor_CCT","Outdoor_CCT")),
    IF('Reported Performance Table'!F1477="Premium","Premium_CCT","Reported_CCT"))))</f>
        <v/>
      </c>
      <c r="K1477" t="str">
        <f>IF('Reported Performance Table'!D1477="","",IF(J1477="LUNA_CCT",VLOOKUP('Reported Performance Table'!D1477,'Master List'!$B$45:$E$143,4,FALSE),"Reported_BUG"))</f>
        <v/>
      </c>
      <c r="L1477" t="str">
        <f>IF('Reported Performance Table'!D1477="","",IF(AND('Reported Performance Table'!$E1477="Yes",OR('Reported Performance Table'!$D1477='Master List'!$B$45,'Reported Performance Table'!$D1477='Master List'!$B$46,'Reported Performance Table'!$D1477='Master List'!$B$47,'Reported Performance Table'!$D1477='Master List'!$B$49,'Reported Performance Table'!$D1477='Master List'!$B$51,'Reported Performance Table'!$D1477='Master List'!$B$115,'Reported Performance Table'!$D1477='Master List'!$B$118,'Reported Performance Table'!$D1477='Master List'!$B$142)),"LUNA_Dimming","Dimming_Capability_and_Range"))</f>
        <v/>
      </c>
    </row>
    <row r="1478" spans="1:12" x14ac:dyDescent="0.25">
      <c r="A1478" s="54">
        <v>1485</v>
      </c>
      <c r="B1478" s="55"/>
      <c r="D1478" s="21" t="e">
        <f>VLOOKUP('Reported Performance Table'!C1478,'Master List'!$B$22:$C$41,2,FALSE)</f>
        <v>#N/A</v>
      </c>
      <c r="E1478" t="e">
        <f>VLOOKUP('Reported Performance Table'!D1478,'Master List'!$B$45:$C$143,2,FALSE)</f>
        <v>#N/A</v>
      </c>
      <c r="F1478" t="e">
        <f>VLOOKUP('Reported Performance Table'!C1478,'Master List'!$B$22:$D$42,3,FALSE)</f>
        <v>#N/A</v>
      </c>
      <c r="G1478" s="100" t="e">
        <f>VLOOKUP('Reported Performance Table'!B1478,'Master List'!$B$11:$D$19,3,FALSE)</f>
        <v>#N/A</v>
      </c>
      <c r="H1478" t="e">
        <f t="shared" si="22"/>
        <v>#N/A</v>
      </c>
      <c r="I1478" t="e">
        <f>IF(VLOOKUP('Reported Performance Table'!D1478,'Master List'!$B$45:$D$143,3,FALSE)="","No",VLOOKUP('Reported Performance Table'!D1478,'Master List'!$B$45:$D$143,3,FALSE))</f>
        <v>#N/A</v>
      </c>
      <c r="J1478" s="178" t="str">
        <f>IF('Reported Performance Table'!D1478="","",
  IF('Reported Performance Table'!E1478="Yes",
   IF('Reported Performance Table'!F1478="Premium","Premium_LUNA_CCT","LUNA_CCT"),
   IF('Reported Performance Table'!B1478="Outdoor Luminaires",
    IF(OR('Reported Performance Table'!D1478="Fuel Pump Canopy Luminaires",'Reported Performance Table'!D1478="Sports Lighting"),
     IF('Reported Performance Table'!F1478="Premium","Premium_Sports_and_Fuel_Pump_CCT", "Sports_and_Fuel_Pump_CCT"),
     IF('Reported Performance Table'!F1478="Premium","Premium_Outdoor_CCT","Outdoor_CCT")),
    IF('Reported Performance Table'!F1478="Premium","Premium_CCT","Reported_CCT"))))</f>
        <v/>
      </c>
      <c r="K1478" t="str">
        <f>IF('Reported Performance Table'!D1478="","",IF(J1478="LUNA_CCT",VLOOKUP('Reported Performance Table'!D1478,'Master List'!$B$45:$E$143,4,FALSE),"Reported_BUG"))</f>
        <v/>
      </c>
      <c r="L1478" t="str">
        <f>IF('Reported Performance Table'!D1478="","",IF(AND('Reported Performance Table'!$E1478="Yes",OR('Reported Performance Table'!$D1478='Master List'!$B$45,'Reported Performance Table'!$D1478='Master List'!$B$46,'Reported Performance Table'!$D1478='Master List'!$B$47,'Reported Performance Table'!$D1478='Master List'!$B$49,'Reported Performance Table'!$D1478='Master List'!$B$51,'Reported Performance Table'!$D1478='Master List'!$B$115,'Reported Performance Table'!$D1478='Master List'!$B$118,'Reported Performance Table'!$D1478='Master List'!$B$142)),"LUNA_Dimming","Dimming_Capability_and_Range"))</f>
        <v/>
      </c>
    </row>
    <row r="1479" spans="1:12" x14ac:dyDescent="0.25">
      <c r="A1479" s="54">
        <v>1486</v>
      </c>
      <c r="B1479" s="55"/>
      <c r="D1479" s="21" t="e">
        <f>VLOOKUP('Reported Performance Table'!C1479,'Master List'!$B$22:$C$41,2,FALSE)</f>
        <v>#N/A</v>
      </c>
      <c r="E1479" t="e">
        <f>VLOOKUP('Reported Performance Table'!D1479,'Master List'!$B$45:$C$143,2,FALSE)</f>
        <v>#N/A</v>
      </c>
      <c r="F1479" t="e">
        <f>VLOOKUP('Reported Performance Table'!C1479,'Master List'!$B$22:$D$42,3,FALSE)</f>
        <v>#N/A</v>
      </c>
      <c r="G1479" s="100" t="e">
        <f>VLOOKUP('Reported Performance Table'!B1479,'Master List'!$B$11:$D$19,3,FALSE)</f>
        <v>#N/A</v>
      </c>
      <c r="H1479" t="e">
        <f t="shared" si="22"/>
        <v>#N/A</v>
      </c>
      <c r="I1479" t="e">
        <f>IF(VLOOKUP('Reported Performance Table'!D1479,'Master List'!$B$45:$D$143,3,FALSE)="","No",VLOOKUP('Reported Performance Table'!D1479,'Master List'!$B$45:$D$143,3,FALSE))</f>
        <v>#N/A</v>
      </c>
      <c r="J1479" s="178" t="str">
        <f>IF('Reported Performance Table'!D1479="","",
  IF('Reported Performance Table'!E1479="Yes",
   IF('Reported Performance Table'!F1479="Premium","Premium_LUNA_CCT","LUNA_CCT"),
   IF('Reported Performance Table'!B1479="Outdoor Luminaires",
    IF(OR('Reported Performance Table'!D1479="Fuel Pump Canopy Luminaires",'Reported Performance Table'!D1479="Sports Lighting"),
     IF('Reported Performance Table'!F1479="Premium","Premium_Sports_and_Fuel_Pump_CCT", "Sports_and_Fuel_Pump_CCT"),
     IF('Reported Performance Table'!F1479="Premium","Premium_Outdoor_CCT","Outdoor_CCT")),
    IF('Reported Performance Table'!F1479="Premium","Premium_CCT","Reported_CCT"))))</f>
        <v/>
      </c>
      <c r="K1479" t="str">
        <f>IF('Reported Performance Table'!D1479="","",IF(J1479="LUNA_CCT",VLOOKUP('Reported Performance Table'!D1479,'Master List'!$B$45:$E$143,4,FALSE),"Reported_BUG"))</f>
        <v/>
      </c>
      <c r="L1479" t="str">
        <f>IF('Reported Performance Table'!D1479="","",IF(AND('Reported Performance Table'!$E1479="Yes",OR('Reported Performance Table'!$D1479='Master List'!$B$45,'Reported Performance Table'!$D1479='Master List'!$B$46,'Reported Performance Table'!$D1479='Master List'!$B$47,'Reported Performance Table'!$D1479='Master List'!$B$49,'Reported Performance Table'!$D1479='Master List'!$B$51,'Reported Performance Table'!$D1479='Master List'!$B$115,'Reported Performance Table'!$D1479='Master List'!$B$118,'Reported Performance Table'!$D1479='Master List'!$B$142)),"LUNA_Dimming","Dimming_Capability_and_Range"))</f>
        <v/>
      </c>
    </row>
    <row r="1480" spans="1:12" x14ac:dyDescent="0.25">
      <c r="A1480" s="54">
        <v>1487</v>
      </c>
      <c r="B1480" s="55"/>
      <c r="D1480" s="21" t="e">
        <f>VLOOKUP('Reported Performance Table'!C1480,'Master List'!$B$22:$C$41,2,FALSE)</f>
        <v>#N/A</v>
      </c>
      <c r="E1480" t="e">
        <f>VLOOKUP('Reported Performance Table'!D1480,'Master List'!$B$45:$C$143,2,FALSE)</f>
        <v>#N/A</v>
      </c>
      <c r="F1480" t="e">
        <f>VLOOKUP('Reported Performance Table'!C1480,'Master List'!$B$22:$D$42,3,FALSE)</f>
        <v>#N/A</v>
      </c>
      <c r="G1480" s="100" t="e">
        <f>VLOOKUP('Reported Performance Table'!B1480,'Master List'!$B$11:$D$19,3,FALSE)</f>
        <v>#N/A</v>
      </c>
      <c r="H1480" t="e">
        <f t="shared" si="22"/>
        <v>#N/A</v>
      </c>
      <c r="I1480" t="e">
        <f>IF(VLOOKUP('Reported Performance Table'!D1480,'Master List'!$B$45:$D$143,3,FALSE)="","No",VLOOKUP('Reported Performance Table'!D1480,'Master List'!$B$45:$D$143,3,FALSE))</f>
        <v>#N/A</v>
      </c>
      <c r="J1480" s="178" t="str">
        <f>IF('Reported Performance Table'!D1480="","",
  IF('Reported Performance Table'!E1480="Yes",
   IF('Reported Performance Table'!F1480="Premium","Premium_LUNA_CCT","LUNA_CCT"),
   IF('Reported Performance Table'!B1480="Outdoor Luminaires",
    IF(OR('Reported Performance Table'!D1480="Fuel Pump Canopy Luminaires",'Reported Performance Table'!D1480="Sports Lighting"),
     IF('Reported Performance Table'!F1480="Premium","Premium_Sports_and_Fuel_Pump_CCT", "Sports_and_Fuel_Pump_CCT"),
     IF('Reported Performance Table'!F1480="Premium","Premium_Outdoor_CCT","Outdoor_CCT")),
    IF('Reported Performance Table'!F1480="Premium","Premium_CCT","Reported_CCT"))))</f>
        <v/>
      </c>
      <c r="K1480" t="str">
        <f>IF('Reported Performance Table'!D1480="","",IF(J1480="LUNA_CCT",VLOOKUP('Reported Performance Table'!D1480,'Master List'!$B$45:$E$143,4,FALSE),"Reported_BUG"))</f>
        <v/>
      </c>
      <c r="L1480" t="str">
        <f>IF('Reported Performance Table'!D1480="","",IF(AND('Reported Performance Table'!$E1480="Yes",OR('Reported Performance Table'!$D1480='Master List'!$B$45,'Reported Performance Table'!$D1480='Master List'!$B$46,'Reported Performance Table'!$D1480='Master List'!$B$47,'Reported Performance Table'!$D1480='Master List'!$B$49,'Reported Performance Table'!$D1480='Master List'!$B$51,'Reported Performance Table'!$D1480='Master List'!$B$115,'Reported Performance Table'!$D1480='Master List'!$B$118,'Reported Performance Table'!$D1480='Master List'!$B$142)),"LUNA_Dimming","Dimming_Capability_and_Range"))</f>
        <v/>
      </c>
    </row>
    <row r="1481" spans="1:12" x14ac:dyDescent="0.25">
      <c r="A1481" s="54">
        <v>1488</v>
      </c>
      <c r="B1481" s="55"/>
      <c r="D1481" s="21" t="e">
        <f>VLOOKUP('Reported Performance Table'!C1481,'Master List'!$B$22:$C$41,2,FALSE)</f>
        <v>#N/A</v>
      </c>
      <c r="E1481" t="e">
        <f>VLOOKUP('Reported Performance Table'!D1481,'Master List'!$B$45:$C$143,2,FALSE)</f>
        <v>#N/A</v>
      </c>
      <c r="F1481" t="e">
        <f>VLOOKUP('Reported Performance Table'!C1481,'Master List'!$B$22:$D$42,3,FALSE)</f>
        <v>#N/A</v>
      </c>
      <c r="G1481" s="100" t="e">
        <f>VLOOKUP('Reported Performance Table'!B1481,'Master List'!$B$11:$D$19,3,FALSE)</f>
        <v>#N/A</v>
      </c>
      <c r="H1481" t="e">
        <f t="shared" si="22"/>
        <v>#N/A</v>
      </c>
      <c r="I1481" t="e">
        <f>IF(VLOOKUP('Reported Performance Table'!D1481,'Master List'!$B$45:$D$143,3,FALSE)="","No",VLOOKUP('Reported Performance Table'!D1481,'Master List'!$B$45:$D$143,3,FALSE))</f>
        <v>#N/A</v>
      </c>
      <c r="J1481" s="178" t="str">
        <f>IF('Reported Performance Table'!D1481="","",
  IF('Reported Performance Table'!E1481="Yes",
   IF('Reported Performance Table'!F1481="Premium","Premium_LUNA_CCT","LUNA_CCT"),
   IF('Reported Performance Table'!B1481="Outdoor Luminaires",
    IF(OR('Reported Performance Table'!D1481="Fuel Pump Canopy Luminaires",'Reported Performance Table'!D1481="Sports Lighting"),
     IF('Reported Performance Table'!F1481="Premium","Premium_Sports_and_Fuel_Pump_CCT", "Sports_and_Fuel_Pump_CCT"),
     IF('Reported Performance Table'!F1481="Premium","Premium_Outdoor_CCT","Outdoor_CCT")),
    IF('Reported Performance Table'!F1481="Premium","Premium_CCT","Reported_CCT"))))</f>
        <v/>
      </c>
      <c r="K1481" t="str">
        <f>IF('Reported Performance Table'!D1481="","",IF(J1481="LUNA_CCT",VLOOKUP('Reported Performance Table'!D1481,'Master List'!$B$45:$E$143,4,FALSE),"Reported_BUG"))</f>
        <v/>
      </c>
      <c r="L1481" t="str">
        <f>IF('Reported Performance Table'!D1481="","",IF(AND('Reported Performance Table'!$E1481="Yes",OR('Reported Performance Table'!$D1481='Master List'!$B$45,'Reported Performance Table'!$D1481='Master List'!$B$46,'Reported Performance Table'!$D1481='Master List'!$B$47,'Reported Performance Table'!$D1481='Master List'!$B$49,'Reported Performance Table'!$D1481='Master List'!$B$51,'Reported Performance Table'!$D1481='Master List'!$B$115,'Reported Performance Table'!$D1481='Master List'!$B$118,'Reported Performance Table'!$D1481='Master List'!$B$142)),"LUNA_Dimming","Dimming_Capability_and_Range"))</f>
        <v/>
      </c>
    </row>
    <row r="1482" spans="1:12" x14ac:dyDescent="0.25">
      <c r="A1482" s="54">
        <v>1489</v>
      </c>
      <c r="B1482" s="55"/>
      <c r="D1482" s="21" t="e">
        <f>VLOOKUP('Reported Performance Table'!C1482,'Master List'!$B$22:$C$41,2,FALSE)</f>
        <v>#N/A</v>
      </c>
      <c r="E1482" t="e">
        <f>VLOOKUP('Reported Performance Table'!D1482,'Master List'!$B$45:$C$143,2,FALSE)</f>
        <v>#N/A</v>
      </c>
      <c r="F1482" t="e">
        <f>VLOOKUP('Reported Performance Table'!C1482,'Master List'!$B$22:$D$42,3,FALSE)</f>
        <v>#N/A</v>
      </c>
      <c r="G1482" s="100" t="e">
        <f>VLOOKUP('Reported Performance Table'!B1482,'Master List'!$B$11:$D$19,3,FALSE)</f>
        <v>#N/A</v>
      </c>
      <c r="H1482" t="e">
        <f t="shared" si="22"/>
        <v>#N/A</v>
      </c>
      <c r="I1482" t="e">
        <f>IF(VLOOKUP('Reported Performance Table'!D1482,'Master List'!$B$45:$D$143,3,FALSE)="","No",VLOOKUP('Reported Performance Table'!D1482,'Master List'!$B$45:$D$143,3,FALSE))</f>
        <v>#N/A</v>
      </c>
      <c r="J1482" s="178" t="str">
        <f>IF('Reported Performance Table'!D1482="","",
  IF('Reported Performance Table'!E1482="Yes",
   IF('Reported Performance Table'!F1482="Premium","Premium_LUNA_CCT","LUNA_CCT"),
   IF('Reported Performance Table'!B1482="Outdoor Luminaires",
    IF(OR('Reported Performance Table'!D1482="Fuel Pump Canopy Luminaires",'Reported Performance Table'!D1482="Sports Lighting"),
     IF('Reported Performance Table'!F1482="Premium","Premium_Sports_and_Fuel_Pump_CCT", "Sports_and_Fuel_Pump_CCT"),
     IF('Reported Performance Table'!F1482="Premium","Premium_Outdoor_CCT","Outdoor_CCT")),
    IF('Reported Performance Table'!F1482="Premium","Premium_CCT","Reported_CCT"))))</f>
        <v/>
      </c>
      <c r="K1482" t="str">
        <f>IF('Reported Performance Table'!D1482="","",IF(J1482="LUNA_CCT",VLOOKUP('Reported Performance Table'!D1482,'Master List'!$B$45:$E$143,4,FALSE),"Reported_BUG"))</f>
        <v/>
      </c>
      <c r="L1482" t="str">
        <f>IF('Reported Performance Table'!D1482="","",IF(AND('Reported Performance Table'!$E1482="Yes",OR('Reported Performance Table'!$D1482='Master List'!$B$45,'Reported Performance Table'!$D1482='Master List'!$B$46,'Reported Performance Table'!$D1482='Master List'!$B$47,'Reported Performance Table'!$D1482='Master List'!$B$49,'Reported Performance Table'!$D1482='Master List'!$B$51,'Reported Performance Table'!$D1482='Master List'!$B$115,'Reported Performance Table'!$D1482='Master List'!$B$118,'Reported Performance Table'!$D1482='Master List'!$B$142)),"LUNA_Dimming","Dimming_Capability_and_Range"))</f>
        <v/>
      </c>
    </row>
    <row r="1483" spans="1:12" x14ac:dyDescent="0.25">
      <c r="A1483" s="54">
        <v>1490</v>
      </c>
      <c r="B1483" s="55"/>
      <c r="D1483" s="21" t="e">
        <f>VLOOKUP('Reported Performance Table'!C1483,'Master List'!$B$22:$C$41,2,FALSE)</f>
        <v>#N/A</v>
      </c>
      <c r="E1483" t="e">
        <f>VLOOKUP('Reported Performance Table'!D1483,'Master List'!$B$45:$C$143,2,FALSE)</f>
        <v>#N/A</v>
      </c>
      <c r="F1483" t="e">
        <f>VLOOKUP('Reported Performance Table'!C1483,'Master List'!$B$22:$D$42,3,FALSE)</f>
        <v>#N/A</v>
      </c>
      <c r="G1483" s="100" t="e">
        <f>VLOOKUP('Reported Performance Table'!B1483,'Master List'!$B$11:$D$19,3,FALSE)</f>
        <v>#N/A</v>
      </c>
      <c r="H1483" t="e">
        <f t="shared" ref="H1483:H1546" si="23">CONCATENATE(F1483,G1483)</f>
        <v>#N/A</v>
      </c>
      <c r="I1483" t="e">
        <f>IF(VLOOKUP('Reported Performance Table'!D1483,'Master List'!$B$45:$D$143,3,FALSE)="","No",VLOOKUP('Reported Performance Table'!D1483,'Master List'!$B$45:$D$143,3,FALSE))</f>
        <v>#N/A</v>
      </c>
      <c r="J1483" s="178" t="str">
        <f>IF('Reported Performance Table'!D1483="","",
  IF('Reported Performance Table'!E1483="Yes",
   IF('Reported Performance Table'!F1483="Premium","Premium_LUNA_CCT","LUNA_CCT"),
   IF('Reported Performance Table'!B1483="Outdoor Luminaires",
    IF(OR('Reported Performance Table'!D1483="Fuel Pump Canopy Luminaires",'Reported Performance Table'!D1483="Sports Lighting"),
     IF('Reported Performance Table'!F1483="Premium","Premium_Sports_and_Fuel_Pump_CCT", "Sports_and_Fuel_Pump_CCT"),
     IF('Reported Performance Table'!F1483="Premium","Premium_Outdoor_CCT","Outdoor_CCT")),
    IF('Reported Performance Table'!F1483="Premium","Premium_CCT","Reported_CCT"))))</f>
        <v/>
      </c>
      <c r="K1483" t="str">
        <f>IF('Reported Performance Table'!D1483="","",IF(J1483="LUNA_CCT",VLOOKUP('Reported Performance Table'!D1483,'Master List'!$B$45:$E$143,4,FALSE),"Reported_BUG"))</f>
        <v/>
      </c>
      <c r="L1483" t="str">
        <f>IF('Reported Performance Table'!D1483="","",IF(AND('Reported Performance Table'!$E1483="Yes",OR('Reported Performance Table'!$D1483='Master List'!$B$45,'Reported Performance Table'!$D1483='Master List'!$B$46,'Reported Performance Table'!$D1483='Master List'!$B$47,'Reported Performance Table'!$D1483='Master List'!$B$49,'Reported Performance Table'!$D1483='Master List'!$B$51,'Reported Performance Table'!$D1483='Master List'!$B$115,'Reported Performance Table'!$D1483='Master List'!$B$118,'Reported Performance Table'!$D1483='Master List'!$B$142)),"LUNA_Dimming","Dimming_Capability_and_Range"))</f>
        <v/>
      </c>
    </row>
    <row r="1484" spans="1:12" x14ac:dyDescent="0.25">
      <c r="A1484" s="54">
        <v>1491</v>
      </c>
      <c r="B1484" s="55"/>
      <c r="D1484" s="21" t="e">
        <f>VLOOKUP('Reported Performance Table'!C1484,'Master List'!$B$22:$C$41,2,FALSE)</f>
        <v>#N/A</v>
      </c>
      <c r="E1484" t="e">
        <f>VLOOKUP('Reported Performance Table'!D1484,'Master List'!$B$45:$C$143,2,FALSE)</f>
        <v>#N/A</v>
      </c>
      <c r="F1484" t="e">
        <f>VLOOKUP('Reported Performance Table'!C1484,'Master List'!$B$22:$D$42,3,FALSE)</f>
        <v>#N/A</v>
      </c>
      <c r="G1484" s="100" t="e">
        <f>VLOOKUP('Reported Performance Table'!B1484,'Master List'!$B$11:$D$19,3,FALSE)</f>
        <v>#N/A</v>
      </c>
      <c r="H1484" t="e">
        <f t="shared" si="23"/>
        <v>#N/A</v>
      </c>
      <c r="I1484" t="e">
        <f>IF(VLOOKUP('Reported Performance Table'!D1484,'Master List'!$B$45:$D$143,3,FALSE)="","No",VLOOKUP('Reported Performance Table'!D1484,'Master List'!$B$45:$D$143,3,FALSE))</f>
        <v>#N/A</v>
      </c>
      <c r="J1484" s="178" t="str">
        <f>IF('Reported Performance Table'!D1484="","",
  IF('Reported Performance Table'!E1484="Yes",
   IF('Reported Performance Table'!F1484="Premium","Premium_LUNA_CCT","LUNA_CCT"),
   IF('Reported Performance Table'!B1484="Outdoor Luminaires",
    IF(OR('Reported Performance Table'!D1484="Fuel Pump Canopy Luminaires",'Reported Performance Table'!D1484="Sports Lighting"),
     IF('Reported Performance Table'!F1484="Premium","Premium_Sports_and_Fuel_Pump_CCT", "Sports_and_Fuel_Pump_CCT"),
     IF('Reported Performance Table'!F1484="Premium","Premium_Outdoor_CCT","Outdoor_CCT")),
    IF('Reported Performance Table'!F1484="Premium","Premium_CCT","Reported_CCT"))))</f>
        <v/>
      </c>
      <c r="K1484" t="str">
        <f>IF('Reported Performance Table'!D1484="","",IF(J1484="LUNA_CCT",VLOOKUP('Reported Performance Table'!D1484,'Master List'!$B$45:$E$143,4,FALSE),"Reported_BUG"))</f>
        <v/>
      </c>
      <c r="L1484" t="str">
        <f>IF('Reported Performance Table'!D1484="","",IF(AND('Reported Performance Table'!$E1484="Yes",OR('Reported Performance Table'!$D1484='Master List'!$B$45,'Reported Performance Table'!$D1484='Master List'!$B$46,'Reported Performance Table'!$D1484='Master List'!$B$47,'Reported Performance Table'!$D1484='Master List'!$B$49,'Reported Performance Table'!$D1484='Master List'!$B$51,'Reported Performance Table'!$D1484='Master List'!$B$115,'Reported Performance Table'!$D1484='Master List'!$B$118,'Reported Performance Table'!$D1484='Master List'!$B$142)),"LUNA_Dimming","Dimming_Capability_and_Range"))</f>
        <v/>
      </c>
    </row>
    <row r="1485" spans="1:12" x14ac:dyDescent="0.25">
      <c r="A1485" s="54">
        <v>1492</v>
      </c>
      <c r="B1485" s="55"/>
      <c r="D1485" s="21" t="e">
        <f>VLOOKUP('Reported Performance Table'!C1485,'Master List'!$B$22:$C$41,2,FALSE)</f>
        <v>#N/A</v>
      </c>
      <c r="E1485" t="e">
        <f>VLOOKUP('Reported Performance Table'!D1485,'Master List'!$B$45:$C$143,2,FALSE)</f>
        <v>#N/A</v>
      </c>
      <c r="F1485" t="e">
        <f>VLOOKUP('Reported Performance Table'!C1485,'Master List'!$B$22:$D$42,3,FALSE)</f>
        <v>#N/A</v>
      </c>
      <c r="G1485" s="100" t="e">
        <f>VLOOKUP('Reported Performance Table'!B1485,'Master List'!$B$11:$D$19,3,FALSE)</f>
        <v>#N/A</v>
      </c>
      <c r="H1485" t="e">
        <f t="shared" si="23"/>
        <v>#N/A</v>
      </c>
      <c r="I1485" t="e">
        <f>IF(VLOOKUP('Reported Performance Table'!D1485,'Master List'!$B$45:$D$143,3,FALSE)="","No",VLOOKUP('Reported Performance Table'!D1485,'Master List'!$B$45:$D$143,3,FALSE))</f>
        <v>#N/A</v>
      </c>
      <c r="J1485" s="178" t="str">
        <f>IF('Reported Performance Table'!D1485="","",
  IF('Reported Performance Table'!E1485="Yes",
   IF('Reported Performance Table'!F1485="Premium","Premium_LUNA_CCT","LUNA_CCT"),
   IF('Reported Performance Table'!B1485="Outdoor Luminaires",
    IF(OR('Reported Performance Table'!D1485="Fuel Pump Canopy Luminaires",'Reported Performance Table'!D1485="Sports Lighting"),
     IF('Reported Performance Table'!F1485="Premium","Premium_Sports_and_Fuel_Pump_CCT", "Sports_and_Fuel_Pump_CCT"),
     IF('Reported Performance Table'!F1485="Premium","Premium_Outdoor_CCT","Outdoor_CCT")),
    IF('Reported Performance Table'!F1485="Premium","Premium_CCT","Reported_CCT"))))</f>
        <v/>
      </c>
      <c r="K1485" t="str">
        <f>IF('Reported Performance Table'!D1485="","",IF(J1485="LUNA_CCT",VLOOKUP('Reported Performance Table'!D1485,'Master List'!$B$45:$E$143,4,FALSE),"Reported_BUG"))</f>
        <v/>
      </c>
      <c r="L1485" t="str">
        <f>IF('Reported Performance Table'!D1485="","",IF(AND('Reported Performance Table'!$E1485="Yes",OR('Reported Performance Table'!$D1485='Master List'!$B$45,'Reported Performance Table'!$D1485='Master List'!$B$46,'Reported Performance Table'!$D1485='Master List'!$B$47,'Reported Performance Table'!$D1485='Master List'!$B$49,'Reported Performance Table'!$D1485='Master List'!$B$51,'Reported Performance Table'!$D1485='Master List'!$B$115,'Reported Performance Table'!$D1485='Master List'!$B$118,'Reported Performance Table'!$D1485='Master List'!$B$142)),"LUNA_Dimming","Dimming_Capability_and_Range"))</f>
        <v/>
      </c>
    </row>
    <row r="1486" spans="1:12" x14ac:dyDescent="0.25">
      <c r="A1486" s="54">
        <v>1493</v>
      </c>
      <c r="B1486" s="55"/>
      <c r="D1486" s="21" t="e">
        <f>VLOOKUP('Reported Performance Table'!C1486,'Master List'!$B$22:$C$41,2,FALSE)</f>
        <v>#N/A</v>
      </c>
      <c r="E1486" t="e">
        <f>VLOOKUP('Reported Performance Table'!D1486,'Master List'!$B$45:$C$143,2,FALSE)</f>
        <v>#N/A</v>
      </c>
      <c r="F1486" t="e">
        <f>VLOOKUP('Reported Performance Table'!C1486,'Master List'!$B$22:$D$42,3,FALSE)</f>
        <v>#N/A</v>
      </c>
      <c r="G1486" s="100" t="e">
        <f>VLOOKUP('Reported Performance Table'!B1486,'Master List'!$B$11:$D$19,3,FALSE)</f>
        <v>#N/A</v>
      </c>
      <c r="H1486" t="e">
        <f t="shared" si="23"/>
        <v>#N/A</v>
      </c>
      <c r="I1486" t="e">
        <f>IF(VLOOKUP('Reported Performance Table'!D1486,'Master List'!$B$45:$D$143,3,FALSE)="","No",VLOOKUP('Reported Performance Table'!D1486,'Master List'!$B$45:$D$143,3,FALSE))</f>
        <v>#N/A</v>
      </c>
      <c r="J1486" s="178" t="str">
        <f>IF('Reported Performance Table'!D1486="","",
  IF('Reported Performance Table'!E1486="Yes",
   IF('Reported Performance Table'!F1486="Premium","Premium_LUNA_CCT","LUNA_CCT"),
   IF('Reported Performance Table'!B1486="Outdoor Luminaires",
    IF(OR('Reported Performance Table'!D1486="Fuel Pump Canopy Luminaires",'Reported Performance Table'!D1486="Sports Lighting"),
     IF('Reported Performance Table'!F1486="Premium","Premium_Sports_and_Fuel_Pump_CCT", "Sports_and_Fuel_Pump_CCT"),
     IF('Reported Performance Table'!F1486="Premium","Premium_Outdoor_CCT","Outdoor_CCT")),
    IF('Reported Performance Table'!F1486="Premium","Premium_CCT","Reported_CCT"))))</f>
        <v/>
      </c>
      <c r="K1486" t="str">
        <f>IF('Reported Performance Table'!D1486="","",IF(J1486="LUNA_CCT",VLOOKUP('Reported Performance Table'!D1486,'Master List'!$B$45:$E$143,4,FALSE),"Reported_BUG"))</f>
        <v/>
      </c>
      <c r="L1486" t="str">
        <f>IF('Reported Performance Table'!D1486="","",IF(AND('Reported Performance Table'!$E1486="Yes",OR('Reported Performance Table'!$D1486='Master List'!$B$45,'Reported Performance Table'!$D1486='Master List'!$B$46,'Reported Performance Table'!$D1486='Master List'!$B$47,'Reported Performance Table'!$D1486='Master List'!$B$49,'Reported Performance Table'!$D1486='Master List'!$B$51,'Reported Performance Table'!$D1486='Master List'!$B$115,'Reported Performance Table'!$D1486='Master List'!$B$118,'Reported Performance Table'!$D1486='Master List'!$B$142)),"LUNA_Dimming","Dimming_Capability_and_Range"))</f>
        <v/>
      </c>
    </row>
    <row r="1487" spans="1:12" x14ac:dyDescent="0.25">
      <c r="A1487" s="54">
        <v>1494</v>
      </c>
      <c r="B1487" s="55"/>
      <c r="D1487" s="21" t="e">
        <f>VLOOKUP('Reported Performance Table'!C1487,'Master List'!$B$22:$C$41,2,FALSE)</f>
        <v>#N/A</v>
      </c>
      <c r="E1487" t="e">
        <f>VLOOKUP('Reported Performance Table'!D1487,'Master List'!$B$45:$C$143,2,FALSE)</f>
        <v>#N/A</v>
      </c>
      <c r="F1487" t="e">
        <f>VLOOKUP('Reported Performance Table'!C1487,'Master List'!$B$22:$D$42,3,FALSE)</f>
        <v>#N/A</v>
      </c>
      <c r="G1487" s="100" t="e">
        <f>VLOOKUP('Reported Performance Table'!B1487,'Master List'!$B$11:$D$19,3,FALSE)</f>
        <v>#N/A</v>
      </c>
      <c r="H1487" t="e">
        <f t="shared" si="23"/>
        <v>#N/A</v>
      </c>
      <c r="I1487" t="e">
        <f>IF(VLOOKUP('Reported Performance Table'!D1487,'Master List'!$B$45:$D$143,3,FALSE)="","No",VLOOKUP('Reported Performance Table'!D1487,'Master List'!$B$45:$D$143,3,FALSE))</f>
        <v>#N/A</v>
      </c>
      <c r="J1487" s="178" t="str">
        <f>IF('Reported Performance Table'!D1487="","",
  IF('Reported Performance Table'!E1487="Yes",
   IF('Reported Performance Table'!F1487="Premium","Premium_LUNA_CCT","LUNA_CCT"),
   IF('Reported Performance Table'!B1487="Outdoor Luminaires",
    IF(OR('Reported Performance Table'!D1487="Fuel Pump Canopy Luminaires",'Reported Performance Table'!D1487="Sports Lighting"),
     IF('Reported Performance Table'!F1487="Premium","Premium_Sports_and_Fuel_Pump_CCT", "Sports_and_Fuel_Pump_CCT"),
     IF('Reported Performance Table'!F1487="Premium","Premium_Outdoor_CCT","Outdoor_CCT")),
    IF('Reported Performance Table'!F1487="Premium","Premium_CCT","Reported_CCT"))))</f>
        <v/>
      </c>
      <c r="K1487" t="str">
        <f>IF('Reported Performance Table'!D1487="","",IF(J1487="LUNA_CCT",VLOOKUP('Reported Performance Table'!D1487,'Master List'!$B$45:$E$143,4,FALSE),"Reported_BUG"))</f>
        <v/>
      </c>
      <c r="L1487" t="str">
        <f>IF('Reported Performance Table'!D1487="","",IF(AND('Reported Performance Table'!$E1487="Yes",OR('Reported Performance Table'!$D1487='Master List'!$B$45,'Reported Performance Table'!$D1487='Master List'!$B$46,'Reported Performance Table'!$D1487='Master List'!$B$47,'Reported Performance Table'!$D1487='Master List'!$B$49,'Reported Performance Table'!$D1487='Master List'!$B$51,'Reported Performance Table'!$D1487='Master List'!$B$115,'Reported Performance Table'!$D1487='Master List'!$B$118,'Reported Performance Table'!$D1487='Master List'!$B$142)),"LUNA_Dimming","Dimming_Capability_and_Range"))</f>
        <v/>
      </c>
    </row>
    <row r="1488" spans="1:12" x14ac:dyDescent="0.25">
      <c r="A1488" s="54">
        <v>1495</v>
      </c>
      <c r="B1488" s="55"/>
      <c r="D1488" s="21" t="e">
        <f>VLOOKUP('Reported Performance Table'!C1488,'Master List'!$B$22:$C$41,2,FALSE)</f>
        <v>#N/A</v>
      </c>
      <c r="E1488" t="e">
        <f>VLOOKUP('Reported Performance Table'!D1488,'Master List'!$B$45:$C$143,2,FALSE)</f>
        <v>#N/A</v>
      </c>
      <c r="F1488" t="e">
        <f>VLOOKUP('Reported Performance Table'!C1488,'Master List'!$B$22:$D$42,3,FALSE)</f>
        <v>#N/A</v>
      </c>
      <c r="G1488" s="100" t="e">
        <f>VLOOKUP('Reported Performance Table'!B1488,'Master List'!$B$11:$D$19,3,FALSE)</f>
        <v>#N/A</v>
      </c>
      <c r="H1488" t="e">
        <f t="shared" si="23"/>
        <v>#N/A</v>
      </c>
      <c r="I1488" t="e">
        <f>IF(VLOOKUP('Reported Performance Table'!D1488,'Master List'!$B$45:$D$143,3,FALSE)="","No",VLOOKUP('Reported Performance Table'!D1488,'Master List'!$B$45:$D$143,3,FALSE))</f>
        <v>#N/A</v>
      </c>
      <c r="J1488" s="178" t="str">
        <f>IF('Reported Performance Table'!D1488="","",
  IF('Reported Performance Table'!E1488="Yes",
   IF('Reported Performance Table'!F1488="Premium","Premium_LUNA_CCT","LUNA_CCT"),
   IF('Reported Performance Table'!B1488="Outdoor Luminaires",
    IF(OR('Reported Performance Table'!D1488="Fuel Pump Canopy Luminaires",'Reported Performance Table'!D1488="Sports Lighting"),
     IF('Reported Performance Table'!F1488="Premium","Premium_Sports_and_Fuel_Pump_CCT", "Sports_and_Fuel_Pump_CCT"),
     IF('Reported Performance Table'!F1488="Premium","Premium_Outdoor_CCT","Outdoor_CCT")),
    IF('Reported Performance Table'!F1488="Premium","Premium_CCT","Reported_CCT"))))</f>
        <v/>
      </c>
      <c r="K1488" t="str">
        <f>IF('Reported Performance Table'!D1488="","",IF(J1488="LUNA_CCT",VLOOKUP('Reported Performance Table'!D1488,'Master List'!$B$45:$E$143,4,FALSE),"Reported_BUG"))</f>
        <v/>
      </c>
      <c r="L1488" t="str">
        <f>IF('Reported Performance Table'!D1488="","",IF(AND('Reported Performance Table'!$E1488="Yes",OR('Reported Performance Table'!$D1488='Master List'!$B$45,'Reported Performance Table'!$D1488='Master List'!$B$46,'Reported Performance Table'!$D1488='Master List'!$B$47,'Reported Performance Table'!$D1488='Master List'!$B$49,'Reported Performance Table'!$D1488='Master List'!$B$51,'Reported Performance Table'!$D1488='Master List'!$B$115,'Reported Performance Table'!$D1488='Master List'!$B$118,'Reported Performance Table'!$D1488='Master List'!$B$142)),"LUNA_Dimming","Dimming_Capability_and_Range"))</f>
        <v/>
      </c>
    </row>
    <row r="1489" spans="1:12" x14ac:dyDescent="0.25">
      <c r="A1489" s="54">
        <v>1496</v>
      </c>
      <c r="B1489" s="55"/>
      <c r="D1489" s="21" t="e">
        <f>VLOOKUP('Reported Performance Table'!C1489,'Master List'!$B$22:$C$41,2,FALSE)</f>
        <v>#N/A</v>
      </c>
      <c r="E1489" t="e">
        <f>VLOOKUP('Reported Performance Table'!D1489,'Master List'!$B$45:$C$143,2,FALSE)</f>
        <v>#N/A</v>
      </c>
      <c r="F1489" t="e">
        <f>VLOOKUP('Reported Performance Table'!C1489,'Master List'!$B$22:$D$42,3,FALSE)</f>
        <v>#N/A</v>
      </c>
      <c r="G1489" s="100" t="e">
        <f>VLOOKUP('Reported Performance Table'!B1489,'Master List'!$B$11:$D$19,3,FALSE)</f>
        <v>#N/A</v>
      </c>
      <c r="H1489" t="e">
        <f t="shared" si="23"/>
        <v>#N/A</v>
      </c>
      <c r="I1489" t="e">
        <f>IF(VLOOKUP('Reported Performance Table'!D1489,'Master List'!$B$45:$D$143,3,FALSE)="","No",VLOOKUP('Reported Performance Table'!D1489,'Master List'!$B$45:$D$143,3,FALSE))</f>
        <v>#N/A</v>
      </c>
      <c r="J1489" s="178" t="str">
        <f>IF('Reported Performance Table'!D1489="","",
  IF('Reported Performance Table'!E1489="Yes",
   IF('Reported Performance Table'!F1489="Premium","Premium_LUNA_CCT","LUNA_CCT"),
   IF('Reported Performance Table'!B1489="Outdoor Luminaires",
    IF(OR('Reported Performance Table'!D1489="Fuel Pump Canopy Luminaires",'Reported Performance Table'!D1489="Sports Lighting"),
     IF('Reported Performance Table'!F1489="Premium","Premium_Sports_and_Fuel_Pump_CCT", "Sports_and_Fuel_Pump_CCT"),
     IF('Reported Performance Table'!F1489="Premium","Premium_Outdoor_CCT","Outdoor_CCT")),
    IF('Reported Performance Table'!F1489="Premium","Premium_CCT","Reported_CCT"))))</f>
        <v/>
      </c>
      <c r="K1489" t="str">
        <f>IF('Reported Performance Table'!D1489="","",IF(J1489="LUNA_CCT",VLOOKUP('Reported Performance Table'!D1489,'Master List'!$B$45:$E$143,4,FALSE),"Reported_BUG"))</f>
        <v/>
      </c>
      <c r="L1489" t="str">
        <f>IF('Reported Performance Table'!D1489="","",IF(AND('Reported Performance Table'!$E1489="Yes",OR('Reported Performance Table'!$D1489='Master List'!$B$45,'Reported Performance Table'!$D1489='Master List'!$B$46,'Reported Performance Table'!$D1489='Master List'!$B$47,'Reported Performance Table'!$D1489='Master List'!$B$49,'Reported Performance Table'!$D1489='Master List'!$B$51,'Reported Performance Table'!$D1489='Master List'!$B$115,'Reported Performance Table'!$D1489='Master List'!$B$118,'Reported Performance Table'!$D1489='Master List'!$B$142)),"LUNA_Dimming","Dimming_Capability_and_Range"))</f>
        <v/>
      </c>
    </row>
    <row r="1490" spans="1:12" x14ac:dyDescent="0.25">
      <c r="A1490" s="54">
        <v>1497</v>
      </c>
      <c r="B1490" s="55"/>
      <c r="D1490" s="21" t="e">
        <f>VLOOKUP('Reported Performance Table'!C1490,'Master List'!$B$22:$C$41,2,FALSE)</f>
        <v>#N/A</v>
      </c>
      <c r="E1490" t="e">
        <f>VLOOKUP('Reported Performance Table'!D1490,'Master List'!$B$45:$C$143,2,FALSE)</f>
        <v>#N/A</v>
      </c>
      <c r="F1490" t="e">
        <f>VLOOKUP('Reported Performance Table'!C1490,'Master List'!$B$22:$D$42,3,FALSE)</f>
        <v>#N/A</v>
      </c>
      <c r="G1490" s="100" t="e">
        <f>VLOOKUP('Reported Performance Table'!B1490,'Master List'!$B$11:$D$19,3,FALSE)</f>
        <v>#N/A</v>
      </c>
      <c r="H1490" t="e">
        <f t="shared" si="23"/>
        <v>#N/A</v>
      </c>
      <c r="I1490" t="e">
        <f>IF(VLOOKUP('Reported Performance Table'!D1490,'Master List'!$B$45:$D$143,3,FALSE)="","No",VLOOKUP('Reported Performance Table'!D1490,'Master List'!$B$45:$D$143,3,FALSE))</f>
        <v>#N/A</v>
      </c>
      <c r="J1490" s="178" t="str">
        <f>IF('Reported Performance Table'!D1490="","",
  IF('Reported Performance Table'!E1490="Yes",
   IF('Reported Performance Table'!F1490="Premium","Premium_LUNA_CCT","LUNA_CCT"),
   IF('Reported Performance Table'!B1490="Outdoor Luminaires",
    IF(OR('Reported Performance Table'!D1490="Fuel Pump Canopy Luminaires",'Reported Performance Table'!D1490="Sports Lighting"),
     IF('Reported Performance Table'!F1490="Premium","Premium_Sports_and_Fuel_Pump_CCT", "Sports_and_Fuel_Pump_CCT"),
     IF('Reported Performance Table'!F1490="Premium","Premium_Outdoor_CCT","Outdoor_CCT")),
    IF('Reported Performance Table'!F1490="Premium","Premium_CCT","Reported_CCT"))))</f>
        <v/>
      </c>
      <c r="K1490" t="str">
        <f>IF('Reported Performance Table'!D1490="","",IF(J1490="LUNA_CCT",VLOOKUP('Reported Performance Table'!D1490,'Master List'!$B$45:$E$143,4,FALSE),"Reported_BUG"))</f>
        <v/>
      </c>
      <c r="L1490" t="str">
        <f>IF('Reported Performance Table'!D1490="","",IF(AND('Reported Performance Table'!$E1490="Yes",OR('Reported Performance Table'!$D1490='Master List'!$B$45,'Reported Performance Table'!$D1490='Master List'!$B$46,'Reported Performance Table'!$D1490='Master List'!$B$47,'Reported Performance Table'!$D1490='Master List'!$B$49,'Reported Performance Table'!$D1490='Master List'!$B$51,'Reported Performance Table'!$D1490='Master List'!$B$115,'Reported Performance Table'!$D1490='Master List'!$B$118,'Reported Performance Table'!$D1490='Master List'!$B$142)),"LUNA_Dimming","Dimming_Capability_and_Range"))</f>
        <v/>
      </c>
    </row>
    <row r="1491" spans="1:12" x14ac:dyDescent="0.25">
      <c r="A1491" s="54">
        <v>1498</v>
      </c>
      <c r="B1491" s="55"/>
      <c r="D1491" s="21" t="e">
        <f>VLOOKUP('Reported Performance Table'!C1491,'Master List'!$B$22:$C$41,2,FALSE)</f>
        <v>#N/A</v>
      </c>
      <c r="E1491" t="e">
        <f>VLOOKUP('Reported Performance Table'!D1491,'Master List'!$B$45:$C$143,2,FALSE)</f>
        <v>#N/A</v>
      </c>
      <c r="F1491" t="e">
        <f>VLOOKUP('Reported Performance Table'!C1491,'Master List'!$B$22:$D$42,3,FALSE)</f>
        <v>#N/A</v>
      </c>
      <c r="G1491" s="100" t="e">
        <f>VLOOKUP('Reported Performance Table'!B1491,'Master List'!$B$11:$D$19,3,FALSE)</f>
        <v>#N/A</v>
      </c>
      <c r="H1491" t="e">
        <f t="shared" si="23"/>
        <v>#N/A</v>
      </c>
      <c r="I1491" t="e">
        <f>IF(VLOOKUP('Reported Performance Table'!D1491,'Master List'!$B$45:$D$143,3,FALSE)="","No",VLOOKUP('Reported Performance Table'!D1491,'Master List'!$B$45:$D$143,3,FALSE))</f>
        <v>#N/A</v>
      </c>
      <c r="J1491" s="178" t="str">
        <f>IF('Reported Performance Table'!D1491="","",
  IF('Reported Performance Table'!E1491="Yes",
   IF('Reported Performance Table'!F1491="Premium","Premium_LUNA_CCT","LUNA_CCT"),
   IF('Reported Performance Table'!B1491="Outdoor Luminaires",
    IF(OR('Reported Performance Table'!D1491="Fuel Pump Canopy Luminaires",'Reported Performance Table'!D1491="Sports Lighting"),
     IF('Reported Performance Table'!F1491="Premium","Premium_Sports_and_Fuel_Pump_CCT", "Sports_and_Fuel_Pump_CCT"),
     IF('Reported Performance Table'!F1491="Premium","Premium_Outdoor_CCT","Outdoor_CCT")),
    IF('Reported Performance Table'!F1491="Premium","Premium_CCT","Reported_CCT"))))</f>
        <v/>
      </c>
      <c r="K1491" t="str">
        <f>IF('Reported Performance Table'!D1491="","",IF(J1491="LUNA_CCT",VLOOKUP('Reported Performance Table'!D1491,'Master List'!$B$45:$E$143,4,FALSE),"Reported_BUG"))</f>
        <v/>
      </c>
      <c r="L1491" t="str">
        <f>IF('Reported Performance Table'!D1491="","",IF(AND('Reported Performance Table'!$E1491="Yes",OR('Reported Performance Table'!$D1491='Master List'!$B$45,'Reported Performance Table'!$D1491='Master List'!$B$46,'Reported Performance Table'!$D1491='Master List'!$B$47,'Reported Performance Table'!$D1491='Master List'!$B$49,'Reported Performance Table'!$D1491='Master List'!$B$51,'Reported Performance Table'!$D1491='Master List'!$B$115,'Reported Performance Table'!$D1491='Master List'!$B$118,'Reported Performance Table'!$D1491='Master List'!$B$142)),"LUNA_Dimming","Dimming_Capability_and_Range"))</f>
        <v/>
      </c>
    </row>
    <row r="1492" spans="1:12" x14ac:dyDescent="0.25">
      <c r="A1492" s="54">
        <v>1499</v>
      </c>
      <c r="B1492" s="55"/>
      <c r="D1492" s="21" t="e">
        <f>VLOOKUP('Reported Performance Table'!C1492,'Master List'!$B$22:$C$41,2,FALSE)</f>
        <v>#N/A</v>
      </c>
      <c r="E1492" t="e">
        <f>VLOOKUP('Reported Performance Table'!D1492,'Master List'!$B$45:$C$143,2,FALSE)</f>
        <v>#N/A</v>
      </c>
      <c r="F1492" t="e">
        <f>VLOOKUP('Reported Performance Table'!C1492,'Master List'!$B$22:$D$42,3,FALSE)</f>
        <v>#N/A</v>
      </c>
      <c r="G1492" s="100" t="e">
        <f>VLOOKUP('Reported Performance Table'!B1492,'Master List'!$B$11:$D$19,3,FALSE)</f>
        <v>#N/A</v>
      </c>
      <c r="H1492" t="e">
        <f t="shared" si="23"/>
        <v>#N/A</v>
      </c>
      <c r="I1492" t="e">
        <f>IF(VLOOKUP('Reported Performance Table'!D1492,'Master List'!$B$45:$D$143,3,FALSE)="","No",VLOOKUP('Reported Performance Table'!D1492,'Master List'!$B$45:$D$143,3,FALSE))</f>
        <v>#N/A</v>
      </c>
      <c r="J1492" s="178" t="str">
        <f>IF('Reported Performance Table'!D1492="","",
  IF('Reported Performance Table'!E1492="Yes",
   IF('Reported Performance Table'!F1492="Premium","Premium_LUNA_CCT","LUNA_CCT"),
   IF('Reported Performance Table'!B1492="Outdoor Luminaires",
    IF(OR('Reported Performance Table'!D1492="Fuel Pump Canopy Luminaires",'Reported Performance Table'!D1492="Sports Lighting"),
     IF('Reported Performance Table'!F1492="Premium","Premium_Sports_and_Fuel_Pump_CCT", "Sports_and_Fuel_Pump_CCT"),
     IF('Reported Performance Table'!F1492="Premium","Premium_Outdoor_CCT","Outdoor_CCT")),
    IF('Reported Performance Table'!F1492="Premium","Premium_CCT","Reported_CCT"))))</f>
        <v/>
      </c>
      <c r="K1492" t="str">
        <f>IF('Reported Performance Table'!D1492="","",IF(J1492="LUNA_CCT",VLOOKUP('Reported Performance Table'!D1492,'Master List'!$B$45:$E$143,4,FALSE),"Reported_BUG"))</f>
        <v/>
      </c>
      <c r="L1492" t="str">
        <f>IF('Reported Performance Table'!D1492="","",IF(AND('Reported Performance Table'!$E1492="Yes",OR('Reported Performance Table'!$D1492='Master List'!$B$45,'Reported Performance Table'!$D1492='Master List'!$B$46,'Reported Performance Table'!$D1492='Master List'!$B$47,'Reported Performance Table'!$D1492='Master List'!$B$49,'Reported Performance Table'!$D1492='Master List'!$B$51,'Reported Performance Table'!$D1492='Master List'!$B$115,'Reported Performance Table'!$D1492='Master List'!$B$118,'Reported Performance Table'!$D1492='Master List'!$B$142)),"LUNA_Dimming","Dimming_Capability_and_Range"))</f>
        <v/>
      </c>
    </row>
    <row r="1493" spans="1:12" x14ac:dyDescent="0.25">
      <c r="A1493" s="54">
        <v>1500</v>
      </c>
      <c r="B1493" s="55"/>
      <c r="D1493" s="21" t="e">
        <f>VLOOKUP('Reported Performance Table'!C1493,'Master List'!$B$22:$C$41,2,FALSE)</f>
        <v>#N/A</v>
      </c>
      <c r="E1493" t="e">
        <f>VLOOKUP('Reported Performance Table'!D1493,'Master List'!$B$45:$C$143,2,FALSE)</f>
        <v>#N/A</v>
      </c>
      <c r="F1493" t="e">
        <f>VLOOKUP('Reported Performance Table'!C1493,'Master List'!$B$22:$D$42,3,FALSE)</f>
        <v>#N/A</v>
      </c>
      <c r="G1493" s="100" t="e">
        <f>VLOOKUP('Reported Performance Table'!B1493,'Master List'!$B$11:$D$19,3,FALSE)</f>
        <v>#N/A</v>
      </c>
      <c r="H1493" t="e">
        <f t="shared" si="23"/>
        <v>#N/A</v>
      </c>
      <c r="I1493" t="e">
        <f>IF(VLOOKUP('Reported Performance Table'!D1493,'Master List'!$B$45:$D$143,3,FALSE)="","No",VLOOKUP('Reported Performance Table'!D1493,'Master List'!$B$45:$D$143,3,FALSE))</f>
        <v>#N/A</v>
      </c>
      <c r="J1493" s="178" t="str">
        <f>IF('Reported Performance Table'!D1493="","",
  IF('Reported Performance Table'!E1493="Yes",
   IF('Reported Performance Table'!F1493="Premium","Premium_LUNA_CCT","LUNA_CCT"),
   IF('Reported Performance Table'!B1493="Outdoor Luminaires",
    IF(OR('Reported Performance Table'!D1493="Fuel Pump Canopy Luminaires",'Reported Performance Table'!D1493="Sports Lighting"),
     IF('Reported Performance Table'!F1493="Premium","Premium_Sports_and_Fuel_Pump_CCT", "Sports_and_Fuel_Pump_CCT"),
     IF('Reported Performance Table'!F1493="Premium","Premium_Outdoor_CCT","Outdoor_CCT")),
    IF('Reported Performance Table'!F1493="Premium","Premium_CCT","Reported_CCT"))))</f>
        <v/>
      </c>
      <c r="K1493" t="str">
        <f>IF('Reported Performance Table'!D1493="","",IF(J1493="LUNA_CCT",VLOOKUP('Reported Performance Table'!D1493,'Master List'!$B$45:$E$143,4,FALSE),"Reported_BUG"))</f>
        <v/>
      </c>
      <c r="L1493" t="str">
        <f>IF('Reported Performance Table'!D1493="","",IF(AND('Reported Performance Table'!$E1493="Yes",OR('Reported Performance Table'!$D1493='Master List'!$B$45,'Reported Performance Table'!$D1493='Master List'!$B$46,'Reported Performance Table'!$D1493='Master List'!$B$47,'Reported Performance Table'!$D1493='Master List'!$B$49,'Reported Performance Table'!$D1493='Master List'!$B$51,'Reported Performance Table'!$D1493='Master List'!$B$115,'Reported Performance Table'!$D1493='Master List'!$B$118,'Reported Performance Table'!$D1493='Master List'!$B$142)),"LUNA_Dimming","Dimming_Capability_and_Range"))</f>
        <v/>
      </c>
    </row>
    <row r="1494" spans="1:12" x14ac:dyDescent="0.25">
      <c r="A1494" s="54">
        <v>1501</v>
      </c>
      <c r="B1494" s="55"/>
      <c r="D1494" s="21" t="e">
        <f>VLOOKUP('Reported Performance Table'!C1494,'Master List'!$B$22:$C$41,2,FALSE)</f>
        <v>#N/A</v>
      </c>
      <c r="E1494" t="e">
        <f>VLOOKUP('Reported Performance Table'!D1494,'Master List'!$B$45:$C$143,2,FALSE)</f>
        <v>#N/A</v>
      </c>
      <c r="F1494" t="e">
        <f>VLOOKUP('Reported Performance Table'!C1494,'Master List'!$B$22:$D$42,3,FALSE)</f>
        <v>#N/A</v>
      </c>
      <c r="G1494" s="100" t="e">
        <f>VLOOKUP('Reported Performance Table'!B1494,'Master List'!$B$11:$D$19,3,FALSE)</f>
        <v>#N/A</v>
      </c>
      <c r="H1494" t="e">
        <f t="shared" si="23"/>
        <v>#N/A</v>
      </c>
      <c r="I1494" t="e">
        <f>IF(VLOOKUP('Reported Performance Table'!D1494,'Master List'!$B$45:$D$143,3,FALSE)="","No",VLOOKUP('Reported Performance Table'!D1494,'Master List'!$B$45:$D$143,3,FALSE))</f>
        <v>#N/A</v>
      </c>
      <c r="J1494" s="178" t="str">
        <f>IF('Reported Performance Table'!D1494="","",
  IF('Reported Performance Table'!E1494="Yes",
   IF('Reported Performance Table'!F1494="Premium","Premium_LUNA_CCT","LUNA_CCT"),
   IF('Reported Performance Table'!B1494="Outdoor Luminaires",
    IF(OR('Reported Performance Table'!D1494="Fuel Pump Canopy Luminaires",'Reported Performance Table'!D1494="Sports Lighting"),
     IF('Reported Performance Table'!F1494="Premium","Premium_Sports_and_Fuel_Pump_CCT", "Sports_and_Fuel_Pump_CCT"),
     IF('Reported Performance Table'!F1494="Premium","Premium_Outdoor_CCT","Outdoor_CCT")),
    IF('Reported Performance Table'!F1494="Premium","Premium_CCT","Reported_CCT"))))</f>
        <v/>
      </c>
      <c r="K1494" t="str">
        <f>IF('Reported Performance Table'!D1494="","",IF(J1494="LUNA_CCT",VLOOKUP('Reported Performance Table'!D1494,'Master List'!$B$45:$E$143,4,FALSE),"Reported_BUG"))</f>
        <v/>
      </c>
      <c r="L1494" t="str">
        <f>IF('Reported Performance Table'!D1494="","",IF(AND('Reported Performance Table'!$E1494="Yes",OR('Reported Performance Table'!$D1494='Master List'!$B$45,'Reported Performance Table'!$D1494='Master List'!$B$46,'Reported Performance Table'!$D1494='Master List'!$B$47,'Reported Performance Table'!$D1494='Master List'!$B$49,'Reported Performance Table'!$D1494='Master List'!$B$51,'Reported Performance Table'!$D1494='Master List'!$B$115,'Reported Performance Table'!$D1494='Master List'!$B$118,'Reported Performance Table'!$D1494='Master List'!$B$142)),"LUNA_Dimming","Dimming_Capability_and_Range"))</f>
        <v/>
      </c>
    </row>
    <row r="1495" spans="1:12" x14ac:dyDescent="0.25">
      <c r="A1495" s="54">
        <v>1502</v>
      </c>
      <c r="B1495" s="55"/>
      <c r="D1495" s="21" t="e">
        <f>VLOOKUP('Reported Performance Table'!C1495,'Master List'!$B$22:$C$41,2,FALSE)</f>
        <v>#N/A</v>
      </c>
      <c r="E1495" t="e">
        <f>VLOOKUP('Reported Performance Table'!D1495,'Master List'!$B$45:$C$143,2,FALSE)</f>
        <v>#N/A</v>
      </c>
      <c r="F1495" t="e">
        <f>VLOOKUP('Reported Performance Table'!C1495,'Master List'!$B$22:$D$42,3,FALSE)</f>
        <v>#N/A</v>
      </c>
      <c r="G1495" s="100" t="e">
        <f>VLOOKUP('Reported Performance Table'!B1495,'Master List'!$B$11:$D$19,3,FALSE)</f>
        <v>#N/A</v>
      </c>
      <c r="H1495" t="e">
        <f t="shared" si="23"/>
        <v>#N/A</v>
      </c>
      <c r="I1495" t="e">
        <f>IF(VLOOKUP('Reported Performance Table'!D1495,'Master List'!$B$45:$D$143,3,FALSE)="","No",VLOOKUP('Reported Performance Table'!D1495,'Master List'!$B$45:$D$143,3,FALSE))</f>
        <v>#N/A</v>
      </c>
      <c r="J1495" s="178" t="str">
        <f>IF('Reported Performance Table'!D1495="","",
  IF('Reported Performance Table'!E1495="Yes",
   IF('Reported Performance Table'!F1495="Premium","Premium_LUNA_CCT","LUNA_CCT"),
   IF('Reported Performance Table'!B1495="Outdoor Luminaires",
    IF(OR('Reported Performance Table'!D1495="Fuel Pump Canopy Luminaires",'Reported Performance Table'!D1495="Sports Lighting"),
     IF('Reported Performance Table'!F1495="Premium","Premium_Sports_and_Fuel_Pump_CCT", "Sports_and_Fuel_Pump_CCT"),
     IF('Reported Performance Table'!F1495="Premium","Premium_Outdoor_CCT","Outdoor_CCT")),
    IF('Reported Performance Table'!F1495="Premium","Premium_CCT","Reported_CCT"))))</f>
        <v/>
      </c>
      <c r="K1495" t="str">
        <f>IF('Reported Performance Table'!D1495="","",IF(J1495="LUNA_CCT",VLOOKUP('Reported Performance Table'!D1495,'Master List'!$B$45:$E$143,4,FALSE),"Reported_BUG"))</f>
        <v/>
      </c>
      <c r="L1495" t="str">
        <f>IF('Reported Performance Table'!D1495="","",IF(AND('Reported Performance Table'!$E1495="Yes",OR('Reported Performance Table'!$D1495='Master List'!$B$45,'Reported Performance Table'!$D1495='Master List'!$B$46,'Reported Performance Table'!$D1495='Master List'!$B$47,'Reported Performance Table'!$D1495='Master List'!$B$49,'Reported Performance Table'!$D1495='Master List'!$B$51,'Reported Performance Table'!$D1495='Master List'!$B$115,'Reported Performance Table'!$D1495='Master List'!$B$118,'Reported Performance Table'!$D1495='Master List'!$B$142)),"LUNA_Dimming","Dimming_Capability_and_Range"))</f>
        <v/>
      </c>
    </row>
    <row r="1496" spans="1:12" x14ac:dyDescent="0.25">
      <c r="A1496" s="54">
        <v>1503</v>
      </c>
      <c r="B1496" s="55"/>
      <c r="D1496" s="21" t="e">
        <f>VLOOKUP('Reported Performance Table'!C1496,'Master List'!$B$22:$C$41,2,FALSE)</f>
        <v>#N/A</v>
      </c>
      <c r="E1496" t="e">
        <f>VLOOKUP('Reported Performance Table'!D1496,'Master List'!$B$45:$C$143,2,FALSE)</f>
        <v>#N/A</v>
      </c>
      <c r="F1496" t="e">
        <f>VLOOKUP('Reported Performance Table'!C1496,'Master List'!$B$22:$D$42,3,FALSE)</f>
        <v>#N/A</v>
      </c>
      <c r="G1496" s="100" t="e">
        <f>VLOOKUP('Reported Performance Table'!B1496,'Master List'!$B$11:$D$19,3,FALSE)</f>
        <v>#N/A</v>
      </c>
      <c r="H1496" t="e">
        <f t="shared" si="23"/>
        <v>#N/A</v>
      </c>
      <c r="I1496" t="e">
        <f>IF(VLOOKUP('Reported Performance Table'!D1496,'Master List'!$B$45:$D$143,3,FALSE)="","No",VLOOKUP('Reported Performance Table'!D1496,'Master List'!$B$45:$D$143,3,FALSE))</f>
        <v>#N/A</v>
      </c>
      <c r="J1496" s="178" t="str">
        <f>IF('Reported Performance Table'!D1496="","",
  IF('Reported Performance Table'!E1496="Yes",
   IF('Reported Performance Table'!F1496="Premium","Premium_LUNA_CCT","LUNA_CCT"),
   IF('Reported Performance Table'!B1496="Outdoor Luminaires",
    IF(OR('Reported Performance Table'!D1496="Fuel Pump Canopy Luminaires",'Reported Performance Table'!D1496="Sports Lighting"),
     IF('Reported Performance Table'!F1496="Premium","Premium_Sports_and_Fuel_Pump_CCT", "Sports_and_Fuel_Pump_CCT"),
     IF('Reported Performance Table'!F1496="Premium","Premium_Outdoor_CCT","Outdoor_CCT")),
    IF('Reported Performance Table'!F1496="Premium","Premium_CCT","Reported_CCT"))))</f>
        <v/>
      </c>
      <c r="K1496" t="str">
        <f>IF('Reported Performance Table'!D1496="","",IF(J1496="LUNA_CCT",VLOOKUP('Reported Performance Table'!D1496,'Master List'!$B$45:$E$143,4,FALSE),"Reported_BUG"))</f>
        <v/>
      </c>
      <c r="L1496" t="str">
        <f>IF('Reported Performance Table'!D1496="","",IF(AND('Reported Performance Table'!$E1496="Yes",OR('Reported Performance Table'!$D1496='Master List'!$B$45,'Reported Performance Table'!$D1496='Master List'!$B$46,'Reported Performance Table'!$D1496='Master List'!$B$47,'Reported Performance Table'!$D1496='Master List'!$B$49,'Reported Performance Table'!$D1496='Master List'!$B$51,'Reported Performance Table'!$D1496='Master List'!$B$115,'Reported Performance Table'!$D1496='Master List'!$B$118,'Reported Performance Table'!$D1496='Master List'!$B$142)),"LUNA_Dimming","Dimming_Capability_and_Range"))</f>
        <v/>
      </c>
    </row>
    <row r="1497" spans="1:12" x14ac:dyDescent="0.25">
      <c r="A1497" s="54">
        <v>1504</v>
      </c>
      <c r="B1497" s="55"/>
      <c r="D1497" s="21" t="e">
        <f>VLOOKUP('Reported Performance Table'!C1497,'Master List'!$B$22:$C$41,2,FALSE)</f>
        <v>#N/A</v>
      </c>
      <c r="E1497" t="e">
        <f>VLOOKUP('Reported Performance Table'!D1497,'Master List'!$B$45:$C$143,2,FALSE)</f>
        <v>#N/A</v>
      </c>
      <c r="F1497" t="e">
        <f>VLOOKUP('Reported Performance Table'!C1497,'Master List'!$B$22:$D$42,3,FALSE)</f>
        <v>#N/A</v>
      </c>
      <c r="G1497" s="100" t="e">
        <f>VLOOKUP('Reported Performance Table'!B1497,'Master List'!$B$11:$D$19,3,FALSE)</f>
        <v>#N/A</v>
      </c>
      <c r="H1497" t="e">
        <f t="shared" si="23"/>
        <v>#N/A</v>
      </c>
      <c r="I1497" t="e">
        <f>IF(VLOOKUP('Reported Performance Table'!D1497,'Master List'!$B$45:$D$143,3,FALSE)="","No",VLOOKUP('Reported Performance Table'!D1497,'Master List'!$B$45:$D$143,3,FALSE))</f>
        <v>#N/A</v>
      </c>
      <c r="J1497" s="178" t="str">
        <f>IF('Reported Performance Table'!D1497="","",
  IF('Reported Performance Table'!E1497="Yes",
   IF('Reported Performance Table'!F1497="Premium","Premium_LUNA_CCT","LUNA_CCT"),
   IF('Reported Performance Table'!B1497="Outdoor Luminaires",
    IF(OR('Reported Performance Table'!D1497="Fuel Pump Canopy Luminaires",'Reported Performance Table'!D1497="Sports Lighting"),
     IF('Reported Performance Table'!F1497="Premium","Premium_Sports_and_Fuel_Pump_CCT", "Sports_and_Fuel_Pump_CCT"),
     IF('Reported Performance Table'!F1497="Premium","Premium_Outdoor_CCT","Outdoor_CCT")),
    IF('Reported Performance Table'!F1497="Premium","Premium_CCT","Reported_CCT"))))</f>
        <v/>
      </c>
      <c r="K1497" t="str">
        <f>IF('Reported Performance Table'!D1497="","",IF(J1497="LUNA_CCT",VLOOKUP('Reported Performance Table'!D1497,'Master List'!$B$45:$E$143,4,FALSE),"Reported_BUG"))</f>
        <v/>
      </c>
      <c r="L1497" t="str">
        <f>IF('Reported Performance Table'!D1497="","",IF(AND('Reported Performance Table'!$E1497="Yes",OR('Reported Performance Table'!$D1497='Master List'!$B$45,'Reported Performance Table'!$D1497='Master List'!$B$46,'Reported Performance Table'!$D1497='Master List'!$B$47,'Reported Performance Table'!$D1497='Master List'!$B$49,'Reported Performance Table'!$D1497='Master List'!$B$51,'Reported Performance Table'!$D1497='Master List'!$B$115,'Reported Performance Table'!$D1497='Master List'!$B$118,'Reported Performance Table'!$D1497='Master List'!$B$142)),"LUNA_Dimming","Dimming_Capability_and_Range"))</f>
        <v/>
      </c>
    </row>
    <row r="1498" spans="1:12" x14ac:dyDescent="0.25">
      <c r="A1498" s="54">
        <v>1505</v>
      </c>
      <c r="B1498" s="55"/>
      <c r="D1498" s="21" t="e">
        <f>VLOOKUP('Reported Performance Table'!C1498,'Master List'!$B$22:$C$41,2,FALSE)</f>
        <v>#N/A</v>
      </c>
      <c r="E1498" t="e">
        <f>VLOOKUP('Reported Performance Table'!D1498,'Master List'!$B$45:$C$143,2,FALSE)</f>
        <v>#N/A</v>
      </c>
      <c r="F1498" t="e">
        <f>VLOOKUP('Reported Performance Table'!C1498,'Master List'!$B$22:$D$42,3,FALSE)</f>
        <v>#N/A</v>
      </c>
      <c r="G1498" s="100" t="e">
        <f>VLOOKUP('Reported Performance Table'!B1498,'Master List'!$B$11:$D$19,3,FALSE)</f>
        <v>#N/A</v>
      </c>
      <c r="H1498" t="e">
        <f t="shared" si="23"/>
        <v>#N/A</v>
      </c>
      <c r="I1498" t="e">
        <f>IF(VLOOKUP('Reported Performance Table'!D1498,'Master List'!$B$45:$D$143,3,FALSE)="","No",VLOOKUP('Reported Performance Table'!D1498,'Master List'!$B$45:$D$143,3,FALSE))</f>
        <v>#N/A</v>
      </c>
      <c r="J1498" s="178" t="str">
        <f>IF('Reported Performance Table'!D1498="","",
  IF('Reported Performance Table'!E1498="Yes",
   IF('Reported Performance Table'!F1498="Premium","Premium_LUNA_CCT","LUNA_CCT"),
   IF('Reported Performance Table'!B1498="Outdoor Luminaires",
    IF(OR('Reported Performance Table'!D1498="Fuel Pump Canopy Luminaires",'Reported Performance Table'!D1498="Sports Lighting"),
     IF('Reported Performance Table'!F1498="Premium","Premium_Sports_and_Fuel_Pump_CCT", "Sports_and_Fuel_Pump_CCT"),
     IF('Reported Performance Table'!F1498="Premium","Premium_Outdoor_CCT","Outdoor_CCT")),
    IF('Reported Performance Table'!F1498="Premium","Premium_CCT","Reported_CCT"))))</f>
        <v/>
      </c>
      <c r="K1498" t="str">
        <f>IF('Reported Performance Table'!D1498="","",IF(J1498="LUNA_CCT",VLOOKUP('Reported Performance Table'!D1498,'Master List'!$B$45:$E$143,4,FALSE),"Reported_BUG"))</f>
        <v/>
      </c>
      <c r="L1498" t="str">
        <f>IF('Reported Performance Table'!D1498="","",IF(AND('Reported Performance Table'!$E1498="Yes",OR('Reported Performance Table'!$D1498='Master List'!$B$45,'Reported Performance Table'!$D1498='Master List'!$B$46,'Reported Performance Table'!$D1498='Master List'!$B$47,'Reported Performance Table'!$D1498='Master List'!$B$49,'Reported Performance Table'!$D1498='Master List'!$B$51,'Reported Performance Table'!$D1498='Master List'!$B$115,'Reported Performance Table'!$D1498='Master List'!$B$118,'Reported Performance Table'!$D1498='Master List'!$B$142)),"LUNA_Dimming","Dimming_Capability_and_Range"))</f>
        <v/>
      </c>
    </row>
    <row r="1499" spans="1:12" x14ac:dyDescent="0.25">
      <c r="A1499" s="54">
        <v>1506</v>
      </c>
      <c r="B1499" s="55"/>
      <c r="D1499" s="21" t="e">
        <f>VLOOKUP('Reported Performance Table'!C1499,'Master List'!$B$22:$C$41,2,FALSE)</f>
        <v>#N/A</v>
      </c>
      <c r="E1499" t="e">
        <f>VLOOKUP('Reported Performance Table'!D1499,'Master List'!$B$45:$C$143,2,FALSE)</f>
        <v>#N/A</v>
      </c>
      <c r="F1499" t="e">
        <f>VLOOKUP('Reported Performance Table'!C1499,'Master List'!$B$22:$D$42,3,FALSE)</f>
        <v>#N/A</v>
      </c>
      <c r="G1499" s="100" t="e">
        <f>VLOOKUP('Reported Performance Table'!B1499,'Master List'!$B$11:$D$19,3,FALSE)</f>
        <v>#N/A</v>
      </c>
      <c r="H1499" t="e">
        <f t="shared" si="23"/>
        <v>#N/A</v>
      </c>
      <c r="I1499" t="e">
        <f>IF(VLOOKUP('Reported Performance Table'!D1499,'Master List'!$B$45:$D$143,3,FALSE)="","No",VLOOKUP('Reported Performance Table'!D1499,'Master List'!$B$45:$D$143,3,FALSE))</f>
        <v>#N/A</v>
      </c>
      <c r="J1499" s="178" t="str">
        <f>IF('Reported Performance Table'!D1499="","",
  IF('Reported Performance Table'!E1499="Yes",
   IF('Reported Performance Table'!F1499="Premium","Premium_LUNA_CCT","LUNA_CCT"),
   IF('Reported Performance Table'!B1499="Outdoor Luminaires",
    IF(OR('Reported Performance Table'!D1499="Fuel Pump Canopy Luminaires",'Reported Performance Table'!D1499="Sports Lighting"),
     IF('Reported Performance Table'!F1499="Premium","Premium_Sports_and_Fuel_Pump_CCT", "Sports_and_Fuel_Pump_CCT"),
     IF('Reported Performance Table'!F1499="Premium","Premium_Outdoor_CCT","Outdoor_CCT")),
    IF('Reported Performance Table'!F1499="Premium","Premium_CCT","Reported_CCT"))))</f>
        <v/>
      </c>
      <c r="K1499" t="str">
        <f>IF('Reported Performance Table'!D1499="","",IF(J1499="LUNA_CCT",VLOOKUP('Reported Performance Table'!D1499,'Master List'!$B$45:$E$143,4,FALSE),"Reported_BUG"))</f>
        <v/>
      </c>
      <c r="L1499" t="str">
        <f>IF('Reported Performance Table'!D1499="","",IF(AND('Reported Performance Table'!$E1499="Yes",OR('Reported Performance Table'!$D1499='Master List'!$B$45,'Reported Performance Table'!$D1499='Master List'!$B$46,'Reported Performance Table'!$D1499='Master List'!$B$47,'Reported Performance Table'!$D1499='Master List'!$B$49,'Reported Performance Table'!$D1499='Master List'!$B$51,'Reported Performance Table'!$D1499='Master List'!$B$115,'Reported Performance Table'!$D1499='Master List'!$B$118,'Reported Performance Table'!$D1499='Master List'!$B$142)),"LUNA_Dimming","Dimming_Capability_and_Range"))</f>
        <v/>
      </c>
    </row>
    <row r="1500" spans="1:12" x14ac:dyDescent="0.25">
      <c r="A1500" s="54">
        <v>1507</v>
      </c>
      <c r="B1500" s="55"/>
      <c r="D1500" s="21" t="e">
        <f>VLOOKUP('Reported Performance Table'!C1500,'Master List'!$B$22:$C$41,2,FALSE)</f>
        <v>#N/A</v>
      </c>
      <c r="E1500" t="e">
        <f>VLOOKUP('Reported Performance Table'!D1500,'Master List'!$B$45:$C$143,2,FALSE)</f>
        <v>#N/A</v>
      </c>
      <c r="F1500" t="e">
        <f>VLOOKUP('Reported Performance Table'!C1500,'Master List'!$B$22:$D$42,3,FALSE)</f>
        <v>#N/A</v>
      </c>
      <c r="G1500" s="100" t="e">
        <f>VLOOKUP('Reported Performance Table'!B1500,'Master List'!$B$11:$D$19,3,FALSE)</f>
        <v>#N/A</v>
      </c>
      <c r="H1500" t="e">
        <f t="shared" si="23"/>
        <v>#N/A</v>
      </c>
      <c r="I1500" t="e">
        <f>IF(VLOOKUP('Reported Performance Table'!D1500,'Master List'!$B$45:$D$143,3,FALSE)="","No",VLOOKUP('Reported Performance Table'!D1500,'Master List'!$B$45:$D$143,3,FALSE))</f>
        <v>#N/A</v>
      </c>
      <c r="J1500" s="178" t="str">
        <f>IF('Reported Performance Table'!D1500="","",
  IF('Reported Performance Table'!E1500="Yes",
   IF('Reported Performance Table'!F1500="Premium","Premium_LUNA_CCT","LUNA_CCT"),
   IF('Reported Performance Table'!B1500="Outdoor Luminaires",
    IF(OR('Reported Performance Table'!D1500="Fuel Pump Canopy Luminaires",'Reported Performance Table'!D1500="Sports Lighting"),
     IF('Reported Performance Table'!F1500="Premium","Premium_Sports_and_Fuel_Pump_CCT", "Sports_and_Fuel_Pump_CCT"),
     IF('Reported Performance Table'!F1500="Premium","Premium_Outdoor_CCT","Outdoor_CCT")),
    IF('Reported Performance Table'!F1500="Premium","Premium_CCT","Reported_CCT"))))</f>
        <v/>
      </c>
      <c r="K1500" t="str">
        <f>IF('Reported Performance Table'!D1500="","",IF(J1500="LUNA_CCT",VLOOKUP('Reported Performance Table'!D1500,'Master List'!$B$45:$E$143,4,FALSE),"Reported_BUG"))</f>
        <v/>
      </c>
      <c r="L1500" t="str">
        <f>IF('Reported Performance Table'!D1500="","",IF(AND('Reported Performance Table'!$E1500="Yes",OR('Reported Performance Table'!$D1500='Master List'!$B$45,'Reported Performance Table'!$D1500='Master List'!$B$46,'Reported Performance Table'!$D1500='Master List'!$B$47,'Reported Performance Table'!$D1500='Master List'!$B$49,'Reported Performance Table'!$D1500='Master List'!$B$51,'Reported Performance Table'!$D1500='Master List'!$B$115,'Reported Performance Table'!$D1500='Master List'!$B$118,'Reported Performance Table'!$D1500='Master List'!$B$142)),"LUNA_Dimming","Dimming_Capability_and_Range"))</f>
        <v/>
      </c>
    </row>
    <row r="1501" spans="1:12" x14ac:dyDescent="0.25">
      <c r="A1501" s="54">
        <v>1508</v>
      </c>
      <c r="B1501" s="55"/>
      <c r="D1501" s="21" t="e">
        <f>VLOOKUP('Reported Performance Table'!C1501,'Master List'!$B$22:$C$41,2,FALSE)</f>
        <v>#N/A</v>
      </c>
      <c r="E1501" t="e">
        <f>VLOOKUP('Reported Performance Table'!D1501,'Master List'!$B$45:$C$143,2,FALSE)</f>
        <v>#N/A</v>
      </c>
      <c r="F1501" t="e">
        <f>VLOOKUP('Reported Performance Table'!C1501,'Master List'!$B$22:$D$42,3,FALSE)</f>
        <v>#N/A</v>
      </c>
      <c r="G1501" s="100" t="e">
        <f>VLOOKUP('Reported Performance Table'!B1501,'Master List'!$B$11:$D$19,3,FALSE)</f>
        <v>#N/A</v>
      </c>
      <c r="H1501" t="e">
        <f t="shared" si="23"/>
        <v>#N/A</v>
      </c>
      <c r="I1501" t="e">
        <f>IF(VLOOKUP('Reported Performance Table'!D1501,'Master List'!$B$45:$D$143,3,FALSE)="","No",VLOOKUP('Reported Performance Table'!D1501,'Master List'!$B$45:$D$143,3,FALSE))</f>
        <v>#N/A</v>
      </c>
      <c r="J1501" s="178" t="str">
        <f>IF('Reported Performance Table'!D1501="","",
  IF('Reported Performance Table'!E1501="Yes",
   IF('Reported Performance Table'!F1501="Premium","Premium_LUNA_CCT","LUNA_CCT"),
   IF('Reported Performance Table'!B1501="Outdoor Luminaires",
    IF(OR('Reported Performance Table'!D1501="Fuel Pump Canopy Luminaires",'Reported Performance Table'!D1501="Sports Lighting"),
     IF('Reported Performance Table'!F1501="Premium","Premium_Sports_and_Fuel_Pump_CCT", "Sports_and_Fuel_Pump_CCT"),
     IF('Reported Performance Table'!F1501="Premium","Premium_Outdoor_CCT","Outdoor_CCT")),
    IF('Reported Performance Table'!F1501="Premium","Premium_CCT","Reported_CCT"))))</f>
        <v/>
      </c>
      <c r="K1501" t="str">
        <f>IF('Reported Performance Table'!D1501="","",IF(J1501="LUNA_CCT",VLOOKUP('Reported Performance Table'!D1501,'Master List'!$B$45:$E$143,4,FALSE),"Reported_BUG"))</f>
        <v/>
      </c>
      <c r="L1501" t="str">
        <f>IF('Reported Performance Table'!D1501="","",IF(AND('Reported Performance Table'!$E1501="Yes",OR('Reported Performance Table'!$D1501='Master List'!$B$45,'Reported Performance Table'!$D1501='Master List'!$B$46,'Reported Performance Table'!$D1501='Master List'!$B$47,'Reported Performance Table'!$D1501='Master List'!$B$49,'Reported Performance Table'!$D1501='Master List'!$B$51,'Reported Performance Table'!$D1501='Master List'!$B$115,'Reported Performance Table'!$D1501='Master List'!$B$118,'Reported Performance Table'!$D1501='Master List'!$B$142)),"LUNA_Dimming","Dimming_Capability_and_Range"))</f>
        <v/>
      </c>
    </row>
    <row r="1502" spans="1:12" x14ac:dyDescent="0.25">
      <c r="A1502" s="54">
        <v>1509</v>
      </c>
      <c r="B1502" s="55"/>
      <c r="D1502" s="21" t="e">
        <f>VLOOKUP('Reported Performance Table'!C1502,'Master List'!$B$22:$C$41,2,FALSE)</f>
        <v>#N/A</v>
      </c>
      <c r="E1502" t="e">
        <f>VLOOKUP('Reported Performance Table'!D1502,'Master List'!$B$45:$C$143,2,FALSE)</f>
        <v>#N/A</v>
      </c>
      <c r="F1502" t="e">
        <f>VLOOKUP('Reported Performance Table'!C1502,'Master List'!$B$22:$D$42,3,FALSE)</f>
        <v>#N/A</v>
      </c>
      <c r="G1502" s="100" t="e">
        <f>VLOOKUP('Reported Performance Table'!B1502,'Master List'!$B$11:$D$19,3,FALSE)</f>
        <v>#N/A</v>
      </c>
      <c r="H1502" t="e">
        <f t="shared" si="23"/>
        <v>#N/A</v>
      </c>
      <c r="I1502" t="e">
        <f>IF(VLOOKUP('Reported Performance Table'!D1502,'Master List'!$B$45:$D$143,3,FALSE)="","No",VLOOKUP('Reported Performance Table'!D1502,'Master List'!$B$45:$D$143,3,FALSE))</f>
        <v>#N/A</v>
      </c>
      <c r="J1502" s="178" t="str">
        <f>IF('Reported Performance Table'!D1502="","",
  IF('Reported Performance Table'!E1502="Yes",
   IF('Reported Performance Table'!F1502="Premium","Premium_LUNA_CCT","LUNA_CCT"),
   IF('Reported Performance Table'!B1502="Outdoor Luminaires",
    IF(OR('Reported Performance Table'!D1502="Fuel Pump Canopy Luminaires",'Reported Performance Table'!D1502="Sports Lighting"),
     IF('Reported Performance Table'!F1502="Premium","Premium_Sports_and_Fuel_Pump_CCT", "Sports_and_Fuel_Pump_CCT"),
     IF('Reported Performance Table'!F1502="Premium","Premium_Outdoor_CCT","Outdoor_CCT")),
    IF('Reported Performance Table'!F1502="Premium","Premium_CCT","Reported_CCT"))))</f>
        <v/>
      </c>
      <c r="K1502" t="str">
        <f>IF('Reported Performance Table'!D1502="","",IF(J1502="LUNA_CCT",VLOOKUP('Reported Performance Table'!D1502,'Master List'!$B$45:$E$143,4,FALSE),"Reported_BUG"))</f>
        <v/>
      </c>
      <c r="L1502" t="str">
        <f>IF('Reported Performance Table'!D1502="","",IF(AND('Reported Performance Table'!$E1502="Yes",OR('Reported Performance Table'!$D1502='Master List'!$B$45,'Reported Performance Table'!$D1502='Master List'!$B$46,'Reported Performance Table'!$D1502='Master List'!$B$47,'Reported Performance Table'!$D1502='Master List'!$B$49,'Reported Performance Table'!$D1502='Master List'!$B$51,'Reported Performance Table'!$D1502='Master List'!$B$115,'Reported Performance Table'!$D1502='Master List'!$B$118,'Reported Performance Table'!$D1502='Master List'!$B$142)),"LUNA_Dimming","Dimming_Capability_and_Range"))</f>
        <v/>
      </c>
    </row>
    <row r="1503" spans="1:12" x14ac:dyDescent="0.25">
      <c r="A1503" s="54">
        <v>1510</v>
      </c>
      <c r="B1503" s="55"/>
      <c r="D1503" s="21" t="e">
        <f>VLOOKUP('Reported Performance Table'!C1503,'Master List'!$B$22:$C$41,2,FALSE)</f>
        <v>#N/A</v>
      </c>
      <c r="E1503" t="e">
        <f>VLOOKUP('Reported Performance Table'!D1503,'Master List'!$B$45:$C$143,2,FALSE)</f>
        <v>#N/A</v>
      </c>
      <c r="F1503" t="e">
        <f>VLOOKUP('Reported Performance Table'!C1503,'Master List'!$B$22:$D$42,3,FALSE)</f>
        <v>#N/A</v>
      </c>
      <c r="G1503" s="100" t="e">
        <f>VLOOKUP('Reported Performance Table'!B1503,'Master List'!$B$11:$D$19,3,FALSE)</f>
        <v>#N/A</v>
      </c>
      <c r="H1503" t="e">
        <f t="shared" si="23"/>
        <v>#N/A</v>
      </c>
      <c r="I1503" t="e">
        <f>IF(VLOOKUP('Reported Performance Table'!D1503,'Master List'!$B$45:$D$143,3,FALSE)="","No",VLOOKUP('Reported Performance Table'!D1503,'Master List'!$B$45:$D$143,3,FALSE))</f>
        <v>#N/A</v>
      </c>
      <c r="J1503" s="178" t="str">
        <f>IF('Reported Performance Table'!D1503="","",
  IF('Reported Performance Table'!E1503="Yes",
   IF('Reported Performance Table'!F1503="Premium","Premium_LUNA_CCT","LUNA_CCT"),
   IF('Reported Performance Table'!B1503="Outdoor Luminaires",
    IF(OR('Reported Performance Table'!D1503="Fuel Pump Canopy Luminaires",'Reported Performance Table'!D1503="Sports Lighting"),
     IF('Reported Performance Table'!F1503="Premium","Premium_Sports_and_Fuel_Pump_CCT", "Sports_and_Fuel_Pump_CCT"),
     IF('Reported Performance Table'!F1503="Premium","Premium_Outdoor_CCT","Outdoor_CCT")),
    IF('Reported Performance Table'!F1503="Premium","Premium_CCT","Reported_CCT"))))</f>
        <v/>
      </c>
      <c r="K1503" t="str">
        <f>IF('Reported Performance Table'!D1503="","",IF(J1503="LUNA_CCT",VLOOKUP('Reported Performance Table'!D1503,'Master List'!$B$45:$E$143,4,FALSE),"Reported_BUG"))</f>
        <v/>
      </c>
      <c r="L1503" t="str">
        <f>IF('Reported Performance Table'!D1503="","",IF(AND('Reported Performance Table'!$E1503="Yes",OR('Reported Performance Table'!$D1503='Master List'!$B$45,'Reported Performance Table'!$D1503='Master List'!$B$46,'Reported Performance Table'!$D1503='Master List'!$B$47,'Reported Performance Table'!$D1503='Master List'!$B$49,'Reported Performance Table'!$D1503='Master List'!$B$51,'Reported Performance Table'!$D1503='Master List'!$B$115,'Reported Performance Table'!$D1503='Master List'!$B$118,'Reported Performance Table'!$D1503='Master List'!$B$142)),"LUNA_Dimming","Dimming_Capability_and_Range"))</f>
        <v/>
      </c>
    </row>
    <row r="1504" spans="1:12" x14ac:dyDescent="0.25">
      <c r="A1504" s="54">
        <v>1511</v>
      </c>
      <c r="B1504" s="55"/>
      <c r="D1504" s="21" t="e">
        <f>VLOOKUP('Reported Performance Table'!C1504,'Master List'!$B$22:$C$41,2,FALSE)</f>
        <v>#N/A</v>
      </c>
      <c r="E1504" t="e">
        <f>VLOOKUP('Reported Performance Table'!D1504,'Master List'!$B$45:$C$143,2,FALSE)</f>
        <v>#N/A</v>
      </c>
      <c r="F1504" t="e">
        <f>VLOOKUP('Reported Performance Table'!C1504,'Master List'!$B$22:$D$42,3,FALSE)</f>
        <v>#N/A</v>
      </c>
      <c r="G1504" s="100" t="e">
        <f>VLOOKUP('Reported Performance Table'!B1504,'Master List'!$B$11:$D$19,3,FALSE)</f>
        <v>#N/A</v>
      </c>
      <c r="H1504" t="e">
        <f t="shared" si="23"/>
        <v>#N/A</v>
      </c>
      <c r="I1504" t="e">
        <f>IF(VLOOKUP('Reported Performance Table'!D1504,'Master List'!$B$45:$D$143,3,FALSE)="","No",VLOOKUP('Reported Performance Table'!D1504,'Master List'!$B$45:$D$143,3,FALSE))</f>
        <v>#N/A</v>
      </c>
      <c r="J1504" s="178" t="str">
        <f>IF('Reported Performance Table'!D1504="","",
  IF('Reported Performance Table'!E1504="Yes",
   IF('Reported Performance Table'!F1504="Premium","Premium_LUNA_CCT","LUNA_CCT"),
   IF('Reported Performance Table'!B1504="Outdoor Luminaires",
    IF(OR('Reported Performance Table'!D1504="Fuel Pump Canopy Luminaires",'Reported Performance Table'!D1504="Sports Lighting"),
     IF('Reported Performance Table'!F1504="Premium","Premium_Sports_and_Fuel_Pump_CCT", "Sports_and_Fuel_Pump_CCT"),
     IF('Reported Performance Table'!F1504="Premium","Premium_Outdoor_CCT","Outdoor_CCT")),
    IF('Reported Performance Table'!F1504="Premium","Premium_CCT","Reported_CCT"))))</f>
        <v/>
      </c>
      <c r="K1504" t="str">
        <f>IF('Reported Performance Table'!D1504="","",IF(J1504="LUNA_CCT",VLOOKUP('Reported Performance Table'!D1504,'Master List'!$B$45:$E$143,4,FALSE),"Reported_BUG"))</f>
        <v/>
      </c>
      <c r="L1504" t="str">
        <f>IF('Reported Performance Table'!D1504="","",IF(AND('Reported Performance Table'!$E1504="Yes",OR('Reported Performance Table'!$D1504='Master List'!$B$45,'Reported Performance Table'!$D1504='Master List'!$B$46,'Reported Performance Table'!$D1504='Master List'!$B$47,'Reported Performance Table'!$D1504='Master List'!$B$49,'Reported Performance Table'!$D1504='Master List'!$B$51,'Reported Performance Table'!$D1504='Master List'!$B$115,'Reported Performance Table'!$D1504='Master List'!$B$118,'Reported Performance Table'!$D1504='Master List'!$B$142)),"LUNA_Dimming","Dimming_Capability_and_Range"))</f>
        <v/>
      </c>
    </row>
    <row r="1505" spans="1:12" x14ac:dyDescent="0.25">
      <c r="A1505" s="54">
        <v>1512</v>
      </c>
      <c r="B1505" s="55"/>
      <c r="D1505" s="21" t="e">
        <f>VLOOKUP('Reported Performance Table'!C1505,'Master List'!$B$22:$C$41,2,FALSE)</f>
        <v>#N/A</v>
      </c>
      <c r="E1505" t="e">
        <f>VLOOKUP('Reported Performance Table'!D1505,'Master List'!$B$45:$C$143,2,FALSE)</f>
        <v>#N/A</v>
      </c>
      <c r="F1505" t="e">
        <f>VLOOKUP('Reported Performance Table'!C1505,'Master List'!$B$22:$D$42,3,FALSE)</f>
        <v>#N/A</v>
      </c>
      <c r="G1505" s="100" t="e">
        <f>VLOOKUP('Reported Performance Table'!B1505,'Master List'!$B$11:$D$19,3,FALSE)</f>
        <v>#N/A</v>
      </c>
      <c r="H1505" t="e">
        <f t="shared" si="23"/>
        <v>#N/A</v>
      </c>
      <c r="I1505" t="e">
        <f>IF(VLOOKUP('Reported Performance Table'!D1505,'Master List'!$B$45:$D$143,3,FALSE)="","No",VLOOKUP('Reported Performance Table'!D1505,'Master List'!$B$45:$D$143,3,FALSE))</f>
        <v>#N/A</v>
      </c>
      <c r="J1505" s="178" t="str">
        <f>IF('Reported Performance Table'!D1505="","",
  IF('Reported Performance Table'!E1505="Yes",
   IF('Reported Performance Table'!F1505="Premium","Premium_LUNA_CCT","LUNA_CCT"),
   IF('Reported Performance Table'!B1505="Outdoor Luminaires",
    IF(OR('Reported Performance Table'!D1505="Fuel Pump Canopy Luminaires",'Reported Performance Table'!D1505="Sports Lighting"),
     IF('Reported Performance Table'!F1505="Premium","Premium_Sports_and_Fuel_Pump_CCT", "Sports_and_Fuel_Pump_CCT"),
     IF('Reported Performance Table'!F1505="Premium","Premium_Outdoor_CCT","Outdoor_CCT")),
    IF('Reported Performance Table'!F1505="Premium","Premium_CCT","Reported_CCT"))))</f>
        <v/>
      </c>
      <c r="K1505" t="str">
        <f>IF('Reported Performance Table'!D1505="","",IF(J1505="LUNA_CCT",VLOOKUP('Reported Performance Table'!D1505,'Master List'!$B$45:$E$143,4,FALSE),"Reported_BUG"))</f>
        <v/>
      </c>
      <c r="L1505" t="str">
        <f>IF('Reported Performance Table'!D1505="","",IF(AND('Reported Performance Table'!$E1505="Yes",OR('Reported Performance Table'!$D1505='Master List'!$B$45,'Reported Performance Table'!$D1505='Master List'!$B$46,'Reported Performance Table'!$D1505='Master List'!$B$47,'Reported Performance Table'!$D1505='Master List'!$B$49,'Reported Performance Table'!$D1505='Master List'!$B$51,'Reported Performance Table'!$D1505='Master List'!$B$115,'Reported Performance Table'!$D1505='Master List'!$B$118,'Reported Performance Table'!$D1505='Master List'!$B$142)),"LUNA_Dimming","Dimming_Capability_and_Range"))</f>
        <v/>
      </c>
    </row>
    <row r="1506" spans="1:12" x14ac:dyDescent="0.25">
      <c r="A1506" s="54">
        <v>1513</v>
      </c>
      <c r="B1506" s="55"/>
      <c r="D1506" s="21" t="e">
        <f>VLOOKUP('Reported Performance Table'!C1506,'Master List'!$B$22:$C$41,2,FALSE)</f>
        <v>#N/A</v>
      </c>
      <c r="E1506" t="e">
        <f>VLOOKUP('Reported Performance Table'!D1506,'Master List'!$B$45:$C$143,2,FALSE)</f>
        <v>#N/A</v>
      </c>
      <c r="F1506" t="e">
        <f>VLOOKUP('Reported Performance Table'!C1506,'Master List'!$B$22:$D$42,3,FALSE)</f>
        <v>#N/A</v>
      </c>
      <c r="G1506" s="100" t="e">
        <f>VLOOKUP('Reported Performance Table'!B1506,'Master List'!$B$11:$D$19,3,FALSE)</f>
        <v>#N/A</v>
      </c>
      <c r="H1506" t="e">
        <f t="shared" si="23"/>
        <v>#N/A</v>
      </c>
      <c r="I1506" t="e">
        <f>IF(VLOOKUP('Reported Performance Table'!D1506,'Master List'!$B$45:$D$143,3,FALSE)="","No",VLOOKUP('Reported Performance Table'!D1506,'Master List'!$B$45:$D$143,3,FALSE))</f>
        <v>#N/A</v>
      </c>
      <c r="J1506" s="178" t="str">
        <f>IF('Reported Performance Table'!D1506="","",
  IF('Reported Performance Table'!E1506="Yes",
   IF('Reported Performance Table'!F1506="Premium","Premium_LUNA_CCT","LUNA_CCT"),
   IF('Reported Performance Table'!B1506="Outdoor Luminaires",
    IF(OR('Reported Performance Table'!D1506="Fuel Pump Canopy Luminaires",'Reported Performance Table'!D1506="Sports Lighting"),
     IF('Reported Performance Table'!F1506="Premium","Premium_Sports_and_Fuel_Pump_CCT", "Sports_and_Fuel_Pump_CCT"),
     IF('Reported Performance Table'!F1506="Premium","Premium_Outdoor_CCT","Outdoor_CCT")),
    IF('Reported Performance Table'!F1506="Premium","Premium_CCT","Reported_CCT"))))</f>
        <v/>
      </c>
      <c r="K1506" t="str">
        <f>IF('Reported Performance Table'!D1506="","",IF(J1506="LUNA_CCT",VLOOKUP('Reported Performance Table'!D1506,'Master List'!$B$45:$E$143,4,FALSE),"Reported_BUG"))</f>
        <v/>
      </c>
      <c r="L1506" t="str">
        <f>IF('Reported Performance Table'!D1506="","",IF(AND('Reported Performance Table'!$E1506="Yes",OR('Reported Performance Table'!$D1506='Master List'!$B$45,'Reported Performance Table'!$D1506='Master List'!$B$46,'Reported Performance Table'!$D1506='Master List'!$B$47,'Reported Performance Table'!$D1506='Master List'!$B$49,'Reported Performance Table'!$D1506='Master List'!$B$51,'Reported Performance Table'!$D1506='Master List'!$B$115,'Reported Performance Table'!$D1506='Master List'!$B$118,'Reported Performance Table'!$D1506='Master List'!$B$142)),"LUNA_Dimming","Dimming_Capability_and_Range"))</f>
        <v/>
      </c>
    </row>
    <row r="1507" spans="1:12" x14ac:dyDescent="0.25">
      <c r="A1507" s="54">
        <v>1514</v>
      </c>
      <c r="B1507" s="55"/>
      <c r="D1507" s="21" t="e">
        <f>VLOOKUP('Reported Performance Table'!C1507,'Master List'!$B$22:$C$41,2,FALSE)</f>
        <v>#N/A</v>
      </c>
      <c r="E1507" t="e">
        <f>VLOOKUP('Reported Performance Table'!D1507,'Master List'!$B$45:$C$143,2,FALSE)</f>
        <v>#N/A</v>
      </c>
      <c r="F1507" t="e">
        <f>VLOOKUP('Reported Performance Table'!C1507,'Master List'!$B$22:$D$42,3,FALSE)</f>
        <v>#N/A</v>
      </c>
      <c r="G1507" s="100" t="e">
        <f>VLOOKUP('Reported Performance Table'!B1507,'Master List'!$B$11:$D$19,3,FALSE)</f>
        <v>#N/A</v>
      </c>
      <c r="H1507" t="e">
        <f t="shared" si="23"/>
        <v>#N/A</v>
      </c>
      <c r="I1507" t="e">
        <f>IF(VLOOKUP('Reported Performance Table'!D1507,'Master List'!$B$45:$D$143,3,FALSE)="","No",VLOOKUP('Reported Performance Table'!D1507,'Master List'!$B$45:$D$143,3,FALSE))</f>
        <v>#N/A</v>
      </c>
      <c r="J1507" s="178" t="str">
        <f>IF('Reported Performance Table'!D1507="","",
  IF('Reported Performance Table'!E1507="Yes",
   IF('Reported Performance Table'!F1507="Premium","Premium_LUNA_CCT","LUNA_CCT"),
   IF('Reported Performance Table'!B1507="Outdoor Luminaires",
    IF(OR('Reported Performance Table'!D1507="Fuel Pump Canopy Luminaires",'Reported Performance Table'!D1507="Sports Lighting"),
     IF('Reported Performance Table'!F1507="Premium","Premium_Sports_and_Fuel_Pump_CCT", "Sports_and_Fuel_Pump_CCT"),
     IF('Reported Performance Table'!F1507="Premium","Premium_Outdoor_CCT","Outdoor_CCT")),
    IF('Reported Performance Table'!F1507="Premium","Premium_CCT","Reported_CCT"))))</f>
        <v/>
      </c>
      <c r="K1507" t="str">
        <f>IF('Reported Performance Table'!D1507="","",IF(J1507="LUNA_CCT",VLOOKUP('Reported Performance Table'!D1507,'Master List'!$B$45:$E$143,4,FALSE),"Reported_BUG"))</f>
        <v/>
      </c>
      <c r="L1507" t="str">
        <f>IF('Reported Performance Table'!D1507="","",IF(AND('Reported Performance Table'!$E1507="Yes",OR('Reported Performance Table'!$D1507='Master List'!$B$45,'Reported Performance Table'!$D1507='Master List'!$B$46,'Reported Performance Table'!$D1507='Master List'!$B$47,'Reported Performance Table'!$D1507='Master List'!$B$49,'Reported Performance Table'!$D1507='Master List'!$B$51,'Reported Performance Table'!$D1507='Master List'!$B$115,'Reported Performance Table'!$D1507='Master List'!$B$118,'Reported Performance Table'!$D1507='Master List'!$B$142)),"LUNA_Dimming","Dimming_Capability_and_Range"))</f>
        <v/>
      </c>
    </row>
    <row r="1508" spans="1:12" x14ac:dyDescent="0.25">
      <c r="A1508" s="54">
        <v>1515</v>
      </c>
      <c r="B1508" s="55"/>
      <c r="D1508" s="21" t="e">
        <f>VLOOKUP('Reported Performance Table'!C1508,'Master List'!$B$22:$C$41,2,FALSE)</f>
        <v>#N/A</v>
      </c>
      <c r="E1508" t="e">
        <f>VLOOKUP('Reported Performance Table'!D1508,'Master List'!$B$45:$C$143,2,FALSE)</f>
        <v>#N/A</v>
      </c>
      <c r="F1508" t="e">
        <f>VLOOKUP('Reported Performance Table'!C1508,'Master List'!$B$22:$D$42,3,FALSE)</f>
        <v>#N/A</v>
      </c>
      <c r="G1508" s="100" t="e">
        <f>VLOOKUP('Reported Performance Table'!B1508,'Master List'!$B$11:$D$19,3,FALSE)</f>
        <v>#N/A</v>
      </c>
      <c r="H1508" t="e">
        <f t="shared" si="23"/>
        <v>#N/A</v>
      </c>
      <c r="I1508" t="e">
        <f>IF(VLOOKUP('Reported Performance Table'!D1508,'Master List'!$B$45:$D$143,3,FALSE)="","No",VLOOKUP('Reported Performance Table'!D1508,'Master List'!$B$45:$D$143,3,FALSE))</f>
        <v>#N/A</v>
      </c>
      <c r="J1508" s="178" t="str">
        <f>IF('Reported Performance Table'!D1508="","",
  IF('Reported Performance Table'!E1508="Yes",
   IF('Reported Performance Table'!F1508="Premium","Premium_LUNA_CCT","LUNA_CCT"),
   IF('Reported Performance Table'!B1508="Outdoor Luminaires",
    IF(OR('Reported Performance Table'!D1508="Fuel Pump Canopy Luminaires",'Reported Performance Table'!D1508="Sports Lighting"),
     IF('Reported Performance Table'!F1508="Premium","Premium_Sports_and_Fuel_Pump_CCT", "Sports_and_Fuel_Pump_CCT"),
     IF('Reported Performance Table'!F1508="Premium","Premium_Outdoor_CCT","Outdoor_CCT")),
    IF('Reported Performance Table'!F1508="Premium","Premium_CCT","Reported_CCT"))))</f>
        <v/>
      </c>
      <c r="K1508" t="str">
        <f>IF('Reported Performance Table'!D1508="","",IF(J1508="LUNA_CCT",VLOOKUP('Reported Performance Table'!D1508,'Master List'!$B$45:$E$143,4,FALSE),"Reported_BUG"))</f>
        <v/>
      </c>
      <c r="L1508" t="str">
        <f>IF('Reported Performance Table'!D1508="","",IF(AND('Reported Performance Table'!$E1508="Yes",OR('Reported Performance Table'!$D1508='Master List'!$B$45,'Reported Performance Table'!$D1508='Master List'!$B$46,'Reported Performance Table'!$D1508='Master List'!$B$47,'Reported Performance Table'!$D1508='Master List'!$B$49,'Reported Performance Table'!$D1508='Master List'!$B$51,'Reported Performance Table'!$D1508='Master List'!$B$115,'Reported Performance Table'!$D1508='Master List'!$B$118,'Reported Performance Table'!$D1508='Master List'!$B$142)),"LUNA_Dimming","Dimming_Capability_and_Range"))</f>
        <v/>
      </c>
    </row>
    <row r="1509" spans="1:12" x14ac:dyDescent="0.25">
      <c r="A1509" s="54">
        <v>1516</v>
      </c>
      <c r="B1509" s="55"/>
      <c r="D1509" s="21" t="e">
        <f>VLOOKUP('Reported Performance Table'!C1509,'Master List'!$B$22:$C$41,2,FALSE)</f>
        <v>#N/A</v>
      </c>
      <c r="E1509" t="e">
        <f>VLOOKUP('Reported Performance Table'!D1509,'Master List'!$B$45:$C$143,2,FALSE)</f>
        <v>#N/A</v>
      </c>
      <c r="F1509" t="e">
        <f>VLOOKUP('Reported Performance Table'!C1509,'Master List'!$B$22:$D$42,3,FALSE)</f>
        <v>#N/A</v>
      </c>
      <c r="G1509" s="100" t="e">
        <f>VLOOKUP('Reported Performance Table'!B1509,'Master List'!$B$11:$D$19,3,FALSE)</f>
        <v>#N/A</v>
      </c>
      <c r="H1509" t="e">
        <f t="shared" si="23"/>
        <v>#N/A</v>
      </c>
      <c r="I1509" t="e">
        <f>IF(VLOOKUP('Reported Performance Table'!D1509,'Master List'!$B$45:$D$143,3,FALSE)="","No",VLOOKUP('Reported Performance Table'!D1509,'Master List'!$B$45:$D$143,3,FALSE))</f>
        <v>#N/A</v>
      </c>
      <c r="J1509" s="178" t="str">
        <f>IF('Reported Performance Table'!D1509="","",
  IF('Reported Performance Table'!E1509="Yes",
   IF('Reported Performance Table'!F1509="Premium","Premium_LUNA_CCT","LUNA_CCT"),
   IF('Reported Performance Table'!B1509="Outdoor Luminaires",
    IF(OR('Reported Performance Table'!D1509="Fuel Pump Canopy Luminaires",'Reported Performance Table'!D1509="Sports Lighting"),
     IF('Reported Performance Table'!F1509="Premium","Premium_Sports_and_Fuel_Pump_CCT", "Sports_and_Fuel_Pump_CCT"),
     IF('Reported Performance Table'!F1509="Premium","Premium_Outdoor_CCT","Outdoor_CCT")),
    IF('Reported Performance Table'!F1509="Premium","Premium_CCT","Reported_CCT"))))</f>
        <v/>
      </c>
      <c r="K1509" t="str">
        <f>IF('Reported Performance Table'!D1509="","",IF(J1509="LUNA_CCT",VLOOKUP('Reported Performance Table'!D1509,'Master List'!$B$45:$E$143,4,FALSE),"Reported_BUG"))</f>
        <v/>
      </c>
      <c r="L1509" t="str">
        <f>IF('Reported Performance Table'!D1509="","",IF(AND('Reported Performance Table'!$E1509="Yes",OR('Reported Performance Table'!$D1509='Master List'!$B$45,'Reported Performance Table'!$D1509='Master List'!$B$46,'Reported Performance Table'!$D1509='Master List'!$B$47,'Reported Performance Table'!$D1509='Master List'!$B$49,'Reported Performance Table'!$D1509='Master List'!$B$51,'Reported Performance Table'!$D1509='Master List'!$B$115,'Reported Performance Table'!$D1509='Master List'!$B$118,'Reported Performance Table'!$D1509='Master List'!$B$142)),"LUNA_Dimming","Dimming_Capability_and_Range"))</f>
        <v/>
      </c>
    </row>
    <row r="1510" spans="1:12" x14ac:dyDescent="0.25">
      <c r="A1510" s="54">
        <v>1517</v>
      </c>
      <c r="B1510" s="55"/>
      <c r="D1510" s="21" t="e">
        <f>VLOOKUP('Reported Performance Table'!C1510,'Master List'!$B$22:$C$41,2,FALSE)</f>
        <v>#N/A</v>
      </c>
      <c r="E1510" t="e">
        <f>VLOOKUP('Reported Performance Table'!D1510,'Master List'!$B$45:$C$143,2,FALSE)</f>
        <v>#N/A</v>
      </c>
      <c r="F1510" t="e">
        <f>VLOOKUP('Reported Performance Table'!C1510,'Master List'!$B$22:$D$42,3,FALSE)</f>
        <v>#N/A</v>
      </c>
      <c r="G1510" s="100" t="e">
        <f>VLOOKUP('Reported Performance Table'!B1510,'Master List'!$B$11:$D$19,3,FALSE)</f>
        <v>#N/A</v>
      </c>
      <c r="H1510" t="e">
        <f t="shared" si="23"/>
        <v>#N/A</v>
      </c>
      <c r="I1510" t="e">
        <f>IF(VLOOKUP('Reported Performance Table'!D1510,'Master List'!$B$45:$D$143,3,FALSE)="","No",VLOOKUP('Reported Performance Table'!D1510,'Master List'!$B$45:$D$143,3,FALSE))</f>
        <v>#N/A</v>
      </c>
      <c r="J1510" s="178" t="str">
        <f>IF('Reported Performance Table'!D1510="","",
  IF('Reported Performance Table'!E1510="Yes",
   IF('Reported Performance Table'!F1510="Premium","Premium_LUNA_CCT","LUNA_CCT"),
   IF('Reported Performance Table'!B1510="Outdoor Luminaires",
    IF(OR('Reported Performance Table'!D1510="Fuel Pump Canopy Luminaires",'Reported Performance Table'!D1510="Sports Lighting"),
     IF('Reported Performance Table'!F1510="Premium","Premium_Sports_and_Fuel_Pump_CCT", "Sports_and_Fuel_Pump_CCT"),
     IF('Reported Performance Table'!F1510="Premium","Premium_Outdoor_CCT","Outdoor_CCT")),
    IF('Reported Performance Table'!F1510="Premium","Premium_CCT","Reported_CCT"))))</f>
        <v/>
      </c>
      <c r="K1510" t="str">
        <f>IF('Reported Performance Table'!D1510="","",IF(J1510="LUNA_CCT",VLOOKUP('Reported Performance Table'!D1510,'Master List'!$B$45:$E$143,4,FALSE),"Reported_BUG"))</f>
        <v/>
      </c>
      <c r="L1510" t="str">
        <f>IF('Reported Performance Table'!D1510="","",IF(AND('Reported Performance Table'!$E1510="Yes",OR('Reported Performance Table'!$D1510='Master List'!$B$45,'Reported Performance Table'!$D1510='Master List'!$B$46,'Reported Performance Table'!$D1510='Master List'!$B$47,'Reported Performance Table'!$D1510='Master List'!$B$49,'Reported Performance Table'!$D1510='Master List'!$B$51,'Reported Performance Table'!$D1510='Master List'!$B$115,'Reported Performance Table'!$D1510='Master List'!$B$118,'Reported Performance Table'!$D1510='Master List'!$B$142)),"LUNA_Dimming","Dimming_Capability_and_Range"))</f>
        <v/>
      </c>
    </row>
    <row r="1511" spans="1:12" x14ac:dyDescent="0.25">
      <c r="A1511" s="54">
        <v>1518</v>
      </c>
      <c r="B1511" s="55"/>
      <c r="D1511" s="21" t="e">
        <f>VLOOKUP('Reported Performance Table'!C1511,'Master List'!$B$22:$C$41,2,FALSE)</f>
        <v>#N/A</v>
      </c>
      <c r="E1511" t="e">
        <f>VLOOKUP('Reported Performance Table'!D1511,'Master List'!$B$45:$C$143,2,FALSE)</f>
        <v>#N/A</v>
      </c>
      <c r="F1511" t="e">
        <f>VLOOKUP('Reported Performance Table'!C1511,'Master List'!$B$22:$D$42,3,FALSE)</f>
        <v>#N/A</v>
      </c>
      <c r="G1511" s="100" t="e">
        <f>VLOOKUP('Reported Performance Table'!B1511,'Master List'!$B$11:$D$19,3,FALSE)</f>
        <v>#N/A</v>
      </c>
      <c r="H1511" t="e">
        <f t="shared" si="23"/>
        <v>#N/A</v>
      </c>
      <c r="I1511" t="e">
        <f>IF(VLOOKUP('Reported Performance Table'!D1511,'Master List'!$B$45:$D$143,3,FALSE)="","No",VLOOKUP('Reported Performance Table'!D1511,'Master List'!$B$45:$D$143,3,FALSE))</f>
        <v>#N/A</v>
      </c>
      <c r="J1511" s="178" t="str">
        <f>IF('Reported Performance Table'!D1511="","",
  IF('Reported Performance Table'!E1511="Yes",
   IF('Reported Performance Table'!F1511="Premium","Premium_LUNA_CCT","LUNA_CCT"),
   IF('Reported Performance Table'!B1511="Outdoor Luminaires",
    IF(OR('Reported Performance Table'!D1511="Fuel Pump Canopy Luminaires",'Reported Performance Table'!D1511="Sports Lighting"),
     IF('Reported Performance Table'!F1511="Premium","Premium_Sports_and_Fuel_Pump_CCT", "Sports_and_Fuel_Pump_CCT"),
     IF('Reported Performance Table'!F1511="Premium","Premium_Outdoor_CCT","Outdoor_CCT")),
    IF('Reported Performance Table'!F1511="Premium","Premium_CCT","Reported_CCT"))))</f>
        <v/>
      </c>
      <c r="K1511" t="str">
        <f>IF('Reported Performance Table'!D1511="","",IF(J1511="LUNA_CCT",VLOOKUP('Reported Performance Table'!D1511,'Master List'!$B$45:$E$143,4,FALSE),"Reported_BUG"))</f>
        <v/>
      </c>
      <c r="L1511" t="str">
        <f>IF('Reported Performance Table'!D1511="","",IF(AND('Reported Performance Table'!$E1511="Yes",OR('Reported Performance Table'!$D1511='Master List'!$B$45,'Reported Performance Table'!$D1511='Master List'!$B$46,'Reported Performance Table'!$D1511='Master List'!$B$47,'Reported Performance Table'!$D1511='Master List'!$B$49,'Reported Performance Table'!$D1511='Master List'!$B$51,'Reported Performance Table'!$D1511='Master List'!$B$115,'Reported Performance Table'!$D1511='Master List'!$B$118,'Reported Performance Table'!$D1511='Master List'!$B$142)),"LUNA_Dimming","Dimming_Capability_and_Range"))</f>
        <v/>
      </c>
    </row>
    <row r="1512" spans="1:12" x14ac:dyDescent="0.25">
      <c r="A1512" s="54">
        <v>1519</v>
      </c>
      <c r="B1512" s="55"/>
      <c r="D1512" s="21" t="e">
        <f>VLOOKUP('Reported Performance Table'!C1512,'Master List'!$B$22:$C$41,2,FALSE)</f>
        <v>#N/A</v>
      </c>
      <c r="E1512" t="e">
        <f>VLOOKUP('Reported Performance Table'!D1512,'Master List'!$B$45:$C$143,2,FALSE)</f>
        <v>#N/A</v>
      </c>
      <c r="F1512" t="e">
        <f>VLOOKUP('Reported Performance Table'!C1512,'Master List'!$B$22:$D$42,3,FALSE)</f>
        <v>#N/A</v>
      </c>
      <c r="G1512" s="100" t="e">
        <f>VLOOKUP('Reported Performance Table'!B1512,'Master List'!$B$11:$D$19,3,FALSE)</f>
        <v>#N/A</v>
      </c>
      <c r="H1512" t="e">
        <f t="shared" si="23"/>
        <v>#N/A</v>
      </c>
      <c r="I1512" t="e">
        <f>IF(VLOOKUP('Reported Performance Table'!D1512,'Master List'!$B$45:$D$143,3,FALSE)="","No",VLOOKUP('Reported Performance Table'!D1512,'Master List'!$B$45:$D$143,3,FALSE))</f>
        <v>#N/A</v>
      </c>
      <c r="J1512" s="178" t="str">
        <f>IF('Reported Performance Table'!D1512="","",
  IF('Reported Performance Table'!E1512="Yes",
   IF('Reported Performance Table'!F1512="Premium","Premium_LUNA_CCT","LUNA_CCT"),
   IF('Reported Performance Table'!B1512="Outdoor Luminaires",
    IF(OR('Reported Performance Table'!D1512="Fuel Pump Canopy Luminaires",'Reported Performance Table'!D1512="Sports Lighting"),
     IF('Reported Performance Table'!F1512="Premium","Premium_Sports_and_Fuel_Pump_CCT", "Sports_and_Fuel_Pump_CCT"),
     IF('Reported Performance Table'!F1512="Premium","Premium_Outdoor_CCT","Outdoor_CCT")),
    IF('Reported Performance Table'!F1512="Premium","Premium_CCT","Reported_CCT"))))</f>
        <v/>
      </c>
      <c r="K1512" t="str">
        <f>IF('Reported Performance Table'!D1512="","",IF(J1512="LUNA_CCT",VLOOKUP('Reported Performance Table'!D1512,'Master List'!$B$45:$E$143,4,FALSE),"Reported_BUG"))</f>
        <v/>
      </c>
      <c r="L1512" t="str">
        <f>IF('Reported Performance Table'!D1512="","",IF(AND('Reported Performance Table'!$E1512="Yes",OR('Reported Performance Table'!$D1512='Master List'!$B$45,'Reported Performance Table'!$D1512='Master List'!$B$46,'Reported Performance Table'!$D1512='Master List'!$B$47,'Reported Performance Table'!$D1512='Master List'!$B$49,'Reported Performance Table'!$D1512='Master List'!$B$51,'Reported Performance Table'!$D1512='Master List'!$B$115,'Reported Performance Table'!$D1512='Master List'!$B$118,'Reported Performance Table'!$D1512='Master List'!$B$142)),"LUNA_Dimming","Dimming_Capability_and_Range"))</f>
        <v/>
      </c>
    </row>
    <row r="1513" spans="1:12" x14ac:dyDescent="0.25">
      <c r="A1513" s="54">
        <v>1520</v>
      </c>
      <c r="B1513" s="55"/>
      <c r="D1513" s="21" t="e">
        <f>VLOOKUP('Reported Performance Table'!C1513,'Master List'!$B$22:$C$41,2,FALSE)</f>
        <v>#N/A</v>
      </c>
      <c r="E1513" t="e">
        <f>VLOOKUP('Reported Performance Table'!D1513,'Master List'!$B$45:$C$143,2,FALSE)</f>
        <v>#N/A</v>
      </c>
      <c r="F1513" t="e">
        <f>VLOOKUP('Reported Performance Table'!C1513,'Master List'!$B$22:$D$42,3,FALSE)</f>
        <v>#N/A</v>
      </c>
      <c r="G1513" s="100" t="e">
        <f>VLOOKUP('Reported Performance Table'!B1513,'Master List'!$B$11:$D$19,3,FALSE)</f>
        <v>#N/A</v>
      </c>
      <c r="H1513" t="e">
        <f t="shared" si="23"/>
        <v>#N/A</v>
      </c>
      <c r="I1513" t="e">
        <f>IF(VLOOKUP('Reported Performance Table'!D1513,'Master List'!$B$45:$D$143,3,FALSE)="","No",VLOOKUP('Reported Performance Table'!D1513,'Master List'!$B$45:$D$143,3,FALSE))</f>
        <v>#N/A</v>
      </c>
      <c r="J1513" s="178" t="str">
        <f>IF('Reported Performance Table'!D1513="","",
  IF('Reported Performance Table'!E1513="Yes",
   IF('Reported Performance Table'!F1513="Premium","Premium_LUNA_CCT","LUNA_CCT"),
   IF('Reported Performance Table'!B1513="Outdoor Luminaires",
    IF(OR('Reported Performance Table'!D1513="Fuel Pump Canopy Luminaires",'Reported Performance Table'!D1513="Sports Lighting"),
     IF('Reported Performance Table'!F1513="Premium","Premium_Sports_and_Fuel_Pump_CCT", "Sports_and_Fuel_Pump_CCT"),
     IF('Reported Performance Table'!F1513="Premium","Premium_Outdoor_CCT","Outdoor_CCT")),
    IF('Reported Performance Table'!F1513="Premium","Premium_CCT","Reported_CCT"))))</f>
        <v/>
      </c>
      <c r="K1513" t="str">
        <f>IF('Reported Performance Table'!D1513="","",IF(J1513="LUNA_CCT",VLOOKUP('Reported Performance Table'!D1513,'Master List'!$B$45:$E$143,4,FALSE),"Reported_BUG"))</f>
        <v/>
      </c>
      <c r="L1513" t="str">
        <f>IF('Reported Performance Table'!D1513="","",IF(AND('Reported Performance Table'!$E1513="Yes",OR('Reported Performance Table'!$D1513='Master List'!$B$45,'Reported Performance Table'!$D1513='Master List'!$B$46,'Reported Performance Table'!$D1513='Master List'!$B$47,'Reported Performance Table'!$D1513='Master List'!$B$49,'Reported Performance Table'!$D1513='Master List'!$B$51,'Reported Performance Table'!$D1513='Master List'!$B$115,'Reported Performance Table'!$D1513='Master List'!$B$118,'Reported Performance Table'!$D1513='Master List'!$B$142)),"LUNA_Dimming","Dimming_Capability_and_Range"))</f>
        <v/>
      </c>
    </row>
    <row r="1514" spans="1:12" x14ac:dyDescent="0.25">
      <c r="A1514" s="54">
        <v>1521</v>
      </c>
      <c r="B1514" s="55"/>
      <c r="D1514" s="21" t="e">
        <f>VLOOKUP('Reported Performance Table'!C1514,'Master List'!$B$22:$C$41,2,FALSE)</f>
        <v>#N/A</v>
      </c>
      <c r="E1514" t="e">
        <f>VLOOKUP('Reported Performance Table'!D1514,'Master List'!$B$45:$C$143,2,FALSE)</f>
        <v>#N/A</v>
      </c>
      <c r="F1514" t="e">
        <f>VLOOKUP('Reported Performance Table'!C1514,'Master List'!$B$22:$D$42,3,FALSE)</f>
        <v>#N/A</v>
      </c>
      <c r="G1514" s="100" t="e">
        <f>VLOOKUP('Reported Performance Table'!B1514,'Master List'!$B$11:$D$19,3,FALSE)</f>
        <v>#N/A</v>
      </c>
      <c r="H1514" t="e">
        <f t="shared" si="23"/>
        <v>#N/A</v>
      </c>
      <c r="I1514" t="e">
        <f>IF(VLOOKUP('Reported Performance Table'!D1514,'Master List'!$B$45:$D$143,3,FALSE)="","No",VLOOKUP('Reported Performance Table'!D1514,'Master List'!$B$45:$D$143,3,FALSE))</f>
        <v>#N/A</v>
      </c>
      <c r="J1514" s="178" t="str">
        <f>IF('Reported Performance Table'!D1514="","",
  IF('Reported Performance Table'!E1514="Yes",
   IF('Reported Performance Table'!F1514="Premium","Premium_LUNA_CCT","LUNA_CCT"),
   IF('Reported Performance Table'!B1514="Outdoor Luminaires",
    IF(OR('Reported Performance Table'!D1514="Fuel Pump Canopy Luminaires",'Reported Performance Table'!D1514="Sports Lighting"),
     IF('Reported Performance Table'!F1514="Premium","Premium_Sports_and_Fuel_Pump_CCT", "Sports_and_Fuel_Pump_CCT"),
     IF('Reported Performance Table'!F1514="Premium","Premium_Outdoor_CCT","Outdoor_CCT")),
    IF('Reported Performance Table'!F1514="Premium","Premium_CCT","Reported_CCT"))))</f>
        <v/>
      </c>
      <c r="K1514" t="str">
        <f>IF('Reported Performance Table'!D1514="","",IF(J1514="LUNA_CCT",VLOOKUP('Reported Performance Table'!D1514,'Master List'!$B$45:$E$143,4,FALSE),"Reported_BUG"))</f>
        <v/>
      </c>
      <c r="L1514" t="str">
        <f>IF('Reported Performance Table'!D1514="","",IF(AND('Reported Performance Table'!$E1514="Yes",OR('Reported Performance Table'!$D1514='Master List'!$B$45,'Reported Performance Table'!$D1514='Master List'!$B$46,'Reported Performance Table'!$D1514='Master List'!$B$47,'Reported Performance Table'!$D1514='Master List'!$B$49,'Reported Performance Table'!$D1514='Master List'!$B$51,'Reported Performance Table'!$D1514='Master List'!$B$115,'Reported Performance Table'!$D1514='Master List'!$B$118,'Reported Performance Table'!$D1514='Master List'!$B$142)),"LUNA_Dimming","Dimming_Capability_and_Range"))</f>
        <v/>
      </c>
    </row>
    <row r="1515" spans="1:12" x14ac:dyDescent="0.25">
      <c r="A1515" s="54">
        <v>1522</v>
      </c>
      <c r="B1515" s="55"/>
      <c r="D1515" s="21" t="e">
        <f>VLOOKUP('Reported Performance Table'!C1515,'Master List'!$B$22:$C$41,2,FALSE)</f>
        <v>#N/A</v>
      </c>
      <c r="E1515" t="e">
        <f>VLOOKUP('Reported Performance Table'!D1515,'Master List'!$B$45:$C$143,2,FALSE)</f>
        <v>#N/A</v>
      </c>
      <c r="F1515" t="e">
        <f>VLOOKUP('Reported Performance Table'!C1515,'Master List'!$B$22:$D$42,3,FALSE)</f>
        <v>#N/A</v>
      </c>
      <c r="G1515" s="100" t="e">
        <f>VLOOKUP('Reported Performance Table'!B1515,'Master List'!$B$11:$D$19,3,FALSE)</f>
        <v>#N/A</v>
      </c>
      <c r="H1515" t="e">
        <f t="shared" si="23"/>
        <v>#N/A</v>
      </c>
      <c r="I1515" t="e">
        <f>IF(VLOOKUP('Reported Performance Table'!D1515,'Master List'!$B$45:$D$143,3,FALSE)="","No",VLOOKUP('Reported Performance Table'!D1515,'Master List'!$B$45:$D$143,3,FALSE))</f>
        <v>#N/A</v>
      </c>
      <c r="J1515" s="178" t="str">
        <f>IF('Reported Performance Table'!D1515="","",
  IF('Reported Performance Table'!E1515="Yes",
   IF('Reported Performance Table'!F1515="Premium","Premium_LUNA_CCT","LUNA_CCT"),
   IF('Reported Performance Table'!B1515="Outdoor Luminaires",
    IF(OR('Reported Performance Table'!D1515="Fuel Pump Canopy Luminaires",'Reported Performance Table'!D1515="Sports Lighting"),
     IF('Reported Performance Table'!F1515="Premium","Premium_Sports_and_Fuel_Pump_CCT", "Sports_and_Fuel_Pump_CCT"),
     IF('Reported Performance Table'!F1515="Premium","Premium_Outdoor_CCT","Outdoor_CCT")),
    IF('Reported Performance Table'!F1515="Premium","Premium_CCT","Reported_CCT"))))</f>
        <v/>
      </c>
      <c r="K1515" t="str">
        <f>IF('Reported Performance Table'!D1515="","",IF(J1515="LUNA_CCT",VLOOKUP('Reported Performance Table'!D1515,'Master List'!$B$45:$E$143,4,FALSE),"Reported_BUG"))</f>
        <v/>
      </c>
      <c r="L1515" t="str">
        <f>IF('Reported Performance Table'!D1515="","",IF(AND('Reported Performance Table'!$E1515="Yes",OR('Reported Performance Table'!$D1515='Master List'!$B$45,'Reported Performance Table'!$D1515='Master List'!$B$46,'Reported Performance Table'!$D1515='Master List'!$B$47,'Reported Performance Table'!$D1515='Master List'!$B$49,'Reported Performance Table'!$D1515='Master List'!$B$51,'Reported Performance Table'!$D1515='Master List'!$B$115,'Reported Performance Table'!$D1515='Master List'!$B$118,'Reported Performance Table'!$D1515='Master List'!$B$142)),"LUNA_Dimming","Dimming_Capability_and_Range"))</f>
        <v/>
      </c>
    </row>
    <row r="1516" spans="1:12" x14ac:dyDescent="0.25">
      <c r="A1516" s="54">
        <v>1523</v>
      </c>
      <c r="B1516" s="55"/>
      <c r="D1516" s="21" t="e">
        <f>VLOOKUP('Reported Performance Table'!C1516,'Master List'!$B$22:$C$41,2,FALSE)</f>
        <v>#N/A</v>
      </c>
      <c r="E1516" t="e">
        <f>VLOOKUP('Reported Performance Table'!D1516,'Master List'!$B$45:$C$143,2,FALSE)</f>
        <v>#N/A</v>
      </c>
      <c r="F1516" t="e">
        <f>VLOOKUP('Reported Performance Table'!C1516,'Master List'!$B$22:$D$42,3,FALSE)</f>
        <v>#N/A</v>
      </c>
      <c r="G1516" s="100" t="e">
        <f>VLOOKUP('Reported Performance Table'!B1516,'Master List'!$B$11:$D$19,3,FALSE)</f>
        <v>#N/A</v>
      </c>
      <c r="H1516" t="e">
        <f t="shared" si="23"/>
        <v>#N/A</v>
      </c>
      <c r="I1516" t="e">
        <f>IF(VLOOKUP('Reported Performance Table'!D1516,'Master List'!$B$45:$D$143,3,FALSE)="","No",VLOOKUP('Reported Performance Table'!D1516,'Master List'!$B$45:$D$143,3,FALSE))</f>
        <v>#N/A</v>
      </c>
      <c r="J1516" s="178" t="str">
        <f>IF('Reported Performance Table'!D1516="","",
  IF('Reported Performance Table'!E1516="Yes",
   IF('Reported Performance Table'!F1516="Premium","Premium_LUNA_CCT","LUNA_CCT"),
   IF('Reported Performance Table'!B1516="Outdoor Luminaires",
    IF(OR('Reported Performance Table'!D1516="Fuel Pump Canopy Luminaires",'Reported Performance Table'!D1516="Sports Lighting"),
     IF('Reported Performance Table'!F1516="Premium","Premium_Sports_and_Fuel_Pump_CCT", "Sports_and_Fuel_Pump_CCT"),
     IF('Reported Performance Table'!F1516="Premium","Premium_Outdoor_CCT","Outdoor_CCT")),
    IF('Reported Performance Table'!F1516="Premium","Premium_CCT","Reported_CCT"))))</f>
        <v/>
      </c>
      <c r="K1516" t="str">
        <f>IF('Reported Performance Table'!D1516="","",IF(J1516="LUNA_CCT",VLOOKUP('Reported Performance Table'!D1516,'Master List'!$B$45:$E$143,4,FALSE),"Reported_BUG"))</f>
        <v/>
      </c>
      <c r="L1516" t="str">
        <f>IF('Reported Performance Table'!D1516="","",IF(AND('Reported Performance Table'!$E1516="Yes",OR('Reported Performance Table'!$D1516='Master List'!$B$45,'Reported Performance Table'!$D1516='Master List'!$B$46,'Reported Performance Table'!$D1516='Master List'!$B$47,'Reported Performance Table'!$D1516='Master List'!$B$49,'Reported Performance Table'!$D1516='Master List'!$B$51,'Reported Performance Table'!$D1516='Master List'!$B$115,'Reported Performance Table'!$D1516='Master List'!$B$118,'Reported Performance Table'!$D1516='Master List'!$B$142)),"LUNA_Dimming","Dimming_Capability_and_Range"))</f>
        <v/>
      </c>
    </row>
    <row r="1517" spans="1:12" x14ac:dyDescent="0.25">
      <c r="A1517" s="54">
        <v>1524</v>
      </c>
      <c r="B1517" s="55"/>
      <c r="D1517" s="21" t="e">
        <f>VLOOKUP('Reported Performance Table'!C1517,'Master List'!$B$22:$C$41,2,FALSE)</f>
        <v>#N/A</v>
      </c>
      <c r="E1517" t="e">
        <f>VLOOKUP('Reported Performance Table'!D1517,'Master List'!$B$45:$C$143,2,FALSE)</f>
        <v>#N/A</v>
      </c>
      <c r="F1517" t="e">
        <f>VLOOKUP('Reported Performance Table'!C1517,'Master List'!$B$22:$D$42,3,FALSE)</f>
        <v>#N/A</v>
      </c>
      <c r="G1517" s="100" t="e">
        <f>VLOOKUP('Reported Performance Table'!B1517,'Master List'!$B$11:$D$19,3,FALSE)</f>
        <v>#N/A</v>
      </c>
      <c r="H1517" t="e">
        <f t="shared" si="23"/>
        <v>#N/A</v>
      </c>
      <c r="I1517" t="e">
        <f>IF(VLOOKUP('Reported Performance Table'!D1517,'Master List'!$B$45:$D$143,3,FALSE)="","No",VLOOKUP('Reported Performance Table'!D1517,'Master List'!$B$45:$D$143,3,FALSE))</f>
        <v>#N/A</v>
      </c>
      <c r="J1517" s="178" t="str">
        <f>IF('Reported Performance Table'!D1517="","",
  IF('Reported Performance Table'!E1517="Yes",
   IF('Reported Performance Table'!F1517="Premium","Premium_LUNA_CCT","LUNA_CCT"),
   IF('Reported Performance Table'!B1517="Outdoor Luminaires",
    IF(OR('Reported Performance Table'!D1517="Fuel Pump Canopy Luminaires",'Reported Performance Table'!D1517="Sports Lighting"),
     IF('Reported Performance Table'!F1517="Premium","Premium_Sports_and_Fuel_Pump_CCT", "Sports_and_Fuel_Pump_CCT"),
     IF('Reported Performance Table'!F1517="Premium","Premium_Outdoor_CCT","Outdoor_CCT")),
    IF('Reported Performance Table'!F1517="Premium","Premium_CCT","Reported_CCT"))))</f>
        <v/>
      </c>
      <c r="K1517" t="str">
        <f>IF('Reported Performance Table'!D1517="","",IF(J1517="LUNA_CCT",VLOOKUP('Reported Performance Table'!D1517,'Master List'!$B$45:$E$143,4,FALSE),"Reported_BUG"))</f>
        <v/>
      </c>
      <c r="L1517" t="str">
        <f>IF('Reported Performance Table'!D1517="","",IF(AND('Reported Performance Table'!$E1517="Yes",OR('Reported Performance Table'!$D1517='Master List'!$B$45,'Reported Performance Table'!$D1517='Master List'!$B$46,'Reported Performance Table'!$D1517='Master List'!$B$47,'Reported Performance Table'!$D1517='Master List'!$B$49,'Reported Performance Table'!$D1517='Master List'!$B$51,'Reported Performance Table'!$D1517='Master List'!$B$115,'Reported Performance Table'!$D1517='Master List'!$B$118,'Reported Performance Table'!$D1517='Master List'!$B$142)),"LUNA_Dimming","Dimming_Capability_and_Range"))</f>
        <v/>
      </c>
    </row>
    <row r="1518" spans="1:12" x14ac:dyDescent="0.25">
      <c r="A1518" s="54">
        <v>1525</v>
      </c>
      <c r="B1518" s="55"/>
      <c r="D1518" s="21" t="e">
        <f>VLOOKUP('Reported Performance Table'!C1518,'Master List'!$B$22:$C$41,2,FALSE)</f>
        <v>#N/A</v>
      </c>
      <c r="E1518" t="e">
        <f>VLOOKUP('Reported Performance Table'!D1518,'Master List'!$B$45:$C$143,2,FALSE)</f>
        <v>#N/A</v>
      </c>
      <c r="F1518" t="e">
        <f>VLOOKUP('Reported Performance Table'!C1518,'Master List'!$B$22:$D$42,3,FALSE)</f>
        <v>#N/A</v>
      </c>
      <c r="G1518" s="100" t="e">
        <f>VLOOKUP('Reported Performance Table'!B1518,'Master List'!$B$11:$D$19,3,FALSE)</f>
        <v>#N/A</v>
      </c>
      <c r="H1518" t="e">
        <f t="shared" si="23"/>
        <v>#N/A</v>
      </c>
      <c r="I1518" t="e">
        <f>IF(VLOOKUP('Reported Performance Table'!D1518,'Master List'!$B$45:$D$143,3,FALSE)="","No",VLOOKUP('Reported Performance Table'!D1518,'Master List'!$B$45:$D$143,3,FALSE))</f>
        <v>#N/A</v>
      </c>
      <c r="J1518" s="178" t="str">
        <f>IF('Reported Performance Table'!D1518="","",
  IF('Reported Performance Table'!E1518="Yes",
   IF('Reported Performance Table'!F1518="Premium","Premium_LUNA_CCT","LUNA_CCT"),
   IF('Reported Performance Table'!B1518="Outdoor Luminaires",
    IF(OR('Reported Performance Table'!D1518="Fuel Pump Canopy Luminaires",'Reported Performance Table'!D1518="Sports Lighting"),
     IF('Reported Performance Table'!F1518="Premium","Premium_Sports_and_Fuel_Pump_CCT", "Sports_and_Fuel_Pump_CCT"),
     IF('Reported Performance Table'!F1518="Premium","Premium_Outdoor_CCT","Outdoor_CCT")),
    IF('Reported Performance Table'!F1518="Premium","Premium_CCT","Reported_CCT"))))</f>
        <v/>
      </c>
      <c r="K1518" t="str">
        <f>IF('Reported Performance Table'!D1518="","",IF(J1518="LUNA_CCT",VLOOKUP('Reported Performance Table'!D1518,'Master List'!$B$45:$E$143,4,FALSE),"Reported_BUG"))</f>
        <v/>
      </c>
      <c r="L1518" t="str">
        <f>IF('Reported Performance Table'!D1518="","",IF(AND('Reported Performance Table'!$E1518="Yes",OR('Reported Performance Table'!$D1518='Master List'!$B$45,'Reported Performance Table'!$D1518='Master List'!$B$46,'Reported Performance Table'!$D1518='Master List'!$B$47,'Reported Performance Table'!$D1518='Master List'!$B$49,'Reported Performance Table'!$D1518='Master List'!$B$51,'Reported Performance Table'!$D1518='Master List'!$B$115,'Reported Performance Table'!$D1518='Master List'!$B$118,'Reported Performance Table'!$D1518='Master List'!$B$142)),"LUNA_Dimming","Dimming_Capability_and_Range"))</f>
        <v/>
      </c>
    </row>
    <row r="1519" spans="1:12" x14ac:dyDescent="0.25">
      <c r="A1519" s="54">
        <v>1526</v>
      </c>
      <c r="B1519" s="55"/>
      <c r="D1519" s="21" t="e">
        <f>VLOOKUP('Reported Performance Table'!C1519,'Master List'!$B$22:$C$41,2,FALSE)</f>
        <v>#N/A</v>
      </c>
      <c r="E1519" t="e">
        <f>VLOOKUP('Reported Performance Table'!D1519,'Master List'!$B$45:$C$143,2,FALSE)</f>
        <v>#N/A</v>
      </c>
      <c r="F1519" t="e">
        <f>VLOOKUP('Reported Performance Table'!C1519,'Master List'!$B$22:$D$42,3,FALSE)</f>
        <v>#N/A</v>
      </c>
      <c r="G1519" s="100" t="e">
        <f>VLOOKUP('Reported Performance Table'!B1519,'Master List'!$B$11:$D$19,3,FALSE)</f>
        <v>#N/A</v>
      </c>
      <c r="H1519" t="e">
        <f t="shared" si="23"/>
        <v>#N/A</v>
      </c>
      <c r="I1519" t="e">
        <f>IF(VLOOKUP('Reported Performance Table'!D1519,'Master List'!$B$45:$D$143,3,FALSE)="","No",VLOOKUP('Reported Performance Table'!D1519,'Master List'!$B$45:$D$143,3,FALSE))</f>
        <v>#N/A</v>
      </c>
      <c r="J1519" s="178" t="str">
        <f>IF('Reported Performance Table'!D1519="","",
  IF('Reported Performance Table'!E1519="Yes",
   IF('Reported Performance Table'!F1519="Premium","Premium_LUNA_CCT","LUNA_CCT"),
   IF('Reported Performance Table'!B1519="Outdoor Luminaires",
    IF(OR('Reported Performance Table'!D1519="Fuel Pump Canopy Luminaires",'Reported Performance Table'!D1519="Sports Lighting"),
     IF('Reported Performance Table'!F1519="Premium","Premium_Sports_and_Fuel_Pump_CCT", "Sports_and_Fuel_Pump_CCT"),
     IF('Reported Performance Table'!F1519="Premium","Premium_Outdoor_CCT","Outdoor_CCT")),
    IF('Reported Performance Table'!F1519="Premium","Premium_CCT","Reported_CCT"))))</f>
        <v/>
      </c>
      <c r="K1519" t="str">
        <f>IF('Reported Performance Table'!D1519="","",IF(J1519="LUNA_CCT",VLOOKUP('Reported Performance Table'!D1519,'Master List'!$B$45:$E$143,4,FALSE),"Reported_BUG"))</f>
        <v/>
      </c>
      <c r="L1519" t="str">
        <f>IF('Reported Performance Table'!D1519="","",IF(AND('Reported Performance Table'!$E1519="Yes",OR('Reported Performance Table'!$D1519='Master List'!$B$45,'Reported Performance Table'!$D1519='Master List'!$B$46,'Reported Performance Table'!$D1519='Master List'!$B$47,'Reported Performance Table'!$D1519='Master List'!$B$49,'Reported Performance Table'!$D1519='Master List'!$B$51,'Reported Performance Table'!$D1519='Master List'!$B$115,'Reported Performance Table'!$D1519='Master List'!$B$118,'Reported Performance Table'!$D1519='Master List'!$B$142)),"LUNA_Dimming","Dimming_Capability_and_Range"))</f>
        <v/>
      </c>
    </row>
    <row r="1520" spans="1:12" x14ac:dyDescent="0.25">
      <c r="A1520" s="54">
        <v>1527</v>
      </c>
      <c r="B1520" s="55"/>
      <c r="D1520" s="21" t="e">
        <f>VLOOKUP('Reported Performance Table'!C1520,'Master List'!$B$22:$C$41,2,FALSE)</f>
        <v>#N/A</v>
      </c>
      <c r="E1520" t="e">
        <f>VLOOKUP('Reported Performance Table'!D1520,'Master List'!$B$45:$C$143,2,FALSE)</f>
        <v>#N/A</v>
      </c>
      <c r="F1520" t="e">
        <f>VLOOKUP('Reported Performance Table'!C1520,'Master List'!$B$22:$D$42,3,FALSE)</f>
        <v>#N/A</v>
      </c>
      <c r="G1520" s="100" t="e">
        <f>VLOOKUP('Reported Performance Table'!B1520,'Master List'!$B$11:$D$19,3,FALSE)</f>
        <v>#N/A</v>
      </c>
      <c r="H1520" t="e">
        <f t="shared" si="23"/>
        <v>#N/A</v>
      </c>
      <c r="I1520" t="e">
        <f>IF(VLOOKUP('Reported Performance Table'!D1520,'Master List'!$B$45:$D$143,3,FALSE)="","No",VLOOKUP('Reported Performance Table'!D1520,'Master List'!$B$45:$D$143,3,FALSE))</f>
        <v>#N/A</v>
      </c>
      <c r="J1520" s="178" t="str">
        <f>IF('Reported Performance Table'!D1520="","",
  IF('Reported Performance Table'!E1520="Yes",
   IF('Reported Performance Table'!F1520="Premium","Premium_LUNA_CCT","LUNA_CCT"),
   IF('Reported Performance Table'!B1520="Outdoor Luminaires",
    IF(OR('Reported Performance Table'!D1520="Fuel Pump Canopy Luminaires",'Reported Performance Table'!D1520="Sports Lighting"),
     IF('Reported Performance Table'!F1520="Premium","Premium_Sports_and_Fuel_Pump_CCT", "Sports_and_Fuel_Pump_CCT"),
     IF('Reported Performance Table'!F1520="Premium","Premium_Outdoor_CCT","Outdoor_CCT")),
    IF('Reported Performance Table'!F1520="Premium","Premium_CCT","Reported_CCT"))))</f>
        <v/>
      </c>
      <c r="K1520" t="str">
        <f>IF('Reported Performance Table'!D1520="","",IF(J1520="LUNA_CCT",VLOOKUP('Reported Performance Table'!D1520,'Master List'!$B$45:$E$143,4,FALSE),"Reported_BUG"))</f>
        <v/>
      </c>
      <c r="L1520" t="str">
        <f>IF('Reported Performance Table'!D1520="","",IF(AND('Reported Performance Table'!$E1520="Yes",OR('Reported Performance Table'!$D1520='Master List'!$B$45,'Reported Performance Table'!$D1520='Master List'!$B$46,'Reported Performance Table'!$D1520='Master List'!$B$47,'Reported Performance Table'!$D1520='Master List'!$B$49,'Reported Performance Table'!$D1520='Master List'!$B$51,'Reported Performance Table'!$D1520='Master List'!$B$115,'Reported Performance Table'!$D1520='Master List'!$B$118,'Reported Performance Table'!$D1520='Master List'!$B$142)),"LUNA_Dimming","Dimming_Capability_and_Range"))</f>
        <v/>
      </c>
    </row>
    <row r="1521" spans="1:12" x14ac:dyDescent="0.25">
      <c r="A1521" s="54">
        <v>1528</v>
      </c>
      <c r="B1521" s="55"/>
      <c r="D1521" s="21" t="e">
        <f>VLOOKUP('Reported Performance Table'!C1521,'Master List'!$B$22:$C$41,2,FALSE)</f>
        <v>#N/A</v>
      </c>
      <c r="E1521" t="e">
        <f>VLOOKUP('Reported Performance Table'!D1521,'Master List'!$B$45:$C$143,2,FALSE)</f>
        <v>#N/A</v>
      </c>
      <c r="F1521" t="e">
        <f>VLOOKUP('Reported Performance Table'!C1521,'Master List'!$B$22:$D$42,3,FALSE)</f>
        <v>#N/A</v>
      </c>
      <c r="G1521" s="100" t="e">
        <f>VLOOKUP('Reported Performance Table'!B1521,'Master List'!$B$11:$D$19,3,FALSE)</f>
        <v>#N/A</v>
      </c>
      <c r="H1521" t="e">
        <f t="shared" si="23"/>
        <v>#N/A</v>
      </c>
      <c r="I1521" t="e">
        <f>IF(VLOOKUP('Reported Performance Table'!D1521,'Master List'!$B$45:$D$143,3,FALSE)="","No",VLOOKUP('Reported Performance Table'!D1521,'Master List'!$B$45:$D$143,3,FALSE))</f>
        <v>#N/A</v>
      </c>
      <c r="J1521" s="178" t="str">
        <f>IF('Reported Performance Table'!D1521="","",
  IF('Reported Performance Table'!E1521="Yes",
   IF('Reported Performance Table'!F1521="Premium","Premium_LUNA_CCT","LUNA_CCT"),
   IF('Reported Performance Table'!B1521="Outdoor Luminaires",
    IF(OR('Reported Performance Table'!D1521="Fuel Pump Canopy Luminaires",'Reported Performance Table'!D1521="Sports Lighting"),
     IF('Reported Performance Table'!F1521="Premium","Premium_Sports_and_Fuel_Pump_CCT", "Sports_and_Fuel_Pump_CCT"),
     IF('Reported Performance Table'!F1521="Premium","Premium_Outdoor_CCT","Outdoor_CCT")),
    IF('Reported Performance Table'!F1521="Premium","Premium_CCT","Reported_CCT"))))</f>
        <v/>
      </c>
      <c r="K1521" t="str">
        <f>IF('Reported Performance Table'!D1521="","",IF(J1521="LUNA_CCT",VLOOKUP('Reported Performance Table'!D1521,'Master List'!$B$45:$E$143,4,FALSE),"Reported_BUG"))</f>
        <v/>
      </c>
      <c r="L1521" t="str">
        <f>IF('Reported Performance Table'!D1521="","",IF(AND('Reported Performance Table'!$E1521="Yes",OR('Reported Performance Table'!$D1521='Master List'!$B$45,'Reported Performance Table'!$D1521='Master List'!$B$46,'Reported Performance Table'!$D1521='Master List'!$B$47,'Reported Performance Table'!$D1521='Master List'!$B$49,'Reported Performance Table'!$D1521='Master List'!$B$51,'Reported Performance Table'!$D1521='Master List'!$B$115,'Reported Performance Table'!$D1521='Master List'!$B$118,'Reported Performance Table'!$D1521='Master List'!$B$142)),"LUNA_Dimming","Dimming_Capability_and_Range"))</f>
        <v/>
      </c>
    </row>
    <row r="1522" spans="1:12" x14ac:dyDescent="0.25">
      <c r="A1522" s="54">
        <v>1529</v>
      </c>
      <c r="B1522" s="55"/>
      <c r="D1522" s="21" t="e">
        <f>VLOOKUP('Reported Performance Table'!C1522,'Master List'!$B$22:$C$41,2,FALSE)</f>
        <v>#N/A</v>
      </c>
      <c r="E1522" t="e">
        <f>VLOOKUP('Reported Performance Table'!D1522,'Master List'!$B$45:$C$143,2,FALSE)</f>
        <v>#N/A</v>
      </c>
      <c r="F1522" t="e">
        <f>VLOOKUP('Reported Performance Table'!C1522,'Master List'!$B$22:$D$42,3,FALSE)</f>
        <v>#N/A</v>
      </c>
      <c r="G1522" s="100" t="e">
        <f>VLOOKUP('Reported Performance Table'!B1522,'Master List'!$B$11:$D$19,3,FALSE)</f>
        <v>#N/A</v>
      </c>
      <c r="H1522" t="e">
        <f t="shared" si="23"/>
        <v>#N/A</v>
      </c>
      <c r="I1522" t="e">
        <f>IF(VLOOKUP('Reported Performance Table'!D1522,'Master List'!$B$45:$D$143,3,FALSE)="","No",VLOOKUP('Reported Performance Table'!D1522,'Master List'!$B$45:$D$143,3,FALSE))</f>
        <v>#N/A</v>
      </c>
      <c r="J1522" s="178" t="str">
        <f>IF('Reported Performance Table'!D1522="","",
  IF('Reported Performance Table'!E1522="Yes",
   IF('Reported Performance Table'!F1522="Premium","Premium_LUNA_CCT","LUNA_CCT"),
   IF('Reported Performance Table'!B1522="Outdoor Luminaires",
    IF(OR('Reported Performance Table'!D1522="Fuel Pump Canopy Luminaires",'Reported Performance Table'!D1522="Sports Lighting"),
     IF('Reported Performance Table'!F1522="Premium","Premium_Sports_and_Fuel_Pump_CCT", "Sports_and_Fuel_Pump_CCT"),
     IF('Reported Performance Table'!F1522="Premium","Premium_Outdoor_CCT","Outdoor_CCT")),
    IF('Reported Performance Table'!F1522="Premium","Premium_CCT","Reported_CCT"))))</f>
        <v/>
      </c>
      <c r="K1522" t="str">
        <f>IF('Reported Performance Table'!D1522="","",IF(J1522="LUNA_CCT",VLOOKUP('Reported Performance Table'!D1522,'Master List'!$B$45:$E$143,4,FALSE),"Reported_BUG"))</f>
        <v/>
      </c>
      <c r="L1522" t="str">
        <f>IF('Reported Performance Table'!D1522="","",IF(AND('Reported Performance Table'!$E1522="Yes",OR('Reported Performance Table'!$D1522='Master List'!$B$45,'Reported Performance Table'!$D1522='Master List'!$B$46,'Reported Performance Table'!$D1522='Master List'!$B$47,'Reported Performance Table'!$D1522='Master List'!$B$49,'Reported Performance Table'!$D1522='Master List'!$B$51,'Reported Performance Table'!$D1522='Master List'!$B$115,'Reported Performance Table'!$D1522='Master List'!$B$118,'Reported Performance Table'!$D1522='Master List'!$B$142)),"LUNA_Dimming","Dimming_Capability_and_Range"))</f>
        <v/>
      </c>
    </row>
    <row r="1523" spans="1:12" x14ac:dyDescent="0.25">
      <c r="A1523" s="54">
        <v>1530</v>
      </c>
      <c r="B1523" s="55"/>
      <c r="D1523" s="21" t="e">
        <f>VLOOKUP('Reported Performance Table'!C1523,'Master List'!$B$22:$C$41,2,FALSE)</f>
        <v>#N/A</v>
      </c>
      <c r="E1523" t="e">
        <f>VLOOKUP('Reported Performance Table'!D1523,'Master List'!$B$45:$C$143,2,FALSE)</f>
        <v>#N/A</v>
      </c>
      <c r="F1523" t="e">
        <f>VLOOKUP('Reported Performance Table'!C1523,'Master List'!$B$22:$D$42,3,FALSE)</f>
        <v>#N/A</v>
      </c>
      <c r="G1523" s="100" t="e">
        <f>VLOOKUP('Reported Performance Table'!B1523,'Master List'!$B$11:$D$19,3,FALSE)</f>
        <v>#N/A</v>
      </c>
      <c r="H1523" t="e">
        <f t="shared" si="23"/>
        <v>#N/A</v>
      </c>
      <c r="I1523" t="e">
        <f>IF(VLOOKUP('Reported Performance Table'!D1523,'Master List'!$B$45:$D$143,3,FALSE)="","No",VLOOKUP('Reported Performance Table'!D1523,'Master List'!$B$45:$D$143,3,FALSE))</f>
        <v>#N/A</v>
      </c>
      <c r="J1523" s="178" t="str">
        <f>IF('Reported Performance Table'!D1523="","",
  IF('Reported Performance Table'!E1523="Yes",
   IF('Reported Performance Table'!F1523="Premium","Premium_LUNA_CCT","LUNA_CCT"),
   IF('Reported Performance Table'!B1523="Outdoor Luminaires",
    IF(OR('Reported Performance Table'!D1523="Fuel Pump Canopy Luminaires",'Reported Performance Table'!D1523="Sports Lighting"),
     IF('Reported Performance Table'!F1523="Premium","Premium_Sports_and_Fuel_Pump_CCT", "Sports_and_Fuel_Pump_CCT"),
     IF('Reported Performance Table'!F1523="Premium","Premium_Outdoor_CCT","Outdoor_CCT")),
    IF('Reported Performance Table'!F1523="Premium","Premium_CCT","Reported_CCT"))))</f>
        <v/>
      </c>
      <c r="K1523" t="str">
        <f>IF('Reported Performance Table'!D1523="","",IF(J1523="LUNA_CCT",VLOOKUP('Reported Performance Table'!D1523,'Master List'!$B$45:$E$143,4,FALSE),"Reported_BUG"))</f>
        <v/>
      </c>
      <c r="L1523" t="str">
        <f>IF('Reported Performance Table'!D1523="","",IF(AND('Reported Performance Table'!$E1523="Yes",OR('Reported Performance Table'!$D1523='Master List'!$B$45,'Reported Performance Table'!$D1523='Master List'!$B$46,'Reported Performance Table'!$D1523='Master List'!$B$47,'Reported Performance Table'!$D1523='Master List'!$B$49,'Reported Performance Table'!$D1523='Master List'!$B$51,'Reported Performance Table'!$D1523='Master List'!$B$115,'Reported Performance Table'!$D1523='Master List'!$B$118,'Reported Performance Table'!$D1523='Master List'!$B$142)),"LUNA_Dimming","Dimming_Capability_and_Range"))</f>
        <v/>
      </c>
    </row>
    <row r="1524" spans="1:12" x14ac:dyDescent="0.25">
      <c r="A1524" s="54">
        <v>1531</v>
      </c>
      <c r="B1524" s="55"/>
      <c r="D1524" s="21" t="e">
        <f>VLOOKUP('Reported Performance Table'!C1524,'Master List'!$B$22:$C$41,2,FALSE)</f>
        <v>#N/A</v>
      </c>
      <c r="E1524" t="e">
        <f>VLOOKUP('Reported Performance Table'!D1524,'Master List'!$B$45:$C$143,2,FALSE)</f>
        <v>#N/A</v>
      </c>
      <c r="F1524" t="e">
        <f>VLOOKUP('Reported Performance Table'!C1524,'Master List'!$B$22:$D$42,3,FALSE)</f>
        <v>#N/A</v>
      </c>
      <c r="G1524" s="100" t="e">
        <f>VLOOKUP('Reported Performance Table'!B1524,'Master List'!$B$11:$D$19,3,FALSE)</f>
        <v>#N/A</v>
      </c>
      <c r="H1524" t="e">
        <f t="shared" si="23"/>
        <v>#N/A</v>
      </c>
      <c r="I1524" t="e">
        <f>IF(VLOOKUP('Reported Performance Table'!D1524,'Master List'!$B$45:$D$143,3,FALSE)="","No",VLOOKUP('Reported Performance Table'!D1524,'Master List'!$B$45:$D$143,3,FALSE))</f>
        <v>#N/A</v>
      </c>
      <c r="J1524" s="178" t="str">
        <f>IF('Reported Performance Table'!D1524="","",
  IF('Reported Performance Table'!E1524="Yes",
   IF('Reported Performance Table'!F1524="Premium","Premium_LUNA_CCT","LUNA_CCT"),
   IF('Reported Performance Table'!B1524="Outdoor Luminaires",
    IF(OR('Reported Performance Table'!D1524="Fuel Pump Canopy Luminaires",'Reported Performance Table'!D1524="Sports Lighting"),
     IF('Reported Performance Table'!F1524="Premium","Premium_Sports_and_Fuel_Pump_CCT", "Sports_and_Fuel_Pump_CCT"),
     IF('Reported Performance Table'!F1524="Premium","Premium_Outdoor_CCT","Outdoor_CCT")),
    IF('Reported Performance Table'!F1524="Premium","Premium_CCT","Reported_CCT"))))</f>
        <v/>
      </c>
      <c r="K1524" t="str">
        <f>IF('Reported Performance Table'!D1524="","",IF(J1524="LUNA_CCT",VLOOKUP('Reported Performance Table'!D1524,'Master List'!$B$45:$E$143,4,FALSE),"Reported_BUG"))</f>
        <v/>
      </c>
      <c r="L1524" t="str">
        <f>IF('Reported Performance Table'!D1524="","",IF(AND('Reported Performance Table'!$E1524="Yes",OR('Reported Performance Table'!$D1524='Master List'!$B$45,'Reported Performance Table'!$D1524='Master List'!$B$46,'Reported Performance Table'!$D1524='Master List'!$B$47,'Reported Performance Table'!$D1524='Master List'!$B$49,'Reported Performance Table'!$D1524='Master List'!$B$51,'Reported Performance Table'!$D1524='Master List'!$B$115,'Reported Performance Table'!$D1524='Master List'!$B$118,'Reported Performance Table'!$D1524='Master List'!$B$142)),"LUNA_Dimming","Dimming_Capability_and_Range"))</f>
        <v/>
      </c>
    </row>
    <row r="1525" spans="1:12" x14ac:dyDescent="0.25">
      <c r="A1525" s="54">
        <v>1532</v>
      </c>
      <c r="B1525" s="55"/>
      <c r="D1525" s="21" t="e">
        <f>VLOOKUP('Reported Performance Table'!C1525,'Master List'!$B$22:$C$41,2,FALSE)</f>
        <v>#N/A</v>
      </c>
      <c r="E1525" t="e">
        <f>VLOOKUP('Reported Performance Table'!D1525,'Master List'!$B$45:$C$143,2,FALSE)</f>
        <v>#N/A</v>
      </c>
      <c r="F1525" t="e">
        <f>VLOOKUP('Reported Performance Table'!C1525,'Master List'!$B$22:$D$42,3,FALSE)</f>
        <v>#N/A</v>
      </c>
      <c r="G1525" s="100" t="e">
        <f>VLOOKUP('Reported Performance Table'!B1525,'Master List'!$B$11:$D$19,3,FALSE)</f>
        <v>#N/A</v>
      </c>
      <c r="H1525" t="e">
        <f t="shared" si="23"/>
        <v>#N/A</v>
      </c>
      <c r="I1525" t="e">
        <f>IF(VLOOKUP('Reported Performance Table'!D1525,'Master List'!$B$45:$D$143,3,FALSE)="","No",VLOOKUP('Reported Performance Table'!D1525,'Master List'!$B$45:$D$143,3,FALSE))</f>
        <v>#N/A</v>
      </c>
      <c r="J1525" s="178" t="str">
        <f>IF('Reported Performance Table'!D1525="","",
  IF('Reported Performance Table'!E1525="Yes",
   IF('Reported Performance Table'!F1525="Premium","Premium_LUNA_CCT","LUNA_CCT"),
   IF('Reported Performance Table'!B1525="Outdoor Luminaires",
    IF(OR('Reported Performance Table'!D1525="Fuel Pump Canopy Luminaires",'Reported Performance Table'!D1525="Sports Lighting"),
     IF('Reported Performance Table'!F1525="Premium","Premium_Sports_and_Fuel_Pump_CCT", "Sports_and_Fuel_Pump_CCT"),
     IF('Reported Performance Table'!F1525="Premium","Premium_Outdoor_CCT","Outdoor_CCT")),
    IF('Reported Performance Table'!F1525="Premium","Premium_CCT","Reported_CCT"))))</f>
        <v/>
      </c>
      <c r="K1525" t="str">
        <f>IF('Reported Performance Table'!D1525="","",IF(J1525="LUNA_CCT",VLOOKUP('Reported Performance Table'!D1525,'Master List'!$B$45:$E$143,4,FALSE),"Reported_BUG"))</f>
        <v/>
      </c>
      <c r="L1525" t="str">
        <f>IF('Reported Performance Table'!D1525="","",IF(AND('Reported Performance Table'!$E1525="Yes",OR('Reported Performance Table'!$D1525='Master List'!$B$45,'Reported Performance Table'!$D1525='Master List'!$B$46,'Reported Performance Table'!$D1525='Master List'!$B$47,'Reported Performance Table'!$D1525='Master List'!$B$49,'Reported Performance Table'!$D1525='Master List'!$B$51,'Reported Performance Table'!$D1525='Master List'!$B$115,'Reported Performance Table'!$D1525='Master List'!$B$118,'Reported Performance Table'!$D1525='Master List'!$B$142)),"LUNA_Dimming","Dimming_Capability_and_Range"))</f>
        <v/>
      </c>
    </row>
    <row r="1526" spans="1:12" x14ac:dyDescent="0.25">
      <c r="A1526" s="54">
        <v>1533</v>
      </c>
      <c r="B1526" s="55"/>
      <c r="D1526" s="21" t="e">
        <f>VLOOKUP('Reported Performance Table'!C1526,'Master List'!$B$22:$C$41,2,FALSE)</f>
        <v>#N/A</v>
      </c>
      <c r="E1526" t="e">
        <f>VLOOKUP('Reported Performance Table'!D1526,'Master List'!$B$45:$C$143,2,FALSE)</f>
        <v>#N/A</v>
      </c>
      <c r="F1526" t="e">
        <f>VLOOKUP('Reported Performance Table'!C1526,'Master List'!$B$22:$D$42,3,FALSE)</f>
        <v>#N/A</v>
      </c>
      <c r="G1526" s="100" t="e">
        <f>VLOOKUP('Reported Performance Table'!B1526,'Master List'!$B$11:$D$19,3,FALSE)</f>
        <v>#N/A</v>
      </c>
      <c r="H1526" t="e">
        <f t="shared" si="23"/>
        <v>#N/A</v>
      </c>
      <c r="I1526" t="e">
        <f>IF(VLOOKUP('Reported Performance Table'!D1526,'Master List'!$B$45:$D$143,3,FALSE)="","No",VLOOKUP('Reported Performance Table'!D1526,'Master List'!$B$45:$D$143,3,FALSE))</f>
        <v>#N/A</v>
      </c>
      <c r="J1526" s="178" t="str">
        <f>IF('Reported Performance Table'!D1526="","",
  IF('Reported Performance Table'!E1526="Yes",
   IF('Reported Performance Table'!F1526="Premium","Premium_LUNA_CCT","LUNA_CCT"),
   IF('Reported Performance Table'!B1526="Outdoor Luminaires",
    IF(OR('Reported Performance Table'!D1526="Fuel Pump Canopy Luminaires",'Reported Performance Table'!D1526="Sports Lighting"),
     IF('Reported Performance Table'!F1526="Premium","Premium_Sports_and_Fuel_Pump_CCT", "Sports_and_Fuel_Pump_CCT"),
     IF('Reported Performance Table'!F1526="Premium","Premium_Outdoor_CCT","Outdoor_CCT")),
    IF('Reported Performance Table'!F1526="Premium","Premium_CCT","Reported_CCT"))))</f>
        <v/>
      </c>
      <c r="K1526" t="str">
        <f>IF('Reported Performance Table'!D1526="","",IF(J1526="LUNA_CCT",VLOOKUP('Reported Performance Table'!D1526,'Master List'!$B$45:$E$143,4,FALSE),"Reported_BUG"))</f>
        <v/>
      </c>
      <c r="L1526" t="str">
        <f>IF('Reported Performance Table'!D1526="","",IF(AND('Reported Performance Table'!$E1526="Yes",OR('Reported Performance Table'!$D1526='Master List'!$B$45,'Reported Performance Table'!$D1526='Master List'!$B$46,'Reported Performance Table'!$D1526='Master List'!$B$47,'Reported Performance Table'!$D1526='Master List'!$B$49,'Reported Performance Table'!$D1526='Master List'!$B$51,'Reported Performance Table'!$D1526='Master List'!$B$115,'Reported Performance Table'!$D1526='Master List'!$B$118,'Reported Performance Table'!$D1526='Master List'!$B$142)),"LUNA_Dimming","Dimming_Capability_and_Range"))</f>
        <v/>
      </c>
    </row>
    <row r="1527" spans="1:12" x14ac:dyDescent="0.25">
      <c r="A1527" s="54">
        <v>1534</v>
      </c>
      <c r="B1527" s="55"/>
      <c r="D1527" s="21" t="e">
        <f>VLOOKUP('Reported Performance Table'!C1527,'Master List'!$B$22:$C$41,2,FALSE)</f>
        <v>#N/A</v>
      </c>
      <c r="E1527" t="e">
        <f>VLOOKUP('Reported Performance Table'!D1527,'Master List'!$B$45:$C$143,2,FALSE)</f>
        <v>#N/A</v>
      </c>
      <c r="F1527" t="e">
        <f>VLOOKUP('Reported Performance Table'!C1527,'Master List'!$B$22:$D$42,3,FALSE)</f>
        <v>#N/A</v>
      </c>
      <c r="G1527" s="100" t="e">
        <f>VLOOKUP('Reported Performance Table'!B1527,'Master List'!$B$11:$D$19,3,FALSE)</f>
        <v>#N/A</v>
      </c>
      <c r="H1527" t="e">
        <f t="shared" si="23"/>
        <v>#N/A</v>
      </c>
      <c r="I1527" t="e">
        <f>IF(VLOOKUP('Reported Performance Table'!D1527,'Master List'!$B$45:$D$143,3,FALSE)="","No",VLOOKUP('Reported Performance Table'!D1527,'Master List'!$B$45:$D$143,3,FALSE))</f>
        <v>#N/A</v>
      </c>
      <c r="J1527" s="178" t="str">
        <f>IF('Reported Performance Table'!D1527="","",
  IF('Reported Performance Table'!E1527="Yes",
   IF('Reported Performance Table'!F1527="Premium","Premium_LUNA_CCT","LUNA_CCT"),
   IF('Reported Performance Table'!B1527="Outdoor Luminaires",
    IF(OR('Reported Performance Table'!D1527="Fuel Pump Canopy Luminaires",'Reported Performance Table'!D1527="Sports Lighting"),
     IF('Reported Performance Table'!F1527="Premium","Premium_Sports_and_Fuel_Pump_CCT", "Sports_and_Fuel_Pump_CCT"),
     IF('Reported Performance Table'!F1527="Premium","Premium_Outdoor_CCT","Outdoor_CCT")),
    IF('Reported Performance Table'!F1527="Premium","Premium_CCT","Reported_CCT"))))</f>
        <v/>
      </c>
      <c r="K1527" t="str">
        <f>IF('Reported Performance Table'!D1527="","",IF(J1527="LUNA_CCT",VLOOKUP('Reported Performance Table'!D1527,'Master List'!$B$45:$E$143,4,FALSE),"Reported_BUG"))</f>
        <v/>
      </c>
      <c r="L1527" t="str">
        <f>IF('Reported Performance Table'!D1527="","",IF(AND('Reported Performance Table'!$E1527="Yes",OR('Reported Performance Table'!$D1527='Master List'!$B$45,'Reported Performance Table'!$D1527='Master List'!$B$46,'Reported Performance Table'!$D1527='Master List'!$B$47,'Reported Performance Table'!$D1527='Master List'!$B$49,'Reported Performance Table'!$D1527='Master List'!$B$51,'Reported Performance Table'!$D1527='Master List'!$B$115,'Reported Performance Table'!$D1527='Master List'!$B$118,'Reported Performance Table'!$D1527='Master List'!$B$142)),"LUNA_Dimming","Dimming_Capability_and_Range"))</f>
        <v/>
      </c>
    </row>
    <row r="1528" spans="1:12" x14ac:dyDescent="0.25">
      <c r="A1528" s="54">
        <v>1535</v>
      </c>
      <c r="B1528" s="55"/>
      <c r="D1528" s="21" t="e">
        <f>VLOOKUP('Reported Performance Table'!C1528,'Master List'!$B$22:$C$41,2,FALSE)</f>
        <v>#N/A</v>
      </c>
      <c r="E1528" t="e">
        <f>VLOOKUP('Reported Performance Table'!D1528,'Master List'!$B$45:$C$143,2,FALSE)</f>
        <v>#N/A</v>
      </c>
      <c r="F1528" t="e">
        <f>VLOOKUP('Reported Performance Table'!C1528,'Master List'!$B$22:$D$42,3,FALSE)</f>
        <v>#N/A</v>
      </c>
      <c r="G1528" s="100" t="e">
        <f>VLOOKUP('Reported Performance Table'!B1528,'Master List'!$B$11:$D$19,3,FALSE)</f>
        <v>#N/A</v>
      </c>
      <c r="H1528" t="e">
        <f t="shared" si="23"/>
        <v>#N/A</v>
      </c>
      <c r="I1528" t="e">
        <f>IF(VLOOKUP('Reported Performance Table'!D1528,'Master List'!$B$45:$D$143,3,FALSE)="","No",VLOOKUP('Reported Performance Table'!D1528,'Master List'!$B$45:$D$143,3,FALSE))</f>
        <v>#N/A</v>
      </c>
      <c r="J1528" s="178" t="str">
        <f>IF('Reported Performance Table'!D1528="","",
  IF('Reported Performance Table'!E1528="Yes",
   IF('Reported Performance Table'!F1528="Premium","Premium_LUNA_CCT","LUNA_CCT"),
   IF('Reported Performance Table'!B1528="Outdoor Luminaires",
    IF(OR('Reported Performance Table'!D1528="Fuel Pump Canopy Luminaires",'Reported Performance Table'!D1528="Sports Lighting"),
     IF('Reported Performance Table'!F1528="Premium","Premium_Sports_and_Fuel_Pump_CCT", "Sports_and_Fuel_Pump_CCT"),
     IF('Reported Performance Table'!F1528="Premium","Premium_Outdoor_CCT","Outdoor_CCT")),
    IF('Reported Performance Table'!F1528="Premium","Premium_CCT","Reported_CCT"))))</f>
        <v/>
      </c>
      <c r="K1528" t="str">
        <f>IF('Reported Performance Table'!D1528="","",IF(J1528="LUNA_CCT",VLOOKUP('Reported Performance Table'!D1528,'Master List'!$B$45:$E$143,4,FALSE),"Reported_BUG"))</f>
        <v/>
      </c>
      <c r="L1528" t="str">
        <f>IF('Reported Performance Table'!D1528="","",IF(AND('Reported Performance Table'!$E1528="Yes",OR('Reported Performance Table'!$D1528='Master List'!$B$45,'Reported Performance Table'!$D1528='Master List'!$B$46,'Reported Performance Table'!$D1528='Master List'!$B$47,'Reported Performance Table'!$D1528='Master List'!$B$49,'Reported Performance Table'!$D1528='Master List'!$B$51,'Reported Performance Table'!$D1528='Master List'!$B$115,'Reported Performance Table'!$D1528='Master List'!$B$118,'Reported Performance Table'!$D1528='Master List'!$B$142)),"LUNA_Dimming","Dimming_Capability_and_Range"))</f>
        <v/>
      </c>
    </row>
    <row r="1529" spans="1:12" x14ac:dyDescent="0.25">
      <c r="A1529" s="54">
        <v>1536</v>
      </c>
      <c r="B1529" s="55"/>
      <c r="D1529" s="21" t="e">
        <f>VLOOKUP('Reported Performance Table'!C1529,'Master List'!$B$22:$C$41,2,FALSE)</f>
        <v>#N/A</v>
      </c>
      <c r="E1529" t="e">
        <f>VLOOKUP('Reported Performance Table'!D1529,'Master List'!$B$45:$C$143,2,FALSE)</f>
        <v>#N/A</v>
      </c>
      <c r="F1529" t="e">
        <f>VLOOKUP('Reported Performance Table'!C1529,'Master List'!$B$22:$D$42,3,FALSE)</f>
        <v>#N/A</v>
      </c>
      <c r="G1529" s="100" t="e">
        <f>VLOOKUP('Reported Performance Table'!B1529,'Master List'!$B$11:$D$19,3,FALSE)</f>
        <v>#N/A</v>
      </c>
      <c r="H1529" t="e">
        <f t="shared" si="23"/>
        <v>#N/A</v>
      </c>
      <c r="I1529" t="e">
        <f>IF(VLOOKUP('Reported Performance Table'!D1529,'Master List'!$B$45:$D$143,3,FALSE)="","No",VLOOKUP('Reported Performance Table'!D1529,'Master List'!$B$45:$D$143,3,FALSE))</f>
        <v>#N/A</v>
      </c>
      <c r="J1529" s="178" t="str">
        <f>IF('Reported Performance Table'!D1529="","",
  IF('Reported Performance Table'!E1529="Yes",
   IF('Reported Performance Table'!F1529="Premium","Premium_LUNA_CCT","LUNA_CCT"),
   IF('Reported Performance Table'!B1529="Outdoor Luminaires",
    IF(OR('Reported Performance Table'!D1529="Fuel Pump Canopy Luminaires",'Reported Performance Table'!D1529="Sports Lighting"),
     IF('Reported Performance Table'!F1529="Premium","Premium_Sports_and_Fuel_Pump_CCT", "Sports_and_Fuel_Pump_CCT"),
     IF('Reported Performance Table'!F1529="Premium","Premium_Outdoor_CCT","Outdoor_CCT")),
    IF('Reported Performance Table'!F1529="Premium","Premium_CCT","Reported_CCT"))))</f>
        <v/>
      </c>
      <c r="K1529" t="str">
        <f>IF('Reported Performance Table'!D1529="","",IF(J1529="LUNA_CCT",VLOOKUP('Reported Performance Table'!D1529,'Master List'!$B$45:$E$143,4,FALSE),"Reported_BUG"))</f>
        <v/>
      </c>
      <c r="L1529" t="str">
        <f>IF('Reported Performance Table'!D1529="","",IF(AND('Reported Performance Table'!$E1529="Yes",OR('Reported Performance Table'!$D1529='Master List'!$B$45,'Reported Performance Table'!$D1529='Master List'!$B$46,'Reported Performance Table'!$D1529='Master List'!$B$47,'Reported Performance Table'!$D1529='Master List'!$B$49,'Reported Performance Table'!$D1529='Master List'!$B$51,'Reported Performance Table'!$D1529='Master List'!$B$115,'Reported Performance Table'!$D1529='Master List'!$B$118,'Reported Performance Table'!$D1529='Master List'!$B$142)),"LUNA_Dimming","Dimming_Capability_and_Range"))</f>
        <v/>
      </c>
    </row>
    <row r="1530" spans="1:12" x14ac:dyDescent="0.25">
      <c r="A1530" s="54">
        <v>1537</v>
      </c>
      <c r="B1530" s="55"/>
      <c r="D1530" s="21" t="e">
        <f>VLOOKUP('Reported Performance Table'!C1530,'Master List'!$B$22:$C$41,2,FALSE)</f>
        <v>#N/A</v>
      </c>
      <c r="E1530" t="e">
        <f>VLOOKUP('Reported Performance Table'!D1530,'Master List'!$B$45:$C$143,2,FALSE)</f>
        <v>#N/A</v>
      </c>
      <c r="F1530" t="e">
        <f>VLOOKUP('Reported Performance Table'!C1530,'Master List'!$B$22:$D$42,3,FALSE)</f>
        <v>#N/A</v>
      </c>
      <c r="G1530" s="100" t="e">
        <f>VLOOKUP('Reported Performance Table'!B1530,'Master List'!$B$11:$D$19,3,FALSE)</f>
        <v>#N/A</v>
      </c>
      <c r="H1530" t="e">
        <f t="shared" si="23"/>
        <v>#N/A</v>
      </c>
      <c r="I1530" t="e">
        <f>IF(VLOOKUP('Reported Performance Table'!D1530,'Master List'!$B$45:$D$143,3,FALSE)="","No",VLOOKUP('Reported Performance Table'!D1530,'Master List'!$B$45:$D$143,3,FALSE))</f>
        <v>#N/A</v>
      </c>
      <c r="J1530" s="178" t="str">
        <f>IF('Reported Performance Table'!D1530="","",
  IF('Reported Performance Table'!E1530="Yes",
   IF('Reported Performance Table'!F1530="Premium","Premium_LUNA_CCT","LUNA_CCT"),
   IF('Reported Performance Table'!B1530="Outdoor Luminaires",
    IF(OR('Reported Performance Table'!D1530="Fuel Pump Canopy Luminaires",'Reported Performance Table'!D1530="Sports Lighting"),
     IF('Reported Performance Table'!F1530="Premium","Premium_Sports_and_Fuel_Pump_CCT", "Sports_and_Fuel_Pump_CCT"),
     IF('Reported Performance Table'!F1530="Premium","Premium_Outdoor_CCT","Outdoor_CCT")),
    IF('Reported Performance Table'!F1530="Premium","Premium_CCT","Reported_CCT"))))</f>
        <v/>
      </c>
      <c r="K1530" t="str">
        <f>IF('Reported Performance Table'!D1530="","",IF(J1530="LUNA_CCT",VLOOKUP('Reported Performance Table'!D1530,'Master List'!$B$45:$E$143,4,FALSE),"Reported_BUG"))</f>
        <v/>
      </c>
      <c r="L1530" t="str">
        <f>IF('Reported Performance Table'!D1530="","",IF(AND('Reported Performance Table'!$E1530="Yes",OR('Reported Performance Table'!$D1530='Master List'!$B$45,'Reported Performance Table'!$D1530='Master List'!$B$46,'Reported Performance Table'!$D1530='Master List'!$B$47,'Reported Performance Table'!$D1530='Master List'!$B$49,'Reported Performance Table'!$D1530='Master List'!$B$51,'Reported Performance Table'!$D1530='Master List'!$B$115,'Reported Performance Table'!$D1530='Master List'!$B$118,'Reported Performance Table'!$D1530='Master List'!$B$142)),"LUNA_Dimming","Dimming_Capability_and_Range"))</f>
        <v/>
      </c>
    </row>
    <row r="1531" spans="1:12" x14ac:dyDescent="0.25">
      <c r="A1531" s="54">
        <v>1538</v>
      </c>
      <c r="B1531" s="55"/>
      <c r="D1531" s="21" t="e">
        <f>VLOOKUP('Reported Performance Table'!C1531,'Master List'!$B$22:$C$41,2,FALSE)</f>
        <v>#N/A</v>
      </c>
      <c r="E1531" t="e">
        <f>VLOOKUP('Reported Performance Table'!D1531,'Master List'!$B$45:$C$143,2,FALSE)</f>
        <v>#N/A</v>
      </c>
      <c r="F1531" t="e">
        <f>VLOOKUP('Reported Performance Table'!C1531,'Master List'!$B$22:$D$42,3,FALSE)</f>
        <v>#N/A</v>
      </c>
      <c r="G1531" s="100" t="e">
        <f>VLOOKUP('Reported Performance Table'!B1531,'Master List'!$B$11:$D$19,3,FALSE)</f>
        <v>#N/A</v>
      </c>
      <c r="H1531" t="e">
        <f t="shared" si="23"/>
        <v>#N/A</v>
      </c>
      <c r="I1531" t="e">
        <f>IF(VLOOKUP('Reported Performance Table'!D1531,'Master List'!$B$45:$D$143,3,FALSE)="","No",VLOOKUP('Reported Performance Table'!D1531,'Master List'!$B$45:$D$143,3,FALSE))</f>
        <v>#N/A</v>
      </c>
      <c r="J1531" s="178" t="str">
        <f>IF('Reported Performance Table'!D1531="","",
  IF('Reported Performance Table'!E1531="Yes",
   IF('Reported Performance Table'!F1531="Premium","Premium_LUNA_CCT","LUNA_CCT"),
   IF('Reported Performance Table'!B1531="Outdoor Luminaires",
    IF(OR('Reported Performance Table'!D1531="Fuel Pump Canopy Luminaires",'Reported Performance Table'!D1531="Sports Lighting"),
     IF('Reported Performance Table'!F1531="Premium","Premium_Sports_and_Fuel_Pump_CCT", "Sports_and_Fuel_Pump_CCT"),
     IF('Reported Performance Table'!F1531="Premium","Premium_Outdoor_CCT","Outdoor_CCT")),
    IF('Reported Performance Table'!F1531="Premium","Premium_CCT","Reported_CCT"))))</f>
        <v/>
      </c>
      <c r="K1531" t="str">
        <f>IF('Reported Performance Table'!D1531="","",IF(J1531="LUNA_CCT",VLOOKUP('Reported Performance Table'!D1531,'Master List'!$B$45:$E$143,4,FALSE),"Reported_BUG"))</f>
        <v/>
      </c>
      <c r="L1531" t="str">
        <f>IF('Reported Performance Table'!D1531="","",IF(AND('Reported Performance Table'!$E1531="Yes",OR('Reported Performance Table'!$D1531='Master List'!$B$45,'Reported Performance Table'!$D1531='Master List'!$B$46,'Reported Performance Table'!$D1531='Master List'!$B$47,'Reported Performance Table'!$D1531='Master List'!$B$49,'Reported Performance Table'!$D1531='Master List'!$B$51,'Reported Performance Table'!$D1531='Master List'!$B$115,'Reported Performance Table'!$D1531='Master List'!$B$118,'Reported Performance Table'!$D1531='Master List'!$B$142)),"LUNA_Dimming","Dimming_Capability_and_Range"))</f>
        <v/>
      </c>
    </row>
    <row r="1532" spans="1:12" x14ac:dyDescent="0.25">
      <c r="A1532" s="54">
        <v>1539</v>
      </c>
      <c r="B1532" s="55"/>
      <c r="D1532" s="21" t="e">
        <f>VLOOKUP('Reported Performance Table'!C1532,'Master List'!$B$22:$C$41,2,FALSE)</f>
        <v>#N/A</v>
      </c>
      <c r="E1532" t="e">
        <f>VLOOKUP('Reported Performance Table'!D1532,'Master List'!$B$45:$C$143,2,FALSE)</f>
        <v>#N/A</v>
      </c>
      <c r="F1532" t="e">
        <f>VLOOKUP('Reported Performance Table'!C1532,'Master List'!$B$22:$D$42,3,FALSE)</f>
        <v>#N/A</v>
      </c>
      <c r="G1532" s="100" t="e">
        <f>VLOOKUP('Reported Performance Table'!B1532,'Master List'!$B$11:$D$19,3,FALSE)</f>
        <v>#N/A</v>
      </c>
      <c r="H1532" t="e">
        <f t="shared" si="23"/>
        <v>#N/A</v>
      </c>
      <c r="I1532" t="e">
        <f>IF(VLOOKUP('Reported Performance Table'!D1532,'Master List'!$B$45:$D$143,3,FALSE)="","No",VLOOKUP('Reported Performance Table'!D1532,'Master List'!$B$45:$D$143,3,FALSE))</f>
        <v>#N/A</v>
      </c>
      <c r="J1532" s="178" t="str">
        <f>IF('Reported Performance Table'!D1532="","",
  IF('Reported Performance Table'!E1532="Yes",
   IF('Reported Performance Table'!F1532="Premium","Premium_LUNA_CCT","LUNA_CCT"),
   IF('Reported Performance Table'!B1532="Outdoor Luminaires",
    IF(OR('Reported Performance Table'!D1532="Fuel Pump Canopy Luminaires",'Reported Performance Table'!D1532="Sports Lighting"),
     IF('Reported Performance Table'!F1532="Premium","Premium_Sports_and_Fuel_Pump_CCT", "Sports_and_Fuel_Pump_CCT"),
     IF('Reported Performance Table'!F1532="Premium","Premium_Outdoor_CCT","Outdoor_CCT")),
    IF('Reported Performance Table'!F1532="Premium","Premium_CCT","Reported_CCT"))))</f>
        <v/>
      </c>
      <c r="K1532" t="str">
        <f>IF('Reported Performance Table'!D1532="","",IF(J1532="LUNA_CCT",VLOOKUP('Reported Performance Table'!D1532,'Master List'!$B$45:$E$143,4,FALSE),"Reported_BUG"))</f>
        <v/>
      </c>
      <c r="L1532" t="str">
        <f>IF('Reported Performance Table'!D1532="","",IF(AND('Reported Performance Table'!$E1532="Yes",OR('Reported Performance Table'!$D1532='Master List'!$B$45,'Reported Performance Table'!$D1532='Master List'!$B$46,'Reported Performance Table'!$D1532='Master List'!$B$47,'Reported Performance Table'!$D1532='Master List'!$B$49,'Reported Performance Table'!$D1532='Master List'!$B$51,'Reported Performance Table'!$D1532='Master List'!$B$115,'Reported Performance Table'!$D1532='Master List'!$B$118,'Reported Performance Table'!$D1532='Master List'!$B$142)),"LUNA_Dimming","Dimming_Capability_and_Range"))</f>
        <v/>
      </c>
    </row>
    <row r="1533" spans="1:12" x14ac:dyDescent="0.25">
      <c r="A1533" s="54">
        <v>1540</v>
      </c>
      <c r="B1533" s="55"/>
      <c r="D1533" s="21" t="e">
        <f>VLOOKUP('Reported Performance Table'!C1533,'Master List'!$B$22:$C$41,2,FALSE)</f>
        <v>#N/A</v>
      </c>
      <c r="E1533" t="e">
        <f>VLOOKUP('Reported Performance Table'!D1533,'Master List'!$B$45:$C$143,2,FALSE)</f>
        <v>#N/A</v>
      </c>
      <c r="F1533" t="e">
        <f>VLOOKUP('Reported Performance Table'!C1533,'Master List'!$B$22:$D$42,3,FALSE)</f>
        <v>#N/A</v>
      </c>
      <c r="G1533" s="100" t="e">
        <f>VLOOKUP('Reported Performance Table'!B1533,'Master List'!$B$11:$D$19,3,FALSE)</f>
        <v>#N/A</v>
      </c>
      <c r="H1533" t="e">
        <f t="shared" si="23"/>
        <v>#N/A</v>
      </c>
      <c r="I1533" t="e">
        <f>IF(VLOOKUP('Reported Performance Table'!D1533,'Master List'!$B$45:$D$143,3,FALSE)="","No",VLOOKUP('Reported Performance Table'!D1533,'Master List'!$B$45:$D$143,3,FALSE))</f>
        <v>#N/A</v>
      </c>
      <c r="J1533" s="178" t="str">
        <f>IF('Reported Performance Table'!D1533="","",
  IF('Reported Performance Table'!E1533="Yes",
   IF('Reported Performance Table'!F1533="Premium","Premium_LUNA_CCT","LUNA_CCT"),
   IF('Reported Performance Table'!B1533="Outdoor Luminaires",
    IF(OR('Reported Performance Table'!D1533="Fuel Pump Canopy Luminaires",'Reported Performance Table'!D1533="Sports Lighting"),
     IF('Reported Performance Table'!F1533="Premium","Premium_Sports_and_Fuel_Pump_CCT", "Sports_and_Fuel_Pump_CCT"),
     IF('Reported Performance Table'!F1533="Premium","Premium_Outdoor_CCT","Outdoor_CCT")),
    IF('Reported Performance Table'!F1533="Premium","Premium_CCT","Reported_CCT"))))</f>
        <v/>
      </c>
      <c r="K1533" t="str">
        <f>IF('Reported Performance Table'!D1533="","",IF(J1533="LUNA_CCT",VLOOKUP('Reported Performance Table'!D1533,'Master List'!$B$45:$E$143,4,FALSE),"Reported_BUG"))</f>
        <v/>
      </c>
      <c r="L1533" t="str">
        <f>IF('Reported Performance Table'!D1533="","",IF(AND('Reported Performance Table'!$E1533="Yes",OR('Reported Performance Table'!$D1533='Master List'!$B$45,'Reported Performance Table'!$D1533='Master List'!$B$46,'Reported Performance Table'!$D1533='Master List'!$B$47,'Reported Performance Table'!$D1533='Master List'!$B$49,'Reported Performance Table'!$D1533='Master List'!$B$51,'Reported Performance Table'!$D1533='Master List'!$B$115,'Reported Performance Table'!$D1533='Master List'!$B$118,'Reported Performance Table'!$D1533='Master List'!$B$142)),"LUNA_Dimming","Dimming_Capability_and_Range"))</f>
        <v/>
      </c>
    </row>
    <row r="1534" spans="1:12" x14ac:dyDescent="0.25">
      <c r="A1534" s="54">
        <v>1541</v>
      </c>
      <c r="B1534" s="55"/>
      <c r="D1534" s="21" t="e">
        <f>VLOOKUP('Reported Performance Table'!C1534,'Master List'!$B$22:$C$41,2,FALSE)</f>
        <v>#N/A</v>
      </c>
      <c r="E1534" t="e">
        <f>VLOOKUP('Reported Performance Table'!D1534,'Master List'!$B$45:$C$143,2,FALSE)</f>
        <v>#N/A</v>
      </c>
      <c r="F1534" t="e">
        <f>VLOOKUP('Reported Performance Table'!C1534,'Master List'!$B$22:$D$42,3,FALSE)</f>
        <v>#N/A</v>
      </c>
      <c r="G1534" s="100" t="e">
        <f>VLOOKUP('Reported Performance Table'!B1534,'Master List'!$B$11:$D$19,3,FALSE)</f>
        <v>#N/A</v>
      </c>
      <c r="H1534" t="e">
        <f t="shared" si="23"/>
        <v>#N/A</v>
      </c>
      <c r="I1534" t="e">
        <f>IF(VLOOKUP('Reported Performance Table'!D1534,'Master List'!$B$45:$D$143,3,FALSE)="","No",VLOOKUP('Reported Performance Table'!D1534,'Master List'!$B$45:$D$143,3,FALSE))</f>
        <v>#N/A</v>
      </c>
      <c r="J1534" s="178" t="str">
        <f>IF('Reported Performance Table'!D1534="","",
  IF('Reported Performance Table'!E1534="Yes",
   IF('Reported Performance Table'!F1534="Premium","Premium_LUNA_CCT","LUNA_CCT"),
   IF('Reported Performance Table'!B1534="Outdoor Luminaires",
    IF(OR('Reported Performance Table'!D1534="Fuel Pump Canopy Luminaires",'Reported Performance Table'!D1534="Sports Lighting"),
     IF('Reported Performance Table'!F1534="Premium","Premium_Sports_and_Fuel_Pump_CCT", "Sports_and_Fuel_Pump_CCT"),
     IF('Reported Performance Table'!F1534="Premium","Premium_Outdoor_CCT","Outdoor_CCT")),
    IF('Reported Performance Table'!F1534="Premium","Premium_CCT","Reported_CCT"))))</f>
        <v/>
      </c>
      <c r="K1534" t="str">
        <f>IF('Reported Performance Table'!D1534="","",IF(J1534="LUNA_CCT",VLOOKUP('Reported Performance Table'!D1534,'Master List'!$B$45:$E$143,4,FALSE),"Reported_BUG"))</f>
        <v/>
      </c>
      <c r="L1534" t="str">
        <f>IF('Reported Performance Table'!D1534="","",IF(AND('Reported Performance Table'!$E1534="Yes",OR('Reported Performance Table'!$D1534='Master List'!$B$45,'Reported Performance Table'!$D1534='Master List'!$B$46,'Reported Performance Table'!$D1534='Master List'!$B$47,'Reported Performance Table'!$D1534='Master List'!$B$49,'Reported Performance Table'!$D1534='Master List'!$B$51,'Reported Performance Table'!$D1534='Master List'!$B$115,'Reported Performance Table'!$D1534='Master List'!$B$118,'Reported Performance Table'!$D1534='Master List'!$B$142)),"LUNA_Dimming","Dimming_Capability_and_Range"))</f>
        <v/>
      </c>
    </row>
    <row r="1535" spans="1:12" x14ac:dyDescent="0.25">
      <c r="A1535" s="54">
        <v>1542</v>
      </c>
      <c r="B1535" s="55"/>
      <c r="D1535" s="21" t="e">
        <f>VLOOKUP('Reported Performance Table'!C1535,'Master List'!$B$22:$C$41,2,FALSE)</f>
        <v>#N/A</v>
      </c>
      <c r="E1535" t="e">
        <f>VLOOKUP('Reported Performance Table'!D1535,'Master List'!$B$45:$C$143,2,FALSE)</f>
        <v>#N/A</v>
      </c>
      <c r="F1535" t="e">
        <f>VLOOKUP('Reported Performance Table'!C1535,'Master List'!$B$22:$D$42,3,FALSE)</f>
        <v>#N/A</v>
      </c>
      <c r="G1535" s="100" t="e">
        <f>VLOOKUP('Reported Performance Table'!B1535,'Master List'!$B$11:$D$19,3,FALSE)</f>
        <v>#N/A</v>
      </c>
      <c r="H1535" t="e">
        <f t="shared" si="23"/>
        <v>#N/A</v>
      </c>
      <c r="I1535" t="e">
        <f>IF(VLOOKUP('Reported Performance Table'!D1535,'Master List'!$B$45:$D$143,3,FALSE)="","No",VLOOKUP('Reported Performance Table'!D1535,'Master List'!$B$45:$D$143,3,FALSE))</f>
        <v>#N/A</v>
      </c>
      <c r="J1535" s="178" t="str">
        <f>IF('Reported Performance Table'!D1535="","",
  IF('Reported Performance Table'!E1535="Yes",
   IF('Reported Performance Table'!F1535="Premium","Premium_LUNA_CCT","LUNA_CCT"),
   IF('Reported Performance Table'!B1535="Outdoor Luminaires",
    IF(OR('Reported Performance Table'!D1535="Fuel Pump Canopy Luminaires",'Reported Performance Table'!D1535="Sports Lighting"),
     IF('Reported Performance Table'!F1535="Premium","Premium_Sports_and_Fuel_Pump_CCT", "Sports_and_Fuel_Pump_CCT"),
     IF('Reported Performance Table'!F1535="Premium","Premium_Outdoor_CCT","Outdoor_CCT")),
    IF('Reported Performance Table'!F1535="Premium","Premium_CCT","Reported_CCT"))))</f>
        <v/>
      </c>
      <c r="K1535" t="str">
        <f>IF('Reported Performance Table'!D1535="","",IF(J1535="LUNA_CCT",VLOOKUP('Reported Performance Table'!D1535,'Master List'!$B$45:$E$143,4,FALSE),"Reported_BUG"))</f>
        <v/>
      </c>
      <c r="L1535" t="str">
        <f>IF('Reported Performance Table'!D1535="","",IF(AND('Reported Performance Table'!$E1535="Yes",OR('Reported Performance Table'!$D1535='Master List'!$B$45,'Reported Performance Table'!$D1535='Master List'!$B$46,'Reported Performance Table'!$D1535='Master List'!$B$47,'Reported Performance Table'!$D1535='Master List'!$B$49,'Reported Performance Table'!$D1535='Master List'!$B$51,'Reported Performance Table'!$D1535='Master List'!$B$115,'Reported Performance Table'!$D1535='Master List'!$B$118,'Reported Performance Table'!$D1535='Master List'!$B$142)),"LUNA_Dimming","Dimming_Capability_and_Range"))</f>
        <v/>
      </c>
    </row>
    <row r="1536" spans="1:12" x14ac:dyDescent="0.25">
      <c r="A1536" s="54">
        <v>1543</v>
      </c>
      <c r="B1536" s="55"/>
      <c r="D1536" s="21" t="e">
        <f>VLOOKUP('Reported Performance Table'!C1536,'Master List'!$B$22:$C$41,2,FALSE)</f>
        <v>#N/A</v>
      </c>
      <c r="E1536" t="e">
        <f>VLOOKUP('Reported Performance Table'!D1536,'Master List'!$B$45:$C$143,2,FALSE)</f>
        <v>#N/A</v>
      </c>
      <c r="F1536" t="e">
        <f>VLOOKUP('Reported Performance Table'!C1536,'Master List'!$B$22:$D$42,3,FALSE)</f>
        <v>#N/A</v>
      </c>
      <c r="G1536" s="100" t="e">
        <f>VLOOKUP('Reported Performance Table'!B1536,'Master List'!$B$11:$D$19,3,FALSE)</f>
        <v>#N/A</v>
      </c>
      <c r="H1536" t="e">
        <f t="shared" si="23"/>
        <v>#N/A</v>
      </c>
      <c r="I1536" t="e">
        <f>IF(VLOOKUP('Reported Performance Table'!D1536,'Master List'!$B$45:$D$143,3,FALSE)="","No",VLOOKUP('Reported Performance Table'!D1536,'Master List'!$B$45:$D$143,3,FALSE))</f>
        <v>#N/A</v>
      </c>
      <c r="J1536" s="178" t="str">
        <f>IF('Reported Performance Table'!D1536="","",
  IF('Reported Performance Table'!E1536="Yes",
   IF('Reported Performance Table'!F1536="Premium","Premium_LUNA_CCT","LUNA_CCT"),
   IF('Reported Performance Table'!B1536="Outdoor Luminaires",
    IF(OR('Reported Performance Table'!D1536="Fuel Pump Canopy Luminaires",'Reported Performance Table'!D1536="Sports Lighting"),
     IF('Reported Performance Table'!F1536="Premium","Premium_Sports_and_Fuel_Pump_CCT", "Sports_and_Fuel_Pump_CCT"),
     IF('Reported Performance Table'!F1536="Premium","Premium_Outdoor_CCT","Outdoor_CCT")),
    IF('Reported Performance Table'!F1536="Premium","Premium_CCT","Reported_CCT"))))</f>
        <v/>
      </c>
      <c r="K1536" t="str">
        <f>IF('Reported Performance Table'!D1536="","",IF(J1536="LUNA_CCT",VLOOKUP('Reported Performance Table'!D1536,'Master List'!$B$45:$E$143,4,FALSE),"Reported_BUG"))</f>
        <v/>
      </c>
      <c r="L1536" t="str">
        <f>IF('Reported Performance Table'!D1536="","",IF(AND('Reported Performance Table'!$E1536="Yes",OR('Reported Performance Table'!$D1536='Master List'!$B$45,'Reported Performance Table'!$D1536='Master List'!$B$46,'Reported Performance Table'!$D1536='Master List'!$B$47,'Reported Performance Table'!$D1536='Master List'!$B$49,'Reported Performance Table'!$D1536='Master List'!$B$51,'Reported Performance Table'!$D1536='Master List'!$B$115,'Reported Performance Table'!$D1536='Master List'!$B$118,'Reported Performance Table'!$D1536='Master List'!$B$142)),"LUNA_Dimming","Dimming_Capability_and_Range"))</f>
        <v/>
      </c>
    </row>
    <row r="1537" spans="1:12" x14ac:dyDescent="0.25">
      <c r="A1537" s="54">
        <v>1544</v>
      </c>
      <c r="B1537" s="55"/>
      <c r="D1537" s="21" t="e">
        <f>VLOOKUP('Reported Performance Table'!C1537,'Master List'!$B$22:$C$41,2,FALSE)</f>
        <v>#N/A</v>
      </c>
      <c r="E1537" t="e">
        <f>VLOOKUP('Reported Performance Table'!D1537,'Master List'!$B$45:$C$143,2,FALSE)</f>
        <v>#N/A</v>
      </c>
      <c r="F1537" t="e">
        <f>VLOOKUP('Reported Performance Table'!C1537,'Master List'!$B$22:$D$42,3,FALSE)</f>
        <v>#N/A</v>
      </c>
      <c r="G1537" s="100" t="e">
        <f>VLOOKUP('Reported Performance Table'!B1537,'Master List'!$B$11:$D$19,3,FALSE)</f>
        <v>#N/A</v>
      </c>
      <c r="H1537" t="e">
        <f t="shared" si="23"/>
        <v>#N/A</v>
      </c>
      <c r="I1537" t="e">
        <f>IF(VLOOKUP('Reported Performance Table'!D1537,'Master List'!$B$45:$D$143,3,FALSE)="","No",VLOOKUP('Reported Performance Table'!D1537,'Master List'!$B$45:$D$143,3,FALSE))</f>
        <v>#N/A</v>
      </c>
      <c r="J1537" s="178" t="str">
        <f>IF('Reported Performance Table'!D1537="","",
  IF('Reported Performance Table'!E1537="Yes",
   IF('Reported Performance Table'!F1537="Premium","Premium_LUNA_CCT","LUNA_CCT"),
   IF('Reported Performance Table'!B1537="Outdoor Luminaires",
    IF(OR('Reported Performance Table'!D1537="Fuel Pump Canopy Luminaires",'Reported Performance Table'!D1537="Sports Lighting"),
     IF('Reported Performance Table'!F1537="Premium","Premium_Sports_and_Fuel_Pump_CCT", "Sports_and_Fuel_Pump_CCT"),
     IF('Reported Performance Table'!F1537="Premium","Premium_Outdoor_CCT","Outdoor_CCT")),
    IF('Reported Performance Table'!F1537="Premium","Premium_CCT","Reported_CCT"))))</f>
        <v/>
      </c>
      <c r="K1537" t="str">
        <f>IF('Reported Performance Table'!D1537="","",IF(J1537="LUNA_CCT",VLOOKUP('Reported Performance Table'!D1537,'Master List'!$B$45:$E$143,4,FALSE),"Reported_BUG"))</f>
        <v/>
      </c>
      <c r="L1537" t="str">
        <f>IF('Reported Performance Table'!D1537="","",IF(AND('Reported Performance Table'!$E1537="Yes",OR('Reported Performance Table'!$D1537='Master List'!$B$45,'Reported Performance Table'!$D1537='Master List'!$B$46,'Reported Performance Table'!$D1537='Master List'!$B$47,'Reported Performance Table'!$D1537='Master List'!$B$49,'Reported Performance Table'!$D1537='Master List'!$B$51,'Reported Performance Table'!$D1537='Master List'!$B$115,'Reported Performance Table'!$D1537='Master List'!$B$118,'Reported Performance Table'!$D1537='Master List'!$B$142)),"LUNA_Dimming","Dimming_Capability_and_Range"))</f>
        <v/>
      </c>
    </row>
    <row r="1538" spans="1:12" x14ac:dyDescent="0.25">
      <c r="A1538" s="54">
        <v>1545</v>
      </c>
      <c r="B1538" s="55"/>
      <c r="D1538" s="21" t="e">
        <f>VLOOKUP('Reported Performance Table'!C1538,'Master List'!$B$22:$C$41,2,FALSE)</f>
        <v>#N/A</v>
      </c>
      <c r="E1538" t="e">
        <f>VLOOKUP('Reported Performance Table'!D1538,'Master List'!$B$45:$C$143,2,FALSE)</f>
        <v>#N/A</v>
      </c>
      <c r="F1538" t="e">
        <f>VLOOKUP('Reported Performance Table'!C1538,'Master List'!$B$22:$D$42,3,FALSE)</f>
        <v>#N/A</v>
      </c>
      <c r="G1538" s="100" t="e">
        <f>VLOOKUP('Reported Performance Table'!B1538,'Master List'!$B$11:$D$19,3,FALSE)</f>
        <v>#N/A</v>
      </c>
      <c r="H1538" t="e">
        <f t="shared" si="23"/>
        <v>#N/A</v>
      </c>
      <c r="I1538" t="e">
        <f>IF(VLOOKUP('Reported Performance Table'!D1538,'Master List'!$B$45:$D$143,3,FALSE)="","No",VLOOKUP('Reported Performance Table'!D1538,'Master List'!$B$45:$D$143,3,FALSE))</f>
        <v>#N/A</v>
      </c>
      <c r="J1538" s="178" t="str">
        <f>IF('Reported Performance Table'!D1538="","",
  IF('Reported Performance Table'!E1538="Yes",
   IF('Reported Performance Table'!F1538="Premium","Premium_LUNA_CCT","LUNA_CCT"),
   IF('Reported Performance Table'!B1538="Outdoor Luminaires",
    IF(OR('Reported Performance Table'!D1538="Fuel Pump Canopy Luminaires",'Reported Performance Table'!D1538="Sports Lighting"),
     IF('Reported Performance Table'!F1538="Premium","Premium_Sports_and_Fuel_Pump_CCT", "Sports_and_Fuel_Pump_CCT"),
     IF('Reported Performance Table'!F1538="Premium","Premium_Outdoor_CCT","Outdoor_CCT")),
    IF('Reported Performance Table'!F1538="Premium","Premium_CCT","Reported_CCT"))))</f>
        <v/>
      </c>
      <c r="K1538" t="str">
        <f>IF('Reported Performance Table'!D1538="","",IF(J1538="LUNA_CCT",VLOOKUP('Reported Performance Table'!D1538,'Master List'!$B$45:$E$143,4,FALSE),"Reported_BUG"))</f>
        <v/>
      </c>
      <c r="L1538" t="str">
        <f>IF('Reported Performance Table'!D1538="","",IF(AND('Reported Performance Table'!$E1538="Yes",OR('Reported Performance Table'!$D1538='Master List'!$B$45,'Reported Performance Table'!$D1538='Master List'!$B$46,'Reported Performance Table'!$D1538='Master List'!$B$47,'Reported Performance Table'!$D1538='Master List'!$B$49,'Reported Performance Table'!$D1538='Master List'!$B$51,'Reported Performance Table'!$D1538='Master List'!$B$115,'Reported Performance Table'!$D1538='Master List'!$B$118,'Reported Performance Table'!$D1538='Master List'!$B$142)),"LUNA_Dimming","Dimming_Capability_and_Range"))</f>
        <v/>
      </c>
    </row>
    <row r="1539" spans="1:12" x14ac:dyDescent="0.25">
      <c r="A1539" s="54">
        <v>1546</v>
      </c>
      <c r="B1539" s="55"/>
      <c r="D1539" s="21" t="e">
        <f>VLOOKUP('Reported Performance Table'!C1539,'Master List'!$B$22:$C$41,2,FALSE)</f>
        <v>#N/A</v>
      </c>
      <c r="E1539" t="e">
        <f>VLOOKUP('Reported Performance Table'!D1539,'Master List'!$B$45:$C$143,2,FALSE)</f>
        <v>#N/A</v>
      </c>
      <c r="F1539" t="e">
        <f>VLOOKUP('Reported Performance Table'!C1539,'Master List'!$B$22:$D$42,3,FALSE)</f>
        <v>#N/A</v>
      </c>
      <c r="G1539" s="100" t="e">
        <f>VLOOKUP('Reported Performance Table'!B1539,'Master List'!$B$11:$D$19,3,FALSE)</f>
        <v>#N/A</v>
      </c>
      <c r="H1539" t="e">
        <f t="shared" si="23"/>
        <v>#N/A</v>
      </c>
      <c r="I1539" t="e">
        <f>IF(VLOOKUP('Reported Performance Table'!D1539,'Master List'!$B$45:$D$143,3,FALSE)="","No",VLOOKUP('Reported Performance Table'!D1539,'Master List'!$B$45:$D$143,3,FALSE))</f>
        <v>#N/A</v>
      </c>
      <c r="J1539" s="178" t="str">
        <f>IF('Reported Performance Table'!D1539="","",
  IF('Reported Performance Table'!E1539="Yes",
   IF('Reported Performance Table'!F1539="Premium","Premium_LUNA_CCT","LUNA_CCT"),
   IF('Reported Performance Table'!B1539="Outdoor Luminaires",
    IF(OR('Reported Performance Table'!D1539="Fuel Pump Canopy Luminaires",'Reported Performance Table'!D1539="Sports Lighting"),
     IF('Reported Performance Table'!F1539="Premium","Premium_Sports_and_Fuel_Pump_CCT", "Sports_and_Fuel_Pump_CCT"),
     IF('Reported Performance Table'!F1539="Premium","Premium_Outdoor_CCT","Outdoor_CCT")),
    IF('Reported Performance Table'!F1539="Premium","Premium_CCT","Reported_CCT"))))</f>
        <v/>
      </c>
      <c r="K1539" t="str">
        <f>IF('Reported Performance Table'!D1539="","",IF(J1539="LUNA_CCT",VLOOKUP('Reported Performance Table'!D1539,'Master List'!$B$45:$E$143,4,FALSE),"Reported_BUG"))</f>
        <v/>
      </c>
      <c r="L1539" t="str">
        <f>IF('Reported Performance Table'!D1539="","",IF(AND('Reported Performance Table'!$E1539="Yes",OR('Reported Performance Table'!$D1539='Master List'!$B$45,'Reported Performance Table'!$D1539='Master List'!$B$46,'Reported Performance Table'!$D1539='Master List'!$B$47,'Reported Performance Table'!$D1539='Master List'!$B$49,'Reported Performance Table'!$D1539='Master List'!$B$51,'Reported Performance Table'!$D1539='Master List'!$B$115,'Reported Performance Table'!$D1539='Master List'!$B$118,'Reported Performance Table'!$D1539='Master List'!$B$142)),"LUNA_Dimming","Dimming_Capability_and_Range"))</f>
        <v/>
      </c>
    </row>
    <row r="1540" spans="1:12" x14ac:dyDescent="0.25">
      <c r="A1540" s="54">
        <v>1547</v>
      </c>
      <c r="B1540" s="55"/>
      <c r="D1540" s="21" t="e">
        <f>VLOOKUP('Reported Performance Table'!C1540,'Master List'!$B$22:$C$41,2,FALSE)</f>
        <v>#N/A</v>
      </c>
      <c r="E1540" t="e">
        <f>VLOOKUP('Reported Performance Table'!D1540,'Master List'!$B$45:$C$143,2,FALSE)</f>
        <v>#N/A</v>
      </c>
      <c r="F1540" t="e">
        <f>VLOOKUP('Reported Performance Table'!C1540,'Master List'!$B$22:$D$42,3,FALSE)</f>
        <v>#N/A</v>
      </c>
      <c r="G1540" s="100" t="e">
        <f>VLOOKUP('Reported Performance Table'!B1540,'Master List'!$B$11:$D$19,3,FALSE)</f>
        <v>#N/A</v>
      </c>
      <c r="H1540" t="e">
        <f t="shared" si="23"/>
        <v>#N/A</v>
      </c>
      <c r="I1540" t="e">
        <f>IF(VLOOKUP('Reported Performance Table'!D1540,'Master List'!$B$45:$D$143,3,FALSE)="","No",VLOOKUP('Reported Performance Table'!D1540,'Master List'!$B$45:$D$143,3,FALSE))</f>
        <v>#N/A</v>
      </c>
      <c r="J1540" s="178" t="str">
        <f>IF('Reported Performance Table'!D1540="","",
  IF('Reported Performance Table'!E1540="Yes",
   IF('Reported Performance Table'!F1540="Premium","Premium_LUNA_CCT","LUNA_CCT"),
   IF('Reported Performance Table'!B1540="Outdoor Luminaires",
    IF(OR('Reported Performance Table'!D1540="Fuel Pump Canopy Luminaires",'Reported Performance Table'!D1540="Sports Lighting"),
     IF('Reported Performance Table'!F1540="Premium","Premium_Sports_and_Fuel_Pump_CCT", "Sports_and_Fuel_Pump_CCT"),
     IF('Reported Performance Table'!F1540="Premium","Premium_Outdoor_CCT","Outdoor_CCT")),
    IF('Reported Performance Table'!F1540="Premium","Premium_CCT","Reported_CCT"))))</f>
        <v/>
      </c>
      <c r="K1540" t="str">
        <f>IF('Reported Performance Table'!D1540="","",IF(J1540="LUNA_CCT",VLOOKUP('Reported Performance Table'!D1540,'Master List'!$B$45:$E$143,4,FALSE),"Reported_BUG"))</f>
        <v/>
      </c>
      <c r="L1540" t="str">
        <f>IF('Reported Performance Table'!D1540="","",IF(AND('Reported Performance Table'!$E1540="Yes",OR('Reported Performance Table'!$D1540='Master List'!$B$45,'Reported Performance Table'!$D1540='Master List'!$B$46,'Reported Performance Table'!$D1540='Master List'!$B$47,'Reported Performance Table'!$D1540='Master List'!$B$49,'Reported Performance Table'!$D1540='Master List'!$B$51,'Reported Performance Table'!$D1540='Master List'!$B$115,'Reported Performance Table'!$D1540='Master List'!$B$118,'Reported Performance Table'!$D1540='Master List'!$B$142)),"LUNA_Dimming","Dimming_Capability_and_Range"))</f>
        <v/>
      </c>
    </row>
    <row r="1541" spans="1:12" x14ac:dyDescent="0.25">
      <c r="A1541" s="54">
        <v>1548</v>
      </c>
      <c r="B1541" s="55"/>
      <c r="D1541" s="21" t="e">
        <f>VLOOKUP('Reported Performance Table'!C1541,'Master List'!$B$22:$C$41,2,FALSE)</f>
        <v>#N/A</v>
      </c>
      <c r="E1541" t="e">
        <f>VLOOKUP('Reported Performance Table'!D1541,'Master List'!$B$45:$C$143,2,FALSE)</f>
        <v>#N/A</v>
      </c>
      <c r="F1541" t="e">
        <f>VLOOKUP('Reported Performance Table'!C1541,'Master List'!$B$22:$D$42,3,FALSE)</f>
        <v>#N/A</v>
      </c>
      <c r="G1541" s="100" t="e">
        <f>VLOOKUP('Reported Performance Table'!B1541,'Master List'!$B$11:$D$19,3,FALSE)</f>
        <v>#N/A</v>
      </c>
      <c r="H1541" t="e">
        <f t="shared" si="23"/>
        <v>#N/A</v>
      </c>
      <c r="I1541" t="e">
        <f>IF(VLOOKUP('Reported Performance Table'!D1541,'Master List'!$B$45:$D$143,3,FALSE)="","No",VLOOKUP('Reported Performance Table'!D1541,'Master List'!$B$45:$D$143,3,FALSE))</f>
        <v>#N/A</v>
      </c>
      <c r="J1541" s="178" t="str">
        <f>IF('Reported Performance Table'!D1541="","",
  IF('Reported Performance Table'!E1541="Yes",
   IF('Reported Performance Table'!F1541="Premium","Premium_LUNA_CCT","LUNA_CCT"),
   IF('Reported Performance Table'!B1541="Outdoor Luminaires",
    IF(OR('Reported Performance Table'!D1541="Fuel Pump Canopy Luminaires",'Reported Performance Table'!D1541="Sports Lighting"),
     IF('Reported Performance Table'!F1541="Premium","Premium_Sports_and_Fuel_Pump_CCT", "Sports_and_Fuel_Pump_CCT"),
     IF('Reported Performance Table'!F1541="Premium","Premium_Outdoor_CCT","Outdoor_CCT")),
    IF('Reported Performance Table'!F1541="Premium","Premium_CCT","Reported_CCT"))))</f>
        <v/>
      </c>
      <c r="K1541" t="str">
        <f>IF('Reported Performance Table'!D1541="","",IF(J1541="LUNA_CCT",VLOOKUP('Reported Performance Table'!D1541,'Master List'!$B$45:$E$143,4,FALSE),"Reported_BUG"))</f>
        <v/>
      </c>
      <c r="L1541" t="str">
        <f>IF('Reported Performance Table'!D1541="","",IF(AND('Reported Performance Table'!$E1541="Yes",OR('Reported Performance Table'!$D1541='Master List'!$B$45,'Reported Performance Table'!$D1541='Master List'!$B$46,'Reported Performance Table'!$D1541='Master List'!$B$47,'Reported Performance Table'!$D1541='Master List'!$B$49,'Reported Performance Table'!$D1541='Master List'!$B$51,'Reported Performance Table'!$D1541='Master List'!$B$115,'Reported Performance Table'!$D1541='Master List'!$B$118,'Reported Performance Table'!$D1541='Master List'!$B$142)),"LUNA_Dimming","Dimming_Capability_and_Range"))</f>
        <v/>
      </c>
    </row>
    <row r="1542" spans="1:12" x14ac:dyDescent="0.25">
      <c r="A1542" s="54">
        <v>1549</v>
      </c>
      <c r="B1542" s="55"/>
      <c r="D1542" s="21" t="e">
        <f>VLOOKUP('Reported Performance Table'!C1542,'Master List'!$B$22:$C$41,2,FALSE)</f>
        <v>#N/A</v>
      </c>
      <c r="E1542" t="e">
        <f>VLOOKUP('Reported Performance Table'!D1542,'Master List'!$B$45:$C$143,2,FALSE)</f>
        <v>#N/A</v>
      </c>
      <c r="F1542" t="e">
        <f>VLOOKUP('Reported Performance Table'!C1542,'Master List'!$B$22:$D$42,3,FALSE)</f>
        <v>#N/A</v>
      </c>
      <c r="G1542" s="100" t="e">
        <f>VLOOKUP('Reported Performance Table'!B1542,'Master List'!$B$11:$D$19,3,FALSE)</f>
        <v>#N/A</v>
      </c>
      <c r="H1542" t="e">
        <f t="shared" si="23"/>
        <v>#N/A</v>
      </c>
      <c r="I1542" t="e">
        <f>IF(VLOOKUP('Reported Performance Table'!D1542,'Master List'!$B$45:$D$143,3,FALSE)="","No",VLOOKUP('Reported Performance Table'!D1542,'Master List'!$B$45:$D$143,3,FALSE))</f>
        <v>#N/A</v>
      </c>
      <c r="J1542" s="178" t="str">
        <f>IF('Reported Performance Table'!D1542="","",
  IF('Reported Performance Table'!E1542="Yes",
   IF('Reported Performance Table'!F1542="Premium","Premium_LUNA_CCT","LUNA_CCT"),
   IF('Reported Performance Table'!B1542="Outdoor Luminaires",
    IF(OR('Reported Performance Table'!D1542="Fuel Pump Canopy Luminaires",'Reported Performance Table'!D1542="Sports Lighting"),
     IF('Reported Performance Table'!F1542="Premium","Premium_Sports_and_Fuel_Pump_CCT", "Sports_and_Fuel_Pump_CCT"),
     IF('Reported Performance Table'!F1542="Premium","Premium_Outdoor_CCT","Outdoor_CCT")),
    IF('Reported Performance Table'!F1542="Premium","Premium_CCT","Reported_CCT"))))</f>
        <v/>
      </c>
      <c r="K1542" t="str">
        <f>IF('Reported Performance Table'!D1542="","",IF(J1542="LUNA_CCT",VLOOKUP('Reported Performance Table'!D1542,'Master List'!$B$45:$E$143,4,FALSE),"Reported_BUG"))</f>
        <v/>
      </c>
      <c r="L1542" t="str">
        <f>IF('Reported Performance Table'!D1542="","",IF(AND('Reported Performance Table'!$E1542="Yes",OR('Reported Performance Table'!$D1542='Master List'!$B$45,'Reported Performance Table'!$D1542='Master List'!$B$46,'Reported Performance Table'!$D1542='Master List'!$B$47,'Reported Performance Table'!$D1542='Master List'!$B$49,'Reported Performance Table'!$D1542='Master List'!$B$51,'Reported Performance Table'!$D1542='Master List'!$B$115,'Reported Performance Table'!$D1542='Master List'!$B$118,'Reported Performance Table'!$D1542='Master List'!$B$142)),"LUNA_Dimming","Dimming_Capability_and_Range"))</f>
        <v/>
      </c>
    </row>
    <row r="1543" spans="1:12" x14ac:dyDescent="0.25">
      <c r="A1543" s="54">
        <v>1550</v>
      </c>
      <c r="B1543" s="55"/>
      <c r="D1543" s="21" t="e">
        <f>VLOOKUP('Reported Performance Table'!C1543,'Master List'!$B$22:$C$41,2,FALSE)</f>
        <v>#N/A</v>
      </c>
      <c r="E1543" t="e">
        <f>VLOOKUP('Reported Performance Table'!D1543,'Master List'!$B$45:$C$143,2,FALSE)</f>
        <v>#N/A</v>
      </c>
      <c r="F1543" t="e">
        <f>VLOOKUP('Reported Performance Table'!C1543,'Master List'!$B$22:$D$42,3,FALSE)</f>
        <v>#N/A</v>
      </c>
      <c r="G1543" s="100" t="e">
        <f>VLOOKUP('Reported Performance Table'!B1543,'Master List'!$B$11:$D$19,3,FALSE)</f>
        <v>#N/A</v>
      </c>
      <c r="H1543" t="e">
        <f t="shared" si="23"/>
        <v>#N/A</v>
      </c>
      <c r="I1543" t="e">
        <f>IF(VLOOKUP('Reported Performance Table'!D1543,'Master List'!$B$45:$D$143,3,FALSE)="","No",VLOOKUP('Reported Performance Table'!D1543,'Master List'!$B$45:$D$143,3,FALSE))</f>
        <v>#N/A</v>
      </c>
      <c r="J1543" s="178" t="str">
        <f>IF('Reported Performance Table'!D1543="","",
  IF('Reported Performance Table'!E1543="Yes",
   IF('Reported Performance Table'!F1543="Premium","Premium_LUNA_CCT","LUNA_CCT"),
   IF('Reported Performance Table'!B1543="Outdoor Luminaires",
    IF(OR('Reported Performance Table'!D1543="Fuel Pump Canopy Luminaires",'Reported Performance Table'!D1543="Sports Lighting"),
     IF('Reported Performance Table'!F1543="Premium","Premium_Sports_and_Fuel_Pump_CCT", "Sports_and_Fuel_Pump_CCT"),
     IF('Reported Performance Table'!F1543="Premium","Premium_Outdoor_CCT","Outdoor_CCT")),
    IF('Reported Performance Table'!F1543="Premium","Premium_CCT","Reported_CCT"))))</f>
        <v/>
      </c>
      <c r="K1543" t="str">
        <f>IF('Reported Performance Table'!D1543="","",IF(J1543="LUNA_CCT",VLOOKUP('Reported Performance Table'!D1543,'Master List'!$B$45:$E$143,4,FALSE),"Reported_BUG"))</f>
        <v/>
      </c>
      <c r="L1543" t="str">
        <f>IF('Reported Performance Table'!D1543="","",IF(AND('Reported Performance Table'!$E1543="Yes",OR('Reported Performance Table'!$D1543='Master List'!$B$45,'Reported Performance Table'!$D1543='Master List'!$B$46,'Reported Performance Table'!$D1543='Master List'!$B$47,'Reported Performance Table'!$D1543='Master List'!$B$49,'Reported Performance Table'!$D1543='Master List'!$B$51,'Reported Performance Table'!$D1543='Master List'!$B$115,'Reported Performance Table'!$D1543='Master List'!$B$118,'Reported Performance Table'!$D1543='Master List'!$B$142)),"LUNA_Dimming","Dimming_Capability_and_Range"))</f>
        <v/>
      </c>
    </row>
    <row r="1544" spans="1:12" x14ac:dyDescent="0.25">
      <c r="A1544" s="54">
        <v>1551</v>
      </c>
      <c r="B1544" s="55"/>
      <c r="D1544" s="21" t="e">
        <f>VLOOKUP('Reported Performance Table'!C1544,'Master List'!$B$22:$C$41,2,FALSE)</f>
        <v>#N/A</v>
      </c>
      <c r="E1544" t="e">
        <f>VLOOKUP('Reported Performance Table'!D1544,'Master List'!$B$45:$C$143,2,FALSE)</f>
        <v>#N/A</v>
      </c>
      <c r="F1544" t="e">
        <f>VLOOKUP('Reported Performance Table'!C1544,'Master List'!$B$22:$D$42,3,FALSE)</f>
        <v>#N/A</v>
      </c>
      <c r="G1544" s="100" t="e">
        <f>VLOOKUP('Reported Performance Table'!B1544,'Master List'!$B$11:$D$19,3,FALSE)</f>
        <v>#N/A</v>
      </c>
      <c r="H1544" t="e">
        <f t="shared" si="23"/>
        <v>#N/A</v>
      </c>
      <c r="I1544" t="e">
        <f>IF(VLOOKUP('Reported Performance Table'!D1544,'Master List'!$B$45:$D$143,3,FALSE)="","No",VLOOKUP('Reported Performance Table'!D1544,'Master List'!$B$45:$D$143,3,FALSE))</f>
        <v>#N/A</v>
      </c>
      <c r="J1544" s="178" t="str">
        <f>IF('Reported Performance Table'!D1544="","",
  IF('Reported Performance Table'!E1544="Yes",
   IF('Reported Performance Table'!F1544="Premium","Premium_LUNA_CCT","LUNA_CCT"),
   IF('Reported Performance Table'!B1544="Outdoor Luminaires",
    IF(OR('Reported Performance Table'!D1544="Fuel Pump Canopy Luminaires",'Reported Performance Table'!D1544="Sports Lighting"),
     IF('Reported Performance Table'!F1544="Premium","Premium_Sports_and_Fuel_Pump_CCT", "Sports_and_Fuel_Pump_CCT"),
     IF('Reported Performance Table'!F1544="Premium","Premium_Outdoor_CCT","Outdoor_CCT")),
    IF('Reported Performance Table'!F1544="Premium","Premium_CCT","Reported_CCT"))))</f>
        <v/>
      </c>
      <c r="K1544" t="str">
        <f>IF('Reported Performance Table'!D1544="","",IF(J1544="LUNA_CCT",VLOOKUP('Reported Performance Table'!D1544,'Master List'!$B$45:$E$143,4,FALSE),"Reported_BUG"))</f>
        <v/>
      </c>
      <c r="L1544" t="str">
        <f>IF('Reported Performance Table'!D1544="","",IF(AND('Reported Performance Table'!$E1544="Yes",OR('Reported Performance Table'!$D1544='Master List'!$B$45,'Reported Performance Table'!$D1544='Master List'!$B$46,'Reported Performance Table'!$D1544='Master List'!$B$47,'Reported Performance Table'!$D1544='Master List'!$B$49,'Reported Performance Table'!$D1544='Master List'!$B$51,'Reported Performance Table'!$D1544='Master List'!$B$115,'Reported Performance Table'!$D1544='Master List'!$B$118,'Reported Performance Table'!$D1544='Master List'!$B$142)),"LUNA_Dimming","Dimming_Capability_and_Range"))</f>
        <v/>
      </c>
    </row>
    <row r="1545" spans="1:12" x14ac:dyDescent="0.25">
      <c r="A1545" s="54">
        <v>1552</v>
      </c>
      <c r="B1545" s="55"/>
      <c r="D1545" s="21" t="e">
        <f>VLOOKUP('Reported Performance Table'!C1545,'Master List'!$B$22:$C$41,2,FALSE)</f>
        <v>#N/A</v>
      </c>
      <c r="E1545" t="e">
        <f>VLOOKUP('Reported Performance Table'!D1545,'Master List'!$B$45:$C$143,2,FALSE)</f>
        <v>#N/A</v>
      </c>
      <c r="F1545" t="e">
        <f>VLOOKUP('Reported Performance Table'!C1545,'Master List'!$B$22:$D$42,3,FALSE)</f>
        <v>#N/A</v>
      </c>
      <c r="G1545" s="100" t="e">
        <f>VLOOKUP('Reported Performance Table'!B1545,'Master List'!$B$11:$D$19,3,FALSE)</f>
        <v>#N/A</v>
      </c>
      <c r="H1545" t="e">
        <f t="shared" si="23"/>
        <v>#N/A</v>
      </c>
      <c r="I1545" t="e">
        <f>IF(VLOOKUP('Reported Performance Table'!D1545,'Master List'!$B$45:$D$143,3,FALSE)="","No",VLOOKUP('Reported Performance Table'!D1545,'Master List'!$B$45:$D$143,3,FALSE))</f>
        <v>#N/A</v>
      </c>
      <c r="J1545" s="178" t="str">
        <f>IF('Reported Performance Table'!D1545="","",
  IF('Reported Performance Table'!E1545="Yes",
   IF('Reported Performance Table'!F1545="Premium","Premium_LUNA_CCT","LUNA_CCT"),
   IF('Reported Performance Table'!B1545="Outdoor Luminaires",
    IF(OR('Reported Performance Table'!D1545="Fuel Pump Canopy Luminaires",'Reported Performance Table'!D1545="Sports Lighting"),
     IF('Reported Performance Table'!F1545="Premium","Premium_Sports_and_Fuel_Pump_CCT", "Sports_and_Fuel_Pump_CCT"),
     IF('Reported Performance Table'!F1545="Premium","Premium_Outdoor_CCT","Outdoor_CCT")),
    IF('Reported Performance Table'!F1545="Premium","Premium_CCT","Reported_CCT"))))</f>
        <v/>
      </c>
      <c r="K1545" t="str">
        <f>IF('Reported Performance Table'!D1545="","",IF(J1545="LUNA_CCT",VLOOKUP('Reported Performance Table'!D1545,'Master List'!$B$45:$E$143,4,FALSE),"Reported_BUG"))</f>
        <v/>
      </c>
      <c r="L1545" t="str">
        <f>IF('Reported Performance Table'!D1545="","",IF(AND('Reported Performance Table'!$E1545="Yes",OR('Reported Performance Table'!$D1545='Master List'!$B$45,'Reported Performance Table'!$D1545='Master List'!$B$46,'Reported Performance Table'!$D1545='Master List'!$B$47,'Reported Performance Table'!$D1545='Master List'!$B$49,'Reported Performance Table'!$D1545='Master List'!$B$51,'Reported Performance Table'!$D1545='Master List'!$B$115,'Reported Performance Table'!$D1545='Master List'!$B$118,'Reported Performance Table'!$D1545='Master List'!$B$142)),"LUNA_Dimming","Dimming_Capability_and_Range"))</f>
        <v/>
      </c>
    </row>
    <row r="1546" spans="1:12" x14ac:dyDescent="0.25">
      <c r="A1546" s="54">
        <v>1553</v>
      </c>
      <c r="B1546" s="55"/>
      <c r="D1546" s="21" t="e">
        <f>VLOOKUP('Reported Performance Table'!C1546,'Master List'!$B$22:$C$41,2,FALSE)</f>
        <v>#N/A</v>
      </c>
      <c r="E1546" t="e">
        <f>VLOOKUP('Reported Performance Table'!D1546,'Master List'!$B$45:$C$143,2,FALSE)</f>
        <v>#N/A</v>
      </c>
      <c r="F1546" t="e">
        <f>VLOOKUP('Reported Performance Table'!C1546,'Master List'!$B$22:$D$42,3,FALSE)</f>
        <v>#N/A</v>
      </c>
      <c r="G1546" s="100" t="e">
        <f>VLOOKUP('Reported Performance Table'!B1546,'Master List'!$B$11:$D$19,3,FALSE)</f>
        <v>#N/A</v>
      </c>
      <c r="H1546" t="e">
        <f t="shared" si="23"/>
        <v>#N/A</v>
      </c>
      <c r="I1546" t="e">
        <f>IF(VLOOKUP('Reported Performance Table'!D1546,'Master List'!$B$45:$D$143,3,FALSE)="","No",VLOOKUP('Reported Performance Table'!D1546,'Master List'!$B$45:$D$143,3,FALSE))</f>
        <v>#N/A</v>
      </c>
      <c r="J1546" s="178" t="str">
        <f>IF('Reported Performance Table'!D1546="","",
  IF('Reported Performance Table'!E1546="Yes",
   IF('Reported Performance Table'!F1546="Premium","Premium_LUNA_CCT","LUNA_CCT"),
   IF('Reported Performance Table'!B1546="Outdoor Luminaires",
    IF(OR('Reported Performance Table'!D1546="Fuel Pump Canopy Luminaires",'Reported Performance Table'!D1546="Sports Lighting"),
     IF('Reported Performance Table'!F1546="Premium","Premium_Sports_and_Fuel_Pump_CCT", "Sports_and_Fuel_Pump_CCT"),
     IF('Reported Performance Table'!F1546="Premium","Premium_Outdoor_CCT","Outdoor_CCT")),
    IF('Reported Performance Table'!F1546="Premium","Premium_CCT","Reported_CCT"))))</f>
        <v/>
      </c>
      <c r="K1546" t="str">
        <f>IF('Reported Performance Table'!D1546="","",IF(J1546="LUNA_CCT",VLOOKUP('Reported Performance Table'!D1546,'Master List'!$B$45:$E$143,4,FALSE),"Reported_BUG"))</f>
        <v/>
      </c>
      <c r="L1546" t="str">
        <f>IF('Reported Performance Table'!D1546="","",IF(AND('Reported Performance Table'!$E1546="Yes",OR('Reported Performance Table'!$D1546='Master List'!$B$45,'Reported Performance Table'!$D1546='Master List'!$B$46,'Reported Performance Table'!$D1546='Master List'!$B$47,'Reported Performance Table'!$D1546='Master List'!$B$49,'Reported Performance Table'!$D1546='Master List'!$B$51,'Reported Performance Table'!$D1546='Master List'!$B$115,'Reported Performance Table'!$D1546='Master List'!$B$118,'Reported Performance Table'!$D1546='Master List'!$B$142)),"LUNA_Dimming","Dimming_Capability_and_Range"))</f>
        <v/>
      </c>
    </row>
    <row r="1547" spans="1:12" x14ac:dyDescent="0.25">
      <c r="A1547" s="54">
        <v>1554</v>
      </c>
      <c r="B1547" s="55"/>
      <c r="D1547" s="21" t="e">
        <f>VLOOKUP('Reported Performance Table'!C1547,'Master List'!$B$22:$C$41,2,FALSE)</f>
        <v>#N/A</v>
      </c>
      <c r="E1547" t="e">
        <f>VLOOKUP('Reported Performance Table'!D1547,'Master List'!$B$45:$C$143,2,FALSE)</f>
        <v>#N/A</v>
      </c>
      <c r="F1547" t="e">
        <f>VLOOKUP('Reported Performance Table'!C1547,'Master List'!$B$22:$D$42,3,FALSE)</f>
        <v>#N/A</v>
      </c>
      <c r="G1547" s="100" t="e">
        <f>VLOOKUP('Reported Performance Table'!B1547,'Master List'!$B$11:$D$19,3,FALSE)</f>
        <v>#N/A</v>
      </c>
      <c r="H1547" t="e">
        <f t="shared" ref="H1547:H1610" si="24">CONCATENATE(F1547,G1547)</f>
        <v>#N/A</v>
      </c>
      <c r="I1547" t="e">
        <f>IF(VLOOKUP('Reported Performance Table'!D1547,'Master List'!$B$45:$D$143,3,FALSE)="","No",VLOOKUP('Reported Performance Table'!D1547,'Master List'!$B$45:$D$143,3,FALSE))</f>
        <v>#N/A</v>
      </c>
      <c r="J1547" s="178" t="str">
        <f>IF('Reported Performance Table'!D1547="","",
  IF('Reported Performance Table'!E1547="Yes",
   IF('Reported Performance Table'!F1547="Premium","Premium_LUNA_CCT","LUNA_CCT"),
   IF('Reported Performance Table'!B1547="Outdoor Luminaires",
    IF(OR('Reported Performance Table'!D1547="Fuel Pump Canopy Luminaires",'Reported Performance Table'!D1547="Sports Lighting"),
     IF('Reported Performance Table'!F1547="Premium","Premium_Sports_and_Fuel_Pump_CCT", "Sports_and_Fuel_Pump_CCT"),
     IF('Reported Performance Table'!F1547="Premium","Premium_Outdoor_CCT","Outdoor_CCT")),
    IF('Reported Performance Table'!F1547="Premium","Premium_CCT","Reported_CCT"))))</f>
        <v/>
      </c>
      <c r="K1547" t="str">
        <f>IF('Reported Performance Table'!D1547="","",IF(J1547="LUNA_CCT",VLOOKUP('Reported Performance Table'!D1547,'Master List'!$B$45:$E$143,4,FALSE),"Reported_BUG"))</f>
        <v/>
      </c>
      <c r="L1547" t="str">
        <f>IF('Reported Performance Table'!D1547="","",IF(AND('Reported Performance Table'!$E1547="Yes",OR('Reported Performance Table'!$D1547='Master List'!$B$45,'Reported Performance Table'!$D1547='Master List'!$B$46,'Reported Performance Table'!$D1547='Master List'!$B$47,'Reported Performance Table'!$D1547='Master List'!$B$49,'Reported Performance Table'!$D1547='Master List'!$B$51,'Reported Performance Table'!$D1547='Master List'!$B$115,'Reported Performance Table'!$D1547='Master List'!$B$118,'Reported Performance Table'!$D1547='Master List'!$B$142)),"LUNA_Dimming","Dimming_Capability_and_Range"))</f>
        <v/>
      </c>
    </row>
    <row r="1548" spans="1:12" x14ac:dyDescent="0.25">
      <c r="A1548" s="54">
        <v>1555</v>
      </c>
      <c r="B1548" s="55"/>
      <c r="D1548" s="21" t="e">
        <f>VLOOKUP('Reported Performance Table'!C1548,'Master List'!$B$22:$C$41,2,FALSE)</f>
        <v>#N/A</v>
      </c>
      <c r="E1548" t="e">
        <f>VLOOKUP('Reported Performance Table'!D1548,'Master List'!$B$45:$C$143,2,FALSE)</f>
        <v>#N/A</v>
      </c>
      <c r="F1548" t="e">
        <f>VLOOKUP('Reported Performance Table'!C1548,'Master List'!$B$22:$D$42,3,FALSE)</f>
        <v>#N/A</v>
      </c>
      <c r="G1548" s="100" t="e">
        <f>VLOOKUP('Reported Performance Table'!B1548,'Master List'!$B$11:$D$19,3,FALSE)</f>
        <v>#N/A</v>
      </c>
      <c r="H1548" t="e">
        <f t="shared" si="24"/>
        <v>#N/A</v>
      </c>
      <c r="I1548" t="e">
        <f>IF(VLOOKUP('Reported Performance Table'!D1548,'Master List'!$B$45:$D$143,3,FALSE)="","No",VLOOKUP('Reported Performance Table'!D1548,'Master List'!$B$45:$D$143,3,FALSE))</f>
        <v>#N/A</v>
      </c>
      <c r="J1548" s="178" t="str">
        <f>IF('Reported Performance Table'!D1548="","",
  IF('Reported Performance Table'!E1548="Yes",
   IF('Reported Performance Table'!F1548="Premium","Premium_LUNA_CCT","LUNA_CCT"),
   IF('Reported Performance Table'!B1548="Outdoor Luminaires",
    IF(OR('Reported Performance Table'!D1548="Fuel Pump Canopy Luminaires",'Reported Performance Table'!D1548="Sports Lighting"),
     IF('Reported Performance Table'!F1548="Premium","Premium_Sports_and_Fuel_Pump_CCT", "Sports_and_Fuel_Pump_CCT"),
     IF('Reported Performance Table'!F1548="Premium","Premium_Outdoor_CCT","Outdoor_CCT")),
    IF('Reported Performance Table'!F1548="Premium","Premium_CCT","Reported_CCT"))))</f>
        <v/>
      </c>
      <c r="K1548" t="str">
        <f>IF('Reported Performance Table'!D1548="","",IF(J1548="LUNA_CCT",VLOOKUP('Reported Performance Table'!D1548,'Master List'!$B$45:$E$143,4,FALSE),"Reported_BUG"))</f>
        <v/>
      </c>
      <c r="L1548" t="str">
        <f>IF('Reported Performance Table'!D1548="","",IF(AND('Reported Performance Table'!$E1548="Yes",OR('Reported Performance Table'!$D1548='Master List'!$B$45,'Reported Performance Table'!$D1548='Master List'!$B$46,'Reported Performance Table'!$D1548='Master List'!$B$47,'Reported Performance Table'!$D1548='Master List'!$B$49,'Reported Performance Table'!$D1548='Master List'!$B$51,'Reported Performance Table'!$D1548='Master List'!$B$115,'Reported Performance Table'!$D1548='Master List'!$B$118,'Reported Performance Table'!$D1548='Master List'!$B$142)),"LUNA_Dimming","Dimming_Capability_and_Range"))</f>
        <v/>
      </c>
    </row>
    <row r="1549" spans="1:12" x14ac:dyDescent="0.25">
      <c r="A1549" s="54">
        <v>1556</v>
      </c>
      <c r="B1549" s="55"/>
      <c r="D1549" s="21" t="e">
        <f>VLOOKUP('Reported Performance Table'!C1549,'Master List'!$B$22:$C$41,2,FALSE)</f>
        <v>#N/A</v>
      </c>
      <c r="E1549" t="e">
        <f>VLOOKUP('Reported Performance Table'!D1549,'Master List'!$B$45:$C$143,2,FALSE)</f>
        <v>#N/A</v>
      </c>
      <c r="F1549" t="e">
        <f>VLOOKUP('Reported Performance Table'!C1549,'Master List'!$B$22:$D$42,3,FALSE)</f>
        <v>#N/A</v>
      </c>
      <c r="G1549" s="100" t="e">
        <f>VLOOKUP('Reported Performance Table'!B1549,'Master List'!$B$11:$D$19,3,FALSE)</f>
        <v>#N/A</v>
      </c>
      <c r="H1549" t="e">
        <f t="shared" si="24"/>
        <v>#N/A</v>
      </c>
      <c r="I1549" t="e">
        <f>IF(VLOOKUP('Reported Performance Table'!D1549,'Master List'!$B$45:$D$143,3,FALSE)="","No",VLOOKUP('Reported Performance Table'!D1549,'Master List'!$B$45:$D$143,3,FALSE))</f>
        <v>#N/A</v>
      </c>
      <c r="J1549" s="178" t="str">
        <f>IF('Reported Performance Table'!D1549="","",
  IF('Reported Performance Table'!E1549="Yes",
   IF('Reported Performance Table'!F1549="Premium","Premium_LUNA_CCT","LUNA_CCT"),
   IF('Reported Performance Table'!B1549="Outdoor Luminaires",
    IF(OR('Reported Performance Table'!D1549="Fuel Pump Canopy Luminaires",'Reported Performance Table'!D1549="Sports Lighting"),
     IF('Reported Performance Table'!F1549="Premium","Premium_Sports_and_Fuel_Pump_CCT", "Sports_and_Fuel_Pump_CCT"),
     IF('Reported Performance Table'!F1549="Premium","Premium_Outdoor_CCT","Outdoor_CCT")),
    IF('Reported Performance Table'!F1549="Premium","Premium_CCT","Reported_CCT"))))</f>
        <v/>
      </c>
      <c r="K1549" t="str">
        <f>IF('Reported Performance Table'!D1549="","",IF(J1549="LUNA_CCT",VLOOKUP('Reported Performance Table'!D1549,'Master List'!$B$45:$E$143,4,FALSE),"Reported_BUG"))</f>
        <v/>
      </c>
      <c r="L1549" t="str">
        <f>IF('Reported Performance Table'!D1549="","",IF(AND('Reported Performance Table'!$E1549="Yes",OR('Reported Performance Table'!$D1549='Master List'!$B$45,'Reported Performance Table'!$D1549='Master List'!$B$46,'Reported Performance Table'!$D1549='Master List'!$B$47,'Reported Performance Table'!$D1549='Master List'!$B$49,'Reported Performance Table'!$D1549='Master List'!$B$51,'Reported Performance Table'!$D1549='Master List'!$B$115,'Reported Performance Table'!$D1549='Master List'!$B$118,'Reported Performance Table'!$D1549='Master List'!$B$142)),"LUNA_Dimming","Dimming_Capability_and_Range"))</f>
        <v/>
      </c>
    </row>
    <row r="1550" spans="1:12" x14ac:dyDescent="0.25">
      <c r="A1550" s="54">
        <v>1557</v>
      </c>
      <c r="B1550" s="55"/>
      <c r="D1550" s="21" t="e">
        <f>VLOOKUP('Reported Performance Table'!C1550,'Master List'!$B$22:$C$41,2,FALSE)</f>
        <v>#N/A</v>
      </c>
      <c r="E1550" t="e">
        <f>VLOOKUP('Reported Performance Table'!D1550,'Master List'!$B$45:$C$143,2,FALSE)</f>
        <v>#N/A</v>
      </c>
      <c r="F1550" t="e">
        <f>VLOOKUP('Reported Performance Table'!C1550,'Master List'!$B$22:$D$42,3,FALSE)</f>
        <v>#N/A</v>
      </c>
      <c r="G1550" s="100" t="e">
        <f>VLOOKUP('Reported Performance Table'!B1550,'Master List'!$B$11:$D$19,3,FALSE)</f>
        <v>#N/A</v>
      </c>
      <c r="H1550" t="e">
        <f t="shared" si="24"/>
        <v>#N/A</v>
      </c>
      <c r="I1550" t="e">
        <f>IF(VLOOKUP('Reported Performance Table'!D1550,'Master List'!$B$45:$D$143,3,FALSE)="","No",VLOOKUP('Reported Performance Table'!D1550,'Master List'!$B$45:$D$143,3,FALSE))</f>
        <v>#N/A</v>
      </c>
      <c r="J1550" s="178" t="str">
        <f>IF('Reported Performance Table'!D1550="","",
  IF('Reported Performance Table'!E1550="Yes",
   IF('Reported Performance Table'!F1550="Premium","Premium_LUNA_CCT","LUNA_CCT"),
   IF('Reported Performance Table'!B1550="Outdoor Luminaires",
    IF(OR('Reported Performance Table'!D1550="Fuel Pump Canopy Luminaires",'Reported Performance Table'!D1550="Sports Lighting"),
     IF('Reported Performance Table'!F1550="Premium","Premium_Sports_and_Fuel_Pump_CCT", "Sports_and_Fuel_Pump_CCT"),
     IF('Reported Performance Table'!F1550="Premium","Premium_Outdoor_CCT","Outdoor_CCT")),
    IF('Reported Performance Table'!F1550="Premium","Premium_CCT","Reported_CCT"))))</f>
        <v/>
      </c>
      <c r="K1550" t="str">
        <f>IF('Reported Performance Table'!D1550="","",IF(J1550="LUNA_CCT",VLOOKUP('Reported Performance Table'!D1550,'Master List'!$B$45:$E$143,4,FALSE),"Reported_BUG"))</f>
        <v/>
      </c>
      <c r="L1550" t="str">
        <f>IF('Reported Performance Table'!D1550="","",IF(AND('Reported Performance Table'!$E1550="Yes",OR('Reported Performance Table'!$D1550='Master List'!$B$45,'Reported Performance Table'!$D1550='Master List'!$B$46,'Reported Performance Table'!$D1550='Master List'!$B$47,'Reported Performance Table'!$D1550='Master List'!$B$49,'Reported Performance Table'!$D1550='Master List'!$B$51,'Reported Performance Table'!$D1550='Master List'!$B$115,'Reported Performance Table'!$D1550='Master List'!$B$118,'Reported Performance Table'!$D1550='Master List'!$B$142)),"LUNA_Dimming","Dimming_Capability_and_Range"))</f>
        <v/>
      </c>
    </row>
    <row r="1551" spans="1:12" x14ac:dyDescent="0.25">
      <c r="A1551" s="54">
        <v>1558</v>
      </c>
      <c r="B1551" s="55"/>
      <c r="D1551" s="21" t="e">
        <f>VLOOKUP('Reported Performance Table'!C1551,'Master List'!$B$22:$C$41,2,FALSE)</f>
        <v>#N/A</v>
      </c>
      <c r="E1551" t="e">
        <f>VLOOKUP('Reported Performance Table'!D1551,'Master List'!$B$45:$C$143,2,FALSE)</f>
        <v>#N/A</v>
      </c>
      <c r="F1551" t="e">
        <f>VLOOKUP('Reported Performance Table'!C1551,'Master List'!$B$22:$D$42,3,FALSE)</f>
        <v>#N/A</v>
      </c>
      <c r="G1551" s="100" t="e">
        <f>VLOOKUP('Reported Performance Table'!B1551,'Master List'!$B$11:$D$19,3,FALSE)</f>
        <v>#N/A</v>
      </c>
      <c r="H1551" t="e">
        <f t="shared" si="24"/>
        <v>#N/A</v>
      </c>
      <c r="I1551" t="e">
        <f>IF(VLOOKUP('Reported Performance Table'!D1551,'Master List'!$B$45:$D$143,3,FALSE)="","No",VLOOKUP('Reported Performance Table'!D1551,'Master List'!$B$45:$D$143,3,FALSE))</f>
        <v>#N/A</v>
      </c>
      <c r="J1551" s="178" t="str">
        <f>IF('Reported Performance Table'!D1551="","",
  IF('Reported Performance Table'!E1551="Yes",
   IF('Reported Performance Table'!F1551="Premium","Premium_LUNA_CCT","LUNA_CCT"),
   IF('Reported Performance Table'!B1551="Outdoor Luminaires",
    IF(OR('Reported Performance Table'!D1551="Fuel Pump Canopy Luminaires",'Reported Performance Table'!D1551="Sports Lighting"),
     IF('Reported Performance Table'!F1551="Premium","Premium_Sports_and_Fuel_Pump_CCT", "Sports_and_Fuel_Pump_CCT"),
     IF('Reported Performance Table'!F1551="Premium","Premium_Outdoor_CCT","Outdoor_CCT")),
    IF('Reported Performance Table'!F1551="Premium","Premium_CCT","Reported_CCT"))))</f>
        <v/>
      </c>
      <c r="K1551" t="str">
        <f>IF('Reported Performance Table'!D1551="","",IF(J1551="LUNA_CCT",VLOOKUP('Reported Performance Table'!D1551,'Master List'!$B$45:$E$143,4,FALSE),"Reported_BUG"))</f>
        <v/>
      </c>
      <c r="L1551" t="str">
        <f>IF('Reported Performance Table'!D1551="","",IF(AND('Reported Performance Table'!$E1551="Yes",OR('Reported Performance Table'!$D1551='Master List'!$B$45,'Reported Performance Table'!$D1551='Master List'!$B$46,'Reported Performance Table'!$D1551='Master List'!$B$47,'Reported Performance Table'!$D1551='Master List'!$B$49,'Reported Performance Table'!$D1551='Master List'!$B$51,'Reported Performance Table'!$D1551='Master List'!$B$115,'Reported Performance Table'!$D1551='Master List'!$B$118,'Reported Performance Table'!$D1551='Master List'!$B$142)),"LUNA_Dimming","Dimming_Capability_and_Range"))</f>
        <v/>
      </c>
    </row>
    <row r="1552" spans="1:12" x14ac:dyDescent="0.25">
      <c r="A1552" s="54">
        <v>1559</v>
      </c>
      <c r="B1552" s="55"/>
      <c r="D1552" s="21" t="e">
        <f>VLOOKUP('Reported Performance Table'!C1552,'Master List'!$B$22:$C$41,2,FALSE)</f>
        <v>#N/A</v>
      </c>
      <c r="E1552" t="e">
        <f>VLOOKUP('Reported Performance Table'!D1552,'Master List'!$B$45:$C$143,2,FALSE)</f>
        <v>#N/A</v>
      </c>
      <c r="F1552" t="e">
        <f>VLOOKUP('Reported Performance Table'!C1552,'Master List'!$B$22:$D$42,3,FALSE)</f>
        <v>#N/A</v>
      </c>
      <c r="G1552" s="100" t="e">
        <f>VLOOKUP('Reported Performance Table'!B1552,'Master List'!$B$11:$D$19,3,FALSE)</f>
        <v>#N/A</v>
      </c>
      <c r="H1552" t="e">
        <f t="shared" si="24"/>
        <v>#N/A</v>
      </c>
      <c r="I1552" t="e">
        <f>IF(VLOOKUP('Reported Performance Table'!D1552,'Master List'!$B$45:$D$143,3,FALSE)="","No",VLOOKUP('Reported Performance Table'!D1552,'Master List'!$B$45:$D$143,3,FALSE))</f>
        <v>#N/A</v>
      </c>
      <c r="J1552" s="178" t="str">
        <f>IF('Reported Performance Table'!D1552="","",
  IF('Reported Performance Table'!E1552="Yes",
   IF('Reported Performance Table'!F1552="Premium","Premium_LUNA_CCT","LUNA_CCT"),
   IF('Reported Performance Table'!B1552="Outdoor Luminaires",
    IF(OR('Reported Performance Table'!D1552="Fuel Pump Canopy Luminaires",'Reported Performance Table'!D1552="Sports Lighting"),
     IF('Reported Performance Table'!F1552="Premium","Premium_Sports_and_Fuel_Pump_CCT", "Sports_and_Fuel_Pump_CCT"),
     IF('Reported Performance Table'!F1552="Premium","Premium_Outdoor_CCT","Outdoor_CCT")),
    IF('Reported Performance Table'!F1552="Premium","Premium_CCT","Reported_CCT"))))</f>
        <v/>
      </c>
      <c r="K1552" t="str">
        <f>IF('Reported Performance Table'!D1552="","",IF(J1552="LUNA_CCT",VLOOKUP('Reported Performance Table'!D1552,'Master List'!$B$45:$E$143,4,FALSE),"Reported_BUG"))</f>
        <v/>
      </c>
      <c r="L1552" t="str">
        <f>IF('Reported Performance Table'!D1552="","",IF(AND('Reported Performance Table'!$E1552="Yes",OR('Reported Performance Table'!$D1552='Master List'!$B$45,'Reported Performance Table'!$D1552='Master List'!$B$46,'Reported Performance Table'!$D1552='Master List'!$B$47,'Reported Performance Table'!$D1552='Master List'!$B$49,'Reported Performance Table'!$D1552='Master List'!$B$51,'Reported Performance Table'!$D1552='Master List'!$B$115,'Reported Performance Table'!$D1552='Master List'!$B$118,'Reported Performance Table'!$D1552='Master List'!$B$142)),"LUNA_Dimming","Dimming_Capability_and_Range"))</f>
        <v/>
      </c>
    </row>
    <row r="1553" spans="1:12" x14ac:dyDescent="0.25">
      <c r="A1553" s="54">
        <v>1560</v>
      </c>
      <c r="B1553" s="55"/>
      <c r="D1553" s="21" t="e">
        <f>VLOOKUP('Reported Performance Table'!C1553,'Master List'!$B$22:$C$41,2,FALSE)</f>
        <v>#N/A</v>
      </c>
      <c r="E1553" t="e">
        <f>VLOOKUP('Reported Performance Table'!D1553,'Master List'!$B$45:$C$143,2,FALSE)</f>
        <v>#N/A</v>
      </c>
      <c r="F1553" t="e">
        <f>VLOOKUP('Reported Performance Table'!C1553,'Master List'!$B$22:$D$42,3,FALSE)</f>
        <v>#N/A</v>
      </c>
      <c r="G1553" s="100" t="e">
        <f>VLOOKUP('Reported Performance Table'!B1553,'Master List'!$B$11:$D$19,3,FALSE)</f>
        <v>#N/A</v>
      </c>
      <c r="H1553" t="e">
        <f t="shared" si="24"/>
        <v>#N/A</v>
      </c>
      <c r="I1553" t="e">
        <f>IF(VLOOKUP('Reported Performance Table'!D1553,'Master List'!$B$45:$D$143,3,FALSE)="","No",VLOOKUP('Reported Performance Table'!D1553,'Master List'!$B$45:$D$143,3,FALSE))</f>
        <v>#N/A</v>
      </c>
      <c r="J1553" s="178" t="str">
        <f>IF('Reported Performance Table'!D1553="","",
  IF('Reported Performance Table'!E1553="Yes",
   IF('Reported Performance Table'!F1553="Premium","Premium_LUNA_CCT","LUNA_CCT"),
   IF('Reported Performance Table'!B1553="Outdoor Luminaires",
    IF(OR('Reported Performance Table'!D1553="Fuel Pump Canopy Luminaires",'Reported Performance Table'!D1553="Sports Lighting"),
     IF('Reported Performance Table'!F1553="Premium","Premium_Sports_and_Fuel_Pump_CCT", "Sports_and_Fuel_Pump_CCT"),
     IF('Reported Performance Table'!F1553="Premium","Premium_Outdoor_CCT","Outdoor_CCT")),
    IF('Reported Performance Table'!F1553="Premium","Premium_CCT","Reported_CCT"))))</f>
        <v/>
      </c>
      <c r="K1553" t="str">
        <f>IF('Reported Performance Table'!D1553="","",IF(J1553="LUNA_CCT",VLOOKUP('Reported Performance Table'!D1553,'Master List'!$B$45:$E$143,4,FALSE),"Reported_BUG"))</f>
        <v/>
      </c>
      <c r="L1553" t="str">
        <f>IF('Reported Performance Table'!D1553="","",IF(AND('Reported Performance Table'!$E1553="Yes",OR('Reported Performance Table'!$D1553='Master List'!$B$45,'Reported Performance Table'!$D1553='Master List'!$B$46,'Reported Performance Table'!$D1553='Master List'!$B$47,'Reported Performance Table'!$D1553='Master List'!$B$49,'Reported Performance Table'!$D1553='Master List'!$B$51,'Reported Performance Table'!$D1553='Master List'!$B$115,'Reported Performance Table'!$D1553='Master List'!$B$118,'Reported Performance Table'!$D1553='Master List'!$B$142)),"LUNA_Dimming","Dimming_Capability_and_Range"))</f>
        <v/>
      </c>
    </row>
    <row r="1554" spans="1:12" x14ac:dyDescent="0.25">
      <c r="A1554" s="54">
        <v>1561</v>
      </c>
      <c r="B1554" s="55"/>
      <c r="D1554" s="21" t="e">
        <f>VLOOKUP('Reported Performance Table'!C1554,'Master List'!$B$22:$C$41,2,FALSE)</f>
        <v>#N/A</v>
      </c>
      <c r="E1554" t="e">
        <f>VLOOKUP('Reported Performance Table'!D1554,'Master List'!$B$45:$C$143,2,FALSE)</f>
        <v>#N/A</v>
      </c>
      <c r="F1554" t="e">
        <f>VLOOKUP('Reported Performance Table'!C1554,'Master List'!$B$22:$D$42,3,FALSE)</f>
        <v>#N/A</v>
      </c>
      <c r="G1554" s="100" t="e">
        <f>VLOOKUP('Reported Performance Table'!B1554,'Master List'!$B$11:$D$19,3,FALSE)</f>
        <v>#N/A</v>
      </c>
      <c r="H1554" t="e">
        <f t="shared" si="24"/>
        <v>#N/A</v>
      </c>
      <c r="I1554" t="e">
        <f>IF(VLOOKUP('Reported Performance Table'!D1554,'Master List'!$B$45:$D$143,3,FALSE)="","No",VLOOKUP('Reported Performance Table'!D1554,'Master List'!$B$45:$D$143,3,FALSE))</f>
        <v>#N/A</v>
      </c>
      <c r="J1554" s="178" t="str">
        <f>IF('Reported Performance Table'!D1554="","",
  IF('Reported Performance Table'!E1554="Yes",
   IF('Reported Performance Table'!F1554="Premium","Premium_LUNA_CCT","LUNA_CCT"),
   IF('Reported Performance Table'!B1554="Outdoor Luminaires",
    IF(OR('Reported Performance Table'!D1554="Fuel Pump Canopy Luminaires",'Reported Performance Table'!D1554="Sports Lighting"),
     IF('Reported Performance Table'!F1554="Premium","Premium_Sports_and_Fuel_Pump_CCT", "Sports_and_Fuel_Pump_CCT"),
     IF('Reported Performance Table'!F1554="Premium","Premium_Outdoor_CCT","Outdoor_CCT")),
    IF('Reported Performance Table'!F1554="Premium","Premium_CCT","Reported_CCT"))))</f>
        <v/>
      </c>
      <c r="K1554" t="str">
        <f>IF('Reported Performance Table'!D1554="","",IF(J1554="LUNA_CCT",VLOOKUP('Reported Performance Table'!D1554,'Master List'!$B$45:$E$143,4,FALSE),"Reported_BUG"))</f>
        <v/>
      </c>
      <c r="L1554" t="str">
        <f>IF('Reported Performance Table'!D1554="","",IF(AND('Reported Performance Table'!$E1554="Yes",OR('Reported Performance Table'!$D1554='Master List'!$B$45,'Reported Performance Table'!$D1554='Master List'!$B$46,'Reported Performance Table'!$D1554='Master List'!$B$47,'Reported Performance Table'!$D1554='Master List'!$B$49,'Reported Performance Table'!$D1554='Master List'!$B$51,'Reported Performance Table'!$D1554='Master List'!$B$115,'Reported Performance Table'!$D1554='Master List'!$B$118,'Reported Performance Table'!$D1554='Master List'!$B$142)),"LUNA_Dimming","Dimming_Capability_and_Range"))</f>
        <v/>
      </c>
    </row>
    <row r="1555" spans="1:12" x14ac:dyDescent="0.25">
      <c r="A1555" s="54">
        <v>1562</v>
      </c>
      <c r="B1555" s="55"/>
      <c r="D1555" s="21" t="e">
        <f>VLOOKUP('Reported Performance Table'!C1555,'Master List'!$B$22:$C$41,2,FALSE)</f>
        <v>#N/A</v>
      </c>
      <c r="E1555" t="e">
        <f>VLOOKUP('Reported Performance Table'!D1555,'Master List'!$B$45:$C$143,2,FALSE)</f>
        <v>#N/A</v>
      </c>
      <c r="F1555" t="e">
        <f>VLOOKUP('Reported Performance Table'!C1555,'Master List'!$B$22:$D$42,3,FALSE)</f>
        <v>#N/A</v>
      </c>
      <c r="G1555" s="100" t="e">
        <f>VLOOKUP('Reported Performance Table'!B1555,'Master List'!$B$11:$D$19,3,FALSE)</f>
        <v>#N/A</v>
      </c>
      <c r="H1555" t="e">
        <f t="shared" si="24"/>
        <v>#N/A</v>
      </c>
      <c r="I1555" t="e">
        <f>IF(VLOOKUP('Reported Performance Table'!D1555,'Master List'!$B$45:$D$143,3,FALSE)="","No",VLOOKUP('Reported Performance Table'!D1555,'Master List'!$B$45:$D$143,3,FALSE))</f>
        <v>#N/A</v>
      </c>
      <c r="J1555" s="178" t="str">
        <f>IF('Reported Performance Table'!D1555="","",
  IF('Reported Performance Table'!E1555="Yes",
   IF('Reported Performance Table'!F1555="Premium","Premium_LUNA_CCT","LUNA_CCT"),
   IF('Reported Performance Table'!B1555="Outdoor Luminaires",
    IF(OR('Reported Performance Table'!D1555="Fuel Pump Canopy Luminaires",'Reported Performance Table'!D1555="Sports Lighting"),
     IF('Reported Performance Table'!F1555="Premium","Premium_Sports_and_Fuel_Pump_CCT", "Sports_and_Fuel_Pump_CCT"),
     IF('Reported Performance Table'!F1555="Premium","Premium_Outdoor_CCT","Outdoor_CCT")),
    IF('Reported Performance Table'!F1555="Premium","Premium_CCT","Reported_CCT"))))</f>
        <v/>
      </c>
      <c r="K1555" t="str">
        <f>IF('Reported Performance Table'!D1555="","",IF(J1555="LUNA_CCT",VLOOKUP('Reported Performance Table'!D1555,'Master List'!$B$45:$E$143,4,FALSE),"Reported_BUG"))</f>
        <v/>
      </c>
      <c r="L1555" t="str">
        <f>IF('Reported Performance Table'!D1555="","",IF(AND('Reported Performance Table'!$E1555="Yes",OR('Reported Performance Table'!$D1555='Master List'!$B$45,'Reported Performance Table'!$D1555='Master List'!$B$46,'Reported Performance Table'!$D1555='Master List'!$B$47,'Reported Performance Table'!$D1555='Master List'!$B$49,'Reported Performance Table'!$D1555='Master List'!$B$51,'Reported Performance Table'!$D1555='Master List'!$B$115,'Reported Performance Table'!$D1555='Master List'!$B$118,'Reported Performance Table'!$D1555='Master List'!$B$142)),"LUNA_Dimming","Dimming_Capability_and_Range"))</f>
        <v/>
      </c>
    </row>
    <row r="1556" spans="1:12" x14ac:dyDescent="0.25">
      <c r="A1556" s="54">
        <v>1563</v>
      </c>
      <c r="B1556" s="55"/>
      <c r="D1556" s="21" t="e">
        <f>VLOOKUP('Reported Performance Table'!C1556,'Master List'!$B$22:$C$41,2,FALSE)</f>
        <v>#N/A</v>
      </c>
      <c r="E1556" t="e">
        <f>VLOOKUP('Reported Performance Table'!D1556,'Master List'!$B$45:$C$143,2,FALSE)</f>
        <v>#N/A</v>
      </c>
      <c r="F1556" t="e">
        <f>VLOOKUP('Reported Performance Table'!C1556,'Master List'!$B$22:$D$42,3,FALSE)</f>
        <v>#N/A</v>
      </c>
      <c r="G1556" s="100" t="e">
        <f>VLOOKUP('Reported Performance Table'!B1556,'Master List'!$B$11:$D$19,3,FALSE)</f>
        <v>#N/A</v>
      </c>
      <c r="H1556" t="e">
        <f t="shared" si="24"/>
        <v>#N/A</v>
      </c>
      <c r="I1556" t="e">
        <f>IF(VLOOKUP('Reported Performance Table'!D1556,'Master List'!$B$45:$D$143,3,FALSE)="","No",VLOOKUP('Reported Performance Table'!D1556,'Master List'!$B$45:$D$143,3,FALSE))</f>
        <v>#N/A</v>
      </c>
      <c r="J1556" s="178" t="str">
        <f>IF('Reported Performance Table'!D1556="","",
  IF('Reported Performance Table'!E1556="Yes",
   IF('Reported Performance Table'!F1556="Premium","Premium_LUNA_CCT","LUNA_CCT"),
   IF('Reported Performance Table'!B1556="Outdoor Luminaires",
    IF(OR('Reported Performance Table'!D1556="Fuel Pump Canopy Luminaires",'Reported Performance Table'!D1556="Sports Lighting"),
     IF('Reported Performance Table'!F1556="Premium","Premium_Sports_and_Fuel_Pump_CCT", "Sports_and_Fuel_Pump_CCT"),
     IF('Reported Performance Table'!F1556="Premium","Premium_Outdoor_CCT","Outdoor_CCT")),
    IF('Reported Performance Table'!F1556="Premium","Premium_CCT","Reported_CCT"))))</f>
        <v/>
      </c>
      <c r="K1556" t="str">
        <f>IF('Reported Performance Table'!D1556="","",IF(J1556="LUNA_CCT",VLOOKUP('Reported Performance Table'!D1556,'Master List'!$B$45:$E$143,4,FALSE),"Reported_BUG"))</f>
        <v/>
      </c>
      <c r="L1556" t="str">
        <f>IF('Reported Performance Table'!D1556="","",IF(AND('Reported Performance Table'!$E1556="Yes",OR('Reported Performance Table'!$D1556='Master List'!$B$45,'Reported Performance Table'!$D1556='Master List'!$B$46,'Reported Performance Table'!$D1556='Master List'!$B$47,'Reported Performance Table'!$D1556='Master List'!$B$49,'Reported Performance Table'!$D1556='Master List'!$B$51,'Reported Performance Table'!$D1556='Master List'!$B$115,'Reported Performance Table'!$D1556='Master List'!$B$118,'Reported Performance Table'!$D1556='Master List'!$B$142)),"LUNA_Dimming","Dimming_Capability_and_Range"))</f>
        <v/>
      </c>
    </row>
    <row r="1557" spans="1:12" x14ac:dyDescent="0.25">
      <c r="A1557" s="54">
        <v>1564</v>
      </c>
      <c r="B1557" s="55"/>
      <c r="D1557" s="21" t="e">
        <f>VLOOKUP('Reported Performance Table'!C1557,'Master List'!$B$22:$C$41,2,FALSE)</f>
        <v>#N/A</v>
      </c>
      <c r="E1557" t="e">
        <f>VLOOKUP('Reported Performance Table'!D1557,'Master List'!$B$45:$C$143,2,FALSE)</f>
        <v>#N/A</v>
      </c>
      <c r="F1557" t="e">
        <f>VLOOKUP('Reported Performance Table'!C1557,'Master List'!$B$22:$D$42,3,FALSE)</f>
        <v>#N/A</v>
      </c>
      <c r="G1557" s="100" t="e">
        <f>VLOOKUP('Reported Performance Table'!B1557,'Master List'!$B$11:$D$19,3,FALSE)</f>
        <v>#N/A</v>
      </c>
      <c r="H1557" t="e">
        <f t="shared" si="24"/>
        <v>#N/A</v>
      </c>
      <c r="I1557" t="e">
        <f>IF(VLOOKUP('Reported Performance Table'!D1557,'Master List'!$B$45:$D$143,3,FALSE)="","No",VLOOKUP('Reported Performance Table'!D1557,'Master List'!$B$45:$D$143,3,FALSE))</f>
        <v>#N/A</v>
      </c>
      <c r="J1557" s="178" t="str">
        <f>IF('Reported Performance Table'!D1557="","",
  IF('Reported Performance Table'!E1557="Yes",
   IF('Reported Performance Table'!F1557="Premium","Premium_LUNA_CCT","LUNA_CCT"),
   IF('Reported Performance Table'!B1557="Outdoor Luminaires",
    IF(OR('Reported Performance Table'!D1557="Fuel Pump Canopy Luminaires",'Reported Performance Table'!D1557="Sports Lighting"),
     IF('Reported Performance Table'!F1557="Premium","Premium_Sports_and_Fuel_Pump_CCT", "Sports_and_Fuel_Pump_CCT"),
     IF('Reported Performance Table'!F1557="Premium","Premium_Outdoor_CCT","Outdoor_CCT")),
    IF('Reported Performance Table'!F1557="Premium","Premium_CCT","Reported_CCT"))))</f>
        <v/>
      </c>
      <c r="K1557" t="str">
        <f>IF('Reported Performance Table'!D1557="","",IF(J1557="LUNA_CCT",VLOOKUP('Reported Performance Table'!D1557,'Master List'!$B$45:$E$143,4,FALSE),"Reported_BUG"))</f>
        <v/>
      </c>
      <c r="L1557" t="str">
        <f>IF('Reported Performance Table'!D1557="","",IF(AND('Reported Performance Table'!$E1557="Yes",OR('Reported Performance Table'!$D1557='Master List'!$B$45,'Reported Performance Table'!$D1557='Master List'!$B$46,'Reported Performance Table'!$D1557='Master List'!$B$47,'Reported Performance Table'!$D1557='Master List'!$B$49,'Reported Performance Table'!$D1557='Master List'!$B$51,'Reported Performance Table'!$D1557='Master List'!$B$115,'Reported Performance Table'!$D1557='Master List'!$B$118,'Reported Performance Table'!$D1557='Master List'!$B$142)),"LUNA_Dimming","Dimming_Capability_and_Range"))</f>
        <v/>
      </c>
    </row>
    <row r="1558" spans="1:12" x14ac:dyDescent="0.25">
      <c r="A1558" s="54">
        <v>1565</v>
      </c>
      <c r="B1558" s="55"/>
      <c r="D1558" s="21" t="e">
        <f>VLOOKUP('Reported Performance Table'!C1558,'Master List'!$B$22:$C$41,2,FALSE)</f>
        <v>#N/A</v>
      </c>
      <c r="E1558" t="e">
        <f>VLOOKUP('Reported Performance Table'!D1558,'Master List'!$B$45:$C$143,2,FALSE)</f>
        <v>#N/A</v>
      </c>
      <c r="F1558" t="e">
        <f>VLOOKUP('Reported Performance Table'!C1558,'Master List'!$B$22:$D$42,3,FALSE)</f>
        <v>#N/A</v>
      </c>
      <c r="G1558" s="100" t="e">
        <f>VLOOKUP('Reported Performance Table'!B1558,'Master List'!$B$11:$D$19,3,FALSE)</f>
        <v>#N/A</v>
      </c>
      <c r="H1558" t="e">
        <f t="shared" si="24"/>
        <v>#N/A</v>
      </c>
      <c r="I1558" t="e">
        <f>IF(VLOOKUP('Reported Performance Table'!D1558,'Master List'!$B$45:$D$143,3,FALSE)="","No",VLOOKUP('Reported Performance Table'!D1558,'Master List'!$B$45:$D$143,3,FALSE))</f>
        <v>#N/A</v>
      </c>
      <c r="J1558" s="178" t="str">
        <f>IF('Reported Performance Table'!D1558="","",
  IF('Reported Performance Table'!E1558="Yes",
   IF('Reported Performance Table'!F1558="Premium","Premium_LUNA_CCT","LUNA_CCT"),
   IF('Reported Performance Table'!B1558="Outdoor Luminaires",
    IF(OR('Reported Performance Table'!D1558="Fuel Pump Canopy Luminaires",'Reported Performance Table'!D1558="Sports Lighting"),
     IF('Reported Performance Table'!F1558="Premium","Premium_Sports_and_Fuel_Pump_CCT", "Sports_and_Fuel_Pump_CCT"),
     IF('Reported Performance Table'!F1558="Premium","Premium_Outdoor_CCT","Outdoor_CCT")),
    IF('Reported Performance Table'!F1558="Premium","Premium_CCT","Reported_CCT"))))</f>
        <v/>
      </c>
      <c r="K1558" t="str">
        <f>IF('Reported Performance Table'!D1558="","",IF(J1558="LUNA_CCT",VLOOKUP('Reported Performance Table'!D1558,'Master List'!$B$45:$E$143,4,FALSE),"Reported_BUG"))</f>
        <v/>
      </c>
      <c r="L1558" t="str">
        <f>IF('Reported Performance Table'!D1558="","",IF(AND('Reported Performance Table'!$E1558="Yes",OR('Reported Performance Table'!$D1558='Master List'!$B$45,'Reported Performance Table'!$D1558='Master List'!$B$46,'Reported Performance Table'!$D1558='Master List'!$B$47,'Reported Performance Table'!$D1558='Master List'!$B$49,'Reported Performance Table'!$D1558='Master List'!$B$51,'Reported Performance Table'!$D1558='Master List'!$B$115,'Reported Performance Table'!$D1558='Master List'!$B$118,'Reported Performance Table'!$D1558='Master List'!$B$142)),"LUNA_Dimming","Dimming_Capability_and_Range"))</f>
        <v/>
      </c>
    </row>
    <row r="1559" spans="1:12" x14ac:dyDescent="0.25">
      <c r="A1559" s="54">
        <v>1566</v>
      </c>
      <c r="B1559" s="55"/>
      <c r="D1559" s="21" t="e">
        <f>VLOOKUP('Reported Performance Table'!C1559,'Master List'!$B$22:$C$41,2,FALSE)</f>
        <v>#N/A</v>
      </c>
      <c r="E1559" t="e">
        <f>VLOOKUP('Reported Performance Table'!D1559,'Master List'!$B$45:$C$143,2,FALSE)</f>
        <v>#N/A</v>
      </c>
      <c r="F1559" t="e">
        <f>VLOOKUP('Reported Performance Table'!C1559,'Master List'!$B$22:$D$42,3,FALSE)</f>
        <v>#N/A</v>
      </c>
      <c r="G1559" s="100" t="e">
        <f>VLOOKUP('Reported Performance Table'!B1559,'Master List'!$B$11:$D$19,3,FALSE)</f>
        <v>#N/A</v>
      </c>
      <c r="H1559" t="e">
        <f t="shared" si="24"/>
        <v>#N/A</v>
      </c>
      <c r="I1559" t="e">
        <f>IF(VLOOKUP('Reported Performance Table'!D1559,'Master List'!$B$45:$D$143,3,FALSE)="","No",VLOOKUP('Reported Performance Table'!D1559,'Master List'!$B$45:$D$143,3,FALSE))</f>
        <v>#N/A</v>
      </c>
      <c r="J1559" s="178" t="str">
        <f>IF('Reported Performance Table'!D1559="","",
  IF('Reported Performance Table'!E1559="Yes",
   IF('Reported Performance Table'!F1559="Premium","Premium_LUNA_CCT","LUNA_CCT"),
   IF('Reported Performance Table'!B1559="Outdoor Luminaires",
    IF(OR('Reported Performance Table'!D1559="Fuel Pump Canopy Luminaires",'Reported Performance Table'!D1559="Sports Lighting"),
     IF('Reported Performance Table'!F1559="Premium","Premium_Sports_and_Fuel_Pump_CCT", "Sports_and_Fuel_Pump_CCT"),
     IF('Reported Performance Table'!F1559="Premium","Premium_Outdoor_CCT","Outdoor_CCT")),
    IF('Reported Performance Table'!F1559="Premium","Premium_CCT","Reported_CCT"))))</f>
        <v/>
      </c>
      <c r="K1559" t="str">
        <f>IF('Reported Performance Table'!D1559="","",IF(J1559="LUNA_CCT",VLOOKUP('Reported Performance Table'!D1559,'Master List'!$B$45:$E$143,4,FALSE),"Reported_BUG"))</f>
        <v/>
      </c>
      <c r="L1559" t="str">
        <f>IF('Reported Performance Table'!D1559="","",IF(AND('Reported Performance Table'!$E1559="Yes",OR('Reported Performance Table'!$D1559='Master List'!$B$45,'Reported Performance Table'!$D1559='Master List'!$B$46,'Reported Performance Table'!$D1559='Master List'!$B$47,'Reported Performance Table'!$D1559='Master List'!$B$49,'Reported Performance Table'!$D1559='Master List'!$B$51,'Reported Performance Table'!$D1559='Master List'!$B$115,'Reported Performance Table'!$D1559='Master List'!$B$118,'Reported Performance Table'!$D1559='Master List'!$B$142)),"LUNA_Dimming","Dimming_Capability_and_Range"))</f>
        <v/>
      </c>
    </row>
    <row r="1560" spans="1:12" x14ac:dyDescent="0.25">
      <c r="A1560" s="54">
        <v>1567</v>
      </c>
      <c r="B1560" s="55"/>
      <c r="D1560" s="21" t="e">
        <f>VLOOKUP('Reported Performance Table'!C1560,'Master List'!$B$22:$C$41,2,FALSE)</f>
        <v>#N/A</v>
      </c>
      <c r="E1560" t="e">
        <f>VLOOKUP('Reported Performance Table'!D1560,'Master List'!$B$45:$C$143,2,FALSE)</f>
        <v>#N/A</v>
      </c>
      <c r="F1560" t="e">
        <f>VLOOKUP('Reported Performance Table'!C1560,'Master List'!$B$22:$D$42,3,FALSE)</f>
        <v>#N/A</v>
      </c>
      <c r="G1560" s="100" t="e">
        <f>VLOOKUP('Reported Performance Table'!B1560,'Master List'!$B$11:$D$19,3,FALSE)</f>
        <v>#N/A</v>
      </c>
      <c r="H1560" t="e">
        <f t="shared" si="24"/>
        <v>#N/A</v>
      </c>
      <c r="I1560" t="e">
        <f>IF(VLOOKUP('Reported Performance Table'!D1560,'Master List'!$B$45:$D$143,3,FALSE)="","No",VLOOKUP('Reported Performance Table'!D1560,'Master List'!$B$45:$D$143,3,FALSE))</f>
        <v>#N/A</v>
      </c>
      <c r="J1560" s="178" t="str">
        <f>IF('Reported Performance Table'!D1560="","",
  IF('Reported Performance Table'!E1560="Yes",
   IF('Reported Performance Table'!F1560="Premium","Premium_LUNA_CCT","LUNA_CCT"),
   IF('Reported Performance Table'!B1560="Outdoor Luminaires",
    IF(OR('Reported Performance Table'!D1560="Fuel Pump Canopy Luminaires",'Reported Performance Table'!D1560="Sports Lighting"),
     IF('Reported Performance Table'!F1560="Premium","Premium_Sports_and_Fuel_Pump_CCT", "Sports_and_Fuel_Pump_CCT"),
     IF('Reported Performance Table'!F1560="Premium","Premium_Outdoor_CCT","Outdoor_CCT")),
    IF('Reported Performance Table'!F1560="Premium","Premium_CCT","Reported_CCT"))))</f>
        <v/>
      </c>
      <c r="K1560" t="str">
        <f>IF('Reported Performance Table'!D1560="","",IF(J1560="LUNA_CCT",VLOOKUP('Reported Performance Table'!D1560,'Master List'!$B$45:$E$143,4,FALSE),"Reported_BUG"))</f>
        <v/>
      </c>
      <c r="L1560" t="str">
        <f>IF('Reported Performance Table'!D1560="","",IF(AND('Reported Performance Table'!$E1560="Yes",OR('Reported Performance Table'!$D1560='Master List'!$B$45,'Reported Performance Table'!$D1560='Master List'!$B$46,'Reported Performance Table'!$D1560='Master List'!$B$47,'Reported Performance Table'!$D1560='Master List'!$B$49,'Reported Performance Table'!$D1560='Master List'!$B$51,'Reported Performance Table'!$D1560='Master List'!$B$115,'Reported Performance Table'!$D1560='Master List'!$B$118,'Reported Performance Table'!$D1560='Master List'!$B$142)),"LUNA_Dimming","Dimming_Capability_and_Range"))</f>
        <v/>
      </c>
    </row>
    <row r="1561" spans="1:12" x14ac:dyDescent="0.25">
      <c r="A1561" s="54">
        <v>1568</v>
      </c>
      <c r="B1561" s="55"/>
      <c r="D1561" s="21" t="e">
        <f>VLOOKUP('Reported Performance Table'!C1561,'Master List'!$B$22:$C$41,2,FALSE)</f>
        <v>#N/A</v>
      </c>
      <c r="E1561" t="e">
        <f>VLOOKUP('Reported Performance Table'!D1561,'Master List'!$B$45:$C$143,2,FALSE)</f>
        <v>#N/A</v>
      </c>
      <c r="F1561" t="e">
        <f>VLOOKUP('Reported Performance Table'!C1561,'Master List'!$B$22:$D$42,3,FALSE)</f>
        <v>#N/A</v>
      </c>
      <c r="G1561" s="100" t="e">
        <f>VLOOKUP('Reported Performance Table'!B1561,'Master List'!$B$11:$D$19,3,FALSE)</f>
        <v>#N/A</v>
      </c>
      <c r="H1561" t="e">
        <f t="shared" si="24"/>
        <v>#N/A</v>
      </c>
      <c r="I1561" t="e">
        <f>IF(VLOOKUP('Reported Performance Table'!D1561,'Master List'!$B$45:$D$143,3,FALSE)="","No",VLOOKUP('Reported Performance Table'!D1561,'Master List'!$B$45:$D$143,3,FALSE))</f>
        <v>#N/A</v>
      </c>
      <c r="J1561" s="178" t="str">
        <f>IF('Reported Performance Table'!D1561="","",
  IF('Reported Performance Table'!E1561="Yes",
   IF('Reported Performance Table'!F1561="Premium","Premium_LUNA_CCT","LUNA_CCT"),
   IF('Reported Performance Table'!B1561="Outdoor Luminaires",
    IF(OR('Reported Performance Table'!D1561="Fuel Pump Canopy Luminaires",'Reported Performance Table'!D1561="Sports Lighting"),
     IF('Reported Performance Table'!F1561="Premium","Premium_Sports_and_Fuel_Pump_CCT", "Sports_and_Fuel_Pump_CCT"),
     IF('Reported Performance Table'!F1561="Premium","Premium_Outdoor_CCT","Outdoor_CCT")),
    IF('Reported Performance Table'!F1561="Premium","Premium_CCT","Reported_CCT"))))</f>
        <v/>
      </c>
      <c r="K1561" t="str">
        <f>IF('Reported Performance Table'!D1561="","",IF(J1561="LUNA_CCT",VLOOKUP('Reported Performance Table'!D1561,'Master List'!$B$45:$E$143,4,FALSE),"Reported_BUG"))</f>
        <v/>
      </c>
      <c r="L1561" t="str">
        <f>IF('Reported Performance Table'!D1561="","",IF(AND('Reported Performance Table'!$E1561="Yes",OR('Reported Performance Table'!$D1561='Master List'!$B$45,'Reported Performance Table'!$D1561='Master List'!$B$46,'Reported Performance Table'!$D1561='Master List'!$B$47,'Reported Performance Table'!$D1561='Master List'!$B$49,'Reported Performance Table'!$D1561='Master List'!$B$51,'Reported Performance Table'!$D1561='Master List'!$B$115,'Reported Performance Table'!$D1561='Master List'!$B$118,'Reported Performance Table'!$D1561='Master List'!$B$142)),"LUNA_Dimming","Dimming_Capability_and_Range"))</f>
        <v/>
      </c>
    </row>
    <row r="1562" spans="1:12" x14ac:dyDescent="0.25">
      <c r="A1562" s="54">
        <v>1569</v>
      </c>
      <c r="B1562" s="55"/>
      <c r="D1562" s="21" t="e">
        <f>VLOOKUP('Reported Performance Table'!C1562,'Master List'!$B$22:$C$41,2,FALSE)</f>
        <v>#N/A</v>
      </c>
      <c r="E1562" t="e">
        <f>VLOOKUP('Reported Performance Table'!D1562,'Master List'!$B$45:$C$143,2,FALSE)</f>
        <v>#N/A</v>
      </c>
      <c r="F1562" t="e">
        <f>VLOOKUP('Reported Performance Table'!C1562,'Master List'!$B$22:$D$42,3,FALSE)</f>
        <v>#N/A</v>
      </c>
      <c r="G1562" s="100" t="e">
        <f>VLOOKUP('Reported Performance Table'!B1562,'Master List'!$B$11:$D$19,3,FALSE)</f>
        <v>#N/A</v>
      </c>
      <c r="H1562" t="e">
        <f t="shared" si="24"/>
        <v>#N/A</v>
      </c>
      <c r="I1562" t="e">
        <f>IF(VLOOKUP('Reported Performance Table'!D1562,'Master List'!$B$45:$D$143,3,FALSE)="","No",VLOOKUP('Reported Performance Table'!D1562,'Master List'!$B$45:$D$143,3,FALSE))</f>
        <v>#N/A</v>
      </c>
      <c r="J1562" s="178" t="str">
        <f>IF('Reported Performance Table'!D1562="","",
  IF('Reported Performance Table'!E1562="Yes",
   IF('Reported Performance Table'!F1562="Premium","Premium_LUNA_CCT","LUNA_CCT"),
   IF('Reported Performance Table'!B1562="Outdoor Luminaires",
    IF(OR('Reported Performance Table'!D1562="Fuel Pump Canopy Luminaires",'Reported Performance Table'!D1562="Sports Lighting"),
     IF('Reported Performance Table'!F1562="Premium","Premium_Sports_and_Fuel_Pump_CCT", "Sports_and_Fuel_Pump_CCT"),
     IF('Reported Performance Table'!F1562="Premium","Premium_Outdoor_CCT","Outdoor_CCT")),
    IF('Reported Performance Table'!F1562="Premium","Premium_CCT","Reported_CCT"))))</f>
        <v/>
      </c>
      <c r="K1562" t="str">
        <f>IF('Reported Performance Table'!D1562="","",IF(J1562="LUNA_CCT",VLOOKUP('Reported Performance Table'!D1562,'Master List'!$B$45:$E$143,4,FALSE),"Reported_BUG"))</f>
        <v/>
      </c>
      <c r="L1562" t="str">
        <f>IF('Reported Performance Table'!D1562="","",IF(AND('Reported Performance Table'!$E1562="Yes",OR('Reported Performance Table'!$D1562='Master List'!$B$45,'Reported Performance Table'!$D1562='Master List'!$B$46,'Reported Performance Table'!$D1562='Master List'!$B$47,'Reported Performance Table'!$D1562='Master List'!$B$49,'Reported Performance Table'!$D1562='Master List'!$B$51,'Reported Performance Table'!$D1562='Master List'!$B$115,'Reported Performance Table'!$D1562='Master List'!$B$118,'Reported Performance Table'!$D1562='Master List'!$B$142)),"LUNA_Dimming","Dimming_Capability_and_Range"))</f>
        <v/>
      </c>
    </row>
    <row r="1563" spans="1:12" x14ac:dyDescent="0.25">
      <c r="A1563" s="54">
        <v>1570</v>
      </c>
      <c r="B1563" s="55"/>
      <c r="D1563" s="21" t="e">
        <f>VLOOKUP('Reported Performance Table'!C1563,'Master List'!$B$22:$C$41,2,FALSE)</f>
        <v>#N/A</v>
      </c>
      <c r="E1563" t="e">
        <f>VLOOKUP('Reported Performance Table'!D1563,'Master List'!$B$45:$C$143,2,FALSE)</f>
        <v>#N/A</v>
      </c>
      <c r="F1563" t="e">
        <f>VLOOKUP('Reported Performance Table'!C1563,'Master List'!$B$22:$D$42,3,FALSE)</f>
        <v>#N/A</v>
      </c>
      <c r="G1563" s="100" t="e">
        <f>VLOOKUP('Reported Performance Table'!B1563,'Master List'!$B$11:$D$19,3,FALSE)</f>
        <v>#N/A</v>
      </c>
      <c r="H1563" t="e">
        <f t="shared" si="24"/>
        <v>#N/A</v>
      </c>
      <c r="I1563" t="e">
        <f>IF(VLOOKUP('Reported Performance Table'!D1563,'Master List'!$B$45:$D$143,3,FALSE)="","No",VLOOKUP('Reported Performance Table'!D1563,'Master List'!$B$45:$D$143,3,FALSE))</f>
        <v>#N/A</v>
      </c>
      <c r="J1563" s="178" t="str">
        <f>IF('Reported Performance Table'!D1563="","",
  IF('Reported Performance Table'!E1563="Yes",
   IF('Reported Performance Table'!F1563="Premium","Premium_LUNA_CCT","LUNA_CCT"),
   IF('Reported Performance Table'!B1563="Outdoor Luminaires",
    IF(OR('Reported Performance Table'!D1563="Fuel Pump Canopy Luminaires",'Reported Performance Table'!D1563="Sports Lighting"),
     IF('Reported Performance Table'!F1563="Premium","Premium_Sports_and_Fuel_Pump_CCT", "Sports_and_Fuel_Pump_CCT"),
     IF('Reported Performance Table'!F1563="Premium","Premium_Outdoor_CCT","Outdoor_CCT")),
    IF('Reported Performance Table'!F1563="Premium","Premium_CCT","Reported_CCT"))))</f>
        <v/>
      </c>
      <c r="K1563" t="str">
        <f>IF('Reported Performance Table'!D1563="","",IF(J1563="LUNA_CCT",VLOOKUP('Reported Performance Table'!D1563,'Master List'!$B$45:$E$143,4,FALSE),"Reported_BUG"))</f>
        <v/>
      </c>
      <c r="L1563" t="str">
        <f>IF('Reported Performance Table'!D1563="","",IF(AND('Reported Performance Table'!$E1563="Yes",OR('Reported Performance Table'!$D1563='Master List'!$B$45,'Reported Performance Table'!$D1563='Master List'!$B$46,'Reported Performance Table'!$D1563='Master List'!$B$47,'Reported Performance Table'!$D1563='Master List'!$B$49,'Reported Performance Table'!$D1563='Master List'!$B$51,'Reported Performance Table'!$D1563='Master List'!$B$115,'Reported Performance Table'!$D1563='Master List'!$B$118,'Reported Performance Table'!$D1563='Master List'!$B$142)),"LUNA_Dimming","Dimming_Capability_and_Range"))</f>
        <v/>
      </c>
    </row>
    <row r="1564" spans="1:12" x14ac:dyDescent="0.25">
      <c r="A1564" s="54">
        <v>1571</v>
      </c>
      <c r="B1564" s="55"/>
      <c r="D1564" s="21" t="e">
        <f>VLOOKUP('Reported Performance Table'!C1564,'Master List'!$B$22:$C$41,2,FALSE)</f>
        <v>#N/A</v>
      </c>
      <c r="E1564" t="e">
        <f>VLOOKUP('Reported Performance Table'!D1564,'Master List'!$B$45:$C$143,2,FALSE)</f>
        <v>#N/A</v>
      </c>
      <c r="F1564" t="e">
        <f>VLOOKUP('Reported Performance Table'!C1564,'Master List'!$B$22:$D$42,3,FALSE)</f>
        <v>#N/A</v>
      </c>
      <c r="G1564" s="100" t="e">
        <f>VLOOKUP('Reported Performance Table'!B1564,'Master List'!$B$11:$D$19,3,FALSE)</f>
        <v>#N/A</v>
      </c>
      <c r="H1564" t="e">
        <f t="shared" si="24"/>
        <v>#N/A</v>
      </c>
      <c r="I1564" t="e">
        <f>IF(VLOOKUP('Reported Performance Table'!D1564,'Master List'!$B$45:$D$143,3,FALSE)="","No",VLOOKUP('Reported Performance Table'!D1564,'Master List'!$B$45:$D$143,3,FALSE))</f>
        <v>#N/A</v>
      </c>
      <c r="J1564" s="178" t="str">
        <f>IF('Reported Performance Table'!D1564="","",
  IF('Reported Performance Table'!E1564="Yes",
   IF('Reported Performance Table'!F1564="Premium","Premium_LUNA_CCT","LUNA_CCT"),
   IF('Reported Performance Table'!B1564="Outdoor Luminaires",
    IF(OR('Reported Performance Table'!D1564="Fuel Pump Canopy Luminaires",'Reported Performance Table'!D1564="Sports Lighting"),
     IF('Reported Performance Table'!F1564="Premium","Premium_Sports_and_Fuel_Pump_CCT", "Sports_and_Fuel_Pump_CCT"),
     IF('Reported Performance Table'!F1564="Premium","Premium_Outdoor_CCT","Outdoor_CCT")),
    IF('Reported Performance Table'!F1564="Premium","Premium_CCT","Reported_CCT"))))</f>
        <v/>
      </c>
      <c r="K1564" t="str">
        <f>IF('Reported Performance Table'!D1564="","",IF(J1564="LUNA_CCT",VLOOKUP('Reported Performance Table'!D1564,'Master List'!$B$45:$E$143,4,FALSE),"Reported_BUG"))</f>
        <v/>
      </c>
      <c r="L1564" t="str">
        <f>IF('Reported Performance Table'!D1564="","",IF(AND('Reported Performance Table'!$E1564="Yes",OR('Reported Performance Table'!$D1564='Master List'!$B$45,'Reported Performance Table'!$D1564='Master List'!$B$46,'Reported Performance Table'!$D1564='Master List'!$B$47,'Reported Performance Table'!$D1564='Master List'!$B$49,'Reported Performance Table'!$D1564='Master List'!$B$51,'Reported Performance Table'!$D1564='Master List'!$B$115,'Reported Performance Table'!$D1564='Master List'!$B$118,'Reported Performance Table'!$D1564='Master List'!$B$142)),"LUNA_Dimming","Dimming_Capability_and_Range"))</f>
        <v/>
      </c>
    </row>
    <row r="1565" spans="1:12" x14ac:dyDescent="0.25">
      <c r="A1565" s="54">
        <v>1572</v>
      </c>
      <c r="B1565" s="55"/>
      <c r="D1565" s="21" t="e">
        <f>VLOOKUP('Reported Performance Table'!C1565,'Master List'!$B$22:$C$41,2,FALSE)</f>
        <v>#N/A</v>
      </c>
      <c r="E1565" t="e">
        <f>VLOOKUP('Reported Performance Table'!D1565,'Master List'!$B$45:$C$143,2,FALSE)</f>
        <v>#N/A</v>
      </c>
      <c r="F1565" t="e">
        <f>VLOOKUP('Reported Performance Table'!C1565,'Master List'!$B$22:$D$42,3,FALSE)</f>
        <v>#N/A</v>
      </c>
      <c r="G1565" s="100" t="e">
        <f>VLOOKUP('Reported Performance Table'!B1565,'Master List'!$B$11:$D$19,3,FALSE)</f>
        <v>#N/A</v>
      </c>
      <c r="H1565" t="e">
        <f t="shared" si="24"/>
        <v>#N/A</v>
      </c>
      <c r="I1565" t="e">
        <f>IF(VLOOKUP('Reported Performance Table'!D1565,'Master List'!$B$45:$D$143,3,FALSE)="","No",VLOOKUP('Reported Performance Table'!D1565,'Master List'!$B$45:$D$143,3,FALSE))</f>
        <v>#N/A</v>
      </c>
      <c r="J1565" s="178" t="str">
        <f>IF('Reported Performance Table'!D1565="","",
  IF('Reported Performance Table'!E1565="Yes",
   IF('Reported Performance Table'!F1565="Premium","Premium_LUNA_CCT","LUNA_CCT"),
   IF('Reported Performance Table'!B1565="Outdoor Luminaires",
    IF(OR('Reported Performance Table'!D1565="Fuel Pump Canopy Luminaires",'Reported Performance Table'!D1565="Sports Lighting"),
     IF('Reported Performance Table'!F1565="Premium","Premium_Sports_and_Fuel_Pump_CCT", "Sports_and_Fuel_Pump_CCT"),
     IF('Reported Performance Table'!F1565="Premium","Premium_Outdoor_CCT","Outdoor_CCT")),
    IF('Reported Performance Table'!F1565="Premium","Premium_CCT","Reported_CCT"))))</f>
        <v/>
      </c>
      <c r="K1565" t="str">
        <f>IF('Reported Performance Table'!D1565="","",IF(J1565="LUNA_CCT",VLOOKUP('Reported Performance Table'!D1565,'Master List'!$B$45:$E$143,4,FALSE),"Reported_BUG"))</f>
        <v/>
      </c>
      <c r="L1565" t="str">
        <f>IF('Reported Performance Table'!D1565="","",IF(AND('Reported Performance Table'!$E1565="Yes",OR('Reported Performance Table'!$D1565='Master List'!$B$45,'Reported Performance Table'!$D1565='Master List'!$B$46,'Reported Performance Table'!$D1565='Master List'!$B$47,'Reported Performance Table'!$D1565='Master List'!$B$49,'Reported Performance Table'!$D1565='Master List'!$B$51,'Reported Performance Table'!$D1565='Master List'!$B$115,'Reported Performance Table'!$D1565='Master List'!$B$118,'Reported Performance Table'!$D1565='Master List'!$B$142)),"LUNA_Dimming","Dimming_Capability_and_Range"))</f>
        <v/>
      </c>
    </row>
    <row r="1566" spans="1:12" x14ac:dyDescent="0.25">
      <c r="A1566" s="54">
        <v>1573</v>
      </c>
      <c r="B1566" s="55"/>
      <c r="D1566" s="21" t="e">
        <f>VLOOKUP('Reported Performance Table'!C1566,'Master List'!$B$22:$C$41,2,FALSE)</f>
        <v>#N/A</v>
      </c>
      <c r="E1566" t="e">
        <f>VLOOKUP('Reported Performance Table'!D1566,'Master List'!$B$45:$C$143,2,FALSE)</f>
        <v>#N/A</v>
      </c>
      <c r="F1566" t="e">
        <f>VLOOKUP('Reported Performance Table'!C1566,'Master List'!$B$22:$D$42,3,FALSE)</f>
        <v>#N/A</v>
      </c>
      <c r="G1566" s="100" t="e">
        <f>VLOOKUP('Reported Performance Table'!B1566,'Master List'!$B$11:$D$19,3,FALSE)</f>
        <v>#N/A</v>
      </c>
      <c r="H1566" t="e">
        <f t="shared" si="24"/>
        <v>#N/A</v>
      </c>
      <c r="I1566" t="e">
        <f>IF(VLOOKUP('Reported Performance Table'!D1566,'Master List'!$B$45:$D$143,3,FALSE)="","No",VLOOKUP('Reported Performance Table'!D1566,'Master List'!$B$45:$D$143,3,FALSE))</f>
        <v>#N/A</v>
      </c>
      <c r="J1566" s="178" t="str">
        <f>IF('Reported Performance Table'!D1566="","",
  IF('Reported Performance Table'!E1566="Yes",
   IF('Reported Performance Table'!F1566="Premium","Premium_LUNA_CCT","LUNA_CCT"),
   IF('Reported Performance Table'!B1566="Outdoor Luminaires",
    IF(OR('Reported Performance Table'!D1566="Fuel Pump Canopy Luminaires",'Reported Performance Table'!D1566="Sports Lighting"),
     IF('Reported Performance Table'!F1566="Premium","Premium_Sports_and_Fuel_Pump_CCT", "Sports_and_Fuel_Pump_CCT"),
     IF('Reported Performance Table'!F1566="Premium","Premium_Outdoor_CCT","Outdoor_CCT")),
    IF('Reported Performance Table'!F1566="Premium","Premium_CCT","Reported_CCT"))))</f>
        <v/>
      </c>
      <c r="K1566" t="str">
        <f>IF('Reported Performance Table'!D1566="","",IF(J1566="LUNA_CCT",VLOOKUP('Reported Performance Table'!D1566,'Master List'!$B$45:$E$143,4,FALSE),"Reported_BUG"))</f>
        <v/>
      </c>
      <c r="L1566" t="str">
        <f>IF('Reported Performance Table'!D1566="","",IF(AND('Reported Performance Table'!$E1566="Yes",OR('Reported Performance Table'!$D1566='Master List'!$B$45,'Reported Performance Table'!$D1566='Master List'!$B$46,'Reported Performance Table'!$D1566='Master List'!$B$47,'Reported Performance Table'!$D1566='Master List'!$B$49,'Reported Performance Table'!$D1566='Master List'!$B$51,'Reported Performance Table'!$D1566='Master List'!$B$115,'Reported Performance Table'!$D1566='Master List'!$B$118,'Reported Performance Table'!$D1566='Master List'!$B$142)),"LUNA_Dimming","Dimming_Capability_and_Range"))</f>
        <v/>
      </c>
    </row>
    <row r="1567" spans="1:12" x14ac:dyDescent="0.25">
      <c r="A1567" s="54">
        <v>1574</v>
      </c>
      <c r="B1567" s="55"/>
      <c r="D1567" s="21" t="e">
        <f>VLOOKUP('Reported Performance Table'!C1567,'Master List'!$B$22:$C$41,2,FALSE)</f>
        <v>#N/A</v>
      </c>
      <c r="E1567" t="e">
        <f>VLOOKUP('Reported Performance Table'!D1567,'Master List'!$B$45:$C$143,2,FALSE)</f>
        <v>#N/A</v>
      </c>
      <c r="F1567" t="e">
        <f>VLOOKUP('Reported Performance Table'!C1567,'Master List'!$B$22:$D$42,3,FALSE)</f>
        <v>#N/A</v>
      </c>
      <c r="G1567" s="100" t="e">
        <f>VLOOKUP('Reported Performance Table'!B1567,'Master List'!$B$11:$D$19,3,FALSE)</f>
        <v>#N/A</v>
      </c>
      <c r="H1567" t="e">
        <f t="shared" si="24"/>
        <v>#N/A</v>
      </c>
      <c r="I1567" t="e">
        <f>IF(VLOOKUP('Reported Performance Table'!D1567,'Master List'!$B$45:$D$143,3,FALSE)="","No",VLOOKUP('Reported Performance Table'!D1567,'Master List'!$B$45:$D$143,3,FALSE))</f>
        <v>#N/A</v>
      </c>
      <c r="J1567" s="178" t="str">
        <f>IF('Reported Performance Table'!D1567="","",
  IF('Reported Performance Table'!E1567="Yes",
   IF('Reported Performance Table'!F1567="Premium","Premium_LUNA_CCT","LUNA_CCT"),
   IF('Reported Performance Table'!B1567="Outdoor Luminaires",
    IF(OR('Reported Performance Table'!D1567="Fuel Pump Canopy Luminaires",'Reported Performance Table'!D1567="Sports Lighting"),
     IF('Reported Performance Table'!F1567="Premium","Premium_Sports_and_Fuel_Pump_CCT", "Sports_and_Fuel_Pump_CCT"),
     IF('Reported Performance Table'!F1567="Premium","Premium_Outdoor_CCT","Outdoor_CCT")),
    IF('Reported Performance Table'!F1567="Premium","Premium_CCT","Reported_CCT"))))</f>
        <v/>
      </c>
      <c r="K1567" t="str">
        <f>IF('Reported Performance Table'!D1567="","",IF(J1567="LUNA_CCT",VLOOKUP('Reported Performance Table'!D1567,'Master List'!$B$45:$E$143,4,FALSE),"Reported_BUG"))</f>
        <v/>
      </c>
      <c r="L1567" t="str">
        <f>IF('Reported Performance Table'!D1567="","",IF(AND('Reported Performance Table'!$E1567="Yes",OR('Reported Performance Table'!$D1567='Master List'!$B$45,'Reported Performance Table'!$D1567='Master List'!$B$46,'Reported Performance Table'!$D1567='Master List'!$B$47,'Reported Performance Table'!$D1567='Master List'!$B$49,'Reported Performance Table'!$D1567='Master List'!$B$51,'Reported Performance Table'!$D1567='Master List'!$B$115,'Reported Performance Table'!$D1567='Master List'!$B$118,'Reported Performance Table'!$D1567='Master List'!$B$142)),"LUNA_Dimming","Dimming_Capability_and_Range"))</f>
        <v/>
      </c>
    </row>
    <row r="1568" spans="1:12" x14ac:dyDescent="0.25">
      <c r="A1568" s="54">
        <v>1575</v>
      </c>
      <c r="B1568" s="55"/>
      <c r="D1568" s="21" t="e">
        <f>VLOOKUP('Reported Performance Table'!C1568,'Master List'!$B$22:$C$41,2,FALSE)</f>
        <v>#N/A</v>
      </c>
      <c r="E1568" t="e">
        <f>VLOOKUP('Reported Performance Table'!D1568,'Master List'!$B$45:$C$143,2,FALSE)</f>
        <v>#N/A</v>
      </c>
      <c r="F1568" t="e">
        <f>VLOOKUP('Reported Performance Table'!C1568,'Master List'!$B$22:$D$42,3,FALSE)</f>
        <v>#N/A</v>
      </c>
      <c r="G1568" s="100" t="e">
        <f>VLOOKUP('Reported Performance Table'!B1568,'Master List'!$B$11:$D$19,3,FALSE)</f>
        <v>#N/A</v>
      </c>
      <c r="H1568" t="e">
        <f t="shared" si="24"/>
        <v>#N/A</v>
      </c>
      <c r="I1568" t="e">
        <f>IF(VLOOKUP('Reported Performance Table'!D1568,'Master List'!$B$45:$D$143,3,FALSE)="","No",VLOOKUP('Reported Performance Table'!D1568,'Master List'!$B$45:$D$143,3,FALSE))</f>
        <v>#N/A</v>
      </c>
      <c r="J1568" s="178" t="str">
        <f>IF('Reported Performance Table'!D1568="","",
  IF('Reported Performance Table'!E1568="Yes",
   IF('Reported Performance Table'!F1568="Premium","Premium_LUNA_CCT","LUNA_CCT"),
   IF('Reported Performance Table'!B1568="Outdoor Luminaires",
    IF(OR('Reported Performance Table'!D1568="Fuel Pump Canopy Luminaires",'Reported Performance Table'!D1568="Sports Lighting"),
     IF('Reported Performance Table'!F1568="Premium","Premium_Sports_and_Fuel_Pump_CCT", "Sports_and_Fuel_Pump_CCT"),
     IF('Reported Performance Table'!F1568="Premium","Premium_Outdoor_CCT","Outdoor_CCT")),
    IF('Reported Performance Table'!F1568="Premium","Premium_CCT","Reported_CCT"))))</f>
        <v/>
      </c>
      <c r="K1568" t="str">
        <f>IF('Reported Performance Table'!D1568="","",IF(J1568="LUNA_CCT",VLOOKUP('Reported Performance Table'!D1568,'Master List'!$B$45:$E$143,4,FALSE),"Reported_BUG"))</f>
        <v/>
      </c>
      <c r="L1568" t="str">
        <f>IF('Reported Performance Table'!D1568="","",IF(AND('Reported Performance Table'!$E1568="Yes",OR('Reported Performance Table'!$D1568='Master List'!$B$45,'Reported Performance Table'!$D1568='Master List'!$B$46,'Reported Performance Table'!$D1568='Master List'!$B$47,'Reported Performance Table'!$D1568='Master List'!$B$49,'Reported Performance Table'!$D1568='Master List'!$B$51,'Reported Performance Table'!$D1568='Master List'!$B$115,'Reported Performance Table'!$D1568='Master List'!$B$118,'Reported Performance Table'!$D1568='Master List'!$B$142)),"LUNA_Dimming","Dimming_Capability_and_Range"))</f>
        <v/>
      </c>
    </row>
    <row r="1569" spans="1:12" x14ac:dyDescent="0.25">
      <c r="A1569" s="54">
        <v>1576</v>
      </c>
      <c r="B1569" s="55"/>
      <c r="D1569" s="21" t="e">
        <f>VLOOKUP('Reported Performance Table'!C1569,'Master List'!$B$22:$C$41,2,FALSE)</f>
        <v>#N/A</v>
      </c>
      <c r="E1569" t="e">
        <f>VLOOKUP('Reported Performance Table'!D1569,'Master List'!$B$45:$C$143,2,FALSE)</f>
        <v>#N/A</v>
      </c>
      <c r="F1569" t="e">
        <f>VLOOKUP('Reported Performance Table'!C1569,'Master List'!$B$22:$D$42,3,FALSE)</f>
        <v>#N/A</v>
      </c>
      <c r="G1569" s="100" t="e">
        <f>VLOOKUP('Reported Performance Table'!B1569,'Master List'!$B$11:$D$19,3,FALSE)</f>
        <v>#N/A</v>
      </c>
      <c r="H1569" t="e">
        <f t="shared" si="24"/>
        <v>#N/A</v>
      </c>
      <c r="I1569" t="e">
        <f>IF(VLOOKUP('Reported Performance Table'!D1569,'Master List'!$B$45:$D$143,3,FALSE)="","No",VLOOKUP('Reported Performance Table'!D1569,'Master List'!$B$45:$D$143,3,FALSE))</f>
        <v>#N/A</v>
      </c>
      <c r="J1569" s="178" t="str">
        <f>IF('Reported Performance Table'!D1569="","",
  IF('Reported Performance Table'!E1569="Yes",
   IF('Reported Performance Table'!F1569="Premium","Premium_LUNA_CCT","LUNA_CCT"),
   IF('Reported Performance Table'!B1569="Outdoor Luminaires",
    IF(OR('Reported Performance Table'!D1569="Fuel Pump Canopy Luminaires",'Reported Performance Table'!D1569="Sports Lighting"),
     IF('Reported Performance Table'!F1569="Premium","Premium_Sports_and_Fuel_Pump_CCT", "Sports_and_Fuel_Pump_CCT"),
     IF('Reported Performance Table'!F1569="Premium","Premium_Outdoor_CCT","Outdoor_CCT")),
    IF('Reported Performance Table'!F1569="Premium","Premium_CCT","Reported_CCT"))))</f>
        <v/>
      </c>
      <c r="K1569" t="str">
        <f>IF('Reported Performance Table'!D1569="","",IF(J1569="LUNA_CCT",VLOOKUP('Reported Performance Table'!D1569,'Master List'!$B$45:$E$143,4,FALSE),"Reported_BUG"))</f>
        <v/>
      </c>
      <c r="L1569" t="str">
        <f>IF('Reported Performance Table'!D1569="","",IF(AND('Reported Performance Table'!$E1569="Yes",OR('Reported Performance Table'!$D1569='Master List'!$B$45,'Reported Performance Table'!$D1569='Master List'!$B$46,'Reported Performance Table'!$D1569='Master List'!$B$47,'Reported Performance Table'!$D1569='Master List'!$B$49,'Reported Performance Table'!$D1569='Master List'!$B$51,'Reported Performance Table'!$D1569='Master List'!$B$115,'Reported Performance Table'!$D1569='Master List'!$B$118,'Reported Performance Table'!$D1569='Master List'!$B$142)),"LUNA_Dimming","Dimming_Capability_and_Range"))</f>
        <v/>
      </c>
    </row>
    <row r="1570" spans="1:12" x14ac:dyDescent="0.25">
      <c r="A1570" s="54">
        <v>1577</v>
      </c>
      <c r="B1570" s="55"/>
      <c r="D1570" s="21" t="e">
        <f>VLOOKUP('Reported Performance Table'!C1570,'Master List'!$B$22:$C$41,2,FALSE)</f>
        <v>#N/A</v>
      </c>
      <c r="E1570" t="e">
        <f>VLOOKUP('Reported Performance Table'!D1570,'Master List'!$B$45:$C$143,2,FALSE)</f>
        <v>#N/A</v>
      </c>
      <c r="F1570" t="e">
        <f>VLOOKUP('Reported Performance Table'!C1570,'Master List'!$B$22:$D$42,3,FALSE)</f>
        <v>#N/A</v>
      </c>
      <c r="G1570" s="100" t="e">
        <f>VLOOKUP('Reported Performance Table'!B1570,'Master List'!$B$11:$D$19,3,FALSE)</f>
        <v>#N/A</v>
      </c>
      <c r="H1570" t="e">
        <f t="shared" si="24"/>
        <v>#N/A</v>
      </c>
      <c r="I1570" t="e">
        <f>IF(VLOOKUP('Reported Performance Table'!D1570,'Master List'!$B$45:$D$143,3,FALSE)="","No",VLOOKUP('Reported Performance Table'!D1570,'Master List'!$B$45:$D$143,3,FALSE))</f>
        <v>#N/A</v>
      </c>
      <c r="J1570" s="178" t="str">
        <f>IF('Reported Performance Table'!D1570="","",
  IF('Reported Performance Table'!E1570="Yes",
   IF('Reported Performance Table'!F1570="Premium","Premium_LUNA_CCT","LUNA_CCT"),
   IF('Reported Performance Table'!B1570="Outdoor Luminaires",
    IF(OR('Reported Performance Table'!D1570="Fuel Pump Canopy Luminaires",'Reported Performance Table'!D1570="Sports Lighting"),
     IF('Reported Performance Table'!F1570="Premium","Premium_Sports_and_Fuel_Pump_CCT", "Sports_and_Fuel_Pump_CCT"),
     IF('Reported Performance Table'!F1570="Premium","Premium_Outdoor_CCT","Outdoor_CCT")),
    IF('Reported Performance Table'!F1570="Premium","Premium_CCT","Reported_CCT"))))</f>
        <v/>
      </c>
      <c r="K1570" t="str">
        <f>IF('Reported Performance Table'!D1570="","",IF(J1570="LUNA_CCT",VLOOKUP('Reported Performance Table'!D1570,'Master List'!$B$45:$E$143,4,FALSE),"Reported_BUG"))</f>
        <v/>
      </c>
      <c r="L1570" t="str">
        <f>IF('Reported Performance Table'!D1570="","",IF(AND('Reported Performance Table'!$E1570="Yes",OR('Reported Performance Table'!$D1570='Master List'!$B$45,'Reported Performance Table'!$D1570='Master List'!$B$46,'Reported Performance Table'!$D1570='Master List'!$B$47,'Reported Performance Table'!$D1570='Master List'!$B$49,'Reported Performance Table'!$D1570='Master List'!$B$51,'Reported Performance Table'!$D1570='Master List'!$B$115,'Reported Performance Table'!$D1570='Master List'!$B$118,'Reported Performance Table'!$D1570='Master List'!$B$142)),"LUNA_Dimming","Dimming_Capability_and_Range"))</f>
        <v/>
      </c>
    </row>
    <row r="1571" spans="1:12" x14ac:dyDescent="0.25">
      <c r="A1571" s="54">
        <v>1578</v>
      </c>
      <c r="B1571" s="55"/>
      <c r="D1571" s="21" t="e">
        <f>VLOOKUP('Reported Performance Table'!C1571,'Master List'!$B$22:$C$41,2,FALSE)</f>
        <v>#N/A</v>
      </c>
      <c r="E1571" t="e">
        <f>VLOOKUP('Reported Performance Table'!D1571,'Master List'!$B$45:$C$143,2,FALSE)</f>
        <v>#N/A</v>
      </c>
      <c r="F1571" t="e">
        <f>VLOOKUP('Reported Performance Table'!C1571,'Master List'!$B$22:$D$42,3,FALSE)</f>
        <v>#N/A</v>
      </c>
      <c r="G1571" s="100" t="e">
        <f>VLOOKUP('Reported Performance Table'!B1571,'Master List'!$B$11:$D$19,3,FALSE)</f>
        <v>#N/A</v>
      </c>
      <c r="H1571" t="e">
        <f t="shared" si="24"/>
        <v>#N/A</v>
      </c>
      <c r="I1571" t="e">
        <f>IF(VLOOKUP('Reported Performance Table'!D1571,'Master List'!$B$45:$D$143,3,FALSE)="","No",VLOOKUP('Reported Performance Table'!D1571,'Master List'!$B$45:$D$143,3,FALSE))</f>
        <v>#N/A</v>
      </c>
      <c r="J1571" s="178" t="str">
        <f>IF('Reported Performance Table'!D1571="","",
  IF('Reported Performance Table'!E1571="Yes",
   IF('Reported Performance Table'!F1571="Premium","Premium_LUNA_CCT","LUNA_CCT"),
   IF('Reported Performance Table'!B1571="Outdoor Luminaires",
    IF(OR('Reported Performance Table'!D1571="Fuel Pump Canopy Luminaires",'Reported Performance Table'!D1571="Sports Lighting"),
     IF('Reported Performance Table'!F1571="Premium","Premium_Sports_and_Fuel_Pump_CCT", "Sports_and_Fuel_Pump_CCT"),
     IF('Reported Performance Table'!F1571="Premium","Premium_Outdoor_CCT","Outdoor_CCT")),
    IF('Reported Performance Table'!F1571="Premium","Premium_CCT","Reported_CCT"))))</f>
        <v/>
      </c>
      <c r="K1571" t="str">
        <f>IF('Reported Performance Table'!D1571="","",IF(J1571="LUNA_CCT",VLOOKUP('Reported Performance Table'!D1571,'Master List'!$B$45:$E$143,4,FALSE),"Reported_BUG"))</f>
        <v/>
      </c>
      <c r="L1571" t="str">
        <f>IF('Reported Performance Table'!D1571="","",IF(AND('Reported Performance Table'!$E1571="Yes",OR('Reported Performance Table'!$D1571='Master List'!$B$45,'Reported Performance Table'!$D1571='Master List'!$B$46,'Reported Performance Table'!$D1571='Master List'!$B$47,'Reported Performance Table'!$D1571='Master List'!$B$49,'Reported Performance Table'!$D1571='Master List'!$B$51,'Reported Performance Table'!$D1571='Master List'!$B$115,'Reported Performance Table'!$D1571='Master List'!$B$118,'Reported Performance Table'!$D1571='Master List'!$B$142)),"LUNA_Dimming","Dimming_Capability_and_Range"))</f>
        <v/>
      </c>
    </row>
    <row r="1572" spans="1:12" x14ac:dyDescent="0.25">
      <c r="A1572" s="54">
        <v>1579</v>
      </c>
      <c r="B1572" s="55"/>
      <c r="D1572" s="21" t="e">
        <f>VLOOKUP('Reported Performance Table'!C1572,'Master List'!$B$22:$C$41,2,FALSE)</f>
        <v>#N/A</v>
      </c>
      <c r="E1572" t="e">
        <f>VLOOKUP('Reported Performance Table'!D1572,'Master List'!$B$45:$C$143,2,FALSE)</f>
        <v>#N/A</v>
      </c>
      <c r="F1572" t="e">
        <f>VLOOKUP('Reported Performance Table'!C1572,'Master List'!$B$22:$D$42,3,FALSE)</f>
        <v>#N/A</v>
      </c>
      <c r="G1572" s="100" t="e">
        <f>VLOOKUP('Reported Performance Table'!B1572,'Master List'!$B$11:$D$19,3,FALSE)</f>
        <v>#N/A</v>
      </c>
      <c r="H1572" t="e">
        <f t="shared" si="24"/>
        <v>#N/A</v>
      </c>
      <c r="I1572" t="e">
        <f>IF(VLOOKUP('Reported Performance Table'!D1572,'Master List'!$B$45:$D$143,3,FALSE)="","No",VLOOKUP('Reported Performance Table'!D1572,'Master List'!$B$45:$D$143,3,FALSE))</f>
        <v>#N/A</v>
      </c>
      <c r="J1572" s="178" t="str">
        <f>IF('Reported Performance Table'!D1572="","",
  IF('Reported Performance Table'!E1572="Yes",
   IF('Reported Performance Table'!F1572="Premium","Premium_LUNA_CCT","LUNA_CCT"),
   IF('Reported Performance Table'!B1572="Outdoor Luminaires",
    IF(OR('Reported Performance Table'!D1572="Fuel Pump Canopy Luminaires",'Reported Performance Table'!D1572="Sports Lighting"),
     IF('Reported Performance Table'!F1572="Premium","Premium_Sports_and_Fuel_Pump_CCT", "Sports_and_Fuel_Pump_CCT"),
     IF('Reported Performance Table'!F1572="Premium","Premium_Outdoor_CCT","Outdoor_CCT")),
    IF('Reported Performance Table'!F1572="Premium","Premium_CCT","Reported_CCT"))))</f>
        <v/>
      </c>
      <c r="K1572" t="str">
        <f>IF('Reported Performance Table'!D1572="","",IF(J1572="LUNA_CCT",VLOOKUP('Reported Performance Table'!D1572,'Master List'!$B$45:$E$143,4,FALSE),"Reported_BUG"))</f>
        <v/>
      </c>
      <c r="L1572" t="str">
        <f>IF('Reported Performance Table'!D1572="","",IF(AND('Reported Performance Table'!$E1572="Yes",OR('Reported Performance Table'!$D1572='Master List'!$B$45,'Reported Performance Table'!$D1572='Master List'!$B$46,'Reported Performance Table'!$D1572='Master List'!$B$47,'Reported Performance Table'!$D1572='Master List'!$B$49,'Reported Performance Table'!$D1572='Master List'!$B$51,'Reported Performance Table'!$D1572='Master List'!$B$115,'Reported Performance Table'!$D1572='Master List'!$B$118,'Reported Performance Table'!$D1572='Master List'!$B$142)),"LUNA_Dimming","Dimming_Capability_and_Range"))</f>
        <v/>
      </c>
    </row>
    <row r="1573" spans="1:12" x14ac:dyDescent="0.25">
      <c r="A1573" s="54">
        <v>1580</v>
      </c>
      <c r="B1573" s="55"/>
      <c r="D1573" s="21" t="e">
        <f>VLOOKUP('Reported Performance Table'!C1573,'Master List'!$B$22:$C$41,2,FALSE)</f>
        <v>#N/A</v>
      </c>
      <c r="E1573" t="e">
        <f>VLOOKUP('Reported Performance Table'!D1573,'Master List'!$B$45:$C$143,2,FALSE)</f>
        <v>#N/A</v>
      </c>
      <c r="F1573" t="e">
        <f>VLOOKUP('Reported Performance Table'!C1573,'Master List'!$B$22:$D$42,3,FALSE)</f>
        <v>#N/A</v>
      </c>
      <c r="G1573" s="100" t="e">
        <f>VLOOKUP('Reported Performance Table'!B1573,'Master List'!$B$11:$D$19,3,FALSE)</f>
        <v>#N/A</v>
      </c>
      <c r="H1573" t="e">
        <f t="shared" si="24"/>
        <v>#N/A</v>
      </c>
      <c r="I1573" t="e">
        <f>IF(VLOOKUP('Reported Performance Table'!D1573,'Master List'!$B$45:$D$143,3,FALSE)="","No",VLOOKUP('Reported Performance Table'!D1573,'Master List'!$B$45:$D$143,3,FALSE))</f>
        <v>#N/A</v>
      </c>
      <c r="J1573" s="178" t="str">
        <f>IF('Reported Performance Table'!D1573="","",
  IF('Reported Performance Table'!E1573="Yes",
   IF('Reported Performance Table'!F1573="Premium","Premium_LUNA_CCT","LUNA_CCT"),
   IF('Reported Performance Table'!B1573="Outdoor Luminaires",
    IF(OR('Reported Performance Table'!D1573="Fuel Pump Canopy Luminaires",'Reported Performance Table'!D1573="Sports Lighting"),
     IF('Reported Performance Table'!F1573="Premium","Premium_Sports_and_Fuel_Pump_CCT", "Sports_and_Fuel_Pump_CCT"),
     IF('Reported Performance Table'!F1573="Premium","Premium_Outdoor_CCT","Outdoor_CCT")),
    IF('Reported Performance Table'!F1573="Premium","Premium_CCT","Reported_CCT"))))</f>
        <v/>
      </c>
      <c r="K1573" t="str">
        <f>IF('Reported Performance Table'!D1573="","",IF(J1573="LUNA_CCT",VLOOKUP('Reported Performance Table'!D1573,'Master List'!$B$45:$E$143,4,FALSE),"Reported_BUG"))</f>
        <v/>
      </c>
      <c r="L1573" t="str">
        <f>IF('Reported Performance Table'!D1573="","",IF(AND('Reported Performance Table'!$E1573="Yes",OR('Reported Performance Table'!$D1573='Master List'!$B$45,'Reported Performance Table'!$D1573='Master List'!$B$46,'Reported Performance Table'!$D1573='Master List'!$B$47,'Reported Performance Table'!$D1573='Master List'!$B$49,'Reported Performance Table'!$D1573='Master List'!$B$51,'Reported Performance Table'!$D1573='Master List'!$B$115,'Reported Performance Table'!$D1573='Master List'!$B$118,'Reported Performance Table'!$D1573='Master List'!$B$142)),"LUNA_Dimming","Dimming_Capability_and_Range"))</f>
        <v/>
      </c>
    </row>
    <row r="1574" spans="1:12" x14ac:dyDescent="0.25">
      <c r="A1574" s="54">
        <v>1581</v>
      </c>
      <c r="B1574" s="55"/>
      <c r="D1574" s="21" t="e">
        <f>VLOOKUP('Reported Performance Table'!C1574,'Master List'!$B$22:$C$41,2,FALSE)</f>
        <v>#N/A</v>
      </c>
      <c r="E1574" t="e">
        <f>VLOOKUP('Reported Performance Table'!D1574,'Master List'!$B$45:$C$143,2,FALSE)</f>
        <v>#N/A</v>
      </c>
      <c r="F1574" t="e">
        <f>VLOOKUP('Reported Performance Table'!C1574,'Master List'!$B$22:$D$42,3,FALSE)</f>
        <v>#N/A</v>
      </c>
      <c r="G1574" s="100" t="e">
        <f>VLOOKUP('Reported Performance Table'!B1574,'Master List'!$B$11:$D$19,3,FALSE)</f>
        <v>#N/A</v>
      </c>
      <c r="H1574" t="e">
        <f t="shared" si="24"/>
        <v>#N/A</v>
      </c>
      <c r="I1574" t="e">
        <f>IF(VLOOKUP('Reported Performance Table'!D1574,'Master List'!$B$45:$D$143,3,FALSE)="","No",VLOOKUP('Reported Performance Table'!D1574,'Master List'!$B$45:$D$143,3,FALSE))</f>
        <v>#N/A</v>
      </c>
      <c r="J1574" s="178" t="str">
        <f>IF('Reported Performance Table'!D1574="","",
  IF('Reported Performance Table'!E1574="Yes",
   IF('Reported Performance Table'!F1574="Premium","Premium_LUNA_CCT","LUNA_CCT"),
   IF('Reported Performance Table'!B1574="Outdoor Luminaires",
    IF(OR('Reported Performance Table'!D1574="Fuel Pump Canopy Luminaires",'Reported Performance Table'!D1574="Sports Lighting"),
     IF('Reported Performance Table'!F1574="Premium","Premium_Sports_and_Fuel_Pump_CCT", "Sports_and_Fuel_Pump_CCT"),
     IF('Reported Performance Table'!F1574="Premium","Premium_Outdoor_CCT","Outdoor_CCT")),
    IF('Reported Performance Table'!F1574="Premium","Premium_CCT","Reported_CCT"))))</f>
        <v/>
      </c>
      <c r="K1574" t="str">
        <f>IF('Reported Performance Table'!D1574="","",IF(J1574="LUNA_CCT",VLOOKUP('Reported Performance Table'!D1574,'Master List'!$B$45:$E$143,4,FALSE),"Reported_BUG"))</f>
        <v/>
      </c>
      <c r="L1574" t="str">
        <f>IF('Reported Performance Table'!D1574="","",IF(AND('Reported Performance Table'!$E1574="Yes",OR('Reported Performance Table'!$D1574='Master List'!$B$45,'Reported Performance Table'!$D1574='Master List'!$B$46,'Reported Performance Table'!$D1574='Master List'!$B$47,'Reported Performance Table'!$D1574='Master List'!$B$49,'Reported Performance Table'!$D1574='Master List'!$B$51,'Reported Performance Table'!$D1574='Master List'!$B$115,'Reported Performance Table'!$D1574='Master List'!$B$118,'Reported Performance Table'!$D1574='Master List'!$B$142)),"LUNA_Dimming","Dimming_Capability_and_Range"))</f>
        <v/>
      </c>
    </row>
    <row r="1575" spans="1:12" x14ac:dyDescent="0.25">
      <c r="A1575" s="54">
        <v>1582</v>
      </c>
      <c r="B1575" s="55"/>
      <c r="D1575" s="21" t="e">
        <f>VLOOKUP('Reported Performance Table'!C1575,'Master List'!$B$22:$C$41,2,FALSE)</f>
        <v>#N/A</v>
      </c>
      <c r="E1575" t="e">
        <f>VLOOKUP('Reported Performance Table'!D1575,'Master List'!$B$45:$C$143,2,FALSE)</f>
        <v>#N/A</v>
      </c>
      <c r="F1575" t="e">
        <f>VLOOKUP('Reported Performance Table'!C1575,'Master List'!$B$22:$D$42,3,FALSE)</f>
        <v>#N/A</v>
      </c>
      <c r="G1575" s="100" t="e">
        <f>VLOOKUP('Reported Performance Table'!B1575,'Master List'!$B$11:$D$19,3,FALSE)</f>
        <v>#N/A</v>
      </c>
      <c r="H1575" t="e">
        <f t="shared" si="24"/>
        <v>#N/A</v>
      </c>
      <c r="I1575" t="e">
        <f>IF(VLOOKUP('Reported Performance Table'!D1575,'Master List'!$B$45:$D$143,3,FALSE)="","No",VLOOKUP('Reported Performance Table'!D1575,'Master List'!$B$45:$D$143,3,FALSE))</f>
        <v>#N/A</v>
      </c>
      <c r="J1575" s="178" t="str">
        <f>IF('Reported Performance Table'!D1575="","",
  IF('Reported Performance Table'!E1575="Yes",
   IF('Reported Performance Table'!F1575="Premium","Premium_LUNA_CCT","LUNA_CCT"),
   IF('Reported Performance Table'!B1575="Outdoor Luminaires",
    IF(OR('Reported Performance Table'!D1575="Fuel Pump Canopy Luminaires",'Reported Performance Table'!D1575="Sports Lighting"),
     IF('Reported Performance Table'!F1575="Premium","Premium_Sports_and_Fuel_Pump_CCT", "Sports_and_Fuel_Pump_CCT"),
     IF('Reported Performance Table'!F1575="Premium","Premium_Outdoor_CCT","Outdoor_CCT")),
    IF('Reported Performance Table'!F1575="Premium","Premium_CCT","Reported_CCT"))))</f>
        <v/>
      </c>
      <c r="K1575" t="str">
        <f>IF('Reported Performance Table'!D1575="","",IF(J1575="LUNA_CCT",VLOOKUP('Reported Performance Table'!D1575,'Master List'!$B$45:$E$143,4,FALSE),"Reported_BUG"))</f>
        <v/>
      </c>
      <c r="L1575" t="str">
        <f>IF('Reported Performance Table'!D1575="","",IF(AND('Reported Performance Table'!$E1575="Yes",OR('Reported Performance Table'!$D1575='Master List'!$B$45,'Reported Performance Table'!$D1575='Master List'!$B$46,'Reported Performance Table'!$D1575='Master List'!$B$47,'Reported Performance Table'!$D1575='Master List'!$B$49,'Reported Performance Table'!$D1575='Master List'!$B$51,'Reported Performance Table'!$D1575='Master List'!$B$115,'Reported Performance Table'!$D1575='Master List'!$B$118,'Reported Performance Table'!$D1575='Master List'!$B$142)),"LUNA_Dimming","Dimming_Capability_and_Range"))</f>
        <v/>
      </c>
    </row>
    <row r="1576" spans="1:12" x14ac:dyDescent="0.25">
      <c r="A1576" s="54">
        <v>1583</v>
      </c>
      <c r="B1576" s="55"/>
      <c r="D1576" s="21" t="e">
        <f>VLOOKUP('Reported Performance Table'!C1576,'Master List'!$B$22:$C$41,2,FALSE)</f>
        <v>#N/A</v>
      </c>
      <c r="E1576" t="e">
        <f>VLOOKUP('Reported Performance Table'!D1576,'Master List'!$B$45:$C$143,2,FALSE)</f>
        <v>#N/A</v>
      </c>
      <c r="F1576" t="e">
        <f>VLOOKUP('Reported Performance Table'!C1576,'Master List'!$B$22:$D$42,3,FALSE)</f>
        <v>#N/A</v>
      </c>
      <c r="G1576" s="100" t="e">
        <f>VLOOKUP('Reported Performance Table'!B1576,'Master List'!$B$11:$D$19,3,FALSE)</f>
        <v>#N/A</v>
      </c>
      <c r="H1576" t="e">
        <f t="shared" si="24"/>
        <v>#N/A</v>
      </c>
      <c r="I1576" t="e">
        <f>IF(VLOOKUP('Reported Performance Table'!D1576,'Master List'!$B$45:$D$143,3,FALSE)="","No",VLOOKUP('Reported Performance Table'!D1576,'Master List'!$B$45:$D$143,3,FALSE))</f>
        <v>#N/A</v>
      </c>
      <c r="J1576" s="178" t="str">
        <f>IF('Reported Performance Table'!D1576="","",
  IF('Reported Performance Table'!E1576="Yes",
   IF('Reported Performance Table'!F1576="Premium","Premium_LUNA_CCT","LUNA_CCT"),
   IF('Reported Performance Table'!B1576="Outdoor Luminaires",
    IF(OR('Reported Performance Table'!D1576="Fuel Pump Canopy Luminaires",'Reported Performance Table'!D1576="Sports Lighting"),
     IF('Reported Performance Table'!F1576="Premium","Premium_Sports_and_Fuel_Pump_CCT", "Sports_and_Fuel_Pump_CCT"),
     IF('Reported Performance Table'!F1576="Premium","Premium_Outdoor_CCT","Outdoor_CCT")),
    IF('Reported Performance Table'!F1576="Premium","Premium_CCT","Reported_CCT"))))</f>
        <v/>
      </c>
      <c r="K1576" t="str">
        <f>IF('Reported Performance Table'!D1576="","",IF(J1576="LUNA_CCT",VLOOKUP('Reported Performance Table'!D1576,'Master List'!$B$45:$E$143,4,FALSE),"Reported_BUG"))</f>
        <v/>
      </c>
      <c r="L1576" t="str">
        <f>IF('Reported Performance Table'!D1576="","",IF(AND('Reported Performance Table'!$E1576="Yes",OR('Reported Performance Table'!$D1576='Master List'!$B$45,'Reported Performance Table'!$D1576='Master List'!$B$46,'Reported Performance Table'!$D1576='Master List'!$B$47,'Reported Performance Table'!$D1576='Master List'!$B$49,'Reported Performance Table'!$D1576='Master List'!$B$51,'Reported Performance Table'!$D1576='Master List'!$B$115,'Reported Performance Table'!$D1576='Master List'!$B$118,'Reported Performance Table'!$D1576='Master List'!$B$142)),"LUNA_Dimming","Dimming_Capability_and_Range"))</f>
        <v/>
      </c>
    </row>
    <row r="1577" spans="1:12" x14ac:dyDescent="0.25">
      <c r="A1577" s="54">
        <v>1584</v>
      </c>
      <c r="B1577" s="55"/>
      <c r="D1577" s="21" t="e">
        <f>VLOOKUP('Reported Performance Table'!C1577,'Master List'!$B$22:$C$41,2,FALSE)</f>
        <v>#N/A</v>
      </c>
      <c r="E1577" t="e">
        <f>VLOOKUP('Reported Performance Table'!D1577,'Master List'!$B$45:$C$143,2,FALSE)</f>
        <v>#N/A</v>
      </c>
      <c r="F1577" t="e">
        <f>VLOOKUP('Reported Performance Table'!C1577,'Master List'!$B$22:$D$42,3,FALSE)</f>
        <v>#N/A</v>
      </c>
      <c r="G1577" s="100" t="e">
        <f>VLOOKUP('Reported Performance Table'!B1577,'Master List'!$B$11:$D$19,3,FALSE)</f>
        <v>#N/A</v>
      </c>
      <c r="H1577" t="e">
        <f t="shared" si="24"/>
        <v>#N/A</v>
      </c>
      <c r="I1577" t="e">
        <f>IF(VLOOKUP('Reported Performance Table'!D1577,'Master List'!$B$45:$D$143,3,FALSE)="","No",VLOOKUP('Reported Performance Table'!D1577,'Master List'!$B$45:$D$143,3,FALSE))</f>
        <v>#N/A</v>
      </c>
      <c r="J1577" s="178" t="str">
        <f>IF('Reported Performance Table'!D1577="","",
  IF('Reported Performance Table'!E1577="Yes",
   IF('Reported Performance Table'!F1577="Premium","Premium_LUNA_CCT","LUNA_CCT"),
   IF('Reported Performance Table'!B1577="Outdoor Luminaires",
    IF(OR('Reported Performance Table'!D1577="Fuel Pump Canopy Luminaires",'Reported Performance Table'!D1577="Sports Lighting"),
     IF('Reported Performance Table'!F1577="Premium","Premium_Sports_and_Fuel_Pump_CCT", "Sports_and_Fuel_Pump_CCT"),
     IF('Reported Performance Table'!F1577="Premium","Premium_Outdoor_CCT","Outdoor_CCT")),
    IF('Reported Performance Table'!F1577="Premium","Premium_CCT","Reported_CCT"))))</f>
        <v/>
      </c>
      <c r="K1577" t="str">
        <f>IF('Reported Performance Table'!D1577="","",IF(J1577="LUNA_CCT",VLOOKUP('Reported Performance Table'!D1577,'Master List'!$B$45:$E$143,4,FALSE),"Reported_BUG"))</f>
        <v/>
      </c>
      <c r="L1577" t="str">
        <f>IF('Reported Performance Table'!D1577="","",IF(AND('Reported Performance Table'!$E1577="Yes",OR('Reported Performance Table'!$D1577='Master List'!$B$45,'Reported Performance Table'!$D1577='Master List'!$B$46,'Reported Performance Table'!$D1577='Master List'!$B$47,'Reported Performance Table'!$D1577='Master List'!$B$49,'Reported Performance Table'!$D1577='Master List'!$B$51,'Reported Performance Table'!$D1577='Master List'!$B$115,'Reported Performance Table'!$D1577='Master List'!$B$118,'Reported Performance Table'!$D1577='Master List'!$B$142)),"LUNA_Dimming","Dimming_Capability_and_Range"))</f>
        <v/>
      </c>
    </row>
    <row r="1578" spans="1:12" x14ac:dyDescent="0.25">
      <c r="A1578" s="54">
        <v>1585</v>
      </c>
      <c r="B1578" s="55"/>
      <c r="D1578" s="21" t="e">
        <f>VLOOKUP('Reported Performance Table'!C1578,'Master List'!$B$22:$C$41,2,FALSE)</f>
        <v>#N/A</v>
      </c>
      <c r="E1578" t="e">
        <f>VLOOKUP('Reported Performance Table'!D1578,'Master List'!$B$45:$C$143,2,FALSE)</f>
        <v>#N/A</v>
      </c>
      <c r="F1578" t="e">
        <f>VLOOKUP('Reported Performance Table'!C1578,'Master List'!$B$22:$D$42,3,FALSE)</f>
        <v>#N/A</v>
      </c>
      <c r="G1578" s="100" t="e">
        <f>VLOOKUP('Reported Performance Table'!B1578,'Master List'!$B$11:$D$19,3,FALSE)</f>
        <v>#N/A</v>
      </c>
      <c r="H1578" t="e">
        <f t="shared" si="24"/>
        <v>#N/A</v>
      </c>
      <c r="I1578" t="e">
        <f>IF(VLOOKUP('Reported Performance Table'!D1578,'Master List'!$B$45:$D$143,3,FALSE)="","No",VLOOKUP('Reported Performance Table'!D1578,'Master List'!$B$45:$D$143,3,FALSE))</f>
        <v>#N/A</v>
      </c>
      <c r="J1578" s="178" t="str">
        <f>IF('Reported Performance Table'!D1578="","",
  IF('Reported Performance Table'!E1578="Yes",
   IF('Reported Performance Table'!F1578="Premium","Premium_LUNA_CCT","LUNA_CCT"),
   IF('Reported Performance Table'!B1578="Outdoor Luminaires",
    IF(OR('Reported Performance Table'!D1578="Fuel Pump Canopy Luminaires",'Reported Performance Table'!D1578="Sports Lighting"),
     IF('Reported Performance Table'!F1578="Premium","Premium_Sports_and_Fuel_Pump_CCT", "Sports_and_Fuel_Pump_CCT"),
     IF('Reported Performance Table'!F1578="Premium","Premium_Outdoor_CCT","Outdoor_CCT")),
    IF('Reported Performance Table'!F1578="Premium","Premium_CCT","Reported_CCT"))))</f>
        <v/>
      </c>
      <c r="K1578" t="str">
        <f>IF('Reported Performance Table'!D1578="","",IF(J1578="LUNA_CCT",VLOOKUP('Reported Performance Table'!D1578,'Master List'!$B$45:$E$143,4,FALSE),"Reported_BUG"))</f>
        <v/>
      </c>
      <c r="L1578" t="str">
        <f>IF('Reported Performance Table'!D1578="","",IF(AND('Reported Performance Table'!$E1578="Yes",OR('Reported Performance Table'!$D1578='Master List'!$B$45,'Reported Performance Table'!$D1578='Master List'!$B$46,'Reported Performance Table'!$D1578='Master List'!$B$47,'Reported Performance Table'!$D1578='Master List'!$B$49,'Reported Performance Table'!$D1578='Master List'!$B$51,'Reported Performance Table'!$D1578='Master List'!$B$115,'Reported Performance Table'!$D1578='Master List'!$B$118,'Reported Performance Table'!$D1578='Master List'!$B$142)),"LUNA_Dimming","Dimming_Capability_and_Range"))</f>
        <v/>
      </c>
    </row>
    <row r="1579" spans="1:12" x14ac:dyDescent="0.25">
      <c r="A1579" s="54">
        <v>1586</v>
      </c>
      <c r="B1579" s="55"/>
      <c r="D1579" s="21" t="e">
        <f>VLOOKUP('Reported Performance Table'!C1579,'Master List'!$B$22:$C$41,2,FALSE)</f>
        <v>#N/A</v>
      </c>
      <c r="E1579" t="e">
        <f>VLOOKUP('Reported Performance Table'!D1579,'Master List'!$B$45:$C$143,2,FALSE)</f>
        <v>#N/A</v>
      </c>
      <c r="F1579" t="e">
        <f>VLOOKUP('Reported Performance Table'!C1579,'Master List'!$B$22:$D$42,3,FALSE)</f>
        <v>#N/A</v>
      </c>
      <c r="G1579" s="100" t="e">
        <f>VLOOKUP('Reported Performance Table'!B1579,'Master List'!$B$11:$D$19,3,FALSE)</f>
        <v>#N/A</v>
      </c>
      <c r="H1579" t="e">
        <f t="shared" si="24"/>
        <v>#N/A</v>
      </c>
      <c r="I1579" t="e">
        <f>IF(VLOOKUP('Reported Performance Table'!D1579,'Master List'!$B$45:$D$143,3,FALSE)="","No",VLOOKUP('Reported Performance Table'!D1579,'Master List'!$B$45:$D$143,3,FALSE))</f>
        <v>#N/A</v>
      </c>
      <c r="J1579" s="178" t="str">
        <f>IF('Reported Performance Table'!D1579="","",
  IF('Reported Performance Table'!E1579="Yes",
   IF('Reported Performance Table'!F1579="Premium","Premium_LUNA_CCT","LUNA_CCT"),
   IF('Reported Performance Table'!B1579="Outdoor Luminaires",
    IF(OR('Reported Performance Table'!D1579="Fuel Pump Canopy Luminaires",'Reported Performance Table'!D1579="Sports Lighting"),
     IF('Reported Performance Table'!F1579="Premium","Premium_Sports_and_Fuel_Pump_CCT", "Sports_and_Fuel_Pump_CCT"),
     IF('Reported Performance Table'!F1579="Premium","Premium_Outdoor_CCT","Outdoor_CCT")),
    IF('Reported Performance Table'!F1579="Premium","Premium_CCT","Reported_CCT"))))</f>
        <v/>
      </c>
      <c r="K1579" t="str">
        <f>IF('Reported Performance Table'!D1579="","",IF(J1579="LUNA_CCT",VLOOKUP('Reported Performance Table'!D1579,'Master List'!$B$45:$E$143,4,FALSE),"Reported_BUG"))</f>
        <v/>
      </c>
      <c r="L1579" t="str">
        <f>IF('Reported Performance Table'!D1579="","",IF(AND('Reported Performance Table'!$E1579="Yes",OR('Reported Performance Table'!$D1579='Master List'!$B$45,'Reported Performance Table'!$D1579='Master List'!$B$46,'Reported Performance Table'!$D1579='Master List'!$B$47,'Reported Performance Table'!$D1579='Master List'!$B$49,'Reported Performance Table'!$D1579='Master List'!$B$51,'Reported Performance Table'!$D1579='Master List'!$B$115,'Reported Performance Table'!$D1579='Master List'!$B$118,'Reported Performance Table'!$D1579='Master List'!$B$142)),"LUNA_Dimming","Dimming_Capability_and_Range"))</f>
        <v/>
      </c>
    </row>
    <row r="1580" spans="1:12" x14ac:dyDescent="0.25">
      <c r="A1580" s="54">
        <v>1587</v>
      </c>
      <c r="B1580" s="55"/>
      <c r="D1580" s="21" t="e">
        <f>VLOOKUP('Reported Performance Table'!C1580,'Master List'!$B$22:$C$41,2,FALSE)</f>
        <v>#N/A</v>
      </c>
      <c r="E1580" t="e">
        <f>VLOOKUP('Reported Performance Table'!D1580,'Master List'!$B$45:$C$143,2,FALSE)</f>
        <v>#N/A</v>
      </c>
      <c r="F1580" t="e">
        <f>VLOOKUP('Reported Performance Table'!C1580,'Master List'!$B$22:$D$42,3,FALSE)</f>
        <v>#N/A</v>
      </c>
      <c r="G1580" s="100" t="e">
        <f>VLOOKUP('Reported Performance Table'!B1580,'Master List'!$B$11:$D$19,3,FALSE)</f>
        <v>#N/A</v>
      </c>
      <c r="H1580" t="e">
        <f t="shared" si="24"/>
        <v>#N/A</v>
      </c>
      <c r="I1580" t="e">
        <f>IF(VLOOKUP('Reported Performance Table'!D1580,'Master List'!$B$45:$D$143,3,FALSE)="","No",VLOOKUP('Reported Performance Table'!D1580,'Master List'!$B$45:$D$143,3,FALSE))</f>
        <v>#N/A</v>
      </c>
      <c r="J1580" s="178" t="str">
        <f>IF('Reported Performance Table'!D1580="","",
  IF('Reported Performance Table'!E1580="Yes",
   IF('Reported Performance Table'!F1580="Premium","Premium_LUNA_CCT","LUNA_CCT"),
   IF('Reported Performance Table'!B1580="Outdoor Luminaires",
    IF(OR('Reported Performance Table'!D1580="Fuel Pump Canopy Luminaires",'Reported Performance Table'!D1580="Sports Lighting"),
     IF('Reported Performance Table'!F1580="Premium","Premium_Sports_and_Fuel_Pump_CCT", "Sports_and_Fuel_Pump_CCT"),
     IF('Reported Performance Table'!F1580="Premium","Premium_Outdoor_CCT","Outdoor_CCT")),
    IF('Reported Performance Table'!F1580="Premium","Premium_CCT","Reported_CCT"))))</f>
        <v/>
      </c>
      <c r="K1580" t="str">
        <f>IF('Reported Performance Table'!D1580="","",IF(J1580="LUNA_CCT",VLOOKUP('Reported Performance Table'!D1580,'Master List'!$B$45:$E$143,4,FALSE),"Reported_BUG"))</f>
        <v/>
      </c>
      <c r="L1580" t="str">
        <f>IF('Reported Performance Table'!D1580="","",IF(AND('Reported Performance Table'!$E1580="Yes",OR('Reported Performance Table'!$D1580='Master List'!$B$45,'Reported Performance Table'!$D1580='Master List'!$B$46,'Reported Performance Table'!$D1580='Master List'!$B$47,'Reported Performance Table'!$D1580='Master List'!$B$49,'Reported Performance Table'!$D1580='Master List'!$B$51,'Reported Performance Table'!$D1580='Master List'!$B$115,'Reported Performance Table'!$D1580='Master List'!$B$118,'Reported Performance Table'!$D1580='Master List'!$B$142)),"LUNA_Dimming","Dimming_Capability_and_Range"))</f>
        <v/>
      </c>
    </row>
    <row r="1581" spans="1:12" x14ac:dyDescent="0.25">
      <c r="A1581" s="54">
        <v>1588</v>
      </c>
      <c r="B1581" s="55"/>
      <c r="D1581" s="21" t="e">
        <f>VLOOKUP('Reported Performance Table'!C1581,'Master List'!$B$22:$C$41,2,FALSE)</f>
        <v>#N/A</v>
      </c>
      <c r="E1581" t="e">
        <f>VLOOKUP('Reported Performance Table'!D1581,'Master List'!$B$45:$C$143,2,FALSE)</f>
        <v>#N/A</v>
      </c>
      <c r="F1581" t="e">
        <f>VLOOKUP('Reported Performance Table'!C1581,'Master List'!$B$22:$D$42,3,FALSE)</f>
        <v>#N/A</v>
      </c>
      <c r="G1581" s="100" t="e">
        <f>VLOOKUP('Reported Performance Table'!B1581,'Master List'!$B$11:$D$19,3,FALSE)</f>
        <v>#N/A</v>
      </c>
      <c r="H1581" t="e">
        <f t="shared" si="24"/>
        <v>#N/A</v>
      </c>
      <c r="I1581" t="e">
        <f>IF(VLOOKUP('Reported Performance Table'!D1581,'Master List'!$B$45:$D$143,3,FALSE)="","No",VLOOKUP('Reported Performance Table'!D1581,'Master List'!$B$45:$D$143,3,FALSE))</f>
        <v>#N/A</v>
      </c>
      <c r="J1581" s="178" t="str">
        <f>IF('Reported Performance Table'!D1581="","",
  IF('Reported Performance Table'!E1581="Yes",
   IF('Reported Performance Table'!F1581="Premium","Premium_LUNA_CCT","LUNA_CCT"),
   IF('Reported Performance Table'!B1581="Outdoor Luminaires",
    IF(OR('Reported Performance Table'!D1581="Fuel Pump Canopy Luminaires",'Reported Performance Table'!D1581="Sports Lighting"),
     IF('Reported Performance Table'!F1581="Premium","Premium_Sports_and_Fuel_Pump_CCT", "Sports_and_Fuel_Pump_CCT"),
     IF('Reported Performance Table'!F1581="Premium","Premium_Outdoor_CCT","Outdoor_CCT")),
    IF('Reported Performance Table'!F1581="Premium","Premium_CCT","Reported_CCT"))))</f>
        <v/>
      </c>
      <c r="K1581" t="str">
        <f>IF('Reported Performance Table'!D1581="","",IF(J1581="LUNA_CCT",VLOOKUP('Reported Performance Table'!D1581,'Master List'!$B$45:$E$143,4,FALSE),"Reported_BUG"))</f>
        <v/>
      </c>
      <c r="L1581" t="str">
        <f>IF('Reported Performance Table'!D1581="","",IF(AND('Reported Performance Table'!$E1581="Yes",OR('Reported Performance Table'!$D1581='Master List'!$B$45,'Reported Performance Table'!$D1581='Master List'!$B$46,'Reported Performance Table'!$D1581='Master List'!$B$47,'Reported Performance Table'!$D1581='Master List'!$B$49,'Reported Performance Table'!$D1581='Master List'!$B$51,'Reported Performance Table'!$D1581='Master List'!$B$115,'Reported Performance Table'!$D1581='Master List'!$B$118,'Reported Performance Table'!$D1581='Master List'!$B$142)),"LUNA_Dimming","Dimming_Capability_and_Range"))</f>
        <v/>
      </c>
    </row>
    <row r="1582" spans="1:12" x14ac:dyDescent="0.25">
      <c r="A1582" s="54">
        <v>1589</v>
      </c>
      <c r="B1582" s="55"/>
      <c r="D1582" s="21" t="e">
        <f>VLOOKUP('Reported Performance Table'!C1582,'Master List'!$B$22:$C$41,2,FALSE)</f>
        <v>#N/A</v>
      </c>
      <c r="E1582" t="e">
        <f>VLOOKUP('Reported Performance Table'!D1582,'Master List'!$B$45:$C$143,2,FALSE)</f>
        <v>#N/A</v>
      </c>
      <c r="F1582" t="e">
        <f>VLOOKUP('Reported Performance Table'!C1582,'Master List'!$B$22:$D$42,3,FALSE)</f>
        <v>#N/A</v>
      </c>
      <c r="G1582" s="100" t="e">
        <f>VLOOKUP('Reported Performance Table'!B1582,'Master List'!$B$11:$D$19,3,FALSE)</f>
        <v>#N/A</v>
      </c>
      <c r="H1582" t="e">
        <f t="shared" si="24"/>
        <v>#N/A</v>
      </c>
      <c r="I1582" t="e">
        <f>IF(VLOOKUP('Reported Performance Table'!D1582,'Master List'!$B$45:$D$143,3,FALSE)="","No",VLOOKUP('Reported Performance Table'!D1582,'Master List'!$B$45:$D$143,3,FALSE))</f>
        <v>#N/A</v>
      </c>
      <c r="J1582" s="178" t="str">
        <f>IF('Reported Performance Table'!D1582="","",
  IF('Reported Performance Table'!E1582="Yes",
   IF('Reported Performance Table'!F1582="Premium","Premium_LUNA_CCT","LUNA_CCT"),
   IF('Reported Performance Table'!B1582="Outdoor Luminaires",
    IF(OR('Reported Performance Table'!D1582="Fuel Pump Canopy Luminaires",'Reported Performance Table'!D1582="Sports Lighting"),
     IF('Reported Performance Table'!F1582="Premium","Premium_Sports_and_Fuel_Pump_CCT", "Sports_and_Fuel_Pump_CCT"),
     IF('Reported Performance Table'!F1582="Premium","Premium_Outdoor_CCT","Outdoor_CCT")),
    IF('Reported Performance Table'!F1582="Premium","Premium_CCT","Reported_CCT"))))</f>
        <v/>
      </c>
      <c r="K1582" t="str">
        <f>IF('Reported Performance Table'!D1582="","",IF(J1582="LUNA_CCT",VLOOKUP('Reported Performance Table'!D1582,'Master List'!$B$45:$E$143,4,FALSE),"Reported_BUG"))</f>
        <v/>
      </c>
      <c r="L1582" t="str">
        <f>IF('Reported Performance Table'!D1582="","",IF(AND('Reported Performance Table'!$E1582="Yes",OR('Reported Performance Table'!$D1582='Master List'!$B$45,'Reported Performance Table'!$D1582='Master List'!$B$46,'Reported Performance Table'!$D1582='Master List'!$B$47,'Reported Performance Table'!$D1582='Master List'!$B$49,'Reported Performance Table'!$D1582='Master List'!$B$51,'Reported Performance Table'!$D1582='Master List'!$B$115,'Reported Performance Table'!$D1582='Master List'!$B$118,'Reported Performance Table'!$D1582='Master List'!$B$142)),"LUNA_Dimming","Dimming_Capability_and_Range"))</f>
        <v/>
      </c>
    </row>
    <row r="1583" spans="1:12" x14ac:dyDescent="0.25">
      <c r="A1583" s="54">
        <v>1590</v>
      </c>
      <c r="B1583" s="55"/>
      <c r="D1583" s="21" t="e">
        <f>VLOOKUP('Reported Performance Table'!C1583,'Master List'!$B$22:$C$41,2,FALSE)</f>
        <v>#N/A</v>
      </c>
      <c r="E1583" t="e">
        <f>VLOOKUP('Reported Performance Table'!D1583,'Master List'!$B$45:$C$143,2,FALSE)</f>
        <v>#N/A</v>
      </c>
      <c r="F1583" t="e">
        <f>VLOOKUP('Reported Performance Table'!C1583,'Master List'!$B$22:$D$42,3,FALSE)</f>
        <v>#N/A</v>
      </c>
      <c r="G1583" s="100" t="e">
        <f>VLOOKUP('Reported Performance Table'!B1583,'Master List'!$B$11:$D$19,3,FALSE)</f>
        <v>#N/A</v>
      </c>
      <c r="H1583" t="e">
        <f t="shared" si="24"/>
        <v>#N/A</v>
      </c>
      <c r="I1583" t="e">
        <f>IF(VLOOKUP('Reported Performance Table'!D1583,'Master List'!$B$45:$D$143,3,FALSE)="","No",VLOOKUP('Reported Performance Table'!D1583,'Master List'!$B$45:$D$143,3,FALSE))</f>
        <v>#N/A</v>
      </c>
      <c r="J1583" s="178" t="str">
        <f>IF('Reported Performance Table'!D1583="","",
  IF('Reported Performance Table'!E1583="Yes",
   IF('Reported Performance Table'!F1583="Premium","Premium_LUNA_CCT","LUNA_CCT"),
   IF('Reported Performance Table'!B1583="Outdoor Luminaires",
    IF(OR('Reported Performance Table'!D1583="Fuel Pump Canopy Luminaires",'Reported Performance Table'!D1583="Sports Lighting"),
     IF('Reported Performance Table'!F1583="Premium","Premium_Sports_and_Fuel_Pump_CCT", "Sports_and_Fuel_Pump_CCT"),
     IF('Reported Performance Table'!F1583="Premium","Premium_Outdoor_CCT","Outdoor_CCT")),
    IF('Reported Performance Table'!F1583="Premium","Premium_CCT","Reported_CCT"))))</f>
        <v/>
      </c>
      <c r="K1583" t="str">
        <f>IF('Reported Performance Table'!D1583="","",IF(J1583="LUNA_CCT",VLOOKUP('Reported Performance Table'!D1583,'Master List'!$B$45:$E$143,4,FALSE),"Reported_BUG"))</f>
        <v/>
      </c>
      <c r="L1583" t="str">
        <f>IF('Reported Performance Table'!D1583="","",IF(AND('Reported Performance Table'!$E1583="Yes",OR('Reported Performance Table'!$D1583='Master List'!$B$45,'Reported Performance Table'!$D1583='Master List'!$B$46,'Reported Performance Table'!$D1583='Master List'!$B$47,'Reported Performance Table'!$D1583='Master List'!$B$49,'Reported Performance Table'!$D1583='Master List'!$B$51,'Reported Performance Table'!$D1583='Master List'!$B$115,'Reported Performance Table'!$D1583='Master List'!$B$118,'Reported Performance Table'!$D1583='Master List'!$B$142)),"LUNA_Dimming","Dimming_Capability_and_Range"))</f>
        <v/>
      </c>
    </row>
    <row r="1584" spans="1:12" x14ac:dyDescent="0.25">
      <c r="A1584" s="54">
        <v>1591</v>
      </c>
      <c r="B1584" s="55"/>
      <c r="D1584" s="21" t="e">
        <f>VLOOKUP('Reported Performance Table'!C1584,'Master List'!$B$22:$C$41,2,FALSE)</f>
        <v>#N/A</v>
      </c>
      <c r="E1584" t="e">
        <f>VLOOKUP('Reported Performance Table'!D1584,'Master List'!$B$45:$C$143,2,FALSE)</f>
        <v>#N/A</v>
      </c>
      <c r="F1584" t="e">
        <f>VLOOKUP('Reported Performance Table'!C1584,'Master List'!$B$22:$D$42,3,FALSE)</f>
        <v>#N/A</v>
      </c>
      <c r="G1584" s="100" t="e">
        <f>VLOOKUP('Reported Performance Table'!B1584,'Master List'!$B$11:$D$19,3,FALSE)</f>
        <v>#N/A</v>
      </c>
      <c r="H1584" t="e">
        <f t="shared" si="24"/>
        <v>#N/A</v>
      </c>
      <c r="I1584" t="e">
        <f>IF(VLOOKUP('Reported Performance Table'!D1584,'Master List'!$B$45:$D$143,3,FALSE)="","No",VLOOKUP('Reported Performance Table'!D1584,'Master List'!$B$45:$D$143,3,FALSE))</f>
        <v>#N/A</v>
      </c>
      <c r="J1584" s="178" t="str">
        <f>IF('Reported Performance Table'!D1584="","",
  IF('Reported Performance Table'!E1584="Yes",
   IF('Reported Performance Table'!F1584="Premium","Premium_LUNA_CCT","LUNA_CCT"),
   IF('Reported Performance Table'!B1584="Outdoor Luminaires",
    IF(OR('Reported Performance Table'!D1584="Fuel Pump Canopy Luminaires",'Reported Performance Table'!D1584="Sports Lighting"),
     IF('Reported Performance Table'!F1584="Premium","Premium_Sports_and_Fuel_Pump_CCT", "Sports_and_Fuel_Pump_CCT"),
     IF('Reported Performance Table'!F1584="Premium","Premium_Outdoor_CCT","Outdoor_CCT")),
    IF('Reported Performance Table'!F1584="Premium","Premium_CCT","Reported_CCT"))))</f>
        <v/>
      </c>
      <c r="K1584" t="str">
        <f>IF('Reported Performance Table'!D1584="","",IF(J1584="LUNA_CCT",VLOOKUP('Reported Performance Table'!D1584,'Master List'!$B$45:$E$143,4,FALSE),"Reported_BUG"))</f>
        <v/>
      </c>
      <c r="L1584" t="str">
        <f>IF('Reported Performance Table'!D1584="","",IF(AND('Reported Performance Table'!$E1584="Yes",OR('Reported Performance Table'!$D1584='Master List'!$B$45,'Reported Performance Table'!$D1584='Master List'!$B$46,'Reported Performance Table'!$D1584='Master List'!$B$47,'Reported Performance Table'!$D1584='Master List'!$B$49,'Reported Performance Table'!$D1584='Master List'!$B$51,'Reported Performance Table'!$D1584='Master List'!$B$115,'Reported Performance Table'!$D1584='Master List'!$B$118,'Reported Performance Table'!$D1584='Master List'!$B$142)),"LUNA_Dimming","Dimming_Capability_and_Range"))</f>
        <v/>
      </c>
    </row>
    <row r="1585" spans="1:12" x14ac:dyDescent="0.25">
      <c r="A1585" s="54">
        <v>1592</v>
      </c>
      <c r="B1585" s="55"/>
      <c r="D1585" s="21" t="e">
        <f>VLOOKUP('Reported Performance Table'!C1585,'Master List'!$B$22:$C$41,2,FALSE)</f>
        <v>#N/A</v>
      </c>
      <c r="E1585" t="e">
        <f>VLOOKUP('Reported Performance Table'!D1585,'Master List'!$B$45:$C$143,2,FALSE)</f>
        <v>#N/A</v>
      </c>
      <c r="F1585" t="e">
        <f>VLOOKUP('Reported Performance Table'!C1585,'Master List'!$B$22:$D$42,3,FALSE)</f>
        <v>#N/A</v>
      </c>
      <c r="G1585" s="100" t="e">
        <f>VLOOKUP('Reported Performance Table'!B1585,'Master List'!$B$11:$D$19,3,FALSE)</f>
        <v>#N/A</v>
      </c>
      <c r="H1585" t="e">
        <f t="shared" si="24"/>
        <v>#N/A</v>
      </c>
      <c r="I1585" t="e">
        <f>IF(VLOOKUP('Reported Performance Table'!D1585,'Master List'!$B$45:$D$143,3,FALSE)="","No",VLOOKUP('Reported Performance Table'!D1585,'Master List'!$B$45:$D$143,3,FALSE))</f>
        <v>#N/A</v>
      </c>
      <c r="J1585" s="178" t="str">
        <f>IF('Reported Performance Table'!D1585="","",
  IF('Reported Performance Table'!E1585="Yes",
   IF('Reported Performance Table'!F1585="Premium","Premium_LUNA_CCT","LUNA_CCT"),
   IF('Reported Performance Table'!B1585="Outdoor Luminaires",
    IF(OR('Reported Performance Table'!D1585="Fuel Pump Canopy Luminaires",'Reported Performance Table'!D1585="Sports Lighting"),
     IF('Reported Performance Table'!F1585="Premium","Premium_Sports_and_Fuel_Pump_CCT", "Sports_and_Fuel_Pump_CCT"),
     IF('Reported Performance Table'!F1585="Premium","Premium_Outdoor_CCT","Outdoor_CCT")),
    IF('Reported Performance Table'!F1585="Premium","Premium_CCT","Reported_CCT"))))</f>
        <v/>
      </c>
      <c r="K1585" t="str">
        <f>IF('Reported Performance Table'!D1585="","",IF(J1585="LUNA_CCT",VLOOKUP('Reported Performance Table'!D1585,'Master List'!$B$45:$E$143,4,FALSE),"Reported_BUG"))</f>
        <v/>
      </c>
      <c r="L1585" t="str">
        <f>IF('Reported Performance Table'!D1585="","",IF(AND('Reported Performance Table'!$E1585="Yes",OR('Reported Performance Table'!$D1585='Master List'!$B$45,'Reported Performance Table'!$D1585='Master List'!$B$46,'Reported Performance Table'!$D1585='Master List'!$B$47,'Reported Performance Table'!$D1585='Master List'!$B$49,'Reported Performance Table'!$D1585='Master List'!$B$51,'Reported Performance Table'!$D1585='Master List'!$B$115,'Reported Performance Table'!$D1585='Master List'!$B$118,'Reported Performance Table'!$D1585='Master List'!$B$142)),"LUNA_Dimming","Dimming_Capability_and_Range"))</f>
        <v/>
      </c>
    </row>
    <row r="1586" spans="1:12" x14ac:dyDescent="0.25">
      <c r="A1586" s="54">
        <v>1593</v>
      </c>
      <c r="B1586" s="55"/>
      <c r="D1586" s="21" t="e">
        <f>VLOOKUP('Reported Performance Table'!C1586,'Master List'!$B$22:$C$41,2,FALSE)</f>
        <v>#N/A</v>
      </c>
      <c r="E1586" t="e">
        <f>VLOOKUP('Reported Performance Table'!D1586,'Master List'!$B$45:$C$143,2,FALSE)</f>
        <v>#N/A</v>
      </c>
      <c r="F1586" t="e">
        <f>VLOOKUP('Reported Performance Table'!C1586,'Master List'!$B$22:$D$42,3,FALSE)</f>
        <v>#N/A</v>
      </c>
      <c r="G1586" s="100" t="e">
        <f>VLOOKUP('Reported Performance Table'!B1586,'Master List'!$B$11:$D$19,3,FALSE)</f>
        <v>#N/A</v>
      </c>
      <c r="H1586" t="e">
        <f t="shared" si="24"/>
        <v>#N/A</v>
      </c>
      <c r="I1586" t="e">
        <f>IF(VLOOKUP('Reported Performance Table'!D1586,'Master List'!$B$45:$D$143,3,FALSE)="","No",VLOOKUP('Reported Performance Table'!D1586,'Master List'!$B$45:$D$143,3,FALSE))</f>
        <v>#N/A</v>
      </c>
      <c r="J1586" s="178" t="str">
        <f>IF('Reported Performance Table'!D1586="","",
  IF('Reported Performance Table'!E1586="Yes",
   IF('Reported Performance Table'!F1586="Premium","Premium_LUNA_CCT","LUNA_CCT"),
   IF('Reported Performance Table'!B1586="Outdoor Luminaires",
    IF(OR('Reported Performance Table'!D1586="Fuel Pump Canopy Luminaires",'Reported Performance Table'!D1586="Sports Lighting"),
     IF('Reported Performance Table'!F1586="Premium","Premium_Sports_and_Fuel_Pump_CCT", "Sports_and_Fuel_Pump_CCT"),
     IF('Reported Performance Table'!F1586="Premium","Premium_Outdoor_CCT","Outdoor_CCT")),
    IF('Reported Performance Table'!F1586="Premium","Premium_CCT","Reported_CCT"))))</f>
        <v/>
      </c>
      <c r="K1586" t="str">
        <f>IF('Reported Performance Table'!D1586="","",IF(J1586="LUNA_CCT",VLOOKUP('Reported Performance Table'!D1586,'Master List'!$B$45:$E$143,4,FALSE),"Reported_BUG"))</f>
        <v/>
      </c>
      <c r="L1586" t="str">
        <f>IF('Reported Performance Table'!D1586="","",IF(AND('Reported Performance Table'!$E1586="Yes",OR('Reported Performance Table'!$D1586='Master List'!$B$45,'Reported Performance Table'!$D1586='Master List'!$B$46,'Reported Performance Table'!$D1586='Master List'!$B$47,'Reported Performance Table'!$D1586='Master List'!$B$49,'Reported Performance Table'!$D1586='Master List'!$B$51,'Reported Performance Table'!$D1586='Master List'!$B$115,'Reported Performance Table'!$D1586='Master List'!$B$118,'Reported Performance Table'!$D1586='Master List'!$B$142)),"LUNA_Dimming","Dimming_Capability_and_Range"))</f>
        <v/>
      </c>
    </row>
    <row r="1587" spans="1:12" x14ac:dyDescent="0.25">
      <c r="A1587" s="54">
        <v>1594</v>
      </c>
      <c r="B1587" s="55"/>
      <c r="D1587" s="21" t="e">
        <f>VLOOKUP('Reported Performance Table'!C1587,'Master List'!$B$22:$C$41,2,FALSE)</f>
        <v>#N/A</v>
      </c>
      <c r="E1587" t="e">
        <f>VLOOKUP('Reported Performance Table'!D1587,'Master List'!$B$45:$C$143,2,FALSE)</f>
        <v>#N/A</v>
      </c>
      <c r="F1587" t="e">
        <f>VLOOKUP('Reported Performance Table'!C1587,'Master List'!$B$22:$D$42,3,FALSE)</f>
        <v>#N/A</v>
      </c>
      <c r="G1587" s="100" t="e">
        <f>VLOOKUP('Reported Performance Table'!B1587,'Master List'!$B$11:$D$19,3,FALSE)</f>
        <v>#N/A</v>
      </c>
      <c r="H1587" t="e">
        <f t="shared" si="24"/>
        <v>#N/A</v>
      </c>
      <c r="I1587" t="e">
        <f>IF(VLOOKUP('Reported Performance Table'!D1587,'Master List'!$B$45:$D$143,3,FALSE)="","No",VLOOKUP('Reported Performance Table'!D1587,'Master List'!$B$45:$D$143,3,FALSE))</f>
        <v>#N/A</v>
      </c>
      <c r="J1587" s="178" t="str">
        <f>IF('Reported Performance Table'!D1587="","",
  IF('Reported Performance Table'!E1587="Yes",
   IF('Reported Performance Table'!F1587="Premium","Premium_LUNA_CCT","LUNA_CCT"),
   IF('Reported Performance Table'!B1587="Outdoor Luminaires",
    IF(OR('Reported Performance Table'!D1587="Fuel Pump Canopy Luminaires",'Reported Performance Table'!D1587="Sports Lighting"),
     IF('Reported Performance Table'!F1587="Premium","Premium_Sports_and_Fuel_Pump_CCT", "Sports_and_Fuel_Pump_CCT"),
     IF('Reported Performance Table'!F1587="Premium","Premium_Outdoor_CCT","Outdoor_CCT")),
    IF('Reported Performance Table'!F1587="Premium","Premium_CCT","Reported_CCT"))))</f>
        <v/>
      </c>
      <c r="K1587" t="str">
        <f>IF('Reported Performance Table'!D1587="","",IF(J1587="LUNA_CCT",VLOOKUP('Reported Performance Table'!D1587,'Master List'!$B$45:$E$143,4,FALSE),"Reported_BUG"))</f>
        <v/>
      </c>
      <c r="L1587" t="str">
        <f>IF('Reported Performance Table'!D1587="","",IF(AND('Reported Performance Table'!$E1587="Yes",OR('Reported Performance Table'!$D1587='Master List'!$B$45,'Reported Performance Table'!$D1587='Master List'!$B$46,'Reported Performance Table'!$D1587='Master List'!$B$47,'Reported Performance Table'!$D1587='Master List'!$B$49,'Reported Performance Table'!$D1587='Master List'!$B$51,'Reported Performance Table'!$D1587='Master List'!$B$115,'Reported Performance Table'!$D1587='Master List'!$B$118,'Reported Performance Table'!$D1587='Master List'!$B$142)),"LUNA_Dimming","Dimming_Capability_and_Range"))</f>
        <v/>
      </c>
    </row>
    <row r="1588" spans="1:12" x14ac:dyDescent="0.25">
      <c r="A1588" s="54">
        <v>1595</v>
      </c>
      <c r="B1588" s="55"/>
      <c r="D1588" s="21" t="e">
        <f>VLOOKUP('Reported Performance Table'!C1588,'Master List'!$B$22:$C$41,2,FALSE)</f>
        <v>#N/A</v>
      </c>
      <c r="E1588" t="e">
        <f>VLOOKUP('Reported Performance Table'!D1588,'Master List'!$B$45:$C$143,2,FALSE)</f>
        <v>#N/A</v>
      </c>
      <c r="F1588" t="e">
        <f>VLOOKUP('Reported Performance Table'!C1588,'Master List'!$B$22:$D$42,3,FALSE)</f>
        <v>#N/A</v>
      </c>
      <c r="G1588" s="100" t="e">
        <f>VLOOKUP('Reported Performance Table'!B1588,'Master List'!$B$11:$D$19,3,FALSE)</f>
        <v>#N/A</v>
      </c>
      <c r="H1588" t="e">
        <f t="shared" si="24"/>
        <v>#N/A</v>
      </c>
      <c r="I1588" t="e">
        <f>IF(VLOOKUP('Reported Performance Table'!D1588,'Master List'!$B$45:$D$143,3,FALSE)="","No",VLOOKUP('Reported Performance Table'!D1588,'Master List'!$B$45:$D$143,3,FALSE))</f>
        <v>#N/A</v>
      </c>
      <c r="J1588" s="178" t="str">
        <f>IF('Reported Performance Table'!D1588="","",
  IF('Reported Performance Table'!E1588="Yes",
   IF('Reported Performance Table'!F1588="Premium","Premium_LUNA_CCT","LUNA_CCT"),
   IF('Reported Performance Table'!B1588="Outdoor Luminaires",
    IF(OR('Reported Performance Table'!D1588="Fuel Pump Canopy Luminaires",'Reported Performance Table'!D1588="Sports Lighting"),
     IF('Reported Performance Table'!F1588="Premium","Premium_Sports_and_Fuel_Pump_CCT", "Sports_and_Fuel_Pump_CCT"),
     IF('Reported Performance Table'!F1588="Premium","Premium_Outdoor_CCT","Outdoor_CCT")),
    IF('Reported Performance Table'!F1588="Premium","Premium_CCT","Reported_CCT"))))</f>
        <v/>
      </c>
      <c r="K1588" t="str">
        <f>IF('Reported Performance Table'!D1588="","",IF(J1588="LUNA_CCT",VLOOKUP('Reported Performance Table'!D1588,'Master List'!$B$45:$E$143,4,FALSE),"Reported_BUG"))</f>
        <v/>
      </c>
      <c r="L1588" t="str">
        <f>IF('Reported Performance Table'!D1588="","",IF(AND('Reported Performance Table'!$E1588="Yes",OR('Reported Performance Table'!$D1588='Master List'!$B$45,'Reported Performance Table'!$D1588='Master List'!$B$46,'Reported Performance Table'!$D1588='Master List'!$B$47,'Reported Performance Table'!$D1588='Master List'!$B$49,'Reported Performance Table'!$D1588='Master List'!$B$51,'Reported Performance Table'!$D1588='Master List'!$B$115,'Reported Performance Table'!$D1588='Master List'!$B$118,'Reported Performance Table'!$D1588='Master List'!$B$142)),"LUNA_Dimming","Dimming_Capability_and_Range"))</f>
        <v/>
      </c>
    </row>
    <row r="1589" spans="1:12" x14ac:dyDescent="0.25">
      <c r="A1589" s="54">
        <v>1596</v>
      </c>
      <c r="B1589" s="55"/>
      <c r="D1589" s="21" t="e">
        <f>VLOOKUP('Reported Performance Table'!C1589,'Master List'!$B$22:$C$41,2,FALSE)</f>
        <v>#N/A</v>
      </c>
      <c r="E1589" t="e">
        <f>VLOOKUP('Reported Performance Table'!D1589,'Master List'!$B$45:$C$143,2,FALSE)</f>
        <v>#N/A</v>
      </c>
      <c r="F1589" t="e">
        <f>VLOOKUP('Reported Performance Table'!C1589,'Master List'!$B$22:$D$42,3,FALSE)</f>
        <v>#N/A</v>
      </c>
      <c r="G1589" s="100" t="e">
        <f>VLOOKUP('Reported Performance Table'!B1589,'Master List'!$B$11:$D$19,3,FALSE)</f>
        <v>#N/A</v>
      </c>
      <c r="H1589" t="e">
        <f t="shared" si="24"/>
        <v>#N/A</v>
      </c>
      <c r="I1589" t="e">
        <f>IF(VLOOKUP('Reported Performance Table'!D1589,'Master List'!$B$45:$D$143,3,FALSE)="","No",VLOOKUP('Reported Performance Table'!D1589,'Master List'!$B$45:$D$143,3,FALSE))</f>
        <v>#N/A</v>
      </c>
      <c r="J1589" s="178" t="str">
        <f>IF('Reported Performance Table'!D1589="","",
  IF('Reported Performance Table'!E1589="Yes",
   IF('Reported Performance Table'!F1589="Premium","Premium_LUNA_CCT","LUNA_CCT"),
   IF('Reported Performance Table'!B1589="Outdoor Luminaires",
    IF(OR('Reported Performance Table'!D1589="Fuel Pump Canopy Luminaires",'Reported Performance Table'!D1589="Sports Lighting"),
     IF('Reported Performance Table'!F1589="Premium","Premium_Sports_and_Fuel_Pump_CCT", "Sports_and_Fuel_Pump_CCT"),
     IF('Reported Performance Table'!F1589="Premium","Premium_Outdoor_CCT","Outdoor_CCT")),
    IF('Reported Performance Table'!F1589="Premium","Premium_CCT","Reported_CCT"))))</f>
        <v/>
      </c>
      <c r="K1589" t="str">
        <f>IF('Reported Performance Table'!D1589="","",IF(J1589="LUNA_CCT",VLOOKUP('Reported Performance Table'!D1589,'Master List'!$B$45:$E$143,4,FALSE),"Reported_BUG"))</f>
        <v/>
      </c>
      <c r="L1589" t="str">
        <f>IF('Reported Performance Table'!D1589="","",IF(AND('Reported Performance Table'!$E1589="Yes",OR('Reported Performance Table'!$D1589='Master List'!$B$45,'Reported Performance Table'!$D1589='Master List'!$B$46,'Reported Performance Table'!$D1589='Master List'!$B$47,'Reported Performance Table'!$D1589='Master List'!$B$49,'Reported Performance Table'!$D1589='Master List'!$B$51,'Reported Performance Table'!$D1589='Master List'!$B$115,'Reported Performance Table'!$D1589='Master List'!$B$118,'Reported Performance Table'!$D1589='Master List'!$B$142)),"LUNA_Dimming","Dimming_Capability_and_Range"))</f>
        <v/>
      </c>
    </row>
    <row r="1590" spans="1:12" x14ac:dyDescent="0.25">
      <c r="A1590" s="54">
        <v>1597</v>
      </c>
      <c r="B1590" s="55"/>
      <c r="D1590" s="21" t="e">
        <f>VLOOKUP('Reported Performance Table'!C1590,'Master List'!$B$22:$C$41,2,FALSE)</f>
        <v>#N/A</v>
      </c>
      <c r="E1590" t="e">
        <f>VLOOKUP('Reported Performance Table'!D1590,'Master List'!$B$45:$C$143,2,FALSE)</f>
        <v>#N/A</v>
      </c>
      <c r="F1590" t="e">
        <f>VLOOKUP('Reported Performance Table'!C1590,'Master List'!$B$22:$D$42,3,FALSE)</f>
        <v>#N/A</v>
      </c>
      <c r="G1590" s="100" t="e">
        <f>VLOOKUP('Reported Performance Table'!B1590,'Master List'!$B$11:$D$19,3,FALSE)</f>
        <v>#N/A</v>
      </c>
      <c r="H1590" t="e">
        <f t="shared" si="24"/>
        <v>#N/A</v>
      </c>
      <c r="I1590" t="e">
        <f>IF(VLOOKUP('Reported Performance Table'!D1590,'Master List'!$B$45:$D$143,3,FALSE)="","No",VLOOKUP('Reported Performance Table'!D1590,'Master List'!$B$45:$D$143,3,FALSE))</f>
        <v>#N/A</v>
      </c>
      <c r="J1590" s="178" t="str">
        <f>IF('Reported Performance Table'!D1590="","",
  IF('Reported Performance Table'!E1590="Yes",
   IF('Reported Performance Table'!F1590="Premium","Premium_LUNA_CCT","LUNA_CCT"),
   IF('Reported Performance Table'!B1590="Outdoor Luminaires",
    IF(OR('Reported Performance Table'!D1590="Fuel Pump Canopy Luminaires",'Reported Performance Table'!D1590="Sports Lighting"),
     IF('Reported Performance Table'!F1590="Premium","Premium_Sports_and_Fuel_Pump_CCT", "Sports_and_Fuel_Pump_CCT"),
     IF('Reported Performance Table'!F1590="Premium","Premium_Outdoor_CCT","Outdoor_CCT")),
    IF('Reported Performance Table'!F1590="Premium","Premium_CCT","Reported_CCT"))))</f>
        <v/>
      </c>
      <c r="K1590" t="str">
        <f>IF('Reported Performance Table'!D1590="","",IF(J1590="LUNA_CCT",VLOOKUP('Reported Performance Table'!D1590,'Master List'!$B$45:$E$143,4,FALSE),"Reported_BUG"))</f>
        <v/>
      </c>
      <c r="L1590" t="str">
        <f>IF('Reported Performance Table'!D1590="","",IF(AND('Reported Performance Table'!$E1590="Yes",OR('Reported Performance Table'!$D1590='Master List'!$B$45,'Reported Performance Table'!$D1590='Master List'!$B$46,'Reported Performance Table'!$D1590='Master List'!$B$47,'Reported Performance Table'!$D1590='Master List'!$B$49,'Reported Performance Table'!$D1590='Master List'!$B$51,'Reported Performance Table'!$D1590='Master List'!$B$115,'Reported Performance Table'!$D1590='Master List'!$B$118,'Reported Performance Table'!$D1590='Master List'!$B$142)),"LUNA_Dimming","Dimming_Capability_and_Range"))</f>
        <v/>
      </c>
    </row>
    <row r="1591" spans="1:12" x14ac:dyDescent="0.25">
      <c r="A1591" s="54">
        <v>1598</v>
      </c>
      <c r="B1591" s="55"/>
      <c r="D1591" s="21" t="e">
        <f>VLOOKUP('Reported Performance Table'!C1591,'Master List'!$B$22:$C$41,2,FALSE)</f>
        <v>#N/A</v>
      </c>
      <c r="E1591" t="e">
        <f>VLOOKUP('Reported Performance Table'!D1591,'Master List'!$B$45:$C$143,2,FALSE)</f>
        <v>#N/A</v>
      </c>
      <c r="F1591" t="e">
        <f>VLOOKUP('Reported Performance Table'!C1591,'Master List'!$B$22:$D$42,3,FALSE)</f>
        <v>#N/A</v>
      </c>
      <c r="G1591" s="100" t="e">
        <f>VLOOKUP('Reported Performance Table'!B1591,'Master List'!$B$11:$D$19,3,FALSE)</f>
        <v>#N/A</v>
      </c>
      <c r="H1591" t="e">
        <f t="shared" si="24"/>
        <v>#N/A</v>
      </c>
      <c r="I1591" t="e">
        <f>IF(VLOOKUP('Reported Performance Table'!D1591,'Master List'!$B$45:$D$143,3,FALSE)="","No",VLOOKUP('Reported Performance Table'!D1591,'Master List'!$B$45:$D$143,3,FALSE))</f>
        <v>#N/A</v>
      </c>
      <c r="J1591" s="178" t="str">
        <f>IF('Reported Performance Table'!D1591="","",
  IF('Reported Performance Table'!E1591="Yes",
   IF('Reported Performance Table'!F1591="Premium","Premium_LUNA_CCT","LUNA_CCT"),
   IF('Reported Performance Table'!B1591="Outdoor Luminaires",
    IF(OR('Reported Performance Table'!D1591="Fuel Pump Canopy Luminaires",'Reported Performance Table'!D1591="Sports Lighting"),
     IF('Reported Performance Table'!F1591="Premium","Premium_Sports_and_Fuel_Pump_CCT", "Sports_and_Fuel_Pump_CCT"),
     IF('Reported Performance Table'!F1591="Premium","Premium_Outdoor_CCT","Outdoor_CCT")),
    IF('Reported Performance Table'!F1591="Premium","Premium_CCT","Reported_CCT"))))</f>
        <v/>
      </c>
      <c r="K1591" t="str">
        <f>IF('Reported Performance Table'!D1591="","",IF(J1591="LUNA_CCT",VLOOKUP('Reported Performance Table'!D1591,'Master List'!$B$45:$E$143,4,FALSE),"Reported_BUG"))</f>
        <v/>
      </c>
      <c r="L1591" t="str">
        <f>IF('Reported Performance Table'!D1591="","",IF(AND('Reported Performance Table'!$E1591="Yes",OR('Reported Performance Table'!$D1591='Master List'!$B$45,'Reported Performance Table'!$D1591='Master List'!$B$46,'Reported Performance Table'!$D1591='Master List'!$B$47,'Reported Performance Table'!$D1591='Master List'!$B$49,'Reported Performance Table'!$D1591='Master List'!$B$51,'Reported Performance Table'!$D1591='Master List'!$B$115,'Reported Performance Table'!$D1591='Master List'!$B$118,'Reported Performance Table'!$D1591='Master List'!$B$142)),"LUNA_Dimming","Dimming_Capability_and_Range"))</f>
        <v/>
      </c>
    </row>
    <row r="1592" spans="1:12" x14ac:dyDescent="0.25">
      <c r="A1592" s="54">
        <v>1599</v>
      </c>
      <c r="B1592" s="55"/>
      <c r="D1592" s="21" t="e">
        <f>VLOOKUP('Reported Performance Table'!C1592,'Master List'!$B$22:$C$41,2,FALSE)</f>
        <v>#N/A</v>
      </c>
      <c r="E1592" t="e">
        <f>VLOOKUP('Reported Performance Table'!D1592,'Master List'!$B$45:$C$143,2,FALSE)</f>
        <v>#N/A</v>
      </c>
      <c r="F1592" t="e">
        <f>VLOOKUP('Reported Performance Table'!C1592,'Master List'!$B$22:$D$42,3,FALSE)</f>
        <v>#N/A</v>
      </c>
      <c r="G1592" s="100" t="e">
        <f>VLOOKUP('Reported Performance Table'!B1592,'Master List'!$B$11:$D$19,3,FALSE)</f>
        <v>#N/A</v>
      </c>
      <c r="H1592" t="e">
        <f t="shared" si="24"/>
        <v>#N/A</v>
      </c>
      <c r="I1592" t="e">
        <f>IF(VLOOKUP('Reported Performance Table'!D1592,'Master List'!$B$45:$D$143,3,FALSE)="","No",VLOOKUP('Reported Performance Table'!D1592,'Master List'!$B$45:$D$143,3,FALSE))</f>
        <v>#N/A</v>
      </c>
      <c r="J1592" s="178" t="str">
        <f>IF('Reported Performance Table'!D1592="","",
  IF('Reported Performance Table'!E1592="Yes",
   IF('Reported Performance Table'!F1592="Premium","Premium_LUNA_CCT","LUNA_CCT"),
   IF('Reported Performance Table'!B1592="Outdoor Luminaires",
    IF(OR('Reported Performance Table'!D1592="Fuel Pump Canopy Luminaires",'Reported Performance Table'!D1592="Sports Lighting"),
     IF('Reported Performance Table'!F1592="Premium","Premium_Sports_and_Fuel_Pump_CCT", "Sports_and_Fuel_Pump_CCT"),
     IF('Reported Performance Table'!F1592="Premium","Premium_Outdoor_CCT","Outdoor_CCT")),
    IF('Reported Performance Table'!F1592="Premium","Premium_CCT","Reported_CCT"))))</f>
        <v/>
      </c>
      <c r="K1592" t="str">
        <f>IF('Reported Performance Table'!D1592="","",IF(J1592="LUNA_CCT",VLOOKUP('Reported Performance Table'!D1592,'Master List'!$B$45:$E$143,4,FALSE),"Reported_BUG"))</f>
        <v/>
      </c>
      <c r="L1592" t="str">
        <f>IF('Reported Performance Table'!D1592="","",IF(AND('Reported Performance Table'!$E1592="Yes",OR('Reported Performance Table'!$D1592='Master List'!$B$45,'Reported Performance Table'!$D1592='Master List'!$B$46,'Reported Performance Table'!$D1592='Master List'!$B$47,'Reported Performance Table'!$D1592='Master List'!$B$49,'Reported Performance Table'!$D1592='Master List'!$B$51,'Reported Performance Table'!$D1592='Master List'!$B$115,'Reported Performance Table'!$D1592='Master List'!$B$118,'Reported Performance Table'!$D1592='Master List'!$B$142)),"LUNA_Dimming","Dimming_Capability_and_Range"))</f>
        <v/>
      </c>
    </row>
    <row r="1593" spans="1:12" x14ac:dyDescent="0.25">
      <c r="A1593" s="54">
        <v>1600</v>
      </c>
      <c r="B1593" s="55"/>
      <c r="D1593" s="21" t="e">
        <f>VLOOKUP('Reported Performance Table'!C1593,'Master List'!$B$22:$C$41,2,FALSE)</f>
        <v>#N/A</v>
      </c>
      <c r="E1593" t="e">
        <f>VLOOKUP('Reported Performance Table'!D1593,'Master List'!$B$45:$C$143,2,FALSE)</f>
        <v>#N/A</v>
      </c>
      <c r="F1593" t="e">
        <f>VLOOKUP('Reported Performance Table'!C1593,'Master List'!$B$22:$D$42,3,FALSE)</f>
        <v>#N/A</v>
      </c>
      <c r="G1593" s="100" t="e">
        <f>VLOOKUP('Reported Performance Table'!B1593,'Master List'!$B$11:$D$19,3,FALSE)</f>
        <v>#N/A</v>
      </c>
      <c r="H1593" t="e">
        <f t="shared" si="24"/>
        <v>#N/A</v>
      </c>
      <c r="I1593" t="e">
        <f>IF(VLOOKUP('Reported Performance Table'!D1593,'Master List'!$B$45:$D$143,3,FALSE)="","No",VLOOKUP('Reported Performance Table'!D1593,'Master List'!$B$45:$D$143,3,FALSE))</f>
        <v>#N/A</v>
      </c>
      <c r="J1593" s="178" t="str">
        <f>IF('Reported Performance Table'!D1593="","",
  IF('Reported Performance Table'!E1593="Yes",
   IF('Reported Performance Table'!F1593="Premium","Premium_LUNA_CCT","LUNA_CCT"),
   IF('Reported Performance Table'!B1593="Outdoor Luminaires",
    IF(OR('Reported Performance Table'!D1593="Fuel Pump Canopy Luminaires",'Reported Performance Table'!D1593="Sports Lighting"),
     IF('Reported Performance Table'!F1593="Premium","Premium_Sports_and_Fuel_Pump_CCT", "Sports_and_Fuel_Pump_CCT"),
     IF('Reported Performance Table'!F1593="Premium","Premium_Outdoor_CCT","Outdoor_CCT")),
    IF('Reported Performance Table'!F1593="Premium","Premium_CCT","Reported_CCT"))))</f>
        <v/>
      </c>
      <c r="K1593" t="str">
        <f>IF('Reported Performance Table'!D1593="","",IF(J1593="LUNA_CCT",VLOOKUP('Reported Performance Table'!D1593,'Master List'!$B$45:$E$143,4,FALSE),"Reported_BUG"))</f>
        <v/>
      </c>
      <c r="L1593" t="str">
        <f>IF('Reported Performance Table'!D1593="","",IF(AND('Reported Performance Table'!$E1593="Yes",OR('Reported Performance Table'!$D1593='Master List'!$B$45,'Reported Performance Table'!$D1593='Master List'!$B$46,'Reported Performance Table'!$D1593='Master List'!$B$47,'Reported Performance Table'!$D1593='Master List'!$B$49,'Reported Performance Table'!$D1593='Master List'!$B$51,'Reported Performance Table'!$D1593='Master List'!$B$115,'Reported Performance Table'!$D1593='Master List'!$B$118,'Reported Performance Table'!$D1593='Master List'!$B$142)),"LUNA_Dimming","Dimming_Capability_and_Range"))</f>
        <v/>
      </c>
    </row>
    <row r="1594" spans="1:12" x14ac:dyDescent="0.25">
      <c r="A1594" s="54">
        <v>1601</v>
      </c>
      <c r="B1594" s="55"/>
      <c r="D1594" s="21" t="e">
        <f>VLOOKUP('Reported Performance Table'!C1594,'Master List'!$B$22:$C$41,2,FALSE)</f>
        <v>#N/A</v>
      </c>
      <c r="E1594" t="e">
        <f>VLOOKUP('Reported Performance Table'!D1594,'Master List'!$B$45:$C$143,2,FALSE)</f>
        <v>#N/A</v>
      </c>
      <c r="F1594" t="e">
        <f>VLOOKUP('Reported Performance Table'!C1594,'Master List'!$B$22:$D$42,3,FALSE)</f>
        <v>#N/A</v>
      </c>
      <c r="G1594" s="100" t="e">
        <f>VLOOKUP('Reported Performance Table'!B1594,'Master List'!$B$11:$D$19,3,FALSE)</f>
        <v>#N/A</v>
      </c>
      <c r="H1594" t="e">
        <f t="shared" si="24"/>
        <v>#N/A</v>
      </c>
      <c r="I1594" t="e">
        <f>IF(VLOOKUP('Reported Performance Table'!D1594,'Master List'!$B$45:$D$143,3,FALSE)="","No",VLOOKUP('Reported Performance Table'!D1594,'Master List'!$B$45:$D$143,3,FALSE))</f>
        <v>#N/A</v>
      </c>
      <c r="J1594" s="178" t="str">
        <f>IF('Reported Performance Table'!D1594="","",
  IF('Reported Performance Table'!E1594="Yes",
   IF('Reported Performance Table'!F1594="Premium","Premium_LUNA_CCT","LUNA_CCT"),
   IF('Reported Performance Table'!B1594="Outdoor Luminaires",
    IF(OR('Reported Performance Table'!D1594="Fuel Pump Canopy Luminaires",'Reported Performance Table'!D1594="Sports Lighting"),
     IF('Reported Performance Table'!F1594="Premium","Premium_Sports_and_Fuel_Pump_CCT", "Sports_and_Fuel_Pump_CCT"),
     IF('Reported Performance Table'!F1594="Premium","Premium_Outdoor_CCT","Outdoor_CCT")),
    IF('Reported Performance Table'!F1594="Premium","Premium_CCT","Reported_CCT"))))</f>
        <v/>
      </c>
      <c r="K1594" t="str">
        <f>IF('Reported Performance Table'!D1594="","",IF(J1594="LUNA_CCT",VLOOKUP('Reported Performance Table'!D1594,'Master List'!$B$45:$E$143,4,FALSE),"Reported_BUG"))</f>
        <v/>
      </c>
      <c r="L1594" t="str">
        <f>IF('Reported Performance Table'!D1594="","",IF(AND('Reported Performance Table'!$E1594="Yes",OR('Reported Performance Table'!$D1594='Master List'!$B$45,'Reported Performance Table'!$D1594='Master List'!$B$46,'Reported Performance Table'!$D1594='Master List'!$B$47,'Reported Performance Table'!$D1594='Master List'!$B$49,'Reported Performance Table'!$D1594='Master List'!$B$51,'Reported Performance Table'!$D1594='Master List'!$B$115,'Reported Performance Table'!$D1594='Master List'!$B$118,'Reported Performance Table'!$D1594='Master List'!$B$142)),"LUNA_Dimming","Dimming_Capability_and_Range"))</f>
        <v/>
      </c>
    </row>
    <row r="1595" spans="1:12" x14ac:dyDescent="0.25">
      <c r="A1595" s="54">
        <v>1602</v>
      </c>
      <c r="B1595" s="55"/>
      <c r="D1595" s="21" t="e">
        <f>VLOOKUP('Reported Performance Table'!C1595,'Master List'!$B$22:$C$41,2,FALSE)</f>
        <v>#N/A</v>
      </c>
      <c r="E1595" t="e">
        <f>VLOOKUP('Reported Performance Table'!D1595,'Master List'!$B$45:$C$143,2,FALSE)</f>
        <v>#N/A</v>
      </c>
      <c r="F1595" t="e">
        <f>VLOOKUP('Reported Performance Table'!C1595,'Master List'!$B$22:$D$42,3,FALSE)</f>
        <v>#N/A</v>
      </c>
      <c r="G1595" s="100" t="e">
        <f>VLOOKUP('Reported Performance Table'!B1595,'Master List'!$B$11:$D$19,3,FALSE)</f>
        <v>#N/A</v>
      </c>
      <c r="H1595" t="e">
        <f t="shared" si="24"/>
        <v>#N/A</v>
      </c>
      <c r="I1595" t="e">
        <f>IF(VLOOKUP('Reported Performance Table'!D1595,'Master List'!$B$45:$D$143,3,FALSE)="","No",VLOOKUP('Reported Performance Table'!D1595,'Master List'!$B$45:$D$143,3,FALSE))</f>
        <v>#N/A</v>
      </c>
      <c r="J1595" s="178" t="str">
        <f>IF('Reported Performance Table'!D1595="","",
  IF('Reported Performance Table'!E1595="Yes",
   IF('Reported Performance Table'!F1595="Premium","Premium_LUNA_CCT","LUNA_CCT"),
   IF('Reported Performance Table'!B1595="Outdoor Luminaires",
    IF(OR('Reported Performance Table'!D1595="Fuel Pump Canopy Luminaires",'Reported Performance Table'!D1595="Sports Lighting"),
     IF('Reported Performance Table'!F1595="Premium","Premium_Sports_and_Fuel_Pump_CCT", "Sports_and_Fuel_Pump_CCT"),
     IF('Reported Performance Table'!F1595="Premium","Premium_Outdoor_CCT","Outdoor_CCT")),
    IF('Reported Performance Table'!F1595="Premium","Premium_CCT","Reported_CCT"))))</f>
        <v/>
      </c>
      <c r="K1595" t="str">
        <f>IF('Reported Performance Table'!D1595="","",IF(J1595="LUNA_CCT",VLOOKUP('Reported Performance Table'!D1595,'Master List'!$B$45:$E$143,4,FALSE),"Reported_BUG"))</f>
        <v/>
      </c>
      <c r="L1595" t="str">
        <f>IF('Reported Performance Table'!D1595="","",IF(AND('Reported Performance Table'!$E1595="Yes",OR('Reported Performance Table'!$D1595='Master List'!$B$45,'Reported Performance Table'!$D1595='Master List'!$B$46,'Reported Performance Table'!$D1595='Master List'!$B$47,'Reported Performance Table'!$D1595='Master List'!$B$49,'Reported Performance Table'!$D1595='Master List'!$B$51,'Reported Performance Table'!$D1595='Master List'!$B$115,'Reported Performance Table'!$D1595='Master List'!$B$118,'Reported Performance Table'!$D1595='Master List'!$B$142)),"LUNA_Dimming","Dimming_Capability_and_Range"))</f>
        <v/>
      </c>
    </row>
    <row r="1596" spans="1:12" x14ac:dyDescent="0.25">
      <c r="A1596" s="54">
        <v>1603</v>
      </c>
      <c r="B1596" s="55"/>
      <c r="D1596" s="21" t="e">
        <f>VLOOKUP('Reported Performance Table'!C1596,'Master List'!$B$22:$C$41,2,FALSE)</f>
        <v>#N/A</v>
      </c>
      <c r="E1596" t="e">
        <f>VLOOKUP('Reported Performance Table'!D1596,'Master List'!$B$45:$C$143,2,FALSE)</f>
        <v>#N/A</v>
      </c>
      <c r="F1596" t="e">
        <f>VLOOKUP('Reported Performance Table'!C1596,'Master List'!$B$22:$D$42,3,FALSE)</f>
        <v>#N/A</v>
      </c>
      <c r="G1596" s="100" t="e">
        <f>VLOOKUP('Reported Performance Table'!B1596,'Master List'!$B$11:$D$19,3,FALSE)</f>
        <v>#N/A</v>
      </c>
      <c r="H1596" t="e">
        <f t="shared" si="24"/>
        <v>#N/A</v>
      </c>
      <c r="I1596" t="e">
        <f>IF(VLOOKUP('Reported Performance Table'!D1596,'Master List'!$B$45:$D$143,3,FALSE)="","No",VLOOKUP('Reported Performance Table'!D1596,'Master List'!$B$45:$D$143,3,FALSE))</f>
        <v>#N/A</v>
      </c>
      <c r="J1596" s="178" t="str">
        <f>IF('Reported Performance Table'!D1596="","",
  IF('Reported Performance Table'!E1596="Yes",
   IF('Reported Performance Table'!F1596="Premium","Premium_LUNA_CCT","LUNA_CCT"),
   IF('Reported Performance Table'!B1596="Outdoor Luminaires",
    IF(OR('Reported Performance Table'!D1596="Fuel Pump Canopy Luminaires",'Reported Performance Table'!D1596="Sports Lighting"),
     IF('Reported Performance Table'!F1596="Premium","Premium_Sports_and_Fuel_Pump_CCT", "Sports_and_Fuel_Pump_CCT"),
     IF('Reported Performance Table'!F1596="Premium","Premium_Outdoor_CCT","Outdoor_CCT")),
    IF('Reported Performance Table'!F1596="Premium","Premium_CCT","Reported_CCT"))))</f>
        <v/>
      </c>
      <c r="K1596" t="str">
        <f>IF('Reported Performance Table'!D1596="","",IF(J1596="LUNA_CCT",VLOOKUP('Reported Performance Table'!D1596,'Master List'!$B$45:$E$143,4,FALSE),"Reported_BUG"))</f>
        <v/>
      </c>
      <c r="L1596" t="str">
        <f>IF('Reported Performance Table'!D1596="","",IF(AND('Reported Performance Table'!$E1596="Yes",OR('Reported Performance Table'!$D1596='Master List'!$B$45,'Reported Performance Table'!$D1596='Master List'!$B$46,'Reported Performance Table'!$D1596='Master List'!$B$47,'Reported Performance Table'!$D1596='Master List'!$B$49,'Reported Performance Table'!$D1596='Master List'!$B$51,'Reported Performance Table'!$D1596='Master List'!$B$115,'Reported Performance Table'!$D1596='Master List'!$B$118,'Reported Performance Table'!$D1596='Master List'!$B$142)),"LUNA_Dimming","Dimming_Capability_and_Range"))</f>
        <v/>
      </c>
    </row>
    <row r="1597" spans="1:12" x14ac:dyDescent="0.25">
      <c r="A1597" s="54">
        <v>1604</v>
      </c>
      <c r="B1597" s="55"/>
      <c r="D1597" s="21" t="e">
        <f>VLOOKUP('Reported Performance Table'!C1597,'Master List'!$B$22:$C$41,2,FALSE)</f>
        <v>#N/A</v>
      </c>
      <c r="E1597" t="e">
        <f>VLOOKUP('Reported Performance Table'!D1597,'Master List'!$B$45:$C$143,2,FALSE)</f>
        <v>#N/A</v>
      </c>
      <c r="F1597" t="e">
        <f>VLOOKUP('Reported Performance Table'!C1597,'Master List'!$B$22:$D$42,3,FALSE)</f>
        <v>#N/A</v>
      </c>
      <c r="G1597" s="100" t="e">
        <f>VLOOKUP('Reported Performance Table'!B1597,'Master List'!$B$11:$D$19,3,FALSE)</f>
        <v>#N/A</v>
      </c>
      <c r="H1597" t="e">
        <f t="shared" si="24"/>
        <v>#N/A</v>
      </c>
      <c r="I1597" t="e">
        <f>IF(VLOOKUP('Reported Performance Table'!D1597,'Master List'!$B$45:$D$143,3,FALSE)="","No",VLOOKUP('Reported Performance Table'!D1597,'Master List'!$B$45:$D$143,3,FALSE))</f>
        <v>#N/A</v>
      </c>
      <c r="J1597" s="178" t="str">
        <f>IF('Reported Performance Table'!D1597="","",
  IF('Reported Performance Table'!E1597="Yes",
   IF('Reported Performance Table'!F1597="Premium","Premium_LUNA_CCT","LUNA_CCT"),
   IF('Reported Performance Table'!B1597="Outdoor Luminaires",
    IF(OR('Reported Performance Table'!D1597="Fuel Pump Canopy Luminaires",'Reported Performance Table'!D1597="Sports Lighting"),
     IF('Reported Performance Table'!F1597="Premium","Premium_Sports_and_Fuel_Pump_CCT", "Sports_and_Fuel_Pump_CCT"),
     IF('Reported Performance Table'!F1597="Premium","Premium_Outdoor_CCT","Outdoor_CCT")),
    IF('Reported Performance Table'!F1597="Premium","Premium_CCT","Reported_CCT"))))</f>
        <v/>
      </c>
      <c r="K1597" t="str">
        <f>IF('Reported Performance Table'!D1597="","",IF(J1597="LUNA_CCT",VLOOKUP('Reported Performance Table'!D1597,'Master List'!$B$45:$E$143,4,FALSE),"Reported_BUG"))</f>
        <v/>
      </c>
      <c r="L1597" t="str">
        <f>IF('Reported Performance Table'!D1597="","",IF(AND('Reported Performance Table'!$E1597="Yes",OR('Reported Performance Table'!$D1597='Master List'!$B$45,'Reported Performance Table'!$D1597='Master List'!$B$46,'Reported Performance Table'!$D1597='Master List'!$B$47,'Reported Performance Table'!$D1597='Master List'!$B$49,'Reported Performance Table'!$D1597='Master List'!$B$51,'Reported Performance Table'!$D1597='Master List'!$B$115,'Reported Performance Table'!$D1597='Master List'!$B$118,'Reported Performance Table'!$D1597='Master List'!$B$142)),"LUNA_Dimming","Dimming_Capability_and_Range"))</f>
        <v/>
      </c>
    </row>
    <row r="1598" spans="1:12" x14ac:dyDescent="0.25">
      <c r="A1598" s="54">
        <v>1605</v>
      </c>
      <c r="B1598" s="55"/>
      <c r="D1598" s="21" t="e">
        <f>VLOOKUP('Reported Performance Table'!C1598,'Master List'!$B$22:$C$41,2,FALSE)</f>
        <v>#N/A</v>
      </c>
      <c r="E1598" t="e">
        <f>VLOOKUP('Reported Performance Table'!D1598,'Master List'!$B$45:$C$143,2,FALSE)</f>
        <v>#N/A</v>
      </c>
      <c r="F1598" t="e">
        <f>VLOOKUP('Reported Performance Table'!C1598,'Master List'!$B$22:$D$42,3,FALSE)</f>
        <v>#N/A</v>
      </c>
      <c r="G1598" s="100" t="e">
        <f>VLOOKUP('Reported Performance Table'!B1598,'Master List'!$B$11:$D$19,3,FALSE)</f>
        <v>#N/A</v>
      </c>
      <c r="H1598" t="e">
        <f t="shared" si="24"/>
        <v>#N/A</v>
      </c>
      <c r="I1598" t="e">
        <f>IF(VLOOKUP('Reported Performance Table'!D1598,'Master List'!$B$45:$D$143,3,FALSE)="","No",VLOOKUP('Reported Performance Table'!D1598,'Master List'!$B$45:$D$143,3,FALSE))</f>
        <v>#N/A</v>
      </c>
      <c r="J1598" s="178" t="str">
        <f>IF('Reported Performance Table'!D1598="","",
  IF('Reported Performance Table'!E1598="Yes",
   IF('Reported Performance Table'!F1598="Premium","Premium_LUNA_CCT","LUNA_CCT"),
   IF('Reported Performance Table'!B1598="Outdoor Luminaires",
    IF(OR('Reported Performance Table'!D1598="Fuel Pump Canopy Luminaires",'Reported Performance Table'!D1598="Sports Lighting"),
     IF('Reported Performance Table'!F1598="Premium","Premium_Sports_and_Fuel_Pump_CCT", "Sports_and_Fuel_Pump_CCT"),
     IF('Reported Performance Table'!F1598="Premium","Premium_Outdoor_CCT","Outdoor_CCT")),
    IF('Reported Performance Table'!F1598="Premium","Premium_CCT","Reported_CCT"))))</f>
        <v/>
      </c>
      <c r="K1598" t="str">
        <f>IF('Reported Performance Table'!D1598="","",IF(J1598="LUNA_CCT",VLOOKUP('Reported Performance Table'!D1598,'Master List'!$B$45:$E$143,4,FALSE),"Reported_BUG"))</f>
        <v/>
      </c>
      <c r="L1598" t="str">
        <f>IF('Reported Performance Table'!D1598="","",IF(AND('Reported Performance Table'!$E1598="Yes",OR('Reported Performance Table'!$D1598='Master List'!$B$45,'Reported Performance Table'!$D1598='Master List'!$B$46,'Reported Performance Table'!$D1598='Master List'!$B$47,'Reported Performance Table'!$D1598='Master List'!$B$49,'Reported Performance Table'!$D1598='Master List'!$B$51,'Reported Performance Table'!$D1598='Master List'!$B$115,'Reported Performance Table'!$D1598='Master List'!$B$118,'Reported Performance Table'!$D1598='Master List'!$B$142)),"LUNA_Dimming","Dimming_Capability_and_Range"))</f>
        <v/>
      </c>
    </row>
    <row r="1599" spans="1:12" x14ac:dyDescent="0.25">
      <c r="A1599" s="54">
        <v>1606</v>
      </c>
      <c r="B1599" s="55"/>
      <c r="D1599" s="21" t="e">
        <f>VLOOKUP('Reported Performance Table'!C1599,'Master List'!$B$22:$C$41,2,FALSE)</f>
        <v>#N/A</v>
      </c>
      <c r="E1599" t="e">
        <f>VLOOKUP('Reported Performance Table'!D1599,'Master List'!$B$45:$C$143,2,FALSE)</f>
        <v>#N/A</v>
      </c>
      <c r="F1599" t="e">
        <f>VLOOKUP('Reported Performance Table'!C1599,'Master List'!$B$22:$D$42,3,FALSE)</f>
        <v>#N/A</v>
      </c>
      <c r="G1599" s="100" t="e">
        <f>VLOOKUP('Reported Performance Table'!B1599,'Master List'!$B$11:$D$19,3,FALSE)</f>
        <v>#N/A</v>
      </c>
      <c r="H1599" t="e">
        <f t="shared" si="24"/>
        <v>#N/A</v>
      </c>
      <c r="I1599" t="e">
        <f>IF(VLOOKUP('Reported Performance Table'!D1599,'Master List'!$B$45:$D$143,3,FALSE)="","No",VLOOKUP('Reported Performance Table'!D1599,'Master List'!$B$45:$D$143,3,FALSE))</f>
        <v>#N/A</v>
      </c>
      <c r="J1599" s="178" t="str">
        <f>IF('Reported Performance Table'!D1599="","",
  IF('Reported Performance Table'!E1599="Yes",
   IF('Reported Performance Table'!F1599="Premium","Premium_LUNA_CCT","LUNA_CCT"),
   IF('Reported Performance Table'!B1599="Outdoor Luminaires",
    IF(OR('Reported Performance Table'!D1599="Fuel Pump Canopy Luminaires",'Reported Performance Table'!D1599="Sports Lighting"),
     IF('Reported Performance Table'!F1599="Premium","Premium_Sports_and_Fuel_Pump_CCT", "Sports_and_Fuel_Pump_CCT"),
     IF('Reported Performance Table'!F1599="Premium","Premium_Outdoor_CCT","Outdoor_CCT")),
    IF('Reported Performance Table'!F1599="Premium","Premium_CCT","Reported_CCT"))))</f>
        <v/>
      </c>
      <c r="K1599" t="str">
        <f>IF('Reported Performance Table'!D1599="","",IF(J1599="LUNA_CCT",VLOOKUP('Reported Performance Table'!D1599,'Master List'!$B$45:$E$143,4,FALSE),"Reported_BUG"))</f>
        <v/>
      </c>
      <c r="L1599" t="str">
        <f>IF('Reported Performance Table'!D1599="","",IF(AND('Reported Performance Table'!$E1599="Yes",OR('Reported Performance Table'!$D1599='Master List'!$B$45,'Reported Performance Table'!$D1599='Master List'!$B$46,'Reported Performance Table'!$D1599='Master List'!$B$47,'Reported Performance Table'!$D1599='Master List'!$B$49,'Reported Performance Table'!$D1599='Master List'!$B$51,'Reported Performance Table'!$D1599='Master List'!$B$115,'Reported Performance Table'!$D1599='Master List'!$B$118,'Reported Performance Table'!$D1599='Master List'!$B$142)),"LUNA_Dimming","Dimming_Capability_and_Range"))</f>
        <v/>
      </c>
    </row>
    <row r="1600" spans="1:12" x14ac:dyDescent="0.25">
      <c r="A1600" s="54">
        <v>1607</v>
      </c>
      <c r="B1600" s="55"/>
      <c r="D1600" s="21" t="e">
        <f>VLOOKUP('Reported Performance Table'!C1600,'Master List'!$B$22:$C$41,2,FALSE)</f>
        <v>#N/A</v>
      </c>
      <c r="E1600" t="e">
        <f>VLOOKUP('Reported Performance Table'!D1600,'Master List'!$B$45:$C$143,2,FALSE)</f>
        <v>#N/A</v>
      </c>
      <c r="F1600" t="e">
        <f>VLOOKUP('Reported Performance Table'!C1600,'Master List'!$B$22:$D$42,3,FALSE)</f>
        <v>#N/A</v>
      </c>
      <c r="G1600" s="100" t="e">
        <f>VLOOKUP('Reported Performance Table'!B1600,'Master List'!$B$11:$D$19,3,FALSE)</f>
        <v>#N/A</v>
      </c>
      <c r="H1600" t="e">
        <f t="shared" si="24"/>
        <v>#N/A</v>
      </c>
      <c r="I1600" t="e">
        <f>IF(VLOOKUP('Reported Performance Table'!D1600,'Master List'!$B$45:$D$143,3,FALSE)="","No",VLOOKUP('Reported Performance Table'!D1600,'Master List'!$B$45:$D$143,3,FALSE))</f>
        <v>#N/A</v>
      </c>
      <c r="J1600" s="178" t="str">
        <f>IF('Reported Performance Table'!D1600="","",
  IF('Reported Performance Table'!E1600="Yes",
   IF('Reported Performance Table'!F1600="Premium","Premium_LUNA_CCT","LUNA_CCT"),
   IF('Reported Performance Table'!B1600="Outdoor Luminaires",
    IF(OR('Reported Performance Table'!D1600="Fuel Pump Canopy Luminaires",'Reported Performance Table'!D1600="Sports Lighting"),
     IF('Reported Performance Table'!F1600="Premium","Premium_Sports_and_Fuel_Pump_CCT", "Sports_and_Fuel_Pump_CCT"),
     IF('Reported Performance Table'!F1600="Premium","Premium_Outdoor_CCT","Outdoor_CCT")),
    IF('Reported Performance Table'!F1600="Premium","Premium_CCT","Reported_CCT"))))</f>
        <v/>
      </c>
      <c r="K1600" t="str">
        <f>IF('Reported Performance Table'!D1600="","",IF(J1600="LUNA_CCT",VLOOKUP('Reported Performance Table'!D1600,'Master List'!$B$45:$E$143,4,FALSE),"Reported_BUG"))</f>
        <v/>
      </c>
      <c r="L1600" t="str">
        <f>IF('Reported Performance Table'!D1600="","",IF(AND('Reported Performance Table'!$E1600="Yes",OR('Reported Performance Table'!$D1600='Master List'!$B$45,'Reported Performance Table'!$D1600='Master List'!$B$46,'Reported Performance Table'!$D1600='Master List'!$B$47,'Reported Performance Table'!$D1600='Master List'!$B$49,'Reported Performance Table'!$D1600='Master List'!$B$51,'Reported Performance Table'!$D1600='Master List'!$B$115,'Reported Performance Table'!$D1600='Master List'!$B$118,'Reported Performance Table'!$D1600='Master List'!$B$142)),"LUNA_Dimming","Dimming_Capability_and_Range"))</f>
        <v/>
      </c>
    </row>
    <row r="1601" spans="1:12" x14ac:dyDescent="0.25">
      <c r="A1601" s="54">
        <v>1608</v>
      </c>
      <c r="B1601" s="55"/>
      <c r="D1601" s="21" t="e">
        <f>VLOOKUP('Reported Performance Table'!C1601,'Master List'!$B$22:$C$41,2,FALSE)</f>
        <v>#N/A</v>
      </c>
      <c r="E1601" t="e">
        <f>VLOOKUP('Reported Performance Table'!D1601,'Master List'!$B$45:$C$143,2,FALSE)</f>
        <v>#N/A</v>
      </c>
      <c r="F1601" t="e">
        <f>VLOOKUP('Reported Performance Table'!C1601,'Master List'!$B$22:$D$42,3,FALSE)</f>
        <v>#N/A</v>
      </c>
      <c r="G1601" s="100" t="e">
        <f>VLOOKUP('Reported Performance Table'!B1601,'Master List'!$B$11:$D$19,3,FALSE)</f>
        <v>#N/A</v>
      </c>
      <c r="H1601" t="e">
        <f t="shared" si="24"/>
        <v>#N/A</v>
      </c>
      <c r="I1601" t="e">
        <f>IF(VLOOKUP('Reported Performance Table'!D1601,'Master List'!$B$45:$D$143,3,FALSE)="","No",VLOOKUP('Reported Performance Table'!D1601,'Master List'!$B$45:$D$143,3,FALSE))</f>
        <v>#N/A</v>
      </c>
      <c r="J1601" s="178" t="str">
        <f>IF('Reported Performance Table'!D1601="","",
  IF('Reported Performance Table'!E1601="Yes",
   IF('Reported Performance Table'!F1601="Premium","Premium_LUNA_CCT","LUNA_CCT"),
   IF('Reported Performance Table'!B1601="Outdoor Luminaires",
    IF(OR('Reported Performance Table'!D1601="Fuel Pump Canopy Luminaires",'Reported Performance Table'!D1601="Sports Lighting"),
     IF('Reported Performance Table'!F1601="Premium","Premium_Sports_and_Fuel_Pump_CCT", "Sports_and_Fuel_Pump_CCT"),
     IF('Reported Performance Table'!F1601="Premium","Premium_Outdoor_CCT","Outdoor_CCT")),
    IF('Reported Performance Table'!F1601="Premium","Premium_CCT","Reported_CCT"))))</f>
        <v/>
      </c>
      <c r="K1601" t="str">
        <f>IF('Reported Performance Table'!D1601="","",IF(J1601="LUNA_CCT",VLOOKUP('Reported Performance Table'!D1601,'Master List'!$B$45:$E$143,4,FALSE),"Reported_BUG"))</f>
        <v/>
      </c>
      <c r="L1601" t="str">
        <f>IF('Reported Performance Table'!D1601="","",IF(AND('Reported Performance Table'!$E1601="Yes",OR('Reported Performance Table'!$D1601='Master List'!$B$45,'Reported Performance Table'!$D1601='Master List'!$B$46,'Reported Performance Table'!$D1601='Master List'!$B$47,'Reported Performance Table'!$D1601='Master List'!$B$49,'Reported Performance Table'!$D1601='Master List'!$B$51,'Reported Performance Table'!$D1601='Master List'!$B$115,'Reported Performance Table'!$D1601='Master List'!$B$118,'Reported Performance Table'!$D1601='Master List'!$B$142)),"LUNA_Dimming","Dimming_Capability_and_Range"))</f>
        <v/>
      </c>
    </row>
    <row r="1602" spans="1:12" x14ac:dyDescent="0.25">
      <c r="A1602" s="54">
        <v>1609</v>
      </c>
      <c r="B1602" s="55"/>
      <c r="D1602" s="21" t="e">
        <f>VLOOKUP('Reported Performance Table'!C1602,'Master List'!$B$22:$C$41,2,FALSE)</f>
        <v>#N/A</v>
      </c>
      <c r="E1602" t="e">
        <f>VLOOKUP('Reported Performance Table'!D1602,'Master List'!$B$45:$C$143,2,FALSE)</f>
        <v>#N/A</v>
      </c>
      <c r="F1602" t="e">
        <f>VLOOKUP('Reported Performance Table'!C1602,'Master List'!$B$22:$D$42,3,FALSE)</f>
        <v>#N/A</v>
      </c>
      <c r="G1602" s="100" t="e">
        <f>VLOOKUP('Reported Performance Table'!B1602,'Master List'!$B$11:$D$19,3,FALSE)</f>
        <v>#N/A</v>
      </c>
      <c r="H1602" t="e">
        <f t="shared" si="24"/>
        <v>#N/A</v>
      </c>
      <c r="I1602" t="e">
        <f>IF(VLOOKUP('Reported Performance Table'!D1602,'Master List'!$B$45:$D$143,3,FALSE)="","No",VLOOKUP('Reported Performance Table'!D1602,'Master List'!$B$45:$D$143,3,FALSE))</f>
        <v>#N/A</v>
      </c>
      <c r="J1602" s="178" t="str">
        <f>IF('Reported Performance Table'!D1602="","",
  IF('Reported Performance Table'!E1602="Yes",
   IF('Reported Performance Table'!F1602="Premium","Premium_LUNA_CCT","LUNA_CCT"),
   IF('Reported Performance Table'!B1602="Outdoor Luminaires",
    IF(OR('Reported Performance Table'!D1602="Fuel Pump Canopy Luminaires",'Reported Performance Table'!D1602="Sports Lighting"),
     IF('Reported Performance Table'!F1602="Premium","Premium_Sports_and_Fuel_Pump_CCT", "Sports_and_Fuel_Pump_CCT"),
     IF('Reported Performance Table'!F1602="Premium","Premium_Outdoor_CCT","Outdoor_CCT")),
    IF('Reported Performance Table'!F1602="Premium","Premium_CCT","Reported_CCT"))))</f>
        <v/>
      </c>
      <c r="K1602" t="str">
        <f>IF('Reported Performance Table'!D1602="","",IF(J1602="LUNA_CCT",VLOOKUP('Reported Performance Table'!D1602,'Master List'!$B$45:$E$143,4,FALSE),"Reported_BUG"))</f>
        <v/>
      </c>
      <c r="L1602" t="str">
        <f>IF('Reported Performance Table'!D1602="","",IF(AND('Reported Performance Table'!$E1602="Yes",OR('Reported Performance Table'!$D1602='Master List'!$B$45,'Reported Performance Table'!$D1602='Master List'!$B$46,'Reported Performance Table'!$D1602='Master List'!$B$47,'Reported Performance Table'!$D1602='Master List'!$B$49,'Reported Performance Table'!$D1602='Master List'!$B$51,'Reported Performance Table'!$D1602='Master List'!$B$115,'Reported Performance Table'!$D1602='Master List'!$B$118,'Reported Performance Table'!$D1602='Master List'!$B$142)),"LUNA_Dimming","Dimming_Capability_and_Range"))</f>
        <v/>
      </c>
    </row>
    <row r="1603" spans="1:12" x14ac:dyDescent="0.25">
      <c r="A1603" s="54">
        <v>1610</v>
      </c>
      <c r="B1603" s="55"/>
      <c r="D1603" s="21" t="e">
        <f>VLOOKUP('Reported Performance Table'!C1603,'Master List'!$B$22:$C$41,2,FALSE)</f>
        <v>#N/A</v>
      </c>
      <c r="E1603" t="e">
        <f>VLOOKUP('Reported Performance Table'!D1603,'Master List'!$B$45:$C$143,2,FALSE)</f>
        <v>#N/A</v>
      </c>
      <c r="F1603" t="e">
        <f>VLOOKUP('Reported Performance Table'!C1603,'Master List'!$B$22:$D$42,3,FALSE)</f>
        <v>#N/A</v>
      </c>
      <c r="G1603" s="100" t="e">
        <f>VLOOKUP('Reported Performance Table'!B1603,'Master List'!$B$11:$D$19,3,FALSE)</f>
        <v>#N/A</v>
      </c>
      <c r="H1603" t="e">
        <f t="shared" si="24"/>
        <v>#N/A</v>
      </c>
      <c r="I1603" t="e">
        <f>IF(VLOOKUP('Reported Performance Table'!D1603,'Master List'!$B$45:$D$143,3,FALSE)="","No",VLOOKUP('Reported Performance Table'!D1603,'Master List'!$B$45:$D$143,3,FALSE))</f>
        <v>#N/A</v>
      </c>
      <c r="J1603" s="178" t="str">
        <f>IF('Reported Performance Table'!D1603="","",
  IF('Reported Performance Table'!E1603="Yes",
   IF('Reported Performance Table'!F1603="Premium","Premium_LUNA_CCT","LUNA_CCT"),
   IF('Reported Performance Table'!B1603="Outdoor Luminaires",
    IF(OR('Reported Performance Table'!D1603="Fuel Pump Canopy Luminaires",'Reported Performance Table'!D1603="Sports Lighting"),
     IF('Reported Performance Table'!F1603="Premium","Premium_Sports_and_Fuel_Pump_CCT", "Sports_and_Fuel_Pump_CCT"),
     IF('Reported Performance Table'!F1603="Premium","Premium_Outdoor_CCT","Outdoor_CCT")),
    IF('Reported Performance Table'!F1603="Premium","Premium_CCT","Reported_CCT"))))</f>
        <v/>
      </c>
      <c r="K1603" t="str">
        <f>IF('Reported Performance Table'!D1603="","",IF(J1603="LUNA_CCT",VLOOKUP('Reported Performance Table'!D1603,'Master List'!$B$45:$E$143,4,FALSE),"Reported_BUG"))</f>
        <v/>
      </c>
      <c r="L1603" t="str">
        <f>IF('Reported Performance Table'!D1603="","",IF(AND('Reported Performance Table'!$E1603="Yes",OR('Reported Performance Table'!$D1603='Master List'!$B$45,'Reported Performance Table'!$D1603='Master List'!$B$46,'Reported Performance Table'!$D1603='Master List'!$B$47,'Reported Performance Table'!$D1603='Master List'!$B$49,'Reported Performance Table'!$D1603='Master List'!$B$51,'Reported Performance Table'!$D1603='Master List'!$B$115,'Reported Performance Table'!$D1603='Master List'!$B$118,'Reported Performance Table'!$D1603='Master List'!$B$142)),"LUNA_Dimming","Dimming_Capability_and_Range"))</f>
        <v/>
      </c>
    </row>
    <row r="1604" spans="1:12" x14ac:dyDescent="0.25">
      <c r="A1604" s="54">
        <v>1611</v>
      </c>
      <c r="B1604" s="55"/>
      <c r="D1604" s="21" t="e">
        <f>VLOOKUP('Reported Performance Table'!C1604,'Master List'!$B$22:$C$41,2,FALSE)</f>
        <v>#N/A</v>
      </c>
      <c r="E1604" t="e">
        <f>VLOOKUP('Reported Performance Table'!D1604,'Master List'!$B$45:$C$143,2,FALSE)</f>
        <v>#N/A</v>
      </c>
      <c r="F1604" t="e">
        <f>VLOOKUP('Reported Performance Table'!C1604,'Master List'!$B$22:$D$42,3,FALSE)</f>
        <v>#N/A</v>
      </c>
      <c r="G1604" s="100" t="e">
        <f>VLOOKUP('Reported Performance Table'!B1604,'Master List'!$B$11:$D$19,3,FALSE)</f>
        <v>#N/A</v>
      </c>
      <c r="H1604" t="e">
        <f t="shared" si="24"/>
        <v>#N/A</v>
      </c>
      <c r="I1604" t="e">
        <f>IF(VLOOKUP('Reported Performance Table'!D1604,'Master List'!$B$45:$D$143,3,FALSE)="","No",VLOOKUP('Reported Performance Table'!D1604,'Master List'!$B$45:$D$143,3,FALSE))</f>
        <v>#N/A</v>
      </c>
      <c r="J1604" s="178" t="str">
        <f>IF('Reported Performance Table'!D1604="","",
  IF('Reported Performance Table'!E1604="Yes",
   IF('Reported Performance Table'!F1604="Premium","Premium_LUNA_CCT","LUNA_CCT"),
   IF('Reported Performance Table'!B1604="Outdoor Luminaires",
    IF(OR('Reported Performance Table'!D1604="Fuel Pump Canopy Luminaires",'Reported Performance Table'!D1604="Sports Lighting"),
     IF('Reported Performance Table'!F1604="Premium","Premium_Sports_and_Fuel_Pump_CCT", "Sports_and_Fuel_Pump_CCT"),
     IF('Reported Performance Table'!F1604="Premium","Premium_Outdoor_CCT","Outdoor_CCT")),
    IF('Reported Performance Table'!F1604="Premium","Premium_CCT","Reported_CCT"))))</f>
        <v/>
      </c>
      <c r="K1604" t="str">
        <f>IF('Reported Performance Table'!D1604="","",IF(J1604="LUNA_CCT",VLOOKUP('Reported Performance Table'!D1604,'Master List'!$B$45:$E$143,4,FALSE),"Reported_BUG"))</f>
        <v/>
      </c>
      <c r="L1604" t="str">
        <f>IF('Reported Performance Table'!D1604="","",IF(AND('Reported Performance Table'!$E1604="Yes",OR('Reported Performance Table'!$D1604='Master List'!$B$45,'Reported Performance Table'!$D1604='Master List'!$B$46,'Reported Performance Table'!$D1604='Master List'!$B$47,'Reported Performance Table'!$D1604='Master List'!$B$49,'Reported Performance Table'!$D1604='Master List'!$B$51,'Reported Performance Table'!$D1604='Master List'!$B$115,'Reported Performance Table'!$D1604='Master List'!$B$118,'Reported Performance Table'!$D1604='Master List'!$B$142)),"LUNA_Dimming","Dimming_Capability_and_Range"))</f>
        <v/>
      </c>
    </row>
    <row r="1605" spans="1:12" x14ac:dyDescent="0.25">
      <c r="A1605" s="54">
        <v>1612</v>
      </c>
      <c r="B1605" s="55"/>
      <c r="D1605" s="21" t="e">
        <f>VLOOKUP('Reported Performance Table'!C1605,'Master List'!$B$22:$C$41,2,FALSE)</f>
        <v>#N/A</v>
      </c>
      <c r="E1605" t="e">
        <f>VLOOKUP('Reported Performance Table'!D1605,'Master List'!$B$45:$C$143,2,FALSE)</f>
        <v>#N/A</v>
      </c>
      <c r="F1605" t="e">
        <f>VLOOKUP('Reported Performance Table'!C1605,'Master List'!$B$22:$D$42,3,FALSE)</f>
        <v>#N/A</v>
      </c>
      <c r="G1605" s="100" t="e">
        <f>VLOOKUP('Reported Performance Table'!B1605,'Master List'!$B$11:$D$19,3,FALSE)</f>
        <v>#N/A</v>
      </c>
      <c r="H1605" t="e">
        <f t="shared" si="24"/>
        <v>#N/A</v>
      </c>
      <c r="I1605" t="e">
        <f>IF(VLOOKUP('Reported Performance Table'!D1605,'Master List'!$B$45:$D$143,3,FALSE)="","No",VLOOKUP('Reported Performance Table'!D1605,'Master List'!$B$45:$D$143,3,FALSE))</f>
        <v>#N/A</v>
      </c>
      <c r="J1605" s="178" t="str">
        <f>IF('Reported Performance Table'!D1605="","",
  IF('Reported Performance Table'!E1605="Yes",
   IF('Reported Performance Table'!F1605="Premium","Premium_LUNA_CCT","LUNA_CCT"),
   IF('Reported Performance Table'!B1605="Outdoor Luminaires",
    IF(OR('Reported Performance Table'!D1605="Fuel Pump Canopy Luminaires",'Reported Performance Table'!D1605="Sports Lighting"),
     IF('Reported Performance Table'!F1605="Premium","Premium_Sports_and_Fuel_Pump_CCT", "Sports_and_Fuel_Pump_CCT"),
     IF('Reported Performance Table'!F1605="Premium","Premium_Outdoor_CCT","Outdoor_CCT")),
    IF('Reported Performance Table'!F1605="Premium","Premium_CCT","Reported_CCT"))))</f>
        <v/>
      </c>
      <c r="K1605" t="str">
        <f>IF('Reported Performance Table'!D1605="","",IF(J1605="LUNA_CCT",VLOOKUP('Reported Performance Table'!D1605,'Master List'!$B$45:$E$143,4,FALSE),"Reported_BUG"))</f>
        <v/>
      </c>
      <c r="L1605" t="str">
        <f>IF('Reported Performance Table'!D1605="","",IF(AND('Reported Performance Table'!$E1605="Yes",OR('Reported Performance Table'!$D1605='Master List'!$B$45,'Reported Performance Table'!$D1605='Master List'!$B$46,'Reported Performance Table'!$D1605='Master List'!$B$47,'Reported Performance Table'!$D1605='Master List'!$B$49,'Reported Performance Table'!$D1605='Master List'!$B$51,'Reported Performance Table'!$D1605='Master List'!$B$115,'Reported Performance Table'!$D1605='Master List'!$B$118,'Reported Performance Table'!$D1605='Master List'!$B$142)),"LUNA_Dimming","Dimming_Capability_and_Range"))</f>
        <v/>
      </c>
    </row>
    <row r="1606" spans="1:12" x14ac:dyDescent="0.25">
      <c r="A1606" s="54">
        <v>1613</v>
      </c>
      <c r="B1606" s="55"/>
      <c r="D1606" s="21" t="e">
        <f>VLOOKUP('Reported Performance Table'!C1606,'Master List'!$B$22:$C$41,2,FALSE)</f>
        <v>#N/A</v>
      </c>
      <c r="E1606" t="e">
        <f>VLOOKUP('Reported Performance Table'!D1606,'Master List'!$B$45:$C$143,2,FALSE)</f>
        <v>#N/A</v>
      </c>
      <c r="F1606" t="e">
        <f>VLOOKUP('Reported Performance Table'!C1606,'Master List'!$B$22:$D$42,3,FALSE)</f>
        <v>#N/A</v>
      </c>
      <c r="G1606" s="100" t="e">
        <f>VLOOKUP('Reported Performance Table'!B1606,'Master List'!$B$11:$D$19,3,FALSE)</f>
        <v>#N/A</v>
      </c>
      <c r="H1606" t="e">
        <f t="shared" si="24"/>
        <v>#N/A</v>
      </c>
      <c r="I1606" t="e">
        <f>IF(VLOOKUP('Reported Performance Table'!D1606,'Master List'!$B$45:$D$143,3,FALSE)="","No",VLOOKUP('Reported Performance Table'!D1606,'Master List'!$B$45:$D$143,3,FALSE))</f>
        <v>#N/A</v>
      </c>
      <c r="J1606" s="178" t="str">
        <f>IF('Reported Performance Table'!D1606="","",
  IF('Reported Performance Table'!E1606="Yes",
   IF('Reported Performance Table'!F1606="Premium","Premium_LUNA_CCT","LUNA_CCT"),
   IF('Reported Performance Table'!B1606="Outdoor Luminaires",
    IF(OR('Reported Performance Table'!D1606="Fuel Pump Canopy Luminaires",'Reported Performance Table'!D1606="Sports Lighting"),
     IF('Reported Performance Table'!F1606="Premium","Premium_Sports_and_Fuel_Pump_CCT", "Sports_and_Fuel_Pump_CCT"),
     IF('Reported Performance Table'!F1606="Premium","Premium_Outdoor_CCT","Outdoor_CCT")),
    IF('Reported Performance Table'!F1606="Premium","Premium_CCT","Reported_CCT"))))</f>
        <v/>
      </c>
      <c r="K1606" t="str">
        <f>IF('Reported Performance Table'!D1606="","",IF(J1606="LUNA_CCT",VLOOKUP('Reported Performance Table'!D1606,'Master List'!$B$45:$E$143,4,FALSE),"Reported_BUG"))</f>
        <v/>
      </c>
      <c r="L1606" t="str">
        <f>IF('Reported Performance Table'!D1606="","",IF(AND('Reported Performance Table'!$E1606="Yes",OR('Reported Performance Table'!$D1606='Master List'!$B$45,'Reported Performance Table'!$D1606='Master List'!$B$46,'Reported Performance Table'!$D1606='Master List'!$B$47,'Reported Performance Table'!$D1606='Master List'!$B$49,'Reported Performance Table'!$D1606='Master List'!$B$51,'Reported Performance Table'!$D1606='Master List'!$B$115,'Reported Performance Table'!$D1606='Master List'!$B$118,'Reported Performance Table'!$D1606='Master List'!$B$142)),"LUNA_Dimming","Dimming_Capability_and_Range"))</f>
        <v/>
      </c>
    </row>
    <row r="1607" spans="1:12" x14ac:dyDescent="0.25">
      <c r="A1607" s="54">
        <v>1614</v>
      </c>
      <c r="B1607" s="55"/>
      <c r="D1607" s="21" t="e">
        <f>VLOOKUP('Reported Performance Table'!C1607,'Master List'!$B$22:$C$41,2,FALSE)</f>
        <v>#N/A</v>
      </c>
      <c r="E1607" t="e">
        <f>VLOOKUP('Reported Performance Table'!D1607,'Master List'!$B$45:$C$143,2,FALSE)</f>
        <v>#N/A</v>
      </c>
      <c r="F1607" t="e">
        <f>VLOOKUP('Reported Performance Table'!C1607,'Master List'!$B$22:$D$42,3,FALSE)</f>
        <v>#N/A</v>
      </c>
      <c r="G1607" s="100" t="e">
        <f>VLOOKUP('Reported Performance Table'!B1607,'Master List'!$B$11:$D$19,3,FALSE)</f>
        <v>#N/A</v>
      </c>
      <c r="H1607" t="e">
        <f t="shared" si="24"/>
        <v>#N/A</v>
      </c>
      <c r="I1607" t="e">
        <f>IF(VLOOKUP('Reported Performance Table'!D1607,'Master List'!$B$45:$D$143,3,FALSE)="","No",VLOOKUP('Reported Performance Table'!D1607,'Master List'!$B$45:$D$143,3,FALSE))</f>
        <v>#N/A</v>
      </c>
      <c r="J1607" s="178" t="str">
        <f>IF('Reported Performance Table'!D1607="","",
  IF('Reported Performance Table'!E1607="Yes",
   IF('Reported Performance Table'!F1607="Premium","Premium_LUNA_CCT","LUNA_CCT"),
   IF('Reported Performance Table'!B1607="Outdoor Luminaires",
    IF(OR('Reported Performance Table'!D1607="Fuel Pump Canopy Luminaires",'Reported Performance Table'!D1607="Sports Lighting"),
     IF('Reported Performance Table'!F1607="Premium","Premium_Sports_and_Fuel_Pump_CCT", "Sports_and_Fuel_Pump_CCT"),
     IF('Reported Performance Table'!F1607="Premium","Premium_Outdoor_CCT","Outdoor_CCT")),
    IF('Reported Performance Table'!F1607="Premium","Premium_CCT","Reported_CCT"))))</f>
        <v/>
      </c>
      <c r="K1607" t="str">
        <f>IF('Reported Performance Table'!D1607="","",IF(J1607="LUNA_CCT",VLOOKUP('Reported Performance Table'!D1607,'Master List'!$B$45:$E$143,4,FALSE),"Reported_BUG"))</f>
        <v/>
      </c>
      <c r="L1607" t="str">
        <f>IF('Reported Performance Table'!D1607="","",IF(AND('Reported Performance Table'!$E1607="Yes",OR('Reported Performance Table'!$D1607='Master List'!$B$45,'Reported Performance Table'!$D1607='Master List'!$B$46,'Reported Performance Table'!$D1607='Master List'!$B$47,'Reported Performance Table'!$D1607='Master List'!$B$49,'Reported Performance Table'!$D1607='Master List'!$B$51,'Reported Performance Table'!$D1607='Master List'!$B$115,'Reported Performance Table'!$D1607='Master List'!$B$118,'Reported Performance Table'!$D1607='Master List'!$B$142)),"LUNA_Dimming","Dimming_Capability_and_Range"))</f>
        <v/>
      </c>
    </row>
    <row r="1608" spans="1:12" x14ac:dyDescent="0.25">
      <c r="A1608" s="54">
        <v>1615</v>
      </c>
      <c r="B1608" s="55"/>
      <c r="D1608" s="21" t="e">
        <f>VLOOKUP('Reported Performance Table'!C1608,'Master List'!$B$22:$C$41,2,FALSE)</f>
        <v>#N/A</v>
      </c>
      <c r="E1608" t="e">
        <f>VLOOKUP('Reported Performance Table'!D1608,'Master List'!$B$45:$C$143,2,FALSE)</f>
        <v>#N/A</v>
      </c>
      <c r="F1608" t="e">
        <f>VLOOKUP('Reported Performance Table'!C1608,'Master List'!$B$22:$D$42,3,FALSE)</f>
        <v>#N/A</v>
      </c>
      <c r="G1608" s="100" t="e">
        <f>VLOOKUP('Reported Performance Table'!B1608,'Master List'!$B$11:$D$19,3,FALSE)</f>
        <v>#N/A</v>
      </c>
      <c r="H1608" t="e">
        <f t="shared" si="24"/>
        <v>#N/A</v>
      </c>
      <c r="I1608" t="e">
        <f>IF(VLOOKUP('Reported Performance Table'!D1608,'Master List'!$B$45:$D$143,3,FALSE)="","No",VLOOKUP('Reported Performance Table'!D1608,'Master List'!$B$45:$D$143,3,FALSE))</f>
        <v>#N/A</v>
      </c>
      <c r="J1608" s="178" t="str">
        <f>IF('Reported Performance Table'!D1608="","",
  IF('Reported Performance Table'!E1608="Yes",
   IF('Reported Performance Table'!F1608="Premium","Premium_LUNA_CCT","LUNA_CCT"),
   IF('Reported Performance Table'!B1608="Outdoor Luminaires",
    IF(OR('Reported Performance Table'!D1608="Fuel Pump Canopy Luminaires",'Reported Performance Table'!D1608="Sports Lighting"),
     IF('Reported Performance Table'!F1608="Premium","Premium_Sports_and_Fuel_Pump_CCT", "Sports_and_Fuel_Pump_CCT"),
     IF('Reported Performance Table'!F1608="Premium","Premium_Outdoor_CCT","Outdoor_CCT")),
    IF('Reported Performance Table'!F1608="Premium","Premium_CCT","Reported_CCT"))))</f>
        <v/>
      </c>
      <c r="K1608" t="str">
        <f>IF('Reported Performance Table'!D1608="","",IF(J1608="LUNA_CCT",VLOOKUP('Reported Performance Table'!D1608,'Master List'!$B$45:$E$143,4,FALSE),"Reported_BUG"))</f>
        <v/>
      </c>
      <c r="L1608" t="str">
        <f>IF('Reported Performance Table'!D1608="","",IF(AND('Reported Performance Table'!$E1608="Yes",OR('Reported Performance Table'!$D1608='Master List'!$B$45,'Reported Performance Table'!$D1608='Master List'!$B$46,'Reported Performance Table'!$D1608='Master List'!$B$47,'Reported Performance Table'!$D1608='Master List'!$B$49,'Reported Performance Table'!$D1608='Master List'!$B$51,'Reported Performance Table'!$D1608='Master List'!$B$115,'Reported Performance Table'!$D1608='Master List'!$B$118,'Reported Performance Table'!$D1608='Master List'!$B$142)),"LUNA_Dimming","Dimming_Capability_and_Range"))</f>
        <v/>
      </c>
    </row>
    <row r="1609" spans="1:12" x14ac:dyDescent="0.25">
      <c r="A1609" s="54">
        <v>1616</v>
      </c>
      <c r="B1609" s="55"/>
      <c r="D1609" s="21" t="e">
        <f>VLOOKUP('Reported Performance Table'!C1609,'Master List'!$B$22:$C$41,2,FALSE)</f>
        <v>#N/A</v>
      </c>
      <c r="E1609" t="e">
        <f>VLOOKUP('Reported Performance Table'!D1609,'Master List'!$B$45:$C$143,2,FALSE)</f>
        <v>#N/A</v>
      </c>
      <c r="F1609" t="e">
        <f>VLOOKUP('Reported Performance Table'!C1609,'Master List'!$B$22:$D$42,3,FALSE)</f>
        <v>#N/A</v>
      </c>
      <c r="G1609" s="100" t="e">
        <f>VLOOKUP('Reported Performance Table'!B1609,'Master List'!$B$11:$D$19,3,FALSE)</f>
        <v>#N/A</v>
      </c>
      <c r="H1609" t="e">
        <f t="shared" si="24"/>
        <v>#N/A</v>
      </c>
      <c r="I1609" t="e">
        <f>IF(VLOOKUP('Reported Performance Table'!D1609,'Master List'!$B$45:$D$143,3,FALSE)="","No",VLOOKUP('Reported Performance Table'!D1609,'Master List'!$B$45:$D$143,3,FALSE))</f>
        <v>#N/A</v>
      </c>
      <c r="J1609" s="178" t="str">
        <f>IF('Reported Performance Table'!D1609="","",
  IF('Reported Performance Table'!E1609="Yes",
   IF('Reported Performance Table'!F1609="Premium","Premium_LUNA_CCT","LUNA_CCT"),
   IF('Reported Performance Table'!B1609="Outdoor Luminaires",
    IF(OR('Reported Performance Table'!D1609="Fuel Pump Canopy Luminaires",'Reported Performance Table'!D1609="Sports Lighting"),
     IF('Reported Performance Table'!F1609="Premium","Premium_Sports_and_Fuel_Pump_CCT", "Sports_and_Fuel_Pump_CCT"),
     IF('Reported Performance Table'!F1609="Premium","Premium_Outdoor_CCT","Outdoor_CCT")),
    IF('Reported Performance Table'!F1609="Premium","Premium_CCT","Reported_CCT"))))</f>
        <v/>
      </c>
      <c r="K1609" t="str">
        <f>IF('Reported Performance Table'!D1609="","",IF(J1609="LUNA_CCT",VLOOKUP('Reported Performance Table'!D1609,'Master List'!$B$45:$E$143,4,FALSE),"Reported_BUG"))</f>
        <v/>
      </c>
      <c r="L1609" t="str">
        <f>IF('Reported Performance Table'!D1609="","",IF(AND('Reported Performance Table'!$E1609="Yes",OR('Reported Performance Table'!$D1609='Master List'!$B$45,'Reported Performance Table'!$D1609='Master List'!$B$46,'Reported Performance Table'!$D1609='Master List'!$B$47,'Reported Performance Table'!$D1609='Master List'!$B$49,'Reported Performance Table'!$D1609='Master List'!$B$51,'Reported Performance Table'!$D1609='Master List'!$B$115,'Reported Performance Table'!$D1609='Master List'!$B$118,'Reported Performance Table'!$D1609='Master List'!$B$142)),"LUNA_Dimming","Dimming_Capability_and_Range"))</f>
        <v/>
      </c>
    </row>
    <row r="1610" spans="1:12" x14ac:dyDescent="0.25">
      <c r="A1610" s="54">
        <v>1617</v>
      </c>
      <c r="B1610" s="55"/>
      <c r="D1610" s="21" t="e">
        <f>VLOOKUP('Reported Performance Table'!C1610,'Master List'!$B$22:$C$41,2,FALSE)</f>
        <v>#N/A</v>
      </c>
      <c r="E1610" t="e">
        <f>VLOOKUP('Reported Performance Table'!D1610,'Master List'!$B$45:$C$143,2,FALSE)</f>
        <v>#N/A</v>
      </c>
      <c r="F1610" t="e">
        <f>VLOOKUP('Reported Performance Table'!C1610,'Master List'!$B$22:$D$42,3,FALSE)</f>
        <v>#N/A</v>
      </c>
      <c r="G1610" s="100" t="e">
        <f>VLOOKUP('Reported Performance Table'!B1610,'Master List'!$B$11:$D$19,3,FALSE)</f>
        <v>#N/A</v>
      </c>
      <c r="H1610" t="e">
        <f t="shared" si="24"/>
        <v>#N/A</v>
      </c>
      <c r="I1610" t="e">
        <f>IF(VLOOKUP('Reported Performance Table'!D1610,'Master List'!$B$45:$D$143,3,FALSE)="","No",VLOOKUP('Reported Performance Table'!D1610,'Master List'!$B$45:$D$143,3,FALSE))</f>
        <v>#N/A</v>
      </c>
      <c r="J1610" s="178" t="str">
        <f>IF('Reported Performance Table'!D1610="","",
  IF('Reported Performance Table'!E1610="Yes",
   IF('Reported Performance Table'!F1610="Premium","Premium_LUNA_CCT","LUNA_CCT"),
   IF('Reported Performance Table'!B1610="Outdoor Luminaires",
    IF(OR('Reported Performance Table'!D1610="Fuel Pump Canopy Luminaires",'Reported Performance Table'!D1610="Sports Lighting"),
     IF('Reported Performance Table'!F1610="Premium","Premium_Sports_and_Fuel_Pump_CCT", "Sports_and_Fuel_Pump_CCT"),
     IF('Reported Performance Table'!F1610="Premium","Premium_Outdoor_CCT","Outdoor_CCT")),
    IF('Reported Performance Table'!F1610="Premium","Premium_CCT","Reported_CCT"))))</f>
        <v/>
      </c>
      <c r="K1610" t="str">
        <f>IF('Reported Performance Table'!D1610="","",IF(J1610="LUNA_CCT",VLOOKUP('Reported Performance Table'!D1610,'Master List'!$B$45:$E$143,4,FALSE),"Reported_BUG"))</f>
        <v/>
      </c>
      <c r="L1610" t="str">
        <f>IF('Reported Performance Table'!D1610="","",IF(AND('Reported Performance Table'!$E1610="Yes",OR('Reported Performance Table'!$D1610='Master List'!$B$45,'Reported Performance Table'!$D1610='Master List'!$B$46,'Reported Performance Table'!$D1610='Master List'!$B$47,'Reported Performance Table'!$D1610='Master List'!$B$49,'Reported Performance Table'!$D1610='Master List'!$B$51,'Reported Performance Table'!$D1610='Master List'!$B$115,'Reported Performance Table'!$D1610='Master List'!$B$118,'Reported Performance Table'!$D1610='Master List'!$B$142)),"LUNA_Dimming","Dimming_Capability_and_Range"))</f>
        <v/>
      </c>
    </row>
    <row r="1611" spans="1:12" x14ac:dyDescent="0.25">
      <c r="A1611" s="54">
        <v>1618</v>
      </c>
      <c r="B1611" s="55"/>
      <c r="D1611" s="21" t="e">
        <f>VLOOKUP('Reported Performance Table'!C1611,'Master List'!$B$22:$C$41,2,FALSE)</f>
        <v>#N/A</v>
      </c>
      <c r="E1611" t="e">
        <f>VLOOKUP('Reported Performance Table'!D1611,'Master List'!$B$45:$C$143,2,FALSE)</f>
        <v>#N/A</v>
      </c>
      <c r="F1611" t="e">
        <f>VLOOKUP('Reported Performance Table'!C1611,'Master List'!$B$22:$D$42,3,FALSE)</f>
        <v>#N/A</v>
      </c>
      <c r="G1611" s="100" t="e">
        <f>VLOOKUP('Reported Performance Table'!B1611,'Master List'!$B$11:$D$19,3,FALSE)</f>
        <v>#N/A</v>
      </c>
      <c r="H1611" t="e">
        <f t="shared" ref="H1611:H1674" si="25">CONCATENATE(F1611,G1611)</f>
        <v>#N/A</v>
      </c>
      <c r="I1611" t="e">
        <f>IF(VLOOKUP('Reported Performance Table'!D1611,'Master List'!$B$45:$D$143,3,FALSE)="","No",VLOOKUP('Reported Performance Table'!D1611,'Master List'!$B$45:$D$143,3,FALSE))</f>
        <v>#N/A</v>
      </c>
      <c r="J1611" s="178" t="str">
        <f>IF('Reported Performance Table'!D1611="","",
  IF('Reported Performance Table'!E1611="Yes",
   IF('Reported Performance Table'!F1611="Premium","Premium_LUNA_CCT","LUNA_CCT"),
   IF('Reported Performance Table'!B1611="Outdoor Luminaires",
    IF(OR('Reported Performance Table'!D1611="Fuel Pump Canopy Luminaires",'Reported Performance Table'!D1611="Sports Lighting"),
     IF('Reported Performance Table'!F1611="Premium","Premium_Sports_and_Fuel_Pump_CCT", "Sports_and_Fuel_Pump_CCT"),
     IF('Reported Performance Table'!F1611="Premium","Premium_Outdoor_CCT","Outdoor_CCT")),
    IF('Reported Performance Table'!F1611="Premium","Premium_CCT","Reported_CCT"))))</f>
        <v/>
      </c>
      <c r="K1611" t="str">
        <f>IF('Reported Performance Table'!D1611="","",IF(J1611="LUNA_CCT",VLOOKUP('Reported Performance Table'!D1611,'Master List'!$B$45:$E$143,4,FALSE),"Reported_BUG"))</f>
        <v/>
      </c>
      <c r="L1611" t="str">
        <f>IF('Reported Performance Table'!D1611="","",IF(AND('Reported Performance Table'!$E1611="Yes",OR('Reported Performance Table'!$D1611='Master List'!$B$45,'Reported Performance Table'!$D1611='Master List'!$B$46,'Reported Performance Table'!$D1611='Master List'!$B$47,'Reported Performance Table'!$D1611='Master List'!$B$49,'Reported Performance Table'!$D1611='Master List'!$B$51,'Reported Performance Table'!$D1611='Master List'!$B$115,'Reported Performance Table'!$D1611='Master List'!$B$118,'Reported Performance Table'!$D1611='Master List'!$B$142)),"LUNA_Dimming","Dimming_Capability_and_Range"))</f>
        <v/>
      </c>
    </row>
    <row r="1612" spans="1:12" x14ac:dyDescent="0.25">
      <c r="A1612" s="54">
        <v>1619</v>
      </c>
      <c r="B1612" s="55"/>
      <c r="D1612" s="21" t="e">
        <f>VLOOKUP('Reported Performance Table'!C1612,'Master List'!$B$22:$C$41,2,FALSE)</f>
        <v>#N/A</v>
      </c>
      <c r="E1612" t="e">
        <f>VLOOKUP('Reported Performance Table'!D1612,'Master List'!$B$45:$C$143,2,FALSE)</f>
        <v>#N/A</v>
      </c>
      <c r="F1612" t="e">
        <f>VLOOKUP('Reported Performance Table'!C1612,'Master List'!$B$22:$D$42,3,FALSE)</f>
        <v>#N/A</v>
      </c>
      <c r="G1612" s="100" t="e">
        <f>VLOOKUP('Reported Performance Table'!B1612,'Master List'!$B$11:$D$19,3,FALSE)</f>
        <v>#N/A</v>
      </c>
      <c r="H1612" t="e">
        <f t="shared" si="25"/>
        <v>#N/A</v>
      </c>
      <c r="I1612" t="e">
        <f>IF(VLOOKUP('Reported Performance Table'!D1612,'Master List'!$B$45:$D$143,3,FALSE)="","No",VLOOKUP('Reported Performance Table'!D1612,'Master List'!$B$45:$D$143,3,FALSE))</f>
        <v>#N/A</v>
      </c>
      <c r="J1612" s="178" t="str">
        <f>IF('Reported Performance Table'!D1612="","",
  IF('Reported Performance Table'!E1612="Yes",
   IF('Reported Performance Table'!F1612="Premium","Premium_LUNA_CCT","LUNA_CCT"),
   IF('Reported Performance Table'!B1612="Outdoor Luminaires",
    IF(OR('Reported Performance Table'!D1612="Fuel Pump Canopy Luminaires",'Reported Performance Table'!D1612="Sports Lighting"),
     IF('Reported Performance Table'!F1612="Premium","Premium_Sports_and_Fuel_Pump_CCT", "Sports_and_Fuel_Pump_CCT"),
     IF('Reported Performance Table'!F1612="Premium","Premium_Outdoor_CCT","Outdoor_CCT")),
    IF('Reported Performance Table'!F1612="Premium","Premium_CCT","Reported_CCT"))))</f>
        <v/>
      </c>
      <c r="K1612" t="str">
        <f>IF('Reported Performance Table'!D1612="","",IF(J1612="LUNA_CCT",VLOOKUP('Reported Performance Table'!D1612,'Master List'!$B$45:$E$143,4,FALSE),"Reported_BUG"))</f>
        <v/>
      </c>
      <c r="L1612" t="str">
        <f>IF('Reported Performance Table'!D1612="","",IF(AND('Reported Performance Table'!$E1612="Yes",OR('Reported Performance Table'!$D1612='Master List'!$B$45,'Reported Performance Table'!$D1612='Master List'!$B$46,'Reported Performance Table'!$D1612='Master List'!$B$47,'Reported Performance Table'!$D1612='Master List'!$B$49,'Reported Performance Table'!$D1612='Master List'!$B$51,'Reported Performance Table'!$D1612='Master List'!$B$115,'Reported Performance Table'!$D1612='Master List'!$B$118,'Reported Performance Table'!$D1612='Master List'!$B$142)),"LUNA_Dimming","Dimming_Capability_and_Range"))</f>
        <v/>
      </c>
    </row>
    <row r="1613" spans="1:12" x14ac:dyDescent="0.25">
      <c r="A1613" s="54">
        <v>1620</v>
      </c>
      <c r="B1613" s="55"/>
      <c r="D1613" s="21" t="e">
        <f>VLOOKUP('Reported Performance Table'!C1613,'Master List'!$B$22:$C$41,2,FALSE)</f>
        <v>#N/A</v>
      </c>
      <c r="E1613" t="e">
        <f>VLOOKUP('Reported Performance Table'!D1613,'Master List'!$B$45:$C$143,2,FALSE)</f>
        <v>#N/A</v>
      </c>
      <c r="F1613" t="e">
        <f>VLOOKUP('Reported Performance Table'!C1613,'Master List'!$B$22:$D$42,3,FALSE)</f>
        <v>#N/A</v>
      </c>
      <c r="G1613" s="100" t="e">
        <f>VLOOKUP('Reported Performance Table'!B1613,'Master List'!$B$11:$D$19,3,FALSE)</f>
        <v>#N/A</v>
      </c>
      <c r="H1613" t="e">
        <f t="shared" si="25"/>
        <v>#N/A</v>
      </c>
      <c r="I1613" t="e">
        <f>IF(VLOOKUP('Reported Performance Table'!D1613,'Master List'!$B$45:$D$143,3,FALSE)="","No",VLOOKUP('Reported Performance Table'!D1613,'Master List'!$B$45:$D$143,3,FALSE))</f>
        <v>#N/A</v>
      </c>
      <c r="J1613" s="178" t="str">
        <f>IF('Reported Performance Table'!D1613="","",
  IF('Reported Performance Table'!E1613="Yes",
   IF('Reported Performance Table'!F1613="Premium","Premium_LUNA_CCT","LUNA_CCT"),
   IF('Reported Performance Table'!B1613="Outdoor Luminaires",
    IF(OR('Reported Performance Table'!D1613="Fuel Pump Canopy Luminaires",'Reported Performance Table'!D1613="Sports Lighting"),
     IF('Reported Performance Table'!F1613="Premium","Premium_Sports_and_Fuel_Pump_CCT", "Sports_and_Fuel_Pump_CCT"),
     IF('Reported Performance Table'!F1613="Premium","Premium_Outdoor_CCT","Outdoor_CCT")),
    IF('Reported Performance Table'!F1613="Premium","Premium_CCT","Reported_CCT"))))</f>
        <v/>
      </c>
      <c r="K1613" t="str">
        <f>IF('Reported Performance Table'!D1613="","",IF(J1613="LUNA_CCT",VLOOKUP('Reported Performance Table'!D1613,'Master List'!$B$45:$E$143,4,FALSE),"Reported_BUG"))</f>
        <v/>
      </c>
      <c r="L1613" t="str">
        <f>IF('Reported Performance Table'!D1613="","",IF(AND('Reported Performance Table'!$E1613="Yes",OR('Reported Performance Table'!$D1613='Master List'!$B$45,'Reported Performance Table'!$D1613='Master List'!$B$46,'Reported Performance Table'!$D1613='Master List'!$B$47,'Reported Performance Table'!$D1613='Master List'!$B$49,'Reported Performance Table'!$D1613='Master List'!$B$51,'Reported Performance Table'!$D1613='Master List'!$B$115,'Reported Performance Table'!$D1613='Master List'!$B$118,'Reported Performance Table'!$D1613='Master List'!$B$142)),"LUNA_Dimming","Dimming_Capability_and_Range"))</f>
        <v/>
      </c>
    </row>
    <row r="1614" spans="1:12" x14ac:dyDescent="0.25">
      <c r="A1614" s="54">
        <v>1621</v>
      </c>
      <c r="B1614" s="55"/>
      <c r="D1614" s="21" t="e">
        <f>VLOOKUP('Reported Performance Table'!C1614,'Master List'!$B$22:$C$41,2,FALSE)</f>
        <v>#N/A</v>
      </c>
      <c r="E1614" t="e">
        <f>VLOOKUP('Reported Performance Table'!D1614,'Master List'!$B$45:$C$143,2,FALSE)</f>
        <v>#N/A</v>
      </c>
      <c r="F1614" t="e">
        <f>VLOOKUP('Reported Performance Table'!C1614,'Master List'!$B$22:$D$42,3,FALSE)</f>
        <v>#N/A</v>
      </c>
      <c r="G1614" s="100" t="e">
        <f>VLOOKUP('Reported Performance Table'!B1614,'Master List'!$B$11:$D$19,3,FALSE)</f>
        <v>#N/A</v>
      </c>
      <c r="H1614" t="e">
        <f t="shared" si="25"/>
        <v>#N/A</v>
      </c>
      <c r="I1614" t="e">
        <f>IF(VLOOKUP('Reported Performance Table'!D1614,'Master List'!$B$45:$D$143,3,FALSE)="","No",VLOOKUP('Reported Performance Table'!D1614,'Master List'!$B$45:$D$143,3,FALSE))</f>
        <v>#N/A</v>
      </c>
      <c r="J1614" s="178" t="str">
        <f>IF('Reported Performance Table'!D1614="","",
  IF('Reported Performance Table'!E1614="Yes",
   IF('Reported Performance Table'!F1614="Premium","Premium_LUNA_CCT","LUNA_CCT"),
   IF('Reported Performance Table'!B1614="Outdoor Luminaires",
    IF(OR('Reported Performance Table'!D1614="Fuel Pump Canopy Luminaires",'Reported Performance Table'!D1614="Sports Lighting"),
     IF('Reported Performance Table'!F1614="Premium","Premium_Sports_and_Fuel_Pump_CCT", "Sports_and_Fuel_Pump_CCT"),
     IF('Reported Performance Table'!F1614="Premium","Premium_Outdoor_CCT","Outdoor_CCT")),
    IF('Reported Performance Table'!F1614="Premium","Premium_CCT","Reported_CCT"))))</f>
        <v/>
      </c>
      <c r="K1614" t="str">
        <f>IF('Reported Performance Table'!D1614="","",IF(J1614="LUNA_CCT",VLOOKUP('Reported Performance Table'!D1614,'Master List'!$B$45:$E$143,4,FALSE),"Reported_BUG"))</f>
        <v/>
      </c>
      <c r="L1614" t="str">
        <f>IF('Reported Performance Table'!D1614="","",IF(AND('Reported Performance Table'!$E1614="Yes",OR('Reported Performance Table'!$D1614='Master List'!$B$45,'Reported Performance Table'!$D1614='Master List'!$B$46,'Reported Performance Table'!$D1614='Master List'!$B$47,'Reported Performance Table'!$D1614='Master List'!$B$49,'Reported Performance Table'!$D1614='Master List'!$B$51,'Reported Performance Table'!$D1614='Master List'!$B$115,'Reported Performance Table'!$D1614='Master List'!$B$118,'Reported Performance Table'!$D1614='Master List'!$B$142)),"LUNA_Dimming","Dimming_Capability_and_Range"))</f>
        <v/>
      </c>
    </row>
    <row r="1615" spans="1:12" x14ac:dyDescent="0.25">
      <c r="A1615" s="54">
        <v>1622</v>
      </c>
      <c r="B1615" s="55"/>
      <c r="D1615" s="21" t="e">
        <f>VLOOKUP('Reported Performance Table'!C1615,'Master List'!$B$22:$C$41,2,FALSE)</f>
        <v>#N/A</v>
      </c>
      <c r="E1615" t="e">
        <f>VLOOKUP('Reported Performance Table'!D1615,'Master List'!$B$45:$C$143,2,FALSE)</f>
        <v>#N/A</v>
      </c>
      <c r="F1615" t="e">
        <f>VLOOKUP('Reported Performance Table'!C1615,'Master List'!$B$22:$D$42,3,FALSE)</f>
        <v>#N/A</v>
      </c>
      <c r="G1615" s="100" t="e">
        <f>VLOOKUP('Reported Performance Table'!B1615,'Master List'!$B$11:$D$19,3,FALSE)</f>
        <v>#N/A</v>
      </c>
      <c r="H1615" t="e">
        <f t="shared" si="25"/>
        <v>#N/A</v>
      </c>
      <c r="I1615" t="e">
        <f>IF(VLOOKUP('Reported Performance Table'!D1615,'Master List'!$B$45:$D$143,3,FALSE)="","No",VLOOKUP('Reported Performance Table'!D1615,'Master List'!$B$45:$D$143,3,FALSE))</f>
        <v>#N/A</v>
      </c>
      <c r="J1615" s="178" t="str">
        <f>IF('Reported Performance Table'!D1615="","",
  IF('Reported Performance Table'!E1615="Yes",
   IF('Reported Performance Table'!F1615="Premium","Premium_LUNA_CCT","LUNA_CCT"),
   IF('Reported Performance Table'!B1615="Outdoor Luminaires",
    IF(OR('Reported Performance Table'!D1615="Fuel Pump Canopy Luminaires",'Reported Performance Table'!D1615="Sports Lighting"),
     IF('Reported Performance Table'!F1615="Premium","Premium_Sports_and_Fuel_Pump_CCT", "Sports_and_Fuel_Pump_CCT"),
     IF('Reported Performance Table'!F1615="Premium","Premium_Outdoor_CCT","Outdoor_CCT")),
    IF('Reported Performance Table'!F1615="Premium","Premium_CCT","Reported_CCT"))))</f>
        <v/>
      </c>
      <c r="K1615" t="str">
        <f>IF('Reported Performance Table'!D1615="","",IF(J1615="LUNA_CCT",VLOOKUP('Reported Performance Table'!D1615,'Master List'!$B$45:$E$143,4,FALSE),"Reported_BUG"))</f>
        <v/>
      </c>
      <c r="L1615" t="str">
        <f>IF('Reported Performance Table'!D1615="","",IF(AND('Reported Performance Table'!$E1615="Yes",OR('Reported Performance Table'!$D1615='Master List'!$B$45,'Reported Performance Table'!$D1615='Master List'!$B$46,'Reported Performance Table'!$D1615='Master List'!$B$47,'Reported Performance Table'!$D1615='Master List'!$B$49,'Reported Performance Table'!$D1615='Master List'!$B$51,'Reported Performance Table'!$D1615='Master List'!$B$115,'Reported Performance Table'!$D1615='Master List'!$B$118,'Reported Performance Table'!$D1615='Master List'!$B$142)),"LUNA_Dimming","Dimming_Capability_and_Range"))</f>
        <v/>
      </c>
    </row>
    <row r="1616" spans="1:12" x14ac:dyDescent="0.25">
      <c r="A1616" s="54">
        <v>1623</v>
      </c>
      <c r="B1616" s="55"/>
      <c r="D1616" s="21" t="e">
        <f>VLOOKUP('Reported Performance Table'!C1616,'Master List'!$B$22:$C$41,2,FALSE)</f>
        <v>#N/A</v>
      </c>
      <c r="E1616" t="e">
        <f>VLOOKUP('Reported Performance Table'!D1616,'Master List'!$B$45:$C$143,2,FALSE)</f>
        <v>#N/A</v>
      </c>
      <c r="F1616" t="e">
        <f>VLOOKUP('Reported Performance Table'!C1616,'Master List'!$B$22:$D$42,3,FALSE)</f>
        <v>#N/A</v>
      </c>
      <c r="G1616" s="100" t="e">
        <f>VLOOKUP('Reported Performance Table'!B1616,'Master List'!$B$11:$D$19,3,FALSE)</f>
        <v>#N/A</v>
      </c>
      <c r="H1616" t="e">
        <f t="shared" si="25"/>
        <v>#N/A</v>
      </c>
      <c r="I1616" t="e">
        <f>IF(VLOOKUP('Reported Performance Table'!D1616,'Master List'!$B$45:$D$143,3,FALSE)="","No",VLOOKUP('Reported Performance Table'!D1616,'Master List'!$B$45:$D$143,3,FALSE))</f>
        <v>#N/A</v>
      </c>
      <c r="J1616" s="178" t="str">
        <f>IF('Reported Performance Table'!D1616="","",
  IF('Reported Performance Table'!E1616="Yes",
   IF('Reported Performance Table'!F1616="Premium","Premium_LUNA_CCT","LUNA_CCT"),
   IF('Reported Performance Table'!B1616="Outdoor Luminaires",
    IF(OR('Reported Performance Table'!D1616="Fuel Pump Canopy Luminaires",'Reported Performance Table'!D1616="Sports Lighting"),
     IF('Reported Performance Table'!F1616="Premium","Premium_Sports_and_Fuel_Pump_CCT", "Sports_and_Fuel_Pump_CCT"),
     IF('Reported Performance Table'!F1616="Premium","Premium_Outdoor_CCT","Outdoor_CCT")),
    IF('Reported Performance Table'!F1616="Premium","Premium_CCT","Reported_CCT"))))</f>
        <v/>
      </c>
      <c r="K1616" t="str">
        <f>IF('Reported Performance Table'!D1616="","",IF(J1616="LUNA_CCT",VLOOKUP('Reported Performance Table'!D1616,'Master List'!$B$45:$E$143,4,FALSE),"Reported_BUG"))</f>
        <v/>
      </c>
      <c r="L1616" t="str">
        <f>IF('Reported Performance Table'!D1616="","",IF(AND('Reported Performance Table'!$E1616="Yes",OR('Reported Performance Table'!$D1616='Master List'!$B$45,'Reported Performance Table'!$D1616='Master List'!$B$46,'Reported Performance Table'!$D1616='Master List'!$B$47,'Reported Performance Table'!$D1616='Master List'!$B$49,'Reported Performance Table'!$D1616='Master List'!$B$51,'Reported Performance Table'!$D1616='Master List'!$B$115,'Reported Performance Table'!$D1616='Master List'!$B$118,'Reported Performance Table'!$D1616='Master List'!$B$142)),"LUNA_Dimming","Dimming_Capability_and_Range"))</f>
        <v/>
      </c>
    </row>
    <row r="1617" spans="1:12" x14ac:dyDescent="0.25">
      <c r="A1617" s="54">
        <v>1624</v>
      </c>
      <c r="B1617" s="55"/>
      <c r="D1617" s="21" t="e">
        <f>VLOOKUP('Reported Performance Table'!C1617,'Master List'!$B$22:$C$41,2,FALSE)</f>
        <v>#N/A</v>
      </c>
      <c r="E1617" t="e">
        <f>VLOOKUP('Reported Performance Table'!D1617,'Master List'!$B$45:$C$143,2,FALSE)</f>
        <v>#N/A</v>
      </c>
      <c r="F1617" t="e">
        <f>VLOOKUP('Reported Performance Table'!C1617,'Master List'!$B$22:$D$42,3,FALSE)</f>
        <v>#N/A</v>
      </c>
      <c r="G1617" s="100" t="e">
        <f>VLOOKUP('Reported Performance Table'!B1617,'Master List'!$B$11:$D$19,3,FALSE)</f>
        <v>#N/A</v>
      </c>
      <c r="H1617" t="e">
        <f t="shared" si="25"/>
        <v>#N/A</v>
      </c>
      <c r="I1617" t="e">
        <f>IF(VLOOKUP('Reported Performance Table'!D1617,'Master List'!$B$45:$D$143,3,FALSE)="","No",VLOOKUP('Reported Performance Table'!D1617,'Master List'!$B$45:$D$143,3,FALSE))</f>
        <v>#N/A</v>
      </c>
      <c r="J1617" s="178" t="str">
        <f>IF('Reported Performance Table'!D1617="","",
  IF('Reported Performance Table'!E1617="Yes",
   IF('Reported Performance Table'!F1617="Premium","Premium_LUNA_CCT","LUNA_CCT"),
   IF('Reported Performance Table'!B1617="Outdoor Luminaires",
    IF(OR('Reported Performance Table'!D1617="Fuel Pump Canopy Luminaires",'Reported Performance Table'!D1617="Sports Lighting"),
     IF('Reported Performance Table'!F1617="Premium","Premium_Sports_and_Fuel_Pump_CCT", "Sports_and_Fuel_Pump_CCT"),
     IF('Reported Performance Table'!F1617="Premium","Premium_Outdoor_CCT","Outdoor_CCT")),
    IF('Reported Performance Table'!F1617="Premium","Premium_CCT","Reported_CCT"))))</f>
        <v/>
      </c>
      <c r="K1617" t="str">
        <f>IF('Reported Performance Table'!D1617="","",IF(J1617="LUNA_CCT",VLOOKUP('Reported Performance Table'!D1617,'Master List'!$B$45:$E$143,4,FALSE),"Reported_BUG"))</f>
        <v/>
      </c>
      <c r="L1617" t="str">
        <f>IF('Reported Performance Table'!D1617="","",IF(AND('Reported Performance Table'!$E1617="Yes",OR('Reported Performance Table'!$D1617='Master List'!$B$45,'Reported Performance Table'!$D1617='Master List'!$B$46,'Reported Performance Table'!$D1617='Master List'!$B$47,'Reported Performance Table'!$D1617='Master List'!$B$49,'Reported Performance Table'!$D1617='Master List'!$B$51,'Reported Performance Table'!$D1617='Master List'!$B$115,'Reported Performance Table'!$D1617='Master List'!$B$118,'Reported Performance Table'!$D1617='Master List'!$B$142)),"LUNA_Dimming","Dimming_Capability_and_Range"))</f>
        <v/>
      </c>
    </row>
    <row r="1618" spans="1:12" x14ac:dyDescent="0.25">
      <c r="A1618" s="54">
        <v>1625</v>
      </c>
      <c r="B1618" s="55"/>
      <c r="D1618" s="21" t="e">
        <f>VLOOKUP('Reported Performance Table'!C1618,'Master List'!$B$22:$C$41,2,FALSE)</f>
        <v>#N/A</v>
      </c>
      <c r="E1618" t="e">
        <f>VLOOKUP('Reported Performance Table'!D1618,'Master List'!$B$45:$C$143,2,FALSE)</f>
        <v>#N/A</v>
      </c>
      <c r="F1618" t="e">
        <f>VLOOKUP('Reported Performance Table'!C1618,'Master List'!$B$22:$D$42,3,FALSE)</f>
        <v>#N/A</v>
      </c>
      <c r="G1618" s="100" t="e">
        <f>VLOOKUP('Reported Performance Table'!B1618,'Master List'!$B$11:$D$19,3,FALSE)</f>
        <v>#N/A</v>
      </c>
      <c r="H1618" t="e">
        <f t="shared" si="25"/>
        <v>#N/A</v>
      </c>
      <c r="I1618" t="e">
        <f>IF(VLOOKUP('Reported Performance Table'!D1618,'Master List'!$B$45:$D$143,3,FALSE)="","No",VLOOKUP('Reported Performance Table'!D1618,'Master List'!$B$45:$D$143,3,FALSE))</f>
        <v>#N/A</v>
      </c>
      <c r="J1618" s="178" t="str">
        <f>IF('Reported Performance Table'!D1618="","",
  IF('Reported Performance Table'!E1618="Yes",
   IF('Reported Performance Table'!F1618="Premium","Premium_LUNA_CCT","LUNA_CCT"),
   IF('Reported Performance Table'!B1618="Outdoor Luminaires",
    IF(OR('Reported Performance Table'!D1618="Fuel Pump Canopy Luminaires",'Reported Performance Table'!D1618="Sports Lighting"),
     IF('Reported Performance Table'!F1618="Premium","Premium_Sports_and_Fuel_Pump_CCT", "Sports_and_Fuel_Pump_CCT"),
     IF('Reported Performance Table'!F1618="Premium","Premium_Outdoor_CCT","Outdoor_CCT")),
    IF('Reported Performance Table'!F1618="Premium","Premium_CCT","Reported_CCT"))))</f>
        <v/>
      </c>
      <c r="K1618" t="str">
        <f>IF('Reported Performance Table'!D1618="","",IF(J1618="LUNA_CCT",VLOOKUP('Reported Performance Table'!D1618,'Master List'!$B$45:$E$143,4,FALSE),"Reported_BUG"))</f>
        <v/>
      </c>
      <c r="L1618" t="str">
        <f>IF('Reported Performance Table'!D1618="","",IF(AND('Reported Performance Table'!$E1618="Yes",OR('Reported Performance Table'!$D1618='Master List'!$B$45,'Reported Performance Table'!$D1618='Master List'!$B$46,'Reported Performance Table'!$D1618='Master List'!$B$47,'Reported Performance Table'!$D1618='Master List'!$B$49,'Reported Performance Table'!$D1618='Master List'!$B$51,'Reported Performance Table'!$D1618='Master List'!$B$115,'Reported Performance Table'!$D1618='Master List'!$B$118,'Reported Performance Table'!$D1618='Master List'!$B$142)),"LUNA_Dimming","Dimming_Capability_and_Range"))</f>
        <v/>
      </c>
    </row>
    <row r="1619" spans="1:12" x14ac:dyDescent="0.25">
      <c r="A1619" s="54">
        <v>1626</v>
      </c>
      <c r="B1619" s="55"/>
      <c r="D1619" s="21" t="e">
        <f>VLOOKUP('Reported Performance Table'!C1619,'Master List'!$B$22:$C$41,2,FALSE)</f>
        <v>#N/A</v>
      </c>
      <c r="E1619" t="e">
        <f>VLOOKUP('Reported Performance Table'!D1619,'Master List'!$B$45:$C$143,2,FALSE)</f>
        <v>#N/A</v>
      </c>
      <c r="F1619" t="e">
        <f>VLOOKUP('Reported Performance Table'!C1619,'Master List'!$B$22:$D$42,3,FALSE)</f>
        <v>#N/A</v>
      </c>
      <c r="G1619" s="100" t="e">
        <f>VLOOKUP('Reported Performance Table'!B1619,'Master List'!$B$11:$D$19,3,FALSE)</f>
        <v>#N/A</v>
      </c>
      <c r="H1619" t="e">
        <f t="shared" si="25"/>
        <v>#N/A</v>
      </c>
      <c r="I1619" t="e">
        <f>IF(VLOOKUP('Reported Performance Table'!D1619,'Master List'!$B$45:$D$143,3,FALSE)="","No",VLOOKUP('Reported Performance Table'!D1619,'Master List'!$B$45:$D$143,3,FALSE))</f>
        <v>#N/A</v>
      </c>
      <c r="J1619" s="178" t="str">
        <f>IF('Reported Performance Table'!D1619="","",
  IF('Reported Performance Table'!E1619="Yes",
   IF('Reported Performance Table'!F1619="Premium","Premium_LUNA_CCT","LUNA_CCT"),
   IF('Reported Performance Table'!B1619="Outdoor Luminaires",
    IF(OR('Reported Performance Table'!D1619="Fuel Pump Canopy Luminaires",'Reported Performance Table'!D1619="Sports Lighting"),
     IF('Reported Performance Table'!F1619="Premium","Premium_Sports_and_Fuel_Pump_CCT", "Sports_and_Fuel_Pump_CCT"),
     IF('Reported Performance Table'!F1619="Premium","Premium_Outdoor_CCT","Outdoor_CCT")),
    IF('Reported Performance Table'!F1619="Premium","Premium_CCT","Reported_CCT"))))</f>
        <v/>
      </c>
      <c r="K1619" t="str">
        <f>IF('Reported Performance Table'!D1619="","",IF(J1619="LUNA_CCT",VLOOKUP('Reported Performance Table'!D1619,'Master List'!$B$45:$E$143,4,FALSE),"Reported_BUG"))</f>
        <v/>
      </c>
      <c r="L1619" t="str">
        <f>IF('Reported Performance Table'!D1619="","",IF(AND('Reported Performance Table'!$E1619="Yes",OR('Reported Performance Table'!$D1619='Master List'!$B$45,'Reported Performance Table'!$D1619='Master List'!$B$46,'Reported Performance Table'!$D1619='Master List'!$B$47,'Reported Performance Table'!$D1619='Master List'!$B$49,'Reported Performance Table'!$D1619='Master List'!$B$51,'Reported Performance Table'!$D1619='Master List'!$B$115,'Reported Performance Table'!$D1619='Master List'!$B$118,'Reported Performance Table'!$D1619='Master List'!$B$142)),"LUNA_Dimming","Dimming_Capability_and_Range"))</f>
        <v/>
      </c>
    </row>
    <row r="1620" spans="1:12" x14ac:dyDescent="0.25">
      <c r="A1620" s="54">
        <v>1627</v>
      </c>
      <c r="B1620" s="55"/>
      <c r="D1620" s="21" t="e">
        <f>VLOOKUP('Reported Performance Table'!C1620,'Master List'!$B$22:$C$41,2,FALSE)</f>
        <v>#N/A</v>
      </c>
      <c r="E1620" t="e">
        <f>VLOOKUP('Reported Performance Table'!D1620,'Master List'!$B$45:$C$143,2,FALSE)</f>
        <v>#N/A</v>
      </c>
      <c r="F1620" t="e">
        <f>VLOOKUP('Reported Performance Table'!C1620,'Master List'!$B$22:$D$42,3,FALSE)</f>
        <v>#N/A</v>
      </c>
      <c r="G1620" s="100" t="e">
        <f>VLOOKUP('Reported Performance Table'!B1620,'Master List'!$B$11:$D$19,3,FALSE)</f>
        <v>#N/A</v>
      </c>
      <c r="H1620" t="e">
        <f t="shared" si="25"/>
        <v>#N/A</v>
      </c>
      <c r="I1620" t="e">
        <f>IF(VLOOKUP('Reported Performance Table'!D1620,'Master List'!$B$45:$D$143,3,FALSE)="","No",VLOOKUP('Reported Performance Table'!D1620,'Master List'!$B$45:$D$143,3,FALSE))</f>
        <v>#N/A</v>
      </c>
      <c r="J1620" s="178" t="str">
        <f>IF('Reported Performance Table'!D1620="","",
  IF('Reported Performance Table'!E1620="Yes",
   IF('Reported Performance Table'!F1620="Premium","Premium_LUNA_CCT","LUNA_CCT"),
   IF('Reported Performance Table'!B1620="Outdoor Luminaires",
    IF(OR('Reported Performance Table'!D1620="Fuel Pump Canopy Luminaires",'Reported Performance Table'!D1620="Sports Lighting"),
     IF('Reported Performance Table'!F1620="Premium","Premium_Sports_and_Fuel_Pump_CCT", "Sports_and_Fuel_Pump_CCT"),
     IF('Reported Performance Table'!F1620="Premium","Premium_Outdoor_CCT","Outdoor_CCT")),
    IF('Reported Performance Table'!F1620="Premium","Premium_CCT","Reported_CCT"))))</f>
        <v/>
      </c>
      <c r="K1620" t="str">
        <f>IF('Reported Performance Table'!D1620="","",IF(J1620="LUNA_CCT",VLOOKUP('Reported Performance Table'!D1620,'Master List'!$B$45:$E$143,4,FALSE),"Reported_BUG"))</f>
        <v/>
      </c>
      <c r="L1620" t="str">
        <f>IF('Reported Performance Table'!D1620="","",IF(AND('Reported Performance Table'!$E1620="Yes",OR('Reported Performance Table'!$D1620='Master List'!$B$45,'Reported Performance Table'!$D1620='Master List'!$B$46,'Reported Performance Table'!$D1620='Master List'!$B$47,'Reported Performance Table'!$D1620='Master List'!$B$49,'Reported Performance Table'!$D1620='Master List'!$B$51,'Reported Performance Table'!$D1620='Master List'!$B$115,'Reported Performance Table'!$D1620='Master List'!$B$118,'Reported Performance Table'!$D1620='Master List'!$B$142)),"LUNA_Dimming","Dimming_Capability_and_Range"))</f>
        <v/>
      </c>
    </row>
    <row r="1621" spans="1:12" x14ac:dyDescent="0.25">
      <c r="A1621" s="54">
        <v>1628</v>
      </c>
      <c r="B1621" s="55"/>
      <c r="D1621" s="21" t="e">
        <f>VLOOKUP('Reported Performance Table'!C1621,'Master List'!$B$22:$C$41,2,FALSE)</f>
        <v>#N/A</v>
      </c>
      <c r="E1621" t="e">
        <f>VLOOKUP('Reported Performance Table'!D1621,'Master List'!$B$45:$C$143,2,FALSE)</f>
        <v>#N/A</v>
      </c>
      <c r="F1621" t="e">
        <f>VLOOKUP('Reported Performance Table'!C1621,'Master List'!$B$22:$D$42,3,FALSE)</f>
        <v>#N/A</v>
      </c>
      <c r="G1621" s="100" t="e">
        <f>VLOOKUP('Reported Performance Table'!B1621,'Master List'!$B$11:$D$19,3,FALSE)</f>
        <v>#N/A</v>
      </c>
      <c r="H1621" t="e">
        <f t="shared" si="25"/>
        <v>#N/A</v>
      </c>
      <c r="I1621" t="e">
        <f>IF(VLOOKUP('Reported Performance Table'!D1621,'Master List'!$B$45:$D$143,3,FALSE)="","No",VLOOKUP('Reported Performance Table'!D1621,'Master List'!$B$45:$D$143,3,FALSE))</f>
        <v>#N/A</v>
      </c>
      <c r="J1621" s="178" t="str">
        <f>IF('Reported Performance Table'!D1621="","",
  IF('Reported Performance Table'!E1621="Yes",
   IF('Reported Performance Table'!F1621="Premium","Premium_LUNA_CCT","LUNA_CCT"),
   IF('Reported Performance Table'!B1621="Outdoor Luminaires",
    IF(OR('Reported Performance Table'!D1621="Fuel Pump Canopy Luminaires",'Reported Performance Table'!D1621="Sports Lighting"),
     IF('Reported Performance Table'!F1621="Premium","Premium_Sports_and_Fuel_Pump_CCT", "Sports_and_Fuel_Pump_CCT"),
     IF('Reported Performance Table'!F1621="Premium","Premium_Outdoor_CCT","Outdoor_CCT")),
    IF('Reported Performance Table'!F1621="Premium","Premium_CCT","Reported_CCT"))))</f>
        <v/>
      </c>
      <c r="K1621" t="str">
        <f>IF('Reported Performance Table'!D1621="","",IF(J1621="LUNA_CCT",VLOOKUP('Reported Performance Table'!D1621,'Master List'!$B$45:$E$143,4,FALSE),"Reported_BUG"))</f>
        <v/>
      </c>
      <c r="L1621" t="str">
        <f>IF('Reported Performance Table'!D1621="","",IF(AND('Reported Performance Table'!$E1621="Yes",OR('Reported Performance Table'!$D1621='Master List'!$B$45,'Reported Performance Table'!$D1621='Master List'!$B$46,'Reported Performance Table'!$D1621='Master List'!$B$47,'Reported Performance Table'!$D1621='Master List'!$B$49,'Reported Performance Table'!$D1621='Master List'!$B$51,'Reported Performance Table'!$D1621='Master List'!$B$115,'Reported Performance Table'!$D1621='Master List'!$B$118,'Reported Performance Table'!$D1621='Master List'!$B$142)),"LUNA_Dimming","Dimming_Capability_and_Range"))</f>
        <v/>
      </c>
    </row>
    <row r="1622" spans="1:12" x14ac:dyDescent="0.25">
      <c r="A1622" s="54">
        <v>1629</v>
      </c>
      <c r="B1622" s="55"/>
      <c r="D1622" s="21" t="e">
        <f>VLOOKUP('Reported Performance Table'!C1622,'Master List'!$B$22:$C$41,2,FALSE)</f>
        <v>#N/A</v>
      </c>
      <c r="E1622" t="e">
        <f>VLOOKUP('Reported Performance Table'!D1622,'Master List'!$B$45:$C$143,2,FALSE)</f>
        <v>#N/A</v>
      </c>
      <c r="F1622" t="e">
        <f>VLOOKUP('Reported Performance Table'!C1622,'Master List'!$B$22:$D$42,3,FALSE)</f>
        <v>#N/A</v>
      </c>
      <c r="G1622" s="100" t="e">
        <f>VLOOKUP('Reported Performance Table'!B1622,'Master List'!$B$11:$D$19,3,FALSE)</f>
        <v>#N/A</v>
      </c>
      <c r="H1622" t="e">
        <f t="shared" si="25"/>
        <v>#N/A</v>
      </c>
      <c r="I1622" t="e">
        <f>IF(VLOOKUP('Reported Performance Table'!D1622,'Master List'!$B$45:$D$143,3,FALSE)="","No",VLOOKUP('Reported Performance Table'!D1622,'Master List'!$B$45:$D$143,3,FALSE))</f>
        <v>#N/A</v>
      </c>
      <c r="J1622" s="178" t="str">
        <f>IF('Reported Performance Table'!D1622="","",
  IF('Reported Performance Table'!E1622="Yes",
   IF('Reported Performance Table'!F1622="Premium","Premium_LUNA_CCT","LUNA_CCT"),
   IF('Reported Performance Table'!B1622="Outdoor Luminaires",
    IF(OR('Reported Performance Table'!D1622="Fuel Pump Canopy Luminaires",'Reported Performance Table'!D1622="Sports Lighting"),
     IF('Reported Performance Table'!F1622="Premium","Premium_Sports_and_Fuel_Pump_CCT", "Sports_and_Fuel_Pump_CCT"),
     IF('Reported Performance Table'!F1622="Premium","Premium_Outdoor_CCT","Outdoor_CCT")),
    IF('Reported Performance Table'!F1622="Premium","Premium_CCT","Reported_CCT"))))</f>
        <v/>
      </c>
      <c r="K1622" t="str">
        <f>IF('Reported Performance Table'!D1622="","",IF(J1622="LUNA_CCT",VLOOKUP('Reported Performance Table'!D1622,'Master List'!$B$45:$E$143,4,FALSE),"Reported_BUG"))</f>
        <v/>
      </c>
      <c r="L1622" t="str">
        <f>IF('Reported Performance Table'!D1622="","",IF(AND('Reported Performance Table'!$E1622="Yes",OR('Reported Performance Table'!$D1622='Master List'!$B$45,'Reported Performance Table'!$D1622='Master List'!$B$46,'Reported Performance Table'!$D1622='Master List'!$B$47,'Reported Performance Table'!$D1622='Master List'!$B$49,'Reported Performance Table'!$D1622='Master List'!$B$51,'Reported Performance Table'!$D1622='Master List'!$B$115,'Reported Performance Table'!$D1622='Master List'!$B$118,'Reported Performance Table'!$D1622='Master List'!$B$142)),"LUNA_Dimming","Dimming_Capability_and_Range"))</f>
        <v/>
      </c>
    </row>
    <row r="1623" spans="1:12" x14ac:dyDescent="0.25">
      <c r="A1623" s="54">
        <v>1630</v>
      </c>
      <c r="B1623" s="55"/>
      <c r="D1623" s="21" t="e">
        <f>VLOOKUP('Reported Performance Table'!C1623,'Master List'!$B$22:$C$41,2,FALSE)</f>
        <v>#N/A</v>
      </c>
      <c r="E1623" t="e">
        <f>VLOOKUP('Reported Performance Table'!D1623,'Master List'!$B$45:$C$143,2,FALSE)</f>
        <v>#N/A</v>
      </c>
      <c r="F1623" t="e">
        <f>VLOOKUP('Reported Performance Table'!C1623,'Master List'!$B$22:$D$42,3,FALSE)</f>
        <v>#N/A</v>
      </c>
      <c r="G1623" s="100" t="e">
        <f>VLOOKUP('Reported Performance Table'!B1623,'Master List'!$B$11:$D$19,3,FALSE)</f>
        <v>#N/A</v>
      </c>
      <c r="H1623" t="e">
        <f t="shared" si="25"/>
        <v>#N/A</v>
      </c>
      <c r="I1623" t="e">
        <f>IF(VLOOKUP('Reported Performance Table'!D1623,'Master List'!$B$45:$D$143,3,FALSE)="","No",VLOOKUP('Reported Performance Table'!D1623,'Master List'!$B$45:$D$143,3,FALSE))</f>
        <v>#N/A</v>
      </c>
      <c r="J1623" s="178" t="str">
        <f>IF('Reported Performance Table'!D1623="","",
  IF('Reported Performance Table'!E1623="Yes",
   IF('Reported Performance Table'!F1623="Premium","Premium_LUNA_CCT","LUNA_CCT"),
   IF('Reported Performance Table'!B1623="Outdoor Luminaires",
    IF(OR('Reported Performance Table'!D1623="Fuel Pump Canopy Luminaires",'Reported Performance Table'!D1623="Sports Lighting"),
     IF('Reported Performance Table'!F1623="Premium","Premium_Sports_and_Fuel_Pump_CCT", "Sports_and_Fuel_Pump_CCT"),
     IF('Reported Performance Table'!F1623="Premium","Premium_Outdoor_CCT","Outdoor_CCT")),
    IF('Reported Performance Table'!F1623="Premium","Premium_CCT","Reported_CCT"))))</f>
        <v/>
      </c>
      <c r="K1623" t="str">
        <f>IF('Reported Performance Table'!D1623="","",IF(J1623="LUNA_CCT",VLOOKUP('Reported Performance Table'!D1623,'Master List'!$B$45:$E$143,4,FALSE),"Reported_BUG"))</f>
        <v/>
      </c>
      <c r="L1623" t="str">
        <f>IF('Reported Performance Table'!D1623="","",IF(AND('Reported Performance Table'!$E1623="Yes",OR('Reported Performance Table'!$D1623='Master List'!$B$45,'Reported Performance Table'!$D1623='Master List'!$B$46,'Reported Performance Table'!$D1623='Master List'!$B$47,'Reported Performance Table'!$D1623='Master List'!$B$49,'Reported Performance Table'!$D1623='Master List'!$B$51,'Reported Performance Table'!$D1623='Master List'!$B$115,'Reported Performance Table'!$D1623='Master List'!$B$118,'Reported Performance Table'!$D1623='Master List'!$B$142)),"LUNA_Dimming","Dimming_Capability_and_Range"))</f>
        <v/>
      </c>
    </row>
    <row r="1624" spans="1:12" x14ac:dyDescent="0.25">
      <c r="A1624" s="54">
        <v>1631</v>
      </c>
      <c r="B1624" s="55"/>
      <c r="D1624" s="21" t="e">
        <f>VLOOKUP('Reported Performance Table'!C1624,'Master List'!$B$22:$C$41,2,FALSE)</f>
        <v>#N/A</v>
      </c>
      <c r="E1624" t="e">
        <f>VLOOKUP('Reported Performance Table'!D1624,'Master List'!$B$45:$C$143,2,FALSE)</f>
        <v>#N/A</v>
      </c>
      <c r="F1624" t="e">
        <f>VLOOKUP('Reported Performance Table'!C1624,'Master List'!$B$22:$D$42,3,FALSE)</f>
        <v>#N/A</v>
      </c>
      <c r="G1624" s="100" t="e">
        <f>VLOOKUP('Reported Performance Table'!B1624,'Master List'!$B$11:$D$19,3,FALSE)</f>
        <v>#N/A</v>
      </c>
      <c r="H1624" t="e">
        <f t="shared" si="25"/>
        <v>#N/A</v>
      </c>
      <c r="I1624" t="e">
        <f>IF(VLOOKUP('Reported Performance Table'!D1624,'Master List'!$B$45:$D$143,3,FALSE)="","No",VLOOKUP('Reported Performance Table'!D1624,'Master List'!$B$45:$D$143,3,FALSE))</f>
        <v>#N/A</v>
      </c>
      <c r="J1624" s="178" t="str">
        <f>IF('Reported Performance Table'!D1624="","",
  IF('Reported Performance Table'!E1624="Yes",
   IF('Reported Performance Table'!F1624="Premium","Premium_LUNA_CCT","LUNA_CCT"),
   IF('Reported Performance Table'!B1624="Outdoor Luminaires",
    IF(OR('Reported Performance Table'!D1624="Fuel Pump Canopy Luminaires",'Reported Performance Table'!D1624="Sports Lighting"),
     IF('Reported Performance Table'!F1624="Premium","Premium_Sports_and_Fuel_Pump_CCT", "Sports_and_Fuel_Pump_CCT"),
     IF('Reported Performance Table'!F1624="Premium","Premium_Outdoor_CCT","Outdoor_CCT")),
    IF('Reported Performance Table'!F1624="Premium","Premium_CCT","Reported_CCT"))))</f>
        <v/>
      </c>
      <c r="K1624" t="str">
        <f>IF('Reported Performance Table'!D1624="","",IF(J1624="LUNA_CCT",VLOOKUP('Reported Performance Table'!D1624,'Master List'!$B$45:$E$143,4,FALSE),"Reported_BUG"))</f>
        <v/>
      </c>
      <c r="L1624" t="str">
        <f>IF('Reported Performance Table'!D1624="","",IF(AND('Reported Performance Table'!$E1624="Yes",OR('Reported Performance Table'!$D1624='Master List'!$B$45,'Reported Performance Table'!$D1624='Master List'!$B$46,'Reported Performance Table'!$D1624='Master List'!$B$47,'Reported Performance Table'!$D1624='Master List'!$B$49,'Reported Performance Table'!$D1624='Master List'!$B$51,'Reported Performance Table'!$D1624='Master List'!$B$115,'Reported Performance Table'!$D1624='Master List'!$B$118,'Reported Performance Table'!$D1624='Master List'!$B$142)),"LUNA_Dimming","Dimming_Capability_and_Range"))</f>
        <v/>
      </c>
    </row>
    <row r="1625" spans="1:12" x14ac:dyDescent="0.25">
      <c r="A1625" s="54">
        <v>1632</v>
      </c>
      <c r="B1625" s="55"/>
      <c r="D1625" s="21" t="e">
        <f>VLOOKUP('Reported Performance Table'!C1625,'Master List'!$B$22:$C$41,2,FALSE)</f>
        <v>#N/A</v>
      </c>
      <c r="E1625" t="e">
        <f>VLOOKUP('Reported Performance Table'!D1625,'Master List'!$B$45:$C$143,2,FALSE)</f>
        <v>#N/A</v>
      </c>
      <c r="F1625" t="e">
        <f>VLOOKUP('Reported Performance Table'!C1625,'Master List'!$B$22:$D$42,3,FALSE)</f>
        <v>#N/A</v>
      </c>
      <c r="G1625" s="100" t="e">
        <f>VLOOKUP('Reported Performance Table'!B1625,'Master List'!$B$11:$D$19,3,FALSE)</f>
        <v>#N/A</v>
      </c>
      <c r="H1625" t="e">
        <f t="shared" si="25"/>
        <v>#N/A</v>
      </c>
      <c r="I1625" t="e">
        <f>IF(VLOOKUP('Reported Performance Table'!D1625,'Master List'!$B$45:$D$143,3,FALSE)="","No",VLOOKUP('Reported Performance Table'!D1625,'Master List'!$B$45:$D$143,3,FALSE))</f>
        <v>#N/A</v>
      </c>
      <c r="J1625" s="178" t="str">
        <f>IF('Reported Performance Table'!D1625="","",
  IF('Reported Performance Table'!E1625="Yes",
   IF('Reported Performance Table'!F1625="Premium","Premium_LUNA_CCT","LUNA_CCT"),
   IF('Reported Performance Table'!B1625="Outdoor Luminaires",
    IF(OR('Reported Performance Table'!D1625="Fuel Pump Canopy Luminaires",'Reported Performance Table'!D1625="Sports Lighting"),
     IF('Reported Performance Table'!F1625="Premium","Premium_Sports_and_Fuel_Pump_CCT", "Sports_and_Fuel_Pump_CCT"),
     IF('Reported Performance Table'!F1625="Premium","Premium_Outdoor_CCT","Outdoor_CCT")),
    IF('Reported Performance Table'!F1625="Premium","Premium_CCT","Reported_CCT"))))</f>
        <v/>
      </c>
      <c r="K1625" t="str">
        <f>IF('Reported Performance Table'!D1625="","",IF(J1625="LUNA_CCT",VLOOKUP('Reported Performance Table'!D1625,'Master List'!$B$45:$E$143,4,FALSE),"Reported_BUG"))</f>
        <v/>
      </c>
      <c r="L1625" t="str">
        <f>IF('Reported Performance Table'!D1625="","",IF(AND('Reported Performance Table'!$E1625="Yes",OR('Reported Performance Table'!$D1625='Master List'!$B$45,'Reported Performance Table'!$D1625='Master List'!$B$46,'Reported Performance Table'!$D1625='Master List'!$B$47,'Reported Performance Table'!$D1625='Master List'!$B$49,'Reported Performance Table'!$D1625='Master List'!$B$51,'Reported Performance Table'!$D1625='Master List'!$B$115,'Reported Performance Table'!$D1625='Master List'!$B$118,'Reported Performance Table'!$D1625='Master List'!$B$142)),"LUNA_Dimming","Dimming_Capability_and_Range"))</f>
        <v/>
      </c>
    </row>
    <row r="1626" spans="1:12" x14ac:dyDescent="0.25">
      <c r="A1626" s="54">
        <v>1633</v>
      </c>
      <c r="B1626" s="55"/>
      <c r="D1626" s="21" t="e">
        <f>VLOOKUP('Reported Performance Table'!C1626,'Master List'!$B$22:$C$41,2,FALSE)</f>
        <v>#N/A</v>
      </c>
      <c r="E1626" t="e">
        <f>VLOOKUP('Reported Performance Table'!D1626,'Master List'!$B$45:$C$143,2,FALSE)</f>
        <v>#N/A</v>
      </c>
      <c r="F1626" t="e">
        <f>VLOOKUP('Reported Performance Table'!C1626,'Master List'!$B$22:$D$42,3,FALSE)</f>
        <v>#N/A</v>
      </c>
      <c r="G1626" s="100" t="e">
        <f>VLOOKUP('Reported Performance Table'!B1626,'Master List'!$B$11:$D$19,3,FALSE)</f>
        <v>#N/A</v>
      </c>
      <c r="H1626" t="e">
        <f t="shared" si="25"/>
        <v>#N/A</v>
      </c>
      <c r="I1626" t="e">
        <f>IF(VLOOKUP('Reported Performance Table'!D1626,'Master List'!$B$45:$D$143,3,FALSE)="","No",VLOOKUP('Reported Performance Table'!D1626,'Master List'!$B$45:$D$143,3,FALSE))</f>
        <v>#N/A</v>
      </c>
      <c r="J1626" s="178" t="str">
        <f>IF('Reported Performance Table'!D1626="","",
  IF('Reported Performance Table'!E1626="Yes",
   IF('Reported Performance Table'!F1626="Premium","Premium_LUNA_CCT","LUNA_CCT"),
   IF('Reported Performance Table'!B1626="Outdoor Luminaires",
    IF(OR('Reported Performance Table'!D1626="Fuel Pump Canopy Luminaires",'Reported Performance Table'!D1626="Sports Lighting"),
     IF('Reported Performance Table'!F1626="Premium","Premium_Sports_and_Fuel_Pump_CCT", "Sports_and_Fuel_Pump_CCT"),
     IF('Reported Performance Table'!F1626="Premium","Premium_Outdoor_CCT","Outdoor_CCT")),
    IF('Reported Performance Table'!F1626="Premium","Premium_CCT","Reported_CCT"))))</f>
        <v/>
      </c>
      <c r="K1626" t="str">
        <f>IF('Reported Performance Table'!D1626="","",IF(J1626="LUNA_CCT",VLOOKUP('Reported Performance Table'!D1626,'Master List'!$B$45:$E$143,4,FALSE),"Reported_BUG"))</f>
        <v/>
      </c>
      <c r="L1626" t="str">
        <f>IF('Reported Performance Table'!D1626="","",IF(AND('Reported Performance Table'!$E1626="Yes",OR('Reported Performance Table'!$D1626='Master List'!$B$45,'Reported Performance Table'!$D1626='Master List'!$B$46,'Reported Performance Table'!$D1626='Master List'!$B$47,'Reported Performance Table'!$D1626='Master List'!$B$49,'Reported Performance Table'!$D1626='Master List'!$B$51,'Reported Performance Table'!$D1626='Master List'!$B$115,'Reported Performance Table'!$D1626='Master List'!$B$118,'Reported Performance Table'!$D1626='Master List'!$B$142)),"LUNA_Dimming","Dimming_Capability_and_Range"))</f>
        <v/>
      </c>
    </row>
    <row r="1627" spans="1:12" x14ac:dyDescent="0.25">
      <c r="A1627" s="54">
        <v>1634</v>
      </c>
      <c r="B1627" s="55"/>
      <c r="D1627" s="21" t="e">
        <f>VLOOKUP('Reported Performance Table'!C1627,'Master List'!$B$22:$C$41,2,FALSE)</f>
        <v>#N/A</v>
      </c>
      <c r="E1627" t="e">
        <f>VLOOKUP('Reported Performance Table'!D1627,'Master List'!$B$45:$C$143,2,FALSE)</f>
        <v>#N/A</v>
      </c>
      <c r="F1627" t="e">
        <f>VLOOKUP('Reported Performance Table'!C1627,'Master List'!$B$22:$D$42,3,FALSE)</f>
        <v>#N/A</v>
      </c>
      <c r="G1627" s="100" t="e">
        <f>VLOOKUP('Reported Performance Table'!B1627,'Master List'!$B$11:$D$19,3,FALSE)</f>
        <v>#N/A</v>
      </c>
      <c r="H1627" t="e">
        <f t="shared" si="25"/>
        <v>#N/A</v>
      </c>
      <c r="I1627" t="e">
        <f>IF(VLOOKUP('Reported Performance Table'!D1627,'Master List'!$B$45:$D$143,3,FALSE)="","No",VLOOKUP('Reported Performance Table'!D1627,'Master List'!$B$45:$D$143,3,FALSE))</f>
        <v>#N/A</v>
      </c>
      <c r="J1627" s="178" t="str">
        <f>IF('Reported Performance Table'!D1627="","",
  IF('Reported Performance Table'!E1627="Yes",
   IF('Reported Performance Table'!F1627="Premium","Premium_LUNA_CCT","LUNA_CCT"),
   IF('Reported Performance Table'!B1627="Outdoor Luminaires",
    IF(OR('Reported Performance Table'!D1627="Fuel Pump Canopy Luminaires",'Reported Performance Table'!D1627="Sports Lighting"),
     IF('Reported Performance Table'!F1627="Premium","Premium_Sports_and_Fuel_Pump_CCT", "Sports_and_Fuel_Pump_CCT"),
     IF('Reported Performance Table'!F1627="Premium","Premium_Outdoor_CCT","Outdoor_CCT")),
    IF('Reported Performance Table'!F1627="Premium","Premium_CCT","Reported_CCT"))))</f>
        <v/>
      </c>
      <c r="K1627" t="str">
        <f>IF('Reported Performance Table'!D1627="","",IF(J1627="LUNA_CCT",VLOOKUP('Reported Performance Table'!D1627,'Master List'!$B$45:$E$143,4,FALSE),"Reported_BUG"))</f>
        <v/>
      </c>
      <c r="L1627" t="str">
        <f>IF('Reported Performance Table'!D1627="","",IF(AND('Reported Performance Table'!$E1627="Yes",OR('Reported Performance Table'!$D1627='Master List'!$B$45,'Reported Performance Table'!$D1627='Master List'!$B$46,'Reported Performance Table'!$D1627='Master List'!$B$47,'Reported Performance Table'!$D1627='Master List'!$B$49,'Reported Performance Table'!$D1627='Master List'!$B$51,'Reported Performance Table'!$D1627='Master List'!$B$115,'Reported Performance Table'!$D1627='Master List'!$B$118,'Reported Performance Table'!$D1627='Master List'!$B$142)),"LUNA_Dimming","Dimming_Capability_and_Range"))</f>
        <v/>
      </c>
    </row>
    <row r="1628" spans="1:12" x14ac:dyDescent="0.25">
      <c r="A1628" s="54">
        <v>1635</v>
      </c>
      <c r="B1628" s="55"/>
      <c r="D1628" s="21" t="e">
        <f>VLOOKUP('Reported Performance Table'!C1628,'Master List'!$B$22:$C$41,2,FALSE)</f>
        <v>#N/A</v>
      </c>
      <c r="E1628" t="e">
        <f>VLOOKUP('Reported Performance Table'!D1628,'Master List'!$B$45:$C$143,2,FALSE)</f>
        <v>#N/A</v>
      </c>
      <c r="F1628" t="e">
        <f>VLOOKUP('Reported Performance Table'!C1628,'Master List'!$B$22:$D$42,3,FALSE)</f>
        <v>#N/A</v>
      </c>
      <c r="G1628" s="100" t="e">
        <f>VLOOKUP('Reported Performance Table'!B1628,'Master List'!$B$11:$D$19,3,FALSE)</f>
        <v>#N/A</v>
      </c>
      <c r="H1628" t="e">
        <f t="shared" si="25"/>
        <v>#N/A</v>
      </c>
      <c r="I1628" t="e">
        <f>IF(VLOOKUP('Reported Performance Table'!D1628,'Master List'!$B$45:$D$143,3,FALSE)="","No",VLOOKUP('Reported Performance Table'!D1628,'Master List'!$B$45:$D$143,3,FALSE))</f>
        <v>#N/A</v>
      </c>
      <c r="J1628" s="178" t="str">
        <f>IF('Reported Performance Table'!D1628="","",
  IF('Reported Performance Table'!E1628="Yes",
   IF('Reported Performance Table'!F1628="Premium","Premium_LUNA_CCT","LUNA_CCT"),
   IF('Reported Performance Table'!B1628="Outdoor Luminaires",
    IF(OR('Reported Performance Table'!D1628="Fuel Pump Canopy Luminaires",'Reported Performance Table'!D1628="Sports Lighting"),
     IF('Reported Performance Table'!F1628="Premium","Premium_Sports_and_Fuel_Pump_CCT", "Sports_and_Fuel_Pump_CCT"),
     IF('Reported Performance Table'!F1628="Premium","Premium_Outdoor_CCT","Outdoor_CCT")),
    IF('Reported Performance Table'!F1628="Premium","Premium_CCT","Reported_CCT"))))</f>
        <v/>
      </c>
      <c r="K1628" t="str">
        <f>IF('Reported Performance Table'!D1628="","",IF(J1628="LUNA_CCT",VLOOKUP('Reported Performance Table'!D1628,'Master List'!$B$45:$E$143,4,FALSE),"Reported_BUG"))</f>
        <v/>
      </c>
      <c r="L1628" t="str">
        <f>IF('Reported Performance Table'!D1628="","",IF(AND('Reported Performance Table'!$E1628="Yes",OR('Reported Performance Table'!$D1628='Master List'!$B$45,'Reported Performance Table'!$D1628='Master List'!$B$46,'Reported Performance Table'!$D1628='Master List'!$B$47,'Reported Performance Table'!$D1628='Master List'!$B$49,'Reported Performance Table'!$D1628='Master List'!$B$51,'Reported Performance Table'!$D1628='Master List'!$B$115,'Reported Performance Table'!$D1628='Master List'!$B$118,'Reported Performance Table'!$D1628='Master List'!$B$142)),"LUNA_Dimming","Dimming_Capability_and_Range"))</f>
        <v/>
      </c>
    </row>
    <row r="1629" spans="1:12" x14ac:dyDescent="0.25">
      <c r="A1629" s="54">
        <v>1636</v>
      </c>
      <c r="B1629" s="55"/>
      <c r="D1629" s="21" t="e">
        <f>VLOOKUP('Reported Performance Table'!C1629,'Master List'!$B$22:$C$41,2,FALSE)</f>
        <v>#N/A</v>
      </c>
      <c r="E1629" t="e">
        <f>VLOOKUP('Reported Performance Table'!D1629,'Master List'!$B$45:$C$143,2,FALSE)</f>
        <v>#N/A</v>
      </c>
      <c r="F1629" t="e">
        <f>VLOOKUP('Reported Performance Table'!C1629,'Master List'!$B$22:$D$42,3,FALSE)</f>
        <v>#N/A</v>
      </c>
      <c r="G1629" s="100" t="e">
        <f>VLOOKUP('Reported Performance Table'!B1629,'Master List'!$B$11:$D$19,3,FALSE)</f>
        <v>#N/A</v>
      </c>
      <c r="H1629" t="e">
        <f t="shared" si="25"/>
        <v>#N/A</v>
      </c>
      <c r="I1629" t="e">
        <f>IF(VLOOKUP('Reported Performance Table'!D1629,'Master List'!$B$45:$D$143,3,FALSE)="","No",VLOOKUP('Reported Performance Table'!D1629,'Master List'!$B$45:$D$143,3,FALSE))</f>
        <v>#N/A</v>
      </c>
      <c r="J1629" s="178" t="str">
        <f>IF('Reported Performance Table'!D1629="","",
  IF('Reported Performance Table'!E1629="Yes",
   IF('Reported Performance Table'!F1629="Premium","Premium_LUNA_CCT","LUNA_CCT"),
   IF('Reported Performance Table'!B1629="Outdoor Luminaires",
    IF(OR('Reported Performance Table'!D1629="Fuel Pump Canopy Luminaires",'Reported Performance Table'!D1629="Sports Lighting"),
     IF('Reported Performance Table'!F1629="Premium","Premium_Sports_and_Fuel_Pump_CCT", "Sports_and_Fuel_Pump_CCT"),
     IF('Reported Performance Table'!F1629="Premium","Premium_Outdoor_CCT","Outdoor_CCT")),
    IF('Reported Performance Table'!F1629="Premium","Premium_CCT","Reported_CCT"))))</f>
        <v/>
      </c>
      <c r="K1629" t="str">
        <f>IF('Reported Performance Table'!D1629="","",IF(J1629="LUNA_CCT",VLOOKUP('Reported Performance Table'!D1629,'Master List'!$B$45:$E$143,4,FALSE),"Reported_BUG"))</f>
        <v/>
      </c>
      <c r="L1629" t="str">
        <f>IF('Reported Performance Table'!D1629="","",IF(AND('Reported Performance Table'!$E1629="Yes",OR('Reported Performance Table'!$D1629='Master List'!$B$45,'Reported Performance Table'!$D1629='Master List'!$B$46,'Reported Performance Table'!$D1629='Master List'!$B$47,'Reported Performance Table'!$D1629='Master List'!$B$49,'Reported Performance Table'!$D1629='Master List'!$B$51,'Reported Performance Table'!$D1629='Master List'!$B$115,'Reported Performance Table'!$D1629='Master List'!$B$118,'Reported Performance Table'!$D1629='Master List'!$B$142)),"LUNA_Dimming","Dimming_Capability_and_Range"))</f>
        <v/>
      </c>
    </row>
    <row r="1630" spans="1:12" x14ac:dyDescent="0.25">
      <c r="A1630" s="54">
        <v>1637</v>
      </c>
      <c r="B1630" s="55"/>
      <c r="D1630" s="21" t="e">
        <f>VLOOKUP('Reported Performance Table'!C1630,'Master List'!$B$22:$C$41,2,FALSE)</f>
        <v>#N/A</v>
      </c>
      <c r="E1630" t="e">
        <f>VLOOKUP('Reported Performance Table'!D1630,'Master List'!$B$45:$C$143,2,FALSE)</f>
        <v>#N/A</v>
      </c>
      <c r="F1630" t="e">
        <f>VLOOKUP('Reported Performance Table'!C1630,'Master List'!$B$22:$D$42,3,FALSE)</f>
        <v>#N/A</v>
      </c>
      <c r="G1630" s="100" t="e">
        <f>VLOOKUP('Reported Performance Table'!B1630,'Master List'!$B$11:$D$19,3,FALSE)</f>
        <v>#N/A</v>
      </c>
      <c r="H1630" t="e">
        <f t="shared" si="25"/>
        <v>#N/A</v>
      </c>
      <c r="I1630" t="e">
        <f>IF(VLOOKUP('Reported Performance Table'!D1630,'Master List'!$B$45:$D$143,3,FALSE)="","No",VLOOKUP('Reported Performance Table'!D1630,'Master List'!$B$45:$D$143,3,FALSE))</f>
        <v>#N/A</v>
      </c>
      <c r="J1630" s="178" t="str">
        <f>IF('Reported Performance Table'!D1630="","",
  IF('Reported Performance Table'!E1630="Yes",
   IF('Reported Performance Table'!F1630="Premium","Premium_LUNA_CCT","LUNA_CCT"),
   IF('Reported Performance Table'!B1630="Outdoor Luminaires",
    IF(OR('Reported Performance Table'!D1630="Fuel Pump Canopy Luminaires",'Reported Performance Table'!D1630="Sports Lighting"),
     IF('Reported Performance Table'!F1630="Premium","Premium_Sports_and_Fuel_Pump_CCT", "Sports_and_Fuel_Pump_CCT"),
     IF('Reported Performance Table'!F1630="Premium","Premium_Outdoor_CCT","Outdoor_CCT")),
    IF('Reported Performance Table'!F1630="Premium","Premium_CCT","Reported_CCT"))))</f>
        <v/>
      </c>
      <c r="K1630" t="str">
        <f>IF('Reported Performance Table'!D1630="","",IF(J1630="LUNA_CCT",VLOOKUP('Reported Performance Table'!D1630,'Master List'!$B$45:$E$143,4,FALSE),"Reported_BUG"))</f>
        <v/>
      </c>
      <c r="L1630" t="str">
        <f>IF('Reported Performance Table'!D1630="","",IF(AND('Reported Performance Table'!$E1630="Yes",OR('Reported Performance Table'!$D1630='Master List'!$B$45,'Reported Performance Table'!$D1630='Master List'!$B$46,'Reported Performance Table'!$D1630='Master List'!$B$47,'Reported Performance Table'!$D1630='Master List'!$B$49,'Reported Performance Table'!$D1630='Master List'!$B$51,'Reported Performance Table'!$D1630='Master List'!$B$115,'Reported Performance Table'!$D1630='Master List'!$B$118,'Reported Performance Table'!$D1630='Master List'!$B$142)),"LUNA_Dimming","Dimming_Capability_and_Range"))</f>
        <v/>
      </c>
    </row>
    <row r="1631" spans="1:12" x14ac:dyDescent="0.25">
      <c r="A1631" s="54">
        <v>1638</v>
      </c>
      <c r="B1631" s="55"/>
      <c r="D1631" s="21" t="e">
        <f>VLOOKUP('Reported Performance Table'!C1631,'Master List'!$B$22:$C$41,2,FALSE)</f>
        <v>#N/A</v>
      </c>
      <c r="E1631" t="e">
        <f>VLOOKUP('Reported Performance Table'!D1631,'Master List'!$B$45:$C$143,2,FALSE)</f>
        <v>#N/A</v>
      </c>
      <c r="F1631" t="e">
        <f>VLOOKUP('Reported Performance Table'!C1631,'Master List'!$B$22:$D$42,3,FALSE)</f>
        <v>#N/A</v>
      </c>
      <c r="G1631" s="100" t="e">
        <f>VLOOKUP('Reported Performance Table'!B1631,'Master List'!$B$11:$D$19,3,FALSE)</f>
        <v>#N/A</v>
      </c>
      <c r="H1631" t="e">
        <f t="shared" si="25"/>
        <v>#N/A</v>
      </c>
      <c r="I1631" t="e">
        <f>IF(VLOOKUP('Reported Performance Table'!D1631,'Master List'!$B$45:$D$143,3,FALSE)="","No",VLOOKUP('Reported Performance Table'!D1631,'Master List'!$B$45:$D$143,3,FALSE))</f>
        <v>#N/A</v>
      </c>
      <c r="J1631" s="178" t="str">
        <f>IF('Reported Performance Table'!D1631="","",
  IF('Reported Performance Table'!E1631="Yes",
   IF('Reported Performance Table'!F1631="Premium","Premium_LUNA_CCT","LUNA_CCT"),
   IF('Reported Performance Table'!B1631="Outdoor Luminaires",
    IF(OR('Reported Performance Table'!D1631="Fuel Pump Canopy Luminaires",'Reported Performance Table'!D1631="Sports Lighting"),
     IF('Reported Performance Table'!F1631="Premium","Premium_Sports_and_Fuel_Pump_CCT", "Sports_and_Fuel_Pump_CCT"),
     IF('Reported Performance Table'!F1631="Premium","Premium_Outdoor_CCT","Outdoor_CCT")),
    IF('Reported Performance Table'!F1631="Premium","Premium_CCT","Reported_CCT"))))</f>
        <v/>
      </c>
      <c r="K1631" t="str">
        <f>IF('Reported Performance Table'!D1631="","",IF(J1631="LUNA_CCT",VLOOKUP('Reported Performance Table'!D1631,'Master List'!$B$45:$E$143,4,FALSE),"Reported_BUG"))</f>
        <v/>
      </c>
      <c r="L1631" t="str">
        <f>IF('Reported Performance Table'!D1631="","",IF(AND('Reported Performance Table'!$E1631="Yes",OR('Reported Performance Table'!$D1631='Master List'!$B$45,'Reported Performance Table'!$D1631='Master List'!$B$46,'Reported Performance Table'!$D1631='Master List'!$B$47,'Reported Performance Table'!$D1631='Master List'!$B$49,'Reported Performance Table'!$D1631='Master List'!$B$51,'Reported Performance Table'!$D1631='Master List'!$B$115,'Reported Performance Table'!$D1631='Master List'!$B$118,'Reported Performance Table'!$D1631='Master List'!$B$142)),"LUNA_Dimming","Dimming_Capability_and_Range"))</f>
        <v/>
      </c>
    </row>
    <row r="1632" spans="1:12" x14ac:dyDescent="0.25">
      <c r="A1632" s="54">
        <v>1639</v>
      </c>
      <c r="B1632" s="55"/>
      <c r="D1632" s="21" t="e">
        <f>VLOOKUP('Reported Performance Table'!C1632,'Master List'!$B$22:$C$41,2,FALSE)</f>
        <v>#N/A</v>
      </c>
      <c r="E1632" t="e">
        <f>VLOOKUP('Reported Performance Table'!D1632,'Master List'!$B$45:$C$143,2,FALSE)</f>
        <v>#N/A</v>
      </c>
      <c r="F1632" t="e">
        <f>VLOOKUP('Reported Performance Table'!C1632,'Master List'!$B$22:$D$42,3,FALSE)</f>
        <v>#N/A</v>
      </c>
      <c r="G1632" s="100" t="e">
        <f>VLOOKUP('Reported Performance Table'!B1632,'Master List'!$B$11:$D$19,3,FALSE)</f>
        <v>#N/A</v>
      </c>
      <c r="H1632" t="e">
        <f t="shared" si="25"/>
        <v>#N/A</v>
      </c>
      <c r="I1632" t="e">
        <f>IF(VLOOKUP('Reported Performance Table'!D1632,'Master List'!$B$45:$D$143,3,FALSE)="","No",VLOOKUP('Reported Performance Table'!D1632,'Master List'!$B$45:$D$143,3,FALSE))</f>
        <v>#N/A</v>
      </c>
      <c r="J1632" s="178" t="str">
        <f>IF('Reported Performance Table'!D1632="","",
  IF('Reported Performance Table'!E1632="Yes",
   IF('Reported Performance Table'!F1632="Premium","Premium_LUNA_CCT","LUNA_CCT"),
   IF('Reported Performance Table'!B1632="Outdoor Luminaires",
    IF(OR('Reported Performance Table'!D1632="Fuel Pump Canopy Luminaires",'Reported Performance Table'!D1632="Sports Lighting"),
     IF('Reported Performance Table'!F1632="Premium","Premium_Sports_and_Fuel_Pump_CCT", "Sports_and_Fuel_Pump_CCT"),
     IF('Reported Performance Table'!F1632="Premium","Premium_Outdoor_CCT","Outdoor_CCT")),
    IF('Reported Performance Table'!F1632="Premium","Premium_CCT","Reported_CCT"))))</f>
        <v/>
      </c>
      <c r="K1632" t="str">
        <f>IF('Reported Performance Table'!D1632="","",IF(J1632="LUNA_CCT",VLOOKUP('Reported Performance Table'!D1632,'Master List'!$B$45:$E$143,4,FALSE),"Reported_BUG"))</f>
        <v/>
      </c>
      <c r="L1632" t="str">
        <f>IF('Reported Performance Table'!D1632="","",IF(AND('Reported Performance Table'!$E1632="Yes",OR('Reported Performance Table'!$D1632='Master List'!$B$45,'Reported Performance Table'!$D1632='Master List'!$B$46,'Reported Performance Table'!$D1632='Master List'!$B$47,'Reported Performance Table'!$D1632='Master List'!$B$49,'Reported Performance Table'!$D1632='Master List'!$B$51,'Reported Performance Table'!$D1632='Master List'!$B$115,'Reported Performance Table'!$D1632='Master List'!$B$118,'Reported Performance Table'!$D1632='Master List'!$B$142)),"LUNA_Dimming","Dimming_Capability_and_Range"))</f>
        <v/>
      </c>
    </row>
    <row r="1633" spans="1:12" x14ac:dyDescent="0.25">
      <c r="A1633" s="54">
        <v>1640</v>
      </c>
      <c r="B1633" s="55"/>
      <c r="D1633" s="21" t="e">
        <f>VLOOKUP('Reported Performance Table'!C1633,'Master List'!$B$22:$C$41,2,FALSE)</f>
        <v>#N/A</v>
      </c>
      <c r="E1633" t="e">
        <f>VLOOKUP('Reported Performance Table'!D1633,'Master List'!$B$45:$C$143,2,FALSE)</f>
        <v>#N/A</v>
      </c>
      <c r="F1633" t="e">
        <f>VLOOKUP('Reported Performance Table'!C1633,'Master List'!$B$22:$D$42,3,FALSE)</f>
        <v>#N/A</v>
      </c>
      <c r="G1633" s="100" t="e">
        <f>VLOOKUP('Reported Performance Table'!B1633,'Master List'!$B$11:$D$19,3,FALSE)</f>
        <v>#N/A</v>
      </c>
      <c r="H1633" t="e">
        <f t="shared" si="25"/>
        <v>#N/A</v>
      </c>
      <c r="I1633" t="e">
        <f>IF(VLOOKUP('Reported Performance Table'!D1633,'Master List'!$B$45:$D$143,3,FALSE)="","No",VLOOKUP('Reported Performance Table'!D1633,'Master List'!$B$45:$D$143,3,FALSE))</f>
        <v>#N/A</v>
      </c>
      <c r="J1633" s="178" t="str">
        <f>IF('Reported Performance Table'!D1633="","",
  IF('Reported Performance Table'!E1633="Yes",
   IF('Reported Performance Table'!F1633="Premium","Premium_LUNA_CCT","LUNA_CCT"),
   IF('Reported Performance Table'!B1633="Outdoor Luminaires",
    IF(OR('Reported Performance Table'!D1633="Fuel Pump Canopy Luminaires",'Reported Performance Table'!D1633="Sports Lighting"),
     IF('Reported Performance Table'!F1633="Premium","Premium_Sports_and_Fuel_Pump_CCT", "Sports_and_Fuel_Pump_CCT"),
     IF('Reported Performance Table'!F1633="Premium","Premium_Outdoor_CCT","Outdoor_CCT")),
    IF('Reported Performance Table'!F1633="Premium","Premium_CCT","Reported_CCT"))))</f>
        <v/>
      </c>
      <c r="K1633" t="str">
        <f>IF('Reported Performance Table'!D1633="","",IF(J1633="LUNA_CCT",VLOOKUP('Reported Performance Table'!D1633,'Master List'!$B$45:$E$143,4,FALSE),"Reported_BUG"))</f>
        <v/>
      </c>
      <c r="L1633" t="str">
        <f>IF('Reported Performance Table'!D1633="","",IF(AND('Reported Performance Table'!$E1633="Yes",OR('Reported Performance Table'!$D1633='Master List'!$B$45,'Reported Performance Table'!$D1633='Master List'!$B$46,'Reported Performance Table'!$D1633='Master List'!$B$47,'Reported Performance Table'!$D1633='Master List'!$B$49,'Reported Performance Table'!$D1633='Master List'!$B$51,'Reported Performance Table'!$D1633='Master List'!$B$115,'Reported Performance Table'!$D1633='Master List'!$B$118,'Reported Performance Table'!$D1633='Master List'!$B$142)),"LUNA_Dimming","Dimming_Capability_and_Range"))</f>
        <v/>
      </c>
    </row>
    <row r="1634" spans="1:12" x14ac:dyDescent="0.25">
      <c r="A1634" s="54">
        <v>1641</v>
      </c>
      <c r="B1634" s="55"/>
      <c r="D1634" s="21" t="e">
        <f>VLOOKUP('Reported Performance Table'!C1634,'Master List'!$B$22:$C$41,2,FALSE)</f>
        <v>#N/A</v>
      </c>
      <c r="E1634" t="e">
        <f>VLOOKUP('Reported Performance Table'!D1634,'Master List'!$B$45:$C$143,2,FALSE)</f>
        <v>#N/A</v>
      </c>
      <c r="F1634" t="e">
        <f>VLOOKUP('Reported Performance Table'!C1634,'Master List'!$B$22:$D$42,3,FALSE)</f>
        <v>#N/A</v>
      </c>
      <c r="G1634" s="100" t="e">
        <f>VLOOKUP('Reported Performance Table'!B1634,'Master List'!$B$11:$D$19,3,FALSE)</f>
        <v>#N/A</v>
      </c>
      <c r="H1634" t="e">
        <f t="shared" si="25"/>
        <v>#N/A</v>
      </c>
      <c r="I1634" t="e">
        <f>IF(VLOOKUP('Reported Performance Table'!D1634,'Master List'!$B$45:$D$143,3,FALSE)="","No",VLOOKUP('Reported Performance Table'!D1634,'Master List'!$B$45:$D$143,3,FALSE))</f>
        <v>#N/A</v>
      </c>
      <c r="J1634" s="178" t="str">
        <f>IF('Reported Performance Table'!D1634="","",
  IF('Reported Performance Table'!E1634="Yes",
   IF('Reported Performance Table'!F1634="Premium","Premium_LUNA_CCT","LUNA_CCT"),
   IF('Reported Performance Table'!B1634="Outdoor Luminaires",
    IF(OR('Reported Performance Table'!D1634="Fuel Pump Canopy Luminaires",'Reported Performance Table'!D1634="Sports Lighting"),
     IF('Reported Performance Table'!F1634="Premium","Premium_Sports_and_Fuel_Pump_CCT", "Sports_and_Fuel_Pump_CCT"),
     IF('Reported Performance Table'!F1634="Premium","Premium_Outdoor_CCT","Outdoor_CCT")),
    IF('Reported Performance Table'!F1634="Premium","Premium_CCT","Reported_CCT"))))</f>
        <v/>
      </c>
      <c r="K1634" t="str">
        <f>IF('Reported Performance Table'!D1634="","",IF(J1634="LUNA_CCT",VLOOKUP('Reported Performance Table'!D1634,'Master List'!$B$45:$E$143,4,FALSE),"Reported_BUG"))</f>
        <v/>
      </c>
      <c r="L1634" t="str">
        <f>IF('Reported Performance Table'!D1634="","",IF(AND('Reported Performance Table'!$E1634="Yes",OR('Reported Performance Table'!$D1634='Master List'!$B$45,'Reported Performance Table'!$D1634='Master List'!$B$46,'Reported Performance Table'!$D1634='Master List'!$B$47,'Reported Performance Table'!$D1634='Master List'!$B$49,'Reported Performance Table'!$D1634='Master List'!$B$51,'Reported Performance Table'!$D1634='Master List'!$B$115,'Reported Performance Table'!$D1634='Master List'!$B$118,'Reported Performance Table'!$D1634='Master List'!$B$142)),"LUNA_Dimming","Dimming_Capability_and_Range"))</f>
        <v/>
      </c>
    </row>
    <row r="1635" spans="1:12" x14ac:dyDescent="0.25">
      <c r="A1635" s="54">
        <v>1642</v>
      </c>
      <c r="B1635" s="55"/>
      <c r="D1635" s="21" t="e">
        <f>VLOOKUP('Reported Performance Table'!C1635,'Master List'!$B$22:$C$41,2,FALSE)</f>
        <v>#N/A</v>
      </c>
      <c r="E1635" t="e">
        <f>VLOOKUP('Reported Performance Table'!D1635,'Master List'!$B$45:$C$143,2,FALSE)</f>
        <v>#N/A</v>
      </c>
      <c r="F1635" t="e">
        <f>VLOOKUP('Reported Performance Table'!C1635,'Master List'!$B$22:$D$42,3,FALSE)</f>
        <v>#N/A</v>
      </c>
      <c r="G1635" s="100" t="e">
        <f>VLOOKUP('Reported Performance Table'!B1635,'Master List'!$B$11:$D$19,3,FALSE)</f>
        <v>#N/A</v>
      </c>
      <c r="H1635" t="e">
        <f t="shared" si="25"/>
        <v>#N/A</v>
      </c>
      <c r="I1635" t="e">
        <f>IF(VLOOKUP('Reported Performance Table'!D1635,'Master List'!$B$45:$D$143,3,FALSE)="","No",VLOOKUP('Reported Performance Table'!D1635,'Master List'!$B$45:$D$143,3,FALSE))</f>
        <v>#N/A</v>
      </c>
      <c r="J1635" s="178" t="str">
        <f>IF('Reported Performance Table'!D1635="","",
  IF('Reported Performance Table'!E1635="Yes",
   IF('Reported Performance Table'!F1635="Premium","Premium_LUNA_CCT","LUNA_CCT"),
   IF('Reported Performance Table'!B1635="Outdoor Luminaires",
    IF(OR('Reported Performance Table'!D1635="Fuel Pump Canopy Luminaires",'Reported Performance Table'!D1635="Sports Lighting"),
     IF('Reported Performance Table'!F1635="Premium","Premium_Sports_and_Fuel_Pump_CCT", "Sports_and_Fuel_Pump_CCT"),
     IF('Reported Performance Table'!F1635="Premium","Premium_Outdoor_CCT","Outdoor_CCT")),
    IF('Reported Performance Table'!F1635="Premium","Premium_CCT","Reported_CCT"))))</f>
        <v/>
      </c>
      <c r="K1635" t="str">
        <f>IF('Reported Performance Table'!D1635="","",IF(J1635="LUNA_CCT",VLOOKUP('Reported Performance Table'!D1635,'Master List'!$B$45:$E$143,4,FALSE),"Reported_BUG"))</f>
        <v/>
      </c>
      <c r="L1635" t="str">
        <f>IF('Reported Performance Table'!D1635="","",IF(AND('Reported Performance Table'!$E1635="Yes",OR('Reported Performance Table'!$D1635='Master List'!$B$45,'Reported Performance Table'!$D1635='Master List'!$B$46,'Reported Performance Table'!$D1635='Master List'!$B$47,'Reported Performance Table'!$D1635='Master List'!$B$49,'Reported Performance Table'!$D1635='Master List'!$B$51,'Reported Performance Table'!$D1635='Master List'!$B$115,'Reported Performance Table'!$D1635='Master List'!$B$118,'Reported Performance Table'!$D1635='Master List'!$B$142)),"LUNA_Dimming","Dimming_Capability_and_Range"))</f>
        <v/>
      </c>
    </row>
    <row r="1636" spans="1:12" x14ac:dyDescent="0.25">
      <c r="A1636" s="54">
        <v>1643</v>
      </c>
      <c r="B1636" s="55"/>
      <c r="D1636" s="21" t="e">
        <f>VLOOKUP('Reported Performance Table'!C1636,'Master List'!$B$22:$C$41,2,FALSE)</f>
        <v>#N/A</v>
      </c>
      <c r="E1636" t="e">
        <f>VLOOKUP('Reported Performance Table'!D1636,'Master List'!$B$45:$C$143,2,FALSE)</f>
        <v>#N/A</v>
      </c>
      <c r="F1636" t="e">
        <f>VLOOKUP('Reported Performance Table'!C1636,'Master List'!$B$22:$D$42,3,FALSE)</f>
        <v>#N/A</v>
      </c>
      <c r="G1636" s="100" t="e">
        <f>VLOOKUP('Reported Performance Table'!B1636,'Master List'!$B$11:$D$19,3,FALSE)</f>
        <v>#N/A</v>
      </c>
      <c r="H1636" t="e">
        <f t="shared" si="25"/>
        <v>#N/A</v>
      </c>
      <c r="I1636" t="e">
        <f>IF(VLOOKUP('Reported Performance Table'!D1636,'Master List'!$B$45:$D$143,3,FALSE)="","No",VLOOKUP('Reported Performance Table'!D1636,'Master List'!$B$45:$D$143,3,FALSE))</f>
        <v>#N/A</v>
      </c>
      <c r="J1636" s="178" t="str">
        <f>IF('Reported Performance Table'!D1636="","",
  IF('Reported Performance Table'!E1636="Yes",
   IF('Reported Performance Table'!F1636="Premium","Premium_LUNA_CCT","LUNA_CCT"),
   IF('Reported Performance Table'!B1636="Outdoor Luminaires",
    IF(OR('Reported Performance Table'!D1636="Fuel Pump Canopy Luminaires",'Reported Performance Table'!D1636="Sports Lighting"),
     IF('Reported Performance Table'!F1636="Premium","Premium_Sports_and_Fuel_Pump_CCT", "Sports_and_Fuel_Pump_CCT"),
     IF('Reported Performance Table'!F1636="Premium","Premium_Outdoor_CCT","Outdoor_CCT")),
    IF('Reported Performance Table'!F1636="Premium","Premium_CCT","Reported_CCT"))))</f>
        <v/>
      </c>
      <c r="K1636" t="str">
        <f>IF('Reported Performance Table'!D1636="","",IF(J1636="LUNA_CCT",VLOOKUP('Reported Performance Table'!D1636,'Master List'!$B$45:$E$143,4,FALSE),"Reported_BUG"))</f>
        <v/>
      </c>
      <c r="L1636" t="str">
        <f>IF('Reported Performance Table'!D1636="","",IF(AND('Reported Performance Table'!$E1636="Yes",OR('Reported Performance Table'!$D1636='Master List'!$B$45,'Reported Performance Table'!$D1636='Master List'!$B$46,'Reported Performance Table'!$D1636='Master List'!$B$47,'Reported Performance Table'!$D1636='Master List'!$B$49,'Reported Performance Table'!$D1636='Master List'!$B$51,'Reported Performance Table'!$D1636='Master List'!$B$115,'Reported Performance Table'!$D1636='Master List'!$B$118,'Reported Performance Table'!$D1636='Master List'!$B$142)),"LUNA_Dimming","Dimming_Capability_and_Range"))</f>
        <v/>
      </c>
    </row>
    <row r="1637" spans="1:12" x14ac:dyDescent="0.25">
      <c r="A1637" s="54">
        <v>1644</v>
      </c>
      <c r="B1637" s="55"/>
      <c r="D1637" s="21" t="e">
        <f>VLOOKUP('Reported Performance Table'!C1637,'Master List'!$B$22:$C$41,2,FALSE)</f>
        <v>#N/A</v>
      </c>
      <c r="E1637" t="e">
        <f>VLOOKUP('Reported Performance Table'!D1637,'Master List'!$B$45:$C$143,2,FALSE)</f>
        <v>#N/A</v>
      </c>
      <c r="F1637" t="e">
        <f>VLOOKUP('Reported Performance Table'!C1637,'Master List'!$B$22:$D$42,3,FALSE)</f>
        <v>#N/A</v>
      </c>
      <c r="G1637" s="100" t="e">
        <f>VLOOKUP('Reported Performance Table'!B1637,'Master List'!$B$11:$D$19,3,FALSE)</f>
        <v>#N/A</v>
      </c>
      <c r="H1637" t="e">
        <f t="shared" si="25"/>
        <v>#N/A</v>
      </c>
      <c r="I1637" t="e">
        <f>IF(VLOOKUP('Reported Performance Table'!D1637,'Master List'!$B$45:$D$143,3,FALSE)="","No",VLOOKUP('Reported Performance Table'!D1637,'Master List'!$B$45:$D$143,3,FALSE))</f>
        <v>#N/A</v>
      </c>
      <c r="J1637" s="178" t="str">
        <f>IF('Reported Performance Table'!D1637="","",
  IF('Reported Performance Table'!E1637="Yes",
   IF('Reported Performance Table'!F1637="Premium","Premium_LUNA_CCT","LUNA_CCT"),
   IF('Reported Performance Table'!B1637="Outdoor Luminaires",
    IF(OR('Reported Performance Table'!D1637="Fuel Pump Canopy Luminaires",'Reported Performance Table'!D1637="Sports Lighting"),
     IF('Reported Performance Table'!F1637="Premium","Premium_Sports_and_Fuel_Pump_CCT", "Sports_and_Fuel_Pump_CCT"),
     IF('Reported Performance Table'!F1637="Premium","Premium_Outdoor_CCT","Outdoor_CCT")),
    IF('Reported Performance Table'!F1637="Premium","Premium_CCT","Reported_CCT"))))</f>
        <v/>
      </c>
      <c r="K1637" t="str">
        <f>IF('Reported Performance Table'!D1637="","",IF(J1637="LUNA_CCT",VLOOKUP('Reported Performance Table'!D1637,'Master List'!$B$45:$E$143,4,FALSE),"Reported_BUG"))</f>
        <v/>
      </c>
      <c r="L1637" t="str">
        <f>IF('Reported Performance Table'!D1637="","",IF(AND('Reported Performance Table'!$E1637="Yes",OR('Reported Performance Table'!$D1637='Master List'!$B$45,'Reported Performance Table'!$D1637='Master List'!$B$46,'Reported Performance Table'!$D1637='Master List'!$B$47,'Reported Performance Table'!$D1637='Master List'!$B$49,'Reported Performance Table'!$D1637='Master List'!$B$51,'Reported Performance Table'!$D1637='Master List'!$B$115,'Reported Performance Table'!$D1637='Master List'!$B$118,'Reported Performance Table'!$D1637='Master List'!$B$142)),"LUNA_Dimming","Dimming_Capability_and_Range"))</f>
        <v/>
      </c>
    </row>
    <row r="1638" spans="1:12" x14ac:dyDescent="0.25">
      <c r="A1638" s="54">
        <v>1645</v>
      </c>
      <c r="B1638" s="55"/>
      <c r="D1638" s="21" t="e">
        <f>VLOOKUP('Reported Performance Table'!C1638,'Master List'!$B$22:$C$41,2,FALSE)</f>
        <v>#N/A</v>
      </c>
      <c r="E1638" t="e">
        <f>VLOOKUP('Reported Performance Table'!D1638,'Master List'!$B$45:$C$143,2,FALSE)</f>
        <v>#N/A</v>
      </c>
      <c r="F1638" t="e">
        <f>VLOOKUP('Reported Performance Table'!C1638,'Master List'!$B$22:$D$42,3,FALSE)</f>
        <v>#N/A</v>
      </c>
      <c r="G1638" s="100" t="e">
        <f>VLOOKUP('Reported Performance Table'!B1638,'Master List'!$B$11:$D$19,3,FALSE)</f>
        <v>#N/A</v>
      </c>
      <c r="H1638" t="e">
        <f t="shared" si="25"/>
        <v>#N/A</v>
      </c>
      <c r="I1638" t="e">
        <f>IF(VLOOKUP('Reported Performance Table'!D1638,'Master List'!$B$45:$D$143,3,FALSE)="","No",VLOOKUP('Reported Performance Table'!D1638,'Master List'!$B$45:$D$143,3,FALSE))</f>
        <v>#N/A</v>
      </c>
      <c r="J1638" s="178" t="str">
        <f>IF('Reported Performance Table'!D1638="","",
  IF('Reported Performance Table'!E1638="Yes",
   IF('Reported Performance Table'!F1638="Premium","Premium_LUNA_CCT","LUNA_CCT"),
   IF('Reported Performance Table'!B1638="Outdoor Luminaires",
    IF(OR('Reported Performance Table'!D1638="Fuel Pump Canopy Luminaires",'Reported Performance Table'!D1638="Sports Lighting"),
     IF('Reported Performance Table'!F1638="Premium","Premium_Sports_and_Fuel_Pump_CCT", "Sports_and_Fuel_Pump_CCT"),
     IF('Reported Performance Table'!F1638="Premium","Premium_Outdoor_CCT","Outdoor_CCT")),
    IF('Reported Performance Table'!F1638="Premium","Premium_CCT","Reported_CCT"))))</f>
        <v/>
      </c>
      <c r="K1638" t="str">
        <f>IF('Reported Performance Table'!D1638="","",IF(J1638="LUNA_CCT",VLOOKUP('Reported Performance Table'!D1638,'Master List'!$B$45:$E$143,4,FALSE),"Reported_BUG"))</f>
        <v/>
      </c>
      <c r="L1638" t="str">
        <f>IF('Reported Performance Table'!D1638="","",IF(AND('Reported Performance Table'!$E1638="Yes",OR('Reported Performance Table'!$D1638='Master List'!$B$45,'Reported Performance Table'!$D1638='Master List'!$B$46,'Reported Performance Table'!$D1638='Master List'!$B$47,'Reported Performance Table'!$D1638='Master List'!$B$49,'Reported Performance Table'!$D1638='Master List'!$B$51,'Reported Performance Table'!$D1638='Master List'!$B$115,'Reported Performance Table'!$D1638='Master List'!$B$118,'Reported Performance Table'!$D1638='Master List'!$B$142)),"LUNA_Dimming","Dimming_Capability_and_Range"))</f>
        <v/>
      </c>
    </row>
    <row r="1639" spans="1:12" x14ac:dyDescent="0.25">
      <c r="A1639" s="54">
        <v>1646</v>
      </c>
      <c r="B1639" s="55"/>
      <c r="D1639" s="21" t="e">
        <f>VLOOKUP('Reported Performance Table'!C1639,'Master List'!$B$22:$C$41,2,FALSE)</f>
        <v>#N/A</v>
      </c>
      <c r="E1639" t="e">
        <f>VLOOKUP('Reported Performance Table'!D1639,'Master List'!$B$45:$C$143,2,FALSE)</f>
        <v>#N/A</v>
      </c>
      <c r="F1639" t="e">
        <f>VLOOKUP('Reported Performance Table'!C1639,'Master List'!$B$22:$D$42,3,FALSE)</f>
        <v>#N/A</v>
      </c>
      <c r="G1639" s="100" t="e">
        <f>VLOOKUP('Reported Performance Table'!B1639,'Master List'!$B$11:$D$19,3,FALSE)</f>
        <v>#N/A</v>
      </c>
      <c r="H1639" t="e">
        <f t="shared" si="25"/>
        <v>#N/A</v>
      </c>
      <c r="I1639" t="e">
        <f>IF(VLOOKUP('Reported Performance Table'!D1639,'Master List'!$B$45:$D$143,3,FALSE)="","No",VLOOKUP('Reported Performance Table'!D1639,'Master List'!$B$45:$D$143,3,FALSE))</f>
        <v>#N/A</v>
      </c>
      <c r="J1639" s="178" t="str">
        <f>IF('Reported Performance Table'!D1639="","",
  IF('Reported Performance Table'!E1639="Yes",
   IF('Reported Performance Table'!F1639="Premium","Premium_LUNA_CCT","LUNA_CCT"),
   IF('Reported Performance Table'!B1639="Outdoor Luminaires",
    IF(OR('Reported Performance Table'!D1639="Fuel Pump Canopy Luminaires",'Reported Performance Table'!D1639="Sports Lighting"),
     IF('Reported Performance Table'!F1639="Premium","Premium_Sports_and_Fuel_Pump_CCT", "Sports_and_Fuel_Pump_CCT"),
     IF('Reported Performance Table'!F1639="Premium","Premium_Outdoor_CCT","Outdoor_CCT")),
    IF('Reported Performance Table'!F1639="Premium","Premium_CCT","Reported_CCT"))))</f>
        <v/>
      </c>
      <c r="K1639" t="str">
        <f>IF('Reported Performance Table'!D1639="","",IF(J1639="LUNA_CCT",VLOOKUP('Reported Performance Table'!D1639,'Master List'!$B$45:$E$143,4,FALSE),"Reported_BUG"))</f>
        <v/>
      </c>
      <c r="L1639" t="str">
        <f>IF('Reported Performance Table'!D1639="","",IF(AND('Reported Performance Table'!$E1639="Yes",OR('Reported Performance Table'!$D1639='Master List'!$B$45,'Reported Performance Table'!$D1639='Master List'!$B$46,'Reported Performance Table'!$D1639='Master List'!$B$47,'Reported Performance Table'!$D1639='Master List'!$B$49,'Reported Performance Table'!$D1639='Master List'!$B$51,'Reported Performance Table'!$D1639='Master List'!$B$115,'Reported Performance Table'!$D1639='Master List'!$B$118,'Reported Performance Table'!$D1639='Master List'!$B$142)),"LUNA_Dimming","Dimming_Capability_and_Range"))</f>
        <v/>
      </c>
    </row>
    <row r="1640" spans="1:12" x14ac:dyDescent="0.25">
      <c r="A1640" s="54">
        <v>1647</v>
      </c>
      <c r="B1640" s="55"/>
      <c r="D1640" s="21" t="e">
        <f>VLOOKUP('Reported Performance Table'!C1640,'Master List'!$B$22:$C$41,2,FALSE)</f>
        <v>#N/A</v>
      </c>
      <c r="E1640" t="e">
        <f>VLOOKUP('Reported Performance Table'!D1640,'Master List'!$B$45:$C$143,2,FALSE)</f>
        <v>#N/A</v>
      </c>
      <c r="F1640" t="e">
        <f>VLOOKUP('Reported Performance Table'!C1640,'Master List'!$B$22:$D$42,3,FALSE)</f>
        <v>#N/A</v>
      </c>
      <c r="G1640" s="100" t="e">
        <f>VLOOKUP('Reported Performance Table'!B1640,'Master List'!$B$11:$D$19,3,FALSE)</f>
        <v>#N/A</v>
      </c>
      <c r="H1640" t="e">
        <f t="shared" si="25"/>
        <v>#N/A</v>
      </c>
      <c r="I1640" t="e">
        <f>IF(VLOOKUP('Reported Performance Table'!D1640,'Master List'!$B$45:$D$143,3,FALSE)="","No",VLOOKUP('Reported Performance Table'!D1640,'Master List'!$B$45:$D$143,3,FALSE))</f>
        <v>#N/A</v>
      </c>
      <c r="J1640" s="178" t="str">
        <f>IF('Reported Performance Table'!D1640="","",
  IF('Reported Performance Table'!E1640="Yes",
   IF('Reported Performance Table'!F1640="Premium","Premium_LUNA_CCT","LUNA_CCT"),
   IF('Reported Performance Table'!B1640="Outdoor Luminaires",
    IF(OR('Reported Performance Table'!D1640="Fuel Pump Canopy Luminaires",'Reported Performance Table'!D1640="Sports Lighting"),
     IF('Reported Performance Table'!F1640="Premium","Premium_Sports_and_Fuel_Pump_CCT", "Sports_and_Fuel_Pump_CCT"),
     IF('Reported Performance Table'!F1640="Premium","Premium_Outdoor_CCT","Outdoor_CCT")),
    IF('Reported Performance Table'!F1640="Premium","Premium_CCT","Reported_CCT"))))</f>
        <v/>
      </c>
      <c r="K1640" t="str">
        <f>IF('Reported Performance Table'!D1640="","",IF(J1640="LUNA_CCT",VLOOKUP('Reported Performance Table'!D1640,'Master List'!$B$45:$E$143,4,FALSE),"Reported_BUG"))</f>
        <v/>
      </c>
      <c r="L1640" t="str">
        <f>IF('Reported Performance Table'!D1640="","",IF(AND('Reported Performance Table'!$E1640="Yes",OR('Reported Performance Table'!$D1640='Master List'!$B$45,'Reported Performance Table'!$D1640='Master List'!$B$46,'Reported Performance Table'!$D1640='Master List'!$B$47,'Reported Performance Table'!$D1640='Master List'!$B$49,'Reported Performance Table'!$D1640='Master List'!$B$51,'Reported Performance Table'!$D1640='Master List'!$B$115,'Reported Performance Table'!$D1640='Master List'!$B$118,'Reported Performance Table'!$D1640='Master List'!$B$142)),"LUNA_Dimming","Dimming_Capability_and_Range"))</f>
        <v/>
      </c>
    </row>
    <row r="1641" spans="1:12" x14ac:dyDescent="0.25">
      <c r="A1641" s="54">
        <v>1648</v>
      </c>
      <c r="B1641" s="55"/>
      <c r="D1641" s="21" t="e">
        <f>VLOOKUP('Reported Performance Table'!C1641,'Master List'!$B$22:$C$41,2,FALSE)</f>
        <v>#N/A</v>
      </c>
      <c r="E1641" t="e">
        <f>VLOOKUP('Reported Performance Table'!D1641,'Master List'!$B$45:$C$143,2,FALSE)</f>
        <v>#N/A</v>
      </c>
      <c r="F1641" t="e">
        <f>VLOOKUP('Reported Performance Table'!C1641,'Master List'!$B$22:$D$42,3,FALSE)</f>
        <v>#N/A</v>
      </c>
      <c r="G1641" s="100" t="e">
        <f>VLOOKUP('Reported Performance Table'!B1641,'Master List'!$B$11:$D$19,3,FALSE)</f>
        <v>#N/A</v>
      </c>
      <c r="H1641" t="e">
        <f t="shared" si="25"/>
        <v>#N/A</v>
      </c>
      <c r="I1641" t="e">
        <f>IF(VLOOKUP('Reported Performance Table'!D1641,'Master List'!$B$45:$D$143,3,FALSE)="","No",VLOOKUP('Reported Performance Table'!D1641,'Master List'!$B$45:$D$143,3,FALSE))</f>
        <v>#N/A</v>
      </c>
      <c r="J1641" s="178" t="str">
        <f>IF('Reported Performance Table'!D1641="","",
  IF('Reported Performance Table'!E1641="Yes",
   IF('Reported Performance Table'!F1641="Premium","Premium_LUNA_CCT","LUNA_CCT"),
   IF('Reported Performance Table'!B1641="Outdoor Luminaires",
    IF(OR('Reported Performance Table'!D1641="Fuel Pump Canopy Luminaires",'Reported Performance Table'!D1641="Sports Lighting"),
     IF('Reported Performance Table'!F1641="Premium","Premium_Sports_and_Fuel_Pump_CCT", "Sports_and_Fuel_Pump_CCT"),
     IF('Reported Performance Table'!F1641="Premium","Premium_Outdoor_CCT","Outdoor_CCT")),
    IF('Reported Performance Table'!F1641="Premium","Premium_CCT","Reported_CCT"))))</f>
        <v/>
      </c>
      <c r="K1641" t="str">
        <f>IF('Reported Performance Table'!D1641="","",IF(J1641="LUNA_CCT",VLOOKUP('Reported Performance Table'!D1641,'Master List'!$B$45:$E$143,4,FALSE),"Reported_BUG"))</f>
        <v/>
      </c>
      <c r="L1641" t="str">
        <f>IF('Reported Performance Table'!D1641="","",IF(AND('Reported Performance Table'!$E1641="Yes",OR('Reported Performance Table'!$D1641='Master List'!$B$45,'Reported Performance Table'!$D1641='Master List'!$B$46,'Reported Performance Table'!$D1641='Master List'!$B$47,'Reported Performance Table'!$D1641='Master List'!$B$49,'Reported Performance Table'!$D1641='Master List'!$B$51,'Reported Performance Table'!$D1641='Master List'!$B$115,'Reported Performance Table'!$D1641='Master List'!$B$118,'Reported Performance Table'!$D1641='Master List'!$B$142)),"LUNA_Dimming","Dimming_Capability_and_Range"))</f>
        <v/>
      </c>
    </row>
    <row r="1642" spans="1:12" x14ac:dyDescent="0.25">
      <c r="A1642" s="54">
        <v>1649</v>
      </c>
      <c r="B1642" s="55"/>
      <c r="D1642" s="21" t="e">
        <f>VLOOKUP('Reported Performance Table'!C1642,'Master List'!$B$22:$C$41,2,FALSE)</f>
        <v>#N/A</v>
      </c>
      <c r="E1642" t="e">
        <f>VLOOKUP('Reported Performance Table'!D1642,'Master List'!$B$45:$C$143,2,FALSE)</f>
        <v>#N/A</v>
      </c>
      <c r="F1642" t="e">
        <f>VLOOKUP('Reported Performance Table'!C1642,'Master List'!$B$22:$D$42,3,FALSE)</f>
        <v>#N/A</v>
      </c>
      <c r="G1642" s="100" t="e">
        <f>VLOOKUP('Reported Performance Table'!B1642,'Master List'!$B$11:$D$19,3,FALSE)</f>
        <v>#N/A</v>
      </c>
      <c r="H1642" t="e">
        <f t="shared" si="25"/>
        <v>#N/A</v>
      </c>
      <c r="I1642" t="e">
        <f>IF(VLOOKUP('Reported Performance Table'!D1642,'Master List'!$B$45:$D$143,3,FALSE)="","No",VLOOKUP('Reported Performance Table'!D1642,'Master List'!$B$45:$D$143,3,FALSE))</f>
        <v>#N/A</v>
      </c>
      <c r="J1642" s="178" t="str">
        <f>IF('Reported Performance Table'!D1642="","",
  IF('Reported Performance Table'!E1642="Yes",
   IF('Reported Performance Table'!F1642="Premium","Premium_LUNA_CCT","LUNA_CCT"),
   IF('Reported Performance Table'!B1642="Outdoor Luminaires",
    IF(OR('Reported Performance Table'!D1642="Fuel Pump Canopy Luminaires",'Reported Performance Table'!D1642="Sports Lighting"),
     IF('Reported Performance Table'!F1642="Premium","Premium_Sports_and_Fuel_Pump_CCT", "Sports_and_Fuel_Pump_CCT"),
     IF('Reported Performance Table'!F1642="Premium","Premium_Outdoor_CCT","Outdoor_CCT")),
    IF('Reported Performance Table'!F1642="Premium","Premium_CCT","Reported_CCT"))))</f>
        <v/>
      </c>
      <c r="K1642" t="str">
        <f>IF('Reported Performance Table'!D1642="","",IF(J1642="LUNA_CCT",VLOOKUP('Reported Performance Table'!D1642,'Master List'!$B$45:$E$143,4,FALSE),"Reported_BUG"))</f>
        <v/>
      </c>
      <c r="L1642" t="str">
        <f>IF('Reported Performance Table'!D1642="","",IF(AND('Reported Performance Table'!$E1642="Yes",OR('Reported Performance Table'!$D1642='Master List'!$B$45,'Reported Performance Table'!$D1642='Master List'!$B$46,'Reported Performance Table'!$D1642='Master List'!$B$47,'Reported Performance Table'!$D1642='Master List'!$B$49,'Reported Performance Table'!$D1642='Master List'!$B$51,'Reported Performance Table'!$D1642='Master List'!$B$115,'Reported Performance Table'!$D1642='Master List'!$B$118,'Reported Performance Table'!$D1642='Master List'!$B$142)),"LUNA_Dimming","Dimming_Capability_and_Range"))</f>
        <v/>
      </c>
    </row>
    <row r="1643" spans="1:12" x14ac:dyDescent="0.25">
      <c r="A1643" s="54">
        <v>1650</v>
      </c>
      <c r="B1643" s="55"/>
      <c r="D1643" s="21" t="e">
        <f>VLOOKUP('Reported Performance Table'!C1643,'Master List'!$B$22:$C$41,2,FALSE)</f>
        <v>#N/A</v>
      </c>
      <c r="E1643" t="e">
        <f>VLOOKUP('Reported Performance Table'!D1643,'Master List'!$B$45:$C$143,2,FALSE)</f>
        <v>#N/A</v>
      </c>
      <c r="F1643" t="e">
        <f>VLOOKUP('Reported Performance Table'!C1643,'Master List'!$B$22:$D$42,3,FALSE)</f>
        <v>#N/A</v>
      </c>
      <c r="G1643" s="100" t="e">
        <f>VLOOKUP('Reported Performance Table'!B1643,'Master List'!$B$11:$D$19,3,FALSE)</f>
        <v>#N/A</v>
      </c>
      <c r="H1643" t="e">
        <f t="shared" si="25"/>
        <v>#N/A</v>
      </c>
      <c r="I1643" t="e">
        <f>IF(VLOOKUP('Reported Performance Table'!D1643,'Master List'!$B$45:$D$143,3,FALSE)="","No",VLOOKUP('Reported Performance Table'!D1643,'Master List'!$B$45:$D$143,3,FALSE))</f>
        <v>#N/A</v>
      </c>
      <c r="J1643" s="178" t="str">
        <f>IF('Reported Performance Table'!D1643="","",
  IF('Reported Performance Table'!E1643="Yes",
   IF('Reported Performance Table'!F1643="Premium","Premium_LUNA_CCT","LUNA_CCT"),
   IF('Reported Performance Table'!B1643="Outdoor Luminaires",
    IF(OR('Reported Performance Table'!D1643="Fuel Pump Canopy Luminaires",'Reported Performance Table'!D1643="Sports Lighting"),
     IF('Reported Performance Table'!F1643="Premium","Premium_Sports_and_Fuel_Pump_CCT", "Sports_and_Fuel_Pump_CCT"),
     IF('Reported Performance Table'!F1643="Premium","Premium_Outdoor_CCT","Outdoor_CCT")),
    IF('Reported Performance Table'!F1643="Premium","Premium_CCT","Reported_CCT"))))</f>
        <v/>
      </c>
      <c r="K1643" t="str">
        <f>IF('Reported Performance Table'!D1643="","",IF(J1643="LUNA_CCT",VLOOKUP('Reported Performance Table'!D1643,'Master List'!$B$45:$E$143,4,FALSE),"Reported_BUG"))</f>
        <v/>
      </c>
      <c r="L1643" t="str">
        <f>IF('Reported Performance Table'!D1643="","",IF(AND('Reported Performance Table'!$E1643="Yes",OR('Reported Performance Table'!$D1643='Master List'!$B$45,'Reported Performance Table'!$D1643='Master List'!$B$46,'Reported Performance Table'!$D1643='Master List'!$B$47,'Reported Performance Table'!$D1643='Master List'!$B$49,'Reported Performance Table'!$D1643='Master List'!$B$51,'Reported Performance Table'!$D1643='Master List'!$B$115,'Reported Performance Table'!$D1643='Master List'!$B$118,'Reported Performance Table'!$D1643='Master List'!$B$142)),"LUNA_Dimming","Dimming_Capability_and_Range"))</f>
        <v/>
      </c>
    </row>
    <row r="1644" spans="1:12" x14ac:dyDescent="0.25">
      <c r="A1644" s="54">
        <v>1651</v>
      </c>
      <c r="B1644" s="55"/>
      <c r="D1644" s="21" t="e">
        <f>VLOOKUP('Reported Performance Table'!C1644,'Master List'!$B$22:$C$41,2,FALSE)</f>
        <v>#N/A</v>
      </c>
      <c r="E1644" t="e">
        <f>VLOOKUP('Reported Performance Table'!D1644,'Master List'!$B$45:$C$143,2,FALSE)</f>
        <v>#N/A</v>
      </c>
      <c r="F1644" t="e">
        <f>VLOOKUP('Reported Performance Table'!C1644,'Master List'!$B$22:$D$42,3,FALSE)</f>
        <v>#N/A</v>
      </c>
      <c r="G1644" s="100" t="e">
        <f>VLOOKUP('Reported Performance Table'!B1644,'Master List'!$B$11:$D$19,3,FALSE)</f>
        <v>#N/A</v>
      </c>
      <c r="H1644" t="e">
        <f t="shared" si="25"/>
        <v>#N/A</v>
      </c>
      <c r="I1644" t="e">
        <f>IF(VLOOKUP('Reported Performance Table'!D1644,'Master List'!$B$45:$D$143,3,FALSE)="","No",VLOOKUP('Reported Performance Table'!D1644,'Master List'!$B$45:$D$143,3,FALSE))</f>
        <v>#N/A</v>
      </c>
      <c r="J1644" s="178" t="str">
        <f>IF('Reported Performance Table'!D1644="","",
  IF('Reported Performance Table'!E1644="Yes",
   IF('Reported Performance Table'!F1644="Premium","Premium_LUNA_CCT","LUNA_CCT"),
   IF('Reported Performance Table'!B1644="Outdoor Luminaires",
    IF(OR('Reported Performance Table'!D1644="Fuel Pump Canopy Luminaires",'Reported Performance Table'!D1644="Sports Lighting"),
     IF('Reported Performance Table'!F1644="Premium","Premium_Sports_and_Fuel_Pump_CCT", "Sports_and_Fuel_Pump_CCT"),
     IF('Reported Performance Table'!F1644="Premium","Premium_Outdoor_CCT","Outdoor_CCT")),
    IF('Reported Performance Table'!F1644="Premium","Premium_CCT","Reported_CCT"))))</f>
        <v/>
      </c>
      <c r="K1644" t="str">
        <f>IF('Reported Performance Table'!D1644="","",IF(J1644="LUNA_CCT",VLOOKUP('Reported Performance Table'!D1644,'Master List'!$B$45:$E$143,4,FALSE),"Reported_BUG"))</f>
        <v/>
      </c>
      <c r="L1644" t="str">
        <f>IF('Reported Performance Table'!D1644="","",IF(AND('Reported Performance Table'!$E1644="Yes",OR('Reported Performance Table'!$D1644='Master List'!$B$45,'Reported Performance Table'!$D1644='Master List'!$B$46,'Reported Performance Table'!$D1644='Master List'!$B$47,'Reported Performance Table'!$D1644='Master List'!$B$49,'Reported Performance Table'!$D1644='Master List'!$B$51,'Reported Performance Table'!$D1644='Master List'!$B$115,'Reported Performance Table'!$D1644='Master List'!$B$118,'Reported Performance Table'!$D1644='Master List'!$B$142)),"LUNA_Dimming","Dimming_Capability_and_Range"))</f>
        <v/>
      </c>
    </row>
    <row r="1645" spans="1:12" x14ac:dyDescent="0.25">
      <c r="A1645" s="54">
        <v>1652</v>
      </c>
      <c r="B1645" s="55"/>
      <c r="D1645" s="21" t="e">
        <f>VLOOKUP('Reported Performance Table'!C1645,'Master List'!$B$22:$C$41,2,FALSE)</f>
        <v>#N/A</v>
      </c>
      <c r="E1645" t="e">
        <f>VLOOKUP('Reported Performance Table'!D1645,'Master List'!$B$45:$C$143,2,FALSE)</f>
        <v>#N/A</v>
      </c>
      <c r="F1645" t="e">
        <f>VLOOKUP('Reported Performance Table'!C1645,'Master List'!$B$22:$D$42,3,FALSE)</f>
        <v>#N/A</v>
      </c>
      <c r="G1645" s="100" t="e">
        <f>VLOOKUP('Reported Performance Table'!B1645,'Master List'!$B$11:$D$19,3,FALSE)</f>
        <v>#N/A</v>
      </c>
      <c r="H1645" t="e">
        <f t="shared" si="25"/>
        <v>#N/A</v>
      </c>
      <c r="I1645" t="e">
        <f>IF(VLOOKUP('Reported Performance Table'!D1645,'Master List'!$B$45:$D$143,3,FALSE)="","No",VLOOKUP('Reported Performance Table'!D1645,'Master List'!$B$45:$D$143,3,FALSE))</f>
        <v>#N/A</v>
      </c>
      <c r="J1645" s="178" t="str">
        <f>IF('Reported Performance Table'!D1645="","",
  IF('Reported Performance Table'!E1645="Yes",
   IF('Reported Performance Table'!F1645="Premium","Premium_LUNA_CCT","LUNA_CCT"),
   IF('Reported Performance Table'!B1645="Outdoor Luminaires",
    IF(OR('Reported Performance Table'!D1645="Fuel Pump Canopy Luminaires",'Reported Performance Table'!D1645="Sports Lighting"),
     IF('Reported Performance Table'!F1645="Premium","Premium_Sports_and_Fuel_Pump_CCT", "Sports_and_Fuel_Pump_CCT"),
     IF('Reported Performance Table'!F1645="Premium","Premium_Outdoor_CCT","Outdoor_CCT")),
    IF('Reported Performance Table'!F1645="Premium","Premium_CCT","Reported_CCT"))))</f>
        <v/>
      </c>
      <c r="K1645" t="str">
        <f>IF('Reported Performance Table'!D1645="","",IF(J1645="LUNA_CCT",VLOOKUP('Reported Performance Table'!D1645,'Master List'!$B$45:$E$143,4,FALSE),"Reported_BUG"))</f>
        <v/>
      </c>
      <c r="L1645" t="str">
        <f>IF('Reported Performance Table'!D1645="","",IF(AND('Reported Performance Table'!$E1645="Yes",OR('Reported Performance Table'!$D1645='Master List'!$B$45,'Reported Performance Table'!$D1645='Master List'!$B$46,'Reported Performance Table'!$D1645='Master List'!$B$47,'Reported Performance Table'!$D1645='Master List'!$B$49,'Reported Performance Table'!$D1645='Master List'!$B$51,'Reported Performance Table'!$D1645='Master List'!$B$115,'Reported Performance Table'!$D1645='Master List'!$B$118,'Reported Performance Table'!$D1645='Master List'!$B$142)),"LUNA_Dimming","Dimming_Capability_and_Range"))</f>
        <v/>
      </c>
    </row>
    <row r="1646" spans="1:12" x14ac:dyDescent="0.25">
      <c r="A1646" s="54">
        <v>1653</v>
      </c>
      <c r="B1646" s="55"/>
      <c r="D1646" s="21" t="e">
        <f>VLOOKUP('Reported Performance Table'!C1646,'Master List'!$B$22:$C$41,2,FALSE)</f>
        <v>#N/A</v>
      </c>
      <c r="E1646" t="e">
        <f>VLOOKUP('Reported Performance Table'!D1646,'Master List'!$B$45:$C$143,2,FALSE)</f>
        <v>#N/A</v>
      </c>
      <c r="F1646" t="e">
        <f>VLOOKUP('Reported Performance Table'!C1646,'Master List'!$B$22:$D$42,3,FALSE)</f>
        <v>#N/A</v>
      </c>
      <c r="G1646" s="100" t="e">
        <f>VLOOKUP('Reported Performance Table'!B1646,'Master List'!$B$11:$D$19,3,FALSE)</f>
        <v>#N/A</v>
      </c>
      <c r="H1646" t="e">
        <f t="shared" si="25"/>
        <v>#N/A</v>
      </c>
      <c r="I1646" t="e">
        <f>IF(VLOOKUP('Reported Performance Table'!D1646,'Master List'!$B$45:$D$143,3,FALSE)="","No",VLOOKUP('Reported Performance Table'!D1646,'Master List'!$B$45:$D$143,3,FALSE))</f>
        <v>#N/A</v>
      </c>
      <c r="J1646" s="178" t="str">
        <f>IF('Reported Performance Table'!D1646="","",
  IF('Reported Performance Table'!E1646="Yes",
   IF('Reported Performance Table'!F1646="Premium","Premium_LUNA_CCT","LUNA_CCT"),
   IF('Reported Performance Table'!B1646="Outdoor Luminaires",
    IF(OR('Reported Performance Table'!D1646="Fuel Pump Canopy Luminaires",'Reported Performance Table'!D1646="Sports Lighting"),
     IF('Reported Performance Table'!F1646="Premium","Premium_Sports_and_Fuel_Pump_CCT", "Sports_and_Fuel_Pump_CCT"),
     IF('Reported Performance Table'!F1646="Premium","Premium_Outdoor_CCT","Outdoor_CCT")),
    IF('Reported Performance Table'!F1646="Premium","Premium_CCT","Reported_CCT"))))</f>
        <v/>
      </c>
      <c r="K1646" t="str">
        <f>IF('Reported Performance Table'!D1646="","",IF(J1646="LUNA_CCT",VLOOKUP('Reported Performance Table'!D1646,'Master List'!$B$45:$E$143,4,FALSE),"Reported_BUG"))</f>
        <v/>
      </c>
      <c r="L1646" t="str">
        <f>IF('Reported Performance Table'!D1646="","",IF(AND('Reported Performance Table'!$E1646="Yes",OR('Reported Performance Table'!$D1646='Master List'!$B$45,'Reported Performance Table'!$D1646='Master List'!$B$46,'Reported Performance Table'!$D1646='Master List'!$B$47,'Reported Performance Table'!$D1646='Master List'!$B$49,'Reported Performance Table'!$D1646='Master List'!$B$51,'Reported Performance Table'!$D1646='Master List'!$B$115,'Reported Performance Table'!$D1646='Master List'!$B$118,'Reported Performance Table'!$D1646='Master List'!$B$142)),"LUNA_Dimming","Dimming_Capability_and_Range"))</f>
        <v/>
      </c>
    </row>
    <row r="1647" spans="1:12" x14ac:dyDescent="0.25">
      <c r="A1647" s="54">
        <v>1654</v>
      </c>
      <c r="B1647" s="55"/>
      <c r="D1647" s="21" t="e">
        <f>VLOOKUP('Reported Performance Table'!C1647,'Master List'!$B$22:$C$41,2,FALSE)</f>
        <v>#N/A</v>
      </c>
      <c r="E1647" t="e">
        <f>VLOOKUP('Reported Performance Table'!D1647,'Master List'!$B$45:$C$143,2,FALSE)</f>
        <v>#N/A</v>
      </c>
      <c r="F1647" t="e">
        <f>VLOOKUP('Reported Performance Table'!C1647,'Master List'!$B$22:$D$42,3,FALSE)</f>
        <v>#N/A</v>
      </c>
      <c r="G1647" s="100" t="e">
        <f>VLOOKUP('Reported Performance Table'!B1647,'Master List'!$B$11:$D$19,3,FALSE)</f>
        <v>#N/A</v>
      </c>
      <c r="H1647" t="e">
        <f t="shared" si="25"/>
        <v>#N/A</v>
      </c>
      <c r="I1647" t="e">
        <f>IF(VLOOKUP('Reported Performance Table'!D1647,'Master List'!$B$45:$D$143,3,FALSE)="","No",VLOOKUP('Reported Performance Table'!D1647,'Master List'!$B$45:$D$143,3,FALSE))</f>
        <v>#N/A</v>
      </c>
      <c r="J1647" s="178" t="str">
        <f>IF('Reported Performance Table'!D1647="","",
  IF('Reported Performance Table'!E1647="Yes",
   IF('Reported Performance Table'!F1647="Premium","Premium_LUNA_CCT","LUNA_CCT"),
   IF('Reported Performance Table'!B1647="Outdoor Luminaires",
    IF(OR('Reported Performance Table'!D1647="Fuel Pump Canopy Luminaires",'Reported Performance Table'!D1647="Sports Lighting"),
     IF('Reported Performance Table'!F1647="Premium","Premium_Sports_and_Fuel_Pump_CCT", "Sports_and_Fuel_Pump_CCT"),
     IF('Reported Performance Table'!F1647="Premium","Premium_Outdoor_CCT","Outdoor_CCT")),
    IF('Reported Performance Table'!F1647="Premium","Premium_CCT","Reported_CCT"))))</f>
        <v/>
      </c>
      <c r="K1647" t="str">
        <f>IF('Reported Performance Table'!D1647="","",IF(J1647="LUNA_CCT",VLOOKUP('Reported Performance Table'!D1647,'Master List'!$B$45:$E$143,4,FALSE),"Reported_BUG"))</f>
        <v/>
      </c>
      <c r="L1647" t="str">
        <f>IF('Reported Performance Table'!D1647="","",IF(AND('Reported Performance Table'!$E1647="Yes",OR('Reported Performance Table'!$D1647='Master List'!$B$45,'Reported Performance Table'!$D1647='Master List'!$B$46,'Reported Performance Table'!$D1647='Master List'!$B$47,'Reported Performance Table'!$D1647='Master List'!$B$49,'Reported Performance Table'!$D1647='Master List'!$B$51,'Reported Performance Table'!$D1647='Master List'!$B$115,'Reported Performance Table'!$D1647='Master List'!$B$118,'Reported Performance Table'!$D1647='Master List'!$B$142)),"LUNA_Dimming","Dimming_Capability_and_Range"))</f>
        <v/>
      </c>
    </row>
    <row r="1648" spans="1:12" x14ac:dyDescent="0.25">
      <c r="A1648" s="54">
        <v>1655</v>
      </c>
      <c r="B1648" s="55"/>
      <c r="D1648" s="21" t="e">
        <f>VLOOKUP('Reported Performance Table'!C1648,'Master List'!$B$22:$C$41,2,FALSE)</f>
        <v>#N/A</v>
      </c>
      <c r="E1648" t="e">
        <f>VLOOKUP('Reported Performance Table'!D1648,'Master List'!$B$45:$C$143,2,FALSE)</f>
        <v>#N/A</v>
      </c>
      <c r="F1648" t="e">
        <f>VLOOKUP('Reported Performance Table'!C1648,'Master List'!$B$22:$D$42,3,FALSE)</f>
        <v>#N/A</v>
      </c>
      <c r="G1648" s="100" t="e">
        <f>VLOOKUP('Reported Performance Table'!B1648,'Master List'!$B$11:$D$19,3,FALSE)</f>
        <v>#N/A</v>
      </c>
      <c r="H1648" t="e">
        <f t="shared" si="25"/>
        <v>#N/A</v>
      </c>
      <c r="I1648" t="e">
        <f>IF(VLOOKUP('Reported Performance Table'!D1648,'Master List'!$B$45:$D$143,3,FALSE)="","No",VLOOKUP('Reported Performance Table'!D1648,'Master List'!$B$45:$D$143,3,FALSE))</f>
        <v>#N/A</v>
      </c>
      <c r="J1648" s="178" t="str">
        <f>IF('Reported Performance Table'!D1648="","",
  IF('Reported Performance Table'!E1648="Yes",
   IF('Reported Performance Table'!F1648="Premium","Premium_LUNA_CCT","LUNA_CCT"),
   IF('Reported Performance Table'!B1648="Outdoor Luminaires",
    IF(OR('Reported Performance Table'!D1648="Fuel Pump Canopy Luminaires",'Reported Performance Table'!D1648="Sports Lighting"),
     IF('Reported Performance Table'!F1648="Premium","Premium_Sports_and_Fuel_Pump_CCT", "Sports_and_Fuel_Pump_CCT"),
     IF('Reported Performance Table'!F1648="Premium","Premium_Outdoor_CCT","Outdoor_CCT")),
    IF('Reported Performance Table'!F1648="Premium","Premium_CCT","Reported_CCT"))))</f>
        <v/>
      </c>
      <c r="K1648" t="str">
        <f>IF('Reported Performance Table'!D1648="","",IF(J1648="LUNA_CCT",VLOOKUP('Reported Performance Table'!D1648,'Master List'!$B$45:$E$143,4,FALSE),"Reported_BUG"))</f>
        <v/>
      </c>
      <c r="L1648" t="str">
        <f>IF('Reported Performance Table'!D1648="","",IF(AND('Reported Performance Table'!$E1648="Yes",OR('Reported Performance Table'!$D1648='Master List'!$B$45,'Reported Performance Table'!$D1648='Master List'!$B$46,'Reported Performance Table'!$D1648='Master List'!$B$47,'Reported Performance Table'!$D1648='Master List'!$B$49,'Reported Performance Table'!$D1648='Master List'!$B$51,'Reported Performance Table'!$D1648='Master List'!$B$115,'Reported Performance Table'!$D1648='Master List'!$B$118,'Reported Performance Table'!$D1648='Master List'!$B$142)),"LUNA_Dimming","Dimming_Capability_and_Range"))</f>
        <v/>
      </c>
    </row>
    <row r="1649" spans="1:12" x14ac:dyDescent="0.25">
      <c r="A1649" s="54">
        <v>1656</v>
      </c>
      <c r="B1649" s="55"/>
      <c r="D1649" s="21" t="e">
        <f>VLOOKUP('Reported Performance Table'!C1649,'Master List'!$B$22:$C$41,2,FALSE)</f>
        <v>#N/A</v>
      </c>
      <c r="E1649" t="e">
        <f>VLOOKUP('Reported Performance Table'!D1649,'Master List'!$B$45:$C$143,2,FALSE)</f>
        <v>#N/A</v>
      </c>
      <c r="F1649" t="e">
        <f>VLOOKUP('Reported Performance Table'!C1649,'Master List'!$B$22:$D$42,3,FALSE)</f>
        <v>#N/A</v>
      </c>
      <c r="G1649" s="100" t="e">
        <f>VLOOKUP('Reported Performance Table'!B1649,'Master List'!$B$11:$D$19,3,FALSE)</f>
        <v>#N/A</v>
      </c>
      <c r="H1649" t="e">
        <f t="shared" si="25"/>
        <v>#N/A</v>
      </c>
      <c r="I1649" t="e">
        <f>IF(VLOOKUP('Reported Performance Table'!D1649,'Master List'!$B$45:$D$143,3,FALSE)="","No",VLOOKUP('Reported Performance Table'!D1649,'Master List'!$B$45:$D$143,3,FALSE))</f>
        <v>#N/A</v>
      </c>
      <c r="J1649" s="178" t="str">
        <f>IF('Reported Performance Table'!D1649="","",
  IF('Reported Performance Table'!E1649="Yes",
   IF('Reported Performance Table'!F1649="Premium","Premium_LUNA_CCT","LUNA_CCT"),
   IF('Reported Performance Table'!B1649="Outdoor Luminaires",
    IF(OR('Reported Performance Table'!D1649="Fuel Pump Canopy Luminaires",'Reported Performance Table'!D1649="Sports Lighting"),
     IF('Reported Performance Table'!F1649="Premium","Premium_Sports_and_Fuel_Pump_CCT", "Sports_and_Fuel_Pump_CCT"),
     IF('Reported Performance Table'!F1649="Premium","Premium_Outdoor_CCT","Outdoor_CCT")),
    IF('Reported Performance Table'!F1649="Premium","Premium_CCT","Reported_CCT"))))</f>
        <v/>
      </c>
      <c r="K1649" t="str">
        <f>IF('Reported Performance Table'!D1649="","",IF(J1649="LUNA_CCT",VLOOKUP('Reported Performance Table'!D1649,'Master List'!$B$45:$E$143,4,FALSE),"Reported_BUG"))</f>
        <v/>
      </c>
      <c r="L1649" t="str">
        <f>IF('Reported Performance Table'!D1649="","",IF(AND('Reported Performance Table'!$E1649="Yes",OR('Reported Performance Table'!$D1649='Master List'!$B$45,'Reported Performance Table'!$D1649='Master List'!$B$46,'Reported Performance Table'!$D1649='Master List'!$B$47,'Reported Performance Table'!$D1649='Master List'!$B$49,'Reported Performance Table'!$D1649='Master List'!$B$51,'Reported Performance Table'!$D1649='Master List'!$B$115,'Reported Performance Table'!$D1649='Master List'!$B$118,'Reported Performance Table'!$D1649='Master List'!$B$142)),"LUNA_Dimming","Dimming_Capability_and_Range"))</f>
        <v/>
      </c>
    </row>
    <row r="1650" spans="1:12" x14ac:dyDescent="0.25">
      <c r="A1650" s="54">
        <v>1657</v>
      </c>
      <c r="B1650" s="55"/>
      <c r="D1650" s="21" t="e">
        <f>VLOOKUP('Reported Performance Table'!C1650,'Master List'!$B$22:$C$41,2,FALSE)</f>
        <v>#N/A</v>
      </c>
      <c r="E1650" t="e">
        <f>VLOOKUP('Reported Performance Table'!D1650,'Master List'!$B$45:$C$143,2,FALSE)</f>
        <v>#N/A</v>
      </c>
      <c r="F1650" t="e">
        <f>VLOOKUP('Reported Performance Table'!C1650,'Master List'!$B$22:$D$42,3,FALSE)</f>
        <v>#N/A</v>
      </c>
      <c r="G1650" s="100" t="e">
        <f>VLOOKUP('Reported Performance Table'!B1650,'Master List'!$B$11:$D$19,3,FALSE)</f>
        <v>#N/A</v>
      </c>
      <c r="H1650" t="e">
        <f t="shared" si="25"/>
        <v>#N/A</v>
      </c>
      <c r="I1650" t="e">
        <f>IF(VLOOKUP('Reported Performance Table'!D1650,'Master List'!$B$45:$D$143,3,FALSE)="","No",VLOOKUP('Reported Performance Table'!D1650,'Master List'!$B$45:$D$143,3,FALSE))</f>
        <v>#N/A</v>
      </c>
      <c r="J1650" s="178" t="str">
        <f>IF('Reported Performance Table'!D1650="","",
  IF('Reported Performance Table'!E1650="Yes",
   IF('Reported Performance Table'!F1650="Premium","Premium_LUNA_CCT","LUNA_CCT"),
   IF('Reported Performance Table'!B1650="Outdoor Luminaires",
    IF(OR('Reported Performance Table'!D1650="Fuel Pump Canopy Luminaires",'Reported Performance Table'!D1650="Sports Lighting"),
     IF('Reported Performance Table'!F1650="Premium","Premium_Sports_and_Fuel_Pump_CCT", "Sports_and_Fuel_Pump_CCT"),
     IF('Reported Performance Table'!F1650="Premium","Premium_Outdoor_CCT","Outdoor_CCT")),
    IF('Reported Performance Table'!F1650="Premium","Premium_CCT","Reported_CCT"))))</f>
        <v/>
      </c>
      <c r="K1650" t="str">
        <f>IF('Reported Performance Table'!D1650="","",IF(J1650="LUNA_CCT",VLOOKUP('Reported Performance Table'!D1650,'Master List'!$B$45:$E$143,4,FALSE),"Reported_BUG"))</f>
        <v/>
      </c>
      <c r="L1650" t="str">
        <f>IF('Reported Performance Table'!D1650="","",IF(AND('Reported Performance Table'!$E1650="Yes",OR('Reported Performance Table'!$D1650='Master List'!$B$45,'Reported Performance Table'!$D1650='Master List'!$B$46,'Reported Performance Table'!$D1650='Master List'!$B$47,'Reported Performance Table'!$D1650='Master List'!$B$49,'Reported Performance Table'!$D1650='Master List'!$B$51,'Reported Performance Table'!$D1650='Master List'!$B$115,'Reported Performance Table'!$D1650='Master List'!$B$118,'Reported Performance Table'!$D1650='Master List'!$B$142)),"LUNA_Dimming","Dimming_Capability_and_Range"))</f>
        <v/>
      </c>
    </row>
    <row r="1651" spans="1:12" x14ac:dyDescent="0.25">
      <c r="A1651" s="54">
        <v>1658</v>
      </c>
      <c r="B1651" s="55"/>
      <c r="D1651" s="21" t="e">
        <f>VLOOKUP('Reported Performance Table'!C1651,'Master List'!$B$22:$C$41,2,FALSE)</f>
        <v>#N/A</v>
      </c>
      <c r="E1651" t="e">
        <f>VLOOKUP('Reported Performance Table'!D1651,'Master List'!$B$45:$C$143,2,FALSE)</f>
        <v>#N/A</v>
      </c>
      <c r="F1651" t="e">
        <f>VLOOKUP('Reported Performance Table'!C1651,'Master List'!$B$22:$D$42,3,FALSE)</f>
        <v>#N/A</v>
      </c>
      <c r="G1651" s="100" t="e">
        <f>VLOOKUP('Reported Performance Table'!B1651,'Master List'!$B$11:$D$19,3,FALSE)</f>
        <v>#N/A</v>
      </c>
      <c r="H1651" t="e">
        <f t="shared" si="25"/>
        <v>#N/A</v>
      </c>
      <c r="I1651" t="e">
        <f>IF(VLOOKUP('Reported Performance Table'!D1651,'Master List'!$B$45:$D$143,3,FALSE)="","No",VLOOKUP('Reported Performance Table'!D1651,'Master List'!$B$45:$D$143,3,FALSE))</f>
        <v>#N/A</v>
      </c>
      <c r="J1651" s="178" t="str">
        <f>IF('Reported Performance Table'!D1651="","",
  IF('Reported Performance Table'!E1651="Yes",
   IF('Reported Performance Table'!F1651="Premium","Premium_LUNA_CCT","LUNA_CCT"),
   IF('Reported Performance Table'!B1651="Outdoor Luminaires",
    IF(OR('Reported Performance Table'!D1651="Fuel Pump Canopy Luminaires",'Reported Performance Table'!D1651="Sports Lighting"),
     IF('Reported Performance Table'!F1651="Premium","Premium_Sports_and_Fuel_Pump_CCT", "Sports_and_Fuel_Pump_CCT"),
     IF('Reported Performance Table'!F1651="Premium","Premium_Outdoor_CCT","Outdoor_CCT")),
    IF('Reported Performance Table'!F1651="Premium","Premium_CCT","Reported_CCT"))))</f>
        <v/>
      </c>
      <c r="K1651" t="str">
        <f>IF('Reported Performance Table'!D1651="","",IF(J1651="LUNA_CCT",VLOOKUP('Reported Performance Table'!D1651,'Master List'!$B$45:$E$143,4,FALSE),"Reported_BUG"))</f>
        <v/>
      </c>
      <c r="L1651" t="str">
        <f>IF('Reported Performance Table'!D1651="","",IF(AND('Reported Performance Table'!$E1651="Yes",OR('Reported Performance Table'!$D1651='Master List'!$B$45,'Reported Performance Table'!$D1651='Master List'!$B$46,'Reported Performance Table'!$D1651='Master List'!$B$47,'Reported Performance Table'!$D1651='Master List'!$B$49,'Reported Performance Table'!$D1651='Master List'!$B$51,'Reported Performance Table'!$D1651='Master List'!$B$115,'Reported Performance Table'!$D1651='Master List'!$B$118,'Reported Performance Table'!$D1651='Master List'!$B$142)),"LUNA_Dimming","Dimming_Capability_and_Range"))</f>
        <v/>
      </c>
    </row>
    <row r="1652" spans="1:12" x14ac:dyDescent="0.25">
      <c r="A1652" s="54">
        <v>1659</v>
      </c>
      <c r="B1652" s="55"/>
      <c r="D1652" s="21" t="e">
        <f>VLOOKUP('Reported Performance Table'!C1652,'Master List'!$B$22:$C$41,2,FALSE)</f>
        <v>#N/A</v>
      </c>
      <c r="E1652" t="e">
        <f>VLOOKUP('Reported Performance Table'!D1652,'Master List'!$B$45:$C$143,2,FALSE)</f>
        <v>#N/A</v>
      </c>
      <c r="F1652" t="e">
        <f>VLOOKUP('Reported Performance Table'!C1652,'Master List'!$B$22:$D$42,3,FALSE)</f>
        <v>#N/A</v>
      </c>
      <c r="G1652" s="100" t="e">
        <f>VLOOKUP('Reported Performance Table'!B1652,'Master List'!$B$11:$D$19,3,FALSE)</f>
        <v>#N/A</v>
      </c>
      <c r="H1652" t="e">
        <f t="shared" si="25"/>
        <v>#N/A</v>
      </c>
      <c r="I1652" t="e">
        <f>IF(VLOOKUP('Reported Performance Table'!D1652,'Master List'!$B$45:$D$143,3,FALSE)="","No",VLOOKUP('Reported Performance Table'!D1652,'Master List'!$B$45:$D$143,3,FALSE))</f>
        <v>#N/A</v>
      </c>
      <c r="J1652" s="178" t="str">
        <f>IF('Reported Performance Table'!D1652="","",
  IF('Reported Performance Table'!E1652="Yes",
   IF('Reported Performance Table'!F1652="Premium","Premium_LUNA_CCT","LUNA_CCT"),
   IF('Reported Performance Table'!B1652="Outdoor Luminaires",
    IF(OR('Reported Performance Table'!D1652="Fuel Pump Canopy Luminaires",'Reported Performance Table'!D1652="Sports Lighting"),
     IF('Reported Performance Table'!F1652="Premium","Premium_Sports_and_Fuel_Pump_CCT", "Sports_and_Fuel_Pump_CCT"),
     IF('Reported Performance Table'!F1652="Premium","Premium_Outdoor_CCT","Outdoor_CCT")),
    IF('Reported Performance Table'!F1652="Premium","Premium_CCT","Reported_CCT"))))</f>
        <v/>
      </c>
      <c r="K1652" t="str">
        <f>IF('Reported Performance Table'!D1652="","",IF(J1652="LUNA_CCT",VLOOKUP('Reported Performance Table'!D1652,'Master List'!$B$45:$E$143,4,FALSE),"Reported_BUG"))</f>
        <v/>
      </c>
      <c r="L1652" t="str">
        <f>IF('Reported Performance Table'!D1652="","",IF(AND('Reported Performance Table'!$E1652="Yes",OR('Reported Performance Table'!$D1652='Master List'!$B$45,'Reported Performance Table'!$D1652='Master List'!$B$46,'Reported Performance Table'!$D1652='Master List'!$B$47,'Reported Performance Table'!$D1652='Master List'!$B$49,'Reported Performance Table'!$D1652='Master List'!$B$51,'Reported Performance Table'!$D1652='Master List'!$B$115,'Reported Performance Table'!$D1652='Master List'!$B$118,'Reported Performance Table'!$D1652='Master List'!$B$142)),"LUNA_Dimming","Dimming_Capability_and_Range"))</f>
        <v/>
      </c>
    </row>
    <row r="1653" spans="1:12" x14ac:dyDescent="0.25">
      <c r="A1653" s="54">
        <v>1660</v>
      </c>
      <c r="B1653" s="55"/>
      <c r="D1653" s="21" t="e">
        <f>VLOOKUP('Reported Performance Table'!C1653,'Master List'!$B$22:$C$41,2,FALSE)</f>
        <v>#N/A</v>
      </c>
      <c r="E1653" t="e">
        <f>VLOOKUP('Reported Performance Table'!D1653,'Master List'!$B$45:$C$143,2,FALSE)</f>
        <v>#N/A</v>
      </c>
      <c r="F1653" t="e">
        <f>VLOOKUP('Reported Performance Table'!C1653,'Master List'!$B$22:$D$42,3,FALSE)</f>
        <v>#N/A</v>
      </c>
      <c r="G1653" s="100" t="e">
        <f>VLOOKUP('Reported Performance Table'!B1653,'Master List'!$B$11:$D$19,3,FALSE)</f>
        <v>#N/A</v>
      </c>
      <c r="H1653" t="e">
        <f t="shared" si="25"/>
        <v>#N/A</v>
      </c>
      <c r="I1653" t="e">
        <f>IF(VLOOKUP('Reported Performance Table'!D1653,'Master List'!$B$45:$D$143,3,FALSE)="","No",VLOOKUP('Reported Performance Table'!D1653,'Master List'!$B$45:$D$143,3,FALSE))</f>
        <v>#N/A</v>
      </c>
      <c r="J1653" s="178" t="str">
        <f>IF('Reported Performance Table'!D1653="","",
  IF('Reported Performance Table'!E1653="Yes",
   IF('Reported Performance Table'!F1653="Premium","Premium_LUNA_CCT","LUNA_CCT"),
   IF('Reported Performance Table'!B1653="Outdoor Luminaires",
    IF(OR('Reported Performance Table'!D1653="Fuel Pump Canopy Luminaires",'Reported Performance Table'!D1653="Sports Lighting"),
     IF('Reported Performance Table'!F1653="Premium","Premium_Sports_and_Fuel_Pump_CCT", "Sports_and_Fuel_Pump_CCT"),
     IF('Reported Performance Table'!F1653="Premium","Premium_Outdoor_CCT","Outdoor_CCT")),
    IF('Reported Performance Table'!F1653="Premium","Premium_CCT","Reported_CCT"))))</f>
        <v/>
      </c>
      <c r="K1653" t="str">
        <f>IF('Reported Performance Table'!D1653="","",IF(J1653="LUNA_CCT",VLOOKUP('Reported Performance Table'!D1653,'Master List'!$B$45:$E$143,4,FALSE),"Reported_BUG"))</f>
        <v/>
      </c>
      <c r="L1653" t="str">
        <f>IF('Reported Performance Table'!D1653="","",IF(AND('Reported Performance Table'!$E1653="Yes",OR('Reported Performance Table'!$D1653='Master List'!$B$45,'Reported Performance Table'!$D1653='Master List'!$B$46,'Reported Performance Table'!$D1653='Master List'!$B$47,'Reported Performance Table'!$D1653='Master List'!$B$49,'Reported Performance Table'!$D1653='Master List'!$B$51,'Reported Performance Table'!$D1653='Master List'!$B$115,'Reported Performance Table'!$D1653='Master List'!$B$118,'Reported Performance Table'!$D1653='Master List'!$B$142)),"LUNA_Dimming","Dimming_Capability_and_Range"))</f>
        <v/>
      </c>
    </row>
    <row r="1654" spans="1:12" x14ac:dyDescent="0.25">
      <c r="A1654" s="54">
        <v>1661</v>
      </c>
      <c r="B1654" s="55"/>
      <c r="D1654" s="21" t="e">
        <f>VLOOKUP('Reported Performance Table'!C1654,'Master List'!$B$22:$C$41,2,FALSE)</f>
        <v>#N/A</v>
      </c>
      <c r="E1654" t="e">
        <f>VLOOKUP('Reported Performance Table'!D1654,'Master List'!$B$45:$C$143,2,FALSE)</f>
        <v>#N/A</v>
      </c>
      <c r="F1654" t="e">
        <f>VLOOKUP('Reported Performance Table'!C1654,'Master List'!$B$22:$D$42,3,FALSE)</f>
        <v>#N/A</v>
      </c>
      <c r="G1654" s="100" t="e">
        <f>VLOOKUP('Reported Performance Table'!B1654,'Master List'!$B$11:$D$19,3,FALSE)</f>
        <v>#N/A</v>
      </c>
      <c r="H1654" t="e">
        <f t="shared" si="25"/>
        <v>#N/A</v>
      </c>
      <c r="I1654" t="e">
        <f>IF(VLOOKUP('Reported Performance Table'!D1654,'Master List'!$B$45:$D$143,3,FALSE)="","No",VLOOKUP('Reported Performance Table'!D1654,'Master List'!$B$45:$D$143,3,FALSE))</f>
        <v>#N/A</v>
      </c>
      <c r="J1654" s="178" t="str">
        <f>IF('Reported Performance Table'!D1654="","",
  IF('Reported Performance Table'!E1654="Yes",
   IF('Reported Performance Table'!F1654="Premium","Premium_LUNA_CCT","LUNA_CCT"),
   IF('Reported Performance Table'!B1654="Outdoor Luminaires",
    IF(OR('Reported Performance Table'!D1654="Fuel Pump Canopy Luminaires",'Reported Performance Table'!D1654="Sports Lighting"),
     IF('Reported Performance Table'!F1654="Premium","Premium_Sports_and_Fuel_Pump_CCT", "Sports_and_Fuel_Pump_CCT"),
     IF('Reported Performance Table'!F1654="Premium","Premium_Outdoor_CCT","Outdoor_CCT")),
    IF('Reported Performance Table'!F1654="Premium","Premium_CCT","Reported_CCT"))))</f>
        <v/>
      </c>
      <c r="K1654" t="str">
        <f>IF('Reported Performance Table'!D1654="","",IF(J1654="LUNA_CCT",VLOOKUP('Reported Performance Table'!D1654,'Master List'!$B$45:$E$143,4,FALSE),"Reported_BUG"))</f>
        <v/>
      </c>
      <c r="L1654" t="str">
        <f>IF('Reported Performance Table'!D1654="","",IF(AND('Reported Performance Table'!$E1654="Yes",OR('Reported Performance Table'!$D1654='Master List'!$B$45,'Reported Performance Table'!$D1654='Master List'!$B$46,'Reported Performance Table'!$D1654='Master List'!$B$47,'Reported Performance Table'!$D1654='Master List'!$B$49,'Reported Performance Table'!$D1654='Master List'!$B$51,'Reported Performance Table'!$D1654='Master List'!$B$115,'Reported Performance Table'!$D1654='Master List'!$B$118,'Reported Performance Table'!$D1654='Master List'!$B$142)),"LUNA_Dimming","Dimming_Capability_and_Range"))</f>
        <v/>
      </c>
    </row>
    <row r="1655" spans="1:12" x14ac:dyDescent="0.25">
      <c r="A1655" s="54">
        <v>1662</v>
      </c>
      <c r="B1655" s="55"/>
      <c r="D1655" s="21" t="e">
        <f>VLOOKUP('Reported Performance Table'!C1655,'Master List'!$B$22:$C$41,2,FALSE)</f>
        <v>#N/A</v>
      </c>
      <c r="E1655" t="e">
        <f>VLOOKUP('Reported Performance Table'!D1655,'Master List'!$B$45:$C$143,2,FALSE)</f>
        <v>#N/A</v>
      </c>
      <c r="F1655" t="e">
        <f>VLOOKUP('Reported Performance Table'!C1655,'Master List'!$B$22:$D$42,3,FALSE)</f>
        <v>#N/A</v>
      </c>
      <c r="G1655" s="100" t="e">
        <f>VLOOKUP('Reported Performance Table'!B1655,'Master List'!$B$11:$D$19,3,FALSE)</f>
        <v>#N/A</v>
      </c>
      <c r="H1655" t="e">
        <f t="shared" si="25"/>
        <v>#N/A</v>
      </c>
      <c r="I1655" t="e">
        <f>IF(VLOOKUP('Reported Performance Table'!D1655,'Master List'!$B$45:$D$143,3,FALSE)="","No",VLOOKUP('Reported Performance Table'!D1655,'Master List'!$B$45:$D$143,3,FALSE))</f>
        <v>#N/A</v>
      </c>
      <c r="J1655" s="178" t="str">
        <f>IF('Reported Performance Table'!D1655="","",
  IF('Reported Performance Table'!E1655="Yes",
   IF('Reported Performance Table'!F1655="Premium","Premium_LUNA_CCT","LUNA_CCT"),
   IF('Reported Performance Table'!B1655="Outdoor Luminaires",
    IF(OR('Reported Performance Table'!D1655="Fuel Pump Canopy Luminaires",'Reported Performance Table'!D1655="Sports Lighting"),
     IF('Reported Performance Table'!F1655="Premium","Premium_Sports_and_Fuel_Pump_CCT", "Sports_and_Fuel_Pump_CCT"),
     IF('Reported Performance Table'!F1655="Premium","Premium_Outdoor_CCT","Outdoor_CCT")),
    IF('Reported Performance Table'!F1655="Premium","Premium_CCT","Reported_CCT"))))</f>
        <v/>
      </c>
      <c r="K1655" t="str">
        <f>IF('Reported Performance Table'!D1655="","",IF(J1655="LUNA_CCT",VLOOKUP('Reported Performance Table'!D1655,'Master List'!$B$45:$E$143,4,FALSE),"Reported_BUG"))</f>
        <v/>
      </c>
      <c r="L1655" t="str">
        <f>IF('Reported Performance Table'!D1655="","",IF(AND('Reported Performance Table'!$E1655="Yes",OR('Reported Performance Table'!$D1655='Master List'!$B$45,'Reported Performance Table'!$D1655='Master List'!$B$46,'Reported Performance Table'!$D1655='Master List'!$B$47,'Reported Performance Table'!$D1655='Master List'!$B$49,'Reported Performance Table'!$D1655='Master List'!$B$51,'Reported Performance Table'!$D1655='Master List'!$B$115,'Reported Performance Table'!$D1655='Master List'!$B$118,'Reported Performance Table'!$D1655='Master List'!$B$142)),"LUNA_Dimming","Dimming_Capability_and_Range"))</f>
        <v/>
      </c>
    </row>
    <row r="1656" spans="1:12" x14ac:dyDescent="0.25">
      <c r="A1656" s="54">
        <v>1663</v>
      </c>
      <c r="B1656" s="55"/>
      <c r="D1656" s="21" t="e">
        <f>VLOOKUP('Reported Performance Table'!C1656,'Master List'!$B$22:$C$41,2,FALSE)</f>
        <v>#N/A</v>
      </c>
      <c r="E1656" t="e">
        <f>VLOOKUP('Reported Performance Table'!D1656,'Master List'!$B$45:$C$143,2,FALSE)</f>
        <v>#N/A</v>
      </c>
      <c r="F1656" t="e">
        <f>VLOOKUP('Reported Performance Table'!C1656,'Master List'!$B$22:$D$42,3,FALSE)</f>
        <v>#N/A</v>
      </c>
      <c r="G1656" s="100" t="e">
        <f>VLOOKUP('Reported Performance Table'!B1656,'Master List'!$B$11:$D$19,3,FALSE)</f>
        <v>#N/A</v>
      </c>
      <c r="H1656" t="e">
        <f t="shared" si="25"/>
        <v>#N/A</v>
      </c>
      <c r="I1656" t="e">
        <f>IF(VLOOKUP('Reported Performance Table'!D1656,'Master List'!$B$45:$D$143,3,FALSE)="","No",VLOOKUP('Reported Performance Table'!D1656,'Master List'!$B$45:$D$143,3,FALSE))</f>
        <v>#N/A</v>
      </c>
      <c r="J1656" s="178" t="str">
        <f>IF('Reported Performance Table'!D1656="","",
  IF('Reported Performance Table'!E1656="Yes",
   IF('Reported Performance Table'!F1656="Premium","Premium_LUNA_CCT","LUNA_CCT"),
   IF('Reported Performance Table'!B1656="Outdoor Luminaires",
    IF(OR('Reported Performance Table'!D1656="Fuel Pump Canopy Luminaires",'Reported Performance Table'!D1656="Sports Lighting"),
     IF('Reported Performance Table'!F1656="Premium","Premium_Sports_and_Fuel_Pump_CCT", "Sports_and_Fuel_Pump_CCT"),
     IF('Reported Performance Table'!F1656="Premium","Premium_Outdoor_CCT","Outdoor_CCT")),
    IF('Reported Performance Table'!F1656="Premium","Premium_CCT","Reported_CCT"))))</f>
        <v/>
      </c>
      <c r="K1656" t="str">
        <f>IF('Reported Performance Table'!D1656="","",IF(J1656="LUNA_CCT",VLOOKUP('Reported Performance Table'!D1656,'Master List'!$B$45:$E$143,4,FALSE),"Reported_BUG"))</f>
        <v/>
      </c>
      <c r="L1656" t="str">
        <f>IF('Reported Performance Table'!D1656="","",IF(AND('Reported Performance Table'!$E1656="Yes",OR('Reported Performance Table'!$D1656='Master List'!$B$45,'Reported Performance Table'!$D1656='Master List'!$B$46,'Reported Performance Table'!$D1656='Master List'!$B$47,'Reported Performance Table'!$D1656='Master List'!$B$49,'Reported Performance Table'!$D1656='Master List'!$B$51,'Reported Performance Table'!$D1656='Master List'!$B$115,'Reported Performance Table'!$D1656='Master List'!$B$118,'Reported Performance Table'!$D1656='Master List'!$B$142)),"LUNA_Dimming","Dimming_Capability_and_Range"))</f>
        <v/>
      </c>
    </row>
    <row r="1657" spans="1:12" x14ac:dyDescent="0.25">
      <c r="A1657" s="54">
        <v>1664</v>
      </c>
      <c r="B1657" s="55"/>
      <c r="D1657" s="21" t="e">
        <f>VLOOKUP('Reported Performance Table'!C1657,'Master List'!$B$22:$C$41,2,FALSE)</f>
        <v>#N/A</v>
      </c>
      <c r="E1657" t="e">
        <f>VLOOKUP('Reported Performance Table'!D1657,'Master List'!$B$45:$C$143,2,FALSE)</f>
        <v>#N/A</v>
      </c>
      <c r="F1657" t="e">
        <f>VLOOKUP('Reported Performance Table'!C1657,'Master List'!$B$22:$D$42,3,FALSE)</f>
        <v>#N/A</v>
      </c>
      <c r="G1657" s="100" t="e">
        <f>VLOOKUP('Reported Performance Table'!B1657,'Master List'!$B$11:$D$19,3,FALSE)</f>
        <v>#N/A</v>
      </c>
      <c r="H1657" t="e">
        <f t="shared" si="25"/>
        <v>#N/A</v>
      </c>
      <c r="I1657" t="e">
        <f>IF(VLOOKUP('Reported Performance Table'!D1657,'Master List'!$B$45:$D$143,3,FALSE)="","No",VLOOKUP('Reported Performance Table'!D1657,'Master List'!$B$45:$D$143,3,FALSE))</f>
        <v>#N/A</v>
      </c>
      <c r="J1657" s="178" t="str">
        <f>IF('Reported Performance Table'!D1657="","",
  IF('Reported Performance Table'!E1657="Yes",
   IF('Reported Performance Table'!F1657="Premium","Premium_LUNA_CCT","LUNA_CCT"),
   IF('Reported Performance Table'!B1657="Outdoor Luminaires",
    IF(OR('Reported Performance Table'!D1657="Fuel Pump Canopy Luminaires",'Reported Performance Table'!D1657="Sports Lighting"),
     IF('Reported Performance Table'!F1657="Premium","Premium_Sports_and_Fuel_Pump_CCT", "Sports_and_Fuel_Pump_CCT"),
     IF('Reported Performance Table'!F1657="Premium","Premium_Outdoor_CCT","Outdoor_CCT")),
    IF('Reported Performance Table'!F1657="Premium","Premium_CCT","Reported_CCT"))))</f>
        <v/>
      </c>
      <c r="K1657" t="str">
        <f>IF('Reported Performance Table'!D1657="","",IF(J1657="LUNA_CCT",VLOOKUP('Reported Performance Table'!D1657,'Master List'!$B$45:$E$143,4,FALSE),"Reported_BUG"))</f>
        <v/>
      </c>
      <c r="L1657" t="str">
        <f>IF('Reported Performance Table'!D1657="","",IF(AND('Reported Performance Table'!$E1657="Yes",OR('Reported Performance Table'!$D1657='Master List'!$B$45,'Reported Performance Table'!$D1657='Master List'!$B$46,'Reported Performance Table'!$D1657='Master List'!$B$47,'Reported Performance Table'!$D1657='Master List'!$B$49,'Reported Performance Table'!$D1657='Master List'!$B$51,'Reported Performance Table'!$D1657='Master List'!$B$115,'Reported Performance Table'!$D1657='Master List'!$B$118,'Reported Performance Table'!$D1657='Master List'!$B$142)),"LUNA_Dimming","Dimming_Capability_and_Range"))</f>
        <v/>
      </c>
    </row>
    <row r="1658" spans="1:12" x14ac:dyDescent="0.25">
      <c r="A1658" s="54">
        <v>1665</v>
      </c>
      <c r="B1658" s="55"/>
      <c r="D1658" s="21" t="e">
        <f>VLOOKUP('Reported Performance Table'!C1658,'Master List'!$B$22:$C$41,2,FALSE)</f>
        <v>#N/A</v>
      </c>
      <c r="E1658" t="e">
        <f>VLOOKUP('Reported Performance Table'!D1658,'Master List'!$B$45:$C$143,2,FALSE)</f>
        <v>#N/A</v>
      </c>
      <c r="F1658" t="e">
        <f>VLOOKUP('Reported Performance Table'!C1658,'Master List'!$B$22:$D$42,3,FALSE)</f>
        <v>#N/A</v>
      </c>
      <c r="G1658" s="100" t="e">
        <f>VLOOKUP('Reported Performance Table'!B1658,'Master List'!$B$11:$D$19,3,FALSE)</f>
        <v>#N/A</v>
      </c>
      <c r="H1658" t="e">
        <f t="shared" si="25"/>
        <v>#N/A</v>
      </c>
      <c r="I1658" t="e">
        <f>IF(VLOOKUP('Reported Performance Table'!D1658,'Master List'!$B$45:$D$143,3,FALSE)="","No",VLOOKUP('Reported Performance Table'!D1658,'Master List'!$B$45:$D$143,3,FALSE))</f>
        <v>#N/A</v>
      </c>
      <c r="J1658" s="178" t="str">
        <f>IF('Reported Performance Table'!D1658="","",
  IF('Reported Performance Table'!E1658="Yes",
   IF('Reported Performance Table'!F1658="Premium","Premium_LUNA_CCT","LUNA_CCT"),
   IF('Reported Performance Table'!B1658="Outdoor Luminaires",
    IF(OR('Reported Performance Table'!D1658="Fuel Pump Canopy Luminaires",'Reported Performance Table'!D1658="Sports Lighting"),
     IF('Reported Performance Table'!F1658="Premium","Premium_Sports_and_Fuel_Pump_CCT", "Sports_and_Fuel_Pump_CCT"),
     IF('Reported Performance Table'!F1658="Premium","Premium_Outdoor_CCT","Outdoor_CCT")),
    IF('Reported Performance Table'!F1658="Premium","Premium_CCT","Reported_CCT"))))</f>
        <v/>
      </c>
      <c r="K1658" t="str">
        <f>IF('Reported Performance Table'!D1658="","",IF(J1658="LUNA_CCT",VLOOKUP('Reported Performance Table'!D1658,'Master List'!$B$45:$E$143,4,FALSE),"Reported_BUG"))</f>
        <v/>
      </c>
      <c r="L1658" t="str">
        <f>IF('Reported Performance Table'!D1658="","",IF(AND('Reported Performance Table'!$E1658="Yes",OR('Reported Performance Table'!$D1658='Master List'!$B$45,'Reported Performance Table'!$D1658='Master List'!$B$46,'Reported Performance Table'!$D1658='Master List'!$B$47,'Reported Performance Table'!$D1658='Master List'!$B$49,'Reported Performance Table'!$D1658='Master List'!$B$51,'Reported Performance Table'!$D1658='Master List'!$B$115,'Reported Performance Table'!$D1658='Master List'!$B$118,'Reported Performance Table'!$D1658='Master List'!$B$142)),"LUNA_Dimming","Dimming_Capability_and_Range"))</f>
        <v/>
      </c>
    </row>
    <row r="1659" spans="1:12" x14ac:dyDescent="0.25">
      <c r="A1659" s="54">
        <v>1666</v>
      </c>
      <c r="B1659" s="55"/>
      <c r="D1659" s="21" t="e">
        <f>VLOOKUP('Reported Performance Table'!C1659,'Master List'!$B$22:$C$41,2,FALSE)</f>
        <v>#N/A</v>
      </c>
      <c r="E1659" t="e">
        <f>VLOOKUP('Reported Performance Table'!D1659,'Master List'!$B$45:$C$143,2,FALSE)</f>
        <v>#N/A</v>
      </c>
      <c r="F1659" t="e">
        <f>VLOOKUP('Reported Performance Table'!C1659,'Master List'!$B$22:$D$42,3,FALSE)</f>
        <v>#N/A</v>
      </c>
      <c r="G1659" s="100" t="e">
        <f>VLOOKUP('Reported Performance Table'!B1659,'Master List'!$B$11:$D$19,3,FALSE)</f>
        <v>#N/A</v>
      </c>
      <c r="H1659" t="e">
        <f t="shared" si="25"/>
        <v>#N/A</v>
      </c>
      <c r="I1659" t="e">
        <f>IF(VLOOKUP('Reported Performance Table'!D1659,'Master List'!$B$45:$D$143,3,FALSE)="","No",VLOOKUP('Reported Performance Table'!D1659,'Master List'!$B$45:$D$143,3,FALSE))</f>
        <v>#N/A</v>
      </c>
      <c r="J1659" s="178" t="str">
        <f>IF('Reported Performance Table'!D1659="","",
  IF('Reported Performance Table'!E1659="Yes",
   IF('Reported Performance Table'!F1659="Premium","Premium_LUNA_CCT","LUNA_CCT"),
   IF('Reported Performance Table'!B1659="Outdoor Luminaires",
    IF(OR('Reported Performance Table'!D1659="Fuel Pump Canopy Luminaires",'Reported Performance Table'!D1659="Sports Lighting"),
     IF('Reported Performance Table'!F1659="Premium","Premium_Sports_and_Fuel_Pump_CCT", "Sports_and_Fuel_Pump_CCT"),
     IF('Reported Performance Table'!F1659="Premium","Premium_Outdoor_CCT","Outdoor_CCT")),
    IF('Reported Performance Table'!F1659="Premium","Premium_CCT","Reported_CCT"))))</f>
        <v/>
      </c>
      <c r="K1659" t="str">
        <f>IF('Reported Performance Table'!D1659="","",IF(J1659="LUNA_CCT",VLOOKUP('Reported Performance Table'!D1659,'Master List'!$B$45:$E$143,4,FALSE),"Reported_BUG"))</f>
        <v/>
      </c>
      <c r="L1659" t="str">
        <f>IF('Reported Performance Table'!D1659="","",IF(AND('Reported Performance Table'!$E1659="Yes",OR('Reported Performance Table'!$D1659='Master List'!$B$45,'Reported Performance Table'!$D1659='Master List'!$B$46,'Reported Performance Table'!$D1659='Master List'!$B$47,'Reported Performance Table'!$D1659='Master List'!$B$49,'Reported Performance Table'!$D1659='Master List'!$B$51,'Reported Performance Table'!$D1659='Master List'!$B$115,'Reported Performance Table'!$D1659='Master List'!$B$118,'Reported Performance Table'!$D1659='Master List'!$B$142)),"LUNA_Dimming","Dimming_Capability_and_Range"))</f>
        <v/>
      </c>
    </row>
    <row r="1660" spans="1:12" x14ac:dyDescent="0.25">
      <c r="A1660" s="54">
        <v>1667</v>
      </c>
      <c r="B1660" s="55"/>
      <c r="D1660" s="21" t="e">
        <f>VLOOKUP('Reported Performance Table'!C1660,'Master List'!$B$22:$C$41,2,FALSE)</f>
        <v>#N/A</v>
      </c>
      <c r="E1660" t="e">
        <f>VLOOKUP('Reported Performance Table'!D1660,'Master List'!$B$45:$C$143,2,FALSE)</f>
        <v>#N/A</v>
      </c>
      <c r="F1660" t="e">
        <f>VLOOKUP('Reported Performance Table'!C1660,'Master List'!$B$22:$D$42,3,FALSE)</f>
        <v>#N/A</v>
      </c>
      <c r="G1660" s="100" t="e">
        <f>VLOOKUP('Reported Performance Table'!B1660,'Master List'!$B$11:$D$19,3,FALSE)</f>
        <v>#N/A</v>
      </c>
      <c r="H1660" t="e">
        <f t="shared" si="25"/>
        <v>#N/A</v>
      </c>
      <c r="I1660" t="e">
        <f>IF(VLOOKUP('Reported Performance Table'!D1660,'Master List'!$B$45:$D$143,3,FALSE)="","No",VLOOKUP('Reported Performance Table'!D1660,'Master List'!$B$45:$D$143,3,FALSE))</f>
        <v>#N/A</v>
      </c>
      <c r="J1660" s="178" t="str">
        <f>IF('Reported Performance Table'!D1660="","",
  IF('Reported Performance Table'!E1660="Yes",
   IF('Reported Performance Table'!F1660="Premium","Premium_LUNA_CCT","LUNA_CCT"),
   IF('Reported Performance Table'!B1660="Outdoor Luminaires",
    IF(OR('Reported Performance Table'!D1660="Fuel Pump Canopy Luminaires",'Reported Performance Table'!D1660="Sports Lighting"),
     IF('Reported Performance Table'!F1660="Premium","Premium_Sports_and_Fuel_Pump_CCT", "Sports_and_Fuel_Pump_CCT"),
     IF('Reported Performance Table'!F1660="Premium","Premium_Outdoor_CCT","Outdoor_CCT")),
    IF('Reported Performance Table'!F1660="Premium","Premium_CCT","Reported_CCT"))))</f>
        <v/>
      </c>
      <c r="K1660" t="str">
        <f>IF('Reported Performance Table'!D1660="","",IF(J1660="LUNA_CCT",VLOOKUP('Reported Performance Table'!D1660,'Master List'!$B$45:$E$143,4,FALSE),"Reported_BUG"))</f>
        <v/>
      </c>
      <c r="L1660" t="str">
        <f>IF('Reported Performance Table'!D1660="","",IF(AND('Reported Performance Table'!$E1660="Yes",OR('Reported Performance Table'!$D1660='Master List'!$B$45,'Reported Performance Table'!$D1660='Master List'!$B$46,'Reported Performance Table'!$D1660='Master List'!$B$47,'Reported Performance Table'!$D1660='Master List'!$B$49,'Reported Performance Table'!$D1660='Master List'!$B$51,'Reported Performance Table'!$D1660='Master List'!$B$115,'Reported Performance Table'!$D1660='Master List'!$B$118,'Reported Performance Table'!$D1660='Master List'!$B$142)),"LUNA_Dimming","Dimming_Capability_and_Range"))</f>
        <v/>
      </c>
    </row>
    <row r="1661" spans="1:12" x14ac:dyDescent="0.25">
      <c r="A1661" s="54">
        <v>1668</v>
      </c>
      <c r="B1661" s="55"/>
      <c r="D1661" s="21" t="e">
        <f>VLOOKUP('Reported Performance Table'!C1661,'Master List'!$B$22:$C$41,2,FALSE)</f>
        <v>#N/A</v>
      </c>
      <c r="E1661" t="e">
        <f>VLOOKUP('Reported Performance Table'!D1661,'Master List'!$B$45:$C$143,2,FALSE)</f>
        <v>#N/A</v>
      </c>
      <c r="F1661" t="e">
        <f>VLOOKUP('Reported Performance Table'!C1661,'Master List'!$B$22:$D$42,3,FALSE)</f>
        <v>#N/A</v>
      </c>
      <c r="G1661" s="100" t="e">
        <f>VLOOKUP('Reported Performance Table'!B1661,'Master List'!$B$11:$D$19,3,FALSE)</f>
        <v>#N/A</v>
      </c>
      <c r="H1661" t="e">
        <f t="shared" si="25"/>
        <v>#N/A</v>
      </c>
      <c r="I1661" t="e">
        <f>IF(VLOOKUP('Reported Performance Table'!D1661,'Master List'!$B$45:$D$143,3,FALSE)="","No",VLOOKUP('Reported Performance Table'!D1661,'Master List'!$B$45:$D$143,3,FALSE))</f>
        <v>#N/A</v>
      </c>
      <c r="J1661" s="178" t="str">
        <f>IF('Reported Performance Table'!D1661="","",
  IF('Reported Performance Table'!E1661="Yes",
   IF('Reported Performance Table'!F1661="Premium","Premium_LUNA_CCT","LUNA_CCT"),
   IF('Reported Performance Table'!B1661="Outdoor Luminaires",
    IF(OR('Reported Performance Table'!D1661="Fuel Pump Canopy Luminaires",'Reported Performance Table'!D1661="Sports Lighting"),
     IF('Reported Performance Table'!F1661="Premium","Premium_Sports_and_Fuel_Pump_CCT", "Sports_and_Fuel_Pump_CCT"),
     IF('Reported Performance Table'!F1661="Premium","Premium_Outdoor_CCT","Outdoor_CCT")),
    IF('Reported Performance Table'!F1661="Premium","Premium_CCT","Reported_CCT"))))</f>
        <v/>
      </c>
      <c r="K1661" t="str">
        <f>IF('Reported Performance Table'!D1661="","",IF(J1661="LUNA_CCT",VLOOKUP('Reported Performance Table'!D1661,'Master List'!$B$45:$E$143,4,FALSE),"Reported_BUG"))</f>
        <v/>
      </c>
      <c r="L1661" t="str">
        <f>IF('Reported Performance Table'!D1661="","",IF(AND('Reported Performance Table'!$E1661="Yes",OR('Reported Performance Table'!$D1661='Master List'!$B$45,'Reported Performance Table'!$D1661='Master List'!$B$46,'Reported Performance Table'!$D1661='Master List'!$B$47,'Reported Performance Table'!$D1661='Master List'!$B$49,'Reported Performance Table'!$D1661='Master List'!$B$51,'Reported Performance Table'!$D1661='Master List'!$B$115,'Reported Performance Table'!$D1661='Master List'!$B$118,'Reported Performance Table'!$D1661='Master List'!$B$142)),"LUNA_Dimming","Dimming_Capability_and_Range"))</f>
        <v/>
      </c>
    </row>
    <row r="1662" spans="1:12" x14ac:dyDescent="0.25">
      <c r="A1662" s="54">
        <v>1669</v>
      </c>
      <c r="B1662" s="55"/>
      <c r="D1662" s="21" t="e">
        <f>VLOOKUP('Reported Performance Table'!C1662,'Master List'!$B$22:$C$41,2,FALSE)</f>
        <v>#N/A</v>
      </c>
      <c r="E1662" t="e">
        <f>VLOOKUP('Reported Performance Table'!D1662,'Master List'!$B$45:$C$143,2,FALSE)</f>
        <v>#N/A</v>
      </c>
      <c r="F1662" t="e">
        <f>VLOOKUP('Reported Performance Table'!C1662,'Master List'!$B$22:$D$42,3,FALSE)</f>
        <v>#N/A</v>
      </c>
      <c r="G1662" s="100" t="e">
        <f>VLOOKUP('Reported Performance Table'!B1662,'Master List'!$B$11:$D$19,3,FALSE)</f>
        <v>#N/A</v>
      </c>
      <c r="H1662" t="e">
        <f t="shared" si="25"/>
        <v>#N/A</v>
      </c>
      <c r="I1662" t="e">
        <f>IF(VLOOKUP('Reported Performance Table'!D1662,'Master List'!$B$45:$D$143,3,FALSE)="","No",VLOOKUP('Reported Performance Table'!D1662,'Master List'!$B$45:$D$143,3,FALSE))</f>
        <v>#N/A</v>
      </c>
      <c r="J1662" s="178" t="str">
        <f>IF('Reported Performance Table'!D1662="","",
  IF('Reported Performance Table'!E1662="Yes",
   IF('Reported Performance Table'!F1662="Premium","Premium_LUNA_CCT","LUNA_CCT"),
   IF('Reported Performance Table'!B1662="Outdoor Luminaires",
    IF(OR('Reported Performance Table'!D1662="Fuel Pump Canopy Luminaires",'Reported Performance Table'!D1662="Sports Lighting"),
     IF('Reported Performance Table'!F1662="Premium","Premium_Sports_and_Fuel_Pump_CCT", "Sports_and_Fuel_Pump_CCT"),
     IF('Reported Performance Table'!F1662="Premium","Premium_Outdoor_CCT","Outdoor_CCT")),
    IF('Reported Performance Table'!F1662="Premium","Premium_CCT","Reported_CCT"))))</f>
        <v/>
      </c>
      <c r="K1662" t="str">
        <f>IF('Reported Performance Table'!D1662="","",IF(J1662="LUNA_CCT",VLOOKUP('Reported Performance Table'!D1662,'Master List'!$B$45:$E$143,4,FALSE),"Reported_BUG"))</f>
        <v/>
      </c>
      <c r="L1662" t="str">
        <f>IF('Reported Performance Table'!D1662="","",IF(AND('Reported Performance Table'!$E1662="Yes",OR('Reported Performance Table'!$D1662='Master List'!$B$45,'Reported Performance Table'!$D1662='Master List'!$B$46,'Reported Performance Table'!$D1662='Master List'!$B$47,'Reported Performance Table'!$D1662='Master List'!$B$49,'Reported Performance Table'!$D1662='Master List'!$B$51,'Reported Performance Table'!$D1662='Master List'!$B$115,'Reported Performance Table'!$D1662='Master List'!$B$118,'Reported Performance Table'!$D1662='Master List'!$B$142)),"LUNA_Dimming","Dimming_Capability_and_Range"))</f>
        <v/>
      </c>
    </row>
    <row r="1663" spans="1:12" x14ac:dyDescent="0.25">
      <c r="A1663" s="54">
        <v>1670</v>
      </c>
      <c r="B1663" s="55"/>
      <c r="D1663" s="21" t="e">
        <f>VLOOKUP('Reported Performance Table'!C1663,'Master List'!$B$22:$C$41,2,FALSE)</f>
        <v>#N/A</v>
      </c>
      <c r="E1663" t="e">
        <f>VLOOKUP('Reported Performance Table'!D1663,'Master List'!$B$45:$C$143,2,FALSE)</f>
        <v>#N/A</v>
      </c>
      <c r="F1663" t="e">
        <f>VLOOKUP('Reported Performance Table'!C1663,'Master List'!$B$22:$D$42,3,FALSE)</f>
        <v>#N/A</v>
      </c>
      <c r="G1663" s="100" t="e">
        <f>VLOOKUP('Reported Performance Table'!B1663,'Master List'!$B$11:$D$19,3,FALSE)</f>
        <v>#N/A</v>
      </c>
      <c r="H1663" t="e">
        <f t="shared" si="25"/>
        <v>#N/A</v>
      </c>
      <c r="I1663" t="e">
        <f>IF(VLOOKUP('Reported Performance Table'!D1663,'Master List'!$B$45:$D$143,3,FALSE)="","No",VLOOKUP('Reported Performance Table'!D1663,'Master List'!$B$45:$D$143,3,FALSE))</f>
        <v>#N/A</v>
      </c>
      <c r="J1663" s="178" t="str">
        <f>IF('Reported Performance Table'!D1663="","",
  IF('Reported Performance Table'!E1663="Yes",
   IF('Reported Performance Table'!F1663="Premium","Premium_LUNA_CCT","LUNA_CCT"),
   IF('Reported Performance Table'!B1663="Outdoor Luminaires",
    IF(OR('Reported Performance Table'!D1663="Fuel Pump Canopy Luminaires",'Reported Performance Table'!D1663="Sports Lighting"),
     IF('Reported Performance Table'!F1663="Premium","Premium_Sports_and_Fuel_Pump_CCT", "Sports_and_Fuel_Pump_CCT"),
     IF('Reported Performance Table'!F1663="Premium","Premium_Outdoor_CCT","Outdoor_CCT")),
    IF('Reported Performance Table'!F1663="Premium","Premium_CCT","Reported_CCT"))))</f>
        <v/>
      </c>
      <c r="K1663" t="str">
        <f>IF('Reported Performance Table'!D1663="","",IF(J1663="LUNA_CCT",VLOOKUP('Reported Performance Table'!D1663,'Master List'!$B$45:$E$143,4,FALSE),"Reported_BUG"))</f>
        <v/>
      </c>
      <c r="L1663" t="str">
        <f>IF('Reported Performance Table'!D1663="","",IF(AND('Reported Performance Table'!$E1663="Yes",OR('Reported Performance Table'!$D1663='Master List'!$B$45,'Reported Performance Table'!$D1663='Master List'!$B$46,'Reported Performance Table'!$D1663='Master List'!$B$47,'Reported Performance Table'!$D1663='Master List'!$B$49,'Reported Performance Table'!$D1663='Master List'!$B$51,'Reported Performance Table'!$D1663='Master List'!$B$115,'Reported Performance Table'!$D1663='Master List'!$B$118,'Reported Performance Table'!$D1663='Master List'!$B$142)),"LUNA_Dimming","Dimming_Capability_and_Range"))</f>
        <v/>
      </c>
    </row>
    <row r="1664" spans="1:12" x14ac:dyDescent="0.25">
      <c r="A1664" s="54">
        <v>1671</v>
      </c>
      <c r="B1664" s="55"/>
      <c r="D1664" s="21" t="e">
        <f>VLOOKUP('Reported Performance Table'!C1664,'Master List'!$B$22:$C$41,2,FALSE)</f>
        <v>#N/A</v>
      </c>
      <c r="E1664" t="e">
        <f>VLOOKUP('Reported Performance Table'!D1664,'Master List'!$B$45:$C$143,2,FALSE)</f>
        <v>#N/A</v>
      </c>
      <c r="F1664" t="e">
        <f>VLOOKUP('Reported Performance Table'!C1664,'Master List'!$B$22:$D$42,3,FALSE)</f>
        <v>#N/A</v>
      </c>
      <c r="G1664" s="100" t="e">
        <f>VLOOKUP('Reported Performance Table'!B1664,'Master List'!$B$11:$D$19,3,FALSE)</f>
        <v>#N/A</v>
      </c>
      <c r="H1664" t="e">
        <f t="shared" si="25"/>
        <v>#N/A</v>
      </c>
      <c r="I1664" t="e">
        <f>IF(VLOOKUP('Reported Performance Table'!D1664,'Master List'!$B$45:$D$143,3,FALSE)="","No",VLOOKUP('Reported Performance Table'!D1664,'Master List'!$B$45:$D$143,3,FALSE))</f>
        <v>#N/A</v>
      </c>
      <c r="J1664" s="178" t="str">
        <f>IF('Reported Performance Table'!D1664="","",
  IF('Reported Performance Table'!E1664="Yes",
   IF('Reported Performance Table'!F1664="Premium","Premium_LUNA_CCT","LUNA_CCT"),
   IF('Reported Performance Table'!B1664="Outdoor Luminaires",
    IF(OR('Reported Performance Table'!D1664="Fuel Pump Canopy Luminaires",'Reported Performance Table'!D1664="Sports Lighting"),
     IF('Reported Performance Table'!F1664="Premium","Premium_Sports_and_Fuel_Pump_CCT", "Sports_and_Fuel_Pump_CCT"),
     IF('Reported Performance Table'!F1664="Premium","Premium_Outdoor_CCT","Outdoor_CCT")),
    IF('Reported Performance Table'!F1664="Premium","Premium_CCT","Reported_CCT"))))</f>
        <v/>
      </c>
      <c r="K1664" t="str">
        <f>IF('Reported Performance Table'!D1664="","",IF(J1664="LUNA_CCT",VLOOKUP('Reported Performance Table'!D1664,'Master List'!$B$45:$E$143,4,FALSE),"Reported_BUG"))</f>
        <v/>
      </c>
      <c r="L1664" t="str">
        <f>IF('Reported Performance Table'!D1664="","",IF(AND('Reported Performance Table'!$E1664="Yes",OR('Reported Performance Table'!$D1664='Master List'!$B$45,'Reported Performance Table'!$D1664='Master List'!$B$46,'Reported Performance Table'!$D1664='Master List'!$B$47,'Reported Performance Table'!$D1664='Master List'!$B$49,'Reported Performance Table'!$D1664='Master List'!$B$51,'Reported Performance Table'!$D1664='Master List'!$B$115,'Reported Performance Table'!$D1664='Master List'!$B$118,'Reported Performance Table'!$D1664='Master List'!$B$142)),"LUNA_Dimming","Dimming_Capability_and_Range"))</f>
        <v/>
      </c>
    </row>
    <row r="1665" spans="1:12" x14ac:dyDescent="0.25">
      <c r="A1665" s="54">
        <v>1672</v>
      </c>
      <c r="B1665" s="55"/>
      <c r="D1665" s="21" t="e">
        <f>VLOOKUP('Reported Performance Table'!C1665,'Master List'!$B$22:$C$41,2,FALSE)</f>
        <v>#N/A</v>
      </c>
      <c r="E1665" t="e">
        <f>VLOOKUP('Reported Performance Table'!D1665,'Master List'!$B$45:$C$143,2,FALSE)</f>
        <v>#N/A</v>
      </c>
      <c r="F1665" t="e">
        <f>VLOOKUP('Reported Performance Table'!C1665,'Master List'!$B$22:$D$42,3,FALSE)</f>
        <v>#N/A</v>
      </c>
      <c r="G1665" s="100" t="e">
        <f>VLOOKUP('Reported Performance Table'!B1665,'Master List'!$B$11:$D$19,3,FALSE)</f>
        <v>#N/A</v>
      </c>
      <c r="H1665" t="e">
        <f t="shared" si="25"/>
        <v>#N/A</v>
      </c>
      <c r="I1665" t="e">
        <f>IF(VLOOKUP('Reported Performance Table'!D1665,'Master List'!$B$45:$D$143,3,FALSE)="","No",VLOOKUP('Reported Performance Table'!D1665,'Master List'!$B$45:$D$143,3,FALSE))</f>
        <v>#N/A</v>
      </c>
      <c r="J1665" s="178" t="str">
        <f>IF('Reported Performance Table'!D1665="","",
  IF('Reported Performance Table'!E1665="Yes",
   IF('Reported Performance Table'!F1665="Premium","Premium_LUNA_CCT","LUNA_CCT"),
   IF('Reported Performance Table'!B1665="Outdoor Luminaires",
    IF(OR('Reported Performance Table'!D1665="Fuel Pump Canopy Luminaires",'Reported Performance Table'!D1665="Sports Lighting"),
     IF('Reported Performance Table'!F1665="Premium","Premium_Sports_and_Fuel_Pump_CCT", "Sports_and_Fuel_Pump_CCT"),
     IF('Reported Performance Table'!F1665="Premium","Premium_Outdoor_CCT","Outdoor_CCT")),
    IF('Reported Performance Table'!F1665="Premium","Premium_CCT","Reported_CCT"))))</f>
        <v/>
      </c>
      <c r="K1665" t="str">
        <f>IF('Reported Performance Table'!D1665="","",IF(J1665="LUNA_CCT",VLOOKUP('Reported Performance Table'!D1665,'Master List'!$B$45:$E$143,4,FALSE),"Reported_BUG"))</f>
        <v/>
      </c>
      <c r="L1665" t="str">
        <f>IF('Reported Performance Table'!D1665="","",IF(AND('Reported Performance Table'!$E1665="Yes",OR('Reported Performance Table'!$D1665='Master List'!$B$45,'Reported Performance Table'!$D1665='Master List'!$B$46,'Reported Performance Table'!$D1665='Master List'!$B$47,'Reported Performance Table'!$D1665='Master List'!$B$49,'Reported Performance Table'!$D1665='Master List'!$B$51,'Reported Performance Table'!$D1665='Master List'!$B$115,'Reported Performance Table'!$D1665='Master List'!$B$118,'Reported Performance Table'!$D1665='Master List'!$B$142)),"LUNA_Dimming","Dimming_Capability_and_Range"))</f>
        <v/>
      </c>
    </row>
    <row r="1666" spans="1:12" x14ac:dyDescent="0.25">
      <c r="A1666" s="54">
        <v>1673</v>
      </c>
      <c r="B1666" s="55"/>
      <c r="D1666" s="21" t="e">
        <f>VLOOKUP('Reported Performance Table'!C1666,'Master List'!$B$22:$C$41,2,FALSE)</f>
        <v>#N/A</v>
      </c>
      <c r="E1666" t="e">
        <f>VLOOKUP('Reported Performance Table'!D1666,'Master List'!$B$45:$C$143,2,FALSE)</f>
        <v>#N/A</v>
      </c>
      <c r="F1666" t="e">
        <f>VLOOKUP('Reported Performance Table'!C1666,'Master List'!$B$22:$D$42,3,FALSE)</f>
        <v>#N/A</v>
      </c>
      <c r="G1666" s="100" t="e">
        <f>VLOOKUP('Reported Performance Table'!B1666,'Master List'!$B$11:$D$19,3,FALSE)</f>
        <v>#N/A</v>
      </c>
      <c r="H1666" t="e">
        <f t="shared" si="25"/>
        <v>#N/A</v>
      </c>
      <c r="I1666" t="e">
        <f>IF(VLOOKUP('Reported Performance Table'!D1666,'Master List'!$B$45:$D$143,3,FALSE)="","No",VLOOKUP('Reported Performance Table'!D1666,'Master List'!$B$45:$D$143,3,FALSE))</f>
        <v>#N/A</v>
      </c>
      <c r="J1666" s="178" t="str">
        <f>IF('Reported Performance Table'!D1666="","",
  IF('Reported Performance Table'!E1666="Yes",
   IF('Reported Performance Table'!F1666="Premium","Premium_LUNA_CCT","LUNA_CCT"),
   IF('Reported Performance Table'!B1666="Outdoor Luminaires",
    IF(OR('Reported Performance Table'!D1666="Fuel Pump Canopy Luminaires",'Reported Performance Table'!D1666="Sports Lighting"),
     IF('Reported Performance Table'!F1666="Premium","Premium_Sports_and_Fuel_Pump_CCT", "Sports_and_Fuel_Pump_CCT"),
     IF('Reported Performance Table'!F1666="Premium","Premium_Outdoor_CCT","Outdoor_CCT")),
    IF('Reported Performance Table'!F1666="Premium","Premium_CCT","Reported_CCT"))))</f>
        <v/>
      </c>
      <c r="K1666" t="str">
        <f>IF('Reported Performance Table'!D1666="","",IF(J1666="LUNA_CCT",VLOOKUP('Reported Performance Table'!D1666,'Master List'!$B$45:$E$143,4,FALSE),"Reported_BUG"))</f>
        <v/>
      </c>
      <c r="L1666" t="str">
        <f>IF('Reported Performance Table'!D1666="","",IF(AND('Reported Performance Table'!$E1666="Yes",OR('Reported Performance Table'!$D1666='Master List'!$B$45,'Reported Performance Table'!$D1666='Master List'!$B$46,'Reported Performance Table'!$D1666='Master List'!$B$47,'Reported Performance Table'!$D1666='Master List'!$B$49,'Reported Performance Table'!$D1666='Master List'!$B$51,'Reported Performance Table'!$D1666='Master List'!$B$115,'Reported Performance Table'!$D1666='Master List'!$B$118,'Reported Performance Table'!$D1666='Master List'!$B$142)),"LUNA_Dimming","Dimming_Capability_and_Range"))</f>
        <v/>
      </c>
    </row>
    <row r="1667" spans="1:12" x14ac:dyDescent="0.25">
      <c r="A1667" s="54">
        <v>1674</v>
      </c>
      <c r="B1667" s="55"/>
      <c r="D1667" s="21" t="e">
        <f>VLOOKUP('Reported Performance Table'!C1667,'Master List'!$B$22:$C$41,2,FALSE)</f>
        <v>#N/A</v>
      </c>
      <c r="E1667" t="e">
        <f>VLOOKUP('Reported Performance Table'!D1667,'Master List'!$B$45:$C$143,2,FALSE)</f>
        <v>#N/A</v>
      </c>
      <c r="F1667" t="e">
        <f>VLOOKUP('Reported Performance Table'!C1667,'Master List'!$B$22:$D$42,3,FALSE)</f>
        <v>#N/A</v>
      </c>
      <c r="G1667" s="100" t="e">
        <f>VLOOKUP('Reported Performance Table'!B1667,'Master List'!$B$11:$D$19,3,FALSE)</f>
        <v>#N/A</v>
      </c>
      <c r="H1667" t="e">
        <f t="shared" si="25"/>
        <v>#N/A</v>
      </c>
      <c r="I1667" t="e">
        <f>IF(VLOOKUP('Reported Performance Table'!D1667,'Master List'!$B$45:$D$143,3,FALSE)="","No",VLOOKUP('Reported Performance Table'!D1667,'Master List'!$B$45:$D$143,3,FALSE))</f>
        <v>#N/A</v>
      </c>
      <c r="J1667" s="178" t="str">
        <f>IF('Reported Performance Table'!D1667="","",
  IF('Reported Performance Table'!E1667="Yes",
   IF('Reported Performance Table'!F1667="Premium","Premium_LUNA_CCT","LUNA_CCT"),
   IF('Reported Performance Table'!B1667="Outdoor Luminaires",
    IF(OR('Reported Performance Table'!D1667="Fuel Pump Canopy Luminaires",'Reported Performance Table'!D1667="Sports Lighting"),
     IF('Reported Performance Table'!F1667="Premium","Premium_Sports_and_Fuel_Pump_CCT", "Sports_and_Fuel_Pump_CCT"),
     IF('Reported Performance Table'!F1667="Premium","Premium_Outdoor_CCT","Outdoor_CCT")),
    IF('Reported Performance Table'!F1667="Premium","Premium_CCT","Reported_CCT"))))</f>
        <v/>
      </c>
      <c r="K1667" t="str">
        <f>IF('Reported Performance Table'!D1667="","",IF(J1667="LUNA_CCT",VLOOKUP('Reported Performance Table'!D1667,'Master List'!$B$45:$E$143,4,FALSE),"Reported_BUG"))</f>
        <v/>
      </c>
      <c r="L1667" t="str">
        <f>IF('Reported Performance Table'!D1667="","",IF(AND('Reported Performance Table'!$E1667="Yes",OR('Reported Performance Table'!$D1667='Master List'!$B$45,'Reported Performance Table'!$D1667='Master List'!$B$46,'Reported Performance Table'!$D1667='Master List'!$B$47,'Reported Performance Table'!$D1667='Master List'!$B$49,'Reported Performance Table'!$D1667='Master List'!$B$51,'Reported Performance Table'!$D1667='Master List'!$B$115,'Reported Performance Table'!$D1667='Master List'!$B$118,'Reported Performance Table'!$D1667='Master List'!$B$142)),"LUNA_Dimming","Dimming_Capability_and_Range"))</f>
        <v/>
      </c>
    </row>
    <row r="1668" spans="1:12" x14ac:dyDescent="0.25">
      <c r="A1668" s="54">
        <v>1675</v>
      </c>
      <c r="B1668" s="55"/>
      <c r="D1668" s="21" t="e">
        <f>VLOOKUP('Reported Performance Table'!C1668,'Master List'!$B$22:$C$41,2,FALSE)</f>
        <v>#N/A</v>
      </c>
      <c r="E1668" t="e">
        <f>VLOOKUP('Reported Performance Table'!D1668,'Master List'!$B$45:$C$143,2,FALSE)</f>
        <v>#N/A</v>
      </c>
      <c r="F1668" t="e">
        <f>VLOOKUP('Reported Performance Table'!C1668,'Master List'!$B$22:$D$42,3,FALSE)</f>
        <v>#N/A</v>
      </c>
      <c r="G1668" s="100" t="e">
        <f>VLOOKUP('Reported Performance Table'!B1668,'Master List'!$B$11:$D$19,3,FALSE)</f>
        <v>#N/A</v>
      </c>
      <c r="H1668" t="e">
        <f t="shared" si="25"/>
        <v>#N/A</v>
      </c>
      <c r="I1668" t="e">
        <f>IF(VLOOKUP('Reported Performance Table'!D1668,'Master List'!$B$45:$D$143,3,FALSE)="","No",VLOOKUP('Reported Performance Table'!D1668,'Master List'!$B$45:$D$143,3,FALSE))</f>
        <v>#N/A</v>
      </c>
      <c r="J1668" s="178" t="str">
        <f>IF('Reported Performance Table'!D1668="","",
  IF('Reported Performance Table'!E1668="Yes",
   IF('Reported Performance Table'!F1668="Premium","Premium_LUNA_CCT","LUNA_CCT"),
   IF('Reported Performance Table'!B1668="Outdoor Luminaires",
    IF(OR('Reported Performance Table'!D1668="Fuel Pump Canopy Luminaires",'Reported Performance Table'!D1668="Sports Lighting"),
     IF('Reported Performance Table'!F1668="Premium","Premium_Sports_and_Fuel_Pump_CCT", "Sports_and_Fuel_Pump_CCT"),
     IF('Reported Performance Table'!F1668="Premium","Premium_Outdoor_CCT","Outdoor_CCT")),
    IF('Reported Performance Table'!F1668="Premium","Premium_CCT","Reported_CCT"))))</f>
        <v/>
      </c>
      <c r="K1668" t="str">
        <f>IF('Reported Performance Table'!D1668="","",IF(J1668="LUNA_CCT",VLOOKUP('Reported Performance Table'!D1668,'Master List'!$B$45:$E$143,4,FALSE),"Reported_BUG"))</f>
        <v/>
      </c>
      <c r="L1668" t="str">
        <f>IF('Reported Performance Table'!D1668="","",IF(AND('Reported Performance Table'!$E1668="Yes",OR('Reported Performance Table'!$D1668='Master List'!$B$45,'Reported Performance Table'!$D1668='Master List'!$B$46,'Reported Performance Table'!$D1668='Master List'!$B$47,'Reported Performance Table'!$D1668='Master List'!$B$49,'Reported Performance Table'!$D1668='Master List'!$B$51,'Reported Performance Table'!$D1668='Master List'!$B$115,'Reported Performance Table'!$D1668='Master List'!$B$118,'Reported Performance Table'!$D1668='Master List'!$B$142)),"LUNA_Dimming","Dimming_Capability_and_Range"))</f>
        <v/>
      </c>
    </row>
    <row r="1669" spans="1:12" x14ac:dyDescent="0.25">
      <c r="A1669" s="54">
        <v>1676</v>
      </c>
      <c r="B1669" s="55"/>
      <c r="D1669" s="21" t="e">
        <f>VLOOKUP('Reported Performance Table'!C1669,'Master List'!$B$22:$C$41,2,FALSE)</f>
        <v>#N/A</v>
      </c>
      <c r="E1669" t="e">
        <f>VLOOKUP('Reported Performance Table'!D1669,'Master List'!$B$45:$C$143,2,FALSE)</f>
        <v>#N/A</v>
      </c>
      <c r="F1669" t="e">
        <f>VLOOKUP('Reported Performance Table'!C1669,'Master List'!$B$22:$D$42,3,FALSE)</f>
        <v>#N/A</v>
      </c>
      <c r="G1669" s="100" t="e">
        <f>VLOOKUP('Reported Performance Table'!B1669,'Master List'!$B$11:$D$19,3,FALSE)</f>
        <v>#N/A</v>
      </c>
      <c r="H1669" t="e">
        <f t="shared" si="25"/>
        <v>#N/A</v>
      </c>
      <c r="I1669" t="e">
        <f>IF(VLOOKUP('Reported Performance Table'!D1669,'Master List'!$B$45:$D$143,3,FALSE)="","No",VLOOKUP('Reported Performance Table'!D1669,'Master List'!$B$45:$D$143,3,FALSE))</f>
        <v>#N/A</v>
      </c>
      <c r="J1669" s="178" t="str">
        <f>IF('Reported Performance Table'!D1669="","",
  IF('Reported Performance Table'!E1669="Yes",
   IF('Reported Performance Table'!F1669="Premium","Premium_LUNA_CCT","LUNA_CCT"),
   IF('Reported Performance Table'!B1669="Outdoor Luminaires",
    IF(OR('Reported Performance Table'!D1669="Fuel Pump Canopy Luminaires",'Reported Performance Table'!D1669="Sports Lighting"),
     IF('Reported Performance Table'!F1669="Premium","Premium_Sports_and_Fuel_Pump_CCT", "Sports_and_Fuel_Pump_CCT"),
     IF('Reported Performance Table'!F1669="Premium","Premium_Outdoor_CCT","Outdoor_CCT")),
    IF('Reported Performance Table'!F1669="Premium","Premium_CCT","Reported_CCT"))))</f>
        <v/>
      </c>
      <c r="K1669" t="str">
        <f>IF('Reported Performance Table'!D1669="","",IF(J1669="LUNA_CCT",VLOOKUP('Reported Performance Table'!D1669,'Master List'!$B$45:$E$143,4,FALSE),"Reported_BUG"))</f>
        <v/>
      </c>
      <c r="L1669" t="str">
        <f>IF('Reported Performance Table'!D1669="","",IF(AND('Reported Performance Table'!$E1669="Yes",OR('Reported Performance Table'!$D1669='Master List'!$B$45,'Reported Performance Table'!$D1669='Master List'!$B$46,'Reported Performance Table'!$D1669='Master List'!$B$47,'Reported Performance Table'!$D1669='Master List'!$B$49,'Reported Performance Table'!$D1669='Master List'!$B$51,'Reported Performance Table'!$D1669='Master List'!$B$115,'Reported Performance Table'!$D1669='Master List'!$B$118,'Reported Performance Table'!$D1669='Master List'!$B$142)),"LUNA_Dimming","Dimming_Capability_and_Range"))</f>
        <v/>
      </c>
    </row>
    <row r="1670" spans="1:12" x14ac:dyDescent="0.25">
      <c r="A1670" s="54">
        <v>1677</v>
      </c>
      <c r="B1670" s="55"/>
      <c r="D1670" s="21" t="e">
        <f>VLOOKUP('Reported Performance Table'!C1670,'Master List'!$B$22:$C$41,2,FALSE)</f>
        <v>#N/A</v>
      </c>
      <c r="E1670" t="e">
        <f>VLOOKUP('Reported Performance Table'!D1670,'Master List'!$B$45:$C$143,2,FALSE)</f>
        <v>#N/A</v>
      </c>
      <c r="F1670" t="e">
        <f>VLOOKUP('Reported Performance Table'!C1670,'Master List'!$B$22:$D$42,3,FALSE)</f>
        <v>#N/A</v>
      </c>
      <c r="G1670" s="100" t="e">
        <f>VLOOKUP('Reported Performance Table'!B1670,'Master List'!$B$11:$D$19,3,FALSE)</f>
        <v>#N/A</v>
      </c>
      <c r="H1670" t="e">
        <f t="shared" si="25"/>
        <v>#N/A</v>
      </c>
      <c r="I1670" t="e">
        <f>IF(VLOOKUP('Reported Performance Table'!D1670,'Master List'!$B$45:$D$143,3,FALSE)="","No",VLOOKUP('Reported Performance Table'!D1670,'Master List'!$B$45:$D$143,3,FALSE))</f>
        <v>#N/A</v>
      </c>
      <c r="J1670" s="178" t="str">
        <f>IF('Reported Performance Table'!D1670="","",
  IF('Reported Performance Table'!E1670="Yes",
   IF('Reported Performance Table'!F1670="Premium","Premium_LUNA_CCT","LUNA_CCT"),
   IF('Reported Performance Table'!B1670="Outdoor Luminaires",
    IF(OR('Reported Performance Table'!D1670="Fuel Pump Canopy Luminaires",'Reported Performance Table'!D1670="Sports Lighting"),
     IF('Reported Performance Table'!F1670="Premium","Premium_Sports_and_Fuel_Pump_CCT", "Sports_and_Fuel_Pump_CCT"),
     IF('Reported Performance Table'!F1670="Premium","Premium_Outdoor_CCT","Outdoor_CCT")),
    IF('Reported Performance Table'!F1670="Premium","Premium_CCT","Reported_CCT"))))</f>
        <v/>
      </c>
      <c r="K1670" t="str">
        <f>IF('Reported Performance Table'!D1670="","",IF(J1670="LUNA_CCT",VLOOKUP('Reported Performance Table'!D1670,'Master List'!$B$45:$E$143,4,FALSE),"Reported_BUG"))</f>
        <v/>
      </c>
      <c r="L1670" t="str">
        <f>IF('Reported Performance Table'!D1670="","",IF(AND('Reported Performance Table'!$E1670="Yes",OR('Reported Performance Table'!$D1670='Master List'!$B$45,'Reported Performance Table'!$D1670='Master List'!$B$46,'Reported Performance Table'!$D1670='Master List'!$B$47,'Reported Performance Table'!$D1670='Master List'!$B$49,'Reported Performance Table'!$D1670='Master List'!$B$51,'Reported Performance Table'!$D1670='Master List'!$B$115,'Reported Performance Table'!$D1670='Master List'!$B$118,'Reported Performance Table'!$D1670='Master List'!$B$142)),"LUNA_Dimming","Dimming_Capability_and_Range"))</f>
        <v/>
      </c>
    </row>
    <row r="1671" spans="1:12" x14ac:dyDescent="0.25">
      <c r="A1671" s="54">
        <v>1678</v>
      </c>
      <c r="B1671" s="55"/>
      <c r="D1671" s="21" t="e">
        <f>VLOOKUP('Reported Performance Table'!C1671,'Master List'!$B$22:$C$41,2,FALSE)</f>
        <v>#N/A</v>
      </c>
      <c r="E1671" t="e">
        <f>VLOOKUP('Reported Performance Table'!D1671,'Master List'!$B$45:$C$143,2,FALSE)</f>
        <v>#N/A</v>
      </c>
      <c r="F1671" t="e">
        <f>VLOOKUP('Reported Performance Table'!C1671,'Master List'!$B$22:$D$42,3,FALSE)</f>
        <v>#N/A</v>
      </c>
      <c r="G1671" s="100" t="e">
        <f>VLOOKUP('Reported Performance Table'!B1671,'Master List'!$B$11:$D$19,3,FALSE)</f>
        <v>#N/A</v>
      </c>
      <c r="H1671" t="e">
        <f t="shared" si="25"/>
        <v>#N/A</v>
      </c>
      <c r="I1671" t="e">
        <f>IF(VLOOKUP('Reported Performance Table'!D1671,'Master List'!$B$45:$D$143,3,FALSE)="","No",VLOOKUP('Reported Performance Table'!D1671,'Master List'!$B$45:$D$143,3,FALSE))</f>
        <v>#N/A</v>
      </c>
      <c r="J1671" s="178" t="str">
        <f>IF('Reported Performance Table'!D1671="","",
  IF('Reported Performance Table'!E1671="Yes",
   IF('Reported Performance Table'!F1671="Premium","Premium_LUNA_CCT","LUNA_CCT"),
   IF('Reported Performance Table'!B1671="Outdoor Luminaires",
    IF(OR('Reported Performance Table'!D1671="Fuel Pump Canopy Luminaires",'Reported Performance Table'!D1671="Sports Lighting"),
     IF('Reported Performance Table'!F1671="Premium","Premium_Sports_and_Fuel_Pump_CCT", "Sports_and_Fuel_Pump_CCT"),
     IF('Reported Performance Table'!F1671="Premium","Premium_Outdoor_CCT","Outdoor_CCT")),
    IF('Reported Performance Table'!F1671="Premium","Premium_CCT","Reported_CCT"))))</f>
        <v/>
      </c>
      <c r="K1671" t="str">
        <f>IF('Reported Performance Table'!D1671="","",IF(J1671="LUNA_CCT",VLOOKUP('Reported Performance Table'!D1671,'Master List'!$B$45:$E$143,4,FALSE),"Reported_BUG"))</f>
        <v/>
      </c>
      <c r="L1671" t="str">
        <f>IF('Reported Performance Table'!D1671="","",IF(AND('Reported Performance Table'!$E1671="Yes",OR('Reported Performance Table'!$D1671='Master List'!$B$45,'Reported Performance Table'!$D1671='Master List'!$B$46,'Reported Performance Table'!$D1671='Master List'!$B$47,'Reported Performance Table'!$D1671='Master List'!$B$49,'Reported Performance Table'!$D1671='Master List'!$B$51,'Reported Performance Table'!$D1671='Master List'!$B$115,'Reported Performance Table'!$D1671='Master List'!$B$118,'Reported Performance Table'!$D1671='Master List'!$B$142)),"LUNA_Dimming","Dimming_Capability_and_Range"))</f>
        <v/>
      </c>
    </row>
    <row r="1672" spans="1:12" x14ac:dyDescent="0.25">
      <c r="A1672" s="54">
        <v>1679</v>
      </c>
      <c r="B1672" s="55"/>
      <c r="D1672" s="21" t="e">
        <f>VLOOKUP('Reported Performance Table'!C1672,'Master List'!$B$22:$C$41,2,FALSE)</f>
        <v>#N/A</v>
      </c>
      <c r="E1672" t="e">
        <f>VLOOKUP('Reported Performance Table'!D1672,'Master List'!$B$45:$C$143,2,FALSE)</f>
        <v>#N/A</v>
      </c>
      <c r="F1672" t="e">
        <f>VLOOKUP('Reported Performance Table'!C1672,'Master List'!$B$22:$D$42,3,FALSE)</f>
        <v>#N/A</v>
      </c>
      <c r="G1672" s="100" t="e">
        <f>VLOOKUP('Reported Performance Table'!B1672,'Master List'!$B$11:$D$19,3,FALSE)</f>
        <v>#N/A</v>
      </c>
      <c r="H1672" t="e">
        <f t="shared" si="25"/>
        <v>#N/A</v>
      </c>
      <c r="I1672" t="e">
        <f>IF(VLOOKUP('Reported Performance Table'!D1672,'Master List'!$B$45:$D$143,3,FALSE)="","No",VLOOKUP('Reported Performance Table'!D1672,'Master List'!$B$45:$D$143,3,FALSE))</f>
        <v>#N/A</v>
      </c>
      <c r="J1672" s="178" t="str">
        <f>IF('Reported Performance Table'!D1672="","",
  IF('Reported Performance Table'!E1672="Yes",
   IF('Reported Performance Table'!F1672="Premium","Premium_LUNA_CCT","LUNA_CCT"),
   IF('Reported Performance Table'!B1672="Outdoor Luminaires",
    IF(OR('Reported Performance Table'!D1672="Fuel Pump Canopy Luminaires",'Reported Performance Table'!D1672="Sports Lighting"),
     IF('Reported Performance Table'!F1672="Premium","Premium_Sports_and_Fuel_Pump_CCT", "Sports_and_Fuel_Pump_CCT"),
     IF('Reported Performance Table'!F1672="Premium","Premium_Outdoor_CCT","Outdoor_CCT")),
    IF('Reported Performance Table'!F1672="Premium","Premium_CCT","Reported_CCT"))))</f>
        <v/>
      </c>
      <c r="K1672" t="str">
        <f>IF('Reported Performance Table'!D1672="","",IF(J1672="LUNA_CCT",VLOOKUP('Reported Performance Table'!D1672,'Master List'!$B$45:$E$143,4,FALSE),"Reported_BUG"))</f>
        <v/>
      </c>
      <c r="L1672" t="str">
        <f>IF('Reported Performance Table'!D1672="","",IF(AND('Reported Performance Table'!$E1672="Yes",OR('Reported Performance Table'!$D1672='Master List'!$B$45,'Reported Performance Table'!$D1672='Master List'!$B$46,'Reported Performance Table'!$D1672='Master List'!$B$47,'Reported Performance Table'!$D1672='Master List'!$B$49,'Reported Performance Table'!$D1672='Master List'!$B$51,'Reported Performance Table'!$D1672='Master List'!$B$115,'Reported Performance Table'!$D1672='Master List'!$B$118,'Reported Performance Table'!$D1672='Master List'!$B$142)),"LUNA_Dimming","Dimming_Capability_and_Range"))</f>
        <v/>
      </c>
    </row>
    <row r="1673" spans="1:12" x14ac:dyDescent="0.25">
      <c r="A1673" s="54">
        <v>1680</v>
      </c>
      <c r="B1673" s="55"/>
      <c r="D1673" s="21" t="e">
        <f>VLOOKUP('Reported Performance Table'!C1673,'Master List'!$B$22:$C$41,2,FALSE)</f>
        <v>#N/A</v>
      </c>
      <c r="E1673" t="e">
        <f>VLOOKUP('Reported Performance Table'!D1673,'Master List'!$B$45:$C$143,2,FALSE)</f>
        <v>#N/A</v>
      </c>
      <c r="F1673" t="e">
        <f>VLOOKUP('Reported Performance Table'!C1673,'Master List'!$B$22:$D$42,3,FALSE)</f>
        <v>#N/A</v>
      </c>
      <c r="G1673" s="100" t="e">
        <f>VLOOKUP('Reported Performance Table'!B1673,'Master List'!$B$11:$D$19,3,FALSE)</f>
        <v>#N/A</v>
      </c>
      <c r="H1673" t="e">
        <f t="shared" si="25"/>
        <v>#N/A</v>
      </c>
      <c r="I1673" t="e">
        <f>IF(VLOOKUP('Reported Performance Table'!D1673,'Master List'!$B$45:$D$143,3,FALSE)="","No",VLOOKUP('Reported Performance Table'!D1673,'Master List'!$B$45:$D$143,3,FALSE))</f>
        <v>#N/A</v>
      </c>
      <c r="J1673" s="178" t="str">
        <f>IF('Reported Performance Table'!D1673="","",
  IF('Reported Performance Table'!E1673="Yes",
   IF('Reported Performance Table'!F1673="Premium","Premium_LUNA_CCT","LUNA_CCT"),
   IF('Reported Performance Table'!B1673="Outdoor Luminaires",
    IF(OR('Reported Performance Table'!D1673="Fuel Pump Canopy Luminaires",'Reported Performance Table'!D1673="Sports Lighting"),
     IF('Reported Performance Table'!F1673="Premium","Premium_Sports_and_Fuel_Pump_CCT", "Sports_and_Fuel_Pump_CCT"),
     IF('Reported Performance Table'!F1673="Premium","Premium_Outdoor_CCT","Outdoor_CCT")),
    IF('Reported Performance Table'!F1673="Premium","Premium_CCT","Reported_CCT"))))</f>
        <v/>
      </c>
      <c r="K1673" t="str">
        <f>IF('Reported Performance Table'!D1673="","",IF(J1673="LUNA_CCT",VLOOKUP('Reported Performance Table'!D1673,'Master List'!$B$45:$E$143,4,FALSE),"Reported_BUG"))</f>
        <v/>
      </c>
      <c r="L1673" t="str">
        <f>IF('Reported Performance Table'!D1673="","",IF(AND('Reported Performance Table'!$E1673="Yes",OR('Reported Performance Table'!$D1673='Master List'!$B$45,'Reported Performance Table'!$D1673='Master List'!$B$46,'Reported Performance Table'!$D1673='Master List'!$B$47,'Reported Performance Table'!$D1673='Master List'!$B$49,'Reported Performance Table'!$D1673='Master List'!$B$51,'Reported Performance Table'!$D1673='Master List'!$B$115,'Reported Performance Table'!$D1673='Master List'!$B$118,'Reported Performance Table'!$D1673='Master List'!$B$142)),"LUNA_Dimming","Dimming_Capability_and_Range"))</f>
        <v/>
      </c>
    </row>
    <row r="1674" spans="1:12" x14ac:dyDescent="0.25">
      <c r="A1674" s="54">
        <v>1681</v>
      </c>
      <c r="B1674" s="55"/>
      <c r="D1674" s="21" t="e">
        <f>VLOOKUP('Reported Performance Table'!C1674,'Master List'!$B$22:$C$41,2,FALSE)</f>
        <v>#N/A</v>
      </c>
      <c r="E1674" t="e">
        <f>VLOOKUP('Reported Performance Table'!D1674,'Master List'!$B$45:$C$143,2,FALSE)</f>
        <v>#N/A</v>
      </c>
      <c r="F1674" t="e">
        <f>VLOOKUP('Reported Performance Table'!C1674,'Master List'!$B$22:$D$42,3,FALSE)</f>
        <v>#N/A</v>
      </c>
      <c r="G1674" s="100" t="e">
        <f>VLOOKUP('Reported Performance Table'!B1674,'Master List'!$B$11:$D$19,3,FALSE)</f>
        <v>#N/A</v>
      </c>
      <c r="H1674" t="e">
        <f t="shared" si="25"/>
        <v>#N/A</v>
      </c>
      <c r="I1674" t="e">
        <f>IF(VLOOKUP('Reported Performance Table'!D1674,'Master List'!$B$45:$D$143,3,FALSE)="","No",VLOOKUP('Reported Performance Table'!D1674,'Master List'!$B$45:$D$143,3,FALSE))</f>
        <v>#N/A</v>
      </c>
      <c r="J1674" s="178" t="str">
        <f>IF('Reported Performance Table'!D1674="","",
  IF('Reported Performance Table'!E1674="Yes",
   IF('Reported Performance Table'!F1674="Premium","Premium_LUNA_CCT","LUNA_CCT"),
   IF('Reported Performance Table'!B1674="Outdoor Luminaires",
    IF(OR('Reported Performance Table'!D1674="Fuel Pump Canopy Luminaires",'Reported Performance Table'!D1674="Sports Lighting"),
     IF('Reported Performance Table'!F1674="Premium","Premium_Sports_and_Fuel_Pump_CCT", "Sports_and_Fuel_Pump_CCT"),
     IF('Reported Performance Table'!F1674="Premium","Premium_Outdoor_CCT","Outdoor_CCT")),
    IF('Reported Performance Table'!F1674="Premium","Premium_CCT","Reported_CCT"))))</f>
        <v/>
      </c>
      <c r="K1674" t="str">
        <f>IF('Reported Performance Table'!D1674="","",IF(J1674="LUNA_CCT",VLOOKUP('Reported Performance Table'!D1674,'Master List'!$B$45:$E$143,4,FALSE),"Reported_BUG"))</f>
        <v/>
      </c>
      <c r="L1674" t="str">
        <f>IF('Reported Performance Table'!D1674="","",IF(AND('Reported Performance Table'!$E1674="Yes",OR('Reported Performance Table'!$D1674='Master List'!$B$45,'Reported Performance Table'!$D1674='Master List'!$B$46,'Reported Performance Table'!$D1674='Master List'!$B$47,'Reported Performance Table'!$D1674='Master List'!$B$49,'Reported Performance Table'!$D1674='Master List'!$B$51,'Reported Performance Table'!$D1674='Master List'!$B$115,'Reported Performance Table'!$D1674='Master List'!$B$118,'Reported Performance Table'!$D1674='Master List'!$B$142)),"LUNA_Dimming","Dimming_Capability_and_Range"))</f>
        <v/>
      </c>
    </row>
    <row r="1675" spans="1:12" x14ac:dyDescent="0.25">
      <c r="A1675" s="54">
        <v>1682</v>
      </c>
      <c r="B1675" s="55"/>
      <c r="D1675" s="21" t="e">
        <f>VLOOKUP('Reported Performance Table'!C1675,'Master List'!$B$22:$C$41,2,FALSE)</f>
        <v>#N/A</v>
      </c>
      <c r="E1675" t="e">
        <f>VLOOKUP('Reported Performance Table'!D1675,'Master List'!$B$45:$C$143,2,FALSE)</f>
        <v>#N/A</v>
      </c>
      <c r="F1675" t="e">
        <f>VLOOKUP('Reported Performance Table'!C1675,'Master List'!$B$22:$D$42,3,FALSE)</f>
        <v>#N/A</v>
      </c>
      <c r="G1675" s="100" t="e">
        <f>VLOOKUP('Reported Performance Table'!B1675,'Master List'!$B$11:$D$19,3,FALSE)</f>
        <v>#N/A</v>
      </c>
      <c r="H1675" t="e">
        <f t="shared" ref="H1675:H1738" si="26">CONCATENATE(F1675,G1675)</f>
        <v>#N/A</v>
      </c>
      <c r="I1675" t="e">
        <f>IF(VLOOKUP('Reported Performance Table'!D1675,'Master List'!$B$45:$D$143,3,FALSE)="","No",VLOOKUP('Reported Performance Table'!D1675,'Master List'!$B$45:$D$143,3,FALSE))</f>
        <v>#N/A</v>
      </c>
      <c r="J1675" s="178" t="str">
        <f>IF('Reported Performance Table'!D1675="","",
  IF('Reported Performance Table'!E1675="Yes",
   IF('Reported Performance Table'!F1675="Premium","Premium_LUNA_CCT","LUNA_CCT"),
   IF('Reported Performance Table'!B1675="Outdoor Luminaires",
    IF(OR('Reported Performance Table'!D1675="Fuel Pump Canopy Luminaires",'Reported Performance Table'!D1675="Sports Lighting"),
     IF('Reported Performance Table'!F1675="Premium","Premium_Sports_and_Fuel_Pump_CCT", "Sports_and_Fuel_Pump_CCT"),
     IF('Reported Performance Table'!F1675="Premium","Premium_Outdoor_CCT","Outdoor_CCT")),
    IF('Reported Performance Table'!F1675="Premium","Premium_CCT","Reported_CCT"))))</f>
        <v/>
      </c>
      <c r="K1675" t="str">
        <f>IF('Reported Performance Table'!D1675="","",IF(J1675="LUNA_CCT",VLOOKUP('Reported Performance Table'!D1675,'Master List'!$B$45:$E$143,4,FALSE),"Reported_BUG"))</f>
        <v/>
      </c>
      <c r="L1675" t="str">
        <f>IF('Reported Performance Table'!D1675="","",IF(AND('Reported Performance Table'!$E1675="Yes",OR('Reported Performance Table'!$D1675='Master List'!$B$45,'Reported Performance Table'!$D1675='Master List'!$B$46,'Reported Performance Table'!$D1675='Master List'!$B$47,'Reported Performance Table'!$D1675='Master List'!$B$49,'Reported Performance Table'!$D1675='Master List'!$B$51,'Reported Performance Table'!$D1675='Master List'!$B$115,'Reported Performance Table'!$D1675='Master List'!$B$118,'Reported Performance Table'!$D1675='Master List'!$B$142)),"LUNA_Dimming","Dimming_Capability_and_Range"))</f>
        <v/>
      </c>
    </row>
    <row r="1676" spans="1:12" x14ac:dyDescent="0.25">
      <c r="A1676" s="54">
        <v>1683</v>
      </c>
      <c r="B1676" s="55"/>
      <c r="D1676" s="21" t="e">
        <f>VLOOKUP('Reported Performance Table'!C1676,'Master List'!$B$22:$C$41,2,FALSE)</f>
        <v>#N/A</v>
      </c>
      <c r="E1676" t="e">
        <f>VLOOKUP('Reported Performance Table'!D1676,'Master List'!$B$45:$C$143,2,FALSE)</f>
        <v>#N/A</v>
      </c>
      <c r="F1676" t="e">
        <f>VLOOKUP('Reported Performance Table'!C1676,'Master List'!$B$22:$D$42,3,FALSE)</f>
        <v>#N/A</v>
      </c>
      <c r="G1676" s="100" t="e">
        <f>VLOOKUP('Reported Performance Table'!B1676,'Master List'!$B$11:$D$19,3,FALSE)</f>
        <v>#N/A</v>
      </c>
      <c r="H1676" t="e">
        <f t="shared" si="26"/>
        <v>#N/A</v>
      </c>
      <c r="I1676" t="e">
        <f>IF(VLOOKUP('Reported Performance Table'!D1676,'Master List'!$B$45:$D$143,3,FALSE)="","No",VLOOKUP('Reported Performance Table'!D1676,'Master List'!$B$45:$D$143,3,FALSE))</f>
        <v>#N/A</v>
      </c>
      <c r="J1676" s="178" t="str">
        <f>IF('Reported Performance Table'!D1676="","",
  IF('Reported Performance Table'!E1676="Yes",
   IF('Reported Performance Table'!F1676="Premium","Premium_LUNA_CCT","LUNA_CCT"),
   IF('Reported Performance Table'!B1676="Outdoor Luminaires",
    IF(OR('Reported Performance Table'!D1676="Fuel Pump Canopy Luminaires",'Reported Performance Table'!D1676="Sports Lighting"),
     IF('Reported Performance Table'!F1676="Premium","Premium_Sports_and_Fuel_Pump_CCT", "Sports_and_Fuel_Pump_CCT"),
     IF('Reported Performance Table'!F1676="Premium","Premium_Outdoor_CCT","Outdoor_CCT")),
    IF('Reported Performance Table'!F1676="Premium","Premium_CCT","Reported_CCT"))))</f>
        <v/>
      </c>
      <c r="K1676" t="str">
        <f>IF('Reported Performance Table'!D1676="","",IF(J1676="LUNA_CCT",VLOOKUP('Reported Performance Table'!D1676,'Master List'!$B$45:$E$143,4,FALSE),"Reported_BUG"))</f>
        <v/>
      </c>
      <c r="L1676" t="str">
        <f>IF('Reported Performance Table'!D1676="","",IF(AND('Reported Performance Table'!$E1676="Yes",OR('Reported Performance Table'!$D1676='Master List'!$B$45,'Reported Performance Table'!$D1676='Master List'!$B$46,'Reported Performance Table'!$D1676='Master List'!$B$47,'Reported Performance Table'!$D1676='Master List'!$B$49,'Reported Performance Table'!$D1676='Master List'!$B$51,'Reported Performance Table'!$D1676='Master List'!$B$115,'Reported Performance Table'!$D1676='Master List'!$B$118,'Reported Performance Table'!$D1676='Master List'!$B$142)),"LUNA_Dimming","Dimming_Capability_and_Range"))</f>
        <v/>
      </c>
    </row>
    <row r="1677" spans="1:12" x14ac:dyDescent="0.25">
      <c r="A1677" s="54">
        <v>1684</v>
      </c>
      <c r="B1677" s="55"/>
      <c r="D1677" s="21" t="e">
        <f>VLOOKUP('Reported Performance Table'!C1677,'Master List'!$B$22:$C$41,2,FALSE)</f>
        <v>#N/A</v>
      </c>
      <c r="E1677" t="e">
        <f>VLOOKUP('Reported Performance Table'!D1677,'Master List'!$B$45:$C$143,2,FALSE)</f>
        <v>#N/A</v>
      </c>
      <c r="F1677" t="e">
        <f>VLOOKUP('Reported Performance Table'!C1677,'Master List'!$B$22:$D$42,3,FALSE)</f>
        <v>#N/A</v>
      </c>
      <c r="G1677" s="100" t="e">
        <f>VLOOKUP('Reported Performance Table'!B1677,'Master List'!$B$11:$D$19,3,FALSE)</f>
        <v>#N/A</v>
      </c>
      <c r="H1677" t="e">
        <f t="shared" si="26"/>
        <v>#N/A</v>
      </c>
      <c r="I1677" t="e">
        <f>IF(VLOOKUP('Reported Performance Table'!D1677,'Master List'!$B$45:$D$143,3,FALSE)="","No",VLOOKUP('Reported Performance Table'!D1677,'Master List'!$B$45:$D$143,3,FALSE))</f>
        <v>#N/A</v>
      </c>
      <c r="J1677" s="178" t="str">
        <f>IF('Reported Performance Table'!D1677="","",
  IF('Reported Performance Table'!E1677="Yes",
   IF('Reported Performance Table'!F1677="Premium","Premium_LUNA_CCT","LUNA_CCT"),
   IF('Reported Performance Table'!B1677="Outdoor Luminaires",
    IF(OR('Reported Performance Table'!D1677="Fuel Pump Canopy Luminaires",'Reported Performance Table'!D1677="Sports Lighting"),
     IF('Reported Performance Table'!F1677="Premium","Premium_Sports_and_Fuel_Pump_CCT", "Sports_and_Fuel_Pump_CCT"),
     IF('Reported Performance Table'!F1677="Premium","Premium_Outdoor_CCT","Outdoor_CCT")),
    IF('Reported Performance Table'!F1677="Premium","Premium_CCT","Reported_CCT"))))</f>
        <v/>
      </c>
      <c r="K1677" t="str">
        <f>IF('Reported Performance Table'!D1677="","",IF(J1677="LUNA_CCT",VLOOKUP('Reported Performance Table'!D1677,'Master List'!$B$45:$E$143,4,FALSE),"Reported_BUG"))</f>
        <v/>
      </c>
      <c r="L1677" t="str">
        <f>IF('Reported Performance Table'!D1677="","",IF(AND('Reported Performance Table'!$E1677="Yes",OR('Reported Performance Table'!$D1677='Master List'!$B$45,'Reported Performance Table'!$D1677='Master List'!$B$46,'Reported Performance Table'!$D1677='Master List'!$B$47,'Reported Performance Table'!$D1677='Master List'!$B$49,'Reported Performance Table'!$D1677='Master List'!$B$51,'Reported Performance Table'!$D1677='Master List'!$B$115,'Reported Performance Table'!$D1677='Master List'!$B$118,'Reported Performance Table'!$D1677='Master List'!$B$142)),"LUNA_Dimming","Dimming_Capability_and_Range"))</f>
        <v/>
      </c>
    </row>
    <row r="1678" spans="1:12" x14ac:dyDescent="0.25">
      <c r="A1678" s="54">
        <v>1685</v>
      </c>
      <c r="B1678" s="55"/>
      <c r="D1678" s="21" t="e">
        <f>VLOOKUP('Reported Performance Table'!C1678,'Master List'!$B$22:$C$41,2,FALSE)</f>
        <v>#N/A</v>
      </c>
      <c r="E1678" t="e">
        <f>VLOOKUP('Reported Performance Table'!D1678,'Master List'!$B$45:$C$143,2,FALSE)</f>
        <v>#N/A</v>
      </c>
      <c r="F1678" t="e">
        <f>VLOOKUP('Reported Performance Table'!C1678,'Master List'!$B$22:$D$42,3,FALSE)</f>
        <v>#N/A</v>
      </c>
      <c r="G1678" s="100" t="e">
        <f>VLOOKUP('Reported Performance Table'!B1678,'Master List'!$B$11:$D$19,3,FALSE)</f>
        <v>#N/A</v>
      </c>
      <c r="H1678" t="e">
        <f t="shared" si="26"/>
        <v>#N/A</v>
      </c>
      <c r="I1678" t="e">
        <f>IF(VLOOKUP('Reported Performance Table'!D1678,'Master List'!$B$45:$D$143,3,FALSE)="","No",VLOOKUP('Reported Performance Table'!D1678,'Master List'!$B$45:$D$143,3,FALSE))</f>
        <v>#N/A</v>
      </c>
      <c r="J1678" s="178" t="str">
        <f>IF('Reported Performance Table'!D1678="","",
  IF('Reported Performance Table'!E1678="Yes",
   IF('Reported Performance Table'!F1678="Premium","Premium_LUNA_CCT","LUNA_CCT"),
   IF('Reported Performance Table'!B1678="Outdoor Luminaires",
    IF(OR('Reported Performance Table'!D1678="Fuel Pump Canopy Luminaires",'Reported Performance Table'!D1678="Sports Lighting"),
     IF('Reported Performance Table'!F1678="Premium","Premium_Sports_and_Fuel_Pump_CCT", "Sports_and_Fuel_Pump_CCT"),
     IF('Reported Performance Table'!F1678="Premium","Premium_Outdoor_CCT","Outdoor_CCT")),
    IF('Reported Performance Table'!F1678="Premium","Premium_CCT","Reported_CCT"))))</f>
        <v/>
      </c>
      <c r="K1678" t="str">
        <f>IF('Reported Performance Table'!D1678="","",IF(J1678="LUNA_CCT",VLOOKUP('Reported Performance Table'!D1678,'Master List'!$B$45:$E$143,4,FALSE),"Reported_BUG"))</f>
        <v/>
      </c>
      <c r="L1678" t="str">
        <f>IF('Reported Performance Table'!D1678="","",IF(AND('Reported Performance Table'!$E1678="Yes",OR('Reported Performance Table'!$D1678='Master List'!$B$45,'Reported Performance Table'!$D1678='Master List'!$B$46,'Reported Performance Table'!$D1678='Master List'!$B$47,'Reported Performance Table'!$D1678='Master List'!$B$49,'Reported Performance Table'!$D1678='Master List'!$B$51,'Reported Performance Table'!$D1678='Master List'!$B$115,'Reported Performance Table'!$D1678='Master List'!$B$118,'Reported Performance Table'!$D1678='Master List'!$B$142)),"LUNA_Dimming","Dimming_Capability_and_Range"))</f>
        <v/>
      </c>
    </row>
    <row r="1679" spans="1:12" x14ac:dyDescent="0.25">
      <c r="A1679" s="54">
        <v>1686</v>
      </c>
      <c r="B1679" s="55"/>
      <c r="D1679" s="21" t="e">
        <f>VLOOKUP('Reported Performance Table'!C1679,'Master List'!$B$22:$C$41,2,FALSE)</f>
        <v>#N/A</v>
      </c>
      <c r="E1679" t="e">
        <f>VLOOKUP('Reported Performance Table'!D1679,'Master List'!$B$45:$C$143,2,FALSE)</f>
        <v>#N/A</v>
      </c>
      <c r="F1679" t="e">
        <f>VLOOKUP('Reported Performance Table'!C1679,'Master List'!$B$22:$D$42,3,FALSE)</f>
        <v>#N/A</v>
      </c>
      <c r="G1679" s="100" t="e">
        <f>VLOOKUP('Reported Performance Table'!B1679,'Master List'!$B$11:$D$19,3,FALSE)</f>
        <v>#N/A</v>
      </c>
      <c r="H1679" t="e">
        <f t="shared" si="26"/>
        <v>#N/A</v>
      </c>
      <c r="I1679" t="e">
        <f>IF(VLOOKUP('Reported Performance Table'!D1679,'Master List'!$B$45:$D$143,3,FALSE)="","No",VLOOKUP('Reported Performance Table'!D1679,'Master List'!$B$45:$D$143,3,FALSE))</f>
        <v>#N/A</v>
      </c>
      <c r="J1679" s="178" t="str">
        <f>IF('Reported Performance Table'!D1679="","",
  IF('Reported Performance Table'!E1679="Yes",
   IF('Reported Performance Table'!F1679="Premium","Premium_LUNA_CCT","LUNA_CCT"),
   IF('Reported Performance Table'!B1679="Outdoor Luminaires",
    IF(OR('Reported Performance Table'!D1679="Fuel Pump Canopy Luminaires",'Reported Performance Table'!D1679="Sports Lighting"),
     IF('Reported Performance Table'!F1679="Premium","Premium_Sports_and_Fuel_Pump_CCT", "Sports_and_Fuel_Pump_CCT"),
     IF('Reported Performance Table'!F1679="Premium","Premium_Outdoor_CCT","Outdoor_CCT")),
    IF('Reported Performance Table'!F1679="Premium","Premium_CCT","Reported_CCT"))))</f>
        <v/>
      </c>
      <c r="K1679" t="str">
        <f>IF('Reported Performance Table'!D1679="","",IF(J1679="LUNA_CCT",VLOOKUP('Reported Performance Table'!D1679,'Master List'!$B$45:$E$143,4,FALSE),"Reported_BUG"))</f>
        <v/>
      </c>
      <c r="L1679" t="str">
        <f>IF('Reported Performance Table'!D1679="","",IF(AND('Reported Performance Table'!$E1679="Yes",OR('Reported Performance Table'!$D1679='Master List'!$B$45,'Reported Performance Table'!$D1679='Master List'!$B$46,'Reported Performance Table'!$D1679='Master List'!$B$47,'Reported Performance Table'!$D1679='Master List'!$B$49,'Reported Performance Table'!$D1679='Master List'!$B$51,'Reported Performance Table'!$D1679='Master List'!$B$115,'Reported Performance Table'!$D1679='Master List'!$B$118,'Reported Performance Table'!$D1679='Master List'!$B$142)),"LUNA_Dimming","Dimming_Capability_and_Range"))</f>
        <v/>
      </c>
    </row>
    <row r="1680" spans="1:12" x14ac:dyDescent="0.25">
      <c r="A1680" s="54">
        <v>1687</v>
      </c>
      <c r="B1680" s="55"/>
      <c r="D1680" s="21" t="e">
        <f>VLOOKUP('Reported Performance Table'!C1680,'Master List'!$B$22:$C$41,2,FALSE)</f>
        <v>#N/A</v>
      </c>
      <c r="E1680" t="e">
        <f>VLOOKUP('Reported Performance Table'!D1680,'Master List'!$B$45:$C$143,2,FALSE)</f>
        <v>#N/A</v>
      </c>
      <c r="F1680" t="e">
        <f>VLOOKUP('Reported Performance Table'!C1680,'Master List'!$B$22:$D$42,3,FALSE)</f>
        <v>#N/A</v>
      </c>
      <c r="G1680" s="100" t="e">
        <f>VLOOKUP('Reported Performance Table'!B1680,'Master List'!$B$11:$D$19,3,FALSE)</f>
        <v>#N/A</v>
      </c>
      <c r="H1680" t="e">
        <f t="shared" si="26"/>
        <v>#N/A</v>
      </c>
      <c r="I1680" t="e">
        <f>IF(VLOOKUP('Reported Performance Table'!D1680,'Master List'!$B$45:$D$143,3,FALSE)="","No",VLOOKUP('Reported Performance Table'!D1680,'Master List'!$B$45:$D$143,3,FALSE))</f>
        <v>#N/A</v>
      </c>
      <c r="J1680" s="178" t="str">
        <f>IF('Reported Performance Table'!D1680="","",
  IF('Reported Performance Table'!E1680="Yes",
   IF('Reported Performance Table'!F1680="Premium","Premium_LUNA_CCT","LUNA_CCT"),
   IF('Reported Performance Table'!B1680="Outdoor Luminaires",
    IF(OR('Reported Performance Table'!D1680="Fuel Pump Canopy Luminaires",'Reported Performance Table'!D1680="Sports Lighting"),
     IF('Reported Performance Table'!F1680="Premium","Premium_Sports_and_Fuel_Pump_CCT", "Sports_and_Fuel_Pump_CCT"),
     IF('Reported Performance Table'!F1680="Premium","Premium_Outdoor_CCT","Outdoor_CCT")),
    IF('Reported Performance Table'!F1680="Premium","Premium_CCT","Reported_CCT"))))</f>
        <v/>
      </c>
      <c r="K1680" t="str">
        <f>IF('Reported Performance Table'!D1680="","",IF(J1680="LUNA_CCT",VLOOKUP('Reported Performance Table'!D1680,'Master List'!$B$45:$E$143,4,FALSE),"Reported_BUG"))</f>
        <v/>
      </c>
      <c r="L1680" t="str">
        <f>IF('Reported Performance Table'!D1680="","",IF(AND('Reported Performance Table'!$E1680="Yes",OR('Reported Performance Table'!$D1680='Master List'!$B$45,'Reported Performance Table'!$D1680='Master List'!$B$46,'Reported Performance Table'!$D1680='Master List'!$B$47,'Reported Performance Table'!$D1680='Master List'!$B$49,'Reported Performance Table'!$D1680='Master List'!$B$51,'Reported Performance Table'!$D1680='Master List'!$B$115,'Reported Performance Table'!$D1680='Master List'!$B$118,'Reported Performance Table'!$D1680='Master List'!$B$142)),"LUNA_Dimming","Dimming_Capability_and_Range"))</f>
        <v/>
      </c>
    </row>
    <row r="1681" spans="1:12" x14ac:dyDescent="0.25">
      <c r="A1681" s="54">
        <v>1688</v>
      </c>
      <c r="B1681" s="55"/>
      <c r="D1681" s="21" t="e">
        <f>VLOOKUP('Reported Performance Table'!C1681,'Master List'!$B$22:$C$41,2,FALSE)</f>
        <v>#N/A</v>
      </c>
      <c r="E1681" t="e">
        <f>VLOOKUP('Reported Performance Table'!D1681,'Master List'!$B$45:$C$143,2,FALSE)</f>
        <v>#N/A</v>
      </c>
      <c r="F1681" t="e">
        <f>VLOOKUP('Reported Performance Table'!C1681,'Master List'!$B$22:$D$42,3,FALSE)</f>
        <v>#N/A</v>
      </c>
      <c r="G1681" s="100" t="e">
        <f>VLOOKUP('Reported Performance Table'!B1681,'Master List'!$B$11:$D$19,3,FALSE)</f>
        <v>#N/A</v>
      </c>
      <c r="H1681" t="e">
        <f t="shared" si="26"/>
        <v>#N/A</v>
      </c>
      <c r="I1681" t="e">
        <f>IF(VLOOKUP('Reported Performance Table'!D1681,'Master List'!$B$45:$D$143,3,FALSE)="","No",VLOOKUP('Reported Performance Table'!D1681,'Master List'!$B$45:$D$143,3,FALSE))</f>
        <v>#N/A</v>
      </c>
      <c r="J1681" s="178" t="str">
        <f>IF('Reported Performance Table'!D1681="","",
  IF('Reported Performance Table'!E1681="Yes",
   IF('Reported Performance Table'!F1681="Premium","Premium_LUNA_CCT","LUNA_CCT"),
   IF('Reported Performance Table'!B1681="Outdoor Luminaires",
    IF(OR('Reported Performance Table'!D1681="Fuel Pump Canopy Luminaires",'Reported Performance Table'!D1681="Sports Lighting"),
     IF('Reported Performance Table'!F1681="Premium","Premium_Sports_and_Fuel_Pump_CCT", "Sports_and_Fuel_Pump_CCT"),
     IF('Reported Performance Table'!F1681="Premium","Premium_Outdoor_CCT","Outdoor_CCT")),
    IF('Reported Performance Table'!F1681="Premium","Premium_CCT","Reported_CCT"))))</f>
        <v/>
      </c>
      <c r="K1681" t="str">
        <f>IF('Reported Performance Table'!D1681="","",IF(J1681="LUNA_CCT",VLOOKUP('Reported Performance Table'!D1681,'Master List'!$B$45:$E$143,4,FALSE),"Reported_BUG"))</f>
        <v/>
      </c>
      <c r="L1681" t="str">
        <f>IF('Reported Performance Table'!D1681="","",IF(AND('Reported Performance Table'!$E1681="Yes",OR('Reported Performance Table'!$D1681='Master List'!$B$45,'Reported Performance Table'!$D1681='Master List'!$B$46,'Reported Performance Table'!$D1681='Master List'!$B$47,'Reported Performance Table'!$D1681='Master List'!$B$49,'Reported Performance Table'!$D1681='Master List'!$B$51,'Reported Performance Table'!$D1681='Master List'!$B$115,'Reported Performance Table'!$D1681='Master List'!$B$118,'Reported Performance Table'!$D1681='Master List'!$B$142)),"LUNA_Dimming","Dimming_Capability_and_Range"))</f>
        <v/>
      </c>
    </row>
    <row r="1682" spans="1:12" x14ac:dyDescent="0.25">
      <c r="A1682" s="54">
        <v>1689</v>
      </c>
      <c r="B1682" s="55"/>
      <c r="D1682" s="21" t="e">
        <f>VLOOKUP('Reported Performance Table'!C1682,'Master List'!$B$22:$C$41,2,FALSE)</f>
        <v>#N/A</v>
      </c>
      <c r="E1682" t="e">
        <f>VLOOKUP('Reported Performance Table'!D1682,'Master List'!$B$45:$C$143,2,FALSE)</f>
        <v>#N/A</v>
      </c>
      <c r="F1682" t="e">
        <f>VLOOKUP('Reported Performance Table'!C1682,'Master List'!$B$22:$D$42,3,FALSE)</f>
        <v>#N/A</v>
      </c>
      <c r="G1682" s="100" t="e">
        <f>VLOOKUP('Reported Performance Table'!B1682,'Master List'!$B$11:$D$19,3,FALSE)</f>
        <v>#N/A</v>
      </c>
      <c r="H1682" t="e">
        <f t="shared" si="26"/>
        <v>#N/A</v>
      </c>
      <c r="I1682" t="e">
        <f>IF(VLOOKUP('Reported Performance Table'!D1682,'Master List'!$B$45:$D$143,3,FALSE)="","No",VLOOKUP('Reported Performance Table'!D1682,'Master List'!$B$45:$D$143,3,FALSE))</f>
        <v>#N/A</v>
      </c>
      <c r="J1682" s="178" t="str">
        <f>IF('Reported Performance Table'!D1682="","",
  IF('Reported Performance Table'!E1682="Yes",
   IF('Reported Performance Table'!F1682="Premium","Premium_LUNA_CCT","LUNA_CCT"),
   IF('Reported Performance Table'!B1682="Outdoor Luminaires",
    IF(OR('Reported Performance Table'!D1682="Fuel Pump Canopy Luminaires",'Reported Performance Table'!D1682="Sports Lighting"),
     IF('Reported Performance Table'!F1682="Premium","Premium_Sports_and_Fuel_Pump_CCT", "Sports_and_Fuel_Pump_CCT"),
     IF('Reported Performance Table'!F1682="Premium","Premium_Outdoor_CCT","Outdoor_CCT")),
    IF('Reported Performance Table'!F1682="Premium","Premium_CCT","Reported_CCT"))))</f>
        <v/>
      </c>
      <c r="K1682" t="str">
        <f>IF('Reported Performance Table'!D1682="","",IF(J1682="LUNA_CCT",VLOOKUP('Reported Performance Table'!D1682,'Master List'!$B$45:$E$143,4,FALSE),"Reported_BUG"))</f>
        <v/>
      </c>
      <c r="L1682" t="str">
        <f>IF('Reported Performance Table'!D1682="","",IF(AND('Reported Performance Table'!$E1682="Yes",OR('Reported Performance Table'!$D1682='Master List'!$B$45,'Reported Performance Table'!$D1682='Master List'!$B$46,'Reported Performance Table'!$D1682='Master List'!$B$47,'Reported Performance Table'!$D1682='Master List'!$B$49,'Reported Performance Table'!$D1682='Master List'!$B$51,'Reported Performance Table'!$D1682='Master List'!$B$115,'Reported Performance Table'!$D1682='Master List'!$B$118,'Reported Performance Table'!$D1682='Master List'!$B$142)),"LUNA_Dimming","Dimming_Capability_and_Range"))</f>
        <v/>
      </c>
    </row>
    <row r="1683" spans="1:12" x14ac:dyDescent="0.25">
      <c r="A1683" s="54">
        <v>1690</v>
      </c>
      <c r="B1683" s="55"/>
      <c r="D1683" s="21" t="e">
        <f>VLOOKUP('Reported Performance Table'!C1683,'Master List'!$B$22:$C$41,2,FALSE)</f>
        <v>#N/A</v>
      </c>
      <c r="E1683" t="e">
        <f>VLOOKUP('Reported Performance Table'!D1683,'Master List'!$B$45:$C$143,2,FALSE)</f>
        <v>#N/A</v>
      </c>
      <c r="F1683" t="e">
        <f>VLOOKUP('Reported Performance Table'!C1683,'Master List'!$B$22:$D$42,3,FALSE)</f>
        <v>#N/A</v>
      </c>
      <c r="G1683" s="100" t="e">
        <f>VLOOKUP('Reported Performance Table'!B1683,'Master List'!$B$11:$D$19,3,FALSE)</f>
        <v>#N/A</v>
      </c>
      <c r="H1683" t="e">
        <f t="shared" si="26"/>
        <v>#N/A</v>
      </c>
      <c r="I1683" t="e">
        <f>IF(VLOOKUP('Reported Performance Table'!D1683,'Master List'!$B$45:$D$143,3,FALSE)="","No",VLOOKUP('Reported Performance Table'!D1683,'Master List'!$B$45:$D$143,3,FALSE))</f>
        <v>#N/A</v>
      </c>
      <c r="J1683" s="178" t="str">
        <f>IF('Reported Performance Table'!D1683="","",
  IF('Reported Performance Table'!E1683="Yes",
   IF('Reported Performance Table'!F1683="Premium","Premium_LUNA_CCT","LUNA_CCT"),
   IF('Reported Performance Table'!B1683="Outdoor Luminaires",
    IF(OR('Reported Performance Table'!D1683="Fuel Pump Canopy Luminaires",'Reported Performance Table'!D1683="Sports Lighting"),
     IF('Reported Performance Table'!F1683="Premium","Premium_Sports_and_Fuel_Pump_CCT", "Sports_and_Fuel_Pump_CCT"),
     IF('Reported Performance Table'!F1683="Premium","Premium_Outdoor_CCT","Outdoor_CCT")),
    IF('Reported Performance Table'!F1683="Premium","Premium_CCT","Reported_CCT"))))</f>
        <v/>
      </c>
      <c r="K1683" t="str">
        <f>IF('Reported Performance Table'!D1683="","",IF(J1683="LUNA_CCT",VLOOKUP('Reported Performance Table'!D1683,'Master List'!$B$45:$E$143,4,FALSE),"Reported_BUG"))</f>
        <v/>
      </c>
      <c r="L1683" t="str">
        <f>IF('Reported Performance Table'!D1683="","",IF(AND('Reported Performance Table'!$E1683="Yes",OR('Reported Performance Table'!$D1683='Master List'!$B$45,'Reported Performance Table'!$D1683='Master List'!$B$46,'Reported Performance Table'!$D1683='Master List'!$B$47,'Reported Performance Table'!$D1683='Master List'!$B$49,'Reported Performance Table'!$D1683='Master List'!$B$51,'Reported Performance Table'!$D1683='Master List'!$B$115,'Reported Performance Table'!$D1683='Master List'!$B$118,'Reported Performance Table'!$D1683='Master List'!$B$142)),"LUNA_Dimming","Dimming_Capability_and_Range"))</f>
        <v/>
      </c>
    </row>
    <row r="1684" spans="1:12" x14ac:dyDescent="0.25">
      <c r="A1684" s="54">
        <v>1691</v>
      </c>
      <c r="B1684" s="55"/>
      <c r="D1684" s="21" t="e">
        <f>VLOOKUP('Reported Performance Table'!C1684,'Master List'!$B$22:$C$41,2,FALSE)</f>
        <v>#N/A</v>
      </c>
      <c r="E1684" t="e">
        <f>VLOOKUP('Reported Performance Table'!D1684,'Master List'!$B$45:$C$143,2,FALSE)</f>
        <v>#N/A</v>
      </c>
      <c r="F1684" t="e">
        <f>VLOOKUP('Reported Performance Table'!C1684,'Master List'!$B$22:$D$42,3,FALSE)</f>
        <v>#N/A</v>
      </c>
      <c r="G1684" s="100" t="e">
        <f>VLOOKUP('Reported Performance Table'!B1684,'Master List'!$B$11:$D$19,3,FALSE)</f>
        <v>#N/A</v>
      </c>
      <c r="H1684" t="e">
        <f t="shared" si="26"/>
        <v>#N/A</v>
      </c>
      <c r="I1684" t="e">
        <f>IF(VLOOKUP('Reported Performance Table'!D1684,'Master List'!$B$45:$D$143,3,FALSE)="","No",VLOOKUP('Reported Performance Table'!D1684,'Master List'!$B$45:$D$143,3,FALSE))</f>
        <v>#N/A</v>
      </c>
      <c r="J1684" s="178" t="str">
        <f>IF('Reported Performance Table'!D1684="","",
  IF('Reported Performance Table'!E1684="Yes",
   IF('Reported Performance Table'!F1684="Premium","Premium_LUNA_CCT","LUNA_CCT"),
   IF('Reported Performance Table'!B1684="Outdoor Luminaires",
    IF(OR('Reported Performance Table'!D1684="Fuel Pump Canopy Luminaires",'Reported Performance Table'!D1684="Sports Lighting"),
     IF('Reported Performance Table'!F1684="Premium","Premium_Sports_and_Fuel_Pump_CCT", "Sports_and_Fuel_Pump_CCT"),
     IF('Reported Performance Table'!F1684="Premium","Premium_Outdoor_CCT","Outdoor_CCT")),
    IF('Reported Performance Table'!F1684="Premium","Premium_CCT","Reported_CCT"))))</f>
        <v/>
      </c>
      <c r="K1684" t="str">
        <f>IF('Reported Performance Table'!D1684="","",IF(J1684="LUNA_CCT",VLOOKUP('Reported Performance Table'!D1684,'Master List'!$B$45:$E$143,4,FALSE),"Reported_BUG"))</f>
        <v/>
      </c>
      <c r="L1684" t="str">
        <f>IF('Reported Performance Table'!D1684="","",IF(AND('Reported Performance Table'!$E1684="Yes",OR('Reported Performance Table'!$D1684='Master List'!$B$45,'Reported Performance Table'!$D1684='Master List'!$B$46,'Reported Performance Table'!$D1684='Master List'!$B$47,'Reported Performance Table'!$D1684='Master List'!$B$49,'Reported Performance Table'!$D1684='Master List'!$B$51,'Reported Performance Table'!$D1684='Master List'!$B$115,'Reported Performance Table'!$D1684='Master List'!$B$118,'Reported Performance Table'!$D1684='Master List'!$B$142)),"LUNA_Dimming","Dimming_Capability_and_Range"))</f>
        <v/>
      </c>
    </row>
    <row r="1685" spans="1:12" x14ac:dyDescent="0.25">
      <c r="A1685" s="54">
        <v>1692</v>
      </c>
      <c r="B1685" s="55"/>
      <c r="D1685" s="21" t="e">
        <f>VLOOKUP('Reported Performance Table'!C1685,'Master List'!$B$22:$C$41,2,FALSE)</f>
        <v>#N/A</v>
      </c>
      <c r="E1685" t="e">
        <f>VLOOKUP('Reported Performance Table'!D1685,'Master List'!$B$45:$C$143,2,FALSE)</f>
        <v>#N/A</v>
      </c>
      <c r="F1685" t="e">
        <f>VLOOKUP('Reported Performance Table'!C1685,'Master List'!$B$22:$D$42,3,FALSE)</f>
        <v>#N/A</v>
      </c>
      <c r="G1685" s="100" t="e">
        <f>VLOOKUP('Reported Performance Table'!B1685,'Master List'!$B$11:$D$19,3,FALSE)</f>
        <v>#N/A</v>
      </c>
      <c r="H1685" t="e">
        <f t="shared" si="26"/>
        <v>#N/A</v>
      </c>
      <c r="I1685" t="e">
        <f>IF(VLOOKUP('Reported Performance Table'!D1685,'Master List'!$B$45:$D$143,3,FALSE)="","No",VLOOKUP('Reported Performance Table'!D1685,'Master List'!$B$45:$D$143,3,FALSE))</f>
        <v>#N/A</v>
      </c>
      <c r="J1685" s="178" t="str">
        <f>IF('Reported Performance Table'!D1685="","",
  IF('Reported Performance Table'!E1685="Yes",
   IF('Reported Performance Table'!F1685="Premium","Premium_LUNA_CCT","LUNA_CCT"),
   IF('Reported Performance Table'!B1685="Outdoor Luminaires",
    IF(OR('Reported Performance Table'!D1685="Fuel Pump Canopy Luminaires",'Reported Performance Table'!D1685="Sports Lighting"),
     IF('Reported Performance Table'!F1685="Premium","Premium_Sports_and_Fuel_Pump_CCT", "Sports_and_Fuel_Pump_CCT"),
     IF('Reported Performance Table'!F1685="Premium","Premium_Outdoor_CCT","Outdoor_CCT")),
    IF('Reported Performance Table'!F1685="Premium","Premium_CCT","Reported_CCT"))))</f>
        <v/>
      </c>
      <c r="K1685" t="str">
        <f>IF('Reported Performance Table'!D1685="","",IF(J1685="LUNA_CCT",VLOOKUP('Reported Performance Table'!D1685,'Master List'!$B$45:$E$143,4,FALSE),"Reported_BUG"))</f>
        <v/>
      </c>
      <c r="L1685" t="str">
        <f>IF('Reported Performance Table'!D1685="","",IF(AND('Reported Performance Table'!$E1685="Yes",OR('Reported Performance Table'!$D1685='Master List'!$B$45,'Reported Performance Table'!$D1685='Master List'!$B$46,'Reported Performance Table'!$D1685='Master List'!$B$47,'Reported Performance Table'!$D1685='Master List'!$B$49,'Reported Performance Table'!$D1685='Master List'!$B$51,'Reported Performance Table'!$D1685='Master List'!$B$115,'Reported Performance Table'!$D1685='Master List'!$B$118,'Reported Performance Table'!$D1685='Master List'!$B$142)),"LUNA_Dimming","Dimming_Capability_and_Range"))</f>
        <v/>
      </c>
    </row>
    <row r="1686" spans="1:12" x14ac:dyDescent="0.25">
      <c r="A1686" s="54">
        <v>1693</v>
      </c>
      <c r="B1686" s="55"/>
      <c r="D1686" s="21" t="e">
        <f>VLOOKUP('Reported Performance Table'!C1686,'Master List'!$B$22:$C$41,2,FALSE)</f>
        <v>#N/A</v>
      </c>
      <c r="E1686" t="e">
        <f>VLOOKUP('Reported Performance Table'!D1686,'Master List'!$B$45:$C$143,2,FALSE)</f>
        <v>#N/A</v>
      </c>
      <c r="F1686" t="e">
        <f>VLOOKUP('Reported Performance Table'!C1686,'Master List'!$B$22:$D$42,3,FALSE)</f>
        <v>#N/A</v>
      </c>
      <c r="G1686" s="100" t="e">
        <f>VLOOKUP('Reported Performance Table'!B1686,'Master List'!$B$11:$D$19,3,FALSE)</f>
        <v>#N/A</v>
      </c>
      <c r="H1686" t="e">
        <f t="shared" si="26"/>
        <v>#N/A</v>
      </c>
      <c r="I1686" t="e">
        <f>IF(VLOOKUP('Reported Performance Table'!D1686,'Master List'!$B$45:$D$143,3,FALSE)="","No",VLOOKUP('Reported Performance Table'!D1686,'Master List'!$B$45:$D$143,3,FALSE))</f>
        <v>#N/A</v>
      </c>
      <c r="J1686" s="178" t="str">
        <f>IF('Reported Performance Table'!D1686="","",
  IF('Reported Performance Table'!E1686="Yes",
   IF('Reported Performance Table'!F1686="Premium","Premium_LUNA_CCT","LUNA_CCT"),
   IF('Reported Performance Table'!B1686="Outdoor Luminaires",
    IF(OR('Reported Performance Table'!D1686="Fuel Pump Canopy Luminaires",'Reported Performance Table'!D1686="Sports Lighting"),
     IF('Reported Performance Table'!F1686="Premium","Premium_Sports_and_Fuel_Pump_CCT", "Sports_and_Fuel_Pump_CCT"),
     IF('Reported Performance Table'!F1686="Premium","Premium_Outdoor_CCT","Outdoor_CCT")),
    IF('Reported Performance Table'!F1686="Premium","Premium_CCT","Reported_CCT"))))</f>
        <v/>
      </c>
      <c r="K1686" t="str">
        <f>IF('Reported Performance Table'!D1686="","",IF(J1686="LUNA_CCT",VLOOKUP('Reported Performance Table'!D1686,'Master List'!$B$45:$E$143,4,FALSE),"Reported_BUG"))</f>
        <v/>
      </c>
      <c r="L1686" t="str">
        <f>IF('Reported Performance Table'!D1686="","",IF(AND('Reported Performance Table'!$E1686="Yes",OR('Reported Performance Table'!$D1686='Master List'!$B$45,'Reported Performance Table'!$D1686='Master List'!$B$46,'Reported Performance Table'!$D1686='Master List'!$B$47,'Reported Performance Table'!$D1686='Master List'!$B$49,'Reported Performance Table'!$D1686='Master List'!$B$51,'Reported Performance Table'!$D1686='Master List'!$B$115,'Reported Performance Table'!$D1686='Master List'!$B$118,'Reported Performance Table'!$D1686='Master List'!$B$142)),"LUNA_Dimming","Dimming_Capability_and_Range"))</f>
        <v/>
      </c>
    </row>
    <row r="1687" spans="1:12" x14ac:dyDescent="0.25">
      <c r="A1687" s="54">
        <v>1694</v>
      </c>
      <c r="B1687" s="55"/>
      <c r="D1687" s="21" t="e">
        <f>VLOOKUP('Reported Performance Table'!C1687,'Master List'!$B$22:$C$41,2,FALSE)</f>
        <v>#N/A</v>
      </c>
      <c r="E1687" t="e">
        <f>VLOOKUP('Reported Performance Table'!D1687,'Master List'!$B$45:$C$143,2,FALSE)</f>
        <v>#N/A</v>
      </c>
      <c r="F1687" t="e">
        <f>VLOOKUP('Reported Performance Table'!C1687,'Master List'!$B$22:$D$42,3,FALSE)</f>
        <v>#N/A</v>
      </c>
      <c r="G1687" s="100" t="e">
        <f>VLOOKUP('Reported Performance Table'!B1687,'Master List'!$B$11:$D$19,3,FALSE)</f>
        <v>#N/A</v>
      </c>
      <c r="H1687" t="e">
        <f t="shared" si="26"/>
        <v>#N/A</v>
      </c>
      <c r="I1687" t="e">
        <f>IF(VLOOKUP('Reported Performance Table'!D1687,'Master List'!$B$45:$D$143,3,FALSE)="","No",VLOOKUP('Reported Performance Table'!D1687,'Master List'!$B$45:$D$143,3,FALSE))</f>
        <v>#N/A</v>
      </c>
      <c r="J1687" s="178" t="str">
        <f>IF('Reported Performance Table'!D1687="","",
  IF('Reported Performance Table'!E1687="Yes",
   IF('Reported Performance Table'!F1687="Premium","Premium_LUNA_CCT","LUNA_CCT"),
   IF('Reported Performance Table'!B1687="Outdoor Luminaires",
    IF(OR('Reported Performance Table'!D1687="Fuel Pump Canopy Luminaires",'Reported Performance Table'!D1687="Sports Lighting"),
     IF('Reported Performance Table'!F1687="Premium","Premium_Sports_and_Fuel_Pump_CCT", "Sports_and_Fuel_Pump_CCT"),
     IF('Reported Performance Table'!F1687="Premium","Premium_Outdoor_CCT","Outdoor_CCT")),
    IF('Reported Performance Table'!F1687="Premium","Premium_CCT","Reported_CCT"))))</f>
        <v/>
      </c>
      <c r="K1687" t="str">
        <f>IF('Reported Performance Table'!D1687="","",IF(J1687="LUNA_CCT",VLOOKUP('Reported Performance Table'!D1687,'Master List'!$B$45:$E$143,4,FALSE),"Reported_BUG"))</f>
        <v/>
      </c>
      <c r="L1687" t="str">
        <f>IF('Reported Performance Table'!D1687="","",IF(AND('Reported Performance Table'!$E1687="Yes",OR('Reported Performance Table'!$D1687='Master List'!$B$45,'Reported Performance Table'!$D1687='Master List'!$B$46,'Reported Performance Table'!$D1687='Master List'!$B$47,'Reported Performance Table'!$D1687='Master List'!$B$49,'Reported Performance Table'!$D1687='Master List'!$B$51,'Reported Performance Table'!$D1687='Master List'!$B$115,'Reported Performance Table'!$D1687='Master List'!$B$118,'Reported Performance Table'!$D1687='Master List'!$B$142)),"LUNA_Dimming","Dimming_Capability_and_Range"))</f>
        <v/>
      </c>
    </row>
    <row r="1688" spans="1:12" x14ac:dyDescent="0.25">
      <c r="A1688" s="54">
        <v>1695</v>
      </c>
      <c r="B1688" s="55"/>
      <c r="D1688" s="21" t="e">
        <f>VLOOKUP('Reported Performance Table'!C1688,'Master List'!$B$22:$C$41,2,FALSE)</f>
        <v>#N/A</v>
      </c>
      <c r="E1688" t="e">
        <f>VLOOKUP('Reported Performance Table'!D1688,'Master List'!$B$45:$C$143,2,FALSE)</f>
        <v>#N/A</v>
      </c>
      <c r="F1688" t="e">
        <f>VLOOKUP('Reported Performance Table'!C1688,'Master List'!$B$22:$D$42,3,FALSE)</f>
        <v>#N/A</v>
      </c>
      <c r="G1688" s="100" t="e">
        <f>VLOOKUP('Reported Performance Table'!B1688,'Master List'!$B$11:$D$19,3,FALSE)</f>
        <v>#N/A</v>
      </c>
      <c r="H1688" t="e">
        <f t="shared" si="26"/>
        <v>#N/A</v>
      </c>
      <c r="I1688" t="e">
        <f>IF(VLOOKUP('Reported Performance Table'!D1688,'Master List'!$B$45:$D$143,3,FALSE)="","No",VLOOKUP('Reported Performance Table'!D1688,'Master List'!$B$45:$D$143,3,FALSE))</f>
        <v>#N/A</v>
      </c>
      <c r="J1688" s="178" t="str">
        <f>IF('Reported Performance Table'!D1688="","",
  IF('Reported Performance Table'!E1688="Yes",
   IF('Reported Performance Table'!F1688="Premium","Premium_LUNA_CCT","LUNA_CCT"),
   IF('Reported Performance Table'!B1688="Outdoor Luminaires",
    IF(OR('Reported Performance Table'!D1688="Fuel Pump Canopy Luminaires",'Reported Performance Table'!D1688="Sports Lighting"),
     IF('Reported Performance Table'!F1688="Premium","Premium_Sports_and_Fuel_Pump_CCT", "Sports_and_Fuel_Pump_CCT"),
     IF('Reported Performance Table'!F1688="Premium","Premium_Outdoor_CCT","Outdoor_CCT")),
    IF('Reported Performance Table'!F1688="Premium","Premium_CCT","Reported_CCT"))))</f>
        <v/>
      </c>
      <c r="K1688" t="str">
        <f>IF('Reported Performance Table'!D1688="","",IF(J1688="LUNA_CCT",VLOOKUP('Reported Performance Table'!D1688,'Master List'!$B$45:$E$143,4,FALSE),"Reported_BUG"))</f>
        <v/>
      </c>
      <c r="L1688" t="str">
        <f>IF('Reported Performance Table'!D1688="","",IF(AND('Reported Performance Table'!$E1688="Yes",OR('Reported Performance Table'!$D1688='Master List'!$B$45,'Reported Performance Table'!$D1688='Master List'!$B$46,'Reported Performance Table'!$D1688='Master List'!$B$47,'Reported Performance Table'!$D1688='Master List'!$B$49,'Reported Performance Table'!$D1688='Master List'!$B$51,'Reported Performance Table'!$D1688='Master List'!$B$115,'Reported Performance Table'!$D1688='Master List'!$B$118,'Reported Performance Table'!$D1688='Master List'!$B$142)),"LUNA_Dimming","Dimming_Capability_and_Range"))</f>
        <v/>
      </c>
    </row>
    <row r="1689" spans="1:12" x14ac:dyDescent="0.25">
      <c r="A1689" s="54">
        <v>1696</v>
      </c>
      <c r="B1689" s="55"/>
      <c r="D1689" s="21" t="e">
        <f>VLOOKUP('Reported Performance Table'!C1689,'Master List'!$B$22:$C$41,2,FALSE)</f>
        <v>#N/A</v>
      </c>
      <c r="E1689" t="e">
        <f>VLOOKUP('Reported Performance Table'!D1689,'Master List'!$B$45:$C$143,2,FALSE)</f>
        <v>#N/A</v>
      </c>
      <c r="F1689" t="e">
        <f>VLOOKUP('Reported Performance Table'!C1689,'Master List'!$B$22:$D$42,3,FALSE)</f>
        <v>#N/A</v>
      </c>
      <c r="G1689" s="100" t="e">
        <f>VLOOKUP('Reported Performance Table'!B1689,'Master List'!$B$11:$D$19,3,FALSE)</f>
        <v>#N/A</v>
      </c>
      <c r="H1689" t="e">
        <f t="shared" si="26"/>
        <v>#N/A</v>
      </c>
      <c r="I1689" t="e">
        <f>IF(VLOOKUP('Reported Performance Table'!D1689,'Master List'!$B$45:$D$143,3,FALSE)="","No",VLOOKUP('Reported Performance Table'!D1689,'Master List'!$B$45:$D$143,3,FALSE))</f>
        <v>#N/A</v>
      </c>
      <c r="J1689" s="178" t="str">
        <f>IF('Reported Performance Table'!D1689="","",
  IF('Reported Performance Table'!E1689="Yes",
   IF('Reported Performance Table'!F1689="Premium","Premium_LUNA_CCT","LUNA_CCT"),
   IF('Reported Performance Table'!B1689="Outdoor Luminaires",
    IF(OR('Reported Performance Table'!D1689="Fuel Pump Canopy Luminaires",'Reported Performance Table'!D1689="Sports Lighting"),
     IF('Reported Performance Table'!F1689="Premium","Premium_Sports_and_Fuel_Pump_CCT", "Sports_and_Fuel_Pump_CCT"),
     IF('Reported Performance Table'!F1689="Premium","Premium_Outdoor_CCT","Outdoor_CCT")),
    IF('Reported Performance Table'!F1689="Premium","Premium_CCT","Reported_CCT"))))</f>
        <v/>
      </c>
      <c r="K1689" t="str">
        <f>IF('Reported Performance Table'!D1689="","",IF(J1689="LUNA_CCT",VLOOKUP('Reported Performance Table'!D1689,'Master List'!$B$45:$E$143,4,FALSE),"Reported_BUG"))</f>
        <v/>
      </c>
      <c r="L1689" t="str">
        <f>IF('Reported Performance Table'!D1689="","",IF(AND('Reported Performance Table'!$E1689="Yes",OR('Reported Performance Table'!$D1689='Master List'!$B$45,'Reported Performance Table'!$D1689='Master List'!$B$46,'Reported Performance Table'!$D1689='Master List'!$B$47,'Reported Performance Table'!$D1689='Master List'!$B$49,'Reported Performance Table'!$D1689='Master List'!$B$51,'Reported Performance Table'!$D1689='Master List'!$B$115,'Reported Performance Table'!$D1689='Master List'!$B$118,'Reported Performance Table'!$D1689='Master List'!$B$142)),"LUNA_Dimming","Dimming_Capability_and_Range"))</f>
        <v/>
      </c>
    </row>
    <row r="1690" spans="1:12" x14ac:dyDescent="0.25">
      <c r="A1690" s="54">
        <v>1697</v>
      </c>
      <c r="B1690" s="55"/>
      <c r="D1690" s="21" t="e">
        <f>VLOOKUP('Reported Performance Table'!C1690,'Master List'!$B$22:$C$41,2,FALSE)</f>
        <v>#N/A</v>
      </c>
      <c r="E1690" t="e">
        <f>VLOOKUP('Reported Performance Table'!D1690,'Master List'!$B$45:$C$143,2,FALSE)</f>
        <v>#N/A</v>
      </c>
      <c r="F1690" t="e">
        <f>VLOOKUP('Reported Performance Table'!C1690,'Master List'!$B$22:$D$42,3,FALSE)</f>
        <v>#N/A</v>
      </c>
      <c r="G1690" s="100" t="e">
        <f>VLOOKUP('Reported Performance Table'!B1690,'Master List'!$B$11:$D$19,3,FALSE)</f>
        <v>#N/A</v>
      </c>
      <c r="H1690" t="e">
        <f t="shared" si="26"/>
        <v>#N/A</v>
      </c>
      <c r="I1690" t="e">
        <f>IF(VLOOKUP('Reported Performance Table'!D1690,'Master List'!$B$45:$D$143,3,FALSE)="","No",VLOOKUP('Reported Performance Table'!D1690,'Master List'!$B$45:$D$143,3,FALSE))</f>
        <v>#N/A</v>
      </c>
      <c r="J1690" s="178" t="str">
        <f>IF('Reported Performance Table'!D1690="","",
  IF('Reported Performance Table'!E1690="Yes",
   IF('Reported Performance Table'!F1690="Premium","Premium_LUNA_CCT","LUNA_CCT"),
   IF('Reported Performance Table'!B1690="Outdoor Luminaires",
    IF(OR('Reported Performance Table'!D1690="Fuel Pump Canopy Luminaires",'Reported Performance Table'!D1690="Sports Lighting"),
     IF('Reported Performance Table'!F1690="Premium","Premium_Sports_and_Fuel_Pump_CCT", "Sports_and_Fuel_Pump_CCT"),
     IF('Reported Performance Table'!F1690="Premium","Premium_Outdoor_CCT","Outdoor_CCT")),
    IF('Reported Performance Table'!F1690="Premium","Premium_CCT","Reported_CCT"))))</f>
        <v/>
      </c>
      <c r="K1690" t="str">
        <f>IF('Reported Performance Table'!D1690="","",IF(J1690="LUNA_CCT",VLOOKUP('Reported Performance Table'!D1690,'Master List'!$B$45:$E$143,4,FALSE),"Reported_BUG"))</f>
        <v/>
      </c>
      <c r="L1690" t="str">
        <f>IF('Reported Performance Table'!D1690="","",IF(AND('Reported Performance Table'!$E1690="Yes",OR('Reported Performance Table'!$D1690='Master List'!$B$45,'Reported Performance Table'!$D1690='Master List'!$B$46,'Reported Performance Table'!$D1690='Master List'!$B$47,'Reported Performance Table'!$D1690='Master List'!$B$49,'Reported Performance Table'!$D1690='Master List'!$B$51,'Reported Performance Table'!$D1690='Master List'!$B$115,'Reported Performance Table'!$D1690='Master List'!$B$118,'Reported Performance Table'!$D1690='Master List'!$B$142)),"LUNA_Dimming","Dimming_Capability_and_Range"))</f>
        <v/>
      </c>
    </row>
    <row r="1691" spans="1:12" x14ac:dyDescent="0.25">
      <c r="A1691" s="54">
        <v>1698</v>
      </c>
      <c r="B1691" s="55"/>
      <c r="D1691" s="21" t="e">
        <f>VLOOKUP('Reported Performance Table'!C1691,'Master List'!$B$22:$C$41,2,FALSE)</f>
        <v>#N/A</v>
      </c>
      <c r="E1691" t="e">
        <f>VLOOKUP('Reported Performance Table'!D1691,'Master List'!$B$45:$C$143,2,FALSE)</f>
        <v>#N/A</v>
      </c>
      <c r="F1691" t="e">
        <f>VLOOKUP('Reported Performance Table'!C1691,'Master List'!$B$22:$D$42,3,FALSE)</f>
        <v>#N/A</v>
      </c>
      <c r="G1691" s="100" t="e">
        <f>VLOOKUP('Reported Performance Table'!B1691,'Master List'!$B$11:$D$19,3,FALSE)</f>
        <v>#N/A</v>
      </c>
      <c r="H1691" t="e">
        <f t="shared" si="26"/>
        <v>#N/A</v>
      </c>
      <c r="I1691" t="e">
        <f>IF(VLOOKUP('Reported Performance Table'!D1691,'Master List'!$B$45:$D$143,3,FALSE)="","No",VLOOKUP('Reported Performance Table'!D1691,'Master List'!$B$45:$D$143,3,FALSE))</f>
        <v>#N/A</v>
      </c>
      <c r="J1691" s="178" t="str">
        <f>IF('Reported Performance Table'!D1691="","",
  IF('Reported Performance Table'!E1691="Yes",
   IF('Reported Performance Table'!F1691="Premium","Premium_LUNA_CCT","LUNA_CCT"),
   IF('Reported Performance Table'!B1691="Outdoor Luminaires",
    IF(OR('Reported Performance Table'!D1691="Fuel Pump Canopy Luminaires",'Reported Performance Table'!D1691="Sports Lighting"),
     IF('Reported Performance Table'!F1691="Premium","Premium_Sports_and_Fuel_Pump_CCT", "Sports_and_Fuel_Pump_CCT"),
     IF('Reported Performance Table'!F1691="Premium","Premium_Outdoor_CCT","Outdoor_CCT")),
    IF('Reported Performance Table'!F1691="Premium","Premium_CCT","Reported_CCT"))))</f>
        <v/>
      </c>
      <c r="K1691" t="str">
        <f>IF('Reported Performance Table'!D1691="","",IF(J1691="LUNA_CCT",VLOOKUP('Reported Performance Table'!D1691,'Master List'!$B$45:$E$143,4,FALSE),"Reported_BUG"))</f>
        <v/>
      </c>
      <c r="L1691" t="str">
        <f>IF('Reported Performance Table'!D1691="","",IF(AND('Reported Performance Table'!$E1691="Yes",OR('Reported Performance Table'!$D1691='Master List'!$B$45,'Reported Performance Table'!$D1691='Master List'!$B$46,'Reported Performance Table'!$D1691='Master List'!$B$47,'Reported Performance Table'!$D1691='Master List'!$B$49,'Reported Performance Table'!$D1691='Master List'!$B$51,'Reported Performance Table'!$D1691='Master List'!$B$115,'Reported Performance Table'!$D1691='Master List'!$B$118,'Reported Performance Table'!$D1691='Master List'!$B$142)),"LUNA_Dimming","Dimming_Capability_and_Range"))</f>
        <v/>
      </c>
    </row>
    <row r="1692" spans="1:12" x14ac:dyDescent="0.25">
      <c r="A1692" s="54">
        <v>1699</v>
      </c>
      <c r="B1692" s="55"/>
      <c r="D1692" s="21" t="e">
        <f>VLOOKUP('Reported Performance Table'!C1692,'Master List'!$B$22:$C$41,2,FALSE)</f>
        <v>#N/A</v>
      </c>
      <c r="E1692" t="e">
        <f>VLOOKUP('Reported Performance Table'!D1692,'Master List'!$B$45:$C$143,2,FALSE)</f>
        <v>#N/A</v>
      </c>
      <c r="F1692" t="e">
        <f>VLOOKUP('Reported Performance Table'!C1692,'Master List'!$B$22:$D$42,3,FALSE)</f>
        <v>#N/A</v>
      </c>
      <c r="G1692" s="100" t="e">
        <f>VLOOKUP('Reported Performance Table'!B1692,'Master List'!$B$11:$D$19,3,FALSE)</f>
        <v>#N/A</v>
      </c>
      <c r="H1692" t="e">
        <f t="shared" si="26"/>
        <v>#N/A</v>
      </c>
      <c r="I1692" t="e">
        <f>IF(VLOOKUP('Reported Performance Table'!D1692,'Master List'!$B$45:$D$143,3,FALSE)="","No",VLOOKUP('Reported Performance Table'!D1692,'Master List'!$B$45:$D$143,3,FALSE))</f>
        <v>#N/A</v>
      </c>
      <c r="J1692" s="178" t="str">
        <f>IF('Reported Performance Table'!D1692="","",
  IF('Reported Performance Table'!E1692="Yes",
   IF('Reported Performance Table'!F1692="Premium","Premium_LUNA_CCT","LUNA_CCT"),
   IF('Reported Performance Table'!B1692="Outdoor Luminaires",
    IF(OR('Reported Performance Table'!D1692="Fuel Pump Canopy Luminaires",'Reported Performance Table'!D1692="Sports Lighting"),
     IF('Reported Performance Table'!F1692="Premium","Premium_Sports_and_Fuel_Pump_CCT", "Sports_and_Fuel_Pump_CCT"),
     IF('Reported Performance Table'!F1692="Premium","Premium_Outdoor_CCT","Outdoor_CCT")),
    IF('Reported Performance Table'!F1692="Premium","Premium_CCT","Reported_CCT"))))</f>
        <v/>
      </c>
      <c r="K1692" t="str">
        <f>IF('Reported Performance Table'!D1692="","",IF(J1692="LUNA_CCT",VLOOKUP('Reported Performance Table'!D1692,'Master List'!$B$45:$E$143,4,FALSE),"Reported_BUG"))</f>
        <v/>
      </c>
      <c r="L1692" t="str">
        <f>IF('Reported Performance Table'!D1692="","",IF(AND('Reported Performance Table'!$E1692="Yes",OR('Reported Performance Table'!$D1692='Master List'!$B$45,'Reported Performance Table'!$D1692='Master List'!$B$46,'Reported Performance Table'!$D1692='Master List'!$B$47,'Reported Performance Table'!$D1692='Master List'!$B$49,'Reported Performance Table'!$D1692='Master List'!$B$51,'Reported Performance Table'!$D1692='Master List'!$B$115,'Reported Performance Table'!$D1692='Master List'!$B$118,'Reported Performance Table'!$D1692='Master List'!$B$142)),"LUNA_Dimming","Dimming_Capability_and_Range"))</f>
        <v/>
      </c>
    </row>
    <row r="1693" spans="1:12" x14ac:dyDescent="0.25">
      <c r="A1693" s="54">
        <v>1700</v>
      </c>
      <c r="B1693" s="55"/>
      <c r="D1693" s="21" t="e">
        <f>VLOOKUP('Reported Performance Table'!C1693,'Master List'!$B$22:$C$41,2,FALSE)</f>
        <v>#N/A</v>
      </c>
      <c r="E1693" t="e">
        <f>VLOOKUP('Reported Performance Table'!D1693,'Master List'!$B$45:$C$143,2,FALSE)</f>
        <v>#N/A</v>
      </c>
      <c r="F1693" t="e">
        <f>VLOOKUP('Reported Performance Table'!C1693,'Master List'!$B$22:$D$42,3,FALSE)</f>
        <v>#N/A</v>
      </c>
      <c r="G1693" s="100" t="e">
        <f>VLOOKUP('Reported Performance Table'!B1693,'Master List'!$B$11:$D$19,3,FALSE)</f>
        <v>#N/A</v>
      </c>
      <c r="H1693" t="e">
        <f t="shared" si="26"/>
        <v>#N/A</v>
      </c>
      <c r="I1693" t="e">
        <f>IF(VLOOKUP('Reported Performance Table'!D1693,'Master List'!$B$45:$D$143,3,FALSE)="","No",VLOOKUP('Reported Performance Table'!D1693,'Master List'!$B$45:$D$143,3,FALSE))</f>
        <v>#N/A</v>
      </c>
      <c r="J1693" s="178" t="str">
        <f>IF('Reported Performance Table'!D1693="","",
  IF('Reported Performance Table'!E1693="Yes",
   IF('Reported Performance Table'!F1693="Premium","Premium_LUNA_CCT","LUNA_CCT"),
   IF('Reported Performance Table'!B1693="Outdoor Luminaires",
    IF(OR('Reported Performance Table'!D1693="Fuel Pump Canopy Luminaires",'Reported Performance Table'!D1693="Sports Lighting"),
     IF('Reported Performance Table'!F1693="Premium","Premium_Sports_and_Fuel_Pump_CCT", "Sports_and_Fuel_Pump_CCT"),
     IF('Reported Performance Table'!F1693="Premium","Premium_Outdoor_CCT","Outdoor_CCT")),
    IF('Reported Performance Table'!F1693="Premium","Premium_CCT","Reported_CCT"))))</f>
        <v/>
      </c>
      <c r="K1693" t="str">
        <f>IF('Reported Performance Table'!D1693="","",IF(J1693="LUNA_CCT",VLOOKUP('Reported Performance Table'!D1693,'Master List'!$B$45:$E$143,4,FALSE),"Reported_BUG"))</f>
        <v/>
      </c>
      <c r="L1693" t="str">
        <f>IF('Reported Performance Table'!D1693="","",IF(AND('Reported Performance Table'!$E1693="Yes",OR('Reported Performance Table'!$D1693='Master List'!$B$45,'Reported Performance Table'!$D1693='Master List'!$B$46,'Reported Performance Table'!$D1693='Master List'!$B$47,'Reported Performance Table'!$D1693='Master List'!$B$49,'Reported Performance Table'!$D1693='Master List'!$B$51,'Reported Performance Table'!$D1693='Master List'!$B$115,'Reported Performance Table'!$D1693='Master List'!$B$118,'Reported Performance Table'!$D1693='Master List'!$B$142)),"LUNA_Dimming","Dimming_Capability_and_Range"))</f>
        <v/>
      </c>
    </row>
    <row r="1694" spans="1:12" x14ac:dyDescent="0.25">
      <c r="A1694" s="54">
        <v>1701</v>
      </c>
      <c r="B1694" s="55"/>
      <c r="D1694" s="21" t="e">
        <f>VLOOKUP('Reported Performance Table'!C1694,'Master List'!$B$22:$C$41,2,FALSE)</f>
        <v>#N/A</v>
      </c>
      <c r="E1694" t="e">
        <f>VLOOKUP('Reported Performance Table'!D1694,'Master List'!$B$45:$C$143,2,FALSE)</f>
        <v>#N/A</v>
      </c>
      <c r="F1694" t="e">
        <f>VLOOKUP('Reported Performance Table'!C1694,'Master List'!$B$22:$D$42,3,FALSE)</f>
        <v>#N/A</v>
      </c>
      <c r="G1694" s="100" t="e">
        <f>VLOOKUP('Reported Performance Table'!B1694,'Master List'!$B$11:$D$19,3,FALSE)</f>
        <v>#N/A</v>
      </c>
      <c r="H1694" t="e">
        <f t="shared" si="26"/>
        <v>#N/A</v>
      </c>
      <c r="I1694" t="e">
        <f>IF(VLOOKUP('Reported Performance Table'!D1694,'Master List'!$B$45:$D$143,3,FALSE)="","No",VLOOKUP('Reported Performance Table'!D1694,'Master List'!$B$45:$D$143,3,FALSE))</f>
        <v>#N/A</v>
      </c>
      <c r="J1694" s="178" t="str">
        <f>IF('Reported Performance Table'!D1694="","",
  IF('Reported Performance Table'!E1694="Yes",
   IF('Reported Performance Table'!F1694="Premium","Premium_LUNA_CCT","LUNA_CCT"),
   IF('Reported Performance Table'!B1694="Outdoor Luminaires",
    IF(OR('Reported Performance Table'!D1694="Fuel Pump Canopy Luminaires",'Reported Performance Table'!D1694="Sports Lighting"),
     IF('Reported Performance Table'!F1694="Premium","Premium_Sports_and_Fuel_Pump_CCT", "Sports_and_Fuel_Pump_CCT"),
     IF('Reported Performance Table'!F1694="Premium","Premium_Outdoor_CCT","Outdoor_CCT")),
    IF('Reported Performance Table'!F1694="Premium","Premium_CCT","Reported_CCT"))))</f>
        <v/>
      </c>
      <c r="K1694" t="str">
        <f>IF('Reported Performance Table'!D1694="","",IF(J1694="LUNA_CCT",VLOOKUP('Reported Performance Table'!D1694,'Master List'!$B$45:$E$143,4,FALSE),"Reported_BUG"))</f>
        <v/>
      </c>
      <c r="L1694" t="str">
        <f>IF('Reported Performance Table'!D1694="","",IF(AND('Reported Performance Table'!$E1694="Yes",OR('Reported Performance Table'!$D1694='Master List'!$B$45,'Reported Performance Table'!$D1694='Master List'!$B$46,'Reported Performance Table'!$D1694='Master List'!$B$47,'Reported Performance Table'!$D1694='Master List'!$B$49,'Reported Performance Table'!$D1694='Master List'!$B$51,'Reported Performance Table'!$D1694='Master List'!$B$115,'Reported Performance Table'!$D1694='Master List'!$B$118,'Reported Performance Table'!$D1694='Master List'!$B$142)),"LUNA_Dimming","Dimming_Capability_and_Range"))</f>
        <v/>
      </c>
    </row>
    <row r="1695" spans="1:12" x14ac:dyDescent="0.25">
      <c r="A1695" s="54">
        <v>1702</v>
      </c>
      <c r="B1695" s="55"/>
      <c r="D1695" s="21" t="e">
        <f>VLOOKUP('Reported Performance Table'!C1695,'Master List'!$B$22:$C$41,2,FALSE)</f>
        <v>#N/A</v>
      </c>
      <c r="E1695" t="e">
        <f>VLOOKUP('Reported Performance Table'!D1695,'Master List'!$B$45:$C$143,2,FALSE)</f>
        <v>#N/A</v>
      </c>
      <c r="F1695" t="e">
        <f>VLOOKUP('Reported Performance Table'!C1695,'Master List'!$B$22:$D$42,3,FALSE)</f>
        <v>#N/A</v>
      </c>
      <c r="G1695" s="100" t="e">
        <f>VLOOKUP('Reported Performance Table'!B1695,'Master List'!$B$11:$D$19,3,FALSE)</f>
        <v>#N/A</v>
      </c>
      <c r="H1695" t="e">
        <f t="shared" si="26"/>
        <v>#N/A</v>
      </c>
      <c r="I1695" t="e">
        <f>IF(VLOOKUP('Reported Performance Table'!D1695,'Master List'!$B$45:$D$143,3,FALSE)="","No",VLOOKUP('Reported Performance Table'!D1695,'Master List'!$B$45:$D$143,3,FALSE))</f>
        <v>#N/A</v>
      </c>
      <c r="J1695" s="178" t="str">
        <f>IF('Reported Performance Table'!D1695="","",
  IF('Reported Performance Table'!E1695="Yes",
   IF('Reported Performance Table'!F1695="Premium","Premium_LUNA_CCT","LUNA_CCT"),
   IF('Reported Performance Table'!B1695="Outdoor Luminaires",
    IF(OR('Reported Performance Table'!D1695="Fuel Pump Canopy Luminaires",'Reported Performance Table'!D1695="Sports Lighting"),
     IF('Reported Performance Table'!F1695="Premium","Premium_Sports_and_Fuel_Pump_CCT", "Sports_and_Fuel_Pump_CCT"),
     IF('Reported Performance Table'!F1695="Premium","Premium_Outdoor_CCT","Outdoor_CCT")),
    IF('Reported Performance Table'!F1695="Premium","Premium_CCT","Reported_CCT"))))</f>
        <v/>
      </c>
      <c r="K1695" t="str">
        <f>IF('Reported Performance Table'!D1695="","",IF(J1695="LUNA_CCT",VLOOKUP('Reported Performance Table'!D1695,'Master List'!$B$45:$E$143,4,FALSE),"Reported_BUG"))</f>
        <v/>
      </c>
      <c r="L1695" t="str">
        <f>IF('Reported Performance Table'!D1695="","",IF(AND('Reported Performance Table'!$E1695="Yes",OR('Reported Performance Table'!$D1695='Master List'!$B$45,'Reported Performance Table'!$D1695='Master List'!$B$46,'Reported Performance Table'!$D1695='Master List'!$B$47,'Reported Performance Table'!$D1695='Master List'!$B$49,'Reported Performance Table'!$D1695='Master List'!$B$51,'Reported Performance Table'!$D1695='Master List'!$B$115,'Reported Performance Table'!$D1695='Master List'!$B$118,'Reported Performance Table'!$D1695='Master List'!$B$142)),"LUNA_Dimming","Dimming_Capability_and_Range"))</f>
        <v/>
      </c>
    </row>
    <row r="1696" spans="1:12" x14ac:dyDescent="0.25">
      <c r="A1696" s="54">
        <v>1703</v>
      </c>
      <c r="B1696" s="55"/>
      <c r="D1696" s="21" t="e">
        <f>VLOOKUP('Reported Performance Table'!C1696,'Master List'!$B$22:$C$41,2,FALSE)</f>
        <v>#N/A</v>
      </c>
      <c r="E1696" t="e">
        <f>VLOOKUP('Reported Performance Table'!D1696,'Master List'!$B$45:$C$143,2,FALSE)</f>
        <v>#N/A</v>
      </c>
      <c r="F1696" t="e">
        <f>VLOOKUP('Reported Performance Table'!C1696,'Master List'!$B$22:$D$42,3,FALSE)</f>
        <v>#N/A</v>
      </c>
      <c r="G1696" s="100" t="e">
        <f>VLOOKUP('Reported Performance Table'!B1696,'Master List'!$B$11:$D$19,3,FALSE)</f>
        <v>#N/A</v>
      </c>
      <c r="H1696" t="e">
        <f t="shared" si="26"/>
        <v>#N/A</v>
      </c>
      <c r="I1696" t="e">
        <f>IF(VLOOKUP('Reported Performance Table'!D1696,'Master List'!$B$45:$D$143,3,FALSE)="","No",VLOOKUP('Reported Performance Table'!D1696,'Master List'!$B$45:$D$143,3,FALSE))</f>
        <v>#N/A</v>
      </c>
      <c r="J1696" s="178" t="str">
        <f>IF('Reported Performance Table'!D1696="","",
  IF('Reported Performance Table'!E1696="Yes",
   IF('Reported Performance Table'!F1696="Premium","Premium_LUNA_CCT","LUNA_CCT"),
   IF('Reported Performance Table'!B1696="Outdoor Luminaires",
    IF(OR('Reported Performance Table'!D1696="Fuel Pump Canopy Luminaires",'Reported Performance Table'!D1696="Sports Lighting"),
     IF('Reported Performance Table'!F1696="Premium","Premium_Sports_and_Fuel_Pump_CCT", "Sports_and_Fuel_Pump_CCT"),
     IF('Reported Performance Table'!F1696="Premium","Premium_Outdoor_CCT","Outdoor_CCT")),
    IF('Reported Performance Table'!F1696="Premium","Premium_CCT","Reported_CCT"))))</f>
        <v/>
      </c>
      <c r="K1696" t="str">
        <f>IF('Reported Performance Table'!D1696="","",IF(J1696="LUNA_CCT",VLOOKUP('Reported Performance Table'!D1696,'Master List'!$B$45:$E$143,4,FALSE),"Reported_BUG"))</f>
        <v/>
      </c>
      <c r="L1696" t="str">
        <f>IF('Reported Performance Table'!D1696="","",IF(AND('Reported Performance Table'!$E1696="Yes",OR('Reported Performance Table'!$D1696='Master List'!$B$45,'Reported Performance Table'!$D1696='Master List'!$B$46,'Reported Performance Table'!$D1696='Master List'!$B$47,'Reported Performance Table'!$D1696='Master List'!$B$49,'Reported Performance Table'!$D1696='Master List'!$B$51,'Reported Performance Table'!$D1696='Master List'!$B$115,'Reported Performance Table'!$D1696='Master List'!$B$118,'Reported Performance Table'!$D1696='Master List'!$B$142)),"LUNA_Dimming","Dimming_Capability_and_Range"))</f>
        <v/>
      </c>
    </row>
    <row r="1697" spans="1:12" x14ac:dyDescent="0.25">
      <c r="A1697" s="54">
        <v>1704</v>
      </c>
      <c r="B1697" s="55"/>
      <c r="D1697" s="21" t="e">
        <f>VLOOKUP('Reported Performance Table'!C1697,'Master List'!$B$22:$C$41,2,FALSE)</f>
        <v>#N/A</v>
      </c>
      <c r="E1697" t="e">
        <f>VLOOKUP('Reported Performance Table'!D1697,'Master List'!$B$45:$C$143,2,FALSE)</f>
        <v>#N/A</v>
      </c>
      <c r="F1697" t="e">
        <f>VLOOKUP('Reported Performance Table'!C1697,'Master List'!$B$22:$D$42,3,FALSE)</f>
        <v>#N/A</v>
      </c>
      <c r="G1697" s="100" t="e">
        <f>VLOOKUP('Reported Performance Table'!B1697,'Master List'!$B$11:$D$19,3,FALSE)</f>
        <v>#N/A</v>
      </c>
      <c r="H1697" t="e">
        <f t="shared" si="26"/>
        <v>#N/A</v>
      </c>
      <c r="I1697" t="e">
        <f>IF(VLOOKUP('Reported Performance Table'!D1697,'Master List'!$B$45:$D$143,3,FALSE)="","No",VLOOKUP('Reported Performance Table'!D1697,'Master List'!$B$45:$D$143,3,FALSE))</f>
        <v>#N/A</v>
      </c>
      <c r="J1697" s="178" t="str">
        <f>IF('Reported Performance Table'!D1697="","",
  IF('Reported Performance Table'!E1697="Yes",
   IF('Reported Performance Table'!F1697="Premium","Premium_LUNA_CCT","LUNA_CCT"),
   IF('Reported Performance Table'!B1697="Outdoor Luminaires",
    IF(OR('Reported Performance Table'!D1697="Fuel Pump Canopy Luminaires",'Reported Performance Table'!D1697="Sports Lighting"),
     IF('Reported Performance Table'!F1697="Premium","Premium_Sports_and_Fuel_Pump_CCT", "Sports_and_Fuel_Pump_CCT"),
     IF('Reported Performance Table'!F1697="Premium","Premium_Outdoor_CCT","Outdoor_CCT")),
    IF('Reported Performance Table'!F1697="Premium","Premium_CCT","Reported_CCT"))))</f>
        <v/>
      </c>
      <c r="K1697" t="str">
        <f>IF('Reported Performance Table'!D1697="","",IF(J1697="LUNA_CCT",VLOOKUP('Reported Performance Table'!D1697,'Master List'!$B$45:$E$143,4,FALSE),"Reported_BUG"))</f>
        <v/>
      </c>
      <c r="L1697" t="str">
        <f>IF('Reported Performance Table'!D1697="","",IF(AND('Reported Performance Table'!$E1697="Yes",OR('Reported Performance Table'!$D1697='Master List'!$B$45,'Reported Performance Table'!$D1697='Master List'!$B$46,'Reported Performance Table'!$D1697='Master List'!$B$47,'Reported Performance Table'!$D1697='Master List'!$B$49,'Reported Performance Table'!$D1697='Master List'!$B$51,'Reported Performance Table'!$D1697='Master List'!$B$115,'Reported Performance Table'!$D1697='Master List'!$B$118,'Reported Performance Table'!$D1697='Master List'!$B$142)),"LUNA_Dimming","Dimming_Capability_and_Range"))</f>
        <v/>
      </c>
    </row>
    <row r="1698" spans="1:12" x14ac:dyDescent="0.25">
      <c r="A1698" s="54">
        <v>1705</v>
      </c>
      <c r="B1698" s="55"/>
      <c r="D1698" s="21" t="e">
        <f>VLOOKUP('Reported Performance Table'!C1698,'Master List'!$B$22:$C$41,2,FALSE)</f>
        <v>#N/A</v>
      </c>
      <c r="E1698" t="e">
        <f>VLOOKUP('Reported Performance Table'!D1698,'Master List'!$B$45:$C$143,2,FALSE)</f>
        <v>#N/A</v>
      </c>
      <c r="F1698" t="e">
        <f>VLOOKUP('Reported Performance Table'!C1698,'Master List'!$B$22:$D$42,3,FALSE)</f>
        <v>#N/A</v>
      </c>
      <c r="G1698" s="100" t="e">
        <f>VLOOKUP('Reported Performance Table'!B1698,'Master List'!$B$11:$D$19,3,FALSE)</f>
        <v>#N/A</v>
      </c>
      <c r="H1698" t="e">
        <f t="shared" si="26"/>
        <v>#N/A</v>
      </c>
      <c r="I1698" t="e">
        <f>IF(VLOOKUP('Reported Performance Table'!D1698,'Master List'!$B$45:$D$143,3,FALSE)="","No",VLOOKUP('Reported Performance Table'!D1698,'Master List'!$B$45:$D$143,3,FALSE))</f>
        <v>#N/A</v>
      </c>
      <c r="J1698" s="178" t="str">
        <f>IF('Reported Performance Table'!D1698="","",
  IF('Reported Performance Table'!E1698="Yes",
   IF('Reported Performance Table'!F1698="Premium","Premium_LUNA_CCT","LUNA_CCT"),
   IF('Reported Performance Table'!B1698="Outdoor Luminaires",
    IF(OR('Reported Performance Table'!D1698="Fuel Pump Canopy Luminaires",'Reported Performance Table'!D1698="Sports Lighting"),
     IF('Reported Performance Table'!F1698="Premium","Premium_Sports_and_Fuel_Pump_CCT", "Sports_and_Fuel_Pump_CCT"),
     IF('Reported Performance Table'!F1698="Premium","Premium_Outdoor_CCT","Outdoor_CCT")),
    IF('Reported Performance Table'!F1698="Premium","Premium_CCT","Reported_CCT"))))</f>
        <v/>
      </c>
      <c r="K1698" t="str">
        <f>IF('Reported Performance Table'!D1698="","",IF(J1698="LUNA_CCT",VLOOKUP('Reported Performance Table'!D1698,'Master List'!$B$45:$E$143,4,FALSE),"Reported_BUG"))</f>
        <v/>
      </c>
      <c r="L1698" t="str">
        <f>IF('Reported Performance Table'!D1698="","",IF(AND('Reported Performance Table'!$E1698="Yes",OR('Reported Performance Table'!$D1698='Master List'!$B$45,'Reported Performance Table'!$D1698='Master List'!$B$46,'Reported Performance Table'!$D1698='Master List'!$B$47,'Reported Performance Table'!$D1698='Master List'!$B$49,'Reported Performance Table'!$D1698='Master List'!$B$51,'Reported Performance Table'!$D1698='Master List'!$B$115,'Reported Performance Table'!$D1698='Master List'!$B$118,'Reported Performance Table'!$D1698='Master List'!$B$142)),"LUNA_Dimming","Dimming_Capability_and_Range"))</f>
        <v/>
      </c>
    </row>
    <row r="1699" spans="1:12" x14ac:dyDescent="0.25">
      <c r="A1699" s="54">
        <v>1706</v>
      </c>
      <c r="B1699" s="55"/>
      <c r="D1699" s="21" t="e">
        <f>VLOOKUP('Reported Performance Table'!C1699,'Master List'!$B$22:$C$41,2,FALSE)</f>
        <v>#N/A</v>
      </c>
      <c r="E1699" t="e">
        <f>VLOOKUP('Reported Performance Table'!D1699,'Master List'!$B$45:$C$143,2,FALSE)</f>
        <v>#N/A</v>
      </c>
      <c r="F1699" t="e">
        <f>VLOOKUP('Reported Performance Table'!C1699,'Master List'!$B$22:$D$42,3,FALSE)</f>
        <v>#N/A</v>
      </c>
      <c r="G1699" s="100" t="e">
        <f>VLOOKUP('Reported Performance Table'!B1699,'Master List'!$B$11:$D$19,3,FALSE)</f>
        <v>#N/A</v>
      </c>
      <c r="H1699" t="e">
        <f t="shared" si="26"/>
        <v>#N/A</v>
      </c>
      <c r="I1699" t="e">
        <f>IF(VLOOKUP('Reported Performance Table'!D1699,'Master List'!$B$45:$D$143,3,FALSE)="","No",VLOOKUP('Reported Performance Table'!D1699,'Master List'!$B$45:$D$143,3,FALSE))</f>
        <v>#N/A</v>
      </c>
      <c r="J1699" s="178" t="str">
        <f>IF('Reported Performance Table'!D1699="","",
  IF('Reported Performance Table'!E1699="Yes",
   IF('Reported Performance Table'!F1699="Premium","Premium_LUNA_CCT","LUNA_CCT"),
   IF('Reported Performance Table'!B1699="Outdoor Luminaires",
    IF(OR('Reported Performance Table'!D1699="Fuel Pump Canopy Luminaires",'Reported Performance Table'!D1699="Sports Lighting"),
     IF('Reported Performance Table'!F1699="Premium","Premium_Sports_and_Fuel_Pump_CCT", "Sports_and_Fuel_Pump_CCT"),
     IF('Reported Performance Table'!F1699="Premium","Premium_Outdoor_CCT","Outdoor_CCT")),
    IF('Reported Performance Table'!F1699="Premium","Premium_CCT","Reported_CCT"))))</f>
        <v/>
      </c>
      <c r="K1699" t="str">
        <f>IF('Reported Performance Table'!D1699="","",IF(J1699="LUNA_CCT",VLOOKUP('Reported Performance Table'!D1699,'Master List'!$B$45:$E$143,4,FALSE),"Reported_BUG"))</f>
        <v/>
      </c>
      <c r="L1699" t="str">
        <f>IF('Reported Performance Table'!D1699="","",IF(AND('Reported Performance Table'!$E1699="Yes",OR('Reported Performance Table'!$D1699='Master List'!$B$45,'Reported Performance Table'!$D1699='Master List'!$B$46,'Reported Performance Table'!$D1699='Master List'!$B$47,'Reported Performance Table'!$D1699='Master List'!$B$49,'Reported Performance Table'!$D1699='Master List'!$B$51,'Reported Performance Table'!$D1699='Master List'!$B$115,'Reported Performance Table'!$D1699='Master List'!$B$118,'Reported Performance Table'!$D1699='Master List'!$B$142)),"LUNA_Dimming","Dimming_Capability_and_Range"))</f>
        <v/>
      </c>
    </row>
    <row r="1700" spans="1:12" x14ac:dyDescent="0.25">
      <c r="A1700" s="54">
        <v>1707</v>
      </c>
      <c r="B1700" s="55"/>
      <c r="D1700" s="21" t="e">
        <f>VLOOKUP('Reported Performance Table'!C1700,'Master List'!$B$22:$C$41,2,FALSE)</f>
        <v>#N/A</v>
      </c>
      <c r="E1700" t="e">
        <f>VLOOKUP('Reported Performance Table'!D1700,'Master List'!$B$45:$C$143,2,FALSE)</f>
        <v>#N/A</v>
      </c>
      <c r="F1700" t="e">
        <f>VLOOKUP('Reported Performance Table'!C1700,'Master List'!$B$22:$D$42,3,FALSE)</f>
        <v>#N/A</v>
      </c>
      <c r="G1700" s="100" t="e">
        <f>VLOOKUP('Reported Performance Table'!B1700,'Master List'!$B$11:$D$19,3,FALSE)</f>
        <v>#N/A</v>
      </c>
      <c r="H1700" t="e">
        <f t="shared" si="26"/>
        <v>#N/A</v>
      </c>
      <c r="I1700" t="e">
        <f>IF(VLOOKUP('Reported Performance Table'!D1700,'Master List'!$B$45:$D$143,3,FALSE)="","No",VLOOKUP('Reported Performance Table'!D1700,'Master List'!$B$45:$D$143,3,FALSE))</f>
        <v>#N/A</v>
      </c>
      <c r="J1700" s="178" t="str">
        <f>IF('Reported Performance Table'!D1700="","",
  IF('Reported Performance Table'!E1700="Yes",
   IF('Reported Performance Table'!F1700="Premium","Premium_LUNA_CCT","LUNA_CCT"),
   IF('Reported Performance Table'!B1700="Outdoor Luminaires",
    IF(OR('Reported Performance Table'!D1700="Fuel Pump Canopy Luminaires",'Reported Performance Table'!D1700="Sports Lighting"),
     IF('Reported Performance Table'!F1700="Premium","Premium_Sports_and_Fuel_Pump_CCT", "Sports_and_Fuel_Pump_CCT"),
     IF('Reported Performance Table'!F1700="Premium","Premium_Outdoor_CCT","Outdoor_CCT")),
    IF('Reported Performance Table'!F1700="Premium","Premium_CCT","Reported_CCT"))))</f>
        <v/>
      </c>
      <c r="K1700" t="str">
        <f>IF('Reported Performance Table'!D1700="","",IF(J1700="LUNA_CCT",VLOOKUP('Reported Performance Table'!D1700,'Master List'!$B$45:$E$143,4,FALSE),"Reported_BUG"))</f>
        <v/>
      </c>
      <c r="L1700" t="str">
        <f>IF('Reported Performance Table'!D1700="","",IF(AND('Reported Performance Table'!$E1700="Yes",OR('Reported Performance Table'!$D1700='Master List'!$B$45,'Reported Performance Table'!$D1700='Master List'!$B$46,'Reported Performance Table'!$D1700='Master List'!$B$47,'Reported Performance Table'!$D1700='Master List'!$B$49,'Reported Performance Table'!$D1700='Master List'!$B$51,'Reported Performance Table'!$D1700='Master List'!$B$115,'Reported Performance Table'!$D1700='Master List'!$B$118,'Reported Performance Table'!$D1700='Master List'!$B$142)),"LUNA_Dimming","Dimming_Capability_and_Range"))</f>
        <v/>
      </c>
    </row>
    <row r="1701" spans="1:12" x14ac:dyDescent="0.25">
      <c r="A1701" s="54">
        <v>1708</v>
      </c>
      <c r="B1701" s="55"/>
      <c r="D1701" s="21" t="e">
        <f>VLOOKUP('Reported Performance Table'!C1701,'Master List'!$B$22:$C$41,2,FALSE)</f>
        <v>#N/A</v>
      </c>
      <c r="E1701" t="e">
        <f>VLOOKUP('Reported Performance Table'!D1701,'Master List'!$B$45:$C$143,2,FALSE)</f>
        <v>#N/A</v>
      </c>
      <c r="F1701" t="e">
        <f>VLOOKUP('Reported Performance Table'!C1701,'Master List'!$B$22:$D$42,3,FALSE)</f>
        <v>#N/A</v>
      </c>
      <c r="G1701" s="100" t="e">
        <f>VLOOKUP('Reported Performance Table'!B1701,'Master List'!$B$11:$D$19,3,FALSE)</f>
        <v>#N/A</v>
      </c>
      <c r="H1701" t="e">
        <f t="shared" si="26"/>
        <v>#N/A</v>
      </c>
      <c r="I1701" t="e">
        <f>IF(VLOOKUP('Reported Performance Table'!D1701,'Master List'!$B$45:$D$143,3,FALSE)="","No",VLOOKUP('Reported Performance Table'!D1701,'Master List'!$B$45:$D$143,3,FALSE))</f>
        <v>#N/A</v>
      </c>
      <c r="J1701" s="178" t="str">
        <f>IF('Reported Performance Table'!D1701="","",
  IF('Reported Performance Table'!E1701="Yes",
   IF('Reported Performance Table'!F1701="Premium","Premium_LUNA_CCT","LUNA_CCT"),
   IF('Reported Performance Table'!B1701="Outdoor Luminaires",
    IF(OR('Reported Performance Table'!D1701="Fuel Pump Canopy Luminaires",'Reported Performance Table'!D1701="Sports Lighting"),
     IF('Reported Performance Table'!F1701="Premium","Premium_Sports_and_Fuel_Pump_CCT", "Sports_and_Fuel_Pump_CCT"),
     IF('Reported Performance Table'!F1701="Premium","Premium_Outdoor_CCT","Outdoor_CCT")),
    IF('Reported Performance Table'!F1701="Premium","Premium_CCT","Reported_CCT"))))</f>
        <v/>
      </c>
      <c r="K1701" t="str">
        <f>IF('Reported Performance Table'!D1701="","",IF(J1701="LUNA_CCT",VLOOKUP('Reported Performance Table'!D1701,'Master List'!$B$45:$E$143,4,FALSE),"Reported_BUG"))</f>
        <v/>
      </c>
      <c r="L1701" t="str">
        <f>IF('Reported Performance Table'!D1701="","",IF(AND('Reported Performance Table'!$E1701="Yes",OR('Reported Performance Table'!$D1701='Master List'!$B$45,'Reported Performance Table'!$D1701='Master List'!$B$46,'Reported Performance Table'!$D1701='Master List'!$B$47,'Reported Performance Table'!$D1701='Master List'!$B$49,'Reported Performance Table'!$D1701='Master List'!$B$51,'Reported Performance Table'!$D1701='Master List'!$B$115,'Reported Performance Table'!$D1701='Master List'!$B$118,'Reported Performance Table'!$D1701='Master List'!$B$142)),"LUNA_Dimming","Dimming_Capability_and_Range"))</f>
        <v/>
      </c>
    </row>
    <row r="1702" spans="1:12" x14ac:dyDescent="0.25">
      <c r="A1702" s="54">
        <v>1709</v>
      </c>
      <c r="B1702" s="55"/>
      <c r="D1702" s="21" t="e">
        <f>VLOOKUP('Reported Performance Table'!C1702,'Master List'!$B$22:$C$41,2,FALSE)</f>
        <v>#N/A</v>
      </c>
      <c r="E1702" t="e">
        <f>VLOOKUP('Reported Performance Table'!D1702,'Master List'!$B$45:$C$143,2,FALSE)</f>
        <v>#N/A</v>
      </c>
      <c r="F1702" t="e">
        <f>VLOOKUP('Reported Performance Table'!C1702,'Master List'!$B$22:$D$42,3,FALSE)</f>
        <v>#N/A</v>
      </c>
      <c r="G1702" s="100" t="e">
        <f>VLOOKUP('Reported Performance Table'!B1702,'Master List'!$B$11:$D$19,3,FALSE)</f>
        <v>#N/A</v>
      </c>
      <c r="H1702" t="e">
        <f t="shared" si="26"/>
        <v>#N/A</v>
      </c>
      <c r="I1702" t="e">
        <f>IF(VLOOKUP('Reported Performance Table'!D1702,'Master List'!$B$45:$D$143,3,FALSE)="","No",VLOOKUP('Reported Performance Table'!D1702,'Master List'!$B$45:$D$143,3,FALSE))</f>
        <v>#N/A</v>
      </c>
      <c r="J1702" s="178" t="str">
        <f>IF('Reported Performance Table'!D1702="","",
  IF('Reported Performance Table'!E1702="Yes",
   IF('Reported Performance Table'!F1702="Premium","Premium_LUNA_CCT","LUNA_CCT"),
   IF('Reported Performance Table'!B1702="Outdoor Luminaires",
    IF(OR('Reported Performance Table'!D1702="Fuel Pump Canopy Luminaires",'Reported Performance Table'!D1702="Sports Lighting"),
     IF('Reported Performance Table'!F1702="Premium","Premium_Sports_and_Fuel_Pump_CCT", "Sports_and_Fuel_Pump_CCT"),
     IF('Reported Performance Table'!F1702="Premium","Premium_Outdoor_CCT","Outdoor_CCT")),
    IF('Reported Performance Table'!F1702="Premium","Premium_CCT","Reported_CCT"))))</f>
        <v/>
      </c>
      <c r="K1702" t="str">
        <f>IF('Reported Performance Table'!D1702="","",IF(J1702="LUNA_CCT",VLOOKUP('Reported Performance Table'!D1702,'Master List'!$B$45:$E$143,4,FALSE),"Reported_BUG"))</f>
        <v/>
      </c>
      <c r="L1702" t="str">
        <f>IF('Reported Performance Table'!D1702="","",IF(AND('Reported Performance Table'!$E1702="Yes",OR('Reported Performance Table'!$D1702='Master List'!$B$45,'Reported Performance Table'!$D1702='Master List'!$B$46,'Reported Performance Table'!$D1702='Master List'!$B$47,'Reported Performance Table'!$D1702='Master List'!$B$49,'Reported Performance Table'!$D1702='Master List'!$B$51,'Reported Performance Table'!$D1702='Master List'!$B$115,'Reported Performance Table'!$D1702='Master List'!$B$118,'Reported Performance Table'!$D1702='Master List'!$B$142)),"LUNA_Dimming","Dimming_Capability_and_Range"))</f>
        <v/>
      </c>
    </row>
    <row r="1703" spans="1:12" x14ac:dyDescent="0.25">
      <c r="A1703" s="54">
        <v>1710</v>
      </c>
      <c r="B1703" s="55"/>
      <c r="D1703" s="21" t="e">
        <f>VLOOKUP('Reported Performance Table'!C1703,'Master List'!$B$22:$C$41,2,FALSE)</f>
        <v>#N/A</v>
      </c>
      <c r="E1703" t="e">
        <f>VLOOKUP('Reported Performance Table'!D1703,'Master List'!$B$45:$C$143,2,FALSE)</f>
        <v>#N/A</v>
      </c>
      <c r="F1703" t="e">
        <f>VLOOKUP('Reported Performance Table'!C1703,'Master List'!$B$22:$D$42,3,FALSE)</f>
        <v>#N/A</v>
      </c>
      <c r="G1703" s="100" t="e">
        <f>VLOOKUP('Reported Performance Table'!B1703,'Master List'!$B$11:$D$19,3,FALSE)</f>
        <v>#N/A</v>
      </c>
      <c r="H1703" t="e">
        <f t="shared" si="26"/>
        <v>#N/A</v>
      </c>
      <c r="I1703" t="e">
        <f>IF(VLOOKUP('Reported Performance Table'!D1703,'Master List'!$B$45:$D$143,3,FALSE)="","No",VLOOKUP('Reported Performance Table'!D1703,'Master List'!$B$45:$D$143,3,FALSE))</f>
        <v>#N/A</v>
      </c>
      <c r="J1703" s="178" t="str">
        <f>IF('Reported Performance Table'!D1703="","",
  IF('Reported Performance Table'!E1703="Yes",
   IF('Reported Performance Table'!F1703="Premium","Premium_LUNA_CCT","LUNA_CCT"),
   IF('Reported Performance Table'!B1703="Outdoor Luminaires",
    IF(OR('Reported Performance Table'!D1703="Fuel Pump Canopy Luminaires",'Reported Performance Table'!D1703="Sports Lighting"),
     IF('Reported Performance Table'!F1703="Premium","Premium_Sports_and_Fuel_Pump_CCT", "Sports_and_Fuel_Pump_CCT"),
     IF('Reported Performance Table'!F1703="Premium","Premium_Outdoor_CCT","Outdoor_CCT")),
    IF('Reported Performance Table'!F1703="Premium","Premium_CCT","Reported_CCT"))))</f>
        <v/>
      </c>
      <c r="K1703" t="str">
        <f>IF('Reported Performance Table'!D1703="","",IF(J1703="LUNA_CCT",VLOOKUP('Reported Performance Table'!D1703,'Master List'!$B$45:$E$143,4,FALSE),"Reported_BUG"))</f>
        <v/>
      </c>
      <c r="L1703" t="str">
        <f>IF('Reported Performance Table'!D1703="","",IF(AND('Reported Performance Table'!$E1703="Yes",OR('Reported Performance Table'!$D1703='Master List'!$B$45,'Reported Performance Table'!$D1703='Master List'!$B$46,'Reported Performance Table'!$D1703='Master List'!$B$47,'Reported Performance Table'!$D1703='Master List'!$B$49,'Reported Performance Table'!$D1703='Master List'!$B$51,'Reported Performance Table'!$D1703='Master List'!$B$115,'Reported Performance Table'!$D1703='Master List'!$B$118,'Reported Performance Table'!$D1703='Master List'!$B$142)),"LUNA_Dimming","Dimming_Capability_and_Range"))</f>
        <v/>
      </c>
    </row>
    <row r="1704" spans="1:12" x14ac:dyDescent="0.25">
      <c r="A1704" s="54">
        <v>1711</v>
      </c>
      <c r="B1704" s="55"/>
      <c r="D1704" s="21" t="e">
        <f>VLOOKUP('Reported Performance Table'!C1704,'Master List'!$B$22:$C$41,2,FALSE)</f>
        <v>#N/A</v>
      </c>
      <c r="E1704" t="e">
        <f>VLOOKUP('Reported Performance Table'!D1704,'Master List'!$B$45:$C$143,2,FALSE)</f>
        <v>#N/A</v>
      </c>
      <c r="F1704" t="e">
        <f>VLOOKUP('Reported Performance Table'!C1704,'Master List'!$B$22:$D$42,3,FALSE)</f>
        <v>#N/A</v>
      </c>
      <c r="G1704" s="100" t="e">
        <f>VLOOKUP('Reported Performance Table'!B1704,'Master List'!$B$11:$D$19,3,FALSE)</f>
        <v>#N/A</v>
      </c>
      <c r="H1704" t="e">
        <f t="shared" si="26"/>
        <v>#N/A</v>
      </c>
      <c r="I1704" t="e">
        <f>IF(VLOOKUP('Reported Performance Table'!D1704,'Master List'!$B$45:$D$143,3,FALSE)="","No",VLOOKUP('Reported Performance Table'!D1704,'Master List'!$B$45:$D$143,3,FALSE))</f>
        <v>#N/A</v>
      </c>
      <c r="J1704" s="178" t="str">
        <f>IF('Reported Performance Table'!D1704="","",
  IF('Reported Performance Table'!E1704="Yes",
   IF('Reported Performance Table'!F1704="Premium","Premium_LUNA_CCT","LUNA_CCT"),
   IF('Reported Performance Table'!B1704="Outdoor Luminaires",
    IF(OR('Reported Performance Table'!D1704="Fuel Pump Canopy Luminaires",'Reported Performance Table'!D1704="Sports Lighting"),
     IF('Reported Performance Table'!F1704="Premium","Premium_Sports_and_Fuel_Pump_CCT", "Sports_and_Fuel_Pump_CCT"),
     IF('Reported Performance Table'!F1704="Premium","Premium_Outdoor_CCT","Outdoor_CCT")),
    IF('Reported Performance Table'!F1704="Premium","Premium_CCT","Reported_CCT"))))</f>
        <v/>
      </c>
      <c r="K1704" t="str">
        <f>IF('Reported Performance Table'!D1704="","",IF(J1704="LUNA_CCT",VLOOKUP('Reported Performance Table'!D1704,'Master List'!$B$45:$E$143,4,FALSE),"Reported_BUG"))</f>
        <v/>
      </c>
      <c r="L1704" t="str">
        <f>IF('Reported Performance Table'!D1704="","",IF(AND('Reported Performance Table'!$E1704="Yes",OR('Reported Performance Table'!$D1704='Master List'!$B$45,'Reported Performance Table'!$D1704='Master List'!$B$46,'Reported Performance Table'!$D1704='Master List'!$B$47,'Reported Performance Table'!$D1704='Master List'!$B$49,'Reported Performance Table'!$D1704='Master List'!$B$51,'Reported Performance Table'!$D1704='Master List'!$B$115,'Reported Performance Table'!$D1704='Master List'!$B$118,'Reported Performance Table'!$D1704='Master List'!$B$142)),"LUNA_Dimming","Dimming_Capability_and_Range"))</f>
        <v/>
      </c>
    </row>
    <row r="1705" spans="1:12" x14ac:dyDescent="0.25">
      <c r="A1705" s="54">
        <v>1712</v>
      </c>
      <c r="B1705" s="55"/>
      <c r="D1705" s="21" t="e">
        <f>VLOOKUP('Reported Performance Table'!C1705,'Master List'!$B$22:$C$41,2,FALSE)</f>
        <v>#N/A</v>
      </c>
      <c r="E1705" t="e">
        <f>VLOOKUP('Reported Performance Table'!D1705,'Master List'!$B$45:$C$143,2,FALSE)</f>
        <v>#N/A</v>
      </c>
      <c r="F1705" t="e">
        <f>VLOOKUP('Reported Performance Table'!C1705,'Master List'!$B$22:$D$42,3,FALSE)</f>
        <v>#N/A</v>
      </c>
      <c r="G1705" s="100" t="e">
        <f>VLOOKUP('Reported Performance Table'!B1705,'Master List'!$B$11:$D$19,3,FALSE)</f>
        <v>#N/A</v>
      </c>
      <c r="H1705" t="e">
        <f t="shared" si="26"/>
        <v>#N/A</v>
      </c>
      <c r="I1705" t="e">
        <f>IF(VLOOKUP('Reported Performance Table'!D1705,'Master List'!$B$45:$D$143,3,FALSE)="","No",VLOOKUP('Reported Performance Table'!D1705,'Master List'!$B$45:$D$143,3,FALSE))</f>
        <v>#N/A</v>
      </c>
      <c r="J1705" s="178" t="str">
        <f>IF('Reported Performance Table'!D1705="","",
  IF('Reported Performance Table'!E1705="Yes",
   IF('Reported Performance Table'!F1705="Premium","Premium_LUNA_CCT","LUNA_CCT"),
   IF('Reported Performance Table'!B1705="Outdoor Luminaires",
    IF(OR('Reported Performance Table'!D1705="Fuel Pump Canopy Luminaires",'Reported Performance Table'!D1705="Sports Lighting"),
     IF('Reported Performance Table'!F1705="Premium","Premium_Sports_and_Fuel_Pump_CCT", "Sports_and_Fuel_Pump_CCT"),
     IF('Reported Performance Table'!F1705="Premium","Premium_Outdoor_CCT","Outdoor_CCT")),
    IF('Reported Performance Table'!F1705="Premium","Premium_CCT","Reported_CCT"))))</f>
        <v/>
      </c>
      <c r="K1705" t="str">
        <f>IF('Reported Performance Table'!D1705="","",IF(J1705="LUNA_CCT",VLOOKUP('Reported Performance Table'!D1705,'Master List'!$B$45:$E$143,4,FALSE),"Reported_BUG"))</f>
        <v/>
      </c>
      <c r="L1705" t="str">
        <f>IF('Reported Performance Table'!D1705="","",IF(AND('Reported Performance Table'!$E1705="Yes",OR('Reported Performance Table'!$D1705='Master List'!$B$45,'Reported Performance Table'!$D1705='Master List'!$B$46,'Reported Performance Table'!$D1705='Master List'!$B$47,'Reported Performance Table'!$D1705='Master List'!$B$49,'Reported Performance Table'!$D1705='Master List'!$B$51,'Reported Performance Table'!$D1705='Master List'!$B$115,'Reported Performance Table'!$D1705='Master List'!$B$118,'Reported Performance Table'!$D1705='Master List'!$B$142)),"LUNA_Dimming","Dimming_Capability_and_Range"))</f>
        <v/>
      </c>
    </row>
    <row r="1706" spans="1:12" x14ac:dyDescent="0.25">
      <c r="A1706" s="54">
        <v>1713</v>
      </c>
      <c r="B1706" s="55"/>
      <c r="D1706" s="21" t="e">
        <f>VLOOKUP('Reported Performance Table'!C1706,'Master List'!$B$22:$C$41,2,FALSE)</f>
        <v>#N/A</v>
      </c>
      <c r="E1706" t="e">
        <f>VLOOKUP('Reported Performance Table'!D1706,'Master List'!$B$45:$C$143,2,FALSE)</f>
        <v>#N/A</v>
      </c>
      <c r="F1706" t="e">
        <f>VLOOKUP('Reported Performance Table'!C1706,'Master List'!$B$22:$D$42,3,FALSE)</f>
        <v>#N/A</v>
      </c>
      <c r="G1706" s="100" t="e">
        <f>VLOOKUP('Reported Performance Table'!B1706,'Master List'!$B$11:$D$19,3,FALSE)</f>
        <v>#N/A</v>
      </c>
      <c r="H1706" t="e">
        <f t="shared" si="26"/>
        <v>#N/A</v>
      </c>
      <c r="I1706" t="e">
        <f>IF(VLOOKUP('Reported Performance Table'!D1706,'Master List'!$B$45:$D$143,3,FALSE)="","No",VLOOKUP('Reported Performance Table'!D1706,'Master List'!$B$45:$D$143,3,FALSE))</f>
        <v>#N/A</v>
      </c>
      <c r="J1706" s="178" t="str">
        <f>IF('Reported Performance Table'!D1706="","",
  IF('Reported Performance Table'!E1706="Yes",
   IF('Reported Performance Table'!F1706="Premium","Premium_LUNA_CCT","LUNA_CCT"),
   IF('Reported Performance Table'!B1706="Outdoor Luminaires",
    IF(OR('Reported Performance Table'!D1706="Fuel Pump Canopy Luminaires",'Reported Performance Table'!D1706="Sports Lighting"),
     IF('Reported Performance Table'!F1706="Premium","Premium_Sports_and_Fuel_Pump_CCT", "Sports_and_Fuel_Pump_CCT"),
     IF('Reported Performance Table'!F1706="Premium","Premium_Outdoor_CCT","Outdoor_CCT")),
    IF('Reported Performance Table'!F1706="Premium","Premium_CCT","Reported_CCT"))))</f>
        <v/>
      </c>
      <c r="K1706" t="str">
        <f>IF('Reported Performance Table'!D1706="","",IF(J1706="LUNA_CCT",VLOOKUP('Reported Performance Table'!D1706,'Master List'!$B$45:$E$143,4,FALSE),"Reported_BUG"))</f>
        <v/>
      </c>
      <c r="L1706" t="str">
        <f>IF('Reported Performance Table'!D1706="","",IF(AND('Reported Performance Table'!$E1706="Yes",OR('Reported Performance Table'!$D1706='Master List'!$B$45,'Reported Performance Table'!$D1706='Master List'!$B$46,'Reported Performance Table'!$D1706='Master List'!$B$47,'Reported Performance Table'!$D1706='Master List'!$B$49,'Reported Performance Table'!$D1706='Master List'!$B$51,'Reported Performance Table'!$D1706='Master List'!$B$115,'Reported Performance Table'!$D1706='Master List'!$B$118,'Reported Performance Table'!$D1706='Master List'!$B$142)),"LUNA_Dimming","Dimming_Capability_and_Range"))</f>
        <v/>
      </c>
    </row>
    <row r="1707" spans="1:12" x14ac:dyDescent="0.25">
      <c r="A1707" s="54">
        <v>1714</v>
      </c>
      <c r="B1707" s="55"/>
      <c r="D1707" s="21" t="e">
        <f>VLOOKUP('Reported Performance Table'!C1707,'Master List'!$B$22:$C$41,2,FALSE)</f>
        <v>#N/A</v>
      </c>
      <c r="E1707" t="e">
        <f>VLOOKUP('Reported Performance Table'!D1707,'Master List'!$B$45:$C$143,2,FALSE)</f>
        <v>#N/A</v>
      </c>
      <c r="F1707" t="e">
        <f>VLOOKUP('Reported Performance Table'!C1707,'Master List'!$B$22:$D$42,3,FALSE)</f>
        <v>#N/A</v>
      </c>
      <c r="G1707" s="100" t="e">
        <f>VLOOKUP('Reported Performance Table'!B1707,'Master List'!$B$11:$D$19,3,FALSE)</f>
        <v>#N/A</v>
      </c>
      <c r="H1707" t="e">
        <f t="shared" si="26"/>
        <v>#N/A</v>
      </c>
      <c r="I1707" t="e">
        <f>IF(VLOOKUP('Reported Performance Table'!D1707,'Master List'!$B$45:$D$143,3,FALSE)="","No",VLOOKUP('Reported Performance Table'!D1707,'Master List'!$B$45:$D$143,3,FALSE))</f>
        <v>#N/A</v>
      </c>
      <c r="J1707" s="178" t="str">
        <f>IF('Reported Performance Table'!D1707="","",
  IF('Reported Performance Table'!E1707="Yes",
   IF('Reported Performance Table'!F1707="Premium","Premium_LUNA_CCT","LUNA_CCT"),
   IF('Reported Performance Table'!B1707="Outdoor Luminaires",
    IF(OR('Reported Performance Table'!D1707="Fuel Pump Canopy Luminaires",'Reported Performance Table'!D1707="Sports Lighting"),
     IF('Reported Performance Table'!F1707="Premium","Premium_Sports_and_Fuel_Pump_CCT", "Sports_and_Fuel_Pump_CCT"),
     IF('Reported Performance Table'!F1707="Premium","Premium_Outdoor_CCT","Outdoor_CCT")),
    IF('Reported Performance Table'!F1707="Premium","Premium_CCT","Reported_CCT"))))</f>
        <v/>
      </c>
      <c r="K1707" t="str">
        <f>IF('Reported Performance Table'!D1707="","",IF(J1707="LUNA_CCT",VLOOKUP('Reported Performance Table'!D1707,'Master List'!$B$45:$E$143,4,FALSE),"Reported_BUG"))</f>
        <v/>
      </c>
      <c r="L1707" t="str">
        <f>IF('Reported Performance Table'!D1707="","",IF(AND('Reported Performance Table'!$E1707="Yes",OR('Reported Performance Table'!$D1707='Master List'!$B$45,'Reported Performance Table'!$D1707='Master List'!$B$46,'Reported Performance Table'!$D1707='Master List'!$B$47,'Reported Performance Table'!$D1707='Master List'!$B$49,'Reported Performance Table'!$D1707='Master List'!$B$51,'Reported Performance Table'!$D1707='Master List'!$B$115,'Reported Performance Table'!$D1707='Master List'!$B$118,'Reported Performance Table'!$D1707='Master List'!$B$142)),"LUNA_Dimming","Dimming_Capability_and_Range"))</f>
        <v/>
      </c>
    </row>
    <row r="1708" spans="1:12" x14ac:dyDescent="0.25">
      <c r="A1708" s="54">
        <v>1715</v>
      </c>
      <c r="B1708" s="55"/>
      <c r="D1708" s="21" t="e">
        <f>VLOOKUP('Reported Performance Table'!C1708,'Master List'!$B$22:$C$41,2,FALSE)</f>
        <v>#N/A</v>
      </c>
      <c r="E1708" t="e">
        <f>VLOOKUP('Reported Performance Table'!D1708,'Master List'!$B$45:$C$143,2,FALSE)</f>
        <v>#N/A</v>
      </c>
      <c r="F1708" t="e">
        <f>VLOOKUP('Reported Performance Table'!C1708,'Master List'!$B$22:$D$42,3,FALSE)</f>
        <v>#N/A</v>
      </c>
      <c r="G1708" s="100" t="e">
        <f>VLOOKUP('Reported Performance Table'!B1708,'Master List'!$B$11:$D$19,3,FALSE)</f>
        <v>#N/A</v>
      </c>
      <c r="H1708" t="e">
        <f t="shared" si="26"/>
        <v>#N/A</v>
      </c>
      <c r="I1708" t="e">
        <f>IF(VLOOKUP('Reported Performance Table'!D1708,'Master List'!$B$45:$D$143,3,FALSE)="","No",VLOOKUP('Reported Performance Table'!D1708,'Master List'!$B$45:$D$143,3,FALSE))</f>
        <v>#N/A</v>
      </c>
      <c r="J1708" s="178" t="str">
        <f>IF('Reported Performance Table'!D1708="","",
  IF('Reported Performance Table'!E1708="Yes",
   IF('Reported Performance Table'!F1708="Premium","Premium_LUNA_CCT","LUNA_CCT"),
   IF('Reported Performance Table'!B1708="Outdoor Luminaires",
    IF(OR('Reported Performance Table'!D1708="Fuel Pump Canopy Luminaires",'Reported Performance Table'!D1708="Sports Lighting"),
     IF('Reported Performance Table'!F1708="Premium","Premium_Sports_and_Fuel_Pump_CCT", "Sports_and_Fuel_Pump_CCT"),
     IF('Reported Performance Table'!F1708="Premium","Premium_Outdoor_CCT","Outdoor_CCT")),
    IF('Reported Performance Table'!F1708="Premium","Premium_CCT","Reported_CCT"))))</f>
        <v/>
      </c>
      <c r="K1708" t="str">
        <f>IF('Reported Performance Table'!D1708="","",IF(J1708="LUNA_CCT",VLOOKUP('Reported Performance Table'!D1708,'Master List'!$B$45:$E$143,4,FALSE),"Reported_BUG"))</f>
        <v/>
      </c>
      <c r="L1708" t="str">
        <f>IF('Reported Performance Table'!D1708="","",IF(AND('Reported Performance Table'!$E1708="Yes",OR('Reported Performance Table'!$D1708='Master List'!$B$45,'Reported Performance Table'!$D1708='Master List'!$B$46,'Reported Performance Table'!$D1708='Master List'!$B$47,'Reported Performance Table'!$D1708='Master List'!$B$49,'Reported Performance Table'!$D1708='Master List'!$B$51,'Reported Performance Table'!$D1708='Master List'!$B$115,'Reported Performance Table'!$D1708='Master List'!$B$118,'Reported Performance Table'!$D1708='Master List'!$B$142)),"LUNA_Dimming","Dimming_Capability_and_Range"))</f>
        <v/>
      </c>
    </row>
    <row r="1709" spans="1:12" x14ac:dyDescent="0.25">
      <c r="A1709" s="54">
        <v>1716</v>
      </c>
      <c r="B1709" s="55"/>
      <c r="D1709" s="21" t="e">
        <f>VLOOKUP('Reported Performance Table'!C1709,'Master List'!$B$22:$C$41,2,FALSE)</f>
        <v>#N/A</v>
      </c>
      <c r="E1709" t="e">
        <f>VLOOKUP('Reported Performance Table'!D1709,'Master List'!$B$45:$C$143,2,FALSE)</f>
        <v>#N/A</v>
      </c>
      <c r="F1709" t="e">
        <f>VLOOKUP('Reported Performance Table'!C1709,'Master List'!$B$22:$D$42,3,FALSE)</f>
        <v>#N/A</v>
      </c>
      <c r="G1709" s="100" t="e">
        <f>VLOOKUP('Reported Performance Table'!B1709,'Master List'!$B$11:$D$19,3,FALSE)</f>
        <v>#N/A</v>
      </c>
      <c r="H1709" t="e">
        <f t="shared" si="26"/>
        <v>#N/A</v>
      </c>
      <c r="I1709" t="e">
        <f>IF(VLOOKUP('Reported Performance Table'!D1709,'Master List'!$B$45:$D$143,3,FALSE)="","No",VLOOKUP('Reported Performance Table'!D1709,'Master List'!$B$45:$D$143,3,FALSE))</f>
        <v>#N/A</v>
      </c>
      <c r="J1709" s="178" t="str">
        <f>IF('Reported Performance Table'!D1709="","",
  IF('Reported Performance Table'!E1709="Yes",
   IF('Reported Performance Table'!F1709="Premium","Premium_LUNA_CCT","LUNA_CCT"),
   IF('Reported Performance Table'!B1709="Outdoor Luminaires",
    IF(OR('Reported Performance Table'!D1709="Fuel Pump Canopy Luminaires",'Reported Performance Table'!D1709="Sports Lighting"),
     IF('Reported Performance Table'!F1709="Premium","Premium_Sports_and_Fuel_Pump_CCT", "Sports_and_Fuel_Pump_CCT"),
     IF('Reported Performance Table'!F1709="Premium","Premium_Outdoor_CCT","Outdoor_CCT")),
    IF('Reported Performance Table'!F1709="Premium","Premium_CCT","Reported_CCT"))))</f>
        <v/>
      </c>
      <c r="K1709" t="str">
        <f>IF('Reported Performance Table'!D1709="","",IF(J1709="LUNA_CCT",VLOOKUP('Reported Performance Table'!D1709,'Master List'!$B$45:$E$143,4,FALSE),"Reported_BUG"))</f>
        <v/>
      </c>
      <c r="L1709" t="str">
        <f>IF('Reported Performance Table'!D1709="","",IF(AND('Reported Performance Table'!$E1709="Yes",OR('Reported Performance Table'!$D1709='Master List'!$B$45,'Reported Performance Table'!$D1709='Master List'!$B$46,'Reported Performance Table'!$D1709='Master List'!$B$47,'Reported Performance Table'!$D1709='Master List'!$B$49,'Reported Performance Table'!$D1709='Master List'!$B$51,'Reported Performance Table'!$D1709='Master List'!$B$115,'Reported Performance Table'!$D1709='Master List'!$B$118,'Reported Performance Table'!$D1709='Master List'!$B$142)),"LUNA_Dimming","Dimming_Capability_and_Range"))</f>
        <v/>
      </c>
    </row>
    <row r="1710" spans="1:12" x14ac:dyDescent="0.25">
      <c r="A1710" s="54">
        <v>1717</v>
      </c>
      <c r="B1710" s="55"/>
      <c r="D1710" s="21" t="e">
        <f>VLOOKUP('Reported Performance Table'!C1710,'Master List'!$B$22:$C$41,2,FALSE)</f>
        <v>#N/A</v>
      </c>
      <c r="E1710" t="e">
        <f>VLOOKUP('Reported Performance Table'!D1710,'Master List'!$B$45:$C$143,2,FALSE)</f>
        <v>#N/A</v>
      </c>
      <c r="F1710" t="e">
        <f>VLOOKUP('Reported Performance Table'!C1710,'Master List'!$B$22:$D$42,3,FALSE)</f>
        <v>#N/A</v>
      </c>
      <c r="G1710" s="100" t="e">
        <f>VLOOKUP('Reported Performance Table'!B1710,'Master List'!$B$11:$D$19,3,FALSE)</f>
        <v>#N/A</v>
      </c>
      <c r="H1710" t="e">
        <f t="shared" si="26"/>
        <v>#N/A</v>
      </c>
      <c r="I1710" t="e">
        <f>IF(VLOOKUP('Reported Performance Table'!D1710,'Master List'!$B$45:$D$143,3,FALSE)="","No",VLOOKUP('Reported Performance Table'!D1710,'Master List'!$B$45:$D$143,3,FALSE))</f>
        <v>#N/A</v>
      </c>
      <c r="J1710" s="178" t="str">
        <f>IF('Reported Performance Table'!D1710="","",
  IF('Reported Performance Table'!E1710="Yes",
   IF('Reported Performance Table'!F1710="Premium","Premium_LUNA_CCT","LUNA_CCT"),
   IF('Reported Performance Table'!B1710="Outdoor Luminaires",
    IF(OR('Reported Performance Table'!D1710="Fuel Pump Canopy Luminaires",'Reported Performance Table'!D1710="Sports Lighting"),
     IF('Reported Performance Table'!F1710="Premium","Premium_Sports_and_Fuel_Pump_CCT", "Sports_and_Fuel_Pump_CCT"),
     IF('Reported Performance Table'!F1710="Premium","Premium_Outdoor_CCT","Outdoor_CCT")),
    IF('Reported Performance Table'!F1710="Premium","Premium_CCT","Reported_CCT"))))</f>
        <v/>
      </c>
      <c r="K1710" t="str">
        <f>IF('Reported Performance Table'!D1710="","",IF(J1710="LUNA_CCT",VLOOKUP('Reported Performance Table'!D1710,'Master List'!$B$45:$E$143,4,FALSE),"Reported_BUG"))</f>
        <v/>
      </c>
      <c r="L1710" t="str">
        <f>IF('Reported Performance Table'!D1710="","",IF(AND('Reported Performance Table'!$E1710="Yes",OR('Reported Performance Table'!$D1710='Master List'!$B$45,'Reported Performance Table'!$D1710='Master List'!$B$46,'Reported Performance Table'!$D1710='Master List'!$B$47,'Reported Performance Table'!$D1710='Master List'!$B$49,'Reported Performance Table'!$D1710='Master List'!$B$51,'Reported Performance Table'!$D1710='Master List'!$B$115,'Reported Performance Table'!$D1710='Master List'!$B$118,'Reported Performance Table'!$D1710='Master List'!$B$142)),"LUNA_Dimming","Dimming_Capability_and_Range"))</f>
        <v/>
      </c>
    </row>
    <row r="1711" spans="1:12" x14ac:dyDescent="0.25">
      <c r="A1711" s="54">
        <v>1718</v>
      </c>
      <c r="B1711" s="55"/>
      <c r="D1711" s="21" t="e">
        <f>VLOOKUP('Reported Performance Table'!C1711,'Master List'!$B$22:$C$41,2,FALSE)</f>
        <v>#N/A</v>
      </c>
      <c r="E1711" t="e">
        <f>VLOOKUP('Reported Performance Table'!D1711,'Master List'!$B$45:$C$143,2,FALSE)</f>
        <v>#N/A</v>
      </c>
      <c r="F1711" t="e">
        <f>VLOOKUP('Reported Performance Table'!C1711,'Master List'!$B$22:$D$42,3,FALSE)</f>
        <v>#N/A</v>
      </c>
      <c r="G1711" s="100" t="e">
        <f>VLOOKUP('Reported Performance Table'!B1711,'Master List'!$B$11:$D$19,3,FALSE)</f>
        <v>#N/A</v>
      </c>
      <c r="H1711" t="e">
        <f t="shared" si="26"/>
        <v>#N/A</v>
      </c>
      <c r="I1711" t="e">
        <f>IF(VLOOKUP('Reported Performance Table'!D1711,'Master List'!$B$45:$D$143,3,FALSE)="","No",VLOOKUP('Reported Performance Table'!D1711,'Master List'!$B$45:$D$143,3,FALSE))</f>
        <v>#N/A</v>
      </c>
      <c r="J1711" s="178" t="str">
        <f>IF('Reported Performance Table'!D1711="","",
  IF('Reported Performance Table'!E1711="Yes",
   IF('Reported Performance Table'!F1711="Premium","Premium_LUNA_CCT","LUNA_CCT"),
   IF('Reported Performance Table'!B1711="Outdoor Luminaires",
    IF(OR('Reported Performance Table'!D1711="Fuel Pump Canopy Luminaires",'Reported Performance Table'!D1711="Sports Lighting"),
     IF('Reported Performance Table'!F1711="Premium","Premium_Sports_and_Fuel_Pump_CCT", "Sports_and_Fuel_Pump_CCT"),
     IF('Reported Performance Table'!F1711="Premium","Premium_Outdoor_CCT","Outdoor_CCT")),
    IF('Reported Performance Table'!F1711="Premium","Premium_CCT","Reported_CCT"))))</f>
        <v/>
      </c>
      <c r="K1711" t="str">
        <f>IF('Reported Performance Table'!D1711="","",IF(J1711="LUNA_CCT",VLOOKUP('Reported Performance Table'!D1711,'Master List'!$B$45:$E$143,4,FALSE),"Reported_BUG"))</f>
        <v/>
      </c>
      <c r="L1711" t="str">
        <f>IF('Reported Performance Table'!D1711="","",IF(AND('Reported Performance Table'!$E1711="Yes",OR('Reported Performance Table'!$D1711='Master List'!$B$45,'Reported Performance Table'!$D1711='Master List'!$B$46,'Reported Performance Table'!$D1711='Master List'!$B$47,'Reported Performance Table'!$D1711='Master List'!$B$49,'Reported Performance Table'!$D1711='Master List'!$B$51,'Reported Performance Table'!$D1711='Master List'!$B$115,'Reported Performance Table'!$D1711='Master List'!$B$118,'Reported Performance Table'!$D1711='Master List'!$B$142)),"LUNA_Dimming","Dimming_Capability_and_Range"))</f>
        <v/>
      </c>
    </row>
    <row r="1712" spans="1:12" x14ac:dyDescent="0.25">
      <c r="A1712" s="54">
        <v>1719</v>
      </c>
      <c r="B1712" s="55"/>
      <c r="D1712" s="21" t="e">
        <f>VLOOKUP('Reported Performance Table'!C1712,'Master List'!$B$22:$C$41,2,FALSE)</f>
        <v>#N/A</v>
      </c>
      <c r="E1712" t="e">
        <f>VLOOKUP('Reported Performance Table'!D1712,'Master List'!$B$45:$C$143,2,FALSE)</f>
        <v>#N/A</v>
      </c>
      <c r="F1712" t="e">
        <f>VLOOKUP('Reported Performance Table'!C1712,'Master List'!$B$22:$D$42,3,FALSE)</f>
        <v>#N/A</v>
      </c>
      <c r="G1712" s="100" t="e">
        <f>VLOOKUP('Reported Performance Table'!B1712,'Master List'!$B$11:$D$19,3,FALSE)</f>
        <v>#N/A</v>
      </c>
      <c r="H1712" t="e">
        <f t="shared" si="26"/>
        <v>#N/A</v>
      </c>
      <c r="I1712" t="e">
        <f>IF(VLOOKUP('Reported Performance Table'!D1712,'Master List'!$B$45:$D$143,3,FALSE)="","No",VLOOKUP('Reported Performance Table'!D1712,'Master List'!$B$45:$D$143,3,FALSE))</f>
        <v>#N/A</v>
      </c>
      <c r="J1712" s="178" t="str">
        <f>IF('Reported Performance Table'!D1712="","",
  IF('Reported Performance Table'!E1712="Yes",
   IF('Reported Performance Table'!F1712="Premium","Premium_LUNA_CCT","LUNA_CCT"),
   IF('Reported Performance Table'!B1712="Outdoor Luminaires",
    IF(OR('Reported Performance Table'!D1712="Fuel Pump Canopy Luminaires",'Reported Performance Table'!D1712="Sports Lighting"),
     IF('Reported Performance Table'!F1712="Premium","Premium_Sports_and_Fuel_Pump_CCT", "Sports_and_Fuel_Pump_CCT"),
     IF('Reported Performance Table'!F1712="Premium","Premium_Outdoor_CCT","Outdoor_CCT")),
    IF('Reported Performance Table'!F1712="Premium","Premium_CCT","Reported_CCT"))))</f>
        <v/>
      </c>
      <c r="K1712" t="str">
        <f>IF('Reported Performance Table'!D1712="","",IF(J1712="LUNA_CCT",VLOOKUP('Reported Performance Table'!D1712,'Master List'!$B$45:$E$143,4,FALSE),"Reported_BUG"))</f>
        <v/>
      </c>
      <c r="L1712" t="str">
        <f>IF('Reported Performance Table'!D1712="","",IF(AND('Reported Performance Table'!$E1712="Yes",OR('Reported Performance Table'!$D1712='Master List'!$B$45,'Reported Performance Table'!$D1712='Master List'!$B$46,'Reported Performance Table'!$D1712='Master List'!$B$47,'Reported Performance Table'!$D1712='Master List'!$B$49,'Reported Performance Table'!$D1712='Master List'!$B$51,'Reported Performance Table'!$D1712='Master List'!$B$115,'Reported Performance Table'!$D1712='Master List'!$B$118,'Reported Performance Table'!$D1712='Master List'!$B$142)),"LUNA_Dimming","Dimming_Capability_and_Range"))</f>
        <v/>
      </c>
    </row>
    <row r="1713" spans="1:12" x14ac:dyDescent="0.25">
      <c r="A1713" s="54">
        <v>1720</v>
      </c>
      <c r="B1713" s="55"/>
      <c r="D1713" s="21" t="e">
        <f>VLOOKUP('Reported Performance Table'!C1713,'Master List'!$B$22:$C$41,2,FALSE)</f>
        <v>#N/A</v>
      </c>
      <c r="E1713" t="e">
        <f>VLOOKUP('Reported Performance Table'!D1713,'Master List'!$B$45:$C$143,2,FALSE)</f>
        <v>#N/A</v>
      </c>
      <c r="F1713" t="e">
        <f>VLOOKUP('Reported Performance Table'!C1713,'Master List'!$B$22:$D$42,3,FALSE)</f>
        <v>#N/A</v>
      </c>
      <c r="G1713" s="100" t="e">
        <f>VLOOKUP('Reported Performance Table'!B1713,'Master List'!$B$11:$D$19,3,FALSE)</f>
        <v>#N/A</v>
      </c>
      <c r="H1713" t="e">
        <f t="shared" si="26"/>
        <v>#N/A</v>
      </c>
      <c r="I1713" t="e">
        <f>IF(VLOOKUP('Reported Performance Table'!D1713,'Master List'!$B$45:$D$143,3,FALSE)="","No",VLOOKUP('Reported Performance Table'!D1713,'Master List'!$B$45:$D$143,3,FALSE))</f>
        <v>#N/A</v>
      </c>
      <c r="J1713" s="178" t="str">
        <f>IF('Reported Performance Table'!D1713="","",
  IF('Reported Performance Table'!E1713="Yes",
   IF('Reported Performance Table'!F1713="Premium","Premium_LUNA_CCT","LUNA_CCT"),
   IF('Reported Performance Table'!B1713="Outdoor Luminaires",
    IF(OR('Reported Performance Table'!D1713="Fuel Pump Canopy Luminaires",'Reported Performance Table'!D1713="Sports Lighting"),
     IF('Reported Performance Table'!F1713="Premium","Premium_Sports_and_Fuel_Pump_CCT", "Sports_and_Fuel_Pump_CCT"),
     IF('Reported Performance Table'!F1713="Premium","Premium_Outdoor_CCT","Outdoor_CCT")),
    IF('Reported Performance Table'!F1713="Premium","Premium_CCT","Reported_CCT"))))</f>
        <v/>
      </c>
      <c r="K1713" t="str">
        <f>IF('Reported Performance Table'!D1713="","",IF(J1713="LUNA_CCT",VLOOKUP('Reported Performance Table'!D1713,'Master List'!$B$45:$E$143,4,FALSE),"Reported_BUG"))</f>
        <v/>
      </c>
      <c r="L1713" t="str">
        <f>IF('Reported Performance Table'!D1713="","",IF(AND('Reported Performance Table'!$E1713="Yes",OR('Reported Performance Table'!$D1713='Master List'!$B$45,'Reported Performance Table'!$D1713='Master List'!$B$46,'Reported Performance Table'!$D1713='Master List'!$B$47,'Reported Performance Table'!$D1713='Master List'!$B$49,'Reported Performance Table'!$D1713='Master List'!$B$51,'Reported Performance Table'!$D1713='Master List'!$B$115,'Reported Performance Table'!$D1713='Master List'!$B$118,'Reported Performance Table'!$D1713='Master List'!$B$142)),"LUNA_Dimming","Dimming_Capability_and_Range"))</f>
        <v/>
      </c>
    </row>
    <row r="1714" spans="1:12" x14ac:dyDescent="0.25">
      <c r="A1714" s="54">
        <v>1721</v>
      </c>
      <c r="B1714" s="55"/>
      <c r="D1714" s="21" t="e">
        <f>VLOOKUP('Reported Performance Table'!C1714,'Master List'!$B$22:$C$41,2,FALSE)</f>
        <v>#N/A</v>
      </c>
      <c r="E1714" t="e">
        <f>VLOOKUP('Reported Performance Table'!D1714,'Master List'!$B$45:$C$143,2,FALSE)</f>
        <v>#N/A</v>
      </c>
      <c r="F1714" t="e">
        <f>VLOOKUP('Reported Performance Table'!C1714,'Master List'!$B$22:$D$42,3,FALSE)</f>
        <v>#N/A</v>
      </c>
      <c r="G1714" s="100" t="e">
        <f>VLOOKUP('Reported Performance Table'!B1714,'Master List'!$B$11:$D$19,3,FALSE)</f>
        <v>#N/A</v>
      </c>
      <c r="H1714" t="e">
        <f t="shared" si="26"/>
        <v>#N/A</v>
      </c>
      <c r="I1714" t="e">
        <f>IF(VLOOKUP('Reported Performance Table'!D1714,'Master List'!$B$45:$D$143,3,FALSE)="","No",VLOOKUP('Reported Performance Table'!D1714,'Master List'!$B$45:$D$143,3,FALSE))</f>
        <v>#N/A</v>
      </c>
      <c r="J1714" s="178" t="str">
        <f>IF('Reported Performance Table'!D1714="","",
  IF('Reported Performance Table'!E1714="Yes",
   IF('Reported Performance Table'!F1714="Premium","Premium_LUNA_CCT","LUNA_CCT"),
   IF('Reported Performance Table'!B1714="Outdoor Luminaires",
    IF(OR('Reported Performance Table'!D1714="Fuel Pump Canopy Luminaires",'Reported Performance Table'!D1714="Sports Lighting"),
     IF('Reported Performance Table'!F1714="Premium","Premium_Sports_and_Fuel_Pump_CCT", "Sports_and_Fuel_Pump_CCT"),
     IF('Reported Performance Table'!F1714="Premium","Premium_Outdoor_CCT","Outdoor_CCT")),
    IF('Reported Performance Table'!F1714="Premium","Premium_CCT","Reported_CCT"))))</f>
        <v/>
      </c>
      <c r="K1714" t="str">
        <f>IF('Reported Performance Table'!D1714="","",IF(J1714="LUNA_CCT",VLOOKUP('Reported Performance Table'!D1714,'Master List'!$B$45:$E$143,4,FALSE),"Reported_BUG"))</f>
        <v/>
      </c>
      <c r="L1714" t="str">
        <f>IF('Reported Performance Table'!D1714="","",IF(AND('Reported Performance Table'!$E1714="Yes",OR('Reported Performance Table'!$D1714='Master List'!$B$45,'Reported Performance Table'!$D1714='Master List'!$B$46,'Reported Performance Table'!$D1714='Master List'!$B$47,'Reported Performance Table'!$D1714='Master List'!$B$49,'Reported Performance Table'!$D1714='Master List'!$B$51,'Reported Performance Table'!$D1714='Master List'!$B$115,'Reported Performance Table'!$D1714='Master List'!$B$118,'Reported Performance Table'!$D1714='Master List'!$B$142)),"LUNA_Dimming","Dimming_Capability_and_Range"))</f>
        <v/>
      </c>
    </row>
    <row r="1715" spans="1:12" x14ac:dyDescent="0.25">
      <c r="A1715" s="54">
        <v>1722</v>
      </c>
      <c r="B1715" s="55"/>
      <c r="D1715" s="21" t="e">
        <f>VLOOKUP('Reported Performance Table'!C1715,'Master List'!$B$22:$C$41,2,FALSE)</f>
        <v>#N/A</v>
      </c>
      <c r="E1715" t="e">
        <f>VLOOKUP('Reported Performance Table'!D1715,'Master List'!$B$45:$C$143,2,FALSE)</f>
        <v>#N/A</v>
      </c>
      <c r="F1715" t="e">
        <f>VLOOKUP('Reported Performance Table'!C1715,'Master List'!$B$22:$D$42,3,FALSE)</f>
        <v>#N/A</v>
      </c>
      <c r="G1715" s="100" t="e">
        <f>VLOOKUP('Reported Performance Table'!B1715,'Master List'!$B$11:$D$19,3,FALSE)</f>
        <v>#N/A</v>
      </c>
      <c r="H1715" t="e">
        <f t="shared" si="26"/>
        <v>#N/A</v>
      </c>
      <c r="I1715" t="e">
        <f>IF(VLOOKUP('Reported Performance Table'!D1715,'Master List'!$B$45:$D$143,3,FALSE)="","No",VLOOKUP('Reported Performance Table'!D1715,'Master List'!$B$45:$D$143,3,FALSE))</f>
        <v>#N/A</v>
      </c>
      <c r="J1715" s="178" t="str">
        <f>IF('Reported Performance Table'!D1715="","",
  IF('Reported Performance Table'!E1715="Yes",
   IF('Reported Performance Table'!F1715="Premium","Premium_LUNA_CCT","LUNA_CCT"),
   IF('Reported Performance Table'!B1715="Outdoor Luminaires",
    IF(OR('Reported Performance Table'!D1715="Fuel Pump Canopy Luminaires",'Reported Performance Table'!D1715="Sports Lighting"),
     IF('Reported Performance Table'!F1715="Premium","Premium_Sports_and_Fuel_Pump_CCT", "Sports_and_Fuel_Pump_CCT"),
     IF('Reported Performance Table'!F1715="Premium","Premium_Outdoor_CCT","Outdoor_CCT")),
    IF('Reported Performance Table'!F1715="Premium","Premium_CCT","Reported_CCT"))))</f>
        <v/>
      </c>
      <c r="K1715" t="str">
        <f>IF('Reported Performance Table'!D1715="","",IF(J1715="LUNA_CCT",VLOOKUP('Reported Performance Table'!D1715,'Master List'!$B$45:$E$143,4,FALSE),"Reported_BUG"))</f>
        <v/>
      </c>
      <c r="L1715" t="str">
        <f>IF('Reported Performance Table'!D1715="","",IF(AND('Reported Performance Table'!$E1715="Yes",OR('Reported Performance Table'!$D1715='Master List'!$B$45,'Reported Performance Table'!$D1715='Master List'!$B$46,'Reported Performance Table'!$D1715='Master List'!$B$47,'Reported Performance Table'!$D1715='Master List'!$B$49,'Reported Performance Table'!$D1715='Master List'!$B$51,'Reported Performance Table'!$D1715='Master List'!$B$115,'Reported Performance Table'!$D1715='Master List'!$B$118,'Reported Performance Table'!$D1715='Master List'!$B$142)),"LUNA_Dimming","Dimming_Capability_and_Range"))</f>
        <v/>
      </c>
    </row>
    <row r="1716" spans="1:12" x14ac:dyDescent="0.25">
      <c r="A1716" s="54">
        <v>1723</v>
      </c>
      <c r="B1716" s="55"/>
      <c r="D1716" s="21" t="e">
        <f>VLOOKUP('Reported Performance Table'!C1716,'Master List'!$B$22:$C$41,2,FALSE)</f>
        <v>#N/A</v>
      </c>
      <c r="E1716" t="e">
        <f>VLOOKUP('Reported Performance Table'!D1716,'Master List'!$B$45:$C$143,2,FALSE)</f>
        <v>#N/A</v>
      </c>
      <c r="F1716" t="e">
        <f>VLOOKUP('Reported Performance Table'!C1716,'Master List'!$B$22:$D$42,3,FALSE)</f>
        <v>#N/A</v>
      </c>
      <c r="G1716" s="100" t="e">
        <f>VLOOKUP('Reported Performance Table'!B1716,'Master List'!$B$11:$D$19,3,FALSE)</f>
        <v>#N/A</v>
      </c>
      <c r="H1716" t="e">
        <f t="shared" si="26"/>
        <v>#N/A</v>
      </c>
      <c r="I1716" t="e">
        <f>IF(VLOOKUP('Reported Performance Table'!D1716,'Master List'!$B$45:$D$143,3,FALSE)="","No",VLOOKUP('Reported Performance Table'!D1716,'Master List'!$B$45:$D$143,3,FALSE))</f>
        <v>#N/A</v>
      </c>
      <c r="J1716" s="178" t="str">
        <f>IF('Reported Performance Table'!D1716="","",
  IF('Reported Performance Table'!E1716="Yes",
   IF('Reported Performance Table'!F1716="Premium","Premium_LUNA_CCT","LUNA_CCT"),
   IF('Reported Performance Table'!B1716="Outdoor Luminaires",
    IF(OR('Reported Performance Table'!D1716="Fuel Pump Canopy Luminaires",'Reported Performance Table'!D1716="Sports Lighting"),
     IF('Reported Performance Table'!F1716="Premium","Premium_Sports_and_Fuel_Pump_CCT", "Sports_and_Fuel_Pump_CCT"),
     IF('Reported Performance Table'!F1716="Premium","Premium_Outdoor_CCT","Outdoor_CCT")),
    IF('Reported Performance Table'!F1716="Premium","Premium_CCT","Reported_CCT"))))</f>
        <v/>
      </c>
      <c r="K1716" t="str">
        <f>IF('Reported Performance Table'!D1716="","",IF(J1716="LUNA_CCT",VLOOKUP('Reported Performance Table'!D1716,'Master List'!$B$45:$E$143,4,FALSE),"Reported_BUG"))</f>
        <v/>
      </c>
      <c r="L1716" t="str">
        <f>IF('Reported Performance Table'!D1716="","",IF(AND('Reported Performance Table'!$E1716="Yes",OR('Reported Performance Table'!$D1716='Master List'!$B$45,'Reported Performance Table'!$D1716='Master List'!$B$46,'Reported Performance Table'!$D1716='Master List'!$B$47,'Reported Performance Table'!$D1716='Master List'!$B$49,'Reported Performance Table'!$D1716='Master List'!$B$51,'Reported Performance Table'!$D1716='Master List'!$B$115,'Reported Performance Table'!$D1716='Master List'!$B$118,'Reported Performance Table'!$D1716='Master List'!$B$142)),"LUNA_Dimming","Dimming_Capability_and_Range"))</f>
        <v/>
      </c>
    </row>
    <row r="1717" spans="1:12" x14ac:dyDescent="0.25">
      <c r="A1717" s="54">
        <v>1724</v>
      </c>
      <c r="B1717" s="55"/>
      <c r="D1717" s="21" t="e">
        <f>VLOOKUP('Reported Performance Table'!C1717,'Master List'!$B$22:$C$41,2,FALSE)</f>
        <v>#N/A</v>
      </c>
      <c r="E1717" t="e">
        <f>VLOOKUP('Reported Performance Table'!D1717,'Master List'!$B$45:$C$143,2,FALSE)</f>
        <v>#N/A</v>
      </c>
      <c r="F1717" t="e">
        <f>VLOOKUP('Reported Performance Table'!C1717,'Master List'!$B$22:$D$42,3,FALSE)</f>
        <v>#N/A</v>
      </c>
      <c r="G1717" s="100" t="e">
        <f>VLOOKUP('Reported Performance Table'!B1717,'Master List'!$B$11:$D$19,3,FALSE)</f>
        <v>#N/A</v>
      </c>
      <c r="H1717" t="e">
        <f t="shared" si="26"/>
        <v>#N/A</v>
      </c>
      <c r="I1717" t="e">
        <f>IF(VLOOKUP('Reported Performance Table'!D1717,'Master List'!$B$45:$D$143,3,FALSE)="","No",VLOOKUP('Reported Performance Table'!D1717,'Master List'!$B$45:$D$143,3,FALSE))</f>
        <v>#N/A</v>
      </c>
      <c r="J1717" s="178" t="str">
        <f>IF('Reported Performance Table'!D1717="","",
  IF('Reported Performance Table'!E1717="Yes",
   IF('Reported Performance Table'!F1717="Premium","Premium_LUNA_CCT","LUNA_CCT"),
   IF('Reported Performance Table'!B1717="Outdoor Luminaires",
    IF(OR('Reported Performance Table'!D1717="Fuel Pump Canopy Luminaires",'Reported Performance Table'!D1717="Sports Lighting"),
     IF('Reported Performance Table'!F1717="Premium","Premium_Sports_and_Fuel_Pump_CCT", "Sports_and_Fuel_Pump_CCT"),
     IF('Reported Performance Table'!F1717="Premium","Premium_Outdoor_CCT","Outdoor_CCT")),
    IF('Reported Performance Table'!F1717="Premium","Premium_CCT","Reported_CCT"))))</f>
        <v/>
      </c>
      <c r="K1717" t="str">
        <f>IF('Reported Performance Table'!D1717="","",IF(J1717="LUNA_CCT",VLOOKUP('Reported Performance Table'!D1717,'Master List'!$B$45:$E$143,4,FALSE),"Reported_BUG"))</f>
        <v/>
      </c>
      <c r="L1717" t="str">
        <f>IF('Reported Performance Table'!D1717="","",IF(AND('Reported Performance Table'!$E1717="Yes",OR('Reported Performance Table'!$D1717='Master List'!$B$45,'Reported Performance Table'!$D1717='Master List'!$B$46,'Reported Performance Table'!$D1717='Master List'!$B$47,'Reported Performance Table'!$D1717='Master List'!$B$49,'Reported Performance Table'!$D1717='Master List'!$B$51,'Reported Performance Table'!$D1717='Master List'!$B$115,'Reported Performance Table'!$D1717='Master List'!$B$118,'Reported Performance Table'!$D1717='Master List'!$B$142)),"LUNA_Dimming","Dimming_Capability_and_Range"))</f>
        <v/>
      </c>
    </row>
    <row r="1718" spans="1:12" x14ac:dyDescent="0.25">
      <c r="A1718" s="54">
        <v>1725</v>
      </c>
      <c r="B1718" s="55"/>
      <c r="D1718" s="21" t="e">
        <f>VLOOKUP('Reported Performance Table'!C1718,'Master List'!$B$22:$C$41,2,FALSE)</f>
        <v>#N/A</v>
      </c>
      <c r="E1718" t="e">
        <f>VLOOKUP('Reported Performance Table'!D1718,'Master List'!$B$45:$C$143,2,FALSE)</f>
        <v>#N/A</v>
      </c>
      <c r="F1718" t="e">
        <f>VLOOKUP('Reported Performance Table'!C1718,'Master List'!$B$22:$D$42,3,FALSE)</f>
        <v>#N/A</v>
      </c>
      <c r="G1718" s="100" t="e">
        <f>VLOOKUP('Reported Performance Table'!B1718,'Master List'!$B$11:$D$19,3,FALSE)</f>
        <v>#N/A</v>
      </c>
      <c r="H1718" t="e">
        <f t="shared" si="26"/>
        <v>#N/A</v>
      </c>
      <c r="I1718" t="e">
        <f>IF(VLOOKUP('Reported Performance Table'!D1718,'Master List'!$B$45:$D$143,3,FALSE)="","No",VLOOKUP('Reported Performance Table'!D1718,'Master List'!$B$45:$D$143,3,FALSE))</f>
        <v>#N/A</v>
      </c>
      <c r="J1718" s="178" t="str">
        <f>IF('Reported Performance Table'!D1718="","",
  IF('Reported Performance Table'!E1718="Yes",
   IF('Reported Performance Table'!F1718="Premium","Premium_LUNA_CCT","LUNA_CCT"),
   IF('Reported Performance Table'!B1718="Outdoor Luminaires",
    IF(OR('Reported Performance Table'!D1718="Fuel Pump Canopy Luminaires",'Reported Performance Table'!D1718="Sports Lighting"),
     IF('Reported Performance Table'!F1718="Premium","Premium_Sports_and_Fuel_Pump_CCT", "Sports_and_Fuel_Pump_CCT"),
     IF('Reported Performance Table'!F1718="Premium","Premium_Outdoor_CCT","Outdoor_CCT")),
    IF('Reported Performance Table'!F1718="Premium","Premium_CCT","Reported_CCT"))))</f>
        <v/>
      </c>
      <c r="K1718" t="str">
        <f>IF('Reported Performance Table'!D1718="","",IF(J1718="LUNA_CCT",VLOOKUP('Reported Performance Table'!D1718,'Master List'!$B$45:$E$143,4,FALSE),"Reported_BUG"))</f>
        <v/>
      </c>
      <c r="L1718" t="str">
        <f>IF('Reported Performance Table'!D1718="","",IF(AND('Reported Performance Table'!$E1718="Yes",OR('Reported Performance Table'!$D1718='Master List'!$B$45,'Reported Performance Table'!$D1718='Master List'!$B$46,'Reported Performance Table'!$D1718='Master List'!$B$47,'Reported Performance Table'!$D1718='Master List'!$B$49,'Reported Performance Table'!$D1718='Master List'!$B$51,'Reported Performance Table'!$D1718='Master List'!$B$115,'Reported Performance Table'!$D1718='Master List'!$B$118,'Reported Performance Table'!$D1718='Master List'!$B$142)),"LUNA_Dimming","Dimming_Capability_and_Range"))</f>
        <v/>
      </c>
    </row>
    <row r="1719" spans="1:12" x14ac:dyDescent="0.25">
      <c r="A1719" s="54">
        <v>1726</v>
      </c>
      <c r="B1719" s="55"/>
      <c r="D1719" s="21" t="e">
        <f>VLOOKUP('Reported Performance Table'!C1719,'Master List'!$B$22:$C$41,2,FALSE)</f>
        <v>#N/A</v>
      </c>
      <c r="E1719" t="e">
        <f>VLOOKUP('Reported Performance Table'!D1719,'Master List'!$B$45:$C$143,2,FALSE)</f>
        <v>#N/A</v>
      </c>
      <c r="F1719" t="e">
        <f>VLOOKUP('Reported Performance Table'!C1719,'Master List'!$B$22:$D$42,3,FALSE)</f>
        <v>#N/A</v>
      </c>
      <c r="G1719" s="100" t="e">
        <f>VLOOKUP('Reported Performance Table'!B1719,'Master List'!$B$11:$D$19,3,FALSE)</f>
        <v>#N/A</v>
      </c>
      <c r="H1719" t="e">
        <f t="shared" si="26"/>
        <v>#N/A</v>
      </c>
      <c r="I1719" t="e">
        <f>IF(VLOOKUP('Reported Performance Table'!D1719,'Master List'!$B$45:$D$143,3,FALSE)="","No",VLOOKUP('Reported Performance Table'!D1719,'Master List'!$B$45:$D$143,3,FALSE))</f>
        <v>#N/A</v>
      </c>
      <c r="J1719" s="178" t="str">
        <f>IF('Reported Performance Table'!D1719="","",
  IF('Reported Performance Table'!E1719="Yes",
   IF('Reported Performance Table'!F1719="Premium","Premium_LUNA_CCT","LUNA_CCT"),
   IF('Reported Performance Table'!B1719="Outdoor Luminaires",
    IF(OR('Reported Performance Table'!D1719="Fuel Pump Canopy Luminaires",'Reported Performance Table'!D1719="Sports Lighting"),
     IF('Reported Performance Table'!F1719="Premium","Premium_Sports_and_Fuel_Pump_CCT", "Sports_and_Fuel_Pump_CCT"),
     IF('Reported Performance Table'!F1719="Premium","Premium_Outdoor_CCT","Outdoor_CCT")),
    IF('Reported Performance Table'!F1719="Premium","Premium_CCT","Reported_CCT"))))</f>
        <v/>
      </c>
      <c r="K1719" t="str">
        <f>IF('Reported Performance Table'!D1719="","",IF(J1719="LUNA_CCT",VLOOKUP('Reported Performance Table'!D1719,'Master List'!$B$45:$E$143,4,FALSE),"Reported_BUG"))</f>
        <v/>
      </c>
      <c r="L1719" t="str">
        <f>IF('Reported Performance Table'!D1719="","",IF(AND('Reported Performance Table'!$E1719="Yes",OR('Reported Performance Table'!$D1719='Master List'!$B$45,'Reported Performance Table'!$D1719='Master List'!$B$46,'Reported Performance Table'!$D1719='Master List'!$B$47,'Reported Performance Table'!$D1719='Master List'!$B$49,'Reported Performance Table'!$D1719='Master List'!$B$51,'Reported Performance Table'!$D1719='Master List'!$B$115,'Reported Performance Table'!$D1719='Master List'!$B$118,'Reported Performance Table'!$D1719='Master List'!$B$142)),"LUNA_Dimming","Dimming_Capability_and_Range"))</f>
        <v/>
      </c>
    </row>
    <row r="1720" spans="1:12" x14ac:dyDescent="0.25">
      <c r="A1720" s="54">
        <v>1727</v>
      </c>
      <c r="B1720" s="55"/>
      <c r="D1720" s="21" t="e">
        <f>VLOOKUP('Reported Performance Table'!C1720,'Master List'!$B$22:$C$41,2,FALSE)</f>
        <v>#N/A</v>
      </c>
      <c r="E1720" t="e">
        <f>VLOOKUP('Reported Performance Table'!D1720,'Master List'!$B$45:$C$143,2,FALSE)</f>
        <v>#N/A</v>
      </c>
      <c r="F1720" t="e">
        <f>VLOOKUP('Reported Performance Table'!C1720,'Master List'!$B$22:$D$42,3,FALSE)</f>
        <v>#N/A</v>
      </c>
      <c r="G1720" s="100" t="e">
        <f>VLOOKUP('Reported Performance Table'!B1720,'Master List'!$B$11:$D$19,3,FALSE)</f>
        <v>#N/A</v>
      </c>
      <c r="H1720" t="e">
        <f t="shared" si="26"/>
        <v>#N/A</v>
      </c>
      <c r="I1720" t="e">
        <f>IF(VLOOKUP('Reported Performance Table'!D1720,'Master List'!$B$45:$D$143,3,FALSE)="","No",VLOOKUP('Reported Performance Table'!D1720,'Master List'!$B$45:$D$143,3,FALSE))</f>
        <v>#N/A</v>
      </c>
      <c r="J1720" s="178" t="str">
        <f>IF('Reported Performance Table'!D1720="","",
  IF('Reported Performance Table'!E1720="Yes",
   IF('Reported Performance Table'!F1720="Premium","Premium_LUNA_CCT","LUNA_CCT"),
   IF('Reported Performance Table'!B1720="Outdoor Luminaires",
    IF(OR('Reported Performance Table'!D1720="Fuel Pump Canopy Luminaires",'Reported Performance Table'!D1720="Sports Lighting"),
     IF('Reported Performance Table'!F1720="Premium","Premium_Sports_and_Fuel_Pump_CCT", "Sports_and_Fuel_Pump_CCT"),
     IF('Reported Performance Table'!F1720="Premium","Premium_Outdoor_CCT","Outdoor_CCT")),
    IF('Reported Performance Table'!F1720="Premium","Premium_CCT","Reported_CCT"))))</f>
        <v/>
      </c>
      <c r="K1720" t="str">
        <f>IF('Reported Performance Table'!D1720="","",IF(J1720="LUNA_CCT",VLOOKUP('Reported Performance Table'!D1720,'Master List'!$B$45:$E$143,4,FALSE),"Reported_BUG"))</f>
        <v/>
      </c>
      <c r="L1720" t="str">
        <f>IF('Reported Performance Table'!D1720="","",IF(AND('Reported Performance Table'!$E1720="Yes",OR('Reported Performance Table'!$D1720='Master List'!$B$45,'Reported Performance Table'!$D1720='Master List'!$B$46,'Reported Performance Table'!$D1720='Master List'!$B$47,'Reported Performance Table'!$D1720='Master List'!$B$49,'Reported Performance Table'!$D1720='Master List'!$B$51,'Reported Performance Table'!$D1720='Master List'!$B$115,'Reported Performance Table'!$D1720='Master List'!$B$118,'Reported Performance Table'!$D1720='Master List'!$B$142)),"LUNA_Dimming","Dimming_Capability_and_Range"))</f>
        <v/>
      </c>
    </row>
    <row r="1721" spans="1:12" x14ac:dyDescent="0.25">
      <c r="A1721" s="54">
        <v>1728</v>
      </c>
      <c r="B1721" s="55"/>
      <c r="D1721" s="21" t="e">
        <f>VLOOKUP('Reported Performance Table'!C1721,'Master List'!$B$22:$C$41,2,FALSE)</f>
        <v>#N/A</v>
      </c>
      <c r="E1721" t="e">
        <f>VLOOKUP('Reported Performance Table'!D1721,'Master List'!$B$45:$C$143,2,FALSE)</f>
        <v>#N/A</v>
      </c>
      <c r="F1721" t="e">
        <f>VLOOKUP('Reported Performance Table'!C1721,'Master List'!$B$22:$D$42,3,FALSE)</f>
        <v>#N/A</v>
      </c>
      <c r="G1721" s="100" t="e">
        <f>VLOOKUP('Reported Performance Table'!B1721,'Master List'!$B$11:$D$19,3,FALSE)</f>
        <v>#N/A</v>
      </c>
      <c r="H1721" t="e">
        <f t="shared" si="26"/>
        <v>#N/A</v>
      </c>
      <c r="I1721" t="e">
        <f>IF(VLOOKUP('Reported Performance Table'!D1721,'Master List'!$B$45:$D$143,3,FALSE)="","No",VLOOKUP('Reported Performance Table'!D1721,'Master List'!$B$45:$D$143,3,FALSE))</f>
        <v>#N/A</v>
      </c>
      <c r="J1721" s="178" t="str">
        <f>IF('Reported Performance Table'!D1721="","",
  IF('Reported Performance Table'!E1721="Yes",
   IF('Reported Performance Table'!F1721="Premium","Premium_LUNA_CCT","LUNA_CCT"),
   IF('Reported Performance Table'!B1721="Outdoor Luminaires",
    IF(OR('Reported Performance Table'!D1721="Fuel Pump Canopy Luminaires",'Reported Performance Table'!D1721="Sports Lighting"),
     IF('Reported Performance Table'!F1721="Premium","Premium_Sports_and_Fuel_Pump_CCT", "Sports_and_Fuel_Pump_CCT"),
     IF('Reported Performance Table'!F1721="Premium","Premium_Outdoor_CCT","Outdoor_CCT")),
    IF('Reported Performance Table'!F1721="Premium","Premium_CCT","Reported_CCT"))))</f>
        <v/>
      </c>
      <c r="K1721" t="str">
        <f>IF('Reported Performance Table'!D1721="","",IF(J1721="LUNA_CCT",VLOOKUP('Reported Performance Table'!D1721,'Master List'!$B$45:$E$143,4,FALSE),"Reported_BUG"))</f>
        <v/>
      </c>
      <c r="L1721" t="str">
        <f>IF('Reported Performance Table'!D1721="","",IF(AND('Reported Performance Table'!$E1721="Yes",OR('Reported Performance Table'!$D1721='Master List'!$B$45,'Reported Performance Table'!$D1721='Master List'!$B$46,'Reported Performance Table'!$D1721='Master List'!$B$47,'Reported Performance Table'!$D1721='Master List'!$B$49,'Reported Performance Table'!$D1721='Master List'!$B$51,'Reported Performance Table'!$D1721='Master List'!$B$115,'Reported Performance Table'!$D1721='Master List'!$B$118,'Reported Performance Table'!$D1721='Master List'!$B$142)),"LUNA_Dimming","Dimming_Capability_and_Range"))</f>
        <v/>
      </c>
    </row>
    <row r="1722" spans="1:12" x14ac:dyDescent="0.25">
      <c r="A1722" s="54">
        <v>1729</v>
      </c>
      <c r="B1722" s="55"/>
      <c r="D1722" s="21" t="e">
        <f>VLOOKUP('Reported Performance Table'!C1722,'Master List'!$B$22:$C$41,2,FALSE)</f>
        <v>#N/A</v>
      </c>
      <c r="E1722" t="e">
        <f>VLOOKUP('Reported Performance Table'!D1722,'Master List'!$B$45:$C$143,2,FALSE)</f>
        <v>#N/A</v>
      </c>
      <c r="F1722" t="e">
        <f>VLOOKUP('Reported Performance Table'!C1722,'Master List'!$B$22:$D$42,3,FALSE)</f>
        <v>#N/A</v>
      </c>
      <c r="G1722" s="100" t="e">
        <f>VLOOKUP('Reported Performance Table'!B1722,'Master List'!$B$11:$D$19,3,FALSE)</f>
        <v>#N/A</v>
      </c>
      <c r="H1722" t="e">
        <f t="shared" si="26"/>
        <v>#N/A</v>
      </c>
      <c r="I1722" t="e">
        <f>IF(VLOOKUP('Reported Performance Table'!D1722,'Master List'!$B$45:$D$143,3,FALSE)="","No",VLOOKUP('Reported Performance Table'!D1722,'Master List'!$B$45:$D$143,3,FALSE))</f>
        <v>#N/A</v>
      </c>
      <c r="J1722" s="178" t="str">
        <f>IF('Reported Performance Table'!D1722="","",
  IF('Reported Performance Table'!E1722="Yes",
   IF('Reported Performance Table'!F1722="Premium","Premium_LUNA_CCT","LUNA_CCT"),
   IF('Reported Performance Table'!B1722="Outdoor Luminaires",
    IF(OR('Reported Performance Table'!D1722="Fuel Pump Canopy Luminaires",'Reported Performance Table'!D1722="Sports Lighting"),
     IF('Reported Performance Table'!F1722="Premium","Premium_Sports_and_Fuel_Pump_CCT", "Sports_and_Fuel_Pump_CCT"),
     IF('Reported Performance Table'!F1722="Premium","Premium_Outdoor_CCT","Outdoor_CCT")),
    IF('Reported Performance Table'!F1722="Premium","Premium_CCT","Reported_CCT"))))</f>
        <v/>
      </c>
      <c r="K1722" t="str">
        <f>IF('Reported Performance Table'!D1722="","",IF(J1722="LUNA_CCT",VLOOKUP('Reported Performance Table'!D1722,'Master List'!$B$45:$E$143,4,FALSE),"Reported_BUG"))</f>
        <v/>
      </c>
      <c r="L1722" t="str">
        <f>IF('Reported Performance Table'!D1722="","",IF(AND('Reported Performance Table'!$E1722="Yes",OR('Reported Performance Table'!$D1722='Master List'!$B$45,'Reported Performance Table'!$D1722='Master List'!$B$46,'Reported Performance Table'!$D1722='Master List'!$B$47,'Reported Performance Table'!$D1722='Master List'!$B$49,'Reported Performance Table'!$D1722='Master List'!$B$51,'Reported Performance Table'!$D1722='Master List'!$B$115,'Reported Performance Table'!$D1722='Master List'!$B$118,'Reported Performance Table'!$D1722='Master List'!$B$142)),"LUNA_Dimming","Dimming_Capability_and_Range"))</f>
        <v/>
      </c>
    </row>
    <row r="1723" spans="1:12" x14ac:dyDescent="0.25">
      <c r="A1723" s="54">
        <v>1730</v>
      </c>
      <c r="B1723" s="55"/>
      <c r="D1723" s="21" t="e">
        <f>VLOOKUP('Reported Performance Table'!C1723,'Master List'!$B$22:$C$41,2,FALSE)</f>
        <v>#N/A</v>
      </c>
      <c r="E1723" t="e">
        <f>VLOOKUP('Reported Performance Table'!D1723,'Master List'!$B$45:$C$143,2,FALSE)</f>
        <v>#N/A</v>
      </c>
      <c r="F1723" t="e">
        <f>VLOOKUP('Reported Performance Table'!C1723,'Master List'!$B$22:$D$42,3,FALSE)</f>
        <v>#N/A</v>
      </c>
      <c r="G1723" s="100" t="e">
        <f>VLOOKUP('Reported Performance Table'!B1723,'Master List'!$B$11:$D$19,3,FALSE)</f>
        <v>#N/A</v>
      </c>
      <c r="H1723" t="e">
        <f t="shared" si="26"/>
        <v>#N/A</v>
      </c>
      <c r="I1723" t="e">
        <f>IF(VLOOKUP('Reported Performance Table'!D1723,'Master List'!$B$45:$D$143,3,FALSE)="","No",VLOOKUP('Reported Performance Table'!D1723,'Master List'!$B$45:$D$143,3,FALSE))</f>
        <v>#N/A</v>
      </c>
      <c r="J1723" s="178" t="str">
        <f>IF('Reported Performance Table'!D1723="","",
  IF('Reported Performance Table'!E1723="Yes",
   IF('Reported Performance Table'!F1723="Premium","Premium_LUNA_CCT","LUNA_CCT"),
   IF('Reported Performance Table'!B1723="Outdoor Luminaires",
    IF(OR('Reported Performance Table'!D1723="Fuel Pump Canopy Luminaires",'Reported Performance Table'!D1723="Sports Lighting"),
     IF('Reported Performance Table'!F1723="Premium","Premium_Sports_and_Fuel_Pump_CCT", "Sports_and_Fuel_Pump_CCT"),
     IF('Reported Performance Table'!F1723="Premium","Premium_Outdoor_CCT","Outdoor_CCT")),
    IF('Reported Performance Table'!F1723="Premium","Premium_CCT","Reported_CCT"))))</f>
        <v/>
      </c>
      <c r="K1723" t="str">
        <f>IF('Reported Performance Table'!D1723="","",IF(J1723="LUNA_CCT",VLOOKUP('Reported Performance Table'!D1723,'Master List'!$B$45:$E$143,4,FALSE),"Reported_BUG"))</f>
        <v/>
      </c>
      <c r="L1723" t="str">
        <f>IF('Reported Performance Table'!D1723="","",IF(AND('Reported Performance Table'!$E1723="Yes",OR('Reported Performance Table'!$D1723='Master List'!$B$45,'Reported Performance Table'!$D1723='Master List'!$B$46,'Reported Performance Table'!$D1723='Master List'!$B$47,'Reported Performance Table'!$D1723='Master List'!$B$49,'Reported Performance Table'!$D1723='Master List'!$B$51,'Reported Performance Table'!$D1723='Master List'!$B$115,'Reported Performance Table'!$D1723='Master List'!$B$118,'Reported Performance Table'!$D1723='Master List'!$B$142)),"LUNA_Dimming","Dimming_Capability_and_Range"))</f>
        <v/>
      </c>
    </row>
    <row r="1724" spans="1:12" x14ac:dyDescent="0.25">
      <c r="A1724" s="54">
        <v>1731</v>
      </c>
      <c r="B1724" s="55"/>
      <c r="D1724" s="21" t="e">
        <f>VLOOKUP('Reported Performance Table'!C1724,'Master List'!$B$22:$C$41,2,FALSE)</f>
        <v>#N/A</v>
      </c>
      <c r="E1724" t="e">
        <f>VLOOKUP('Reported Performance Table'!D1724,'Master List'!$B$45:$C$143,2,FALSE)</f>
        <v>#N/A</v>
      </c>
      <c r="F1724" t="e">
        <f>VLOOKUP('Reported Performance Table'!C1724,'Master List'!$B$22:$D$42,3,FALSE)</f>
        <v>#N/A</v>
      </c>
      <c r="G1724" s="100" t="e">
        <f>VLOOKUP('Reported Performance Table'!B1724,'Master List'!$B$11:$D$19,3,FALSE)</f>
        <v>#N/A</v>
      </c>
      <c r="H1724" t="e">
        <f t="shared" si="26"/>
        <v>#N/A</v>
      </c>
      <c r="I1724" t="e">
        <f>IF(VLOOKUP('Reported Performance Table'!D1724,'Master List'!$B$45:$D$143,3,FALSE)="","No",VLOOKUP('Reported Performance Table'!D1724,'Master List'!$B$45:$D$143,3,FALSE))</f>
        <v>#N/A</v>
      </c>
      <c r="J1724" s="178" t="str">
        <f>IF('Reported Performance Table'!D1724="","",
  IF('Reported Performance Table'!E1724="Yes",
   IF('Reported Performance Table'!F1724="Premium","Premium_LUNA_CCT","LUNA_CCT"),
   IF('Reported Performance Table'!B1724="Outdoor Luminaires",
    IF(OR('Reported Performance Table'!D1724="Fuel Pump Canopy Luminaires",'Reported Performance Table'!D1724="Sports Lighting"),
     IF('Reported Performance Table'!F1724="Premium","Premium_Sports_and_Fuel_Pump_CCT", "Sports_and_Fuel_Pump_CCT"),
     IF('Reported Performance Table'!F1724="Premium","Premium_Outdoor_CCT","Outdoor_CCT")),
    IF('Reported Performance Table'!F1724="Premium","Premium_CCT","Reported_CCT"))))</f>
        <v/>
      </c>
      <c r="K1724" t="str">
        <f>IF('Reported Performance Table'!D1724="","",IF(J1724="LUNA_CCT",VLOOKUP('Reported Performance Table'!D1724,'Master List'!$B$45:$E$143,4,FALSE),"Reported_BUG"))</f>
        <v/>
      </c>
      <c r="L1724" t="str">
        <f>IF('Reported Performance Table'!D1724="","",IF(AND('Reported Performance Table'!$E1724="Yes",OR('Reported Performance Table'!$D1724='Master List'!$B$45,'Reported Performance Table'!$D1724='Master List'!$B$46,'Reported Performance Table'!$D1724='Master List'!$B$47,'Reported Performance Table'!$D1724='Master List'!$B$49,'Reported Performance Table'!$D1724='Master List'!$B$51,'Reported Performance Table'!$D1724='Master List'!$B$115,'Reported Performance Table'!$D1724='Master List'!$B$118,'Reported Performance Table'!$D1724='Master List'!$B$142)),"LUNA_Dimming","Dimming_Capability_and_Range"))</f>
        <v/>
      </c>
    </row>
    <row r="1725" spans="1:12" x14ac:dyDescent="0.25">
      <c r="A1725" s="54">
        <v>1732</v>
      </c>
      <c r="B1725" s="55"/>
      <c r="D1725" s="21" t="e">
        <f>VLOOKUP('Reported Performance Table'!C1725,'Master List'!$B$22:$C$41,2,FALSE)</f>
        <v>#N/A</v>
      </c>
      <c r="E1725" t="e">
        <f>VLOOKUP('Reported Performance Table'!D1725,'Master List'!$B$45:$C$143,2,FALSE)</f>
        <v>#N/A</v>
      </c>
      <c r="F1725" t="e">
        <f>VLOOKUP('Reported Performance Table'!C1725,'Master List'!$B$22:$D$42,3,FALSE)</f>
        <v>#N/A</v>
      </c>
      <c r="G1725" s="100" t="e">
        <f>VLOOKUP('Reported Performance Table'!B1725,'Master List'!$B$11:$D$19,3,FALSE)</f>
        <v>#N/A</v>
      </c>
      <c r="H1725" t="e">
        <f t="shared" si="26"/>
        <v>#N/A</v>
      </c>
      <c r="I1725" t="e">
        <f>IF(VLOOKUP('Reported Performance Table'!D1725,'Master List'!$B$45:$D$143,3,FALSE)="","No",VLOOKUP('Reported Performance Table'!D1725,'Master List'!$B$45:$D$143,3,FALSE))</f>
        <v>#N/A</v>
      </c>
      <c r="J1725" s="178" t="str">
        <f>IF('Reported Performance Table'!D1725="","",
  IF('Reported Performance Table'!E1725="Yes",
   IF('Reported Performance Table'!F1725="Premium","Premium_LUNA_CCT","LUNA_CCT"),
   IF('Reported Performance Table'!B1725="Outdoor Luminaires",
    IF(OR('Reported Performance Table'!D1725="Fuel Pump Canopy Luminaires",'Reported Performance Table'!D1725="Sports Lighting"),
     IF('Reported Performance Table'!F1725="Premium","Premium_Sports_and_Fuel_Pump_CCT", "Sports_and_Fuel_Pump_CCT"),
     IF('Reported Performance Table'!F1725="Premium","Premium_Outdoor_CCT","Outdoor_CCT")),
    IF('Reported Performance Table'!F1725="Premium","Premium_CCT","Reported_CCT"))))</f>
        <v/>
      </c>
      <c r="K1725" t="str">
        <f>IF('Reported Performance Table'!D1725="","",IF(J1725="LUNA_CCT",VLOOKUP('Reported Performance Table'!D1725,'Master List'!$B$45:$E$143,4,FALSE),"Reported_BUG"))</f>
        <v/>
      </c>
      <c r="L1725" t="str">
        <f>IF('Reported Performance Table'!D1725="","",IF(AND('Reported Performance Table'!$E1725="Yes",OR('Reported Performance Table'!$D1725='Master List'!$B$45,'Reported Performance Table'!$D1725='Master List'!$B$46,'Reported Performance Table'!$D1725='Master List'!$B$47,'Reported Performance Table'!$D1725='Master List'!$B$49,'Reported Performance Table'!$D1725='Master List'!$B$51,'Reported Performance Table'!$D1725='Master List'!$B$115,'Reported Performance Table'!$D1725='Master List'!$B$118,'Reported Performance Table'!$D1725='Master List'!$B$142)),"LUNA_Dimming","Dimming_Capability_and_Range"))</f>
        <v/>
      </c>
    </row>
    <row r="1726" spans="1:12" x14ac:dyDescent="0.25">
      <c r="A1726" s="54">
        <v>1733</v>
      </c>
      <c r="B1726" s="55"/>
      <c r="D1726" s="21" t="e">
        <f>VLOOKUP('Reported Performance Table'!C1726,'Master List'!$B$22:$C$41,2,FALSE)</f>
        <v>#N/A</v>
      </c>
      <c r="E1726" t="e">
        <f>VLOOKUP('Reported Performance Table'!D1726,'Master List'!$B$45:$C$143,2,FALSE)</f>
        <v>#N/A</v>
      </c>
      <c r="F1726" t="e">
        <f>VLOOKUP('Reported Performance Table'!C1726,'Master List'!$B$22:$D$42,3,FALSE)</f>
        <v>#N/A</v>
      </c>
      <c r="G1726" s="100" t="e">
        <f>VLOOKUP('Reported Performance Table'!B1726,'Master List'!$B$11:$D$19,3,FALSE)</f>
        <v>#N/A</v>
      </c>
      <c r="H1726" t="e">
        <f t="shared" si="26"/>
        <v>#N/A</v>
      </c>
      <c r="I1726" t="e">
        <f>IF(VLOOKUP('Reported Performance Table'!D1726,'Master List'!$B$45:$D$143,3,FALSE)="","No",VLOOKUP('Reported Performance Table'!D1726,'Master List'!$B$45:$D$143,3,FALSE))</f>
        <v>#N/A</v>
      </c>
      <c r="J1726" s="178" t="str">
        <f>IF('Reported Performance Table'!D1726="","",
  IF('Reported Performance Table'!E1726="Yes",
   IF('Reported Performance Table'!F1726="Premium","Premium_LUNA_CCT","LUNA_CCT"),
   IF('Reported Performance Table'!B1726="Outdoor Luminaires",
    IF(OR('Reported Performance Table'!D1726="Fuel Pump Canopy Luminaires",'Reported Performance Table'!D1726="Sports Lighting"),
     IF('Reported Performance Table'!F1726="Premium","Premium_Sports_and_Fuel_Pump_CCT", "Sports_and_Fuel_Pump_CCT"),
     IF('Reported Performance Table'!F1726="Premium","Premium_Outdoor_CCT","Outdoor_CCT")),
    IF('Reported Performance Table'!F1726="Premium","Premium_CCT","Reported_CCT"))))</f>
        <v/>
      </c>
      <c r="K1726" t="str">
        <f>IF('Reported Performance Table'!D1726="","",IF(J1726="LUNA_CCT",VLOOKUP('Reported Performance Table'!D1726,'Master List'!$B$45:$E$143,4,FALSE),"Reported_BUG"))</f>
        <v/>
      </c>
      <c r="L1726" t="str">
        <f>IF('Reported Performance Table'!D1726="","",IF(AND('Reported Performance Table'!$E1726="Yes",OR('Reported Performance Table'!$D1726='Master List'!$B$45,'Reported Performance Table'!$D1726='Master List'!$B$46,'Reported Performance Table'!$D1726='Master List'!$B$47,'Reported Performance Table'!$D1726='Master List'!$B$49,'Reported Performance Table'!$D1726='Master List'!$B$51,'Reported Performance Table'!$D1726='Master List'!$B$115,'Reported Performance Table'!$D1726='Master List'!$B$118,'Reported Performance Table'!$D1726='Master List'!$B$142)),"LUNA_Dimming","Dimming_Capability_and_Range"))</f>
        <v/>
      </c>
    </row>
    <row r="1727" spans="1:12" x14ac:dyDescent="0.25">
      <c r="A1727" s="54">
        <v>1734</v>
      </c>
      <c r="B1727" s="55"/>
      <c r="D1727" s="21" t="e">
        <f>VLOOKUP('Reported Performance Table'!C1727,'Master List'!$B$22:$C$41,2,FALSE)</f>
        <v>#N/A</v>
      </c>
      <c r="E1727" t="e">
        <f>VLOOKUP('Reported Performance Table'!D1727,'Master List'!$B$45:$C$143,2,FALSE)</f>
        <v>#N/A</v>
      </c>
      <c r="F1727" t="e">
        <f>VLOOKUP('Reported Performance Table'!C1727,'Master List'!$B$22:$D$42,3,FALSE)</f>
        <v>#N/A</v>
      </c>
      <c r="G1727" s="100" t="e">
        <f>VLOOKUP('Reported Performance Table'!B1727,'Master List'!$B$11:$D$19,3,FALSE)</f>
        <v>#N/A</v>
      </c>
      <c r="H1727" t="e">
        <f t="shared" si="26"/>
        <v>#N/A</v>
      </c>
      <c r="I1727" t="e">
        <f>IF(VLOOKUP('Reported Performance Table'!D1727,'Master List'!$B$45:$D$143,3,FALSE)="","No",VLOOKUP('Reported Performance Table'!D1727,'Master List'!$B$45:$D$143,3,FALSE))</f>
        <v>#N/A</v>
      </c>
      <c r="J1727" s="178" t="str">
        <f>IF('Reported Performance Table'!D1727="","",
  IF('Reported Performance Table'!E1727="Yes",
   IF('Reported Performance Table'!F1727="Premium","Premium_LUNA_CCT","LUNA_CCT"),
   IF('Reported Performance Table'!B1727="Outdoor Luminaires",
    IF(OR('Reported Performance Table'!D1727="Fuel Pump Canopy Luminaires",'Reported Performance Table'!D1727="Sports Lighting"),
     IF('Reported Performance Table'!F1727="Premium","Premium_Sports_and_Fuel_Pump_CCT", "Sports_and_Fuel_Pump_CCT"),
     IF('Reported Performance Table'!F1727="Premium","Premium_Outdoor_CCT","Outdoor_CCT")),
    IF('Reported Performance Table'!F1727="Premium","Premium_CCT","Reported_CCT"))))</f>
        <v/>
      </c>
      <c r="K1727" t="str">
        <f>IF('Reported Performance Table'!D1727="","",IF(J1727="LUNA_CCT",VLOOKUP('Reported Performance Table'!D1727,'Master List'!$B$45:$E$143,4,FALSE),"Reported_BUG"))</f>
        <v/>
      </c>
      <c r="L1727" t="str">
        <f>IF('Reported Performance Table'!D1727="","",IF(AND('Reported Performance Table'!$E1727="Yes",OR('Reported Performance Table'!$D1727='Master List'!$B$45,'Reported Performance Table'!$D1727='Master List'!$B$46,'Reported Performance Table'!$D1727='Master List'!$B$47,'Reported Performance Table'!$D1727='Master List'!$B$49,'Reported Performance Table'!$D1727='Master List'!$B$51,'Reported Performance Table'!$D1727='Master List'!$B$115,'Reported Performance Table'!$D1727='Master List'!$B$118,'Reported Performance Table'!$D1727='Master List'!$B$142)),"LUNA_Dimming","Dimming_Capability_and_Range"))</f>
        <v/>
      </c>
    </row>
    <row r="1728" spans="1:12" x14ac:dyDescent="0.25">
      <c r="A1728" s="54">
        <v>1735</v>
      </c>
      <c r="B1728" s="55"/>
      <c r="D1728" s="21" t="e">
        <f>VLOOKUP('Reported Performance Table'!C1728,'Master List'!$B$22:$C$41,2,FALSE)</f>
        <v>#N/A</v>
      </c>
      <c r="E1728" t="e">
        <f>VLOOKUP('Reported Performance Table'!D1728,'Master List'!$B$45:$C$143,2,FALSE)</f>
        <v>#N/A</v>
      </c>
      <c r="F1728" t="e">
        <f>VLOOKUP('Reported Performance Table'!C1728,'Master List'!$B$22:$D$42,3,FALSE)</f>
        <v>#N/A</v>
      </c>
      <c r="G1728" s="100" t="e">
        <f>VLOOKUP('Reported Performance Table'!B1728,'Master List'!$B$11:$D$19,3,FALSE)</f>
        <v>#N/A</v>
      </c>
      <c r="H1728" t="e">
        <f t="shared" si="26"/>
        <v>#N/A</v>
      </c>
      <c r="I1728" t="e">
        <f>IF(VLOOKUP('Reported Performance Table'!D1728,'Master List'!$B$45:$D$143,3,FALSE)="","No",VLOOKUP('Reported Performance Table'!D1728,'Master List'!$B$45:$D$143,3,FALSE))</f>
        <v>#N/A</v>
      </c>
      <c r="J1728" s="178" t="str">
        <f>IF('Reported Performance Table'!D1728="","",
  IF('Reported Performance Table'!E1728="Yes",
   IF('Reported Performance Table'!F1728="Premium","Premium_LUNA_CCT","LUNA_CCT"),
   IF('Reported Performance Table'!B1728="Outdoor Luminaires",
    IF(OR('Reported Performance Table'!D1728="Fuel Pump Canopy Luminaires",'Reported Performance Table'!D1728="Sports Lighting"),
     IF('Reported Performance Table'!F1728="Premium","Premium_Sports_and_Fuel_Pump_CCT", "Sports_and_Fuel_Pump_CCT"),
     IF('Reported Performance Table'!F1728="Premium","Premium_Outdoor_CCT","Outdoor_CCT")),
    IF('Reported Performance Table'!F1728="Premium","Premium_CCT","Reported_CCT"))))</f>
        <v/>
      </c>
      <c r="K1728" t="str">
        <f>IF('Reported Performance Table'!D1728="","",IF(J1728="LUNA_CCT",VLOOKUP('Reported Performance Table'!D1728,'Master List'!$B$45:$E$143,4,FALSE),"Reported_BUG"))</f>
        <v/>
      </c>
      <c r="L1728" t="str">
        <f>IF('Reported Performance Table'!D1728="","",IF(AND('Reported Performance Table'!$E1728="Yes",OR('Reported Performance Table'!$D1728='Master List'!$B$45,'Reported Performance Table'!$D1728='Master List'!$B$46,'Reported Performance Table'!$D1728='Master List'!$B$47,'Reported Performance Table'!$D1728='Master List'!$B$49,'Reported Performance Table'!$D1728='Master List'!$B$51,'Reported Performance Table'!$D1728='Master List'!$B$115,'Reported Performance Table'!$D1728='Master List'!$B$118,'Reported Performance Table'!$D1728='Master List'!$B$142)),"LUNA_Dimming","Dimming_Capability_and_Range"))</f>
        <v/>
      </c>
    </row>
    <row r="1729" spans="1:12" x14ac:dyDescent="0.25">
      <c r="A1729" s="54">
        <v>1736</v>
      </c>
      <c r="B1729" s="55"/>
      <c r="D1729" s="21" t="e">
        <f>VLOOKUP('Reported Performance Table'!C1729,'Master List'!$B$22:$C$41,2,FALSE)</f>
        <v>#N/A</v>
      </c>
      <c r="E1729" t="e">
        <f>VLOOKUP('Reported Performance Table'!D1729,'Master List'!$B$45:$C$143,2,FALSE)</f>
        <v>#N/A</v>
      </c>
      <c r="F1729" t="e">
        <f>VLOOKUP('Reported Performance Table'!C1729,'Master List'!$B$22:$D$42,3,FALSE)</f>
        <v>#N/A</v>
      </c>
      <c r="G1729" s="100" t="e">
        <f>VLOOKUP('Reported Performance Table'!B1729,'Master List'!$B$11:$D$19,3,FALSE)</f>
        <v>#N/A</v>
      </c>
      <c r="H1729" t="e">
        <f t="shared" si="26"/>
        <v>#N/A</v>
      </c>
      <c r="I1729" t="e">
        <f>IF(VLOOKUP('Reported Performance Table'!D1729,'Master List'!$B$45:$D$143,3,FALSE)="","No",VLOOKUP('Reported Performance Table'!D1729,'Master List'!$B$45:$D$143,3,FALSE))</f>
        <v>#N/A</v>
      </c>
      <c r="J1729" s="178" t="str">
        <f>IF('Reported Performance Table'!D1729="","",
  IF('Reported Performance Table'!E1729="Yes",
   IF('Reported Performance Table'!F1729="Premium","Premium_LUNA_CCT","LUNA_CCT"),
   IF('Reported Performance Table'!B1729="Outdoor Luminaires",
    IF(OR('Reported Performance Table'!D1729="Fuel Pump Canopy Luminaires",'Reported Performance Table'!D1729="Sports Lighting"),
     IF('Reported Performance Table'!F1729="Premium","Premium_Sports_and_Fuel_Pump_CCT", "Sports_and_Fuel_Pump_CCT"),
     IF('Reported Performance Table'!F1729="Premium","Premium_Outdoor_CCT","Outdoor_CCT")),
    IF('Reported Performance Table'!F1729="Premium","Premium_CCT","Reported_CCT"))))</f>
        <v/>
      </c>
      <c r="K1729" t="str">
        <f>IF('Reported Performance Table'!D1729="","",IF(J1729="LUNA_CCT",VLOOKUP('Reported Performance Table'!D1729,'Master List'!$B$45:$E$143,4,FALSE),"Reported_BUG"))</f>
        <v/>
      </c>
      <c r="L1729" t="str">
        <f>IF('Reported Performance Table'!D1729="","",IF(AND('Reported Performance Table'!$E1729="Yes",OR('Reported Performance Table'!$D1729='Master List'!$B$45,'Reported Performance Table'!$D1729='Master List'!$B$46,'Reported Performance Table'!$D1729='Master List'!$B$47,'Reported Performance Table'!$D1729='Master List'!$B$49,'Reported Performance Table'!$D1729='Master List'!$B$51,'Reported Performance Table'!$D1729='Master List'!$B$115,'Reported Performance Table'!$D1729='Master List'!$B$118,'Reported Performance Table'!$D1729='Master List'!$B$142)),"LUNA_Dimming","Dimming_Capability_and_Range"))</f>
        <v/>
      </c>
    </row>
    <row r="1730" spans="1:12" x14ac:dyDescent="0.25">
      <c r="A1730" s="54">
        <v>1737</v>
      </c>
      <c r="B1730" s="55"/>
      <c r="D1730" s="21" t="e">
        <f>VLOOKUP('Reported Performance Table'!C1730,'Master List'!$B$22:$C$41,2,FALSE)</f>
        <v>#N/A</v>
      </c>
      <c r="E1730" t="e">
        <f>VLOOKUP('Reported Performance Table'!D1730,'Master List'!$B$45:$C$143,2,FALSE)</f>
        <v>#N/A</v>
      </c>
      <c r="F1730" t="e">
        <f>VLOOKUP('Reported Performance Table'!C1730,'Master List'!$B$22:$D$42,3,FALSE)</f>
        <v>#N/A</v>
      </c>
      <c r="G1730" s="100" t="e">
        <f>VLOOKUP('Reported Performance Table'!B1730,'Master List'!$B$11:$D$19,3,FALSE)</f>
        <v>#N/A</v>
      </c>
      <c r="H1730" t="e">
        <f t="shared" si="26"/>
        <v>#N/A</v>
      </c>
      <c r="I1730" t="e">
        <f>IF(VLOOKUP('Reported Performance Table'!D1730,'Master List'!$B$45:$D$143,3,FALSE)="","No",VLOOKUP('Reported Performance Table'!D1730,'Master List'!$B$45:$D$143,3,FALSE))</f>
        <v>#N/A</v>
      </c>
      <c r="J1730" s="178" t="str">
        <f>IF('Reported Performance Table'!D1730="","",
  IF('Reported Performance Table'!E1730="Yes",
   IF('Reported Performance Table'!F1730="Premium","Premium_LUNA_CCT","LUNA_CCT"),
   IF('Reported Performance Table'!B1730="Outdoor Luminaires",
    IF(OR('Reported Performance Table'!D1730="Fuel Pump Canopy Luminaires",'Reported Performance Table'!D1730="Sports Lighting"),
     IF('Reported Performance Table'!F1730="Premium","Premium_Sports_and_Fuel_Pump_CCT", "Sports_and_Fuel_Pump_CCT"),
     IF('Reported Performance Table'!F1730="Premium","Premium_Outdoor_CCT","Outdoor_CCT")),
    IF('Reported Performance Table'!F1730="Premium","Premium_CCT","Reported_CCT"))))</f>
        <v/>
      </c>
      <c r="K1730" t="str">
        <f>IF('Reported Performance Table'!D1730="","",IF(J1730="LUNA_CCT",VLOOKUP('Reported Performance Table'!D1730,'Master List'!$B$45:$E$143,4,FALSE),"Reported_BUG"))</f>
        <v/>
      </c>
      <c r="L1730" t="str">
        <f>IF('Reported Performance Table'!D1730="","",IF(AND('Reported Performance Table'!$E1730="Yes",OR('Reported Performance Table'!$D1730='Master List'!$B$45,'Reported Performance Table'!$D1730='Master List'!$B$46,'Reported Performance Table'!$D1730='Master List'!$B$47,'Reported Performance Table'!$D1730='Master List'!$B$49,'Reported Performance Table'!$D1730='Master List'!$B$51,'Reported Performance Table'!$D1730='Master List'!$B$115,'Reported Performance Table'!$D1730='Master List'!$B$118,'Reported Performance Table'!$D1730='Master List'!$B$142)),"LUNA_Dimming","Dimming_Capability_and_Range"))</f>
        <v/>
      </c>
    </row>
    <row r="1731" spans="1:12" x14ac:dyDescent="0.25">
      <c r="A1731" s="54">
        <v>1738</v>
      </c>
      <c r="B1731" s="55"/>
      <c r="D1731" s="21" t="e">
        <f>VLOOKUP('Reported Performance Table'!C1731,'Master List'!$B$22:$C$41,2,FALSE)</f>
        <v>#N/A</v>
      </c>
      <c r="E1731" t="e">
        <f>VLOOKUP('Reported Performance Table'!D1731,'Master List'!$B$45:$C$143,2,FALSE)</f>
        <v>#N/A</v>
      </c>
      <c r="F1731" t="e">
        <f>VLOOKUP('Reported Performance Table'!C1731,'Master List'!$B$22:$D$42,3,FALSE)</f>
        <v>#N/A</v>
      </c>
      <c r="G1731" s="100" t="e">
        <f>VLOOKUP('Reported Performance Table'!B1731,'Master List'!$B$11:$D$19,3,FALSE)</f>
        <v>#N/A</v>
      </c>
      <c r="H1731" t="e">
        <f t="shared" si="26"/>
        <v>#N/A</v>
      </c>
      <c r="I1731" t="e">
        <f>IF(VLOOKUP('Reported Performance Table'!D1731,'Master List'!$B$45:$D$143,3,FALSE)="","No",VLOOKUP('Reported Performance Table'!D1731,'Master List'!$B$45:$D$143,3,FALSE))</f>
        <v>#N/A</v>
      </c>
      <c r="J1731" s="178" t="str">
        <f>IF('Reported Performance Table'!D1731="","",
  IF('Reported Performance Table'!E1731="Yes",
   IF('Reported Performance Table'!F1731="Premium","Premium_LUNA_CCT","LUNA_CCT"),
   IF('Reported Performance Table'!B1731="Outdoor Luminaires",
    IF(OR('Reported Performance Table'!D1731="Fuel Pump Canopy Luminaires",'Reported Performance Table'!D1731="Sports Lighting"),
     IF('Reported Performance Table'!F1731="Premium","Premium_Sports_and_Fuel_Pump_CCT", "Sports_and_Fuel_Pump_CCT"),
     IF('Reported Performance Table'!F1731="Premium","Premium_Outdoor_CCT","Outdoor_CCT")),
    IF('Reported Performance Table'!F1731="Premium","Premium_CCT","Reported_CCT"))))</f>
        <v/>
      </c>
      <c r="K1731" t="str">
        <f>IF('Reported Performance Table'!D1731="","",IF(J1731="LUNA_CCT",VLOOKUP('Reported Performance Table'!D1731,'Master List'!$B$45:$E$143,4,FALSE),"Reported_BUG"))</f>
        <v/>
      </c>
      <c r="L1731" t="str">
        <f>IF('Reported Performance Table'!D1731="","",IF(AND('Reported Performance Table'!$E1731="Yes",OR('Reported Performance Table'!$D1731='Master List'!$B$45,'Reported Performance Table'!$D1731='Master List'!$B$46,'Reported Performance Table'!$D1731='Master List'!$B$47,'Reported Performance Table'!$D1731='Master List'!$B$49,'Reported Performance Table'!$D1731='Master List'!$B$51,'Reported Performance Table'!$D1731='Master List'!$B$115,'Reported Performance Table'!$D1731='Master List'!$B$118,'Reported Performance Table'!$D1731='Master List'!$B$142)),"LUNA_Dimming","Dimming_Capability_and_Range"))</f>
        <v/>
      </c>
    </row>
    <row r="1732" spans="1:12" x14ac:dyDescent="0.25">
      <c r="A1732" s="54">
        <v>1739</v>
      </c>
      <c r="B1732" s="55"/>
      <c r="D1732" s="21" t="e">
        <f>VLOOKUP('Reported Performance Table'!C1732,'Master List'!$B$22:$C$41,2,FALSE)</f>
        <v>#N/A</v>
      </c>
      <c r="E1732" t="e">
        <f>VLOOKUP('Reported Performance Table'!D1732,'Master List'!$B$45:$C$143,2,FALSE)</f>
        <v>#N/A</v>
      </c>
      <c r="F1732" t="e">
        <f>VLOOKUP('Reported Performance Table'!C1732,'Master List'!$B$22:$D$42,3,FALSE)</f>
        <v>#N/A</v>
      </c>
      <c r="G1732" s="100" t="e">
        <f>VLOOKUP('Reported Performance Table'!B1732,'Master List'!$B$11:$D$19,3,FALSE)</f>
        <v>#N/A</v>
      </c>
      <c r="H1732" t="e">
        <f t="shared" si="26"/>
        <v>#N/A</v>
      </c>
      <c r="I1732" t="e">
        <f>IF(VLOOKUP('Reported Performance Table'!D1732,'Master List'!$B$45:$D$143,3,FALSE)="","No",VLOOKUP('Reported Performance Table'!D1732,'Master List'!$B$45:$D$143,3,FALSE))</f>
        <v>#N/A</v>
      </c>
      <c r="J1732" s="178" t="str">
        <f>IF('Reported Performance Table'!D1732="","",
  IF('Reported Performance Table'!E1732="Yes",
   IF('Reported Performance Table'!F1732="Premium","Premium_LUNA_CCT","LUNA_CCT"),
   IF('Reported Performance Table'!B1732="Outdoor Luminaires",
    IF(OR('Reported Performance Table'!D1732="Fuel Pump Canopy Luminaires",'Reported Performance Table'!D1732="Sports Lighting"),
     IF('Reported Performance Table'!F1732="Premium","Premium_Sports_and_Fuel_Pump_CCT", "Sports_and_Fuel_Pump_CCT"),
     IF('Reported Performance Table'!F1732="Premium","Premium_Outdoor_CCT","Outdoor_CCT")),
    IF('Reported Performance Table'!F1732="Premium","Premium_CCT","Reported_CCT"))))</f>
        <v/>
      </c>
      <c r="K1732" t="str">
        <f>IF('Reported Performance Table'!D1732="","",IF(J1732="LUNA_CCT",VLOOKUP('Reported Performance Table'!D1732,'Master List'!$B$45:$E$143,4,FALSE),"Reported_BUG"))</f>
        <v/>
      </c>
      <c r="L1732" t="str">
        <f>IF('Reported Performance Table'!D1732="","",IF(AND('Reported Performance Table'!$E1732="Yes",OR('Reported Performance Table'!$D1732='Master List'!$B$45,'Reported Performance Table'!$D1732='Master List'!$B$46,'Reported Performance Table'!$D1732='Master List'!$B$47,'Reported Performance Table'!$D1732='Master List'!$B$49,'Reported Performance Table'!$D1732='Master List'!$B$51,'Reported Performance Table'!$D1732='Master List'!$B$115,'Reported Performance Table'!$D1732='Master List'!$B$118,'Reported Performance Table'!$D1732='Master List'!$B$142)),"LUNA_Dimming","Dimming_Capability_and_Range"))</f>
        <v/>
      </c>
    </row>
    <row r="1733" spans="1:12" x14ac:dyDescent="0.25">
      <c r="A1733" s="54">
        <v>1740</v>
      </c>
      <c r="B1733" s="55"/>
      <c r="D1733" s="21" t="e">
        <f>VLOOKUP('Reported Performance Table'!C1733,'Master List'!$B$22:$C$41,2,FALSE)</f>
        <v>#N/A</v>
      </c>
      <c r="E1733" t="e">
        <f>VLOOKUP('Reported Performance Table'!D1733,'Master List'!$B$45:$C$143,2,FALSE)</f>
        <v>#N/A</v>
      </c>
      <c r="F1733" t="e">
        <f>VLOOKUP('Reported Performance Table'!C1733,'Master List'!$B$22:$D$42,3,FALSE)</f>
        <v>#N/A</v>
      </c>
      <c r="G1733" s="100" t="e">
        <f>VLOOKUP('Reported Performance Table'!B1733,'Master List'!$B$11:$D$19,3,FALSE)</f>
        <v>#N/A</v>
      </c>
      <c r="H1733" t="e">
        <f t="shared" si="26"/>
        <v>#N/A</v>
      </c>
      <c r="I1733" t="e">
        <f>IF(VLOOKUP('Reported Performance Table'!D1733,'Master List'!$B$45:$D$143,3,FALSE)="","No",VLOOKUP('Reported Performance Table'!D1733,'Master List'!$B$45:$D$143,3,FALSE))</f>
        <v>#N/A</v>
      </c>
      <c r="J1733" s="178" t="str">
        <f>IF('Reported Performance Table'!D1733="","",
  IF('Reported Performance Table'!E1733="Yes",
   IF('Reported Performance Table'!F1733="Premium","Premium_LUNA_CCT","LUNA_CCT"),
   IF('Reported Performance Table'!B1733="Outdoor Luminaires",
    IF(OR('Reported Performance Table'!D1733="Fuel Pump Canopy Luminaires",'Reported Performance Table'!D1733="Sports Lighting"),
     IF('Reported Performance Table'!F1733="Premium","Premium_Sports_and_Fuel_Pump_CCT", "Sports_and_Fuel_Pump_CCT"),
     IF('Reported Performance Table'!F1733="Premium","Premium_Outdoor_CCT","Outdoor_CCT")),
    IF('Reported Performance Table'!F1733="Premium","Premium_CCT","Reported_CCT"))))</f>
        <v/>
      </c>
      <c r="K1733" t="str">
        <f>IF('Reported Performance Table'!D1733="","",IF(J1733="LUNA_CCT",VLOOKUP('Reported Performance Table'!D1733,'Master List'!$B$45:$E$143,4,FALSE),"Reported_BUG"))</f>
        <v/>
      </c>
      <c r="L1733" t="str">
        <f>IF('Reported Performance Table'!D1733="","",IF(AND('Reported Performance Table'!$E1733="Yes",OR('Reported Performance Table'!$D1733='Master List'!$B$45,'Reported Performance Table'!$D1733='Master List'!$B$46,'Reported Performance Table'!$D1733='Master List'!$B$47,'Reported Performance Table'!$D1733='Master List'!$B$49,'Reported Performance Table'!$D1733='Master List'!$B$51,'Reported Performance Table'!$D1733='Master List'!$B$115,'Reported Performance Table'!$D1733='Master List'!$B$118,'Reported Performance Table'!$D1733='Master List'!$B$142)),"LUNA_Dimming","Dimming_Capability_and_Range"))</f>
        <v/>
      </c>
    </row>
    <row r="1734" spans="1:12" x14ac:dyDescent="0.25">
      <c r="A1734" s="54">
        <v>1741</v>
      </c>
      <c r="B1734" s="55"/>
      <c r="D1734" s="21" t="e">
        <f>VLOOKUP('Reported Performance Table'!C1734,'Master List'!$B$22:$C$41,2,FALSE)</f>
        <v>#N/A</v>
      </c>
      <c r="E1734" t="e">
        <f>VLOOKUP('Reported Performance Table'!D1734,'Master List'!$B$45:$C$143,2,FALSE)</f>
        <v>#N/A</v>
      </c>
      <c r="F1734" t="e">
        <f>VLOOKUP('Reported Performance Table'!C1734,'Master List'!$B$22:$D$42,3,FALSE)</f>
        <v>#N/A</v>
      </c>
      <c r="G1734" s="100" t="e">
        <f>VLOOKUP('Reported Performance Table'!B1734,'Master List'!$B$11:$D$19,3,FALSE)</f>
        <v>#N/A</v>
      </c>
      <c r="H1734" t="e">
        <f t="shared" si="26"/>
        <v>#N/A</v>
      </c>
      <c r="I1734" t="e">
        <f>IF(VLOOKUP('Reported Performance Table'!D1734,'Master List'!$B$45:$D$143,3,FALSE)="","No",VLOOKUP('Reported Performance Table'!D1734,'Master List'!$B$45:$D$143,3,FALSE))</f>
        <v>#N/A</v>
      </c>
      <c r="J1734" s="178" t="str">
        <f>IF('Reported Performance Table'!D1734="","",
  IF('Reported Performance Table'!E1734="Yes",
   IF('Reported Performance Table'!F1734="Premium","Premium_LUNA_CCT","LUNA_CCT"),
   IF('Reported Performance Table'!B1734="Outdoor Luminaires",
    IF(OR('Reported Performance Table'!D1734="Fuel Pump Canopy Luminaires",'Reported Performance Table'!D1734="Sports Lighting"),
     IF('Reported Performance Table'!F1734="Premium","Premium_Sports_and_Fuel_Pump_CCT", "Sports_and_Fuel_Pump_CCT"),
     IF('Reported Performance Table'!F1734="Premium","Premium_Outdoor_CCT","Outdoor_CCT")),
    IF('Reported Performance Table'!F1734="Premium","Premium_CCT","Reported_CCT"))))</f>
        <v/>
      </c>
      <c r="K1734" t="str">
        <f>IF('Reported Performance Table'!D1734="","",IF(J1734="LUNA_CCT",VLOOKUP('Reported Performance Table'!D1734,'Master List'!$B$45:$E$143,4,FALSE),"Reported_BUG"))</f>
        <v/>
      </c>
      <c r="L1734" t="str">
        <f>IF('Reported Performance Table'!D1734="","",IF(AND('Reported Performance Table'!$E1734="Yes",OR('Reported Performance Table'!$D1734='Master List'!$B$45,'Reported Performance Table'!$D1734='Master List'!$B$46,'Reported Performance Table'!$D1734='Master List'!$B$47,'Reported Performance Table'!$D1734='Master List'!$B$49,'Reported Performance Table'!$D1734='Master List'!$B$51,'Reported Performance Table'!$D1734='Master List'!$B$115,'Reported Performance Table'!$D1734='Master List'!$B$118,'Reported Performance Table'!$D1734='Master List'!$B$142)),"LUNA_Dimming","Dimming_Capability_and_Range"))</f>
        <v/>
      </c>
    </row>
    <row r="1735" spans="1:12" x14ac:dyDescent="0.25">
      <c r="A1735" s="54">
        <v>1742</v>
      </c>
      <c r="B1735" s="55"/>
      <c r="D1735" s="21" t="e">
        <f>VLOOKUP('Reported Performance Table'!C1735,'Master List'!$B$22:$C$41,2,FALSE)</f>
        <v>#N/A</v>
      </c>
      <c r="E1735" t="e">
        <f>VLOOKUP('Reported Performance Table'!D1735,'Master List'!$B$45:$C$143,2,FALSE)</f>
        <v>#N/A</v>
      </c>
      <c r="F1735" t="e">
        <f>VLOOKUP('Reported Performance Table'!C1735,'Master List'!$B$22:$D$42,3,FALSE)</f>
        <v>#N/A</v>
      </c>
      <c r="G1735" s="100" t="e">
        <f>VLOOKUP('Reported Performance Table'!B1735,'Master List'!$B$11:$D$19,3,FALSE)</f>
        <v>#N/A</v>
      </c>
      <c r="H1735" t="e">
        <f t="shared" si="26"/>
        <v>#N/A</v>
      </c>
      <c r="I1735" t="e">
        <f>IF(VLOOKUP('Reported Performance Table'!D1735,'Master List'!$B$45:$D$143,3,FALSE)="","No",VLOOKUP('Reported Performance Table'!D1735,'Master List'!$B$45:$D$143,3,FALSE))</f>
        <v>#N/A</v>
      </c>
      <c r="J1735" s="178" t="str">
        <f>IF('Reported Performance Table'!D1735="","",
  IF('Reported Performance Table'!E1735="Yes",
   IF('Reported Performance Table'!F1735="Premium","Premium_LUNA_CCT","LUNA_CCT"),
   IF('Reported Performance Table'!B1735="Outdoor Luminaires",
    IF(OR('Reported Performance Table'!D1735="Fuel Pump Canopy Luminaires",'Reported Performance Table'!D1735="Sports Lighting"),
     IF('Reported Performance Table'!F1735="Premium","Premium_Sports_and_Fuel_Pump_CCT", "Sports_and_Fuel_Pump_CCT"),
     IF('Reported Performance Table'!F1735="Premium","Premium_Outdoor_CCT","Outdoor_CCT")),
    IF('Reported Performance Table'!F1735="Premium","Premium_CCT","Reported_CCT"))))</f>
        <v/>
      </c>
      <c r="K1735" t="str">
        <f>IF('Reported Performance Table'!D1735="","",IF(J1735="LUNA_CCT",VLOOKUP('Reported Performance Table'!D1735,'Master List'!$B$45:$E$143,4,FALSE),"Reported_BUG"))</f>
        <v/>
      </c>
      <c r="L1735" t="str">
        <f>IF('Reported Performance Table'!D1735="","",IF(AND('Reported Performance Table'!$E1735="Yes",OR('Reported Performance Table'!$D1735='Master List'!$B$45,'Reported Performance Table'!$D1735='Master List'!$B$46,'Reported Performance Table'!$D1735='Master List'!$B$47,'Reported Performance Table'!$D1735='Master List'!$B$49,'Reported Performance Table'!$D1735='Master List'!$B$51,'Reported Performance Table'!$D1735='Master List'!$B$115,'Reported Performance Table'!$D1735='Master List'!$B$118,'Reported Performance Table'!$D1735='Master List'!$B$142)),"LUNA_Dimming","Dimming_Capability_and_Range"))</f>
        <v/>
      </c>
    </row>
    <row r="1736" spans="1:12" x14ac:dyDescent="0.25">
      <c r="A1736" s="54">
        <v>1743</v>
      </c>
      <c r="B1736" s="55"/>
      <c r="D1736" s="21" t="e">
        <f>VLOOKUP('Reported Performance Table'!C1736,'Master List'!$B$22:$C$41,2,FALSE)</f>
        <v>#N/A</v>
      </c>
      <c r="E1736" t="e">
        <f>VLOOKUP('Reported Performance Table'!D1736,'Master List'!$B$45:$C$143,2,FALSE)</f>
        <v>#N/A</v>
      </c>
      <c r="F1736" t="e">
        <f>VLOOKUP('Reported Performance Table'!C1736,'Master List'!$B$22:$D$42,3,FALSE)</f>
        <v>#N/A</v>
      </c>
      <c r="G1736" s="100" t="e">
        <f>VLOOKUP('Reported Performance Table'!B1736,'Master List'!$B$11:$D$19,3,FALSE)</f>
        <v>#N/A</v>
      </c>
      <c r="H1736" t="e">
        <f t="shared" si="26"/>
        <v>#N/A</v>
      </c>
      <c r="I1736" t="e">
        <f>IF(VLOOKUP('Reported Performance Table'!D1736,'Master List'!$B$45:$D$143,3,FALSE)="","No",VLOOKUP('Reported Performance Table'!D1736,'Master List'!$B$45:$D$143,3,FALSE))</f>
        <v>#N/A</v>
      </c>
      <c r="J1736" s="178" t="str">
        <f>IF('Reported Performance Table'!D1736="","",
  IF('Reported Performance Table'!E1736="Yes",
   IF('Reported Performance Table'!F1736="Premium","Premium_LUNA_CCT","LUNA_CCT"),
   IF('Reported Performance Table'!B1736="Outdoor Luminaires",
    IF(OR('Reported Performance Table'!D1736="Fuel Pump Canopy Luminaires",'Reported Performance Table'!D1736="Sports Lighting"),
     IF('Reported Performance Table'!F1736="Premium","Premium_Sports_and_Fuel_Pump_CCT", "Sports_and_Fuel_Pump_CCT"),
     IF('Reported Performance Table'!F1736="Premium","Premium_Outdoor_CCT","Outdoor_CCT")),
    IF('Reported Performance Table'!F1736="Premium","Premium_CCT","Reported_CCT"))))</f>
        <v/>
      </c>
      <c r="K1736" t="str">
        <f>IF('Reported Performance Table'!D1736="","",IF(J1736="LUNA_CCT",VLOOKUP('Reported Performance Table'!D1736,'Master List'!$B$45:$E$143,4,FALSE),"Reported_BUG"))</f>
        <v/>
      </c>
      <c r="L1736" t="str">
        <f>IF('Reported Performance Table'!D1736="","",IF(AND('Reported Performance Table'!$E1736="Yes",OR('Reported Performance Table'!$D1736='Master List'!$B$45,'Reported Performance Table'!$D1736='Master List'!$B$46,'Reported Performance Table'!$D1736='Master List'!$B$47,'Reported Performance Table'!$D1736='Master List'!$B$49,'Reported Performance Table'!$D1736='Master List'!$B$51,'Reported Performance Table'!$D1736='Master List'!$B$115,'Reported Performance Table'!$D1736='Master List'!$B$118,'Reported Performance Table'!$D1736='Master List'!$B$142)),"LUNA_Dimming","Dimming_Capability_and_Range"))</f>
        <v/>
      </c>
    </row>
    <row r="1737" spans="1:12" x14ac:dyDescent="0.25">
      <c r="A1737" s="54">
        <v>1744</v>
      </c>
      <c r="B1737" s="55"/>
      <c r="D1737" s="21" t="e">
        <f>VLOOKUP('Reported Performance Table'!C1737,'Master List'!$B$22:$C$41,2,FALSE)</f>
        <v>#N/A</v>
      </c>
      <c r="E1737" t="e">
        <f>VLOOKUP('Reported Performance Table'!D1737,'Master List'!$B$45:$C$143,2,FALSE)</f>
        <v>#N/A</v>
      </c>
      <c r="F1737" t="e">
        <f>VLOOKUP('Reported Performance Table'!C1737,'Master List'!$B$22:$D$42,3,FALSE)</f>
        <v>#N/A</v>
      </c>
      <c r="G1737" s="100" t="e">
        <f>VLOOKUP('Reported Performance Table'!B1737,'Master List'!$B$11:$D$19,3,FALSE)</f>
        <v>#N/A</v>
      </c>
      <c r="H1737" t="e">
        <f t="shared" si="26"/>
        <v>#N/A</v>
      </c>
      <c r="I1737" t="e">
        <f>IF(VLOOKUP('Reported Performance Table'!D1737,'Master List'!$B$45:$D$143,3,FALSE)="","No",VLOOKUP('Reported Performance Table'!D1737,'Master List'!$B$45:$D$143,3,FALSE))</f>
        <v>#N/A</v>
      </c>
      <c r="J1737" s="178" t="str">
        <f>IF('Reported Performance Table'!D1737="","",
  IF('Reported Performance Table'!E1737="Yes",
   IF('Reported Performance Table'!F1737="Premium","Premium_LUNA_CCT","LUNA_CCT"),
   IF('Reported Performance Table'!B1737="Outdoor Luminaires",
    IF(OR('Reported Performance Table'!D1737="Fuel Pump Canopy Luminaires",'Reported Performance Table'!D1737="Sports Lighting"),
     IF('Reported Performance Table'!F1737="Premium","Premium_Sports_and_Fuel_Pump_CCT", "Sports_and_Fuel_Pump_CCT"),
     IF('Reported Performance Table'!F1737="Premium","Premium_Outdoor_CCT","Outdoor_CCT")),
    IF('Reported Performance Table'!F1737="Premium","Premium_CCT","Reported_CCT"))))</f>
        <v/>
      </c>
      <c r="K1737" t="str">
        <f>IF('Reported Performance Table'!D1737="","",IF(J1737="LUNA_CCT",VLOOKUP('Reported Performance Table'!D1737,'Master List'!$B$45:$E$143,4,FALSE),"Reported_BUG"))</f>
        <v/>
      </c>
      <c r="L1737" t="str">
        <f>IF('Reported Performance Table'!D1737="","",IF(AND('Reported Performance Table'!$E1737="Yes",OR('Reported Performance Table'!$D1737='Master List'!$B$45,'Reported Performance Table'!$D1737='Master List'!$B$46,'Reported Performance Table'!$D1737='Master List'!$B$47,'Reported Performance Table'!$D1737='Master List'!$B$49,'Reported Performance Table'!$D1737='Master List'!$B$51,'Reported Performance Table'!$D1737='Master List'!$B$115,'Reported Performance Table'!$D1737='Master List'!$B$118,'Reported Performance Table'!$D1737='Master List'!$B$142)),"LUNA_Dimming","Dimming_Capability_and_Range"))</f>
        <v/>
      </c>
    </row>
    <row r="1738" spans="1:12" x14ac:dyDescent="0.25">
      <c r="A1738" s="54">
        <v>1745</v>
      </c>
      <c r="B1738" s="55"/>
      <c r="D1738" s="21" t="e">
        <f>VLOOKUP('Reported Performance Table'!C1738,'Master List'!$B$22:$C$41,2,FALSE)</f>
        <v>#N/A</v>
      </c>
      <c r="E1738" t="e">
        <f>VLOOKUP('Reported Performance Table'!D1738,'Master List'!$B$45:$C$143,2,FALSE)</f>
        <v>#N/A</v>
      </c>
      <c r="F1738" t="e">
        <f>VLOOKUP('Reported Performance Table'!C1738,'Master List'!$B$22:$D$42,3,FALSE)</f>
        <v>#N/A</v>
      </c>
      <c r="G1738" s="100" t="e">
        <f>VLOOKUP('Reported Performance Table'!B1738,'Master List'!$B$11:$D$19,3,FALSE)</f>
        <v>#N/A</v>
      </c>
      <c r="H1738" t="e">
        <f t="shared" si="26"/>
        <v>#N/A</v>
      </c>
      <c r="I1738" t="e">
        <f>IF(VLOOKUP('Reported Performance Table'!D1738,'Master List'!$B$45:$D$143,3,FALSE)="","No",VLOOKUP('Reported Performance Table'!D1738,'Master List'!$B$45:$D$143,3,FALSE))</f>
        <v>#N/A</v>
      </c>
      <c r="J1738" s="178" t="str">
        <f>IF('Reported Performance Table'!D1738="","",
  IF('Reported Performance Table'!E1738="Yes",
   IF('Reported Performance Table'!F1738="Premium","Premium_LUNA_CCT","LUNA_CCT"),
   IF('Reported Performance Table'!B1738="Outdoor Luminaires",
    IF(OR('Reported Performance Table'!D1738="Fuel Pump Canopy Luminaires",'Reported Performance Table'!D1738="Sports Lighting"),
     IF('Reported Performance Table'!F1738="Premium","Premium_Sports_and_Fuel_Pump_CCT", "Sports_and_Fuel_Pump_CCT"),
     IF('Reported Performance Table'!F1738="Premium","Premium_Outdoor_CCT","Outdoor_CCT")),
    IF('Reported Performance Table'!F1738="Premium","Premium_CCT","Reported_CCT"))))</f>
        <v/>
      </c>
      <c r="K1738" t="str">
        <f>IF('Reported Performance Table'!D1738="","",IF(J1738="LUNA_CCT",VLOOKUP('Reported Performance Table'!D1738,'Master List'!$B$45:$E$143,4,FALSE),"Reported_BUG"))</f>
        <v/>
      </c>
      <c r="L1738" t="str">
        <f>IF('Reported Performance Table'!D1738="","",IF(AND('Reported Performance Table'!$E1738="Yes",OR('Reported Performance Table'!$D1738='Master List'!$B$45,'Reported Performance Table'!$D1738='Master List'!$B$46,'Reported Performance Table'!$D1738='Master List'!$B$47,'Reported Performance Table'!$D1738='Master List'!$B$49,'Reported Performance Table'!$D1738='Master List'!$B$51,'Reported Performance Table'!$D1738='Master List'!$B$115,'Reported Performance Table'!$D1738='Master List'!$B$118,'Reported Performance Table'!$D1738='Master List'!$B$142)),"LUNA_Dimming","Dimming_Capability_and_Range"))</f>
        <v/>
      </c>
    </row>
    <row r="1739" spans="1:12" x14ac:dyDescent="0.25">
      <c r="A1739" s="54">
        <v>1746</v>
      </c>
      <c r="B1739" s="55"/>
      <c r="D1739" s="21" t="e">
        <f>VLOOKUP('Reported Performance Table'!C1739,'Master List'!$B$22:$C$41,2,FALSE)</f>
        <v>#N/A</v>
      </c>
      <c r="E1739" t="e">
        <f>VLOOKUP('Reported Performance Table'!D1739,'Master List'!$B$45:$C$143,2,FALSE)</f>
        <v>#N/A</v>
      </c>
      <c r="F1739" t="e">
        <f>VLOOKUP('Reported Performance Table'!C1739,'Master List'!$B$22:$D$42,3,FALSE)</f>
        <v>#N/A</v>
      </c>
      <c r="G1739" s="100" t="e">
        <f>VLOOKUP('Reported Performance Table'!B1739,'Master List'!$B$11:$D$19,3,FALSE)</f>
        <v>#N/A</v>
      </c>
      <c r="H1739" t="e">
        <f t="shared" ref="H1739:H1802" si="27">CONCATENATE(F1739,G1739)</f>
        <v>#N/A</v>
      </c>
      <c r="I1739" t="e">
        <f>IF(VLOOKUP('Reported Performance Table'!D1739,'Master List'!$B$45:$D$143,3,FALSE)="","No",VLOOKUP('Reported Performance Table'!D1739,'Master List'!$B$45:$D$143,3,FALSE))</f>
        <v>#N/A</v>
      </c>
      <c r="J1739" s="178" t="str">
        <f>IF('Reported Performance Table'!D1739="","",
  IF('Reported Performance Table'!E1739="Yes",
   IF('Reported Performance Table'!F1739="Premium","Premium_LUNA_CCT","LUNA_CCT"),
   IF('Reported Performance Table'!B1739="Outdoor Luminaires",
    IF(OR('Reported Performance Table'!D1739="Fuel Pump Canopy Luminaires",'Reported Performance Table'!D1739="Sports Lighting"),
     IF('Reported Performance Table'!F1739="Premium","Premium_Sports_and_Fuel_Pump_CCT", "Sports_and_Fuel_Pump_CCT"),
     IF('Reported Performance Table'!F1739="Premium","Premium_Outdoor_CCT","Outdoor_CCT")),
    IF('Reported Performance Table'!F1739="Premium","Premium_CCT","Reported_CCT"))))</f>
        <v/>
      </c>
      <c r="K1739" t="str">
        <f>IF('Reported Performance Table'!D1739="","",IF(J1739="LUNA_CCT",VLOOKUP('Reported Performance Table'!D1739,'Master List'!$B$45:$E$143,4,FALSE),"Reported_BUG"))</f>
        <v/>
      </c>
      <c r="L1739" t="str">
        <f>IF('Reported Performance Table'!D1739="","",IF(AND('Reported Performance Table'!$E1739="Yes",OR('Reported Performance Table'!$D1739='Master List'!$B$45,'Reported Performance Table'!$D1739='Master List'!$B$46,'Reported Performance Table'!$D1739='Master List'!$B$47,'Reported Performance Table'!$D1739='Master List'!$B$49,'Reported Performance Table'!$D1739='Master List'!$B$51,'Reported Performance Table'!$D1739='Master List'!$B$115,'Reported Performance Table'!$D1739='Master List'!$B$118,'Reported Performance Table'!$D1739='Master List'!$B$142)),"LUNA_Dimming","Dimming_Capability_and_Range"))</f>
        <v/>
      </c>
    </row>
    <row r="1740" spans="1:12" x14ac:dyDescent="0.25">
      <c r="A1740" s="54">
        <v>1747</v>
      </c>
      <c r="B1740" s="55"/>
      <c r="D1740" s="21" t="e">
        <f>VLOOKUP('Reported Performance Table'!C1740,'Master List'!$B$22:$C$41,2,FALSE)</f>
        <v>#N/A</v>
      </c>
      <c r="E1740" t="e">
        <f>VLOOKUP('Reported Performance Table'!D1740,'Master List'!$B$45:$C$143,2,FALSE)</f>
        <v>#N/A</v>
      </c>
      <c r="F1740" t="e">
        <f>VLOOKUP('Reported Performance Table'!C1740,'Master List'!$B$22:$D$42,3,FALSE)</f>
        <v>#N/A</v>
      </c>
      <c r="G1740" s="100" t="e">
        <f>VLOOKUP('Reported Performance Table'!B1740,'Master List'!$B$11:$D$19,3,FALSE)</f>
        <v>#N/A</v>
      </c>
      <c r="H1740" t="e">
        <f t="shared" si="27"/>
        <v>#N/A</v>
      </c>
      <c r="I1740" t="e">
        <f>IF(VLOOKUP('Reported Performance Table'!D1740,'Master List'!$B$45:$D$143,3,FALSE)="","No",VLOOKUP('Reported Performance Table'!D1740,'Master List'!$B$45:$D$143,3,FALSE))</f>
        <v>#N/A</v>
      </c>
      <c r="J1740" s="178" t="str">
        <f>IF('Reported Performance Table'!D1740="","",
  IF('Reported Performance Table'!E1740="Yes",
   IF('Reported Performance Table'!F1740="Premium","Premium_LUNA_CCT","LUNA_CCT"),
   IF('Reported Performance Table'!B1740="Outdoor Luminaires",
    IF(OR('Reported Performance Table'!D1740="Fuel Pump Canopy Luminaires",'Reported Performance Table'!D1740="Sports Lighting"),
     IF('Reported Performance Table'!F1740="Premium","Premium_Sports_and_Fuel_Pump_CCT", "Sports_and_Fuel_Pump_CCT"),
     IF('Reported Performance Table'!F1740="Premium","Premium_Outdoor_CCT","Outdoor_CCT")),
    IF('Reported Performance Table'!F1740="Premium","Premium_CCT","Reported_CCT"))))</f>
        <v/>
      </c>
      <c r="K1740" t="str">
        <f>IF('Reported Performance Table'!D1740="","",IF(J1740="LUNA_CCT",VLOOKUP('Reported Performance Table'!D1740,'Master List'!$B$45:$E$143,4,FALSE),"Reported_BUG"))</f>
        <v/>
      </c>
      <c r="L1740" t="str">
        <f>IF('Reported Performance Table'!D1740="","",IF(AND('Reported Performance Table'!$E1740="Yes",OR('Reported Performance Table'!$D1740='Master List'!$B$45,'Reported Performance Table'!$D1740='Master List'!$B$46,'Reported Performance Table'!$D1740='Master List'!$B$47,'Reported Performance Table'!$D1740='Master List'!$B$49,'Reported Performance Table'!$D1740='Master List'!$B$51,'Reported Performance Table'!$D1740='Master List'!$B$115,'Reported Performance Table'!$D1740='Master List'!$B$118,'Reported Performance Table'!$D1740='Master List'!$B$142)),"LUNA_Dimming","Dimming_Capability_and_Range"))</f>
        <v/>
      </c>
    </row>
    <row r="1741" spans="1:12" x14ac:dyDescent="0.25">
      <c r="A1741" s="54">
        <v>1748</v>
      </c>
      <c r="B1741" s="55"/>
      <c r="D1741" s="21" t="e">
        <f>VLOOKUP('Reported Performance Table'!C1741,'Master List'!$B$22:$C$41,2,FALSE)</f>
        <v>#N/A</v>
      </c>
      <c r="E1741" t="e">
        <f>VLOOKUP('Reported Performance Table'!D1741,'Master List'!$B$45:$C$143,2,FALSE)</f>
        <v>#N/A</v>
      </c>
      <c r="F1741" t="e">
        <f>VLOOKUP('Reported Performance Table'!C1741,'Master List'!$B$22:$D$42,3,FALSE)</f>
        <v>#N/A</v>
      </c>
      <c r="G1741" s="100" t="e">
        <f>VLOOKUP('Reported Performance Table'!B1741,'Master List'!$B$11:$D$19,3,FALSE)</f>
        <v>#N/A</v>
      </c>
      <c r="H1741" t="e">
        <f t="shared" si="27"/>
        <v>#N/A</v>
      </c>
      <c r="I1741" t="e">
        <f>IF(VLOOKUP('Reported Performance Table'!D1741,'Master List'!$B$45:$D$143,3,FALSE)="","No",VLOOKUP('Reported Performance Table'!D1741,'Master List'!$B$45:$D$143,3,FALSE))</f>
        <v>#N/A</v>
      </c>
      <c r="J1741" s="178" t="str">
        <f>IF('Reported Performance Table'!D1741="","",
  IF('Reported Performance Table'!E1741="Yes",
   IF('Reported Performance Table'!F1741="Premium","Premium_LUNA_CCT","LUNA_CCT"),
   IF('Reported Performance Table'!B1741="Outdoor Luminaires",
    IF(OR('Reported Performance Table'!D1741="Fuel Pump Canopy Luminaires",'Reported Performance Table'!D1741="Sports Lighting"),
     IF('Reported Performance Table'!F1741="Premium","Premium_Sports_and_Fuel_Pump_CCT", "Sports_and_Fuel_Pump_CCT"),
     IF('Reported Performance Table'!F1741="Premium","Premium_Outdoor_CCT","Outdoor_CCT")),
    IF('Reported Performance Table'!F1741="Premium","Premium_CCT","Reported_CCT"))))</f>
        <v/>
      </c>
      <c r="K1741" t="str">
        <f>IF('Reported Performance Table'!D1741="","",IF(J1741="LUNA_CCT",VLOOKUP('Reported Performance Table'!D1741,'Master List'!$B$45:$E$143,4,FALSE),"Reported_BUG"))</f>
        <v/>
      </c>
      <c r="L1741" t="str">
        <f>IF('Reported Performance Table'!D1741="","",IF(AND('Reported Performance Table'!$E1741="Yes",OR('Reported Performance Table'!$D1741='Master List'!$B$45,'Reported Performance Table'!$D1741='Master List'!$B$46,'Reported Performance Table'!$D1741='Master List'!$B$47,'Reported Performance Table'!$D1741='Master List'!$B$49,'Reported Performance Table'!$D1741='Master List'!$B$51,'Reported Performance Table'!$D1741='Master List'!$B$115,'Reported Performance Table'!$D1741='Master List'!$B$118,'Reported Performance Table'!$D1741='Master List'!$B$142)),"LUNA_Dimming","Dimming_Capability_and_Range"))</f>
        <v/>
      </c>
    </row>
    <row r="1742" spans="1:12" x14ac:dyDescent="0.25">
      <c r="A1742" s="54">
        <v>1749</v>
      </c>
      <c r="B1742" s="55"/>
      <c r="D1742" s="21" t="e">
        <f>VLOOKUP('Reported Performance Table'!C1742,'Master List'!$B$22:$C$41,2,FALSE)</f>
        <v>#N/A</v>
      </c>
      <c r="E1742" t="e">
        <f>VLOOKUP('Reported Performance Table'!D1742,'Master List'!$B$45:$C$143,2,FALSE)</f>
        <v>#N/A</v>
      </c>
      <c r="F1742" t="e">
        <f>VLOOKUP('Reported Performance Table'!C1742,'Master List'!$B$22:$D$42,3,FALSE)</f>
        <v>#N/A</v>
      </c>
      <c r="G1742" s="100" t="e">
        <f>VLOOKUP('Reported Performance Table'!B1742,'Master List'!$B$11:$D$19,3,FALSE)</f>
        <v>#N/A</v>
      </c>
      <c r="H1742" t="e">
        <f t="shared" si="27"/>
        <v>#N/A</v>
      </c>
      <c r="I1742" t="e">
        <f>IF(VLOOKUP('Reported Performance Table'!D1742,'Master List'!$B$45:$D$143,3,FALSE)="","No",VLOOKUP('Reported Performance Table'!D1742,'Master List'!$B$45:$D$143,3,FALSE))</f>
        <v>#N/A</v>
      </c>
      <c r="J1742" s="178" t="str">
        <f>IF('Reported Performance Table'!D1742="","",
  IF('Reported Performance Table'!E1742="Yes",
   IF('Reported Performance Table'!F1742="Premium","Premium_LUNA_CCT","LUNA_CCT"),
   IF('Reported Performance Table'!B1742="Outdoor Luminaires",
    IF(OR('Reported Performance Table'!D1742="Fuel Pump Canopy Luminaires",'Reported Performance Table'!D1742="Sports Lighting"),
     IF('Reported Performance Table'!F1742="Premium","Premium_Sports_and_Fuel_Pump_CCT", "Sports_and_Fuel_Pump_CCT"),
     IF('Reported Performance Table'!F1742="Premium","Premium_Outdoor_CCT","Outdoor_CCT")),
    IF('Reported Performance Table'!F1742="Premium","Premium_CCT","Reported_CCT"))))</f>
        <v/>
      </c>
      <c r="K1742" t="str">
        <f>IF('Reported Performance Table'!D1742="","",IF(J1742="LUNA_CCT",VLOOKUP('Reported Performance Table'!D1742,'Master List'!$B$45:$E$143,4,FALSE),"Reported_BUG"))</f>
        <v/>
      </c>
      <c r="L1742" t="str">
        <f>IF('Reported Performance Table'!D1742="","",IF(AND('Reported Performance Table'!$E1742="Yes",OR('Reported Performance Table'!$D1742='Master List'!$B$45,'Reported Performance Table'!$D1742='Master List'!$B$46,'Reported Performance Table'!$D1742='Master List'!$B$47,'Reported Performance Table'!$D1742='Master List'!$B$49,'Reported Performance Table'!$D1742='Master List'!$B$51,'Reported Performance Table'!$D1742='Master List'!$B$115,'Reported Performance Table'!$D1742='Master List'!$B$118,'Reported Performance Table'!$D1742='Master List'!$B$142)),"LUNA_Dimming","Dimming_Capability_and_Range"))</f>
        <v/>
      </c>
    </row>
    <row r="1743" spans="1:12" x14ac:dyDescent="0.25">
      <c r="A1743" s="54">
        <v>1750</v>
      </c>
      <c r="B1743" s="55"/>
      <c r="D1743" s="21" t="e">
        <f>VLOOKUP('Reported Performance Table'!C1743,'Master List'!$B$22:$C$41,2,FALSE)</f>
        <v>#N/A</v>
      </c>
      <c r="E1743" t="e">
        <f>VLOOKUP('Reported Performance Table'!D1743,'Master List'!$B$45:$C$143,2,FALSE)</f>
        <v>#N/A</v>
      </c>
      <c r="F1743" t="e">
        <f>VLOOKUP('Reported Performance Table'!C1743,'Master List'!$B$22:$D$42,3,FALSE)</f>
        <v>#N/A</v>
      </c>
      <c r="G1743" s="100" t="e">
        <f>VLOOKUP('Reported Performance Table'!B1743,'Master List'!$B$11:$D$19,3,FALSE)</f>
        <v>#N/A</v>
      </c>
      <c r="H1743" t="e">
        <f t="shared" si="27"/>
        <v>#N/A</v>
      </c>
      <c r="I1743" t="e">
        <f>IF(VLOOKUP('Reported Performance Table'!D1743,'Master List'!$B$45:$D$143,3,FALSE)="","No",VLOOKUP('Reported Performance Table'!D1743,'Master List'!$B$45:$D$143,3,FALSE))</f>
        <v>#N/A</v>
      </c>
      <c r="J1743" s="178" t="str">
        <f>IF('Reported Performance Table'!D1743="","",
  IF('Reported Performance Table'!E1743="Yes",
   IF('Reported Performance Table'!F1743="Premium","Premium_LUNA_CCT","LUNA_CCT"),
   IF('Reported Performance Table'!B1743="Outdoor Luminaires",
    IF(OR('Reported Performance Table'!D1743="Fuel Pump Canopy Luminaires",'Reported Performance Table'!D1743="Sports Lighting"),
     IF('Reported Performance Table'!F1743="Premium","Premium_Sports_and_Fuel_Pump_CCT", "Sports_and_Fuel_Pump_CCT"),
     IF('Reported Performance Table'!F1743="Premium","Premium_Outdoor_CCT","Outdoor_CCT")),
    IF('Reported Performance Table'!F1743="Premium","Premium_CCT","Reported_CCT"))))</f>
        <v/>
      </c>
      <c r="K1743" t="str">
        <f>IF('Reported Performance Table'!D1743="","",IF(J1743="LUNA_CCT",VLOOKUP('Reported Performance Table'!D1743,'Master List'!$B$45:$E$143,4,FALSE),"Reported_BUG"))</f>
        <v/>
      </c>
      <c r="L1743" t="str">
        <f>IF('Reported Performance Table'!D1743="","",IF(AND('Reported Performance Table'!$E1743="Yes",OR('Reported Performance Table'!$D1743='Master List'!$B$45,'Reported Performance Table'!$D1743='Master List'!$B$46,'Reported Performance Table'!$D1743='Master List'!$B$47,'Reported Performance Table'!$D1743='Master List'!$B$49,'Reported Performance Table'!$D1743='Master List'!$B$51,'Reported Performance Table'!$D1743='Master List'!$B$115,'Reported Performance Table'!$D1743='Master List'!$B$118,'Reported Performance Table'!$D1743='Master List'!$B$142)),"LUNA_Dimming","Dimming_Capability_and_Range"))</f>
        <v/>
      </c>
    </row>
    <row r="1744" spans="1:12" x14ac:dyDescent="0.25">
      <c r="A1744" s="54">
        <v>1751</v>
      </c>
      <c r="B1744" s="55"/>
      <c r="D1744" s="21" t="e">
        <f>VLOOKUP('Reported Performance Table'!C1744,'Master List'!$B$22:$C$41,2,FALSE)</f>
        <v>#N/A</v>
      </c>
      <c r="E1744" t="e">
        <f>VLOOKUP('Reported Performance Table'!D1744,'Master List'!$B$45:$C$143,2,FALSE)</f>
        <v>#N/A</v>
      </c>
      <c r="F1744" t="e">
        <f>VLOOKUP('Reported Performance Table'!C1744,'Master List'!$B$22:$D$42,3,FALSE)</f>
        <v>#N/A</v>
      </c>
      <c r="G1744" s="100" t="e">
        <f>VLOOKUP('Reported Performance Table'!B1744,'Master List'!$B$11:$D$19,3,FALSE)</f>
        <v>#N/A</v>
      </c>
      <c r="H1744" t="e">
        <f t="shared" si="27"/>
        <v>#N/A</v>
      </c>
      <c r="I1744" t="e">
        <f>IF(VLOOKUP('Reported Performance Table'!D1744,'Master List'!$B$45:$D$143,3,FALSE)="","No",VLOOKUP('Reported Performance Table'!D1744,'Master List'!$B$45:$D$143,3,FALSE))</f>
        <v>#N/A</v>
      </c>
      <c r="J1744" s="178" t="str">
        <f>IF('Reported Performance Table'!D1744="","",
  IF('Reported Performance Table'!E1744="Yes",
   IF('Reported Performance Table'!F1744="Premium","Premium_LUNA_CCT","LUNA_CCT"),
   IF('Reported Performance Table'!B1744="Outdoor Luminaires",
    IF(OR('Reported Performance Table'!D1744="Fuel Pump Canopy Luminaires",'Reported Performance Table'!D1744="Sports Lighting"),
     IF('Reported Performance Table'!F1744="Premium","Premium_Sports_and_Fuel_Pump_CCT", "Sports_and_Fuel_Pump_CCT"),
     IF('Reported Performance Table'!F1744="Premium","Premium_Outdoor_CCT","Outdoor_CCT")),
    IF('Reported Performance Table'!F1744="Premium","Premium_CCT","Reported_CCT"))))</f>
        <v/>
      </c>
      <c r="K1744" t="str">
        <f>IF('Reported Performance Table'!D1744="","",IF(J1744="LUNA_CCT",VLOOKUP('Reported Performance Table'!D1744,'Master List'!$B$45:$E$143,4,FALSE),"Reported_BUG"))</f>
        <v/>
      </c>
      <c r="L1744" t="str">
        <f>IF('Reported Performance Table'!D1744="","",IF(AND('Reported Performance Table'!$E1744="Yes",OR('Reported Performance Table'!$D1744='Master List'!$B$45,'Reported Performance Table'!$D1744='Master List'!$B$46,'Reported Performance Table'!$D1744='Master List'!$B$47,'Reported Performance Table'!$D1744='Master List'!$B$49,'Reported Performance Table'!$D1744='Master List'!$B$51,'Reported Performance Table'!$D1744='Master List'!$B$115,'Reported Performance Table'!$D1744='Master List'!$B$118,'Reported Performance Table'!$D1744='Master List'!$B$142)),"LUNA_Dimming","Dimming_Capability_and_Range"))</f>
        <v/>
      </c>
    </row>
    <row r="1745" spans="1:12" x14ac:dyDescent="0.25">
      <c r="A1745" s="54">
        <v>1752</v>
      </c>
      <c r="B1745" s="55"/>
      <c r="D1745" s="21" t="e">
        <f>VLOOKUP('Reported Performance Table'!C1745,'Master List'!$B$22:$C$41,2,FALSE)</f>
        <v>#N/A</v>
      </c>
      <c r="E1745" t="e">
        <f>VLOOKUP('Reported Performance Table'!D1745,'Master List'!$B$45:$C$143,2,FALSE)</f>
        <v>#N/A</v>
      </c>
      <c r="F1745" t="e">
        <f>VLOOKUP('Reported Performance Table'!C1745,'Master List'!$B$22:$D$42,3,FALSE)</f>
        <v>#N/A</v>
      </c>
      <c r="G1745" s="100" t="e">
        <f>VLOOKUP('Reported Performance Table'!B1745,'Master List'!$B$11:$D$19,3,FALSE)</f>
        <v>#N/A</v>
      </c>
      <c r="H1745" t="e">
        <f t="shared" si="27"/>
        <v>#N/A</v>
      </c>
      <c r="I1745" t="e">
        <f>IF(VLOOKUP('Reported Performance Table'!D1745,'Master List'!$B$45:$D$143,3,FALSE)="","No",VLOOKUP('Reported Performance Table'!D1745,'Master List'!$B$45:$D$143,3,FALSE))</f>
        <v>#N/A</v>
      </c>
      <c r="J1745" s="178" t="str">
        <f>IF('Reported Performance Table'!D1745="","",
  IF('Reported Performance Table'!E1745="Yes",
   IF('Reported Performance Table'!F1745="Premium","Premium_LUNA_CCT","LUNA_CCT"),
   IF('Reported Performance Table'!B1745="Outdoor Luminaires",
    IF(OR('Reported Performance Table'!D1745="Fuel Pump Canopy Luminaires",'Reported Performance Table'!D1745="Sports Lighting"),
     IF('Reported Performance Table'!F1745="Premium","Premium_Sports_and_Fuel_Pump_CCT", "Sports_and_Fuel_Pump_CCT"),
     IF('Reported Performance Table'!F1745="Premium","Premium_Outdoor_CCT","Outdoor_CCT")),
    IF('Reported Performance Table'!F1745="Premium","Premium_CCT","Reported_CCT"))))</f>
        <v/>
      </c>
      <c r="K1745" t="str">
        <f>IF('Reported Performance Table'!D1745="","",IF(J1745="LUNA_CCT",VLOOKUP('Reported Performance Table'!D1745,'Master List'!$B$45:$E$143,4,FALSE),"Reported_BUG"))</f>
        <v/>
      </c>
      <c r="L1745" t="str">
        <f>IF('Reported Performance Table'!D1745="","",IF(AND('Reported Performance Table'!$E1745="Yes",OR('Reported Performance Table'!$D1745='Master List'!$B$45,'Reported Performance Table'!$D1745='Master List'!$B$46,'Reported Performance Table'!$D1745='Master List'!$B$47,'Reported Performance Table'!$D1745='Master List'!$B$49,'Reported Performance Table'!$D1745='Master List'!$B$51,'Reported Performance Table'!$D1745='Master List'!$B$115,'Reported Performance Table'!$D1745='Master List'!$B$118,'Reported Performance Table'!$D1745='Master List'!$B$142)),"LUNA_Dimming","Dimming_Capability_and_Range"))</f>
        <v/>
      </c>
    </row>
    <row r="1746" spans="1:12" x14ac:dyDescent="0.25">
      <c r="A1746" s="54">
        <v>1753</v>
      </c>
      <c r="B1746" s="55"/>
      <c r="D1746" s="21" t="e">
        <f>VLOOKUP('Reported Performance Table'!C1746,'Master List'!$B$22:$C$41,2,FALSE)</f>
        <v>#N/A</v>
      </c>
      <c r="E1746" t="e">
        <f>VLOOKUP('Reported Performance Table'!D1746,'Master List'!$B$45:$C$143,2,FALSE)</f>
        <v>#N/A</v>
      </c>
      <c r="F1746" t="e">
        <f>VLOOKUP('Reported Performance Table'!C1746,'Master List'!$B$22:$D$42,3,FALSE)</f>
        <v>#N/A</v>
      </c>
      <c r="G1746" s="100" t="e">
        <f>VLOOKUP('Reported Performance Table'!B1746,'Master List'!$B$11:$D$19,3,FALSE)</f>
        <v>#N/A</v>
      </c>
      <c r="H1746" t="e">
        <f t="shared" si="27"/>
        <v>#N/A</v>
      </c>
      <c r="I1746" t="e">
        <f>IF(VLOOKUP('Reported Performance Table'!D1746,'Master List'!$B$45:$D$143,3,FALSE)="","No",VLOOKUP('Reported Performance Table'!D1746,'Master List'!$B$45:$D$143,3,FALSE))</f>
        <v>#N/A</v>
      </c>
      <c r="J1746" s="178" t="str">
        <f>IF('Reported Performance Table'!D1746="","",
  IF('Reported Performance Table'!E1746="Yes",
   IF('Reported Performance Table'!F1746="Premium","Premium_LUNA_CCT","LUNA_CCT"),
   IF('Reported Performance Table'!B1746="Outdoor Luminaires",
    IF(OR('Reported Performance Table'!D1746="Fuel Pump Canopy Luminaires",'Reported Performance Table'!D1746="Sports Lighting"),
     IF('Reported Performance Table'!F1746="Premium","Premium_Sports_and_Fuel_Pump_CCT", "Sports_and_Fuel_Pump_CCT"),
     IF('Reported Performance Table'!F1746="Premium","Premium_Outdoor_CCT","Outdoor_CCT")),
    IF('Reported Performance Table'!F1746="Premium","Premium_CCT","Reported_CCT"))))</f>
        <v/>
      </c>
      <c r="K1746" t="str">
        <f>IF('Reported Performance Table'!D1746="","",IF(J1746="LUNA_CCT",VLOOKUP('Reported Performance Table'!D1746,'Master List'!$B$45:$E$143,4,FALSE),"Reported_BUG"))</f>
        <v/>
      </c>
      <c r="L1746" t="str">
        <f>IF('Reported Performance Table'!D1746="","",IF(AND('Reported Performance Table'!$E1746="Yes",OR('Reported Performance Table'!$D1746='Master List'!$B$45,'Reported Performance Table'!$D1746='Master List'!$B$46,'Reported Performance Table'!$D1746='Master List'!$B$47,'Reported Performance Table'!$D1746='Master List'!$B$49,'Reported Performance Table'!$D1746='Master List'!$B$51,'Reported Performance Table'!$D1746='Master List'!$B$115,'Reported Performance Table'!$D1746='Master List'!$B$118,'Reported Performance Table'!$D1746='Master List'!$B$142)),"LUNA_Dimming","Dimming_Capability_and_Range"))</f>
        <v/>
      </c>
    </row>
    <row r="1747" spans="1:12" x14ac:dyDescent="0.25">
      <c r="A1747" s="54">
        <v>1754</v>
      </c>
      <c r="B1747" s="55"/>
      <c r="D1747" s="21" t="e">
        <f>VLOOKUP('Reported Performance Table'!C1747,'Master List'!$B$22:$C$41,2,FALSE)</f>
        <v>#N/A</v>
      </c>
      <c r="E1747" t="e">
        <f>VLOOKUP('Reported Performance Table'!D1747,'Master List'!$B$45:$C$143,2,FALSE)</f>
        <v>#N/A</v>
      </c>
      <c r="F1747" t="e">
        <f>VLOOKUP('Reported Performance Table'!C1747,'Master List'!$B$22:$D$42,3,FALSE)</f>
        <v>#N/A</v>
      </c>
      <c r="G1747" s="100" t="e">
        <f>VLOOKUP('Reported Performance Table'!B1747,'Master List'!$B$11:$D$19,3,FALSE)</f>
        <v>#N/A</v>
      </c>
      <c r="H1747" t="e">
        <f t="shared" si="27"/>
        <v>#N/A</v>
      </c>
      <c r="I1747" t="e">
        <f>IF(VLOOKUP('Reported Performance Table'!D1747,'Master List'!$B$45:$D$143,3,FALSE)="","No",VLOOKUP('Reported Performance Table'!D1747,'Master List'!$B$45:$D$143,3,FALSE))</f>
        <v>#N/A</v>
      </c>
      <c r="J1747" s="178" t="str">
        <f>IF('Reported Performance Table'!D1747="","",
  IF('Reported Performance Table'!E1747="Yes",
   IF('Reported Performance Table'!F1747="Premium","Premium_LUNA_CCT","LUNA_CCT"),
   IF('Reported Performance Table'!B1747="Outdoor Luminaires",
    IF(OR('Reported Performance Table'!D1747="Fuel Pump Canopy Luminaires",'Reported Performance Table'!D1747="Sports Lighting"),
     IF('Reported Performance Table'!F1747="Premium","Premium_Sports_and_Fuel_Pump_CCT", "Sports_and_Fuel_Pump_CCT"),
     IF('Reported Performance Table'!F1747="Premium","Premium_Outdoor_CCT","Outdoor_CCT")),
    IF('Reported Performance Table'!F1747="Premium","Premium_CCT","Reported_CCT"))))</f>
        <v/>
      </c>
      <c r="K1747" t="str">
        <f>IF('Reported Performance Table'!D1747="","",IF(J1747="LUNA_CCT",VLOOKUP('Reported Performance Table'!D1747,'Master List'!$B$45:$E$143,4,FALSE),"Reported_BUG"))</f>
        <v/>
      </c>
      <c r="L1747" t="str">
        <f>IF('Reported Performance Table'!D1747="","",IF(AND('Reported Performance Table'!$E1747="Yes",OR('Reported Performance Table'!$D1747='Master List'!$B$45,'Reported Performance Table'!$D1747='Master List'!$B$46,'Reported Performance Table'!$D1747='Master List'!$B$47,'Reported Performance Table'!$D1747='Master List'!$B$49,'Reported Performance Table'!$D1747='Master List'!$B$51,'Reported Performance Table'!$D1747='Master List'!$B$115,'Reported Performance Table'!$D1747='Master List'!$B$118,'Reported Performance Table'!$D1747='Master List'!$B$142)),"LUNA_Dimming","Dimming_Capability_and_Range"))</f>
        <v/>
      </c>
    </row>
    <row r="1748" spans="1:12" x14ac:dyDescent="0.25">
      <c r="A1748" s="54">
        <v>1755</v>
      </c>
      <c r="B1748" s="55"/>
      <c r="D1748" s="21" t="e">
        <f>VLOOKUP('Reported Performance Table'!C1748,'Master List'!$B$22:$C$41,2,FALSE)</f>
        <v>#N/A</v>
      </c>
      <c r="E1748" t="e">
        <f>VLOOKUP('Reported Performance Table'!D1748,'Master List'!$B$45:$C$143,2,FALSE)</f>
        <v>#N/A</v>
      </c>
      <c r="F1748" t="e">
        <f>VLOOKUP('Reported Performance Table'!C1748,'Master List'!$B$22:$D$42,3,FALSE)</f>
        <v>#N/A</v>
      </c>
      <c r="G1748" s="100" t="e">
        <f>VLOOKUP('Reported Performance Table'!B1748,'Master List'!$B$11:$D$19,3,FALSE)</f>
        <v>#N/A</v>
      </c>
      <c r="H1748" t="e">
        <f t="shared" si="27"/>
        <v>#N/A</v>
      </c>
      <c r="I1748" t="e">
        <f>IF(VLOOKUP('Reported Performance Table'!D1748,'Master List'!$B$45:$D$143,3,FALSE)="","No",VLOOKUP('Reported Performance Table'!D1748,'Master List'!$B$45:$D$143,3,FALSE))</f>
        <v>#N/A</v>
      </c>
      <c r="J1748" s="178" t="str">
        <f>IF('Reported Performance Table'!D1748="","",
  IF('Reported Performance Table'!E1748="Yes",
   IF('Reported Performance Table'!F1748="Premium","Premium_LUNA_CCT","LUNA_CCT"),
   IF('Reported Performance Table'!B1748="Outdoor Luminaires",
    IF(OR('Reported Performance Table'!D1748="Fuel Pump Canopy Luminaires",'Reported Performance Table'!D1748="Sports Lighting"),
     IF('Reported Performance Table'!F1748="Premium","Premium_Sports_and_Fuel_Pump_CCT", "Sports_and_Fuel_Pump_CCT"),
     IF('Reported Performance Table'!F1748="Premium","Premium_Outdoor_CCT","Outdoor_CCT")),
    IF('Reported Performance Table'!F1748="Premium","Premium_CCT","Reported_CCT"))))</f>
        <v/>
      </c>
      <c r="K1748" t="str">
        <f>IF('Reported Performance Table'!D1748="","",IF(J1748="LUNA_CCT",VLOOKUP('Reported Performance Table'!D1748,'Master List'!$B$45:$E$143,4,FALSE),"Reported_BUG"))</f>
        <v/>
      </c>
      <c r="L1748" t="str">
        <f>IF('Reported Performance Table'!D1748="","",IF(AND('Reported Performance Table'!$E1748="Yes",OR('Reported Performance Table'!$D1748='Master List'!$B$45,'Reported Performance Table'!$D1748='Master List'!$B$46,'Reported Performance Table'!$D1748='Master List'!$B$47,'Reported Performance Table'!$D1748='Master List'!$B$49,'Reported Performance Table'!$D1748='Master List'!$B$51,'Reported Performance Table'!$D1748='Master List'!$B$115,'Reported Performance Table'!$D1748='Master List'!$B$118,'Reported Performance Table'!$D1748='Master List'!$B$142)),"LUNA_Dimming","Dimming_Capability_and_Range"))</f>
        <v/>
      </c>
    </row>
    <row r="1749" spans="1:12" x14ac:dyDescent="0.25">
      <c r="A1749" s="54">
        <v>1756</v>
      </c>
      <c r="B1749" s="55"/>
      <c r="D1749" s="21" t="e">
        <f>VLOOKUP('Reported Performance Table'!C1749,'Master List'!$B$22:$C$41,2,FALSE)</f>
        <v>#N/A</v>
      </c>
      <c r="E1749" t="e">
        <f>VLOOKUP('Reported Performance Table'!D1749,'Master List'!$B$45:$C$143,2,FALSE)</f>
        <v>#N/A</v>
      </c>
      <c r="F1749" t="e">
        <f>VLOOKUP('Reported Performance Table'!C1749,'Master List'!$B$22:$D$42,3,FALSE)</f>
        <v>#N/A</v>
      </c>
      <c r="G1749" s="100" t="e">
        <f>VLOOKUP('Reported Performance Table'!B1749,'Master List'!$B$11:$D$19,3,FALSE)</f>
        <v>#N/A</v>
      </c>
      <c r="H1749" t="e">
        <f t="shared" si="27"/>
        <v>#N/A</v>
      </c>
      <c r="I1749" t="e">
        <f>IF(VLOOKUP('Reported Performance Table'!D1749,'Master List'!$B$45:$D$143,3,FALSE)="","No",VLOOKUP('Reported Performance Table'!D1749,'Master List'!$B$45:$D$143,3,FALSE))</f>
        <v>#N/A</v>
      </c>
      <c r="J1749" s="178" t="str">
        <f>IF('Reported Performance Table'!D1749="","",
  IF('Reported Performance Table'!E1749="Yes",
   IF('Reported Performance Table'!F1749="Premium","Premium_LUNA_CCT","LUNA_CCT"),
   IF('Reported Performance Table'!B1749="Outdoor Luminaires",
    IF(OR('Reported Performance Table'!D1749="Fuel Pump Canopy Luminaires",'Reported Performance Table'!D1749="Sports Lighting"),
     IF('Reported Performance Table'!F1749="Premium","Premium_Sports_and_Fuel_Pump_CCT", "Sports_and_Fuel_Pump_CCT"),
     IF('Reported Performance Table'!F1749="Premium","Premium_Outdoor_CCT","Outdoor_CCT")),
    IF('Reported Performance Table'!F1749="Premium","Premium_CCT","Reported_CCT"))))</f>
        <v/>
      </c>
      <c r="K1749" t="str">
        <f>IF('Reported Performance Table'!D1749="","",IF(J1749="LUNA_CCT",VLOOKUP('Reported Performance Table'!D1749,'Master List'!$B$45:$E$143,4,FALSE),"Reported_BUG"))</f>
        <v/>
      </c>
      <c r="L1749" t="str">
        <f>IF('Reported Performance Table'!D1749="","",IF(AND('Reported Performance Table'!$E1749="Yes",OR('Reported Performance Table'!$D1749='Master List'!$B$45,'Reported Performance Table'!$D1749='Master List'!$B$46,'Reported Performance Table'!$D1749='Master List'!$B$47,'Reported Performance Table'!$D1749='Master List'!$B$49,'Reported Performance Table'!$D1749='Master List'!$B$51,'Reported Performance Table'!$D1749='Master List'!$B$115,'Reported Performance Table'!$D1749='Master List'!$B$118,'Reported Performance Table'!$D1749='Master List'!$B$142)),"LUNA_Dimming","Dimming_Capability_and_Range"))</f>
        <v/>
      </c>
    </row>
    <row r="1750" spans="1:12" x14ac:dyDescent="0.25">
      <c r="A1750" s="54">
        <v>1757</v>
      </c>
      <c r="B1750" s="55"/>
      <c r="D1750" s="21" t="e">
        <f>VLOOKUP('Reported Performance Table'!C1750,'Master List'!$B$22:$C$41,2,FALSE)</f>
        <v>#N/A</v>
      </c>
      <c r="E1750" t="e">
        <f>VLOOKUP('Reported Performance Table'!D1750,'Master List'!$B$45:$C$143,2,FALSE)</f>
        <v>#N/A</v>
      </c>
      <c r="F1750" t="e">
        <f>VLOOKUP('Reported Performance Table'!C1750,'Master List'!$B$22:$D$42,3,FALSE)</f>
        <v>#N/A</v>
      </c>
      <c r="G1750" s="100" t="e">
        <f>VLOOKUP('Reported Performance Table'!B1750,'Master List'!$B$11:$D$19,3,FALSE)</f>
        <v>#N/A</v>
      </c>
      <c r="H1750" t="e">
        <f t="shared" si="27"/>
        <v>#N/A</v>
      </c>
      <c r="I1750" t="e">
        <f>IF(VLOOKUP('Reported Performance Table'!D1750,'Master List'!$B$45:$D$143,3,FALSE)="","No",VLOOKUP('Reported Performance Table'!D1750,'Master List'!$B$45:$D$143,3,FALSE))</f>
        <v>#N/A</v>
      </c>
      <c r="J1750" s="178" t="str">
        <f>IF('Reported Performance Table'!D1750="","",
  IF('Reported Performance Table'!E1750="Yes",
   IF('Reported Performance Table'!F1750="Premium","Premium_LUNA_CCT","LUNA_CCT"),
   IF('Reported Performance Table'!B1750="Outdoor Luminaires",
    IF(OR('Reported Performance Table'!D1750="Fuel Pump Canopy Luminaires",'Reported Performance Table'!D1750="Sports Lighting"),
     IF('Reported Performance Table'!F1750="Premium","Premium_Sports_and_Fuel_Pump_CCT", "Sports_and_Fuel_Pump_CCT"),
     IF('Reported Performance Table'!F1750="Premium","Premium_Outdoor_CCT","Outdoor_CCT")),
    IF('Reported Performance Table'!F1750="Premium","Premium_CCT","Reported_CCT"))))</f>
        <v/>
      </c>
      <c r="K1750" t="str">
        <f>IF('Reported Performance Table'!D1750="","",IF(J1750="LUNA_CCT",VLOOKUP('Reported Performance Table'!D1750,'Master List'!$B$45:$E$143,4,FALSE),"Reported_BUG"))</f>
        <v/>
      </c>
      <c r="L1750" t="str">
        <f>IF('Reported Performance Table'!D1750="","",IF(AND('Reported Performance Table'!$E1750="Yes",OR('Reported Performance Table'!$D1750='Master List'!$B$45,'Reported Performance Table'!$D1750='Master List'!$B$46,'Reported Performance Table'!$D1750='Master List'!$B$47,'Reported Performance Table'!$D1750='Master List'!$B$49,'Reported Performance Table'!$D1750='Master List'!$B$51,'Reported Performance Table'!$D1750='Master List'!$B$115,'Reported Performance Table'!$D1750='Master List'!$B$118,'Reported Performance Table'!$D1750='Master List'!$B$142)),"LUNA_Dimming","Dimming_Capability_and_Range"))</f>
        <v/>
      </c>
    </row>
    <row r="1751" spans="1:12" x14ac:dyDescent="0.25">
      <c r="A1751" s="54">
        <v>1758</v>
      </c>
      <c r="B1751" s="55"/>
      <c r="D1751" s="21" t="e">
        <f>VLOOKUP('Reported Performance Table'!C1751,'Master List'!$B$22:$C$41,2,FALSE)</f>
        <v>#N/A</v>
      </c>
      <c r="E1751" t="e">
        <f>VLOOKUP('Reported Performance Table'!D1751,'Master List'!$B$45:$C$143,2,FALSE)</f>
        <v>#N/A</v>
      </c>
      <c r="F1751" t="e">
        <f>VLOOKUP('Reported Performance Table'!C1751,'Master List'!$B$22:$D$42,3,FALSE)</f>
        <v>#N/A</v>
      </c>
      <c r="G1751" s="100" t="e">
        <f>VLOOKUP('Reported Performance Table'!B1751,'Master List'!$B$11:$D$19,3,FALSE)</f>
        <v>#N/A</v>
      </c>
      <c r="H1751" t="e">
        <f t="shared" si="27"/>
        <v>#N/A</v>
      </c>
      <c r="I1751" t="e">
        <f>IF(VLOOKUP('Reported Performance Table'!D1751,'Master List'!$B$45:$D$143,3,FALSE)="","No",VLOOKUP('Reported Performance Table'!D1751,'Master List'!$B$45:$D$143,3,FALSE))</f>
        <v>#N/A</v>
      </c>
      <c r="J1751" s="178" t="str">
        <f>IF('Reported Performance Table'!D1751="","",
  IF('Reported Performance Table'!E1751="Yes",
   IF('Reported Performance Table'!F1751="Premium","Premium_LUNA_CCT","LUNA_CCT"),
   IF('Reported Performance Table'!B1751="Outdoor Luminaires",
    IF(OR('Reported Performance Table'!D1751="Fuel Pump Canopy Luminaires",'Reported Performance Table'!D1751="Sports Lighting"),
     IF('Reported Performance Table'!F1751="Premium","Premium_Sports_and_Fuel_Pump_CCT", "Sports_and_Fuel_Pump_CCT"),
     IF('Reported Performance Table'!F1751="Premium","Premium_Outdoor_CCT","Outdoor_CCT")),
    IF('Reported Performance Table'!F1751="Premium","Premium_CCT","Reported_CCT"))))</f>
        <v/>
      </c>
      <c r="K1751" t="str">
        <f>IF('Reported Performance Table'!D1751="","",IF(J1751="LUNA_CCT",VLOOKUP('Reported Performance Table'!D1751,'Master List'!$B$45:$E$143,4,FALSE),"Reported_BUG"))</f>
        <v/>
      </c>
      <c r="L1751" t="str">
        <f>IF('Reported Performance Table'!D1751="","",IF(AND('Reported Performance Table'!$E1751="Yes",OR('Reported Performance Table'!$D1751='Master List'!$B$45,'Reported Performance Table'!$D1751='Master List'!$B$46,'Reported Performance Table'!$D1751='Master List'!$B$47,'Reported Performance Table'!$D1751='Master List'!$B$49,'Reported Performance Table'!$D1751='Master List'!$B$51,'Reported Performance Table'!$D1751='Master List'!$B$115,'Reported Performance Table'!$D1751='Master List'!$B$118,'Reported Performance Table'!$D1751='Master List'!$B$142)),"LUNA_Dimming","Dimming_Capability_and_Range"))</f>
        <v/>
      </c>
    </row>
    <row r="1752" spans="1:12" x14ac:dyDescent="0.25">
      <c r="A1752" s="54">
        <v>1759</v>
      </c>
      <c r="B1752" s="55"/>
      <c r="D1752" s="21" t="e">
        <f>VLOOKUP('Reported Performance Table'!C1752,'Master List'!$B$22:$C$41,2,FALSE)</f>
        <v>#N/A</v>
      </c>
      <c r="E1752" t="e">
        <f>VLOOKUP('Reported Performance Table'!D1752,'Master List'!$B$45:$C$143,2,FALSE)</f>
        <v>#N/A</v>
      </c>
      <c r="F1752" t="e">
        <f>VLOOKUP('Reported Performance Table'!C1752,'Master List'!$B$22:$D$42,3,FALSE)</f>
        <v>#N/A</v>
      </c>
      <c r="G1752" s="100" t="e">
        <f>VLOOKUP('Reported Performance Table'!B1752,'Master List'!$B$11:$D$19,3,FALSE)</f>
        <v>#N/A</v>
      </c>
      <c r="H1752" t="e">
        <f t="shared" si="27"/>
        <v>#N/A</v>
      </c>
      <c r="I1752" t="e">
        <f>IF(VLOOKUP('Reported Performance Table'!D1752,'Master List'!$B$45:$D$143,3,FALSE)="","No",VLOOKUP('Reported Performance Table'!D1752,'Master List'!$B$45:$D$143,3,FALSE))</f>
        <v>#N/A</v>
      </c>
      <c r="J1752" s="178" t="str">
        <f>IF('Reported Performance Table'!D1752="","",
  IF('Reported Performance Table'!E1752="Yes",
   IF('Reported Performance Table'!F1752="Premium","Premium_LUNA_CCT","LUNA_CCT"),
   IF('Reported Performance Table'!B1752="Outdoor Luminaires",
    IF(OR('Reported Performance Table'!D1752="Fuel Pump Canopy Luminaires",'Reported Performance Table'!D1752="Sports Lighting"),
     IF('Reported Performance Table'!F1752="Premium","Premium_Sports_and_Fuel_Pump_CCT", "Sports_and_Fuel_Pump_CCT"),
     IF('Reported Performance Table'!F1752="Premium","Premium_Outdoor_CCT","Outdoor_CCT")),
    IF('Reported Performance Table'!F1752="Premium","Premium_CCT","Reported_CCT"))))</f>
        <v/>
      </c>
      <c r="K1752" t="str">
        <f>IF('Reported Performance Table'!D1752="","",IF(J1752="LUNA_CCT",VLOOKUP('Reported Performance Table'!D1752,'Master List'!$B$45:$E$143,4,FALSE),"Reported_BUG"))</f>
        <v/>
      </c>
      <c r="L1752" t="str">
        <f>IF('Reported Performance Table'!D1752="","",IF(AND('Reported Performance Table'!$E1752="Yes",OR('Reported Performance Table'!$D1752='Master List'!$B$45,'Reported Performance Table'!$D1752='Master List'!$B$46,'Reported Performance Table'!$D1752='Master List'!$B$47,'Reported Performance Table'!$D1752='Master List'!$B$49,'Reported Performance Table'!$D1752='Master List'!$B$51,'Reported Performance Table'!$D1752='Master List'!$B$115,'Reported Performance Table'!$D1752='Master List'!$B$118,'Reported Performance Table'!$D1752='Master List'!$B$142)),"LUNA_Dimming","Dimming_Capability_and_Range"))</f>
        <v/>
      </c>
    </row>
    <row r="1753" spans="1:12" x14ac:dyDescent="0.25">
      <c r="A1753" s="54">
        <v>1760</v>
      </c>
      <c r="B1753" s="55"/>
      <c r="D1753" s="21" t="e">
        <f>VLOOKUP('Reported Performance Table'!C1753,'Master List'!$B$22:$C$41,2,FALSE)</f>
        <v>#N/A</v>
      </c>
      <c r="E1753" t="e">
        <f>VLOOKUP('Reported Performance Table'!D1753,'Master List'!$B$45:$C$143,2,FALSE)</f>
        <v>#N/A</v>
      </c>
      <c r="F1753" t="e">
        <f>VLOOKUP('Reported Performance Table'!C1753,'Master List'!$B$22:$D$42,3,FALSE)</f>
        <v>#N/A</v>
      </c>
      <c r="G1753" s="100" t="e">
        <f>VLOOKUP('Reported Performance Table'!B1753,'Master List'!$B$11:$D$19,3,FALSE)</f>
        <v>#N/A</v>
      </c>
      <c r="H1753" t="e">
        <f t="shared" si="27"/>
        <v>#N/A</v>
      </c>
      <c r="I1753" t="e">
        <f>IF(VLOOKUP('Reported Performance Table'!D1753,'Master List'!$B$45:$D$143,3,FALSE)="","No",VLOOKUP('Reported Performance Table'!D1753,'Master List'!$B$45:$D$143,3,FALSE))</f>
        <v>#N/A</v>
      </c>
      <c r="J1753" s="178" t="str">
        <f>IF('Reported Performance Table'!D1753="","",
  IF('Reported Performance Table'!E1753="Yes",
   IF('Reported Performance Table'!F1753="Premium","Premium_LUNA_CCT","LUNA_CCT"),
   IF('Reported Performance Table'!B1753="Outdoor Luminaires",
    IF(OR('Reported Performance Table'!D1753="Fuel Pump Canopy Luminaires",'Reported Performance Table'!D1753="Sports Lighting"),
     IF('Reported Performance Table'!F1753="Premium","Premium_Sports_and_Fuel_Pump_CCT", "Sports_and_Fuel_Pump_CCT"),
     IF('Reported Performance Table'!F1753="Premium","Premium_Outdoor_CCT","Outdoor_CCT")),
    IF('Reported Performance Table'!F1753="Premium","Premium_CCT","Reported_CCT"))))</f>
        <v/>
      </c>
      <c r="K1753" t="str">
        <f>IF('Reported Performance Table'!D1753="","",IF(J1753="LUNA_CCT",VLOOKUP('Reported Performance Table'!D1753,'Master List'!$B$45:$E$143,4,FALSE),"Reported_BUG"))</f>
        <v/>
      </c>
      <c r="L1753" t="str">
        <f>IF('Reported Performance Table'!D1753="","",IF(AND('Reported Performance Table'!$E1753="Yes",OR('Reported Performance Table'!$D1753='Master List'!$B$45,'Reported Performance Table'!$D1753='Master List'!$B$46,'Reported Performance Table'!$D1753='Master List'!$B$47,'Reported Performance Table'!$D1753='Master List'!$B$49,'Reported Performance Table'!$D1753='Master List'!$B$51,'Reported Performance Table'!$D1753='Master List'!$B$115,'Reported Performance Table'!$D1753='Master List'!$B$118,'Reported Performance Table'!$D1753='Master List'!$B$142)),"LUNA_Dimming","Dimming_Capability_and_Range"))</f>
        <v/>
      </c>
    </row>
    <row r="1754" spans="1:12" x14ac:dyDescent="0.25">
      <c r="A1754" s="54">
        <v>1761</v>
      </c>
      <c r="B1754" s="55"/>
      <c r="D1754" s="21" t="e">
        <f>VLOOKUP('Reported Performance Table'!C1754,'Master List'!$B$22:$C$41,2,FALSE)</f>
        <v>#N/A</v>
      </c>
      <c r="E1754" t="e">
        <f>VLOOKUP('Reported Performance Table'!D1754,'Master List'!$B$45:$C$143,2,FALSE)</f>
        <v>#N/A</v>
      </c>
      <c r="F1754" t="e">
        <f>VLOOKUP('Reported Performance Table'!C1754,'Master List'!$B$22:$D$42,3,FALSE)</f>
        <v>#N/A</v>
      </c>
      <c r="G1754" s="100" t="e">
        <f>VLOOKUP('Reported Performance Table'!B1754,'Master List'!$B$11:$D$19,3,FALSE)</f>
        <v>#N/A</v>
      </c>
      <c r="H1754" t="e">
        <f t="shared" si="27"/>
        <v>#N/A</v>
      </c>
      <c r="I1754" t="e">
        <f>IF(VLOOKUP('Reported Performance Table'!D1754,'Master List'!$B$45:$D$143,3,FALSE)="","No",VLOOKUP('Reported Performance Table'!D1754,'Master List'!$B$45:$D$143,3,FALSE))</f>
        <v>#N/A</v>
      </c>
      <c r="J1754" s="178" t="str">
        <f>IF('Reported Performance Table'!D1754="","",
  IF('Reported Performance Table'!E1754="Yes",
   IF('Reported Performance Table'!F1754="Premium","Premium_LUNA_CCT","LUNA_CCT"),
   IF('Reported Performance Table'!B1754="Outdoor Luminaires",
    IF(OR('Reported Performance Table'!D1754="Fuel Pump Canopy Luminaires",'Reported Performance Table'!D1754="Sports Lighting"),
     IF('Reported Performance Table'!F1754="Premium","Premium_Sports_and_Fuel_Pump_CCT", "Sports_and_Fuel_Pump_CCT"),
     IF('Reported Performance Table'!F1754="Premium","Premium_Outdoor_CCT","Outdoor_CCT")),
    IF('Reported Performance Table'!F1754="Premium","Premium_CCT","Reported_CCT"))))</f>
        <v/>
      </c>
      <c r="K1754" t="str">
        <f>IF('Reported Performance Table'!D1754="","",IF(J1754="LUNA_CCT",VLOOKUP('Reported Performance Table'!D1754,'Master List'!$B$45:$E$143,4,FALSE),"Reported_BUG"))</f>
        <v/>
      </c>
      <c r="L1754" t="str">
        <f>IF('Reported Performance Table'!D1754="","",IF(AND('Reported Performance Table'!$E1754="Yes",OR('Reported Performance Table'!$D1754='Master List'!$B$45,'Reported Performance Table'!$D1754='Master List'!$B$46,'Reported Performance Table'!$D1754='Master List'!$B$47,'Reported Performance Table'!$D1754='Master List'!$B$49,'Reported Performance Table'!$D1754='Master List'!$B$51,'Reported Performance Table'!$D1754='Master List'!$B$115,'Reported Performance Table'!$D1754='Master List'!$B$118,'Reported Performance Table'!$D1754='Master List'!$B$142)),"LUNA_Dimming","Dimming_Capability_and_Range"))</f>
        <v/>
      </c>
    </row>
    <row r="1755" spans="1:12" x14ac:dyDescent="0.25">
      <c r="A1755" s="54">
        <v>1762</v>
      </c>
      <c r="B1755" s="55"/>
      <c r="D1755" s="21" t="e">
        <f>VLOOKUP('Reported Performance Table'!C1755,'Master List'!$B$22:$C$41,2,FALSE)</f>
        <v>#N/A</v>
      </c>
      <c r="E1755" t="e">
        <f>VLOOKUP('Reported Performance Table'!D1755,'Master List'!$B$45:$C$143,2,FALSE)</f>
        <v>#N/A</v>
      </c>
      <c r="F1755" t="e">
        <f>VLOOKUP('Reported Performance Table'!C1755,'Master List'!$B$22:$D$42,3,FALSE)</f>
        <v>#N/A</v>
      </c>
      <c r="G1755" s="100" t="e">
        <f>VLOOKUP('Reported Performance Table'!B1755,'Master List'!$B$11:$D$19,3,FALSE)</f>
        <v>#N/A</v>
      </c>
      <c r="H1755" t="e">
        <f t="shared" si="27"/>
        <v>#N/A</v>
      </c>
      <c r="I1755" t="e">
        <f>IF(VLOOKUP('Reported Performance Table'!D1755,'Master List'!$B$45:$D$143,3,FALSE)="","No",VLOOKUP('Reported Performance Table'!D1755,'Master List'!$B$45:$D$143,3,FALSE))</f>
        <v>#N/A</v>
      </c>
      <c r="J1755" s="178" t="str">
        <f>IF('Reported Performance Table'!D1755="","",
  IF('Reported Performance Table'!E1755="Yes",
   IF('Reported Performance Table'!F1755="Premium","Premium_LUNA_CCT","LUNA_CCT"),
   IF('Reported Performance Table'!B1755="Outdoor Luminaires",
    IF(OR('Reported Performance Table'!D1755="Fuel Pump Canopy Luminaires",'Reported Performance Table'!D1755="Sports Lighting"),
     IF('Reported Performance Table'!F1755="Premium","Premium_Sports_and_Fuel_Pump_CCT", "Sports_and_Fuel_Pump_CCT"),
     IF('Reported Performance Table'!F1755="Premium","Premium_Outdoor_CCT","Outdoor_CCT")),
    IF('Reported Performance Table'!F1755="Premium","Premium_CCT","Reported_CCT"))))</f>
        <v/>
      </c>
      <c r="K1755" t="str">
        <f>IF('Reported Performance Table'!D1755="","",IF(J1755="LUNA_CCT",VLOOKUP('Reported Performance Table'!D1755,'Master List'!$B$45:$E$143,4,FALSE),"Reported_BUG"))</f>
        <v/>
      </c>
      <c r="L1755" t="str">
        <f>IF('Reported Performance Table'!D1755="","",IF(AND('Reported Performance Table'!$E1755="Yes",OR('Reported Performance Table'!$D1755='Master List'!$B$45,'Reported Performance Table'!$D1755='Master List'!$B$46,'Reported Performance Table'!$D1755='Master List'!$B$47,'Reported Performance Table'!$D1755='Master List'!$B$49,'Reported Performance Table'!$D1755='Master List'!$B$51,'Reported Performance Table'!$D1755='Master List'!$B$115,'Reported Performance Table'!$D1755='Master List'!$B$118,'Reported Performance Table'!$D1755='Master List'!$B$142)),"LUNA_Dimming","Dimming_Capability_and_Range"))</f>
        <v/>
      </c>
    </row>
    <row r="1756" spans="1:12" x14ac:dyDescent="0.25">
      <c r="A1756" s="54">
        <v>1763</v>
      </c>
      <c r="B1756" s="55"/>
      <c r="D1756" s="21" t="e">
        <f>VLOOKUP('Reported Performance Table'!C1756,'Master List'!$B$22:$C$41,2,FALSE)</f>
        <v>#N/A</v>
      </c>
      <c r="E1756" t="e">
        <f>VLOOKUP('Reported Performance Table'!D1756,'Master List'!$B$45:$C$143,2,FALSE)</f>
        <v>#N/A</v>
      </c>
      <c r="F1756" t="e">
        <f>VLOOKUP('Reported Performance Table'!C1756,'Master List'!$B$22:$D$42,3,FALSE)</f>
        <v>#N/A</v>
      </c>
      <c r="G1756" s="100" t="e">
        <f>VLOOKUP('Reported Performance Table'!B1756,'Master List'!$B$11:$D$19,3,FALSE)</f>
        <v>#N/A</v>
      </c>
      <c r="H1756" t="e">
        <f t="shared" si="27"/>
        <v>#N/A</v>
      </c>
      <c r="I1756" t="e">
        <f>IF(VLOOKUP('Reported Performance Table'!D1756,'Master List'!$B$45:$D$143,3,FALSE)="","No",VLOOKUP('Reported Performance Table'!D1756,'Master List'!$B$45:$D$143,3,FALSE))</f>
        <v>#N/A</v>
      </c>
      <c r="J1756" s="178" t="str">
        <f>IF('Reported Performance Table'!D1756="","",
  IF('Reported Performance Table'!E1756="Yes",
   IF('Reported Performance Table'!F1756="Premium","Premium_LUNA_CCT","LUNA_CCT"),
   IF('Reported Performance Table'!B1756="Outdoor Luminaires",
    IF(OR('Reported Performance Table'!D1756="Fuel Pump Canopy Luminaires",'Reported Performance Table'!D1756="Sports Lighting"),
     IF('Reported Performance Table'!F1756="Premium","Premium_Sports_and_Fuel_Pump_CCT", "Sports_and_Fuel_Pump_CCT"),
     IF('Reported Performance Table'!F1756="Premium","Premium_Outdoor_CCT","Outdoor_CCT")),
    IF('Reported Performance Table'!F1756="Premium","Premium_CCT","Reported_CCT"))))</f>
        <v/>
      </c>
      <c r="K1756" t="str">
        <f>IF('Reported Performance Table'!D1756="","",IF(J1756="LUNA_CCT",VLOOKUP('Reported Performance Table'!D1756,'Master List'!$B$45:$E$143,4,FALSE),"Reported_BUG"))</f>
        <v/>
      </c>
      <c r="L1756" t="str">
        <f>IF('Reported Performance Table'!D1756="","",IF(AND('Reported Performance Table'!$E1756="Yes",OR('Reported Performance Table'!$D1756='Master List'!$B$45,'Reported Performance Table'!$D1756='Master List'!$B$46,'Reported Performance Table'!$D1756='Master List'!$B$47,'Reported Performance Table'!$D1756='Master List'!$B$49,'Reported Performance Table'!$D1756='Master List'!$B$51,'Reported Performance Table'!$D1756='Master List'!$B$115,'Reported Performance Table'!$D1756='Master List'!$B$118,'Reported Performance Table'!$D1756='Master List'!$B$142)),"LUNA_Dimming","Dimming_Capability_and_Range"))</f>
        <v/>
      </c>
    </row>
    <row r="1757" spans="1:12" x14ac:dyDescent="0.25">
      <c r="A1757" s="54">
        <v>1764</v>
      </c>
      <c r="B1757" s="55"/>
      <c r="D1757" s="21" t="e">
        <f>VLOOKUP('Reported Performance Table'!C1757,'Master List'!$B$22:$C$41,2,FALSE)</f>
        <v>#N/A</v>
      </c>
      <c r="E1757" t="e">
        <f>VLOOKUP('Reported Performance Table'!D1757,'Master List'!$B$45:$C$143,2,FALSE)</f>
        <v>#N/A</v>
      </c>
      <c r="F1757" t="e">
        <f>VLOOKUP('Reported Performance Table'!C1757,'Master List'!$B$22:$D$42,3,FALSE)</f>
        <v>#N/A</v>
      </c>
      <c r="G1757" s="100" t="e">
        <f>VLOOKUP('Reported Performance Table'!B1757,'Master List'!$B$11:$D$19,3,FALSE)</f>
        <v>#N/A</v>
      </c>
      <c r="H1757" t="e">
        <f t="shared" si="27"/>
        <v>#N/A</v>
      </c>
      <c r="I1757" t="e">
        <f>IF(VLOOKUP('Reported Performance Table'!D1757,'Master List'!$B$45:$D$143,3,FALSE)="","No",VLOOKUP('Reported Performance Table'!D1757,'Master List'!$B$45:$D$143,3,FALSE))</f>
        <v>#N/A</v>
      </c>
      <c r="J1757" s="178" t="str">
        <f>IF('Reported Performance Table'!D1757="","",
  IF('Reported Performance Table'!E1757="Yes",
   IF('Reported Performance Table'!F1757="Premium","Premium_LUNA_CCT","LUNA_CCT"),
   IF('Reported Performance Table'!B1757="Outdoor Luminaires",
    IF(OR('Reported Performance Table'!D1757="Fuel Pump Canopy Luminaires",'Reported Performance Table'!D1757="Sports Lighting"),
     IF('Reported Performance Table'!F1757="Premium","Premium_Sports_and_Fuel_Pump_CCT", "Sports_and_Fuel_Pump_CCT"),
     IF('Reported Performance Table'!F1757="Premium","Premium_Outdoor_CCT","Outdoor_CCT")),
    IF('Reported Performance Table'!F1757="Premium","Premium_CCT","Reported_CCT"))))</f>
        <v/>
      </c>
      <c r="K1757" t="str">
        <f>IF('Reported Performance Table'!D1757="","",IF(J1757="LUNA_CCT",VLOOKUP('Reported Performance Table'!D1757,'Master List'!$B$45:$E$143,4,FALSE),"Reported_BUG"))</f>
        <v/>
      </c>
      <c r="L1757" t="str">
        <f>IF('Reported Performance Table'!D1757="","",IF(AND('Reported Performance Table'!$E1757="Yes",OR('Reported Performance Table'!$D1757='Master List'!$B$45,'Reported Performance Table'!$D1757='Master List'!$B$46,'Reported Performance Table'!$D1757='Master List'!$B$47,'Reported Performance Table'!$D1757='Master List'!$B$49,'Reported Performance Table'!$D1757='Master List'!$B$51,'Reported Performance Table'!$D1757='Master List'!$B$115,'Reported Performance Table'!$D1757='Master List'!$B$118,'Reported Performance Table'!$D1757='Master List'!$B$142)),"LUNA_Dimming","Dimming_Capability_and_Range"))</f>
        <v/>
      </c>
    </row>
    <row r="1758" spans="1:12" x14ac:dyDescent="0.25">
      <c r="A1758" s="54">
        <v>1765</v>
      </c>
      <c r="B1758" s="55"/>
      <c r="D1758" s="21" t="e">
        <f>VLOOKUP('Reported Performance Table'!C1758,'Master List'!$B$22:$C$41,2,FALSE)</f>
        <v>#N/A</v>
      </c>
      <c r="E1758" t="e">
        <f>VLOOKUP('Reported Performance Table'!D1758,'Master List'!$B$45:$C$143,2,FALSE)</f>
        <v>#N/A</v>
      </c>
      <c r="F1758" t="e">
        <f>VLOOKUP('Reported Performance Table'!C1758,'Master List'!$B$22:$D$42,3,FALSE)</f>
        <v>#N/A</v>
      </c>
      <c r="G1758" s="100" t="e">
        <f>VLOOKUP('Reported Performance Table'!B1758,'Master List'!$B$11:$D$19,3,FALSE)</f>
        <v>#N/A</v>
      </c>
      <c r="H1758" t="e">
        <f t="shared" si="27"/>
        <v>#N/A</v>
      </c>
      <c r="I1758" t="e">
        <f>IF(VLOOKUP('Reported Performance Table'!D1758,'Master List'!$B$45:$D$143,3,FALSE)="","No",VLOOKUP('Reported Performance Table'!D1758,'Master List'!$B$45:$D$143,3,FALSE))</f>
        <v>#N/A</v>
      </c>
      <c r="J1758" s="178" t="str">
        <f>IF('Reported Performance Table'!D1758="","",
  IF('Reported Performance Table'!E1758="Yes",
   IF('Reported Performance Table'!F1758="Premium","Premium_LUNA_CCT","LUNA_CCT"),
   IF('Reported Performance Table'!B1758="Outdoor Luminaires",
    IF(OR('Reported Performance Table'!D1758="Fuel Pump Canopy Luminaires",'Reported Performance Table'!D1758="Sports Lighting"),
     IF('Reported Performance Table'!F1758="Premium","Premium_Sports_and_Fuel_Pump_CCT", "Sports_and_Fuel_Pump_CCT"),
     IF('Reported Performance Table'!F1758="Premium","Premium_Outdoor_CCT","Outdoor_CCT")),
    IF('Reported Performance Table'!F1758="Premium","Premium_CCT","Reported_CCT"))))</f>
        <v/>
      </c>
      <c r="K1758" t="str">
        <f>IF('Reported Performance Table'!D1758="","",IF(J1758="LUNA_CCT",VLOOKUP('Reported Performance Table'!D1758,'Master List'!$B$45:$E$143,4,FALSE),"Reported_BUG"))</f>
        <v/>
      </c>
      <c r="L1758" t="str">
        <f>IF('Reported Performance Table'!D1758="","",IF(AND('Reported Performance Table'!$E1758="Yes",OR('Reported Performance Table'!$D1758='Master List'!$B$45,'Reported Performance Table'!$D1758='Master List'!$B$46,'Reported Performance Table'!$D1758='Master List'!$B$47,'Reported Performance Table'!$D1758='Master List'!$B$49,'Reported Performance Table'!$D1758='Master List'!$B$51,'Reported Performance Table'!$D1758='Master List'!$B$115,'Reported Performance Table'!$D1758='Master List'!$B$118,'Reported Performance Table'!$D1758='Master List'!$B$142)),"LUNA_Dimming","Dimming_Capability_and_Range"))</f>
        <v/>
      </c>
    </row>
    <row r="1759" spans="1:12" x14ac:dyDescent="0.25">
      <c r="A1759" s="54">
        <v>1766</v>
      </c>
      <c r="B1759" s="55"/>
      <c r="D1759" s="21" t="e">
        <f>VLOOKUP('Reported Performance Table'!C1759,'Master List'!$B$22:$C$41,2,FALSE)</f>
        <v>#N/A</v>
      </c>
      <c r="E1759" t="e">
        <f>VLOOKUP('Reported Performance Table'!D1759,'Master List'!$B$45:$C$143,2,FALSE)</f>
        <v>#N/A</v>
      </c>
      <c r="F1759" t="e">
        <f>VLOOKUP('Reported Performance Table'!C1759,'Master List'!$B$22:$D$42,3,FALSE)</f>
        <v>#N/A</v>
      </c>
      <c r="G1759" s="100" t="e">
        <f>VLOOKUP('Reported Performance Table'!B1759,'Master List'!$B$11:$D$19,3,FALSE)</f>
        <v>#N/A</v>
      </c>
      <c r="H1759" t="e">
        <f t="shared" si="27"/>
        <v>#N/A</v>
      </c>
      <c r="I1759" t="e">
        <f>IF(VLOOKUP('Reported Performance Table'!D1759,'Master List'!$B$45:$D$143,3,FALSE)="","No",VLOOKUP('Reported Performance Table'!D1759,'Master List'!$B$45:$D$143,3,FALSE))</f>
        <v>#N/A</v>
      </c>
      <c r="J1759" s="178" t="str">
        <f>IF('Reported Performance Table'!D1759="","",
  IF('Reported Performance Table'!E1759="Yes",
   IF('Reported Performance Table'!F1759="Premium","Premium_LUNA_CCT","LUNA_CCT"),
   IF('Reported Performance Table'!B1759="Outdoor Luminaires",
    IF(OR('Reported Performance Table'!D1759="Fuel Pump Canopy Luminaires",'Reported Performance Table'!D1759="Sports Lighting"),
     IF('Reported Performance Table'!F1759="Premium","Premium_Sports_and_Fuel_Pump_CCT", "Sports_and_Fuel_Pump_CCT"),
     IF('Reported Performance Table'!F1759="Premium","Premium_Outdoor_CCT","Outdoor_CCT")),
    IF('Reported Performance Table'!F1759="Premium","Premium_CCT","Reported_CCT"))))</f>
        <v/>
      </c>
      <c r="K1759" t="str">
        <f>IF('Reported Performance Table'!D1759="","",IF(J1759="LUNA_CCT",VLOOKUP('Reported Performance Table'!D1759,'Master List'!$B$45:$E$143,4,FALSE),"Reported_BUG"))</f>
        <v/>
      </c>
      <c r="L1759" t="str">
        <f>IF('Reported Performance Table'!D1759="","",IF(AND('Reported Performance Table'!$E1759="Yes",OR('Reported Performance Table'!$D1759='Master List'!$B$45,'Reported Performance Table'!$D1759='Master List'!$B$46,'Reported Performance Table'!$D1759='Master List'!$B$47,'Reported Performance Table'!$D1759='Master List'!$B$49,'Reported Performance Table'!$D1759='Master List'!$B$51,'Reported Performance Table'!$D1759='Master List'!$B$115,'Reported Performance Table'!$D1759='Master List'!$B$118,'Reported Performance Table'!$D1759='Master List'!$B$142)),"LUNA_Dimming","Dimming_Capability_and_Range"))</f>
        <v/>
      </c>
    </row>
    <row r="1760" spans="1:12" x14ac:dyDescent="0.25">
      <c r="A1760" s="54">
        <v>1767</v>
      </c>
      <c r="B1760" s="55"/>
      <c r="D1760" s="21" t="e">
        <f>VLOOKUP('Reported Performance Table'!C1760,'Master List'!$B$22:$C$41,2,FALSE)</f>
        <v>#N/A</v>
      </c>
      <c r="E1760" t="e">
        <f>VLOOKUP('Reported Performance Table'!D1760,'Master List'!$B$45:$C$143,2,FALSE)</f>
        <v>#N/A</v>
      </c>
      <c r="F1760" t="e">
        <f>VLOOKUP('Reported Performance Table'!C1760,'Master List'!$B$22:$D$42,3,FALSE)</f>
        <v>#N/A</v>
      </c>
      <c r="G1760" s="100" t="e">
        <f>VLOOKUP('Reported Performance Table'!B1760,'Master List'!$B$11:$D$19,3,FALSE)</f>
        <v>#N/A</v>
      </c>
      <c r="H1760" t="e">
        <f t="shared" si="27"/>
        <v>#N/A</v>
      </c>
      <c r="I1760" t="e">
        <f>IF(VLOOKUP('Reported Performance Table'!D1760,'Master List'!$B$45:$D$143,3,FALSE)="","No",VLOOKUP('Reported Performance Table'!D1760,'Master List'!$B$45:$D$143,3,FALSE))</f>
        <v>#N/A</v>
      </c>
      <c r="J1760" s="178" t="str">
        <f>IF('Reported Performance Table'!D1760="","",
  IF('Reported Performance Table'!E1760="Yes",
   IF('Reported Performance Table'!F1760="Premium","Premium_LUNA_CCT","LUNA_CCT"),
   IF('Reported Performance Table'!B1760="Outdoor Luminaires",
    IF(OR('Reported Performance Table'!D1760="Fuel Pump Canopy Luminaires",'Reported Performance Table'!D1760="Sports Lighting"),
     IF('Reported Performance Table'!F1760="Premium","Premium_Sports_and_Fuel_Pump_CCT", "Sports_and_Fuel_Pump_CCT"),
     IF('Reported Performance Table'!F1760="Premium","Premium_Outdoor_CCT","Outdoor_CCT")),
    IF('Reported Performance Table'!F1760="Premium","Premium_CCT","Reported_CCT"))))</f>
        <v/>
      </c>
      <c r="K1760" t="str">
        <f>IF('Reported Performance Table'!D1760="","",IF(J1760="LUNA_CCT",VLOOKUP('Reported Performance Table'!D1760,'Master List'!$B$45:$E$143,4,FALSE),"Reported_BUG"))</f>
        <v/>
      </c>
      <c r="L1760" t="str">
        <f>IF('Reported Performance Table'!D1760="","",IF(AND('Reported Performance Table'!$E1760="Yes",OR('Reported Performance Table'!$D1760='Master List'!$B$45,'Reported Performance Table'!$D1760='Master List'!$B$46,'Reported Performance Table'!$D1760='Master List'!$B$47,'Reported Performance Table'!$D1760='Master List'!$B$49,'Reported Performance Table'!$D1760='Master List'!$B$51,'Reported Performance Table'!$D1760='Master List'!$B$115,'Reported Performance Table'!$D1760='Master List'!$B$118,'Reported Performance Table'!$D1760='Master List'!$B$142)),"LUNA_Dimming","Dimming_Capability_and_Range"))</f>
        <v/>
      </c>
    </row>
    <row r="1761" spans="1:12" x14ac:dyDescent="0.25">
      <c r="A1761" s="54">
        <v>1768</v>
      </c>
      <c r="B1761" s="55"/>
      <c r="D1761" s="21" t="e">
        <f>VLOOKUP('Reported Performance Table'!C1761,'Master List'!$B$22:$C$41,2,FALSE)</f>
        <v>#N/A</v>
      </c>
      <c r="E1761" t="e">
        <f>VLOOKUP('Reported Performance Table'!D1761,'Master List'!$B$45:$C$143,2,FALSE)</f>
        <v>#N/A</v>
      </c>
      <c r="F1761" t="e">
        <f>VLOOKUP('Reported Performance Table'!C1761,'Master List'!$B$22:$D$42,3,FALSE)</f>
        <v>#N/A</v>
      </c>
      <c r="G1761" s="100" t="e">
        <f>VLOOKUP('Reported Performance Table'!B1761,'Master List'!$B$11:$D$19,3,FALSE)</f>
        <v>#N/A</v>
      </c>
      <c r="H1761" t="e">
        <f t="shared" si="27"/>
        <v>#N/A</v>
      </c>
      <c r="I1761" t="e">
        <f>IF(VLOOKUP('Reported Performance Table'!D1761,'Master List'!$B$45:$D$143,3,FALSE)="","No",VLOOKUP('Reported Performance Table'!D1761,'Master List'!$B$45:$D$143,3,FALSE))</f>
        <v>#N/A</v>
      </c>
      <c r="J1761" s="178" t="str">
        <f>IF('Reported Performance Table'!D1761="","",
  IF('Reported Performance Table'!E1761="Yes",
   IF('Reported Performance Table'!F1761="Premium","Premium_LUNA_CCT","LUNA_CCT"),
   IF('Reported Performance Table'!B1761="Outdoor Luminaires",
    IF(OR('Reported Performance Table'!D1761="Fuel Pump Canopy Luminaires",'Reported Performance Table'!D1761="Sports Lighting"),
     IF('Reported Performance Table'!F1761="Premium","Premium_Sports_and_Fuel_Pump_CCT", "Sports_and_Fuel_Pump_CCT"),
     IF('Reported Performance Table'!F1761="Premium","Premium_Outdoor_CCT","Outdoor_CCT")),
    IF('Reported Performance Table'!F1761="Premium","Premium_CCT","Reported_CCT"))))</f>
        <v/>
      </c>
      <c r="K1761" t="str">
        <f>IF('Reported Performance Table'!D1761="","",IF(J1761="LUNA_CCT",VLOOKUP('Reported Performance Table'!D1761,'Master List'!$B$45:$E$143,4,FALSE),"Reported_BUG"))</f>
        <v/>
      </c>
      <c r="L1761" t="str">
        <f>IF('Reported Performance Table'!D1761="","",IF(AND('Reported Performance Table'!$E1761="Yes",OR('Reported Performance Table'!$D1761='Master List'!$B$45,'Reported Performance Table'!$D1761='Master List'!$B$46,'Reported Performance Table'!$D1761='Master List'!$B$47,'Reported Performance Table'!$D1761='Master List'!$B$49,'Reported Performance Table'!$D1761='Master List'!$B$51,'Reported Performance Table'!$D1761='Master List'!$B$115,'Reported Performance Table'!$D1761='Master List'!$B$118,'Reported Performance Table'!$D1761='Master List'!$B$142)),"LUNA_Dimming","Dimming_Capability_and_Range"))</f>
        <v/>
      </c>
    </row>
    <row r="1762" spans="1:12" x14ac:dyDescent="0.25">
      <c r="A1762" s="54">
        <v>1769</v>
      </c>
      <c r="B1762" s="55"/>
      <c r="D1762" s="21" t="e">
        <f>VLOOKUP('Reported Performance Table'!C1762,'Master List'!$B$22:$C$41,2,FALSE)</f>
        <v>#N/A</v>
      </c>
      <c r="E1762" t="e">
        <f>VLOOKUP('Reported Performance Table'!D1762,'Master List'!$B$45:$C$143,2,FALSE)</f>
        <v>#N/A</v>
      </c>
      <c r="F1762" t="e">
        <f>VLOOKUP('Reported Performance Table'!C1762,'Master List'!$B$22:$D$42,3,FALSE)</f>
        <v>#N/A</v>
      </c>
      <c r="G1762" s="100" t="e">
        <f>VLOOKUP('Reported Performance Table'!B1762,'Master List'!$B$11:$D$19,3,FALSE)</f>
        <v>#N/A</v>
      </c>
      <c r="H1762" t="e">
        <f t="shared" si="27"/>
        <v>#N/A</v>
      </c>
      <c r="I1762" t="e">
        <f>IF(VLOOKUP('Reported Performance Table'!D1762,'Master List'!$B$45:$D$143,3,FALSE)="","No",VLOOKUP('Reported Performance Table'!D1762,'Master List'!$B$45:$D$143,3,FALSE))</f>
        <v>#N/A</v>
      </c>
      <c r="J1762" s="178" t="str">
        <f>IF('Reported Performance Table'!D1762="","",
  IF('Reported Performance Table'!E1762="Yes",
   IF('Reported Performance Table'!F1762="Premium","Premium_LUNA_CCT","LUNA_CCT"),
   IF('Reported Performance Table'!B1762="Outdoor Luminaires",
    IF(OR('Reported Performance Table'!D1762="Fuel Pump Canopy Luminaires",'Reported Performance Table'!D1762="Sports Lighting"),
     IF('Reported Performance Table'!F1762="Premium","Premium_Sports_and_Fuel_Pump_CCT", "Sports_and_Fuel_Pump_CCT"),
     IF('Reported Performance Table'!F1762="Premium","Premium_Outdoor_CCT","Outdoor_CCT")),
    IF('Reported Performance Table'!F1762="Premium","Premium_CCT","Reported_CCT"))))</f>
        <v/>
      </c>
      <c r="K1762" t="str">
        <f>IF('Reported Performance Table'!D1762="","",IF(J1762="LUNA_CCT",VLOOKUP('Reported Performance Table'!D1762,'Master List'!$B$45:$E$143,4,FALSE),"Reported_BUG"))</f>
        <v/>
      </c>
      <c r="L1762" t="str">
        <f>IF('Reported Performance Table'!D1762="","",IF(AND('Reported Performance Table'!$E1762="Yes",OR('Reported Performance Table'!$D1762='Master List'!$B$45,'Reported Performance Table'!$D1762='Master List'!$B$46,'Reported Performance Table'!$D1762='Master List'!$B$47,'Reported Performance Table'!$D1762='Master List'!$B$49,'Reported Performance Table'!$D1762='Master List'!$B$51,'Reported Performance Table'!$D1762='Master List'!$B$115,'Reported Performance Table'!$D1762='Master List'!$B$118,'Reported Performance Table'!$D1762='Master List'!$B$142)),"LUNA_Dimming","Dimming_Capability_and_Range"))</f>
        <v/>
      </c>
    </row>
    <row r="1763" spans="1:12" x14ac:dyDescent="0.25">
      <c r="A1763" s="54">
        <v>1770</v>
      </c>
      <c r="B1763" s="55"/>
      <c r="D1763" s="21" t="e">
        <f>VLOOKUP('Reported Performance Table'!C1763,'Master List'!$B$22:$C$41,2,FALSE)</f>
        <v>#N/A</v>
      </c>
      <c r="E1763" t="e">
        <f>VLOOKUP('Reported Performance Table'!D1763,'Master List'!$B$45:$C$143,2,FALSE)</f>
        <v>#N/A</v>
      </c>
      <c r="F1763" t="e">
        <f>VLOOKUP('Reported Performance Table'!C1763,'Master List'!$B$22:$D$42,3,FALSE)</f>
        <v>#N/A</v>
      </c>
      <c r="G1763" s="100" t="e">
        <f>VLOOKUP('Reported Performance Table'!B1763,'Master List'!$B$11:$D$19,3,FALSE)</f>
        <v>#N/A</v>
      </c>
      <c r="H1763" t="e">
        <f t="shared" si="27"/>
        <v>#N/A</v>
      </c>
      <c r="I1763" t="e">
        <f>IF(VLOOKUP('Reported Performance Table'!D1763,'Master List'!$B$45:$D$143,3,FALSE)="","No",VLOOKUP('Reported Performance Table'!D1763,'Master List'!$B$45:$D$143,3,FALSE))</f>
        <v>#N/A</v>
      </c>
      <c r="J1763" s="178" t="str">
        <f>IF('Reported Performance Table'!D1763="","",
  IF('Reported Performance Table'!E1763="Yes",
   IF('Reported Performance Table'!F1763="Premium","Premium_LUNA_CCT","LUNA_CCT"),
   IF('Reported Performance Table'!B1763="Outdoor Luminaires",
    IF(OR('Reported Performance Table'!D1763="Fuel Pump Canopy Luminaires",'Reported Performance Table'!D1763="Sports Lighting"),
     IF('Reported Performance Table'!F1763="Premium","Premium_Sports_and_Fuel_Pump_CCT", "Sports_and_Fuel_Pump_CCT"),
     IF('Reported Performance Table'!F1763="Premium","Premium_Outdoor_CCT","Outdoor_CCT")),
    IF('Reported Performance Table'!F1763="Premium","Premium_CCT","Reported_CCT"))))</f>
        <v/>
      </c>
      <c r="K1763" t="str">
        <f>IF('Reported Performance Table'!D1763="","",IF(J1763="LUNA_CCT",VLOOKUP('Reported Performance Table'!D1763,'Master List'!$B$45:$E$143,4,FALSE),"Reported_BUG"))</f>
        <v/>
      </c>
      <c r="L1763" t="str">
        <f>IF('Reported Performance Table'!D1763="","",IF(AND('Reported Performance Table'!$E1763="Yes",OR('Reported Performance Table'!$D1763='Master List'!$B$45,'Reported Performance Table'!$D1763='Master List'!$B$46,'Reported Performance Table'!$D1763='Master List'!$B$47,'Reported Performance Table'!$D1763='Master List'!$B$49,'Reported Performance Table'!$D1763='Master List'!$B$51,'Reported Performance Table'!$D1763='Master List'!$B$115,'Reported Performance Table'!$D1763='Master List'!$B$118,'Reported Performance Table'!$D1763='Master List'!$B$142)),"LUNA_Dimming","Dimming_Capability_and_Range"))</f>
        <v/>
      </c>
    </row>
    <row r="1764" spans="1:12" x14ac:dyDescent="0.25">
      <c r="A1764" s="54">
        <v>1771</v>
      </c>
      <c r="B1764" s="55"/>
      <c r="D1764" s="21" t="e">
        <f>VLOOKUP('Reported Performance Table'!C1764,'Master List'!$B$22:$C$41,2,FALSE)</f>
        <v>#N/A</v>
      </c>
      <c r="E1764" t="e">
        <f>VLOOKUP('Reported Performance Table'!D1764,'Master List'!$B$45:$C$143,2,FALSE)</f>
        <v>#N/A</v>
      </c>
      <c r="F1764" t="e">
        <f>VLOOKUP('Reported Performance Table'!C1764,'Master List'!$B$22:$D$42,3,FALSE)</f>
        <v>#N/A</v>
      </c>
      <c r="G1764" s="100" t="e">
        <f>VLOOKUP('Reported Performance Table'!B1764,'Master List'!$B$11:$D$19,3,FALSE)</f>
        <v>#N/A</v>
      </c>
      <c r="H1764" t="e">
        <f t="shared" si="27"/>
        <v>#N/A</v>
      </c>
      <c r="I1764" t="e">
        <f>IF(VLOOKUP('Reported Performance Table'!D1764,'Master List'!$B$45:$D$143,3,FALSE)="","No",VLOOKUP('Reported Performance Table'!D1764,'Master List'!$B$45:$D$143,3,FALSE))</f>
        <v>#N/A</v>
      </c>
      <c r="J1764" s="178" t="str">
        <f>IF('Reported Performance Table'!D1764="","",
  IF('Reported Performance Table'!E1764="Yes",
   IF('Reported Performance Table'!F1764="Premium","Premium_LUNA_CCT","LUNA_CCT"),
   IF('Reported Performance Table'!B1764="Outdoor Luminaires",
    IF(OR('Reported Performance Table'!D1764="Fuel Pump Canopy Luminaires",'Reported Performance Table'!D1764="Sports Lighting"),
     IF('Reported Performance Table'!F1764="Premium","Premium_Sports_and_Fuel_Pump_CCT", "Sports_and_Fuel_Pump_CCT"),
     IF('Reported Performance Table'!F1764="Premium","Premium_Outdoor_CCT","Outdoor_CCT")),
    IF('Reported Performance Table'!F1764="Premium","Premium_CCT","Reported_CCT"))))</f>
        <v/>
      </c>
      <c r="K1764" t="str">
        <f>IF('Reported Performance Table'!D1764="","",IF(J1764="LUNA_CCT",VLOOKUP('Reported Performance Table'!D1764,'Master List'!$B$45:$E$143,4,FALSE),"Reported_BUG"))</f>
        <v/>
      </c>
      <c r="L1764" t="str">
        <f>IF('Reported Performance Table'!D1764="","",IF(AND('Reported Performance Table'!$E1764="Yes",OR('Reported Performance Table'!$D1764='Master List'!$B$45,'Reported Performance Table'!$D1764='Master List'!$B$46,'Reported Performance Table'!$D1764='Master List'!$B$47,'Reported Performance Table'!$D1764='Master List'!$B$49,'Reported Performance Table'!$D1764='Master List'!$B$51,'Reported Performance Table'!$D1764='Master List'!$B$115,'Reported Performance Table'!$D1764='Master List'!$B$118,'Reported Performance Table'!$D1764='Master List'!$B$142)),"LUNA_Dimming","Dimming_Capability_and_Range"))</f>
        <v/>
      </c>
    </row>
    <row r="1765" spans="1:12" x14ac:dyDescent="0.25">
      <c r="A1765" s="54">
        <v>1772</v>
      </c>
      <c r="B1765" s="55"/>
      <c r="D1765" s="21" t="e">
        <f>VLOOKUP('Reported Performance Table'!C1765,'Master List'!$B$22:$C$41,2,FALSE)</f>
        <v>#N/A</v>
      </c>
      <c r="E1765" t="e">
        <f>VLOOKUP('Reported Performance Table'!D1765,'Master List'!$B$45:$C$143,2,FALSE)</f>
        <v>#N/A</v>
      </c>
      <c r="F1765" t="e">
        <f>VLOOKUP('Reported Performance Table'!C1765,'Master List'!$B$22:$D$42,3,FALSE)</f>
        <v>#N/A</v>
      </c>
      <c r="G1765" s="100" t="e">
        <f>VLOOKUP('Reported Performance Table'!B1765,'Master List'!$B$11:$D$19,3,FALSE)</f>
        <v>#N/A</v>
      </c>
      <c r="H1765" t="e">
        <f t="shared" si="27"/>
        <v>#N/A</v>
      </c>
      <c r="I1765" t="e">
        <f>IF(VLOOKUP('Reported Performance Table'!D1765,'Master List'!$B$45:$D$143,3,FALSE)="","No",VLOOKUP('Reported Performance Table'!D1765,'Master List'!$B$45:$D$143,3,FALSE))</f>
        <v>#N/A</v>
      </c>
      <c r="J1765" s="178" t="str">
        <f>IF('Reported Performance Table'!D1765="","",
  IF('Reported Performance Table'!E1765="Yes",
   IF('Reported Performance Table'!F1765="Premium","Premium_LUNA_CCT","LUNA_CCT"),
   IF('Reported Performance Table'!B1765="Outdoor Luminaires",
    IF(OR('Reported Performance Table'!D1765="Fuel Pump Canopy Luminaires",'Reported Performance Table'!D1765="Sports Lighting"),
     IF('Reported Performance Table'!F1765="Premium","Premium_Sports_and_Fuel_Pump_CCT", "Sports_and_Fuel_Pump_CCT"),
     IF('Reported Performance Table'!F1765="Premium","Premium_Outdoor_CCT","Outdoor_CCT")),
    IF('Reported Performance Table'!F1765="Premium","Premium_CCT","Reported_CCT"))))</f>
        <v/>
      </c>
      <c r="K1765" t="str">
        <f>IF('Reported Performance Table'!D1765="","",IF(J1765="LUNA_CCT",VLOOKUP('Reported Performance Table'!D1765,'Master List'!$B$45:$E$143,4,FALSE),"Reported_BUG"))</f>
        <v/>
      </c>
      <c r="L1765" t="str">
        <f>IF('Reported Performance Table'!D1765="","",IF(AND('Reported Performance Table'!$E1765="Yes",OR('Reported Performance Table'!$D1765='Master List'!$B$45,'Reported Performance Table'!$D1765='Master List'!$B$46,'Reported Performance Table'!$D1765='Master List'!$B$47,'Reported Performance Table'!$D1765='Master List'!$B$49,'Reported Performance Table'!$D1765='Master List'!$B$51,'Reported Performance Table'!$D1765='Master List'!$B$115,'Reported Performance Table'!$D1765='Master List'!$B$118,'Reported Performance Table'!$D1765='Master List'!$B$142)),"LUNA_Dimming","Dimming_Capability_and_Range"))</f>
        <v/>
      </c>
    </row>
    <row r="1766" spans="1:12" x14ac:dyDescent="0.25">
      <c r="A1766" s="54">
        <v>1773</v>
      </c>
      <c r="B1766" s="55"/>
      <c r="D1766" s="21" t="e">
        <f>VLOOKUP('Reported Performance Table'!C1766,'Master List'!$B$22:$C$41,2,FALSE)</f>
        <v>#N/A</v>
      </c>
      <c r="E1766" t="e">
        <f>VLOOKUP('Reported Performance Table'!D1766,'Master List'!$B$45:$C$143,2,FALSE)</f>
        <v>#N/A</v>
      </c>
      <c r="F1766" t="e">
        <f>VLOOKUP('Reported Performance Table'!C1766,'Master List'!$B$22:$D$42,3,FALSE)</f>
        <v>#N/A</v>
      </c>
      <c r="G1766" s="100" t="e">
        <f>VLOOKUP('Reported Performance Table'!B1766,'Master List'!$B$11:$D$19,3,FALSE)</f>
        <v>#N/A</v>
      </c>
      <c r="H1766" t="e">
        <f t="shared" si="27"/>
        <v>#N/A</v>
      </c>
      <c r="I1766" t="e">
        <f>IF(VLOOKUP('Reported Performance Table'!D1766,'Master List'!$B$45:$D$143,3,FALSE)="","No",VLOOKUP('Reported Performance Table'!D1766,'Master List'!$B$45:$D$143,3,FALSE))</f>
        <v>#N/A</v>
      </c>
      <c r="J1766" s="178" t="str">
        <f>IF('Reported Performance Table'!D1766="","",
  IF('Reported Performance Table'!E1766="Yes",
   IF('Reported Performance Table'!F1766="Premium","Premium_LUNA_CCT","LUNA_CCT"),
   IF('Reported Performance Table'!B1766="Outdoor Luminaires",
    IF(OR('Reported Performance Table'!D1766="Fuel Pump Canopy Luminaires",'Reported Performance Table'!D1766="Sports Lighting"),
     IF('Reported Performance Table'!F1766="Premium","Premium_Sports_and_Fuel_Pump_CCT", "Sports_and_Fuel_Pump_CCT"),
     IF('Reported Performance Table'!F1766="Premium","Premium_Outdoor_CCT","Outdoor_CCT")),
    IF('Reported Performance Table'!F1766="Premium","Premium_CCT","Reported_CCT"))))</f>
        <v/>
      </c>
      <c r="K1766" t="str">
        <f>IF('Reported Performance Table'!D1766="","",IF(J1766="LUNA_CCT",VLOOKUP('Reported Performance Table'!D1766,'Master List'!$B$45:$E$143,4,FALSE),"Reported_BUG"))</f>
        <v/>
      </c>
      <c r="L1766" t="str">
        <f>IF('Reported Performance Table'!D1766="","",IF(AND('Reported Performance Table'!$E1766="Yes",OR('Reported Performance Table'!$D1766='Master List'!$B$45,'Reported Performance Table'!$D1766='Master List'!$B$46,'Reported Performance Table'!$D1766='Master List'!$B$47,'Reported Performance Table'!$D1766='Master List'!$B$49,'Reported Performance Table'!$D1766='Master List'!$B$51,'Reported Performance Table'!$D1766='Master List'!$B$115,'Reported Performance Table'!$D1766='Master List'!$B$118,'Reported Performance Table'!$D1766='Master List'!$B$142)),"LUNA_Dimming","Dimming_Capability_and_Range"))</f>
        <v/>
      </c>
    </row>
    <row r="1767" spans="1:12" x14ac:dyDescent="0.25">
      <c r="A1767" s="54">
        <v>1774</v>
      </c>
      <c r="B1767" s="55"/>
      <c r="D1767" s="21" t="e">
        <f>VLOOKUP('Reported Performance Table'!C1767,'Master List'!$B$22:$C$41,2,FALSE)</f>
        <v>#N/A</v>
      </c>
      <c r="E1767" t="e">
        <f>VLOOKUP('Reported Performance Table'!D1767,'Master List'!$B$45:$C$143,2,FALSE)</f>
        <v>#N/A</v>
      </c>
      <c r="F1767" t="e">
        <f>VLOOKUP('Reported Performance Table'!C1767,'Master List'!$B$22:$D$42,3,FALSE)</f>
        <v>#N/A</v>
      </c>
      <c r="G1767" s="100" t="e">
        <f>VLOOKUP('Reported Performance Table'!B1767,'Master List'!$B$11:$D$19,3,FALSE)</f>
        <v>#N/A</v>
      </c>
      <c r="H1767" t="e">
        <f t="shared" si="27"/>
        <v>#N/A</v>
      </c>
      <c r="I1767" t="e">
        <f>IF(VLOOKUP('Reported Performance Table'!D1767,'Master List'!$B$45:$D$143,3,FALSE)="","No",VLOOKUP('Reported Performance Table'!D1767,'Master List'!$B$45:$D$143,3,FALSE))</f>
        <v>#N/A</v>
      </c>
      <c r="J1767" s="178" t="str">
        <f>IF('Reported Performance Table'!D1767="","",
  IF('Reported Performance Table'!E1767="Yes",
   IF('Reported Performance Table'!F1767="Premium","Premium_LUNA_CCT","LUNA_CCT"),
   IF('Reported Performance Table'!B1767="Outdoor Luminaires",
    IF(OR('Reported Performance Table'!D1767="Fuel Pump Canopy Luminaires",'Reported Performance Table'!D1767="Sports Lighting"),
     IF('Reported Performance Table'!F1767="Premium","Premium_Sports_and_Fuel_Pump_CCT", "Sports_and_Fuel_Pump_CCT"),
     IF('Reported Performance Table'!F1767="Premium","Premium_Outdoor_CCT","Outdoor_CCT")),
    IF('Reported Performance Table'!F1767="Premium","Premium_CCT","Reported_CCT"))))</f>
        <v/>
      </c>
      <c r="K1767" t="str">
        <f>IF('Reported Performance Table'!D1767="","",IF(J1767="LUNA_CCT",VLOOKUP('Reported Performance Table'!D1767,'Master List'!$B$45:$E$143,4,FALSE),"Reported_BUG"))</f>
        <v/>
      </c>
      <c r="L1767" t="str">
        <f>IF('Reported Performance Table'!D1767="","",IF(AND('Reported Performance Table'!$E1767="Yes",OR('Reported Performance Table'!$D1767='Master List'!$B$45,'Reported Performance Table'!$D1767='Master List'!$B$46,'Reported Performance Table'!$D1767='Master List'!$B$47,'Reported Performance Table'!$D1767='Master List'!$B$49,'Reported Performance Table'!$D1767='Master List'!$B$51,'Reported Performance Table'!$D1767='Master List'!$B$115,'Reported Performance Table'!$D1767='Master List'!$B$118,'Reported Performance Table'!$D1767='Master List'!$B$142)),"LUNA_Dimming","Dimming_Capability_and_Range"))</f>
        <v/>
      </c>
    </row>
    <row r="1768" spans="1:12" x14ac:dyDescent="0.25">
      <c r="A1768" s="54">
        <v>1775</v>
      </c>
      <c r="B1768" s="55"/>
      <c r="D1768" s="21" t="e">
        <f>VLOOKUP('Reported Performance Table'!C1768,'Master List'!$B$22:$C$41,2,FALSE)</f>
        <v>#N/A</v>
      </c>
      <c r="E1768" t="e">
        <f>VLOOKUP('Reported Performance Table'!D1768,'Master List'!$B$45:$C$143,2,FALSE)</f>
        <v>#N/A</v>
      </c>
      <c r="F1768" t="e">
        <f>VLOOKUP('Reported Performance Table'!C1768,'Master List'!$B$22:$D$42,3,FALSE)</f>
        <v>#N/A</v>
      </c>
      <c r="G1768" s="100" t="e">
        <f>VLOOKUP('Reported Performance Table'!B1768,'Master List'!$B$11:$D$19,3,FALSE)</f>
        <v>#N/A</v>
      </c>
      <c r="H1768" t="e">
        <f t="shared" si="27"/>
        <v>#N/A</v>
      </c>
      <c r="I1768" t="e">
        <f>IF(VLOOKUP('Reported Performance Table'!D1768,'Master List'!$B$45:$D$143,3,FALSE)="","No",VLOOKUP('Reported Performance Table'!D1768,'Master List'!$B$45:$D$143,3,FALSE))</f>
        <v>#N/A</v>
      </c>
      <c r="J1768" s="178" t="str">
        <f>IF('Reported Performance Table'!D1768="","",
  IF('Reported Performance Table'!E1768="Yes",
   IF('Reported Performance Table'!F1768="Premium","Premium_LUNA_CCT","LUNA_CCT"),
   IF('Reported Performance Table'!B1768="Outdoor Luminaires",
    IF(OR('Reported Performance Table'!D1768="Fuel Pump Canopy Luminaires",'Reported Performance Table'!D1768="Sports Lighting"),
     IF('Reported Performance Table'!F1768="Premium","Premium_Sports_and_Fuel_Pump_CCT", "Sports_and_Fuel_Pump_CCT"),
     IF('Reported Performance Table'!F1768="Premium","Premium_Outdoor_CCT","Outdoor_CCT")),
    IF('Reported Performance Table'!F1768="Premium","Premium_CCT","Reported_CCT"))))</f>
        <v/>
      </c>
      <c r="K1768" t="str">
        <f>IF('Reported Performance Table'!D1768="","",IF(J1768="LUNA_CCT",VLOOKUP('Reported Performance Table'!D1768,'Master List'!$B$45:$E$143,4,FALSE),"Reported_BUG"))</f>
        <v/>
      </c>
      <c r="L1768" t="str">
        <f>IF('Reported Performance Table'!D1768="","",IF(AND('Reported Performance Table'!$E1768="Yes",OR('Reported Performance Table'!$D1768='Master List'!$B$45,'Reported Performance Table'!$D1768='Master List'!$B$46,'Reported Performance Table'!$D1768='Master List'!$B$47,'Reported Performance Table'!$D1768='Master List'!$B$49,'Reported Performance Table'!$D1768='Master List'!$B$51,'Reported Performance Table'!$D1768='Master List'!$B$115,'Reported Performance Table'!$D1768='Master List'!$B$118,'Reported Performance Table'!$D1768='Master List'!$B$142)),"LUNA_Dimming","Dimming_Capability_and_Range"))</f>
        <v/>
      </c>
    </row>
    <row r="1769" spans="1:12" x14ac:dyDescent="0.25">
      <c r="A1769" s="54">
        <v>1776</v>
      </c>
      <c r="B1769" s="55"/>
      <c r="D1769" s="21" t="e">
        <f>VLOOKUP('Reported Performance Table'!C1769,'Master List'!$B$22:$C$41,2,FALSE)</f>
        <v>#N/A</v>
      </c>
      <c r="E1769" t="e">
        <f>VLOOKUP('Reported Performance Table'!D1769,'Master List'!$B$45:$C$143,2,FALSE)</f>
        <v>#N/A</v>
      </c>
      <c r="F1769" t="e">
        <f>VLOOKUP('Reported Performance Table'!C1769,'Master List'!$B$22:$D$42,3,FALSE)</f>
        <v>#N/A</v>
      </c>
      <c r="G1769" s="100" t="e">
        <f>VLOOKUP('Reported Performance Table'!B1769,'Master List'!$B$11:$D$19,3,FALSE)</f>
        <v>#N/A</v>
      </c>
      <c r="H1769" t="e">
        <f t="shared" si="27"/>
        <v>#N/A</v>
      </c>
      <c r="I1769" t="e">
        <f>IF(VLOOKUP('Reported Performance Table'!D1769,'Master List'!$B$45:$D$143,3,FALSE)="","No",VLOOKUP('Reported Performance Table'!D1769,'Master List'!$B$45:$D$143,3,FALSE))</f>
        <v>#N/A</v>
      </c>
      <c r="J1769" s="178" t="str">
        <f>IF('Reported Performance Table'!D1769="","",
  IF('Reported Performance Table'!E1769="Yes",
   IF('Reported Performance Table'!F1769="Premium","Premium_LUNA_CCT","LUNA_CCT"),
   IF('Reported Performance Table'!B1769="Outdoor Luminaires",
    IF(OR('Reported Performance Table'!D1769="Fuel Pump Canopy Luminaires",'Reported Performance Table'!D1769="Sports Lighting"),
     IF('Reported Performance Table'!F1769="Premium","Premium_Sports_and_Fuel_Pump_CCT", "Sports_and_Fuel_Pump_CCT"),
     IF('Reported Performance Table'!F1769="Premium","Premium_Outdoor_CCT","Outdoor_CCT")),
    IF('Reported Performance Table'!F1769="Premium","Premium_CCT","Reported_CCT"))))</f>
        <v/>
      </c>
      <c r="K1769" t="str">
        <f>IF('Reported Performance Table'!D1769="","",IF(J1769="LUNA_CCT",VLOOKUP('Reported Performance Table'!D1769,'Master List'!$B$45:$E$143,4,FALSE),"Reported_BUG"))</f>
        <v/>
      </c>
      <c r="L1769" t="str">
        <f>IF('Reported Performance Table'!D1769="","",IF(AND('Reported Performance Table'!$E1769="Yes",OR('Reported Performance Table'!$D1769='Master List'!$B$45,'Reported Performance Table'!$D1769='Master List'!$B$46,'Reported Performance Table'!$D1769='Master List'!$B$47,'Reported Performance Table'!$D1769='Master List'!$B$49,'Reported Performance Table'!$D1769='Master List'!$B$51,'Reported Performance Table'!$D1769='Master List'!$B$115,'Reported Performance Table'!$D1769='Master List'!$B$118,'Reported Performance Table'!$D1769='Master List'!$B$142)),"LUNA_Dimming","Dimming_Capability_and_Range"))</f>
        <v/>
      </c>
    </row>
    <row r="1770" spans="1:12" x14ac:dyDescent="0.25">
      <c r="A1770" s="54">
        <v>1777</v>
      </c>
      <c r="B1770" s="55"/>
      <c r="D1770" s="21" t="e">
        <f>VLOOKUP('Reported Performance Table'!C1770,'Master List'!$B$22:$C$41,2,FALSE)</f>
        <v>#N/A</v>
      </c>
      <c r="E1770" t="e">
        <f>VLOOKUP('Reported Performance Table'!D1770,'Master List'!$B$45:$C$143,2,FALSE)</f>
        <v>#N/A</v>
      </c>
      <c r="F1770" t="e">
        <f>VLOOKUP('Reported Performance Table'!C1770,'Master List'!$B$22:$D$42,3,FALSE)</f>
        <v>#N/A</v>
      </c>
      <c r="G1770" s="100" t="e">
        <f>VLOOKUP('Reported Performance Table'!B1770,'Master List'!$B$11:$D$19,3,FALSE)</f>
        <v>#N/A</v>
      </c>
      <c r="H1770" t="e">
        <f t="shared" si="27"/>
        <v>#N/A</v>
      </c>
      <c r="I1770" t="e">
        <f>IF(VLOOKUP('Reported Performance Table'!D1770,'Master List'!$B$45:$D$143,3,FALSE)="","No",VLOOKUP('Reported Performance Table'!D1770,'Master List'!$B$45:$D$143,3,FALSE))</f>
        <v>#N/A</v>
      </c>
      <c r="J1770" s="178" t="str">
        <f>IF('Reported Performance Table'!D1770="","",
  IF('Reported Performance Table'!E1770="Yes",
   IF('Reported Performance Table'!F1770="Premium","Premium_LUNA_CCT","LUNA_CCT"),
   IF('Reported Performance Table'!B1770="Outdoor Luminaires",
    IF(OR('Reported Performance Table'!D1770="Fuel Pump Canopy Luminaires",'Reported Performance Table'!D1770="Sports Lighting"),
     IF('Reported Performance Table'!F1770="Premium","Premium_Sports_and_Fuel_Pump_CCT", "Sports_and_Fuel_Pump_CCT"),
     IF('Reported Performance Table'!F1770="Premium","Premium_Outdoor_CCT","Outdoor_CCT")),
    IF('Reported Performance Table'!F1770="Premium","Premium_CCT","Reported_CCT"))))</f>
        <v/>
      </c>
      <c r="K1770" t="str">
        <f>IF('Reported Performance Table'!D1770="","",IF(J1770="LUNA_CCT",VLOOKUP('Reported Performance Table'!D1770,'Master List'!$B$45:$E$143,4,FALSE),"Reported_BUG"))</f>
        <v/>
      </c>
      <c r="L1770" t="str">
        <f>IF('Reported Performance Table'!D1770="","",IF(AND('Reported Performance Table'!$E1770="Yes",OR('Reported Performance Table'!$D1770='Master List'!$B$45,'Reported Performance Table'!$D1770='Master List'!$B$46,'Reported Performance Table'!$D1770='Master List'!$B$47,'Reported Performance Table'!$D1770='Master List'!$B$49,'Reported Performance Table'!$D1770='Master List'!$B$51,'Reported Performance Table'!$D1770='Master List'!$B$115,'Reported Performance Table'!$D1770='Master List'!$B$118,'Reported Performance Table'!$D1770='Master List'!$B$142)),"LUNA_Dimming","Dimming_Capability_and_Range"))</f>
        <v/>
      </c>
    </row>
    <row r="1771" spans="1:12" x14ac:dyDescent="0.25">
      <c r="A1771" s="54">
        <v>1778</v>
      </c>
      <c r="B1771" s="55"/>
      <c r="D1771" s="21" t="e">
        <f>VLOOKUP('Reported Performance Table'!C1771,'Master List'!$B$22:$C$41,2,FALSE)</f>
        <v>#N/A</v>
      </c>
      <c r="E1771" t="e">
        <f>VLOOKUP('Reported Performance Table'!D1771,'Master List'!$B$45:$C$143,2,FALSE)</f>
        <v>#N/A</v>
      </c>
      <c r="F1771" t="e">
        <f>VLOOKUP('Reported Performance Table'!C1771,'Master List'!$B$22:$D$42,3,FALSE)</f>
        <v>#N/A</v>
      </c>
      <c r="G1771" s="100" t="e">
        <f>VLOOKUP('Reported Performance Table'!B1771,'Master List'!$B$11:$D$19,3,FALSE)</f>
        <v>#N/A</v>
      </c>
      <c r="H1771" t="e">
        <f t="shared" si="27"/>
        <v>#N/A</v>
      </c>
      <c r="I1771" t="e">
        <f>IF(VLOOKUP('Reported Performance Table'!D1771,'Master List'!$B$45:$D$143,3,FALSE)="","No",VLOOKUP('Reported Performance Table'!D1771,'Master List'!$B$45:$D$143,3,FALSE))</f>
        <v>#N/A</v>
      </c>
      <c r="J1771" s="178" t="str">
        <f>IF('Reported Performance Table'!D1771="","",
  IF('Reported Performance Table'!E1771="Yes",
   IF('Reported Performance Table'!F1771="Premium","Premium_LUNA_CCT","LUNA_CCT"),
   IF('Reported Performance Table'!B1771="Outdoor Luminaires",
    IF(OR('Reported Performance Table'!D1771="Fuel Pump Canopy Luminaires",'Reported Performance Table'!D1771="Sports Lighting"),
     IF('Reported Performance Table'!F1771="Premium","Premium_Sports_and_Fuel_Pump_CCT", "Sports_and_Fuel_Pump_CCT"),
     IF('Reported Performance Table'!F1771="Premium","Premium_Outdoor_CCT","Outdoor_CCT")),
    IF('Reported Performance Table'!F1771="Premium","Premium_CCT","Reported_CCT"))))</f>
        <v/>
      </c>
      <c r="K1771" t="str">
        <f>IF('Reported Performance Table'!D1771="","",IF(J1771="LUNA_CCT",VLOOKUP('Reported Performance Table'!D1771,'Master List'!$B$45:$E$143,4,FALSE),"Reported_BUG"))</f>
        <v/>
      </c>
      <c r="L1771" t="str">
        <f>IF('Reported Performance Table'!D1771="","",IF(AND('Reported Performance Table'!$E1771="Yes",OR('Reported Performance Table'!$D1771='Master List'!$B$45,'Reported Performance Table'!$D1771='Master List'!$B$46,'Reported Performance Table'!$D1771='Master List'!$B$47,'Reported Performance Table'!$D1771='Master List'!$B$49,'Reported Performance Table'!$D1771='Master List'!$B$51,'Reported Performance Table'!$D1771='Master List'!$B$115,'Reported Performance Table'!$D1771='Master List'!$B$118,'Reported Performance Table'!$D1771='Master List'!$B$142)),"LUNA_Dimming","Dimming_Capability_and_Range"))</f>
        <v/>
      </c>
    </row>
    <row r="1772" spans="1:12" x14ac:dyDescent="0.25">
      <c r="A1772" s="54">
        <v>1779</v>
      </c>
      <c r="B1772" s="55"/>
      <c r="D1772" s="21" t="e">
        <f>VLOOKUP('Reported Performance Table'!C1772,'Master List'!$B$22:$C$41,2,FALSE)</f>
        <v>#N/A</v>
      </c>
      <c r="E1772" t="e">
        <f>VLOOKUP('Reported Performance Table'!D1772,'Master List'!$B$45:$C$143,2,FALSE)</f>
        <v>#N/A</v>
      </c>
      <c r="F1772" t="e">
        <f>VLOOKUP('Reported Performance Table'!C1772,'Master List'!$B$22:$D$42,3,FALSE)</f>
        <v>#N/A</v>
      </c>
      <c r="G1772" s="100" t="e">
        <f>VLOOKUP('Reported Performance Table'!B1772,'Master List'!$B$11:$D$19,3,FALSE)</f>
        <v>#N/A</v>
      </c>
      <c r="H1772" t="e">
        <f t="shared" si="27"/>
        <v>#N/A</v>
      </c>
      <c r="I1772" t="e">
        <f>IF(VLOOKUP('Reported Performance Table'!D1772,'Master List'!$B$45:$D$143,3,FALSE)="","No",VLOOKUP('Reported Performance Table'!D1772,'Master List'!$B$45:$D$143,3,FALSE))</f>
        <v>#N/A</v>
      </c>
      <c r="J1772" s="178" t="str">
        <f>IF('Reported Performance Table'!D1772="","",
  IF('Reported Performance Table'!E1772="Yes",
   IF('Reported Performance Table'!F1772="Premium","Premium_LUNA_CCT","LUNA_CCT"),
   IF('Reported Performance Table'!B1772="Outdoor Luminaires",
    IF(OR('Reported Performance Table'!D1772="Fuel Pump Canopy Luminaires",'Reported Performance Table'!D1772="Sports Lighting"),
     IF('Reported Performance Table'!F1772="Premium","Premium_Sports_and_Fuel_Pump_CCT", "Sports_and_Fuel_Pump_CCT"),
     IF('Reported Performance Table'!F1772="Premium","Premium_Outdoor_CCT","Outdoor_CCT")),
    IF('Reported Performance Table'!F1772="Premium","Premium_CCT","Reported_CCT"))))</f>
        <v/>
      </c>
      <c r="K1772" t="str">
        <f>IF('Reported Performance Table'!D1772="","",IF(J1772="LUNA_CCT",VLOOKUP('Reported Performance Table'!D1772,'Master List'!$B$45:$E$143,4,FALSE),"Reported_BUG"))</f>
        <v/>
      </c>
      <c r="L1772" t="str">
        <f>IF('Reported Performance Table'!D1772="","",IF(AND('Reported Performance Table'!$E1772="Yes",OR('Reported Performance Table'!$D1772='Master List'!$B$45,'Reported Performance Table'!$D1772='Master List'!$B$46,'Reported Performance Table'!$D1772='Master List'!$B$47,'Reported Performance Table'!$D1772='Master List'!$B$49,'Reported Performance Table'!$D1772='Master List'!$B$51,'Reported Performance Table'!$D1772='Master List'!$B$115,'Reported Performance Table'!$D1772='Master List'!$B$118,'Reported Performance Table'!$D1772='Master List'!$B$142)),"LUNA_Dimming","Dimming_Capability_and_Range"))</f>
        <v/>
      </c>
    </row>
    <row r="1773" spans="1:12" x14ac:dyDescent="0.25">
      <c r="A1773" s="54">
        <v>1780</v>
      </c>
      <c r="B1773" s="55"/>
      <c r="D1773" s="21" t="e">
        <f>VLOOKUP('Reported Performance Table'!C1773,'Master List'!$B$22:$C$41,2,FALSE)</f>
        <v>#N/A</v>
      </c>
      <c r="E1773" t="e">
        <f>VLOOKUP('Reported Performance Table'!D1773,'Master List'!$B$45:$C$143,2,FALSE)</f>
        <v>#N/A</v>
      </c>
      <c r="F1773" t="e">
        <f>VLOOKUP('Reported Performance Table'!C1773,'Master List'!$B$22:$D$42,3,FALSE)</f>
        <v>#N/A</v>
      </c>
      <c r="G1773" s="100" t="e">
        <f>VLOOKUP('Reported Performance Table'!B1773,'Master List'!$B$11:$D$19,3,FALSE)</f>
        <v>#N/A</v>
      </c>
      <c r="H1773" t="e">
        <f t="shared" si="27"/>
        <v>#N/A</v>
      </c>
      <c r="I1773" t="e">
        <f>IF(VLOOKUP('Reported Performance Table'!D1773,'Master List'!$B$45:$D$143,3,FALSE)="","No",VLOOKUP('Reported Performance Table'!D1773,'Master List'!$B$45:$D$143,3,FALSE))</f>
        <v>#N/A</v>
      </c>
      <c r="J1773" s="178" t="str">
        <f>IF('Reported Performance Table'!D1773="","",
  IF('Reported Performance Table'!E1773="Yes",
   IF('Reported Performance Table'!F1773="Premium","Premium_LUNA_CCT","LUNA_CCT"),
   IF('Reported Performance Table'!B1773="Outdoor Luminaires",
    IF(OR('Reported Performance Table'!D1773="Fuel Pump Canopy Luminaires",'Reported Performance Table'!D1773="Sports Lighting"),
     IF('Reported Performance Table'!F1773="Premium","Premium_Sports_and_Fuel_Pump_CCT", "Sports_and_Fuel_Pump_CCT"),
     IF('Reported Performance Table'!F1773="Premium","Premium_Outdoor_CCT","Outdoor_CCT")),
    IF('Reported Performance Table'!F1773="Premium","Premium_CCT","Reported_CCT"))))</f>
        <v/>
      </c>
      <c r="K1773" t="str">
        <f>IF('Reported Performance Table'!D1773="","",IF(J1773="LUNA_CCT",VLOOKUP('Reported Performance Table'!D1773,'Master List'!$B$45:$E$143,4,FALSE),"Reported_BUG"))</f>
        <v/>
      </c>
      <c r="L1773" t="str">
        <f>IF('Reported Performance Table'!D1773="","",IF(AND('Reported Performance Table'!$E1773="Yes",OR('Reported Performance Table'!$D1773='Master List'!$B$45,'Reported Performance Table'!$D1773='Master List'!$B$46,'Reported Performance Table'!$D1773='Master List'!$B$47,'Reported Performance Table'!$D1773='Master List'!$B$49,'Reported Performance Table'!$D1773='Master List'!$B$51,'Reported Performance Table'!$D1773='Master List'!$B$115,'Reported Performance Table'!$D1773='Master List'!$B$118,'Reported Performance Table'!$D1773='Master List'!$B$142)),"LUNA_Dimming","Dimming_Capability_and_Range"))</f>
        <v/>
      </c>
    </row>
    <row r="1774" spans="1:12" x14ac:dyDescent="0.25">
      <c r="A1774" s="54">
        <v>1781</v>
      </c>
      <c r="B1774" s="55"/>
      <c r="D1774" s="21" t="e">
        <f>VLOOKUP('Reported Performance Table'!C1774,'Master List'!$B$22:$C$41,2,FALSE)</f>
        <v>#N/A</v>
      </c>
      <c r="E1774" t="e">
        <f>VLOOKUP('Reported Performance Table'!D1774,'Master List'!$B$45:$C$143,2,FALSE)</f>
        <v>#N/A</v>
      </c>
      <c r="F1774" t="e">
        <f>VLOOKUP('Reported Performance Table'!C1774,'Master List'!$B$22:$D$42,3,FALSE)</f>
        <v>#N/A</v>
      </c>
      <c r="G1774" s="100" t="e">
        <f>VLOOKUP('Reported Performance Table'!B1774,'Master List'!$B$11:$D$19,3,FALSE)</f>
        <v>#N/A</v>
      </c>
      <c r="H1774" t="e">
        <f t="shared" si="27"/>
        <v>#N/A</v>
      </c>
      <c r="I1774" t="e">
        <f>IF(VLOOKUP('Reported Performance Table'!D1774,'Master List'!$B$45:$D$143,3,FALSE)="","No",VLOOKUP('Reported Performance Table'!D1774,'Master List'!$B$45:$D$143,3,FALSE))</f>
        <v>#N/A</v>
      </c>
      <c r="J1774" s="178" t="str">
        <f>IF('Reported Performance Table'!D1774="","",
  IF('Reported Performance Table'!E1774="Yes",
   IF('Reported Performance Table'!F1774="Premium","Premium_LUNA_CCT","LUNA_CCT"),
   IF('Reported Performance Table'!B1774="Outdoor Luminaires",
    IF(OR('Reported Performance Table'!D1774="Fuel Pump Canopy Luminaires",'Reported Performance Table'!D1774="Sports Lighting"),
     IF('Reported Performance Table'!F1774="Premium","Premium_Sports_and_Fuel_Pump_CCT", "Sports_and_Fuel_Pump_CCT"),
     IF('Reported Performance Table'!F1774="Premium","Premium_Outdoor_CCT","Outdoor_CCT")),
    IF('Reported Performance Table'!F1774="Premium","Premium_CCT","Reported_CCT"))))</f>
        <v/>
      </c>
      <c r="K1774" t="str">
        <f>IF('Reported Performance Table'!D1774="","",IF(J1774="LUNA_CCT",VLOOKUP('Reported Performance Table'!D1774,'Master List'!$B$45:$E$143,4,FALSE),"Reported_BUG"))</f>
        <v/>
      </c>
      <c r="L1774" t="str">
        <f>IF('Reported Performance Table'!D1774="","",IF(AND('Reported Performance Table'!$E1774="Yes",OR('Reported Performance Table'!$D1774='Master List'!$B$45,'Reported Performance Table'!$D1774='Master List'!$B$46,'Reported Performance Table'!$D1774='Master List'!$B$47,'Reported Performance Table'!$D1774='Master List'!$B$49,'Reported Performance Table'!$D1774='Master List'!$B$51,'Reported Performance Table'!$D1774='Master List'!$B$115,'Reported Performance Table'!$D1774='Master List'!$B$118,'Reported Performance Table'!$D1774='Master List'!$B$142)),"LUNA_Dimming","Dimming_Capability_and_Range"))</f>
        <v/>
      </c>
    </row>
    <row r="1775" spans="1:12" x14ac:dyDescent="0.25">
      <c r="A1775" s="54">
        <v>1782</v>
      </c>
      <c r="B1775" s="55"/>
      <c r="D1775" s="21" t="e">
        <f>VLOOKUP('Reported Performance Table'!C1775,'Master List'!$B$22:$C$41,2,FALSE)</f>
        <v>#N/A</v>
      </c>
      <c r="E1775" t="e">
        <f>VLOOKUP('Reported Performance Table'!D1775,'Master List'!$B$45:$C$143,2,FALSE)</f>
        <v>#N/A</v>
      </c>
      <c r="F1775" t="e">
        <f>VLOOKUP('Reported Performance Table'!C1775,'Master List'!$B$22:$D$42,3,FALSE)</f>
        <v>#N/A</v>
      </c>
      <c r="G1775" s="100" t="e">
        <f>VLOOKUP('Reported Performance Table'!B1775,'Master List'!$B$11:$D$19,3,FALSE)</f>
        <v>#N/A</v>
      </c>
      <c r="H1775" t="e">
        <f t="shared" si="27"/>
        <v>#N/A</v>
      </c>
      <c r="I1775" t="e">
        <f>IF(VLOOKUP('Reported Performance Table'!D1775,'Master List'!$B$45:$D$143,3,FALSE)="","No",VLOOKUP('Reported Performance Table'!D1775,'Master List'!$B$45:$D$143,3,FALSE))</f>
        <v>#N/A</v>
      </c>
      <c r="J1775" s="178" t="str">
        <f>IF('Reported Performance Table'!D1775="","",
  IF('Reported Performance Table'!E1775="Yes",
   IF('Reported Performance Table'!F1775="Premium","Premium_LUNA_CCT","LUNA_CCT"),
   IF('Reported Performance Table'!B1775="Outdoor Luminaires",
    IF(OR('Reported Performance Table'!D1775="Fuel Pump Canopy Luminaires",'Reported Performance Table'!D1775="Sports Lighting"),
     IF('Reported Performance Table'!F1775="Premium","Premium_Sports_and_Fuel_Pump_CCT", "Sports_and_Fuel_Pump_CCT"),
     IF('Reported Performance Table'!F1775="Premium","Premium_Outdoor_CCT","Outdoor_CCT")),
    IF('Reported Performance Table'!F1775="Premium","Premium_CCT","Reported_CCT"))))</f>
        <v/>
      </c>
      <c r="K1775" t="str">
        <f>IF('Reported Performance Table'!D1775="","",IF(J1775="LUNA_CCT",VLOOKUP('Reported Performance Table'!D1775,'Master List'!$B$45:$E$143,4,FALSE),"Reported_BUG"))</f>
        <v/>
      </c>
      <c r="L1775" t="str">
        <f>IF('Reported Performance Table'!D1775="","",IF(AND('Reported Performance Table'!$E1775="Yes",OR('Reported Performance Table'!$D1775='Master List'!$B$45,'Reported Performance Table'!$D1775='Master List'!$B$46,'Reported Performance Table'!$D1775='Master List'!$B$47,'Reported Performance Table'!$D1775='Master List'!$B$49,'Reported Performance Table'!$D1775='Master List'!$B$51,'Reported Performance Table'!$D1775='Master List'!$B$115,'Reported Performance Table'!$D1775='Master List'!$B$118,'Reported Performance Table'!$D1775='Master List'!$B$142)),"LUNA_Dimming","Dimming_Capability_and_Range"))</f>
        <v/>
      </c>
    </row>
    <row r="1776" spans="1:12" x14ac:dyDescent="0.25">
      <c r="A1776" s="54">
        <v>1783</v>
      </c>
      <c r="B1776" s="55"/>
      <c r="D1776" s="21" t="e">
        <f>VLOOKUP('Reported Performance Table'!C1776,'Master List'!$B$22:$C$41,2,FALSE)</f>
        <v>#N/A</v>
      </c>
      <c r="E1776" t="e">
        <f>VLOOKUP('Reported Performance Table'!D1776,'Master List'!$B$45:$C$143,2,FALSE)</f>
        <v>#N/A</v>
      </c>
      <c r="F1776" t="e">
        <f>VLOOKUP('Reported Performance Table'!C1776,'Master List'!$B$22:$D$42,3,FALSE)</f>
        <v>#N/A</v>
      </c>
      <c r="G1776" s="100" t="e">
        <f>VLOOKUP('Reported Performance Table'!B1776,'Master List'!$B$11:$D$19,3,FALSE)</f>
        <v>#N/A</v>
      </c>
      <c r="H1776" t="e">
        <f t="shared" si="27"/>
        <v>#N/A</v>
      </c>
      <c r="I1776" t="e">
        <f>IF(VLOOKUP('Reported Performance Table'!D1776,'Master List'!$B$45:$D$143,3,FALSE)="","No",VLOOKUP('Reported Performance Table'!D1776,'Master List'!$B$45:$D$143,3,FALSE))</f>
        <v>#N/A</v>
      </c>
      <c r="J1776" s="178" t="str">
        <f>IF('Reported Performance Table'!D1776="","",
  IF('Reported Performance Table'!E1776="Yes",
   IF('Reported Performance Table'!F1776="Premium","Premium_LUNA_CCT","LUNA_CCT"),
   IF('Reported Performance Table'!B1776="Outdoor Luminaires",
    IF(OR('Reported Performance Table'!D1776="Fuel Pump Canopy Luminaires",'Reported Performance Table'!D1776="Sports Lighting"),
     IF('Reported Performance Table'!F1776="Premium","Premium_Sports_and_Fuel_Pump_CCT", "Sports_and_Fuel_Pump_CCT"),
     IF('Reported Performance Table'!F1776="Premium","Premium_Outdoor_CCT","Outdoor_CCT")),
    IF('Reported Performance Table'!F1776="Premium","Premium_CCT","Reported_CCT"))))</f>
        <v/>
      </c>
      <c r="K1776" t="str">
        <f>IF('Reported Performance Table'!D1776="","",IF(J1776="LUNA_CCT",VLOOKUP('Reported Performance Table'!D1776,'Master List'!$B$45:$E$143,4,FALSE),"Reported_BUG"))</f>
        <v/>
      </c>
      <c r="L1776" t="str">
        <f>IF('Reported Performance Table'!D1776="","",IF(AND('Reported Performance Table'!$E1776="Yes",OR('Reported Performance Table'!$D1776='Master List'!$B$45,'Reported Performance Table'!$D1776='Master List'!$B$46,'Reported Performance Table'!$D1776='Master List'!$B$47,'Reported Performance Table'!$D1776='Master List'!$B$49,'Reported Performance Table'!$D1776='Master List'!$B$51,'Reported Performance Table'!$D1776='Master List'!$B$115,'Reported Performance Table'!$D1776='Master List'!$B$118,'Reported Performance Table'!$D1776='Master List'!$B$142)),"LUNA_Dimming","Dimming_Capability_and_Range"))</f>
        <v/>
      </c>
    </row>
    <row r="1777" spans="1:12" x14ac:dyDescent="0.25">
      <c r="A1777" s="54">
        <v>1784</v>
      </c>
      <c r="B1777" s="55"/>
      <c r="D1777" s="21" t="e">
        <f>VLOOKUP('Reported Performance Table'!C1777,'Master List'!$B$22:$C$41,2,FALSE)</f>
        <v>#N/A</v>
      </c>
      <c r="E1777" t="e">
        <f>VLOOKUP('Reported Performance Table'!D1777,'Master List'!$B$45:$C$143,2,FALSE)</f>
        <v>#N/A</v>
      </c>
      <c r="F1777" t="e">
        <f>VLOOKUP('Reported Performance Table'!C1777,'Master List'!$B$22:$D$42,3,FALSE)</f>
        <v>#N/A</v>
      </c>
      <c r="G1777" s="100" t="e">
        <f>VLOOKUP('Reported Performance Table'!B1777,'Master List'!$B$11:$D$19,3,FALSE)</f>
        <v>#N/A</v>
      </c>
      <c r="H1777" t="e">
        <f t="shared" si="27"/>
        <v>#N/A</v>
      </c>
      <c r="I1777" t="e">
        <f>IF(VLOOKUP('Reported Performance Table'!D1777,'Master List'!$B$45:$D$143,3,FALSE)="","No",VLOOKUP('Reported Performance Table'!D1777,'Master List'!$B$45:$D$143,3,FALSE))</f>
        <v>#N/A</v>
      </c>
      <c r="J1777" s="178" t="str">
        <f>IF('Reported Performance Table'!D1777="","",
  IF('Reported Performance Table'!E1777="Yes",
   IF('Reported Performance Table'!F1777="Premium","Premium_LUNA_CCT","LUNA_CCT"),
   IF('Reported Performance Table'!B1777="Outdoor Luminaires",
    IF(OR('Reported Performance Table'!D1777="Fuel Pump Canopy Luminaires",'Reported Performance Table'!D1777="Sports Lighting"),
     IF('Reported Performance Table'!F1777="Premium","Premium_Sports_and_Fuel_Pump_CCT", "Sports_and_Fuel_Pump_CCT"),
     IF('Reported Performance Table'!F1777="Premium","Premium_Outdoor_CCT","Outdoor_CCT")),
    IF('Reported Performance Table'!F1777="Premium","Premium_CCT","Reported_CCT"))))</f>
        <v/>
      </c>
      <c r="K1777" t="str">
        <f>IF('Reported Performance Table'!D1777="","",IF(J1777="LUNA_CCT",VLOOKUP('Reported Performance Table'!D1777,'Master List'!$B$45:$E$143,4,FALSE),"Reported_BUG"))</f>
        <v/>
      </c>
      <c r="L1777" t="str">
        <f>IF('Reported Performance Table'!D1777="","",IF(AND('Reported Performance Table'!$E1777="Yes",OR('Reported Performance Table'!$D1777='Master List'!$B$45,'Reported Performance Table'!$D1777='Master List'!$B$46,'Reported Performance Table'!$D1777='Master List'!$B$47,'Reported Performance Table'!$D1777='Master List'!$B$49,'Reported Performance Table'!$D1777='Master List'!$B$51,'Reported Performance Table'!$D1777='Master List'!$B$115,'Reported Performance Table'!$D1777='Master List'!$B$118,'Reported Performance Table'!$D1777='Master List'!$B$142)),"LUNA_Dimming","Dimming_Capability_and_Range"))</f>
        <v/>
      </c>
    </row>
    <row r="1778" spans="1:12" x14ac:dyDescent="0.25">
      <c r="A1778" s="54">
        <v>1785</v>
      </c>
      <c r="B1778" s="55"/>
      <c r="D1778" s="21" t="e">
        <f>VLOOKUP('Reported Performance Table'!C1778,'Master List'!$B$22:$C$41,2,FALSE)</f>
        <v>#N/A</v>
      </c>
      <c r="E1778" t="e">
        <f>VLOOKUP('Reported Performance Table'!D1778,'Master List'!$B$45:$C$143,2,FALSE)</f>
        <v>#N/A</v>
      </c>
      <c r="F1778" t="e">
        <f>VLOOKUP('Reported Performance Table'!C1778,'Master List'!$B$22:$D$42,3,FALSE)</f>
        <v>#N/A</v>
      </c>
      <c r="G1778" s="100" t="e">
        <f>VLOOKUP('Reported Performance Table'!B1778,'Master List'!$B$11:$D$19,3,FALSE)</f>
        <v>#N/A</v>
      </c>
      <c r="H1778" t="e">
        <f t="shared" si="27"/>
        <v>#N/A</v>
      </c>
      <c r="I1778" t="e">
        <f>IF(VLOOKUP('Reported Performance Table'!D1778,'Master List'!$B$45:$D$143,3,FALSE)="","No",VLOOKUP('Reported Performance Table'!D1778,'Master List'!$B$45:$D$143,3,FALSE))</f>
        <v>#N/A</v>
      </c>
      <c r="J1778" s="178" t="str">
        <f>IF('Reported Performance Table'!D1778="","",
  IF('Reported Performance Table'!E1778="Yes",
   IF('Reported Performance Table'!F1778="Premium","Premium_LUNA_CCT","LUNA_CCT"),
   IF('Reported Performance Table'!B1778="Outdoor Luminaires",
    IF(OR('Reported Performance Table'!D1778="Fuel Pump Canopy Luminaires",'Reported Performance Table'!D1778="Sports Lighting"),
     IF('Reported Performance Table'!F1778="Premium","Premium_Sports_and_Fuel_Pump_CCT", "Sports_and_Fuel_Pump_CCT"),
     IF('Reported Performance Table'!F1778="Premium","Premium_Outdoor_CCT","Outdoor_CCT")),
    IF('Reported Performance Table'!F1778="Premium","Premium_CCT","Reported_CCT"))))</f>
        <v/>
      </c>
      <c r="K1778" t="str">
        <f>IF('Reported Performance Table'!D1778="","",IF(J1778="LUNA_CCT",VLOOKUP('Reported Performance Table'!D1778,'Master List'!$B$45:$E$143,4,FALSE),"Reported_BUG"))</f>
        <v/>
      </c>
      <c r="L1778" t="str">
        <f>IF('Reported Performance Table'!D1778="","",IF(AND('Reported Performance Table'!$E1778="Yes",OR('Reported Performance Table'!$D1778='Master List'!$B$45,'Reported Performance Table'!$D1778='Master List'!$B$46,'Reported Performance Table'!$D1778='Master List'!$B$47,'Reported Performance Table'!$D1778='Master List'!$B$49,'Reported Performance Table'!$D1778='Master List'!$B$51,'Reported Performance Table'!$D1778='Master List'!$B$115,'Reported Performance Table'!$D1778='Master List'!$B$118,'Reported Performance Table'!$D1778='Master List'!$B$142)),"LUNA_Dimming","Dimming_Capability_and_Range"))</f>
        <v/>
      </c>
    </row>
    <row r="1779" spans="1:12" x14ac:dyDescent="0.25">
      <c r="A1779" s="54">
        <v>1786</v>
      </c>
      <c r="B1779" s="55"/>
      <c r="D1779" s="21" t="e">
        <f>VLOOKUP('Reported Performance Table'!C1779,'Master List'!$B$22:$C$41,2,FALSE)</f>
        <v>#N/A</v>
      </c>
      <c r="E1779" t="e">
        <f>VLOOKUP('Reported Performance Table'!D1779,'Master List'!$B$45:$C$143,2,FALSE)</f>
        <v>#N/A</v>
      </c>
      <c r="F1779" t="e">
        <f>VLOOKUP('Reported Performance Table'!C1779,'Master List'!$B$22:$D$42,3,FALSE)</f>
        <v>#N/A</v>
      </c>
      <c r="G1779" s="100" t="e">
        <f>VLOOKUP('Reported Performance Table'!B1779,'Master List'!$B$11:$D$19,3,FALSE)</f>
        <v>#N/A</v>
      </c>
      <c r="H1779" t="e">
        <f t="shared" si="27"/>
        <v>#N/A</v>
      </c>
      <c r="I1779" t="e">
        <f>IF(VLOOKUP('Reported Performance Table'!D1779,'Master List'!$B$45:$D$143,3,FALSE)="","No",VLOOKUP('Reported Performance Table'!D1779,'Master List'!$B$45:$D$143,3,FALSE))</f>
        <v>#N/A</v>
      </c>
      <c r="J1779" s="178" t="str">
        <f>IF('Reported Performance Table'!D1779="","",
  IF('Reported Performance Table'!E1779="Yes",
   IF('Reported Performance Table'!F1779="Premium","Premium_LUNA_CCT","LUNA_CCT"),
   IF('Reported Performance Table'!B1779="Outdoor Luminaires",
    IF(OR('Reported Performance Table'!D1779="Fuel Pump Canopy Luminaires",'Reported Performance Table'!D1779="Sports Lighting"),
     IF('Reported Performance Table'!F1779="Premium","Premium_Sports_and_Fuel_Pump_CCT", "Sports_and_Fuel_Pump_CCT"),
     IF('Reported Performance Table'!F1779="Premium","Premium_Outdoor_CCT","Outdoor_CCT")),
    IF('Reported Performance Table'!F1779="Premium","Premium_CCT","Reported_CCT"))))</f>
        <v/>
      </c>
      <c r="K1779" t="str">
        <f>IF('Reported Performance Table'!D1779="","",IF(J1779="LUNA_CCT",VLOOKUP('Reported Performance Table'!D1779,'Master List'!$B$45:$E$143,4,FALSE),"Reported_BUG"))</f>
        <v/>
      </c>
      <c r="L1779" t="str">
        <f>IF('Reported Performance Table'!D1779="","",IF(AND('Reported Performance Table'!$E1779="Yes",OR('Reported Performance Table'!$D1779='Master List'!$B$45,'Reported Performance Table'!$D1779='Master List'!$B$46,'Reported Performance Table'!$D1779='Master List'!$B$47,'Reported Performance Table'!$D1779='Master List'!$B$49,'Reported Performance Table'!$D1779='Master List'!$B$51,'Reported Performance Table'!$D1779='Master List'!$B$115,'Reported Performance Table'!$D1779='Master List'!$B$118,'Reported Performance Table'!$D1779='Master List'!$B$142)),"LUNA_Dimming","Dimming_Capability_and_Range"))</f>
        <v/>
      </c>
    </row>
    <row r="1780" spans="1:12" x14ac:dyDescent="0.25">
      <c r="A1780" s="54">
        <v>1787</v>
      </c>
      <c r="B1780" s="55"/>
      <c r="D1780" s="21" t="e">
        <f>VLOOKUP('Reported Performance Table'!C1780,'Master List'!$B$22:$C$41,2,FALSE)</f>
        <v>#N/A</v>
      </c>
      <c r="E1780" t="e">
        <f>VLOOKUP('Reported Performance Table'!D1780,'Master List'!$B$45:$C$143,2,FALSE)</f>
        <v>#N/A</v>
      </c>
      <c r="F1780" t="e">
        <f>VLOOKUP('Reported Performance Table'!C1780,'Master List'!$B$22:$D$42,3,FALSE)</f>
        <v>#N/A</v>
      </c>
      <c r="G1780" s="100" t="e">
        <f>VLOOKUP('Reported Performance Table'!B1780,'Master List'!$B$11:$D$19,3,FALSE)</f>
        <v>#N/A</v>
      </c>
      <c r="H1780" t="e">
        <f t="shared" si="27"/>
        <v>#N/A</v>
      </c>
      <c r="I1780" t="e">
        <f>IF(VLOOKUP('Reported Performance Table'!D1780,'Master List'!$B$45:$D$143,3,FALSE)="","No",VLOOKUP('Reported Performance Table'!D1780,'Master List'!$B$45:$D$143,3,FALSE))</f>
        <v>#N/A</v>
      </c>
      <c r="J1780" s="178" t="str">
        <f>IF('Reported Performance Table'!D1780="","",
  IF('Reported Performance Table'!E1780="Yes",
   IF('Reported Performance Table'!F1780="Premium","Premium_LUNA_CCT","LUNA_CCT"),
   IF('Reported Performance Table'!B1780="Outdoor Luminaires",
    IF(OR('Reported Performance Table'!D1780="Fuel Pump Canopy Luminaires",'Reported Performance Table'!D1780="Sports Lighting"),
     IF('Reported Performance Table'!F1780="Premium","Premium_Sports_and_Fuel_Pump_CCT", "Sports_and_Fuel_Pump_CCT"),
     IF('Reported Performance Table'!F1780="Premium","Premium_Outdoor_CCT","Outdoor_CCT")),
    IF('Reported Performance Table'!F1780="Premium","Premium_CCT","Reported_CCT"))))</f>
        <v/>
      </c>
      <c r="K1780" t="str">
        <f>IF('Reported Performance Table'!D1780="","",IF(J1780="LUNA_CCT",VLOOKUP('Reported Performance Table'!D1780,'Master List'!$B$45:$E$143,4,FALSE),"Reported_BUG"))</f>
        <v/>
      </c>
      <c r="L1780" t="str">
        <f>IF('Reported Performance Table'!D1780="","",IF(AND('Reported Performance Table'!$E1780="Yes",OR('Reported Performance Table'!$D1780='Master List'!$B$45,'Reported Performance Table'!$D1780='Master List'!$B$46,'Reported Performance Table'!$D1780='Master List'!$B$47,'Reported Performance Table'!$D1780='Master List'!$B$49,'Reported Performance Table'!$D1780='Master List'!$B$51,'Reported Performance Table'!$D1780='Master List'!$B$115,'Reported Performance Table'!$D1780='Master List'!$B$118,'Reported Performance Table'!$D1780='Master List'!$B$142)),"LUNA_Dimming","Dimming_Capability_and_Range"))</f>
        <v/>
      </c>
    </row>
    <row r="1781" spans="1:12" x14ac:dyDescent="0.25">
      <c r="A1781" s="54">
        <v>1788</v>
      </c>
      <c r="B1781" s="55"/>
      <c r="D1781" s="21" t="e">
        <f>VLOOKUP('Reported Performance Table'!C1781,'Master List'!$B$22:$C$41,2,FALSE)</f>
        <v>#N/A</v>
      </c>
      <c r="E1781" t="e">
        <f>VLOOKUP('Reported Performance Table'!D1781,'Master List'!$B$45:$C$143,2,FALSE)</f>
        <v>#N/A</v>
      </c>
      <c r="F1781" t="e">
        <f>VLOOKUP('Reported Performance Table'!C1781,'Master List'!$B$22:$D$42,3,FALSE)</f>
        <v>#N/A</v>
      </c>
      <c r="G1781" s="100" t="e">
        <f>VLOOKUP('Reported Performance Table'!B1781,'Master List'!$B$11:$D$19,3,FALSE)</f>
        <v>#N/A</v>
      </c>
      <c r="H1781" t="e">
        <f t="shared" si="27"/>
        <v>#N/A</v>
      </c>
      <c r="I1781" t="e">
        <f>IF(VLOOKUP('Reported Performance Table'!D1781,'Master List'!$B$45:$D$143,3,FALSE)="","No",VLOOKUP('Reported Performance Table'!D1781,'Master List'!$B$45:$D$143,3,FALSE))</f>
        <v>#N/A</v>
      </c>
      <c r="J1781" s="178" t="str">
        <f>IF('Reported Performance Table'!D1781="","",
  IF('Reported Performance Table'!E1781="Yes",
   IF('Reported Performance Table'!F1781="Premium","Premium_LUNA_CCT","LUNA_CCT"),
   IF('Reported Performance Table'!B1781="Outdoor Luminaires",
    IF(OR('Reported Performance Table'!D1781="Fuel Pump Canopy Luminaires",'Reported Performance Table'!D1781="Sports Lighting"),
     IF('Reported Performance Table'!F1781="Premium","Premium_Sports_and_Fuel_Pump_CCT", "Sports_and_Fuel_Pump_CCT"),
     IF('Reported Performance Table'!F1781="Premium","Premium_Outdoor_CCT","Outdoor_CCT")),
    IF('Reported Performance Table'!F1781="Premium","Premium_CCT","Reported_CCT"))))</f>
        <v/>
      </c>
      <c r="K1781" t="str">
        <f>IF('Reported Performance Table'!D1781="","",IF(J1781="LUNA_CCT",VLOOKUP('Reported Performance Table'!D1781,'Master List'!$B$45:$E$143,4,FALSE),"Reported_BUG"))</f>
        <v/>
      </c>
      <c r="L1781" t="str">
        <f>IF('Reported Performance Table'!D1781="","",IF(AND('Reported Performance Table'!$E1781="Yes",OR('Reported Performance Table'!$D1781='Master List'!$B$45,'Reported Performance Table'!$D1781='Master List'!$B$46,'Reported Performance Table'!$D1781='Master List'!$B$47,'Reported Performance Table'!$D1781='Master List'!$B$49,'Reported Performance Table'!$D1781='Master List'!$B$51,'Reported Performance Table'!$D1781='Master List'!$B$115,'Reported Performance Table'!$D1781='Master List'!$B$118,'Reported Performance Table'!$D1781='Master List'!$B$142)),"LUNA_Dimming","Dimming_Capability_and_Range"))</f>
        <v/>
      </c>
    </row>
    <row r="1782" spans="1:12" x14ac:dyDescent="0.25">
      <c r="A1782" s="54">
        <v>1789</v>
      </c>
      <c r="B1782" s="55"/>
      <c r="D1782" s="21" t="e">
        <f>VLOOKUP('Reported Performance Table'!C1782,'Master List'!$B$22:$C$41,2,FALSE)</f>
        <v>#N/A</v>
      </c>
      <c r="E1782" t="e">
        <f>VLOOKUP('Reported Performance Table'!D1782,'Master List'!$B$45:$C$143,2,FALSE)</f>
        <v>#N/A</v>
      </c>
      <c r="F1782" t="e">
        <f>VLOOKUP('Reported Performance Table'!C1782,'Master List'!$B$22:$D$42,3,FALSE)</f>
        <v>#N/A</v>
      </c>
      <c r="G1782" s="100" t="e">
        <f>VLOOKUP('Reported Performance Table'!B1782,'Master List'!$B$11:$D$19,3,FALSE)</f>
        <v>#N/A</v>
      </c>
      <c r="H1782" t="e">
        <f t="shared" si="27"/>
        <v>#N/A</v>
      </c>
      <c r="I1782" t="e">
        <f>IF(VLOOKUP('Reported Performance Table'!D1782,'Master List'!$B$45:$D$143,3,FALSE)="","No",VLOOKUP('Reported Performance Table'!D1782,'Master List'!$B$45:$D$143,3,FALSE))</f>
        <v>#N/A</v>
      </c>
      <c r="J1782" s="178" t="str">
        <f>IF('Reported Performance Table'!D1782="","",
  IF('Reported Performance Table'!E1782="Yes",
   IF('Reported Performance Table'!F1782="Premium","Premium_LUNA_CCT","LUNA_CCT"),
   IF('Reported Performance Table'!B1782="Outdoor Luminaires",
    IF(OR('Reported Performance Table'!D1782="Fuel Pump Canopy Luminaires",'Reported Performance Table'!D1782="Sports Lighting"),
     IF('Reported Performance Table'!F1782="Premium","Premium_Sports_and_Fuel_Pump_CCT", "Sports_and_Fuel_Pump_CCT"),
     IF('Reported Performance Table'!F1782="Premium","Premium_Outdoor_CCT","Outdoor_CCT")),
    IF('Reported Performance Table'!F1782="Premium","Premium_CCT","Reported_CCT"))))</f>
        <v/>
      </c>
      <c r="K1782" t="str">
        <f>IF('Reported Performance Table'!D1782="","",IF(J1782="LUNA_CCT",VLOOKUP('Reported Performance Table'!D1782,'Master List'!$B$45:$E$143,4,FALSE),"Reported_BUG"))</f>
        <v/>
      </c>
      <c r="L1782" t="str">
        <f>IF('Reported Performance Table'!D1782="","",IF(AND('Reported Performance Table'!$E1782="Yes",OR('Reported Performance Table'!$D1782='Master List'!$B$45,'Reported Performance Table'!$D1782='Master List'!$B$46,'Reported Performance Table'!$D1782='Master List'!$B$47,'Reported Performance Table'!$D1782='Master List'!$B$49,'Reported Performance Table'!$D1782='Master List'!$B$51,'Reported Performance Table'!$D1782='Master List'!$B$115,'Reported Performance Table'!$D1782='Master List'!$B$118,'Reported Performance Table'!$D1782='Master List'!$B$142)),"LUNA_Dimming","Dimming_Capability_and_Range"))</f>
        <v/>
      </c>
    </row>
    <row r="1783" spans="1:12" x14ac:dyDescent="0.25">
      <c r="A1783" s="54">
        <v>1790</v>
      </c>
      <c r="B1783" s="55"/>
      <c r="D1783" s="21" t="e">
        <f>VLOOKUP('Reported Performance Table'!C1783,'Master List'!$B$22:$C$41,2,FALSE)</f>
        <v>#N/A</v>
      </c>
      <c r="E1783" t="e">
        <f>VLOOKUP('Reported Performance Table'!D1783,'Master List'!$B$45:$C$143,2,FALSE)</f>
        <v>#N/A</v>
      </c>
      <c r="F1783" t="e">
        <f>VLOOKUP('Reported Performance Table'!C1783,'Master List'!$B$22:$D$42,3,FALSE)</f>
        <v>#N/A</v>
      </c>
      <c r="G1783" s="100" t="e">
        <f>VLOOKUP('Reported Performance Table'!B1783,'Master List'!$B$11:$D$19,3,FALSE)</f>
        <v>#N/A</v>
      </c>
      <c r="H1783" t="e">
        <f t="shared" si="27"/>
        <v>#N/A</v>
      </c>
      <c r="I1783" t="e">
        <f>IF(VLOOKUP('Reported Performance Table'!D1783,'Master List'!$B$45:$D$143,3,FALSE)="","No",VLOOKUP('Reported Performance Table'!D1783,'Master List'!$B$45:$D$143,3,FALSE))</f>
        <v>#N/A</v>
      </c>
      <c r="J1783" s="178" t="str">
        <f>IF('Reported Performance Table'!D1783="","",
  IF('Reported Performance Table'!E1783="Yes",
   IF('Reported Performance Table'!F1783="Premium","Premium_LUNA_CCT","LUNA_CCT"),
   IF('Reported Performance Table'!B1783="Outdoor Luminaires",
    IF(OR('Reported Performance Table'!D1783="Fuel Pump Canopy Luminaires",'Reported Performance Table'!D1783="Sports Lighting"),
     IF('Reported Performance Table'!F1783="Premium","Premium_Sports_and_Fuel_Pump_CCT", "Sports_and_Fuel_Pump_CCT"),
     IF('Reported Performance Table'!F1783="Premium","Premium_Outdoor_CCT","Outdoor_CCT")),
    IF('Reported Performance Table'!F1783="Premium","Premium_CCT","Reported_CCT"))))</f>
        <v/>
      </c>
      <c r="K1783" t="str">
        <f>IF('Reported Performance Table'!D1783="","",IF(J1783="LUNA_CCT",VLOOKUP('Reported Performance Table'!D1783,'Master List'!$B$45:$E$143,4,FALSE),"Reported_BUG"))</f>
        <v/>
      </c>
      <c r="L1783" t="str">
        <f>IF('Reported Performance Table'!D1783="","",IF(AND('Reported Performance Table'!$E1783="Yes",OR('Reported Performance Table'!$D1783='Master List'!$B$45,'Reported Performance Table'!$D1783='Master List'!$B$46,'Reported Performance Table'!$D1783='Master List'!$B$47,'Reported Performance Table'!$D1783='Master List'!$B$49,'Reported Performance Table'!$D1783='Master List'!$B$51,'Reported Performance Table'!$D1783='Master List'!$B$115,'Reported Performance Table'!$D1783='Master List'!$B$118,'Reported Performance Table'!$D1783='Master List'!$B$142)),"LUNA_Dimming","Dimming_Capability_and_Range"))</f>
        <v/>
      </c>
    </row>
    <row r="1784" spans="1:12" x14ac:dyDescent="0.25">
      <c r="A1784" s="54">
        <v>1791</v>
      </c>
      <c r="B1784" s="55"/>
      <c r="D1784" s="21" t="e">
        <f>VLOOKUP('Reported Performance Table'!C1784,'Master List'!$B$22:$C$41,2,FALSE)</f>
        <v>#N/A</v>
      </c>
      <c r="E1784" t="e">
        <f>VLOOKUP('Reported Performance Table'!D1784,'Master List'!$B$45:$C$143,2,FALSE)</f>
        <v>#N/A</v>
      </c>
      <c r="F1784" t="e">
        <f>VLOOKUP('Reported Performance Table'!C1784,'Master List'!$B$22:$D$42,3,FALSE)</f>
        <v>#N/A</v>
      </c>
      <c r="G1784" s="100" t="e">
        <f>VLOOKUP('Reported Performance Table'!B1784,'Master List'!$B$11:$D$19,3,FALSE)</f>
        <v>#N/A</v>
      </c>
      <c r="H1784" t="e">
        <f t="shared" si="27"/>
        <v>#N/A</v>
      </c>
      <c r="I1784" t="e">
        <f>IF(VLOOKUP('Reported Performance Table'!D1784,'Master List'!$B$45:$D$143,3,FALSE)="","No",VLOOKUP('Reported Performance Table'!D1784,'Master List'!$B$45:$D$143,3,FALSE))</f>
        <v>#N/A</v>
      </c>
      <c r="J1784" s="178" t="str">
        <f>IF('Reported Performance Table'!D1784="","",
  IF('Reported Performance Table'!E1784="Yes",
   IF('Reported Performance Table'!F1784="Premium","Premium_LUNA_CCT","LUNA_CCT"),
   IF('Reported Performance Table'!B1784="Outdoor Luminaires",
    IF(OR('Reported Performance Table'!D1784="Fuel Pump Canopy Luminaires",'Reported Performance Table'!D1784="Sports Lighting"),
     IF('Reported Performance Table'!F1784="Premium","Premium_Sports_and_Fuel_Pump_CCT", "Sports_and_Fuel_Pump_CCT"),
     IF('Reported Performance Table'!F1784="Premium","Premium_Outdoor_CCT","Outdoor_CCT")),
    IF('Reported Performance Table'!F1784="Premium","Premium_CCT","Reported_CCT"))))</f>
        <v/>
      </c>
      <c r="K1784" t="str">
        <f>IF('Reported Performance Table'!D1784="","",IF(J1784="LUNA_CCT",VLOOKUP('Reported Performance Table'!D1784,'Master List'!$B$45:$E$143,4,FALSE),"Reported_BUG"))</f>
        <v/>
      </c>
      <c r="L1784" t="str">
        <f>IF('Reported Performance Table'!D1784="","",IF(AND('Reported Performance Table'!$E1784="Yes",OR('Reported Performance Table'!$D1784='Master List'!$B$45,'Reported Performance Table'!$D1784='Master List'!$B$46,'Reported Performance Table'!$D1784='Master List'!$B$47,'Reported Performance Table'!$D1784='Master List'!$B$49,'Reported Performance Table'!$D1784='Master List'!$B$51,'Reported Performance Table'!$D1784='Master List'!$B$115,'Reported Performance Table'!$D1784='Master List'!$B$118,'Reported Performance Table'!$D1784='Master List'!$B$142)),"LUNA_Dimming","Dimming_Capability_and_Range"))</f>
        <v/>
      </c>
    </row>
    <row r="1785" spans="1:12" x14ac:dyDescent="0.25">
      <c r="A1785" s="54">
        <v>1792</v>
      </c>
      <c r="B1785" s="55"/>
      <c r="D1785" s="21" t="e">
        <f>VLOOKUP('Reported Performance Table'!C1785,'Master List'!$B$22:$C$41,2,FALSE)</f>
        <v>#N/A</v>
      </c>
      <c r="E1785" t="e">
        <f>VLOOKUP('Reported Performance Table'!D1785,'Master List'!$B$45:$C$143,2,FALSE)</f>
        <v>#N/A</v>
      </c>
      <c r="F1785" t="e">
        <f>VLOOKUP('Reported Performance Table'!C1785,'Master List'!$B$22:$D$42,3,FALSE)</f>
        <v>#N/A</v>
      </c>
      <c r="G1785" s="100" t="e">
        <f>VLOOKUP('Reported Performance Table'!B1785,'Master List'!$B$11:$D$19,3,FALSE)</f>
        <v>#N/A</v>
      </c>
      <c r="H1785" t="e">
        <f t="shared" si="27"/>
        <v>#N/A</v>
      </c>
      <c r="I1785" t="e">
        <f>IF(VLOOKUP('Reported Performance Table'!D1785,'Master List'!$B$45:$D$143,3,FALSE)="","No",VLOOKUP('Reported Performance Table'!D1785,'Master List'!$B$45:$D$143,3,FALSE))</f>
        <v>#N/A</v>
      </c>
      <c r="J1785" s="178" t="str">
        <f>IF('Reported Performance Table'!D1785="","",
  IF('Reported Performance Table'!E1785="Yes",
   IF('Reported Performance Table'!F1785="Premium","Premium_LUNA_CCT","LUNA_CCT"),
   IF('Reported Performance Table'!B1785="Outdoor Luminaires",
    IF(OR('Reported Performance Table'!D1785="Fuel Pump Canopy Luminaires",'Reported Performance Table'!D1785="Sports Lighting"),
     IF('Reported Performance Table'!F1785="Premium","Premium_Sports_and_Fuel_Pump_CCT", "Sports_and_Fuel_Pump_CCT"),
     IF('Reported Performance Table'!F1785="Premium","Premium_Outdoor_CCT","Outdoor_CCT")),
    IF('Reported Performance Table'!F1785="Premium","Premium_CCT","Reported_CCT"))))</f>
        <v/>
      </c>
      <c r="K1785" t="str">
        <f>IF('Reported Performance Table'!D1785="","",IF(J1785="LUNA_CCT",VLOOKUP('Reported Performance Table'!D1785,'Master List'!$B$45:$E$143,4,FALSE),"Reported_BUG"))</f>
        <v/>
      </c>
      <c r="L1785" t="str">
        <f>IF('Reported Performance Table'!D1785="","",IF(AND('Reported Performance Table'!$E1785="Yes",OR('Reported Performance Table'!$D1785='Master List'!$B$45,'Reported Performance Table'!$D1785='Master List'!$B$46,'Reported Performance Table'!$D1785='Master List'!$B$47,'Reported Performance Table'!$D1785='Master List'!$B$49,'Reported Performance Table'!$D1785='Master List'!$B$51,'Reported Performance Table'!$D1785='Master List'!$B$115,'Reported Performance Table'!$D1785='Master List'!$B$118,'Reported Performance Table'!$D1785='Master List'!$B$142)),"LUNA_Dimming","Dimming_Capability_and_Range"))</f>
        <v/>
      </c>
    </row>
    <row r="1786" spans="1:12" x14ac:dyDescent="0.25">
      <c r="A1786" s="54">
        <v>1793</v>
      </c>
      <c r="B1786" s="55"/>
      <c r="D1786" s="21" t="e">
        <f>VLOOKUP('Reported Performance Table'!C1786,'Master List'!$B$22:$C$41,2,FALSE)</f>
        <v>#N/A</v>
      </c>
      <c r="E1786" t="e">
        <f>VLOOKUP('Reported Performance Table'!D1786,'Master List'!$B$45:$C$143,2,FALSE)</f>
        <v>#N/A</v>
      </c>
      <c r="F1786" t="e">
        <f>VLOOKUP('Reported Performance Table'!C1786,'Master List'!$B$22:$D$42,3,FALSE)</f>
        <v>#N/A</v>
      </c>
      <c r="G1786" s="100" t="e">
        <f>VLOOKUP('Reported Performance Table'!B1786,'Master List'!$B$11:$D$19,3,FALSE)</f>
        <v>#N/A</v>
      </c>
      <c r="H1786" t="e">
        <f t="shared" si="27"/>
        <v>#N/A</v>
      </c>
      <c r="I1786" t="e">
        <f>IF(VLOOKUP('Reported Performance Table'!D1786,'Master List'!$B$45:$D$143,3,FALSE)="","No",VLOOKUP('Reported Performance Table'!D1786,'Master List'!$B$45:$D$143,3,FALSE))</f>
        <v>#N/A</v>
      </c>
      <c r="J1786" s="178" t="str">
        <f>IF('Reported Performance Table'!D1786="","",
  IF('Reported Performance Table'!E1786="Yes",
   IF('Reported Performance Table'!F1786="Premium","Premium_LUNA_CCT","LUNA_CCT"),
   IF('Reported Performance Table'!B1786="Outdoor Luminaires",
    IF(OR('Reported Performance Table'!D1786="Fuel Pump Canopy Luminaires",'Reported Performance Table'!D1786="Sports Lighting"),
     IF('Reported Performance Table'!F1786="Premium","Premium_Sports_and_Fuel_Pump_CCT", "Sports_and_Fuel_Pump_CCT"),
     IF('Reported Performance Table'!F1786="Premium","Premium_Outdoor_CCT","Outdoor_CCT")),
    IF('Reported Performance Table'!F1786="Premium","Premium_CCT","Reported_CCT"))))</f>
        <v/>
      </c>
      <c r="K1786" t="str">
        <f>IF('Reported Performance Table'!D1786="","",IF(J1786="LUNA_CCT",VLOOKUP('Reported Performance Table'!D1786,'Master List'!$B$45:$E$143,4,FALSE),"Reported_BUG"))</f>
        <v/>
      </c>
      <c r="L1786" t="str">
        <f>IF('Reported Performance Table'!D1786="","",IF(AND('Reported Performance Table'!$E1786="Yes",OR('Reported Performance Table'!$D1786='Master List'!$B$45,'Reported Performance Table'!$D1786='Master List'!$B$46,'Reported Performance Table'!$D1786='Master List'!$B$47,'Reported Performance Table'!$D1786='Master List'!$B$49,'Reported Performance Table'!$D1786='Master List'!$B$51,'Reported Performance Table'!$D1786='Master List'!$B$115,'Reported Performance Table'!$D1786='Master List'!$B$118,'Reported Performance Table'!$D1786='Master List'!$B$142)),"LUNA_Dimming","Dimming_Capability_and_Range"))</f>
        <v/>
      </c>
    </row>
    <row r="1787" spans="1:12" x14ac:dyDescent="0.25">
      <c r="A1787" s="54">
        <v>1794</v>
      </c>
      <c r="B1787" s="55"/>
      <c r="D1787" s="21" t="e">
        <f>VLOOKUP('Reported Performance Table'!C1787,'Master List'!$B$22:$C$41,2,FALSE)</f>
        <v>#N/A</v>
      </c>
      <c r="E1787" t="e">
        <f>VLOOKUP('Reported Performance Table'!D1787,'Master List'!$B$45:$C$143,2,FALSE)</f>
        <v>#N/A</v>
      </c>
      <c r="F1787" t="e">
        <f>VLOOKUP('Reported Performance Table'!C1787,'Master List'!$B$22:$D$42,3,FALSE)</f>
        <v>#N/A</v>
      </c>
      <c r="G1787" s="100" t="e">
        <f>VLOOKUP('Reported Performance Table'!B1787,'Master List'!$B$11:$D$19,3,FALSE)</f>
        <v>#N/A</v>
      </c>
      <c r="H1787" t="e">
        <f t="shared" si="27"/>
        <v>#N/A</v>
      </c>
      <c r="I1787" t="e">
        <f>IF(VLOOKUP('Reported Performance Table'!D1787,'Master List'!$B$45:$D$143,3,FALSE)="","No",VLOOKUP('Reported Performance Table'!D1787,'Master List'!$B$45:$D$143,3,FALSE))</f>
        <v>#N/A</v>
      </c>
      <c r="J1787" s="178" t="str">
        <f>IF('Reported Performance Table'!D1787="","",
  IF('Reported Performance Table'!E1787="Yes",
   IF('Reported Performance Table'!F1787="Premium","Premium_LUNA_CCT","LUNA_CCT"),
   IF('Reported Performance Table'!B1787="Outdoor Luminaires",
    IF(OR('Reported Performance Table'!D1787="Fuel Pump Canopy Luminaires",'Reported Performance Table'!D1787="Sports Lighting"),
     IF('Reported Performance Table'!F1787="Premium","Premium_Sports_and_Fuel_Pump_CCT", "Sports_and_Fuel_Pump_CCT"),
     IF('Reported Performance Table'!F1787="Premium","Premium_Outdoor_CCT","Outdoor_CCT")),
    IF('Reported Performance Table'!F1787="Premium","Premium_CCT","Reported_CCT"))))</f>
        <v/>
      </c>
      <c r="K1787" t="str">
        <f>IF('Reported Performance Table'!D1787="","",IF(J1787="LUNA_CCT",VLOOKUP('Reported Performance Table'!D1787,'Master List'!$B$45:$E$143,4,FALSE),"Reported_BUG"))</f>
        <v/>
      </c>
      <c r="L1787" t="str">
        <f>IF('Reported Performance Table'!D1787="","",IF(AND('Reported Performance Table'!$E1787="Yes",OR('Reported Performance Table'!$D1787='Master List'!$B$45,'Reported Performance Table'!$D1787='Master List'!$B$46,'Reported Performance Table'!$D1787='Master List'!$B$47,'Reported Performance Table'!$D1787='Master List'!$B$49,'Reported Performance Table'!$D1787='Master List'!$B$51,'Reported Performance Table'!$D1787='Master List'!$B$115,'Reported Performance Table'!$D1787='Master List'!$B$118,'Reported Performance Table'!$D1787='Master List'!$B$142)),"LUNA_Dimming","Dimming_Capability_and_Range"))</f>
        <v/>
      </c>
    </row>
    <row r="1788" spans="1:12" x14ac:dyDescent="0.25">
      <c r="A1788" s="54">
        <v>1795</v>
      </c>
      <c r="B1788" s="55"/>
      <c r="D1788" s="21" t="e">
        <f>VLOOKUP('Reported Performance Table'!C1788,'Master List'!$B$22:$C$41,2,FALSE)</f>
        <v>#N/A</v>
      </c>
      <c r="E1788" t="e">
        <f>VLOOKUP('Reported Performance Table'!D1788,'Master List'!$B$45:$C$143,2,FALSE)</f>
        <v>#N/A</v>
      </c>
      <c r="F1788" t="e">
        <f>VLOOKUP('Reported Performance Table'!C1788,'Master List'!$B$22:$D$42,3,FALSE)</f>
        <v>#N/A</v>
      </c>
      <c r="G1788" s="100" t="e">
        <f>VLOOKUP('Reported Performance Table'!B1788,'Master List'!$B$11:$D$19,3,FALSE)</f>
        <v>#N/A</v>
      </c>
      <c r="H1788" t="e">
        <f t="shared" si="27"/>
        <v>#N/A</v>
      </c>
      <c r="I1788" t="e">
        <f>IF(VLOOKUP('Reported Performance Table'!D1788,'Master List'!$B$45:$D$143,3,FALSE)="","No",VLOOKUP('Reported Performance Table'!D1788,'Master List'!$B$45:$D$143,3,FALSE))</f>
        <v>#N/A</v>
      </c>
      <c r="J1788" s="178" t="str">
        <f>IF('Reported Performance Table'!D1788="","",
  IF('Reported Performance Table'!E1788="Yes",
   IF('Reported Performance Table'!F1788="Premium","Premium_LUNA_CCT","LUNA_CCT"),
   IF('Reported Performance Table'!B1788="Outdoor Luminaires",
    IF(OR('Reported Performance Table'!D1788="Fuel Pump Canopy Luminaires",'Reported Performance Table'!D1788="Sports Lighting"),
     IF('Reported Performance Table'!F1788="Premium","Premium_Sports_and_Fuel_Pump_CCT", "Sports_and_Fuel_Pump_CCT"),
     IF('Reported Performance Table'!F1788="Premium","Premium_Outdoor_CCT","Outdoor_CCT")),
    IF('Reported Performance Table'!F1788="Premium","Premium_CCT","Reported_CCT"))))</f>
        <v/>
      </c>
      <c r="K1788" t="str">
        <f>IF('Reported Performance Table'!D1788="","",IF(J1788="LUNA_CCT",VLOOKUP('Reported Performance Table'!D1788,'Master List'!$B$45:$E$143,4,FALSE),"Reported_BUG"))</f>
        <v/>
      </c>
      <c r="L1788" t="str">
        <f>IF('Reported Performance Table'!D1788="","",IF(AND('Reported Performance Table'!$E1788="Yes",OR('Reported Performance Table'!$D1788='Master List'!$B$45,'Reported Performance Table'!$D1788='Master List'!$B$46,'Reported Performance Table'!$D1788='Master List'!$B$47,'Reported Performance Table'!$D1788='Master List'!$B$49,'Reported Performance Table'!$D1788='Master List'!$B$51,'Reported Performance Table'!$D1788='Master List'!$B$115,'Reported Performance Table'!$D1788='Master List'!$B$118,'Reported Performance Table'!$D1788='Master List'!$B$142)),"LUNA_Dimming","Dimming_Capability_and_Range"))</f>
        <v/>
      </c>
    </row>
    <row r="1789" spans="1:12" x14ac:dyDescent="0.25">
      <c r="A1789" s="54">
        <v>1796</v>
      </c>
      <c r="B1789" s="55"/>
      <c r="D1789" s="21" t="e">
        <f>VLOOKUP('Reported Performance Table'!C1789,'Master List'!$B$22:$C$41,2,FALSE)</f>
        <v>#N/A</v>
      </c>
      <c r="E1789" t="e">
        <f>VLOOKUP('Reported Performance Table'!D1789,'Master List'!$B$45:$C$143,2,FALSE)</f>
        <v>#N/A</v>
      </c>
      <c r="F1789" t="e">
        <f>VLOOKUP('Reported Performance Table'!C1789,'Master List'!$B$22:$D$42,3,FALSE)</f>
        <v>#N/A</v>
      </c>
      <c r="G1789" s="100" t="e">
        <f>VLOOKUP('Reported Performance Table'!B1789,'Master List'!$B$11:$D$19,3,FALSE)</f>
        <v>#N/A</v>
      </c>
      <c r="H1789" t="e">
        <f t="shared" si="27"/>
        <v>#N/A</v>
      </c>
      <c r="I1789" t="e">
        <f>IF(VLOOKUP('Reported Performance Table'!D1789,'Master List'!$B$45:$D$143,3,FALSE)="","No",VLOOKUP('Reported Performance Table'!D1789,'Master List'!$B$45:$D$143,3,FALSE))</f>
        <v>#N/A</v>
      </c>
      <c r="J1789" s="178" t="str">
        <f>IF('Reported Performance Table'!D1789="","",
  IF('Reported Performance Table'!E1789="Yes",
   IF('Reported Performance Table'!F1789="Premium","Premium_LUNA_CCT","LUNA_CCT"),
   IF('Reported Performance Table'!B1789="Outdoor Luminaires",
    IF(OR('Reported Performance Table'!D1789="Fuel Pump Canopy Luminaires",'Reported Performance Table'!D1789="Sports Lighting"),
     IF('Reported Performance Table'!F1789="Premium","Premium_Sports_and_Fuel_Pump_CCT", "Sports_and_Fuel_Pump_CCT"),
     IF('Reported Performance Table'!F1789="Premium","Premium_Outdoor_CCT","Outdoor_CCT")),
    IF('Reported Performance Table'!F1789="Premium","Premium_CCT","Reported_CCT"))))</f>
        <v/>
      </c>
      <c r="K1789" t="str">
        <f>IF('Reported Performance Table'!D1789="","",IF(J1789="LUNA_CCT",VLOOKUP('Reported Performance Table'!D1789,'Master List'!$B$45:$E$143,4,FALSE),"Reported_BUG"))</f>
        <v/>
      </c>
      <c r="L1789" t="str">
        <f>IF('Reported Performance Table'!D1789="","",IF(AND('Reported Performance Table'!$E1789="Yes",OR('Reported Performance Table'!$D1789='Master List'!$B$45,'Reported Performance Table'!$D1789='Master List'!$B$46,'Reported Performance Table'!$D1789='Master List'!$B$47,'Reported Performance Table'!$D1789='Master List'!$B$49,'Reported Performance Table'!$D1789='Master List'!$B$51,'Reported Performance Table'!$D1789='Master List'!$B$115,'Reported Performance Table'!$D1789='Master List'!$B$118,'Reported Performance Table'!$D1789='Master List'!$B$142)),"LUNA_Dimming","Dimming_Capability_and_Range"))</f>
        <v/>
      </c>
    </row>
    <row r="1790" spans="1:12" x14ac:dyDescent="0.25">
      <c r="A1790" s="54">
        <v>1797</v>
      </c>
      <c r="B1790" s="55"/>
      <c r="D1790" s="21" t="e">
        <f>VLOOKUP('Reported Performance Table'!C1790,'Master List'!$B$22:$C$41,2,FALSE)</f>
        <v>#N/A</v>
      </c>
      <c r="E1790" t="e">
        <f>VLOOKUP('Reported Performance Table'!D1790,'Master List'!$B$45:$C$143,2,FALSE)</f>
        <v>#N/A</v>
      </c>
      <c r="F1790" t="e">
        <f>VLOOKUP('Reported Performance Table'!C1790,'Master List'!$B$22:$D$42,3,FALSE)</f>
        <v>#N/A</v>
      </c>
      <c r="G1790" s="100" t="e">
        <f>VLOOKUP('Reported Performance Table'!B1790,'Master List'!$B$11:$D$19,3,FALSE)</f>
        <v>#N/A</v>
      </c>
      <c r="H1790" t="e">
        <f t="shared" si="27"/>
        <v>#N/A</v>
      </c>
      <c r="I1790" t="e">
        <f>IF(VLOOKUP('Reported Performance Table'!D1790,'Master List'!$B$45:$D$143,3,FALSE)="","No",VLOOKUP('Reported Performance Table'!D1790,'Master List'!$B$45:$D$143,3,FALSE))</f>
        <v>#N/A</v>
      </c>
      <c r="J1790" s="178" t="str">
        <f>IF('Reported Performance Table'!D1790="","",
  IF('Reported Performance Table'!E1790="Yes",
   IF('Reported Performance Table'!F1790="Premium","Premium_LUNA_CCT","LUNA_CCT"),
   IF('Reported Performance Table'!B1790="Outdoor Luminaires",
    IF(OR('Reported Performance Table'!D1790="Fuel Pump Canopy Luminaires",'Reported Performance Table'!D1790="Sports Lighting"),
     IF('Reported Performance Table'!F1790="Premium","Premium_Sports_and_Fuel_Pump_CCT", "Sports_and_Fuel_Pump_CCT"),
     IF('Reported Performance Table'!F1790="Premium","Premium_Outdoor_CCT","Outdoor_CCT")),
    IF('Reported Performance Table'!F1790="Premium","Premium_CCT","Reported_CCT"))))</f>
        <v/>
      </c>
      <c r="K1790" t="str">
        <f>IF('Reported Performance Table'!D1790="","",IF(J1790="LUNA_CCT",VLOOKUP('Reported Performance Table'!D1790,'Master List'!$B$45:$E$143,4,FALSE),"Reported_BUG"))</f>
        <v/>
      </c>
      <c r="L1790" t="str">
        <f>IF('Reported Performance Table'!D1790="","",IF(AND('Reported Performance Table'!$E1790="Yes",OR('Reported Performance Table'!$D1790='Master List'!$B$45,'Reported Performance Table'!$D1790='Master List'!$B$46,'Reported Performance Table'!$D1790='Master List'!$B$47,'Reported Performance Table'!$D1790='Master List'!$B$49,'Reported Performance Table'!$D1790='Master List'!$B$51,'Reported Performance Table'!$D1790='Master List'!$B$115,'Reported Performance Table'!$D1790='Master List'!$B$118,'Reported Performance Table'!$D1790='Master List'!$B$142)),"LUNA_Dimming","Dimming_Capability_and_Range"))</f>
        <v/>
      </c>
    </row>
    <row r="1791" spans="1:12" x14ac:dyDescent="0.25">
      <c r="A1791" s="54">
        <v>1798</v>
      </c>
      <c r="B1791" s="55"/>
      <c r="D1791" s="21" t="e">
        <f>VLOOKUP('Reported Performance Table'!C1791,'Master List'!$B$22:$C$41,2,FALSE)</f>
        <v>#N/A</v>
      </c>
      <c r="E1791" t="e">
        <f>VLOOKUP('Reported Performance Table'!D1791,'Master List'!$B$45:$C$143,2,FALSE)</f>
        <v>#N/A</v>
      </c>
      <c r="F1791" t="e">
        <f>VLOOKUP('Reported Performance Table'!C1791,'Master List'!$B$22:$D$42,3,FALSE)</f>
        <v>#N/A</v>
      </c>
      <c r="G1791" s="100" t="e">
        <f>VLOOKUP('Reported Performance Table'!B1791,'Master List'!$B$11:$D$19,3,FALSE)</f>
        <v>#N/A</v>
      </c>
      <c r="H1791" t="e">
        <f t="shared" si="27"/>
        <v>#N/A</v>
      </c>
      <c r="I1791" t="e">
        <f>IF(VLOOKUP('Reported Performance Table'!D1791,'Master List'!$B$45:$D$143,3,FALSE)="","No",VLOOKUP('Reported Performance Table'!D1791,'Master List'!$B$45:$D$143,3,FALSE))</f>
        <v>#N/A</v>
      </c>
      <c r="J1791" s="178" t="str">
        <f>IF('Reported Performance Table'!D1791="","",
  IF('Reported Performance Table'!E1791="Yes",
   IF('Reported Performance Table'!F1791="Premium","Premium_LUNA_CCT","LUNA_CCT"),
   IF('Reported Performance Table'!B1791="Outdoor Luminaires",
    IF(OR('Reported Performance Table'!D1791="Fuel Pump Canopy Luminaires",'Reported Performance Table'!D1791="Sports Lighting"),
     IF('Reported Performance Table'!F1791="Premium","Premium_Sports_and_Fuel_Pump_CCT", "Sports_and_Fuel_Pump_CCT"),
     IF('Reported Performance Table'!F1791="Premium","Premium_Outdoor_CCT","Outdoor_CCT")),
    IF('Reported Performance Table'!F1791="Premium","Premium_CCT","Reported_CCT"))))</f>
        <v/>
      </c>
      <c r="K1791" t="str">
        <f>IF('Reported Performance Table'!D1791="","",IF(J1791="LUNA_CCT",VLOOKUP('Reported Performance Table'!D1791,'Master List'!$B$45:$E$143,4,FALSE),"Reported_BUG"))</f>
        <v/>
      </c>
      <c r="L1791" t="str">
        <f>IF('Reported Performance Table'!D1791="","",IF(AND('Reported Performance Table'!$E1791="Yes",OR('Reported Performance Table'!$D1791='Master List'!$B$45,'Reported Performance Table'!$D1791='Master List'!$B$46,'Reported Performance Table'!$D1791='Master List'!$B$47,'Reported Performance Table'!$D1791='Master List'!$B$49,'Reported Performance Table'!$D1791='Master List'!$B$51,'Reported Performance Table'!$D1791='Master List'!$B$115,'Reported Performance Table'!$D1791='Master List'!$B$118,'Reported Performance Table'!$D1791='Master List'!$B$142)),"LUNA_Dimming","Dimming_Capability_and_Range"))</f>
        <v/>
      </c>
    </row>
    <row r="1792" spans="1:12" x14ac:dyDescent="0.25">
      <c r="A1792" s="54">
        <v>1799</v>
      </c>
      <c r="B1792" s="55"/>
      <c r="D1792" s="21" t="e">
        <f>VLOOKUP('Reported Performance Table'!C1792,'Master List'!$B$22:$C$41,2,FALSE)</f>
        <v>#N/A</v>
      </c>
      <c r="E1792" t="e">
        <f>VLOOKUP('Reported Performance Table'!D1792,'Master List'!$B$45:$C$143,2,FALSE)</f>
        <v>#N/A</v>
      </c>
      <c r="F1792" t="e">
        <f>VLOOKUP('Reported Performance Table'!C1792,'Master List'!$B$22:$D$42,3,FALSE)</f>
        <v>#N/A</v>
      </c>
      <c r="G1792" s="100" t="e">
        <f>VLOOKUP('Reported Performance Table'!B1792,'Master List'!$B$11:$D$19,3,FALSE)</f>
        <v>#N/A</v>
      </c>
      <c r="H1792" t="e">
        <f t="shared" si="27"/>
        <v>#N/A</v>
      </c>
      <c r="I1792" t="e">
        <f>IF(VLOOKUP('Reported Performance Table'!D1792,'Master List'!$B$45:$D$143,3,FALSE)="","No",VLOOKUP('Reported Performance Table'!D1792,'Master List'!$B$45:$D$143,3,FALSE))</f>
        <v>#N/A</v>
      </c>
      <c r="J1792" s="178" t="str">
        <f>IF('Reported Performance Table'!D1792="","",
  IF('Reported Performance Table'!E1792="Yes",
   IF('Reported Performance Table'!F1792="Premium","Premium_LUNA_CCT","LUNA_CCT"),
   IF('Reported Performance Table'!B1792="Outdoor Luminaires",
    IF(OR('Reported Performance Table'!D1792="Fuel Pump Canopy Luminaires",'Reported Performance Table'!D1792="Sports Lighting"),
     IF('Reported Performance Table'!F1792="Premium","Premium_Sports_and_Fuel_Pump_CCT", "Sports_and_Fuel_Pump_CCT"),
     IF('Reported Performance Table'!F1792="Premium","Premium_Outdoor_CCT","Outdoor_CCT")),
    IF('Reported Performance Table'!F1792="Premium","Premium_CCT","Reported_CCT"))))</f>
        <v/>
      </c>
      <c r="K1792" t="str">
        <f>IF('Reported Performance Table'!D1792="","",IF(J1792="LUNA_CCT",VLOOKUP('Reported Performance Table'!D1792,'Master List'!$B$45:$E$143,4,FALSE),"Reported_BUG"))</f>
        <v/>
      </c>
      <c r="L1792" t="str">
        <f>IF('Reported Performance Table'!D1792="","",IF(AND('Reported Performance Table'!$E1792="Yes",OR('Reported Performance Table'!$D1792='Master List'!$B$45,'Reported Performance Table'!$D1792='Master List'!$B$46,'Reported Performance Table'!$D1792='Master List'!$B$47,'Reported Performance Table'!$D1792='Master List'!$B$49,'Reported Performance Table'!$D1792='Master List'!$B$51,'Reported Performance Table'!$D1792='Master List'!$B$115,'Reported Performance Table'!$D1792='Master List'!$B$118,'Reported Performance Table'!$D1792='Master List'!$B$142)),"LUNA_Dimming","Dimming_Capability_and_Range"))</f>
        <v/>
      </c>
    </row>
    <row r="1793" spans="1:12" x14ac:dyDescent="0.25">
      <c r="A1793" s="54">
        <v>1800</v>
      </c>
      <c r="B1793" s="55"/>
      <c r="D1793" s="21" t="e">
        <f>VLOOKUP('Reported Performance Table'!C1793,'Master List'!$B$22:$C$41,2,FALSE)</f>
        <v>#N/A</v>
      </c>
      <c r="E1793" t="e">
        <f>VLOOKUP('Reported Performance Table'!D1793,'Master List'!$B$45:$C$143,2,FALSE)</f>
        <v>#N/A</v>
      </c>
      <c r="F1793" t="e">
        <f>VLOOKUP('Reported Performance Table'!C1793,'Master List'!$B$22:$D$42,3,FALSE)</f>
        <v>#N/A</v>
      </c>
      <c r="G1793" s="100" t="e">
        <f>VLOOKUP('Reported Performance Table'!B1793,'Master List'!$B$11:$D$19,3,FALSE)</f>
        <v>#N/A</v>
      </c>
      <c r="H1793" t="e">
        <f t="shared" si="27"/>
        <v>#N/A</v>
      </c>
      <c r="I1793" t="e">
        <f>IF(VLOOKUP('Reported Performance Table'!D1793,'Master List'!$B$45:$D$143,3,FALSE)="","No",VLOOKUP('Reported Performance Table'!D1793,'Master List'!$B$45:$D$143,3,FALSE))</f>
        <v>#N/A</v>
      </c>
      <c r="J1793" s="178" t="str">
        <f>IF('Reported Performance Table'!D1793="","",
  IF('Reported Performance Table'!E1793="Yes",
   IF('Reported Performance Table'!F1793="Premium","Premium_LUNA_CCT","LUNA_CCT"),
   IF('Reported Performance Table'!B1793="Outdoor Luminaires",
    IF(OR('Reported Performance Table'!D1793="Fuel Pump Canopy Luminaires",'Reported Performance Table'!D1793="Sports Lighting"),
     IF('Reported Performance Table'!F1793="Premium","Premium_Sports_and_Fuel_Pump_CCT", "Sports_and_Fuel_Pump_CCT"),
     IF('Reported Performance Table'!F1793="Premium","Premium_Outdoor_CCT","Outdoor_CCT")),
    IF('Reported Performance Table'!F1793="Premium","Premium_CCT","Reported_CCT"))))</f>
        <v/>
      </c>
      <c r="K1793" t="str">
        <f>IF('Reported Performance Table'!D1793="","",IF(J1793="LUNA_CCT",VLOOKUP('Reported Performance Table'!D1793,'Master List'!$B$45:$E$143,4,FALSE),"Reported_BUG"))</f>
        <v/>
      </c>
      <c r="L1793" t="str">
        <f>IF('Reported Performance Table'!D1793="","",IF(AND('Reported Performance Table'!$E1793="Yes",OR('Reported Performance Table'!$D1793='Master List'!$B$45,'Reported Performance Table'!$D1793='Master List'!$B$46,'Reported Performance Table'!$D1793='Master List'!$B$47,'Reported Performance Table'!$D1793='Master List'!$B$49,'Reported Performance Table'!$D1793='Master List'!$B$51,'Reported Performance Table'!$D1793='Master List'!$B$115,'Reported Performance Table'!$D1793='Master List'!$B$118,'Reported Performance Table'!$D1793='Master List'!$B$142)),"LUNA_Dimming","Dimming_Capability_and_Range"))</f>
        <v/>
      </c>
    </row>
    <row r="1794" spans="1:12" x14ac:dyDescent="0.25">
      <c r="A1794" s="54">
        <v>1801</v>
      </c>
      <c r="B1794" s="55"/>
      <c r="D1794" s="21" t="e">
        <f>VLOOKUP('Reported Performance Table'!C1794,'Master List'!$B$22:$C$41,2,FALSE)</f>
        <v>#N/A</v>
      </c>
      <c r="E1794" t="e">
        <f>VLOOKUP('Reported Performance Table'!D1794,'Master List'!$B$45:$C$143,2,FALSE)</f>
        <v>#N/A</v>
      </c>
      <c r="F1794" t="e">
        <f>VLOOKUP('Reported Performance Table'!C1794,'Master List'!$B$22:$D$42,3,FALSE)</f>
        <v>#N/A</v>
      </c>
      <c r="G1794" s="100" t="e">
        <f>VLOOKUP('Reported Performance Table'!B1794,'Master List'!$B$11:$D$19,3,FALSE)</f>
        <v>#N/A</v>
      </c>
      <c r="H1794" t="e">
        <f t="shared" si="27"/>
        <v>#N/A</v>
      </c>
      <c r="I1794" t="e">
        <f>IF(VLOOKUP('Reported Performance Table'!D1794,'Master List'!$B$45:$D$143,3,FALSE)="","No",VLOOKUP('Reported Performance Table'!D1794,'Master List'!$B$45:$D$143,3,FALSE))</f>
        <v>#N/A</v>
      </c>
      <c r="J1794" s="178" t="str">
        <f>IF('Reported Performance Table'!D1794="","",
  IF('Reported Performance Table'!E1794="Yes",
   IF('Reported Performance Table'!F1794="Premium","Premium_LUNA_CCT","LUNA_CCT"),
   IF('Reported Performance Table'!B1794="Outdoor Luminaires",
    IF(OR('Reported Performance Table'!D1794="Fuel Pump Canopy Luminaires",'Reported Performance Table'!D1794="Sports Lighting"),
     IF('Reported Performance Table'!F1794="Premium","Premium_Sports_and_Fuel_Pump_CCT", "Sports_and_Fuel_Pump_CCT"),
     IF('Reported Performance Table'!F1794="Premium","Premium_Outdoor_CCT","Outdoor_CCT")),
    IF('Reported Performance Table'!F1794="Premium","Premium_CCT","Reported_CCT"))))</f>
        <v/>
      </c>
      <c r="K1794" t="str">
        <f>IF('Reported Performance Table'!D1794="","",IF(J1794="LUNA_CCT",VLOOKUP('Reported Performance Table'!D1794,'Master List'!$B$45:$E$143,4,FALSE),"Reported_BUG"))</f>
        <v/>
      </c>
      <c r="L1794" t="str">
        <f>IF('Reported Performance Table'!D1794="","",IF(AND('Reported Performance Table'!$E1794="Yes",OR('Reported Performance Table'!$D1794='Master List'!$B$45,'Reported Performance Table'!$D1794='Master List'!$B$46,'Reported Performance Table'!$D1794='Master List'!$B$47,'Reported Performance Table'!$D1794='Master List'!$B$49,'Reported Performance Table'!$D1794='Master List'!$B$51,'Reported Performance Table'!$D1794='Master List'!$B$115,'Reported Performance Table'!$D1794='Master List'!$B$118,'Reported Performance Table'!$D1794='Master List'!$B$142)),"LUNA_Dimming","Dimming_Capability_and_Range"))</f>
        <v/>
      </c>
    </row>
    <row r="1795" spans="1:12" x14ac:dyDescent="0.25">
      <c r="A1795" s="54">
        <v>1802</v>
      </c>
      <c r="B1795" s="55"/>
      <c r="D1795" s="21" t="e">
        <f>VLOOKUP('Reported Performance Table'!C1795,'Master List'!$B$22:$C$41,2,FALSE)</f>
        <v>#N/A</v>
      </c>
      <c r="E1795" t="e">
        <f>VLOOKUP('Reported Performance Table'!D1795,'Master List'!$B$45:$C$143,2,FALSE)</f>
        <v>#N/A</v>
      </c>
      <c r="F1795" t="e">
        <f>VLOOKUP('Reported Performance Table'!C1795,'Master List'!$B$22:$D$42,3,FALSE)</f>
        <v>#N/A</v>
      </c>
      <c r="G1795" s="100" t="e">
        <f>VLOOKUP('Reported Performance Table'!B1795,'Master List'!$B$11:$D$19,3,FALSE)</f>
        <v>#N/A</v>
      </c>
      <c r="H1795" t="e">
        <f t="shared" si="27"/>
        <v>#N/A</v>
      </c>
      <c r="I1795" t="e">
        <f>IF(VLOOKUP('Reported Performance Table'!D1795,'Master List'!$B$45:$D$143,3,FALSE)="","No",VLOOKUP('Reported Performance Table'!D1795,'Master List'!$B$45:$D$143,3,FALSE))</f>
        <v>#N/A</v>
      </c>
      <c r="J1795" s="178" t="str">
        <f>IF('Reported Performance Table'!D1795="","",
  IF('Reported Performance Table'!E1795="Yes",
   IF('Reported Performance Table'!F1795="Premium","Premium_LUNA_CCT","LUNA_CCT"),
   IF('Reported Performance Table'!B1795="Outdoor Luminaires",
    IF(OR('Reported Performance Table'!D1795="Fuel Pump Canopy Luminaires",'Reported Performance Table'!D1795="Sports Lighting"),
     IF('Reported Performance Table'!F1795="Premium","Premium_Sports_and_Fuel_Pump_CCT", "Sports_and_Fuel_Pump_CCT"),
     IF('Reported Performance Table'!F1795="Premium","Premium_Outdoor_CCT","Outdoor_CCT")),
    IF('Reported Performance Table'!F1795="Premium","Premium_CCT","Reported_CCT"))))</f>
        <v/>
      </c>
      <c r="K1795" t="str">
        <f>IF('Reported Performance Table'!D1795="","",IF(J1795="LUNA_CCT",VLOOKUP('Reported Performance Table'!D1795,'Master List'!$B$45:$E$143,4,FALSE),"Reported_BUG"))</f>
        <v/>
      </c>
      <c r="L1795" t="str">
        <f>IF('Reported Performance Table'!D1795="","",IF(AND('Reported Performance Table'!$E1795="Yes",OR('Reported Performance Table'!$D1795='Master List'!$B$45,'Reported Performance Table'!$D1795='Master List'!$B$46,'Reported Performance Table'!$D1795='Master List'!$B$47,'Reported Performance Table'!$D1795='Master List'!$B$49,'Reported Performance Table'!$D1795='Master List'!$B$51,'Reported Performance Table'!$D1795='Master List'!$B$115,'Reported Performance Table'!$D1795='Master List'!$B$118,'Reported Performance Table'!$D1795='Master List'!$B$142)),"LUNA_Dimming","Dimming_Capability_and_Range"))</f>
        <v/>
      </c>
    </row>
    <row r="1796" spans="1:12" x14ac:dyDescent="0.25">
      <c r="A1796" s="54">
        <v>1803</v>
      </c>
      <c r="B1796" s="55"/>
      <c r="D1796" s="21" t="e">
        <f>VLOOKUP('Reported Performance Table'!C1796,'Master List'!$B$22:$C$41,2,FALSE)</f>
        <v>#N/A</v>
      </c>
      <c r="E1796" t="e">
        <f>VLOOKUP('Reported Performance Table'!D1796,'Master List'!$B$45:$C$143,2,FALSE)</f>
        <v>#N/A</v>
      </c>
      <c r="F1796" t="e">
        <f>VLOOKUP('Reported Performance Table'!C1796,'Master List'!$B$22:$D$42,3,FALSE)</f>
        <v>#N/A</v>
      </c>
      <c r="G1796" s="100" t="e">
        <f>VLOOKUP('Reported Performance Table'!B1796,'Master List'!$B$11:$D$19,3,FALSE)</f>
        <v>#N/A</v>
      </c>
      <c r="H1796" t="e">
        <f t="shared" si="27"/>
        <v>#N/A</v>
      </c>
      <c r="I1796" t="e">
        <f>IF(VLOOKUP('Reported Performance Table'!D1796,'Master List'!$B$45:$D$143,3,FALSE)="","No",VLOOKUP('Reported Performance Table'!D1796,'Master List'!$B$45:$D$143,3,FALSE))</f>
        <v>#N/A</v>
      </c>
      <c r="J1796" s="178" t="str">
        <f>IF('Reported Performance Table'!D1796="","",
  IF('Reported Performance Table'!E1796="Yes",
   IF('Reported Performance Table'!F1796="Premium","Premium_LUNA_CCT","LUNA_CCT"),
   IF('Reported Performance Table'!B1796="Outdoor Luminaires",
    IF(OR('Reported Performance Table'!D1796="Fuel Pump Canopy Luminaires",'Reported Performance Table'!D1796="Sports Lighting"),
     IF('Reported Performance Table'!F1796="Premium","Premium_Sports_and_Fuel_Pump_CCT", "Sports_and_Fuel_Pump_CCT"),
     IF('Reported Performance Table'!F1796="Premium","Premium_Outdoor_CCT","Outdoor_CCT")),
    IF('Reported Performance Table'!F1796="Premium","Premium_CCT","Reported_CCT"))))</f>
        <v/>
      </c>
      <c r="K1796" t="str">
        <f>IF('Reported Performance Table'!D1796="","",IF(J1796="LUNA_CCT",VLOOKUP('Reported Performance Table'!D1796,'Master List'!$B$45:$E$143,4,FALSE),"Reported_BUG"))</f>
        <v/>
      </c>
      <c r="L1796" t="str">
        <f>IF('Reported Performance Table'!D1796="","",IF(AND('Reported Performance Table'!$E1796="Yes",OR('Reported Performance Table'!$D1796='Master List'!$B$45,'Reported Performance Table'!$D1796='Master List'!$B$46,'Reported Performance Table'!$D1796='Master List'!$B$47,'Reported Performance Table'!$D1796='Master List'!$B$49,'Reported Performance Table'!$D1796='Master List'!$B$51,'Reported Performance Table'!$D1796='Master List'!$B$115,'Reported Performance Table'!$D1796='Master List'!$B$118,'Reported Performance Table'!$D1796='Master List'!$B$142)),"LUNA_Dimming","Dimming_Capability_and_Range"))</f>
        <v/>
      </c>
    </row>
    <row r="1797" spans="1:12" x14ac:dyDescent="0.25">
      <c r="A1797" s="54">
        <v>1804</v>
      </c>
      <c r="B1797" s="55"/>
      <c r="D1797" s="21" t="e">
        <f>VLOOKUP('Reported Performance Table'!C1797,'Master List'!$B$22:$C$41,2,FALSE)</f>
        <v>#N/A</v>
      </c>
      <c r="E1797" t="e">
        <f>VLOOKUP('Reported Performance Table'!D1797,'Master List'!$B$45:$C$143,2,FALSE)</f>
        <v>#N/A</v>
      </c>
      <c r="F1797" t="e">
        <f>VLOOKUP('Reported Performance Table'!C1797,'Master List'!$B$22:$D$42,3,FALSE)</f>
        <v>#N/A</v>
      </c>
      <c r="G1797" s="100" t="e">
        <f>VLOOKUP('Reported Performance Table'!B1797,'Master List'!$B$11:$D$19,3,FALSE)</f>
        <v>#N/A</v>
      </c>
      <c r="H1797" t="e">
        <f t="shared" si="27"/>
        <v>#N/A</v>
      </c>
      <c r="I1797" t="e">
        <f>IF(VLOOKUP('Reported Performance Table'!D1797,'Master List'!$B$45:$D$143,3,FALSE)="","No",VLOOKUP('Reported Performance Table'!D1797,'Master List'!$B$45:$D$143,3,FALSE))</f>
        <v>#N/A</v>
      </c>
      <c r="J1797" s="178" t="str">
        <f>IF('Reported Performance Table'!D1797="","",
  IF('Reported Performance Table'!E1797="Yes",
   IF('Reported Performance Table'!F1797="Premium","Premium_LUNA_CCT","LUNA_CCT"),
   IF('Reported Performance Table'!B1797="Outdoor Luminaires",
    IF(OR('Reported Performance Table'!D1797="Fuel Pump Canopy Luminaires",'Reported Performance Table'!D1797="Sports Lighting"),
     IF('Reported Performance Table'!F1797="Premium","Premium_Sports_and_Fuel_Pump_CCT", "Sports_and_Fuel_Pump_CCT"),
     IF('Reported Performance Table'!F1797="Premium","Premium_Outdoor_CCT","Outdoor_CCT")),
    IF('Reported Performance Table'!F1797="Premium","Premium_CCT","Reported_CCT"))))</f>
        <v/>
      </c>
      <c r="K1797" t="str">
        <f>IF('Reported Performance Table'!D1797="","",IF(J1797="LUNA_CCT",VLOOKUP('Reported Performance Table'!D1797,'Master List'!$B$45:$E$143,4,FALSE),"Reported_BUG"))</f>
        <v/>
      </c>
      <c r="L1797" t="str">
        <f>IF('Reported Performance Table'!D1797="","",IF(AND('Reported Performance Table'!$E1797="Yes",OR('Reported Performance Table'!$D1797='Master List'!$B$45,'Reported Performance Table'!$D1797='Master List'!$B$46,'Reported Performance Table'!$D1797='Master List'!$B$47,'Reported Performance Table'!$D1797='Master List'!$B$49,'Reported Performance Table'!$D1797='Master List'!$B$51,'Reported Performance Table'!$D1797='Master List'!$B$115,'Reported Performance Table'!$D1797='Master List'!$B$118,'Reported Performance Table'!$D1797='Master List'!$B$142)),"LUNA_Dimming","Dimming_Capability_and_Range"))</f>
        <v/>
      </c>
    </row>
    <row r="1798" spans="1:12" x14ac:dyDescent="0.25">
      <c r="A1798" s="54">
        <v>1805</v>
      </c>
      <c r="B1798" s="55"/>
      <c r="D1798" s="21" t="e">
        <f>VLOOKUP('Reported Performance Table'!C1798,'Master List'!$B$22:$C$41,2,FALSE)</f>
        <v>#N/A</v>
      </c>
      <c r="E1798" t="e">
        <f>VLOOKUP('Reported Performance Table'!D1798,'Master List'!$B$45:$C$143,2,FALSE)</f>
        <v>#N/A</v>
      </c>
      <c r="F1798" t="e">
        <f>VLOOKUP('Reported Performance Table'!C1798,'Master List'!$B$22:$D$42,3,FALSE)</f>
        <v>#N/A</v>
      </c>
      <c r="G1798" s="100" t="e">
        <f>VLOOKUP('Reported Performance Table'!B1798,'Master List'!$B$11:$D$19,3,FALSE)</f>
        <v>#N/A</v>
      </c>
      <c r="H1798" t="e">
        <f t="shared" si="27"/>
        <v>#N/A</v>
      </c>
      <c r="I1798" t="e">
        <f>IF(VLOOKUP('Reported Performance Table'!D1798,'Master List'!$B$45:$D$143,3,FALSE)="","No",VLOOKUP('Reported Performance Table'!D1798,'Master List'!$B$45:$D$143,3,FALSE))</f>
        <v>#N/A</v>
      </c>
      <c r="J1798" s="178" t="str">
        <f>IF('Reported Performance Table'!D1798="","",
  IF('Reported Performance Table'!E1798="Yes",
   IF('Reported Performance Table'!F1798="Premium","Premium_LUNA_CCT","LUNA_CCT"),
   IF('Reported Performance Table'!B1798="Outdoor Luminaires",
    IF(OR('Reported Performance Table'!D1798="Fuel Pump Canopy Luminaires",'Reported Performance Table'!D1798="Sports Lighting"),
     IF('Reported Performance Table'!F1798="Premium","Premium_Sports_and_Fuel_Pump_CCT", "Sports_and_Fuel_Pump_CCT"),
     IF('Reported Performance Table'!F1798="Premium","Premium_Outdoor_CCT","Outdoor_CCT")),
    IF('Reported Performance Table'!F1798="Premium","Premium_CCT","Reported_CCT"))))</f>
        <v/>
      </c>
      <c r="K1798" t="str">
        <f>IF('Reported Performance Table'!D1798="","",IF(J1798="LUNA_CCT",VLOOKUP('Reported Performance Table'!D1798,'Master List'!$B$45:$E$143,4,FALSE),"Reported_BUG"))</f>
        <v/>
      </c>
      <c r="L1798" t="str">
        <f>IF('Reported Performance Table'!D1798="","",IF(AND('Reported Performance Table'!$E1798="Yes",OR('Reported Performance Table'!$D1798='Master List'!$B$45,'Reported Performance Table'!$D1798='Master List'!$B$46,'Reported Performance Table'!$D1798='Master List'!$B$47,'Reported Performance Table'!$D1798='Master List'!$B$49,'Reported Performance Table'!$D1798='Master List'!$B$51,'Reported Performance Table'!$D1798='Master List'!$B$115,'Reported Performance Table'!$D1798='Master List'!$B$118,'Reported Performance Table'!$D1798='Master List'!$B$142)),"LUNA_Dimming","Dimming_Capability_and_Range"))</f>
        <v/>
      </c>
    </row>
    <row r="1799" spans="1:12" x14ac:dyDescent="0.25">
      <c r="A1799" s="54">
        <v>1806</v>
      </c>
      <c r="B1799" s="55"/>
      <c r="D1799" s="21" t="e">
        <f>VLOOKUP('Reported Performance Table'!C1799,'Master List'!$B$22:$C$41,2,FALSE)</f>
        <v>#N/A</v>
      </c>
      <c r="E1799" t="e">
        <f>VLOOKUP('Reported Performance Table'!D1799,'Master List'!$B$45:$C$143,2,FALSE)</f>
        <v>#N/A</v>
      </c>
      <c r="F1799" t="e">
        <f>VLOOKUP('Reported Performance Table'!C1799,'Master List'!$B$22:$D$42,3,FALSE)</f>
        <v>#N/A</v>
      </c>
      <c r="G1799" s="100" t="e">
        <f>VLOOKUP('Reported Performance Table'!B1799,'Master List'!$B$11:$D$19,3,FALSE)</f>
        <v>#N/A</v>
      </c>
      <c r="H1799" t="e">
        <f t="shared" si="27"/>
        <v>#N/A</v>
      </c>
      <c r="I1799" t="e">
        <f>IF(VLOOKUP('Reported Performance Table'!D1799,'Master List'!$B$45:$D$143,3,FALSE)="","No",VLOOKUP('Reported Performance Table'!D1799,'Master List'!$B$45:$D$143,3,FALSE))</f>
        <v>#N/A</v>
      </c>
      <c r="J1799" s="178" t="str">
        <f>IF('Reported Performance Table'!D1799="","",
  IF('Reported Performance Table'!E1799="Yes",
   IF('Reported Performance Table'!F1799="Premium","Premium_LUNA_CCT","LUNA_CCT"),
   IF('Reported Performance Table'!B1799="Outdoor Luminaires",
    IF(OR('Reported Performance Table'!D1799="Fuel Pump Canopy Luminaires",'Reported Performance Table'!D1799="Sports Lighting"),
     IF('Reported Performance Table'!F1799="Premium","Premium_Sports_and_Fuel_Pump_CCT", "Sports_and_Fuel_Pump_CCT"),
     IF('Reported Performance Table'!F1799="Premium","Premium_Outdoor_CCT","Outdoor_CCT")),
    IF('Reported Performance Table'!F1799="Premium","Premium_CCT","Reported_CCT"))))</f>
        <v/>
      </c>
      <c r="K1799" t="str">
        <f>IF('Reported Performance Table'!D1799="","",IF(J1799="LUNA_CCT",VLOOKUP('Reported Performance Table'!D1799,'Master List'!$B$45:$E$143,4,FALSE),"Reported_BUG"))</f>
        <v/>
      </c>
      <c r="L1799" t="str">
        <f>IF('Reported Performance Table'!D1799="","",IF(AND('Reported Performance Table'!$E1799="Yes",OR('Reported Performance Table'!$D1799='Master List'!$B$45,'Reported Performance Table'!$D1799='Master List'!$B$46,'Reported Performance Table'!$D1799='Master List'!$B$47,'Reported Performance Table'!$D1799='Master List'!$B$49,'Reported Performance Table'!$D1799='Master List'!$B$51,'Reported Performance Table'!$D1799='Master List'!$B$115,'Reported Performance Table'!$D1799='Master List'!$B$118,'Reported Performance Table'!$D1799='Master List'!$B$142)),"LUNA_Dimming","Dimming_Capability_and_Range"))</f>
        <v/>
      </c>
    </row>
    <row r="1800" spans="1:12" x14ac:dyDescent="0.25">
      <c r="A1800" s="54">
        <v>1807</v>
      </c>
      <c r="B1800" s="55"/>
      <c r="D1800" s="21" t="e">
        <f>VLOOKUP('Reported Performance Table'!C1800,'Master List'!$B$22:$C$41,2,FALSE)</f>
        <v>#N/A</v>
      </c>
      <c r="E1800" t="e">
        <f>VLOOKUP('Reported Performance Table'!D1800,'Master List'!$B$45:$C$143,2,FALSE)</f>
        <v>#N/A</v>
      </c>
      <c r="F1800" t="e">
        <f>VLOOKUP('Reported Performance Table'!C1800,'Master List'!$B$22:$D$42,3,FALSE)</f>
        <v>#N/A</v>
      </c>
      <c r="G1800" s="100" t="e">
        <f>VLOOKUP('Reported Performance Table'!B1800,'Master List'!$B$11:$D$19,3,FALSE)</f>
        <v>#N/A</v>
      </c>
      <c r="H1800" t="e">
        <f t="shared" si="27"/>
        <v>#N/A</v>
      </c>
      <c r="I1800" t="e">
        <f>IF(VLOOKUP('Reported Performance Table'!D1800,'Master List'!$B$45:$D$143,3,FALSE)="","No",VLOOKUP('Reported Performance Table'!D1800,'Master List'!$B$45:$D$143,3,FALSE))</f>
        <v>#N/A</v>
      </c>
      <c r="J1800" s="178" t="str">
        <f>IF('Reported Performance Table'!D1800="","",
  IF('Reported Performance Table'!E1800="Yes",
   IF('Reported Performance Table'!F1800="Premium","Premium_LUNA_CCT","LUNA_CCT"),
   IF('Reported Performance Table'!B1800="Outdoor Luminaires",
    IF(OR('Reported Performance Table'!D1800="Fuel Pump Canopy Luminaires",'Reported Performance Table'!D1800="Sports Lighting"),
     IF('Reported Performance Table'!F1800="Premium","Premium_Sports_and_Fuel_Pump_CCT", "Sports_and_Fuel_Pump_CCT"),
     IF('Reported Performance Table'!F1800="Premium","Premium_Outdoor_CCT","Outdoor_CCT")),
    IF('Reported Performance Table'!F1800="Premium","Premium_CCT","Reported_CCT"))))</f>
        <v/>
      </c>
      <c r="K1800" t="str">
        <f>IF('Reported Performance Table'!D1800="","",IF(J1800="LUNA_CCT",VLOOKUP('Reported Performance Table'!D1800,'Master List'!$B$45:$E$143,4,FALSE),"Reported_BUG"))</f>
        <v/>
      </c>
      <c r="L1800" t="str">
        <f>IF('Reported Performance Table'!D1800="","",IF(AND('Reported Performance Table'!$E1800="Yes",OR('Reported Performance Table'!$D1800='Master List'!$B$45,'Reported Performance Table'!$D1800='Master List'!$B$46,'Reported Performance Table'!$D1800='Master List'!$B$47,'Reported Performance Table'!$D1800='Master List'!$B$49,'Reported Performance Table'!$D1800='Master List'!$B$51,'Reported Performance Table'!$D1800='Master List'!$B$115,'Reported Performance Table'!$D1800='Master List'!$B$118,'Reported Performance Table'!$D1800='Master List'!$B$142)),"LUNA_Dimming","Dimming_Capability_and_Range"))</f>
        <v/>
      </c>
    </row>
    <row r="1801" spans="1:12" x14ac:dyDescent="0.25">
      <c r="A1801" s="54">
        <v>1808</v>
      </c>
      <c r="B1801" s="55"/>
      <c r="D1801" s="21" t="e">
        <f>VLOOKUP('Reported Performance Table'!C1801,'Master List'!$B$22:$C$41,2,FALSE)</f>
        <v>#N/A</v>
      </c>
      <c r="E1801" t="e">
        <f>VLOOKUP('Reported Performance Table'!D1801,'Master List'!$B$45:$C$143,2,FALSE)</f>
        <v>#N/A</v>
      </c>
      <c r="F1801" t="e">
        <f>VLOOKUP('Reported Performance Table'!C1801,'Master List'!$B$22:$D$42,3,FALSE)</f>
        <v>#N/A</v>
      </c>
      <c r="G1801" s="100" t="e">
        <f>VLOOKUP('Reported Performance Table'!B1801,'Master List'!$B$11:$D$19,3,FALSE)</f>
        <v>#N/A</v>
      </c>
      <c r="H1801" t="e">
        <f t="shared" si="27"/>
        <v>#N/A</v>
      </c>
      <c r="I1801" t="e">
        <f>IF(VLOOKUP('Reported Performance Table'!D1801,'Master List'!$B$45:$D$143,3,FALSE)="","No",VLOOKUP('Reported Performance Table'!D1801,'Master List'!$B$45:$D$143,3,FALSE))</f>
        <v>#N/A</v>
      </c>
      <c r="J1801" s="178" t="str">
        <f>IF('Reported Performance Table'!D1801="","",
  IF('Reported Performance Table'!E1801="Yes",
   IF('Reported Performance Table'!F1801="Premium","Premium_LUNA_CCT","LUNA_CCT"),
   IF('Reported Performance Table'!B1801="Outdoor Luminaires",
    IF(OR('Reported Performance Table'!D1801="Fuel Pump Canopy Luminaires",'Reported Performance Table'!D1801="Sports Lighting"),
     IF('Reported Performance Table'!F1801="Premium","Premium_Sports_and_Fuel_Pump_CCT", "Sports_and_Fuel_Pump_CCT"),
     IF('Reported Performance Table'!F1801="Premium","Premium_Outdoor_CCT","Outdoor_CCT")),
    IF('Reported Performance Table'!F1801="Premium","Premium_CCT","Reported_CCT"))))</f>
        <v/>
      </c>
      <c r="K1801" t="str">
        <f>IF('Reported Performance Table'!D1801="","",IF(J1801="LUNA_CCT",VLOOKUP('Reported Performance Table'!D1801,'Master List'!$B$45:$E$143,4,FALSE),"Reported_BUG"))</f>
        <v/>
      </c>
      <c r="L1801" t="str">
        <f>IF('Reported Performance Table'!D1801="","",IF(AND('Reported Performance Table'!$E1801="Yes",OR('Reported Performance Table'!$D1801='Master List'!$B$45,'Reported Performance Table'!$D1801='Master List'!$B$46,'Reported Performance Table'!$D1801='Master List'!$B$47,'Reported Performance Table'!$D1801='Master List'!$B$49,'Reported Performance Table'!$D1801='Master List'!$B$51,'Reported Performance Table'!$D1801='Master List'!$B$115,'Reported Performance Table'!$D1801='Master List'!$B$118,'Reported Performance Table'!$D1801='Master List'!$B$142)),"LUNA_Dimming","Dimming_Capability_and_Range"))</f>
        <v/>
      </c>
    </row>
    <row r="1802" spans="1:12" x14ac:dyDescent="0.25">
      <c r="A1802" s="54">
        <v>1809</v>
      </c>
      <c r="B1802" s="55"/>
      <c r="D1802" s="21" t="e">
        <f>VLOOKUP('Reported Performance Table'!C1802,'Master List'!$B$22:$C$41,2,FALSE)</f>
        <v>#N/A</v>
      </c>
      <c r="E1802" t="e">
        <f>VLOOKUP('Reported Performance Table'!D1802,'Master List'!$B$45:$C$143,2,FALSE)</f>
        <v>#N/A</v>
      </c>
      <c r="F1802" t="e">
        <f>VLOOKUP('Reported Performance Table'!C1802,'Master List'!$B$22:$D$42,3,FALSE)</f>
        <v>#N/A</v>
      </c>
      <c r="G1802" s="100" t="e">
        <f>VLOOKUP('Reported Performance Table'!B1802,'Master List'!$B$11:$D$19,3,FALSE)</f>
        <v>#N/A</v>
      </c>
      <c r="H1802" t="e">
        <f t="shared" si="27"/>
        <v>#N/A</v>
      </c>
      <c r="I1802" t="e">
        <f>IF(VLOOKUP('Reported Performance Table'!D1802,'Master List'!$B$45:$D$143,3,FALSE)="","No",VLOOKUP('Reported Performance Table'!D1802,'Master List'!$B$45:$D$143,3,FALSE))</f>
        <v>#N/A</v>
      </c>
      <c r="J1802" s="178" t="str">
        <f>IF('Reported Performance Table'!D1802="","",
  IF('Reported Performance Table'!E1802="Yes",
   IF('Reported Performance Table'!F1802="Premium","Premium_LUNA_CCT","LUNA_CCT"),
   IF('Reported Performance Table'!B1802="Outdoor Luminaires",
    IF(OR('Reported Performance Table'!D1802="Fuel Pump Canopy Luminaires",'Reported Performance Table'!D1802="Sports Lighting"),
     IF('Reported Performance Table'!F1802="Premium","Premium_Sports_and_Fuel_Pump_CCT", "Sports_and_Fuel_Pump_CCT"),
     IF('Reported Performance Table'!F1802="Premium","Premium_Outdoor_CCT","Outdoor_CCT")),
    IF('Reported Performance Table'!F1802="Premium","Premium_CCT","Reported_CCT"))))</f>
        <v/>
      </c>
      <c r="K1802" t="str">
        <f>IF('Reported Performance Table'!D1802="","",IF(J1802="LUNA_CCT",VLOOKUP('Reported Performance Table'!D1802,'Master List'!$B$45:$E$143,4,FALSE),"Reported_BUG"))</f>
        <v/>
      </c>
      <c r="L1802" t="str">
        <f>IF('Reported Performance Table'!D1802="","",IF(AND('Reported Performance Table'!$E1802="Yes",OR('Reported Performance Table'!$D1802='Master List'!$B$45,'Reported Performance Table'!$D1802='Master List'!$B$46,'Reported Performance Table'!$D1802='Master List'!$B$47,'Reported Performance Table'!$D1802='Master List'!$B$49,'Reported Performance Table'!$D1802='Master List'!$B$51,'Reported Performance Table'!$D1802='Master List'!$B$115,'Reported Performance Table'!$D1802='Master List'!$B$118,'Reported Performance Table'!$D1802='Master List'!$B$142)),"LUNA_Dimming","Dimming_Capability_and_Range"))</f>
        <v/>
      </c>
    </row>
    <row r="1803" spans="1:12" x14ac:dyDescent="0.25">
      <c r="A1803" s="54">
        <v>1810</v>
      </c>
      <c r="B1803" s="55"/>
      <c r="D1803" s="21" t="e">
        <f>VLOOKUP('Reported Performance Table'!C1803,'Master List'!$B$22:$C$41,2,FALSE)</f>
        <v>#N/A</v>
      </c>
      <c r="E1803" t="e">
        <f>VLOOKUP('Reported Performance Table'!D1803,'Master List'!$B$45:$C$143,2,FALSE)</f>
        <v>#N/A</v>
      </c>
      <c r="F1803" t="e">
        <f>VLOOKUP('Reported Performance Table'!C1803,'Master List'!$B$22:$D$42,3,FALSE)</f>
        <v>#N/A</v>
      </c>
      <c r="G1803" s="100" t="e">
        <f>VLOOKUP('Reported Performance Table'!B1803,'Master List'!$B$11:$D$19,3,FALSE)</f>
        <v>#N/A</v>
      </c>
      <c r="H1803" t="e">
        <f t="shared" ref="H1803:H1866" si="28">CONCATENATE(F1803,G1803)</f>
        <v>#N/A</v>
      </c>
      <c r="I1803" t="e">
        <f>IF(VLOOKUP('Reported Performance Table'!D1803,'Master List'!$B$45:$D$143,3,FALSE)="","No",VLOOKUP('Reported Performance Table'!D1803,'Master List'!$B$45:$D$143,3,FALSE))</f>
        <v>#N/A</v>
      </c>
      <c r="J1803" s="178" t="str">
        <f>IF('Reported Performance Table'!D1803="","",
  IF('Reported Performance Table'!E1803="Yes",
   IF('Reported Performance Table'!F1803="Premium","Premium_LUNA_CCT","LUNA_CCT"),
   IF('Reported Performance Table'!B1803="Outdoor Luminaires",
    IF(OR('Reported Performance Table'!D1803="Fuel Pump Canopy Luminaires",'Reported Performance Table'!D1803="Sports Lighting"),
     IF('Reported Performance Table'!F1803="Premium","Premium_Sports_and_Fuel_Pump_CCT", "Sports_and_Fuel_Pump_CCT"),
     IF('Reported Performance Table'!F1803="Premium","Premium_Outdoor_CCT","Outdoor_CCT")),
    IF('Reported Performance Table'!F1803="Premium","Premium_CCT","Reported_CCT"))))</f>
        <v/>
      </c>
      <c r="K1803" t="str">
        <f>IF('Reported Performance Table'!D1803="","",IF(J1803="LUNA_CCT",VLOOKUP('Reported Performance Table'!D1803,'Master List'!$B$45:$E$143,4,FALSE),"Reported_BUG"))</f>
        <v/>
      </c>
      <c r="L1803" t="str">
        <f>IF('Reported Performance Table'!D1803="","",IF(AND('Reported Performance Table'!$E1803="Yes",OR('Reported Performance Table'!$D1803='Master List'!$B$45,'Reported Performance Table'!$D1803='Master List'!$B$46,'Reported Performance Table'!$D1803='Master List'!$B$47,'Reported Performance Table'!$D1803='Master List'!$B$49,'Reported Performance Table'!$D1803='Master List'!$B$51,'Reported Performance Table'!$D1803='Master List'!$B$115,'Reported Performance Table'!$D1803='Master List'!$B$118,'Reported Performance Table'!$D1803='Master List'!$B$142)),"LUNA_Dimming","Dimming_Capability_and_Range"))</f>
        <v/>
      </c>
    </row>
    <row r="1804" spans="1:12" x14ac:dyDescent="0.25">
      <c r="A1804" s="54">
        <v>1811</v>
      </c>
      <c r="B1804" s="55"/>
      <c r="D1804" s="21" t="e">
        <f>VLOOKUP('Reported Performance Table'!C1804,'Master List'!$B$22:$C$41,2,FALSE)</f>
        <v>#N/A</v>
      </c>
      <c r="E1804" t="e">
        <f>VLOOKUP('Reported Performance Table'!D1804,'Master List'!$B$45:$C$143,2,FALSE)</f>
        <v>#N/A</v>
      </c>
      <c r="F1804" t="e">
        <f>VLOOKUP('Reported Performance Table'!C1804,'Master List'!$B$22:$D$42,3,FALSE)</f>
        <v>#N/A</v>
      </c>
      <c r="G1804" s="100" t="e">
        <f>VLOOKUP('Reported Performance Table'!B1804,'Master List'!$B$11:$D$19,3,FALSE)</f>
        <v>#N/A</v>
      </c>
      <c r="H1804" t="e">
        <f t="shared" si="28"/>
        <v>#N/A</v>
      </c>
      <c r="I1804" t="e">
        <f>IF(VLOOKUP('Reported Performance Table'!D1804,'Master List'!$B$45:$D$143,3,FALSE)="","No",VLOOKUP('Reported Performance Table'!D1804,'Master List'!$B$45:$D$143,3,FALSE))</f>
        <v>#N/A</v>
      </c>
      <c r="J1804" s="178" t="str">
        <f>IF('Reported Performance Table'!D1804="","",
  IF('Reported Performance Table'!E1804="Yes",
   IF('Reported Performance Table'!F1804="Premium","Premium_LUNA_CCT","LUNA_CCT"),
   IF('Reported Performance Table'!B1804="Outdoor Luminaires",
    IF(OR('Reported Performance Table'!D1804="Fuel Pump Canopy Luminaires",'Reported Performance Table'!D1804="Sports Lighting"),
     IF('Reported Performance Table'!F1804="Premium","Premium_Sports_and_Fuel_Pump_CCT", "Sports_and_Fuel_Pump_CCT"),
     IF('Reported Performance Table'!F1804="Premium","Premium_Outdoor_CCT","Outdoor_CCT")),
    IF('Reported Performance Table'!F1804="Premium","Premium_CCT","Reported_CCT"))))</f>
        <v/>
      </c>
      <c r="K1804" t="str">
        <f>IF('Reported Performance Table'!D1804="","",IF(J1804="LUNA_CCT",VLOOKUP('Reported Performance Table'!D1804,'Master List'!$B$45:$E$143,4,FALSE),"Reported_BUG"))</f>
        <v/>
      </c>
      <c r="L1804" t="str">
        <f>IF('Reported Performance Table'!D1804="","",IF(AND('Reported Performance Table'!$E1804="Yes",OR('Reported Performance Table'!$D1804='Master List'!$B$45,'Reported Performance Table'!$D1804='Master List'!$B$46,'Reported Performance Table'!$D1804='Master List'!$B$47,'Reported Performance Table'!$D1804='Master List'!$B$49,'Reported Performance Table'!$D1804='Master List'!$B$51,'Reported Performance Table'!$D1804='Master List'!$B$115,'Reported Performance Table'!$D1804='Master List'!$B$118,'Reported Performance Table'!$D1804='Master List'!$B$142)),"LUNA_Dimming","Dimming_Capability_and_Range"))</f>
        <v/>
      </c>
    </row>
    <row r="1805" spans="1:12" x14ac:dyDescent="0.25">
      <c r="A1805" s="54">
        <v>1812</v>
      </c>
      <c r="B1805" s="55"/>
      <c r="D1805" s="21" t="e">
        <f>VLOOKUP('Reported Performance Table'!C1805,'Master List'!$B$22:$C$41,2,FALSE)</f>
        <v>#N/A</v>
      </c>
      <c r="E1805" t="e">
        <f>VLOOKUP('Reported Performance Table'!D1805,'Master List'!$B$45:$C$143,2,FALSE)</f>
        <v>#N/A</v>
      </c>
      <c r="F1805" t="e">
        <f>VLOOKUP('Reported Performance Table'!C1805,'Master List'!$B$22:$D$42,3,FALSE)</f>
        <v>#N/A</v>
      </c>
      <c r="G1805" s="100" t="e">
        <f>VLOOKUP('Reported Performance Table'!B1805,'Master List'!$B$11:$D$19,3,FALSE)</f>
        <v>#N/A</v>
      </c>
      <c r="H1805" t="e">
        <f t="shared" si="28"/>
        <v>#N/A</v>
      </c>
      <c r="I1805" t="e">
        <f>IF(VLOOKUP('Reported Performance Table'!D1805,'Master List'!$B$45:$D$143,3,FALSE)="","No",VLOOKUP('Reported Performance Table'!D1805,'Master List'!$B$45:$D$143,3,FALSE))</f>
        <v>#N/A</v>
      </c>
      <c r="J1805" s="178" t="str">
        <f>IF('Reported Performance Table'!D1805="","",
  IF('Reported Performance Table'!E1805="Yes",
   IF('Reported Performance Table'!F1805="Premium","Premium_LUNA_CCT","LUNA_CCT"),
   IF('Reported Performance Table'!B1805="Outdoor Luminaires",
    IF(OR('Reported Performance Table'!D1805="Fuel Pump Canopy Luminaires",'Reported Performance Table'!D1805="Sports Lighting"),
     IF('Reported Performance Table'!F1805="Premium","Premium_Sports_and_Fuel_Pump_CCT", "Sports_and_Fuel_Pump_CCT"),
     IF('Reported Performance Table'!F1805="Premium","Premium_Outdoor_CCT","Outdoor_CCT")),
    IF('Reported Performance Table'!F1805="Premium","Premium_CCT","Reported_CCT"))))</f>
        <v/>
      </c>
      <c r="K1805" t="str">
        <f>IF('Reported Performance Table'!D1805="","",IF(J1805="LUNA_CCT",VLOOKUP('Reported Performance Table'!D1805,'Master List'!$B$45:$E$143,4,FALSE),"Reported_BUG"))</f>
        <v/>
      </c>
      <c r="L1805" t="str">
        <f>IF('Reported Performance Table'!D1805="","",IF(AND('Reported Performance Table'!$E1805="Yes",OR('Reported Performance Table'!$D1805='Master List'!$B$45,'Reported Performance Table'!$D1805='Master List'!$B$46,'Reported Performance Table'!$D1805='Master List'!$B$47,'Reported Performance Table'!$D1805='Master List'!$B$49,'Reported Performance Table'!$D1805='Master List'!$B$51,'Reported Performance Table'!$D1805='Master List'!$B$115,'Reported Performance Table'!$D1805='Master List'!$B$118,'Reported Performance Table'!$D1805='Master List'!$B$142)),"LUNA_Dimming","Dimming_Capability_and_Range"))</f>
        <v/>
      </c>
    </row>
    <row r="1806" spans="1:12" x14ac:dyDescent="0.25">
      <c r="A1806" s="54">
        <v>1813</v>
      </c>
      <c r="B1806" s="55"/>
      <c r="D1806" s="21" t="e">
        <f>VLOOKUP('Reported Performance Table'!C1806,'Master List'!$B$22:$C$41,2,FALSE)</f>
        <v>#N/A</v>
      </c>
      <c r="E1806" t="e">
        <f>VLOOKUP('Reported Performance Table'!D1806,'Master List'!$B$45:$C$143,2,FALSE)</f>
        <v>#N/A</v>
      </c>
      <c r="F1806" t="e">
        <f>VLOOKUP('Reported Performance Table'!C1806,'Master List'!$B$22:$D$42,3,FALSE)</f>
        <v>#N/A</v>
      </c>
      <c r="G1806" s="100" t="e">
        <f>VLOOKUP('Reported Performance Table'!B1806,'Master List'!$B$11:$D$19,3,FALSE)</f>
        <v>#N/A</v>
      </c>
      <c r="H1806" t="e">
        <f t="shared" si="28"/>
        <v>#N/A</v>
      </c>
      <c r="I1806" t="e">
        <f>IF(VLOOKUP('Reported Performance Table'!D1806,'Master List'!$B$45:$D$143,3,FALSE)="","No",VLOOKUP('Reported Performance Table'!D1806,'Master List'!$B$45:$D$143,3,FALSE))</f>
        <v>#N/A</v>
      </c>
      <c r="J1806" s="178" t="str">
        <f>IF('Reported Performance Table'!D1806="","",
  IF('Reported Performance Table'!E1806="Yes",
   IF('Reported Performance Table'!F1806="Premium","Premium_LUNA_CCT","LUNA_CCT"),
   IF('Reported Performance Table'!B1806="Outdoor Luminaires",
    IF(OR('Reported Performance Table'!D1806="Fuel Pump Canopy Luminaires",'Reported Performance Table'!D1806="Sports Lighting"),
     IF('Reported Performance Table'!F1806="Premium","Premium_Sports_and_Fuel_Pump_CCT", "Sports_and_Fuel_Pump_CCT"),
     IF('Reported Performance Table'!F1806="Premium","Premium_Outdoor_CCT","Outdoor_CCT")),
    IF('Reported Performance Table'!F1806="Premium","Premium_CCT","Reported_CCT"))))</f>
        <v/>
      </c>
      <c r="K1806" t="str">
        <f>IF('Reported Performance Table'!D1806="","",IF(J1806="LUNA_CCT",VLOOKUP('Reported Performance Table'!D1806,'Master List'!$B$45:$E$143,4,FALSE),"Reported_BUG"))</f>
        <v/>
      </c>
      <c r="L1806" t="str">
        <f>IF('Reported Performance Table'!D1806="","",IF(AND('Reported Performance Table'!$E1806="Yes",OR('Reported Performance Table'!$D1806='Master List'!$B$45,'Reported Performance Table'!$D1806='Master List'!$B$46,'Reported Performance Table'!$D1806='Master List'!$B$47,'Reported Performance Table'!$D1806='Master List'!$B$49,'Reported Performance Table'!$D1806='Master List'!$B$51,'Reported Performance Table'!$D1806='Master List'!$B$115,'Reported Performance Table'!$D1806='Master List'!$B$118,'Reported Performance Table'!$D1806='Master List'!$B$142)),"LUNA_Dimming","Dimming_Capability_and_Range"))</f>
        <v/>
      </c>
    </row>
    <row r="1807" spans="1:12" x14ac:dyDescent="0.25">
      <c r="A1807" s="54">
        <v>1814</v>
      </c>
      <c r="B1807" s="55"/>
      <c r="D1807" s="21" t="e">
        <f>VLOOKUP('Reported Performance Table'!C1807,'Master List'!$B$22:$C$41,2,FALSE)</f>
        <v>#N/A</v>
      </c>
      <c r="E1807" t="e">
        <f>VLOOKUP('Reported Performance Table'!D1807,'Master List'!$B$45:$C$143,2,FALSE)</f>
        <v>#N/A</v>
      </c>
      <c r="F1807" t="e">
        <f>VLOOKUP('Reported Performance Table'!C1807,'Master List'!$B$22:$D$42,3,FALSE)</f>
        <v>#N/A</v>
      </c>
      <c r="G1807" s="100" t="e">
        <f>VLOOKUP('Reported Performance Table'!B1807,'Master List'!$B$11:$D$19,3,FALSE)</f>
        <v>#N/A</v>
      </c>
      <c r="H1807" t="e">
        <f t="shared" si="28"/>
        <v>#N/A</v>
      </c>
      <c r="I1807" t="e">
        <f>IF(VLOOKUP('Reported Performance Table'!D1807,'Master List'!$B$45:$D$143,3,FALSE)="","No",VLOOKUP('Reported Performance Table'!D1807,'Master List'!$B$45:$D$143,3,FALSE))</f>
        <v>#N/A</v>
      </c>
      <c r="J1807" s="178" t="str">
        <f>IF('Reported Performance Table'!D1807="","",
  IF('Reported Performance Table'!E1807="Yes",
   IF('Reported Performance Table'!F1807="Premium","Premium_LUNA_CCT","LUNA_CCT"),
   IF('Reported Performance Table'!B1807="Outdoor Luminaires",
    IF(OR('Reported Performance Table'!D1807="Fuel Pump Canopy Luminaires",'Reported Performance Table'!D1807="Sports Lighting"),
     IF('Reported Performance Table'!F1807="Premium","Premium_Sports_and_Fuel_Pump_CCT", "Sports_and_Fuel_Pump_CCT"),
     IF('Reported Performance Table'!F1807="Premium","Premium_Outdoor_CCT","Outdoor_CCT")),
    IF('Reported Performance Table'!F1807="Premium","Premium_CCT","Reported_CCT"))))</f>
        <v/>
      </c>
      <c r="K1807" t="str">
        <f>IF('Reported Performance Table'!D1807="","",IF(J1807="LUNA_CCT",VLOOKUP('Reported Performance Table'!D1807,'Master List'!$B$45:$E$143,4,FALSE),"Reported_BUG"))</f>
        <v/>
      </c>
      <c r="L1807" t="str">
        <f>IF('Reported Performance Table'!D1807="","",IF(AND('Reported Performance Table'!$E1807="Yes",OR('Reported Performance Table'!$D1807='Master List'!$B$45,'Reported Performance Table'!$D1807='Master List'!$B$46,'Reported Performance Table'!$D1807='Master List'!$B$47,'Reported Performance Table'!$D1807='Master List'!$B$49,'Reported Performance Table'!$D1807='Master List'!$B$51,'Reported Performance Table'!$D1807='Master List'!$B$115,'Reported Performance Table'!$D1807='Master List'!$B$118,'Reported Performance Table'!$D1807='Master List'!$B$142)),"LUNA_Dimming","Dimming_Capability_and_Range"))</f>
        <v/>
      </c>
    </row>
    <row r="1808" spans="1:12" x14ac:dyDescent="0.25">
      <c r="A1808" s="54">
        <v>1815</v>
      </c>
      <c r="B1808" s="55"/>
      <c r="D1808" s="21" t="e">
        <f>VLOOKUP('Reported Performance Table'!C1808,'Master List'!$B$22:$C$41,2,FALSE)</f>
        <v>#N/A</v>
      </c>
      <c r="E1808" t="e">
        <f>VLOOKUP('Reported Performance Table'!D1808,'Master List'!$B$45:$C$143,2,FALSE)</f>
        <v>#N/A</v>
      </c>
      <c r="F1808" t="e">
        <f>VLOOKUP('Reported Performance Table'!C1808,'Master List'!$B$22:$D$42,3,FALSE)</f>
        <v>#N/A</v>
      </c>
      <c r="G1808" s="100" t="e">
        <f>VLOOKUP('Reported Performance Table'!B1808,'Master List'!$B$11:$D$19,3,FALSE)</f>
        <v>#N/A</v>
      </c>
      <c r="H1808" t="e">
        <f t="shared" si="28"/>
        <v>#N/A</v>
      </c>
      <c r="I1808" t="e">
        <f>IF(VLOOKUP('Reported Performance Table'!D1808,'Master List'!$B$45:$D$143,3,FALSE)="","No",VLOOKUP('Reported Performance Table'!D1808,'Master List'!$B$45:$D$143,3,FALSE))</f>
        <v>#N/A</v>
      </c>
      <c r="J1808" s="178" t="str">
        <f>IF('Reported Performance Table'!D1808="","",
  IF('Reported Performance Table'!E1808="Yes",
   IF('Reported Performance Table'!F1808="Premium","Premium_LUNA_CCT","LUNA_CCT"),
   IF('Reported Performance Table'!B1808="Outdoor Luminaires",
    IF(OR('Reported Performance Table'!D1808="Fuel Pump Canopy Luminaires",'Reported Performance Table'!D1808="Sports Lighting"),
     IF('Reported Performance Table'!F1808="Premium","Premium_Sports_and_Fuel_Pump_CCT", "Sports_and_Fuel_Pump_CCT"),
     IF('Reported Performance Table'!F1808="Premium","Premium_Outdoor_CCT","Outdoor_CCT")),
    IF('Reported Performance Table'!F1808="Premium","Premium_CCT","Reported_CCT"))))</f>
        <v/>
      </c>
      <c r="K1808" t="str">
        <f>IF('Reported Performance Table'!D1808="","",IF(J1808="LUNA_CCT",VLOOKUP('Reported Performance Table'!D1808,'Master List'!$B$45:$E$143,4,FALSE),"Reported_BUG"))</f>
        <v/>
      </c>
      <c r="L1808" t="str">
        <f>IF('Reported Performance Table'!D1808="","",IF(AND('Reported Performance Table'!$E1808="Yes",OR('Reported Performance Table'!$D1808='Master List'!$B$45,'Reported Performance Table'!$D1808='Master List'!$B$46,'Reported Performance Table'!$D1808='Master List'!$B$47,'Reported Performance Table'!$D1808='Master List'!$B$49,'Reported Performance Table'!$D1808='Master List'!$B$51,'Reported Performance Table'!$D1808='Master List'!$B$115,'Reported Performance Table'!$D1808='Master List'!$B$118,'Reported Performance Table'!$D1808='Master List'!$B$142)),"LUNA_Dimming","Dimming_Capability_and_Range"))</f>
        <v/>
      </c>
    </row>
    <row r="1809" spans="1:12" x14ac:dyDescent="0.25">
      <c r="A1809" s="54">
        <v>1816</v>
      </c>
      <c r="B1809" s="55"/>
      <c r="D1809" s="21" t="e">
        <f>VLOOKUP('Reported Performance Table'!C1809,'Master List'!$B$22:$C$41,2,FALSE)</f>
        <v>#N/A</v>
      </c>
      <c r="E1809" t="e">
        <f>VLOOKUP('Reported Performance Table'!D1809,'Master List'!$B$45:$C$143,2,FALSE)</f>
        <v>#N/A</v>
      </c>
      <c r="F1809" t="e">
        <f>VLOOKUP('Reported Performance Table'!C1809,'Master List'!$B$22:$D$42,3,FALSE)</f>
        <v>#N/A</v>
      </c>
      <c r="G1809" s="100" t="e">
        <f>VLOOKUP('Reported Performance Table'!B1809,'Master List'!$B$11:$D$19,3,FALSE)</f>
        <v>#N/A</v>
      </c>
      <c r="H1809" t="e">
        <f t="shared" si="28"/>
        <v>#N/A</v>
      </c>
      <c r="I1809" t="e">
        <f>IF(VLOOKUP('Reported Performance Table'!D1809,'Master List'!$B$45:$D$143,3,FALSE)="","No",VLOOKUP('Reported Performance Table'!D1809,'Master List'!$B$45:$D$143,3,FALSE))</f>
        <v>#N/A</v>
      </c>
      <c r="J1809" s="178" t="str">
        <f>IF('Reported Performance Table'!D1809="","",
  IF('Reported Performance Table'!E1809="Yes",
   IF('Reported Performance Table'!F1809="Premium","Premium_LUNA_CCT","LUNA_CCT"),
   IF('Reported Performance Table'!B1809="Outdoor Luminaires",
    IF(OR('Reported Performance Table'!D1809="Fuel Pump Canopy Luminaires",'Reported Performance Table'!D1809="Sports Lighting"),
     IF('Reported Performance Table'!F1809="Premium","Premium_Sports_and_Fuel_Pump_CCT", "Sports_and_Fuel_Pump_CCT"),
     IF('Reported Performance Table'!F1809="Premium","Premium_Outdoor_CCT","Outdoor_CCT")),
    IF('Reported Performance Table'!F1809="Premium","Premium_CCT","Reported_CCT"))))</f>
        <v/>
      </c>
      <c r="K1809" t="str">
        <f>IF('Reported Performance Table'!D1809="","",IF(J1809="LUNA_CCT",VLOOKUP('Reported Performance Table'!D1809,'Master List'!$B$45:$E$143,4,FALSE),"Reported_BUG"))</f>
        <v/>
      </c>
      <c r="L1809" t="str">
        <f>IF('Reported Performance Table'!D1809="","",IF(AND('Reported Performance Table'!$E1809="Yes",OR('Reported Performance Table'!$D1809='Master List'!$B$45,'Reported Performance Table'!$D1809='Master List'!$B$46,'Reported Performance Table'!$D1809='Master List'!$B$47,'Reported Performance Table'!$D1809='Master List'!$B$49,'Reported Performance Table'!$D1809='Master List'!$B$51,'Reported Performance Table'!$D1809='Master List'!$B$115,'Reported Performance Table'!$D1809='Master List'!$B$118,'Reported Performance Table'!$D1809='Master List'!$B$142)),"LUNA_Dimming","Dimming_Capability_and_Range"))</f>
        <v/>
      </c>
    </row>
    <row r="1810" spans="1:12" x14ac:dyDescent="0.25">
      <c r="A1810" s="54">
        <v>1817</v>
      </c>
      <c r="B1810" s="55"/>
      <c r="D1810" s="21" t="e">
        <f>VLOOKUP('Reported Performance Table'!C1810,'Master List'!$B$22:$C$41,2,FALSE)</f>
        <v>#N/A</v>
      </c>
      <c r="E1810" t="e">
        <f>VLOOKUP('Reported Performance Table'!D1810,'Master List'!$B$45:$C$143,2,FALSE)</f>
        <v>#N/A</v>
      </c>
      <c r="F1810" t="e">
        <f>VLOOKUP('Reported Performance Table'!C1810,'Master List'!$B$22:$D$42,3,FALSE)</f>
        <v>#N/A</v>
      </c>
      <c r="G1810" s="100" t="e">
        <f>VLOOKUP('Reported Performance Table'!B1810,'Master List'!$B$11:$D$19,3,FALSE)</f>
        <v>#N/A</v>
      </c>
      <c r="H1810" t="e">
        <f t="shared" si="28"/>
        <v>#N/A</v>
      </c>
      <c r="I1810" t="e">
        <f>IF(VLOOKUP('Reported Performance Table'!D1810,'Master List'!$B$45:$D$143,3,FALSE)="","No",VLOOKUP('Reported Performance Table'!D1810,'Master List'!$B$45:$D$143,3,FALSE))</f>
        <v>#N/A</v>
      </c>
      <c r="J1810" s="178" t="str">
        <f>IF('Reported Performance Table'!D1810="","",
  IF('Reported Performance Table'!E1810="Yes",
   IF('Reported Performance Table'!F1810="Premium","Premium_LUNA_CCT","LUNA_CCT"),
   IF('Reported Performance Table'!B1810="Outdoor Luminaires",
    IF(OR('Reported Performance Table'!D1810="Fuel Pump Canopy Luminaires",'Reported Performance Table'!D1810="Sports Lighting"),
     IF('Reported Performance Table'!F1810="Premium","Premium_Sports_and_Fuel_Pump_CCT", "Sports_and_Fuel_Pump_CCT"),
     IF('Reported Performance Table'!F1810="Premium","Premium_Outdoor_CCT","Outdoor_CCT")),
    IF('Reported Performance Table'!F1810="Premium","Premium_CCT","Reported_CCT"))))</f>
        <v/>
      </c>
      <c r="K1810" t="str">
        <f>IF('Reported Performance Table'!D1810="","",IF(J1810="LUNA_CCT",VLOOKUP('Reported Performance Table'!D1810,'Master List'!$B$45:$E$143,4,FALSE),"Reported_BUG"))</f>
        <v/>
      </c>
      <c r="L1810" t="str">
        <f>IF('Reported Performance Table'!D1810="","",IF(AND('Reported Performance Table'!$E1810="Yes",OR('Reported Performance Table'!$D1810='Master List'!$B$45,'Reported Performance Table'!$D1810='Master List'!$B$46,'Reported Performance Table'!$D1810='Master List'!$B$47,'Reported Performance Table'!$D1810='Master List'!$B$49,'Reported Performance Table'!$D1810='Master List'!$B$51,'Reported Performance Table'!$D1810='Master List'!$B$115,'Reported Performance Table'!$D1810='Master List'!$B$118,'Reported Performance Table'!$D1810='Master List'!$B$142)),"LUNA_Dimming","Dimming_Capability_and_Range"))</f>
        <v/>
      </c>
    </row>
    <row r="1811" spans="1:12" x14ac:dyDescent="0.25">
      <c r="A1811" s="54">
        <v>1818</v>
      </c>
      <c r="B1811" s="55"/>
      <c r="D1811" s="21" t="e">
        <f>VLOOKUP('Reported Performance Table'!C1811,'Master List'!$B$22:$C$41,2,FALSE)</f>
        <v>#N/A</v>
      </c>
      <c r="E1811" t="e">
        <f>VLOOKUP('Reported Performance Table'!D1811,'Master List'!$B$45:$C$143,2,FALSE)</f>
        <v>#N/A</v>
      </c>
      <c r="F1811" t="e">
        <f>VLOOKUP('Reported Performance Table'!C1811,'Master List'!$B$22:$D$42,3,FALSE)</f>
        <v>#N/A</v>
      </c>
      <c r="G1811" s="100" t="e">
        <f>VLOOKUP('Reported Performance Table'!B1811,'Master List'!$B$11:$D$19,3,FALSE)</f>
        <v>#N/A</v>
      </c>
      <c r="H1811" t="e">
        <f t="shared" si="28"/>
        <v>#N/A</v>
      </c>
      <c r="I1811" t="e">
        <f>IF(VLOOKUP('Reported Performance Table'!D1811,'Master List'!$B$45:$D$143,3,FALSE)="","No",VLOOKUP('Reported Performance Table'!D1811,'Master List'!$B$45:$D$143,3,FALSE))</f>
        <v>#N/A</v>
      </c>
      <c r="J1811" s="178" t="str">
        <f>IF('Reported Performance Table'!D1811="","",
  IF('Reported Performance Table'!E1811="Yes",
   IF('Reported Performance Table'!F1811="Premium","Premium_LUNA_CCT","LUNA_CCT"),
   IF('Reported Performance Table'!B1811="Outdoor Luminaires",
    IF(OR('Reported Performance Table'!D1811="Fuel Pump Canopy Luminaires",'Reported Performance Table'!D1811="Sports Lighting"),
     IF('Reported Performance Table'!F1811="Premium","Premium_Sports_and_Fuel_Pump_CCT", "Sports_and_Fuel_Pump_CCT"),
     IF('Reported Performance Table'!F1811="Premium","Premium_Outdoor_CCT","Outdoor_CCT")),
    IF('Reported Performance Table'!F1811="Premium","Premium_CCT","Reported_CCT"))))</f>
        <v/>
      </c>
      <c r="K1811" t="str">
        <f>IF('Reported Performance Table'!D1811="","",IF(J1811="LUNA_CCT",VLOOKUP('Reported Performance Table'!D1811,'Master List'!$B$45:$E$143,4,FALSE),"Reported_BUG"))</f>
        <v/>
      </c>
      <c r="L1811" t="str">
        <f>IF('Reported Performance Table'!D1811="","",IF(AND('Reported Performance Table'!$E1811="Yes",OR('Reported Performance Table'!$D1811='Master List'!$B$45,'Reported Performance Table'!$D1811='Master List'!$B$46,'Reported Performance Table'!$D1811='Master List'!$B$47,'Reported Performance Table'!$D1811='Master List'!$B$49,'Reported Performance Table'!$D1811='Master List'!$B$51,'Reported Performance Table'!$D1811='Master List'!$B$115,'Reported Performance Table'!$D1811='Master List'!$B$118,'Reported Performance Table'!$D1811='Master List'!$B$142)),"LUNA_Dimming","Dimming_Capability_and_Range"))</f>
        <v/>
      </c>
    </row>
    <row r="1812" spans="1:12" x14ac:dyDescent="0.25">
      <c r="A1812" s="54">
        <v>1819</v>
      </c>
      <c r="B1812" s="55"/>
      <c r="D1812" s="21" t="e">
        <f>VLOOKUP('Reported Performance Table'!C1812,'Master List'!$B$22:$C$41,2,FALSE)</f>
        <v>#N/A</v>
      </c>
      <c r="E1812" t="e">
        <f>VLOOKUP('Reported Performance Table'!D1812,'Master List'!$B$45:$C$143,2,FALSE)</f>
        <v>#N/A</v>
      </c>
      <c r="F1812" t="e">
        <f>VLOOKUP('Reported Performance Table'!C1812,'Master List'!$B$22:$D$42,3,FALSE)</f>
        <v>#N/A</v>
      </c>
      <c r="G1812" s="100" t="e">
        <f>VLOOKUP('Reported Performance Table'!B1812,'Master List'!$B$11:$D$19,3,FALSE)</f>
        <v>#N/A</v>
      </c>
      <c r="H1812" t="e">
        <f t="shared" si="28"/>
        <v>#N/A</v>
      </c>
      <c r="I1812" t="e">
        <f>IF(VLOOKUP('Reported Performance Table'!D1812,'Master List'!$B$45:$D$143,3,FALSE)="","No",VLOOKUP('Reported Performance Table'!D1812,'Master List'!$B$45:$D$143,3,FALSE))</f>
        <v>#N/A</v>
      </c>
      <c r="J1812" s="178" t="str">
        <f>IF('Reported Performance Table'!D1812="","",
  IF('Reported Performance Table'!E1812="Yes",
   IF('Reported Performance Table'!F1812="Premium","Premium_LUNA_CCT","LUNA_CCT"),
   IF('Reported Performance Table'!B1812="Outdoor Luminaires",
    IF(OR('Reported Performance Table'!D1812="Fuel Pump Canopy Luminaires",'Reported Performance Table'!D1812="Sports Lighting"),
     IF('Reported Performance Table'!F1812="Premium","Premium_Sports_and_Fuel_Pump_CCT", "Sports_and_Fuel_Pump_CCT"),
     IF('Reported Performance Table'!F1812="Premium","Premium_Outdoor_CCT","Outdoor_CCT")),
    IF('Reported Performance Table'!F1812="Premium","Premium_CCT","Reported_CCT"))))</f>
        <v/>
      </c>
      <c r="K1812" t="str">
        <f>IF('Reported Performance Table'!D1812="","",IF(J1812="LUNA_CCT",VLOOKUP('Reported Performance Table'!D1812,'Master List'!$B$45:$E$143,4,FALSE),"Reported_BUG"))</f>
        <v/>
      </c>
      <c r="L1812" t="str">
        <f>IF('Reported Performance Table'!D1812="","",IF(AND('Reported Performance Table'!$E1812="Yes",OR('Reported Performance Table'!$D1812='Master List'!$B$45,'Reported Performance Table'!$D1812='Master List'!$B$46,'Reported Performance Table'!$D1812='Master List'!$B$47,'Reported Performance Table'!$D1812='Master List'!$B$49,'Reported Performance Table'!$D1812='Master List'!$B$51,'Reported Performance Table'!$D1812='Master List'!$B$115,'Reported Performance Table'!$D1812='Master List'!$B$118,'Reported Performance Table'!$D1812='Master List'!$B$142)),"LUNA_Dimming","Dimming_Capability_and_Range"))</f>
        <v/>
      </c>
    </row>
    <row r="1813" spans="1:12" x14ac:dyDescent="0.25">
      <c r="A1813" s="54">
        <v>1820</v>
      </c>
      <c r="B1813" s="55"/>
      <c r="D1813" s="21" t="e">
        <f>VLOOKUP('Reported Performance Table'!C1813,'Master List'!$B$22:$C$41,2,FALSE)</f>
        <v>#N/A</v>
      </c>
      <c r="E1813" t="e">
        <f>VLOOKUP('Reported Performance Table'!D1813,'Master List'!$B$45:$C$143,2,FALSE)</f>
        <v>#N/A</v>
      </c>
      <c r="F1813" t="e">
        <f>VLOOKUP('Reported Performance Table'!C1813,'Master List'!$B$22:$D$42,3,FALSE)</f>
        <v>#N/A</v>
      </c>
      <c r="G1813" s="100" t="e">
        <f>VLOOKUP('Reported Performance Table'!B1813,'Master List'!$B$11:$D$19,3,FALSE)</f>
        <v>#N/A</v>
      </c>
      <c r="H1813" t="e">
        <f t="shared" si="28"/>
        <v>#N/A</v>
      </c>
      <c r="I1813" t="e">
        <f>IF(VLOOKUP('Reported Performance Table'!D1813,'Master List'!$B$45:$D$143,3,FALSE)="","No",VLOOKUP('Reported Performance Table'!D1813,'Master List'!$B$45:$D$143,3,FALSE))</f>
        <v>#N/A</v>
      </c>
      <c r="J1813" s="178" t="str">
        <f>IF('Reported Performance Table'!D1813="","",
  IF('Reported Performance Table'!E1813="Yes",
   IF('Reported Performance Table'!F1813="Premium","Premium_LUNA_CCT","LUNA_CCT"),
   IF('Reported Performance Table'!B1813="Outdoor Luminaires",
    IF(OR('Reported Performance Table'!D1813="Fuel Pump Canopy Luminaires",'Reported Performance Table'!D1813="Sports Lighting"),
     IF('Reported Performance Table'!F1813="Premium","Premium_Sports_and_Fuel_Pump_CCT", "Sports_and_Fuel_Pump_CCT"),
     IF('Reported Performance Table'!F1813="Premium","Premium_Outdoor_CCT","Outdoor_CCT")),
    IF('Reported Performance Table'!F1813="Premium","Premium_CCT","Reported_CCT"))))</f>
        <v/>
      </c>
      <c r="K1813" t="str">
        <f>IF('Reported Performance Table'!D1813="","",IF(J1813="LUNA_CCT",VLOOKUP('Reported Performance Table'!D1813,'Master List'!$B$45:$E$143,4,FALSE),"Reported_BUG"))</f>
        <v/>
      </c>
      <c r="L1813" t="str">
        <f>IF('Reported Performance Table'!D1813="","",IF(AND('Reported Performance Table'!$E1813="Yes",OR('Reported Performance Table'!$D1813='Master List'!$B$45,'Reported Performance Table'!$D1813='Master List'!$B$46,'Reported Performance Table'!$D1813='Master List'!$B$47,'Reported Performance Table'!$D1813='Master List'!$B$49,'Reported Performance Table'!$D1813='Master List'!$B$51,'Reported Performance Table'!$D1813='Master List'!$B$115,'Reported Performance Table'!$D1813='Master List'!$B$118,'Reported Performance Table'!$D1813='Master List'!$B$142)),"LUNA_Dimming","Dimming_Capability_and_Range"))</f>
        <v/>
      </c>
    </row>
    <row r="1814" spans="1:12" x14ac:dyDescent="0.25">
      <c r="A1814" s="54">
        <v>1821</v>
      </c>
      <c r="B1814" s="55"/>
      <c r="D1814" s="21" t="e">
        <f>VLOOKUP('Reported Performance Table'!C1814,'Master List'!$B$22:$C$41,2,FALSE)</f>
        <v>#N/A</v>
      </c>
      <c r="E1814" t="e">
        <f>VLOOKUP('Reported Performance Table'!D1814,'Master List'!$B$45:$C$143,2,FALSE)</f>
        <v>#N/A</v>
      </c>
      <c r="F1814" t="e">
        <f>VLOOKUP('Reported Performance Table'!C1814,'Master List'!$B$22:$D$42,3,FALSE)</f>
        <v>#N/A</v>
      </c>
      <c r="G1814" s="100" t="e">
        <f>VLOOKUP('Reported Performance Table'!B1814,'Master List'!$B$11:$D$19,3,FALSE)</f>
        <v>#N/A</v>
      </c>
      <c r="H1814" t="e">
        <f t="shared" si="28"/>
        <v>#N/A</v>
      </c>
      <c r="I1814" t="e">
        <f>IF(VLOOKUP('Reported Performance Table'!D1814,'Master List'!$B$45:$D$143,3,FALSE)="","No",VLOOKUP('Reported Performance Table'!D1814,'Master List'!$B$45:$D$143,3,FALSE))</f>
        <v>#N/A</v>
      </c>
      <c r="J1814" s="178" t="str">
        <f>IF('Reported Performance Table'!D1814="","",
  IF('Reported Performance Table'!E1814="Yes",
   IF('Reported Performance Table'!F1814="Premium","Premium_LUNA_CCT","LUNA_CCT"),
   IF('Reported Performance Table'!B1814="Outdoor Luminaires",
    IF(OR('Reported Performance Table'!D1814="Fuel Pump Canopy Luminaires",'Reported Performance Table'!D1814="Sports Lighting"),
     IF('Reported Performance Table'!F1814="Premium","Premium_Sports_and_Fuel_Pump_CCT", "Sports_and_Fuel_Pump_CCT"),
     IF('Reported Performance Table'!F1814="Premium","Premium_Outdoor_CCT","Outdoor_CCT")),
    IF('Reported Performance Table'!F1814="Premium","Premium_CCT","Reported_CCT"))))</f>
        <v/>
      </c>
      <c r="K1814" t="str">
        <f>IF('Reported Performance Table'!D1814="","",IF(J1814="LUNA_CCT",VLOOKUP('Reported Performance Table'!D1814,'Master List'!$B$45:$E$143,4,FALSE),"Reported_BUG"))</f>
        <v/>
      </c>
      <c r="L1814" t="str">
        <f>IF('Reported Performance Table'!D1814="","",IF(AND('Reported Performance Table'!$E1814="Yes",OR('Reported Performance Table'!$D1814='Master List'!$B$45,'Reported Performance Table'!$D1814='Master List'!$B$46,'Reported Performance Table'!$D1814='Master List'!$B$47,'Reported Performance Table'!$D1814='Master List'!$B$49,'Reported Performance Table'!$D1814='Master List'!$B$51,'Reported Performance Table'!$D1814='Master List'!$B$115,'Reported Performance Table'!$D1814='Master List'!$B$118,'Reported Performance Table'!$D1814='Master List'!$B$142)),"LUNA_Dimming","Dimming_Capability_and_Range"))</f>
        <v/>
      </c>
    </row>
    <row r="1815" spans="1:12" x14ac:dyDescent="0.25">
      <c r="A1815" s="54">
        <v>1822</v>
      </c>
      <c r="B1815" s="55"/>
      <c r="D1815" s="21" t="e">
        <f>VLOOKUP('Reported Performance Table'!C1815,'Master List'!$B$22:$C$41,2,FALSE)</f>
        <v>#N/A</v>
      </c>
      <c r="E1815" t="e">
        <f>VLOOKUP('Reported Performance Table'!D1815,'Master List'!$B$45:$C$143,2,FALSE)</f>
        <v>#N/A</v>
      </c>
      <c r="F1815" t="e">
        <f>VLOOKUP('Reported Performance Table'!C1815,'Master List'!$B$22:$D$42,3,FALSE)</f>
        <v>#N/A</v>
      </c>
      <c r="G1815" s="100" t="e">
        <f>VLOOKUP('Reported Performance Table'!B1815,'Master List'!$B$11:$D$19,3,FALSE)</f>
        <v>#N/A</v>
      </c>
      <c r="H1815" t="e">
        <f t="shared" si="28"/>
        <v>#N/A</v>
      </c>
      <c r="I1815" t="e">
        <f>IF(VLOOKUP('Reported Performance Table'!D1815,'Master List'!$B$45:$D$143,3,FALSE)="","No",VLOOKUP('Reported Performance Table'!D1815,'Master List'!$B$45:$D$143,3,FALSE))</f>
        <v>#N/A</v>
      </c>
      <c r="J1815" s="178" t="str">
        <f>IF('Reported Performance Table'!D1815="","",
  IF('Reported Performance Table'!E1815="Yes",
   IF('Reported Performance Table'!F1815="Premium","Premium_LUNA_CCT","LUNA_CCT"),
   IF('Reported Performance Table'!B1815="Outdoor Luminaires",
    IF(OR('Reported Performance Table'!D1815="Fuel Pump Canopy Luminaires",'Reported Performance Table'!D1815="Sports Lighting"),
     IF('Reported Performance Table'!F1815="Premium","Premium_Sports_and_Fuel_Pump_CCT", "Sports_and_Fuel_Pump_CCT"),
     IF('Reported Performance Table'!F1815="Premium","Premium_Outdoor_CCT","Outdoor_CCT")),
    IF('Reported Performance Table'!F1815="Premium","Premium_CCT","Reported_CCT"))))</f>
        <v/>
      </c>
      <c r="K1815" t="str">
        <f>IF('Reported Performance Table'!D1815="","",IF(J1815="LUNA_CCT",VLOOKUP('Reported Performance Table'!D1815,'Master List'!$B$45:$E$143,4,FALSE),"Reported_BUG"))</f>
        <v/>
      </c>
      <c r="L1815" t="str">
        <f>IF('Reported Performance Table'!D1815="","",IF(AND('Reported Performance Table'!$E1815="Yes",OR('Reported Performance Table'!$D1815='Master List'!$B$45,'Reported Performance Table'!$D1815='Master List'!$B$46,'Reported Performance Table'!$D1815='Master List'!$B$47,'Reported Performance Table'!$D1815='Master List'!$B$49,'Reported Performance Table'!$D1815='Master List'!$B$51,'Reported Performance Table'!$D1815='Master List'!$B$115,'Reported Performance Table'!$D1815='Master List'!$B$118,'Reported Performance Table'!$D1815='Master List'!$B$142)),"LUNA_Dimming","Dimming_Capability_and_Range"))</f>
        <v/>
      </c>
    </row>
    <row r="1816" spans="1:12" x14ac:dyDescent="0.25">
      <c r="A1816" s="54">
        <v>1823</v>
      </c>
      <c r="B1816" s="55"/>
      <c r="D1816" s="21" t="e">
        <f>VLOOKUP('Reported Performance Table'!C1816,'Master List'!$B$22:$C$41,2,FALSE)</f>
        <v>#N/A</v>
      </c>
      <c r="E1816" t="e">
        <f>VLOOKUP('Reported Performance Table'!D1816,'Master List'!$B$45:$C$143,2,FALSE)</f>
        <v>#N/A</v>
      </c>
      <c r="F1816" t="e">
        <f>VLOOKUP('Reported Performance Table'!C1816,'Master List'!$B$22:$D$42,3,FALSE)</f>
        <v>#N/A</v>
      </c>
      <c r="G1816" s="100" t="e">
        <f>VLOOKUP('Reported Performance Table'!B1816,'Master List'!$B$11:$D$19,3,FALSE)</f>
        <v>#N/A</v>
      </c>
      <c r="H1816" t="e">
        <f t="shared" si="28"/>
        <v>#N/A</v>
      </c>
      <c r="I1816" t="e">
        <f>IF(VLOOKUP('Reported Performance Table'!D1816,'Master List'!$B$45:$D$143,3,FALSE)="","No",VLOOKUP('Reported Performance Table'!D1816,'Master List'!$B$45:$D$143,3,FALSE))</f>
        <v>#N/A</v>
      </c>
      <c r="J1816" s="178" t="str">
        <f>IF('Reported Performance Table'!D1816="","",
  IF('Reported Performance Table'!E1816="Yes",
   IF('Reported Performance Table'!F1816="Premium","Premium_LUNA_CCT","LUNA_CCT"),
   IF('Reported Performance Table'!B1816="Outdoor Luminaires",
    IF(OR('Reported Performance Table'!D1816="Fuel Pump Canopy Luminaires",'Reported Performance Table'!D1816="Sports Lighting"),
     IF('Reported Performance Table'!F1816="Premium","Premium_Sports_and_Fuel_Pump_CCT", "Sports_and_Fuel_Pump_CCT"),
     IF('Reported Performance Table'!F1816="Premium","Premium_Outdoor_CCT","Outdoor_CCT")),
    IF('Reported Performance Table'!F1816="Premium","Premium_CCT","Reported_CCT"))))</f>
        <v/>
      </c>
      <c r="K1816" t="str">
        <f>IF('Reported Performance Table'!D1816="","",IF(J1816="LUNA_CCT",VLOOKUP('Reported Performance Table'!D1816,'Master List'!$B$45:$E$143,4,FALSE),"Reported_BUG"))</f>
        <v/>
      </c>
      <c r="L1816" t="str">
        <f>IF('Reported Performance Table'!D1816="","",IF(AND('Reported Performance Table'!$E1816="Yes",OR('Reported Performance Table'!$D1816='Master List'!$B$45,'Reported Performance Table'!$D1816='Master List'!$B$46,'Reported Performance Table'!$D1816='Master List'!$B$47,'Reported Performance Table'!$D1816='Master List'!$B$49,'Reported Performance Table'!$D1816='Master List'!$B$51,'Reported Performance Table'!$D1816='Master List'!$B$115,'Reported Performance Table'!$D1816='Master List'!$B$118,'Reported Performance Table'!$D1816='Master List'!$B$142)),"LUNA_Dimming","Dimming_Capability_and_Range"))</f>
        <v/>
      </c>
    </row>
    <row r="1817" spans="1:12" x14ac:dyDescent="0.25">
      <c r="A1817" s="54">
        <v>1824</v>
      </c>
      <c r="B1817" s="55"/>
      <c r="D1817" s="21" t="e">
        <f>VLOOKUP('Reported Performance Table'!C1817,'Master List'!$B$22:$C$41,2,FALSE)</f>
        <v>#N/A</v>
      </c>
      <c r="E1817" t="e">
        <f>VLOOKUP('Reported Performance Table'!D1817,'Master List'!$B$45:$C$143,2,FALSE)</f>
        <v>#N/A</v>
      </c>
      <c r="F1817" t="e">
        <f>VLOOKUP('Reported Performance Table'!C1817,'Master List'!$B$22:$D$42,3,FALSE)</f>
        <v>#N/A</v>
      </c>
      <c r="G1817" s="100" t="e">
        <f>VLOOKUP('Reported Performance Table'!B1817,'Master List'!$B$11:$D$19,3,FALSE)</f>
        <v>#N/A</v>
      </c>
      <c r="H1817" t="e">
        <f t="shared" si="28"/>
        <v>#N/A</v>
      </c>
      <c r="I1817" t="e">
        <f>IF(VLOOKUP('Reported Performance Table'!D1817,'Master List'!$B$45:$D$143,3,FALSE)="","No",VLOOKUP('Reported Performance Table'!D1817,'Master List'!$B$45:$D$143,3,FALSE))</f>
        <v>#N/A</v>
      </c>
      <c r="J1817" s="178" t="str">
        <f>IF('Reported Performance Table'!D1817="","",
  IF('Reported Performance Table'!E1817="Yes",
   IF('Reported Performance Table'!F1817="Premium","Premium_LUNA_CCT","LUNA_CCT"),
   IF('Reported Performance Table'!B1817="Outdoor Luminaires",
    IF(OR('Reported Performance Table'!D1817="Fuel Pump Canopy Luminaires",'Reported Performance Table'!D1817="Sports Lighting"),
     IF('Reported Performance Table'!F1817="Premium","Premium_Sports_and_Fuel_Pump_CCT", "Sports_and_Fuel_Pump_CCT"),
     IF('Reported Performance Table'!F1817="Premium","Premium_Outdoor_CCT","Outdoor_CCT")),
    IF('Reported Performance Table'!F1817="Premium","Premium_CCT","Reported_CCT"))))</f>
        <v/>
      </c>
      <c r="K1817" t="str">
        <f>IF('Reported Performance Table'!D1817="","",IF(J1817="LUNA_CCT",VLOOKUP('Reported Performance Table'!D1817,'Master List'!$B$45:$E$143,4,FALSE),"Reported_BUG"))</f>
        <v/>
      </c>
      <c r="L1817" t="str">
        <f>IF('Reported Performance Table'!D1817="","",IF(AND('Reported Performance Table'!$E1817="Yes",OR('Reported Performance Table'!$D1817='Master List'!$B$45,'Reported Performance Table'!$D1817='Master List'!$B$46,'Reported Performance Table'!$D1817='Master List'!$B$47,'Reported Performance Table'!$D1817='Master List'!$B$49,'Reported Performance Table'!$D1817='Master List'!$B$51,'Reported Performance Table'!$D1817='Master List'!$B$115,'Reported Performance Table'!$D1817='Master List'!$B$118,'Reported Performance Table'!$D1817='Master List'!$B$142)),"LUNA_Dimming","Dimming_Capability_and_Range"))</f>
        <v/>
      </c>
    </row>
    <row r="1818" spans="1:12" x14ac:dyDescent="0.25">
      <c r="A1818" s="54">
        <v>1825</v>
      </c>
      <c r="B1818" s="55"/>
      <c r="D1818" s="21" t="e">
        <f>VLOOKUP('Reported Performance Table'!C1818,'Master List'!$B$22:$C$41,2,FALSE)</f>
        <v>#N/A</v>
      </c>
      <c r="E1818" t="e">
        <f>VLOOKUP('Reported Performance Table'!D1818,'Master List'!$B$45:$C$143,2,FALSE)</f>
        <v>#N/A</v>
      </c>
      <c r="F1818" t="e">
        <f>VLOOKUP('Reported Performance Table'!C1818,'Master List'!$B$22:$D$42,3,FALSE)</f>
        <v>#N/A</v>
      </c>
      <c r="G1818" s="100" t="e">
        <f>VLOOKUP('Reported Performance Table'!B1818,'Master List'!$B$11:$D$19,3,FALSE)</f>
        <v>#N/A</v>
      </c>
      <c r="H1818" t="e">
        <f t="shared" si="28"/>
        <v>#N/A</v>
      </c>
      <c r="I1818" t="e">
        <f>IF(VLOOKUP('Reported Performance Table'!D1818,'Master List'!$B$45:$D$143,3,FALSE)="","No",VLOOKUP('Reported Performance Table'!D1818,'Master List'!$B$45:$D$143,3,FALSE))</f>
        <v>#N/A</v>
      </c>
      <c r="J1818" s="178" t="str">
        <f>IF('Reported Performance Table'!D1818="","",
  IF('Reported Performance Table'!E1818="Yes",
   IF('Reported Performance Table'!F1818="Premium","Premium_LUNA_CCT","LUNA_CCT"),
   IF('Reported Performance Table'!B1818="Outdoor Luminaires",
    IF(OR('Reported Performance Table'!D1818="Fuel Pump Canopy Luminaires",'Reported Performance Table'!D1818="Sports Lighting"),
     IF('Reported Performance Table'!F1818="Premium","Premium_Sports_and_Fuel_Pump_CCT", "Sports_and_Fuel_Pump_CCT"),
     IF('Reported Performance Table'!F1818="Premium","Premium_Outdoor_CCT","Outdoor_CCT")),
    IF('Reported Performance Table'!F1818="Premium","Premium_CCT","Reported_CCT"))))</f>
        <v/>
      </c>
      <c r="K1818" t="str">
        <f>IF('Reported Performance Table'!D1818="","",IF(J1818="LUNA_CCT",VLOOKUP('Reported Performance Table'!D1818,'Master List'!$B$45:$E$143,4,FALSE),"Reported_BUG"))</f>
        <v/>
      </c>
      <c r="L1818" t="str">
        <f>IF('Reported Performance Table'!D1818="","",IF(AND('Reported Performance Table'!$E1818="Yes",OR('Reported Performance Table'!$D1818='Master List'!$B$45,'Reported Performance Table'!$D1818='Master List'!$B$46,'Reported Performance Table'!$D1818='Master List'!$B$47,'Reported Performance Table'!$D1818='Master List'!$B$49,'Reported Performance Table'!$D1818='Master List'!$B$51,'Reported Performance Table'!$D1818='Master List'!$B$115,'Reported Performance Table'!$D1818='Master List'!$B$118,'Reported Performance Table'!$D1818='Master List'!$B$142)),"LUNA_Dimming","Dimming_Capability_and_Range"))</f>
        <v/>
      </c>
    </row>
    <row r="1819" spans="1:12" x14ac:dyDescent="0.25">
      <c r="A1819" s="54">
        <v>1826</v>
      </c>
      <c r="B1819" s="55"/>
      <c r="D1819" s="21" t="e">
        <f>VLOOKUP('Reported Performance Table'!C1819,'Master List'!$B$22:$C$41,2,FALSE)</f>
        <v>#N/A</v>
      </c>
      <c r="E1819" t="e">
        <f>VLOOKUP('Reported Performance Table'!D1819,'Master List'!$B$45:$C$143,2,FALSE)</f>
        <v>#N/A</v>
      </c>
      <c r="F1819" t="e">
        <f>VLOOKUP('Reported Performance Table'!C1819,'Master List'!$B$22:$D$42,3,FALSE)</f>
        <v>#N/A</v>
      </c>
      <c r="G1819" s="100" t="e">
        <f>VLOOKUP('Reported Performance Table'!B1819,'Master List'!$B$11:$D$19,3,FALSE)</f>
        <v>#N/A</v>
      </c>
      <c r="H1819" t="e">
        <f t="shared" si="28"/>
        <v>#N/A</v>
      </c>
      <c r="I1819" t="e">
        <f>IF(VLOOKUP('Reported Performance Table'!D1819,'Master List'!$B$45:$D$143,3,FALSE)="","No",VLOOKUP('Reported Performance Table'!D1819,'Master List'!$B$45:$D$143,3,FALSE))</f>
        <v>#N/A</v>
      </c>
      <c r="J1819" s="178" t="str">
        <f>IF('Reported Performance Table'!D1819="","",
  IF('Reported Performance Table'!E1819="Yes",
   IF('Reported Performance Table'!F1819="Premium","Premium_LUNA_CCT","LUNA_CCT"),
   IF('Reported Performance Table'!B1819="Outdoor Luminaires",
    IF(OR('Reported Performance Table'!D1819="Fuel Pump Canopy Luminaires",'Reported Performance Table'!D1819="Sports Lighting"),
     IF('Reported Performance Table'!F1819="Premium","Premium_Sports_and_Fuel_Pump_CCT", "Sports_and_Fuel_Pump_CCT"),
     IF('Reported Performance Table'!F1819="Premium","Premium_Outdoor_CCT","Outdoor_CCT")),
    IF('Reported Performance Table'!F1819="Premium","Premium_CCT","Reported_CCT"))))</f>
        <v/>
      </c>
      <c r="K1819" t="str">
        <f>IF('Reported Performance Table'!D1819="","",IF(J1819="LUNA_CCT",VLOOKUP('Reported Performance Table'!D1819,'Master List'!$B$45:$E$143,4,FALSE),"Reported_BUG"))</f>
        <v/>
      </c>
      <c r="L1819" t="str">
        <f>IF('Reported Performance Table'!D1819="","",IF(AND('Reported Performance Table'!$E1819="Yes",OR('Reported Performance Table'!$D1819='Master List'!$B$45,'Reported Performance Table'!$D1819='Master List'!$B$46,'Reported Performance Table'!$D1819='Master List'!$B$47,'Reported Performance Table'!$D1819='Master List'!$B$49,'Reported Performance Table'!$D1819='Master List'!$B$51,'Reported Performance Table'!$D1819='Master List'!$B$115,'Reported Performance Table'!$D1819='Master List'!$B$118,'Reported Performance Table'!$D1819='Master List'!$B$142)),"LUNA_Dimming","Dimming_Capability_and_Range"))</f>
        <v/>
      </c>
    </row>
    <row r="1820" spans="1:12" x14ac:dyDescent="0.25">
      <c r="A1820" s="54">
        <v>1827</v>
      </c>
      <c r="B1820" s="55"/>
      <c r="D1820" s="21" t="e">
        <f>VLOOKUP('Reported Performance Table'!C1820,'Master List'!$B$22:$C$41,2,FALSE)</f>
        <v>#N/A</v>
      </c>
      <c r="E1820" t="e">
        <f>VLOOKUP('Reported Performance Table'!D1820,'Master List'!$B$45:$C$143,2,FALSE)</f>
        <v>#N/A</v>
      </c>
      <c r="F1820" t="e">
        <f>VLOOKUP('Reported Performance Table'!C1820,'Master List'!$B$22:$D$42,3,FALSE)</f>
        <v>#N/A</v>
      </c>
      <c r="G1820" s="100" t="e">
        <f>VLOOKUP('Reported Performance Table'!B1820,'Master List'!$B$11:$D$19,3,FALSE)</f>
        <v>#N/A</v>
      </c>
      <c r="H1820" t="e">
        <f t="shared" si="28"/>
        <v>#N/A</v>
      </c>
      <c r="I1820" t="e">
        <f>IF(VLOOKUP('Reported Performance Table'!D1820,'Master List'!$B$45:$D$143,3,FALSE)="","No",VLOOKUP('Reported Performance Table'!D1820,'Master List'!$B$45:$D$143,3,FALSE))</f>
        <v>#N/A</v>
      </c>
      <c r="J1820" s="178" t="str">
        <f>IF('Reported Performance Table'!D1820="","",
  IF('Reported Performance Table'!E1820="Yes",
   IF('Reported Performance Table'!F1820="Premium","Premium_LUNA_CCT","LUNA_CCT"),
   IF('Reported Performance Table'!B1820="Outdoor Luminaires",
    IF(OR('Reported Performance Table'!D1820="Fuel Pump Canopy Luminaires",'Reported Performance Table'!D1820="Sports Lighting"),
     IF('Reported Performance Table'!F1820="Premium","Premium_Sports_and_Fuel_Pump_CCT", "Sports_and_Fuel_Pump_CCT"),
     IF('Reported Performance Table'!F1820="Premium","Premium_Outdoor_CCT","Outdoor_CCT")),
    IF('Reported Performance Table'!F1820="Premium","Premium_CCT","Reported_CCT"))))</f>
        <v/>
      </c>
      <c r="K1820" t="str">
        <f>IF('Reported Performance Table'!D1820="","",IF(J1820="LUNA_CCT",VLOOKUP('Reported Performance Table'!D1820,'Master List'!$B$45:$E$143,4,FALSE),"Reported_BUG"))</f>
        <v/>
      </c>
      <c r="L1820" t="str">
        <f>IF('Reported Performance Table'!D1820="","",IF(AND('Reported Performance Table'!$E1820="Yes",OR('Reported Performance Table'!$D1820='Master List'!$B$45,'Reported Performance Table'!$D1820='Master List'!$B$46,'Reported Performance Table'!$D1820='Master List'!$B$47,'Reported Performance Table'!$D1820='Master List'!$B$49,'Reported Performance Table'!$D1820='Master List'!$B$51,'Reported Performance Table'!$D1820='Master List'!$B$115,'Reported Performance Table'!$D1820='Master List'!$B$118,'Reported Performance Table'!$D1820='Master List'!$B$142)),"LUNA_Dimming","Dimming_Capability_and_Range"))</f>
        <v/>
      </c>
    </row>
    <row r="1821" spans="1:12" x14ac:dyDescent="0.25">
      <c r="A1821" s="54">
        <v>1828</v>
      </c>
      <c r="B1821" s="55"/>
      <c r="D1821" s="21" t="e">
        <f>VLOOKUP('Reported Performance Table'!C1821,'Master List'!$B$22:$C$41,2,FALSE)</f>
        <v>#N/A</v>
      </c>
      <c r="E1821" t="e">
        <f>VLOOKUP('Reported Performance Table'!D1821,'Master List'!$B$45:$C$143,2,FALSE)</f>
        <v>#N/A</v>
      </c>
      <c r="F1821" t="e">
        <f>VLOOKUP('Reported Performance Table'!C1821,'Master List'!$B$22:$D$42,3,FALSE)</f>
        <v>#N/A</v>
      </c>
      <c r="G1821" s="100" t="e">
        <f>VLOOKUP('Reported Performance Table'!B1821,'Master List'!$B$11:$D$19,3,FALSE)</f>
        <v>#N/A</v>
      </c>
      <c r="H1821" t="e">
        <f t="shared" si="28"/>
        <v>#N/A</v>
      </c>
      <c r="I1821" t="e">
        <f>IF(VLOOKUP('Reported Performance Table'!D1821,'Master List'!$B$45:$D$143,3,FALSE)="","No",VLOOKUP('Reported Performance Table'!D1821,'Master List'!$B$45:$D$143,3,FALSE))</f>
        <v>#N/A</v>
      </c>
      <c r="J1821" s="178" t="str">
        <f>IF('Reported Performance Table'!D1821="","",
  IF('Reported Performance Table'!E1821="Yes",
   IF('Reported Performance Table'!F1821="Premium","Premium_LUNA_CCT","LUNA_CCT"),
   IF('Reported Performance Table'!B1821="Outdoor Luminaires",
    IF(OR('Reported Performance Table'!D1821="Fuel Pump Canopy Luminaires",'Reported Performance Table'!D1821="Sports Lighting"),
     IF('Reported Performance Table'!F1821="Premium","Premium_Sports_and_Fuel_Pump_CCT", "Sports_and_Fuel_Pump_CCT"),
     IF('Reported Performance Table'!F1821="Premium","Premium_Outdoor_CCT","Outdoor_CCT")),
    IF('Reported Performance Table'!F1821="Premium","Premium_CCT","Reported_CCT"))))</f>
        <v/>
      </c>
      <c r="K1821" t="str">
        <f>IF('Reported Performance Table'!D1821="","",IF(J1821="LUNA_CCT",VLOOKUP('Reported Performance Table'!D1821,'Master List'!$B$45:$E$143,4,FALSE),"Reported_BUG"))</f>
        <v/>
      </c>
      <c r="L1821" t="str">
        <f>IF('Reported Performance Table'!D1821="","",IF(AND('Reported Performance Table'!$E1821="Yes",OR('Reported Performance Table'!$D1821='Master List'!$B$45,'Reported Performance Table'!$D1821='Master List'!$B$46,'Reported Performance Table'!$D1821='Master List'!$B$47,'Reported Performance Table'!$D1821='Master List'!$B$49,'Reported Performance Table'!$D1821='Master List'!$B$51,'Reported Performance Table'!$D1821='Master List'!$B$115,'Reported Performance Table'!$D1821='Master List'!$B$118,'Reported Performance Table'!$D1821='Master List'!$B$142)),"LUNA_Dimming","Dimming_Capability_and_Range"))</f>
        <v/>
      </c>
    </row>
    <row r="1822" spans="1:12" x14ac:dyDescent="0.25">
      <c r="A1822" s="54">
        <v>1829</v>
      </c>
      <c r="B1822" s="55"/>
      <c r="D1822" s="21" t="e">
        <f>VLOOKUP('Reported Performance Table'!C1822,'Master List'!$B$22:$C$41,2,FALSE)</f>
        <v>#N/A</v>
      </c>
      <c r="E1822" t="e">
        <f>VLOOKUP('Reported Performance Table'!D1822,'Master List'!$B$45:$C$143,2,FALSE)</f>
        <v>#N/A</v>
      </c>
      <c r="F1822" t="e">
        <f>VLOOKUP('Reported Performance Table'!C1822,'Master List'!$B$22:$D$42,3,FALSE)</f>
        <v>#N/A</v>
      </c>
      <c r="G1822" s="100" t="e">
        <f>VLOOKUP('Reported Performance Table'!B1822,'Master List'!$B$11:$D$19,3,FALSE)</f>
        <v>#N/A</v>
      </c>
      <c r="H1822" t="e">
        <f t="shared" si="28"/>
        <v>#N/A</v>
      </c>
      <c r="I1822" t="e">
        <f>IF(VLOOKUP('Reported Performance Table'!D1822,'Master List'!$B$45:$D$143,3,FALSE)="","No",VLOOKUP('Reported Performance Table'!D1822,'Master List'!$B$45:$D$143,3,FALSE))</f>
        <v>#N/A</v>
      </c>
      <c r="J1822" s="178" t="str">
        <f>IF('Reported Performance Table'!D1822="","",
  IF('Reported Performance Table'!E1822="Yes",
   IF('Reported Performance Table'!F1822="Premium","Premium_LUNA_CCT","LUNA_CCT"),
   IF('Reported Performance Table'!B1822="Outdoor Luminaires",
    IF(OR('Reported Performance Table'!D1822="Fuel Pump Canopy Luminaires",'Reported Performance Table'!D1822="Sports Lighting"),
     IF('Reported Performance Table'!F1822="Premium","Premium_Sports_and_Fuel_Pump_CCT", "Sports_and_Fuel_Pump_CCT"),
     IF('Reported Performance Table'!F1822="Premium","Premium_Outdoor_CCT","Outdoor_CCT")),
    IF('Reported Performance Table'!F1822="Premium","Premium_CCT","Reported_CCT"))))</f>
        <v/>
      </c>
      <c r="K1822" t="str">
        <f>IF('Reported Performance Table'!D1822="","",IF(J1822="LUNA_CCT",VLOOKUP('Reported Performance Table'!D1822,'Master List'!$B$45:$E$143,4,FALSE),"Reported_BUG"))</f>
        <v/>
      </c>
      <c r="L1822" t="str">
        <f>IF('Reported Performance Table'!D1822="","",IF(AND('Reported Performance Table'!$E1822="Yes",OR('Reported Performance Table'!$D1822='Master List'!$B$45,'Reported Performance Table'!$D1822='Master List'!$B$46,'Reported Performance Table'!$D1822='Master List'!$B$47,'Reported Performance Table'!$D1822='Master List'!$B$49,'Reported Performance Table'!$D1822='Master List'!$B$51,'Reported Performance Table'!$D1822='Master List'!$B$115,'Reported Performance Table'!$D1822='Master List'!$B$118,'Reported Performance Table'!$D1822='Master List'!$B$142)),"LUNA_Dimming","Dimming_Capability_and_Range"))</f>
        <v/>
      </c>
    </row>
    <row r="1823" spans="1:12" x14ac:dyDescent="0.25">
      <c r="A1823" s="54">
        <v>1830</v>
      </c>
      <c r="B1823" s="55"/>
      <c r="D1823" s="21" t="e">
        <f>VLOOKUP('Reported Performance Table'!C1823,'Master List'!$B$22:$C$41,2,FALSE)</f>
        <v>#N/A</v>
      </c>
      <c r="E1823" t="e">
        <f>VLOOKUP('Reported Performance Table'!D1823,'Master List'!$B$45:$C$143,2,FALSE)</f>
        <v>#N/A</v>
      </c>
      <c r="F1823" t="e">
        <f>VLOOKUP('Reported Performance Table'!C1823,'Master List'!$B$22:$D$42,3,FALSE)</f>
        <v>#N/A</v>
      </c>
      <c r="G1823" s="100" t="e">
        <f>VLOOKUP('Reported Performance Table'!B1823,'Master List'!$B$11:$D$19,3,FALSE)</f>
        <v>#N/A</v>
      </c>
      <c r="H1823" t="e">
        <f t="shared" si="28"/>
        <v>#N/A</v>
      </c>
      <c r="I1823" t="e">
        <f>IF(VLOOKUP('Reported Performance Table'!D1823,'Master List'!$B$45:$D$143,3,FALSE)="","No",VLOOKUP('Reported Performance Table'!D1823,'Master List'!$B$45:$D$143,3,FALSE))</f>
        <v>#N/A</v>
      </c>
      <c r="J1823" s="178" t="str">
        <f>IF('Reported Performance Table'!D1823="","",
  IF('Reported Performance Table'!E1823="Yes",
   IF('Reported Performance Table'!F1823="Premium","Premium_LUNA_CCT","LUNA_CCT"),
   IF('Reported Performance Table'!B1823="Outdoor Luminaires",
    IF(OR('Reported Performance Table'!D1823="Fuel Pump Canopy Luminaires",'Reported Performance Table'!D1823="Sports Lighting"),
     IF('Reported Performance Table'!F1823="Premium","Premium_Sports_and_Fuel_Pump_CCT", "Sports_and_Fuel_Pump_CCT"),
     IF('Reported Performance Table'!F1823="Premium","Premium_Outdoor_CCT","Outdoor_CCT")),
    IF('Reported Performance Table'!F1823="Premium","Premium_CCT","Reported_CCT"))))</f>
        <v/>
      </c>
      <c r="K1823" t="str">
        <f>IF('Reported Performance Table'!D1823="","",IF(J1823="LUNA_CCT",VLOOKUP('Reported Performance Table'!D1823,'Master List'!$B$45:$E$143,4,FALSE),"Reported_BUG"))</f>
        <v/>
      </c>
      <c r="L1823" t="str">
        <f>IF('Reported Performance Table'!D1823="","",IF(AND('Reported Performance Table'!$E1823="Yes",OR('Reported Performance Table'!$D1823='Master List'!$B$45,'Reported Performance Table'!$D1823='Master List'!$B$46,'Reported Performance Table'!$D1823='Master List'!$B$47,'Reported Performance Table'!$D1823='Master List'!$B$49,'Reported Performance Table'!$D1823='Master List'!$B$51,'Reported Performance Table'!$D1823='Master List'!$B$115,'Reported Performance Table'!$D1823='Master List'!$B$118,'Reported Performance Table'!$D1823='Master List'!$B$142)),"LUNA_Dimming","Dimming_Capability_and_Range"))</f>
        <v/>
      </c>
    </row>
    <row r="1824" spans="1:12" x14ac:dyDescent="0.25">
      <c r="A1824" s="54">
        <v>1831</v>
      </c>
      <c r="B1824" s="55"/>
      <c r="D1824" s="21" t="e">
        <f>VLOOKUP('Reported Performance Table'!C1824,'Master List'!$B$22:$C$41,2,FALSE)</f>
        <v>#N/A</v>
      </c>
      <c r="E1824" t="e">
        <f>VLOOKUP('Reported Performance Table'!D1824,'Master List'!$B$45:$C$143,2,FALSE)</f>
        <v>#N/A</v>
      </c>
      <c r="F1824" t="e">
        <f>VLOOKUP('Reported Performance Table'!C1824,'Master List'!$B$22:$D$42,3,FALSE)</f>
        <v>#N/A</v>
      </c>
      <c r="G1824" s="100" t="e">
        <f>VLOOKUP('Reported Performance Table'!B1824,'Master List'!$B$11:$D$19,3,FALSE)</f>
        <v>#N/A</v>
      </c>
      <c r="H1824" t="e">
        <f t="shared" si="28"/>
        <v>#N/A</v>
      </c>
      <c r="I1824" t="e">
        <f>IF(VLOOKUP('Reported Performance Table'!D1824,'Master List'!$B$45:$D$143,3,FALSE)="","No",VLOOKUP('Reported Performance Table'!D1824,'Master List'!$B$45:$D$143,3,FALSE))</f>
        <v>#N/A</v>
      </c>
      <c r="J1824" s="178" t="str">
        <f>IF('Reported Performance Table'!D1824="","",
  IF('Reported Performance Table'!E1824="Yes",
   IF('Reported Performance Table'!F1824="Premium","Premium_LUNA_CCT","LUNA_CCT"),
   IF('Reported Performance Table'!B1824="Outdoor Luminaires",
    IF(OR('Reported Performance Table'!D1824="Fuel Pump Canopy Luminaires",'Reported Performance Table'!D1824="Sports Lighting"),
     IF('Reported Performance Table'!F1824="Premium","Premium_Sports_and_Fuel_Pump_CCT", "Sports_and_Fuel_Pump_CCT"),
     IF('Reported Performance Table'!F1824="Premium","Premium_Outdoor_CCT","Outdoor_CCT")),
    IF('Reported Performance Table'!F1824="Premium","Premium_CCT","Reported_CCT"))))</f>
        <v/>
      </c>
      <c r="K1824" t="str">
        <f>IF('Reported Performance Table'!D1824="","",IF(J1824="LUNA_CCT",VLOOKUP('Reported Performance Table'!D1824,'Master List'!$B$45:$E$143,4,FALSE),"Reported_BUG"))</f>
        <v/>
      </c>
      <c r="L1824" t="str">
        <f>IF('Reported Performance Table'!D1824="","",IF(AND('Reported Performance Table'!$E1824="Yes",OR('Reported Performance Table'!$D1824='Master List'!$B$45,'Reported Performance Table'!$D1824='Master List'!$B$46,'Reported Performance Table'!$D1824='Master List'!$B$47,'Reported Performance Table'!$D1824='Master List'!$B$49,'Reported Performance Table'!$D1824='Master List'!$B$51,'Reported Performance Table'!$D1824='Master List'!$B$115,'Reported Performance Table'!$D1824='Master List'!$B$118,'Reported Performance Table'!$D1824='Master List'!$B$142)),"LUNA_Dimming","Dimming_Capability_and_Range"))</f>
        <v/>
      </c>
    </row>
    <row r="1825" spans="1:12" x14ac:dyDescent="0.25">
      <c r="A1825" s="54">
        <v>1832</v>
      </c>
      <c r="B1825" s="55"/>
      <c r="D1825" s="21" t="e">
        <f>VLOOKUP('Reported Performance Table'!C1825,'Master List'!$B$22:$C$41,2,FALSE)</f>
        <v>#N/A</v>
      </c>
      <c r="E1825" t="e">
        <f>VLOOKUP('Reported Performance Table'!D1825,'Master List'!$B$45:$C$143,2,FALSE)</f>
        <v>#N/A</v>
      </c>
      <c r="F1825" t="e">
        <f>VLOOKUP('Reported Performance Table'!C1825,'Master List'!$B$22:$D$42,3,FALSE)</f>
        <v>#N/A</v>
      </c>
      <c r="G1825" s="100" t="e">
        <f>VLOOKUP('Reported Performance Table'!B1825,'Master List'!$B$11:$D$19,3,FALSE)</f>
        <v>#N/A</v>
      </c>
      <c r="H1825" t="e">
        <f t="shared" si="28"/>
        <v>#N/A</v>
      </c>
      <c r="I1825" t="e">
        <f>IF(VLOOKUP('Reported Performance Table'!D1825,'Master List'!$B$45:$D$143,3,FALSE)="","No",VLOOKUP('Reported Performance Table'!D1825,'Master List'!$B$45:$D$143,3,FALSE))</f>
        <v>#N/A</v>
      </c>
      <c r="J1825" s="178" t="str">
        <f>IF('Reported Performance Table'!D1825="","",
  IF('Reported Performance Table'!E1825="Yes",
   IF('Reported Performance Table'!F1825="Premium","Premium_LUNA_CCT","LUNA_CCT"),
   IF('Reported Performance Table'!B1825="Outdoor Luminaires",
    IF(OR('Reported Performance Table'!D1825="Fuel Pump Canopy Luminaires",'Reported Performance Table'!D1825="Sports Lighting"),
     IF('Reported Performance Table'!F1825="Premium","Premium_Sports_and_Fuel_Pump_CCT", "Sports_and_Fuel_Pump_CCT"),
     IF('Reported Performance Table'!F1825="Premium","Premium_Outdoor_CCT","Outdoor_CCT")),
    IF('Reported Performance Table'!F1825="Premium","Premium_CCT","Reported_CCT"))))</f>
        <v/>
      </c>
      <c r="K1825" t="str">
        <f>IF('Reported Performance Table'!D1825="","",IF(J1825="LUNA_CCT",VLOOKUP('Reported Performance Table'!D1825,'Master List'!$B$45:$E$143,4,FALSE),"Reported_BUG"))</f>
        <v/>
      </c>
      <c r="L1825" t="str">
        <f>IF('Reported Performance Table'!D1825="","",IF(AND('Reported Performance Table'!$E1825="Yes",OR('Reported Performance Table'!$D1825='Master List'!$B$45,'Reported Performance Table'!$D1825='Master List'!$B$46,'Reported Performance Table'!$D1825='Master List'!$B$47,'Reported Performance Table'!$D1825='Master List'!$B$49,'Reported Performance Table'!$D1825='Master List'!$B$51,'Reported Performance Table'!$D1825='Master List'!$B$115,'Reported Performance Table'!$D1825='Master List'!$B$118,'Reported Performance Table'!$D1825='Master List'!$B$142)),"LUNA_Dimming","Dimming_Capability_and_Range"))</f>
        <v/>
      </c>
    </row>
    <row r="1826" spans="1:12" x14ac:dyDescent="0.25">
      <c r="A1826" s="54">
        <v>1833</v>
      </c>
      <c r="B1826" s="55"/>
      <c r="D1826" s="21" t="e">
        <f>VLOOKUP('Reported Performance Table'!C1826,'Master List'!$B$22:$C$41,2,FALSE)</f>
        <v>#N/A</v>
      </c>
      <c r="E1826" t="e">
        <f>VLOOKUP('Reported Performance Table'!D1826,'Master List'!$B$45:$C$143,2,FALSE)</f>
        <v>#N/A</v>
      </c>
      <c r="F1826" t="e">
        <f>VLOOKUP('Reported Performance Table'!C1826,'Master List'!$B$22:$D$42,3,FALSE)</f>
        <v>#N/A</v>
      </c>
      <c r="G1826" s="100" t="e">
        <f>VLOOKUP('Reported Performance Table'!B1826,'Master List'!$B$11:$D$19,3,FALSE)</f>
        <v>#N/A</v>
      </c>
      <c r="H1826" t="e">
        <f t="shared" si="28"/>
        <v>#N/A</v>
      </c>
      <c r="I1826" t="e">
        <f>IF(VLOOKUP('Reported Performance Table'!D1826,'Master List'!$B$45:$D$143,3,FALSE)="","No",VLOOKUP('Reported Performance Table'!D1826,'Master List'!$B$45:$D$143,3,FALSE))</f>
        <v>#N/A</v>
      </c>
      <c r="J1826" s="178" t="str">
        <f>IF('Reported Performance Table'!D1826="","",
  IF('Reported Performance Table'!E1826="Yes",
   IF('Reported Performance Table'!F1826="Premium","Premium_LUNA_CCT","LUNA_CCT"),
   IF('Reported Performance Table'!B1826="Outdoor Luminaires",
    IF(OR('Reported Performance Table'!D1826="Fuel Pump Canopy Luminaires",'Reported Performance Table'!D1826="Sports Lighting"),
     IF('Reported Performance Table'!F1826="Premium","Premium_Sports_and_Fuel_Pump_CCT", "Sports_and_Fuel_Pump_CCT"),
     IF('Reported Performance Table'!F1826="Premium","Premium_Outdoor_CCT","Outdoor_CCT")),
    IF('Reported Performance Table'!F1826="Premium","Premium_CCT","Reported_CCT"))))</f>
        <v/>
      </c>
      <c r="K1826" t="str">
        <f>IF('Reported Performance Table'!D1826="","",IF(J1826="LUNA_CCT",VLOOKUP('Reported Performance Table'!D1826,'Master List'!$B$45:$E$143,4,FALSE),"Reported_BUG"))</f>
        <v/>
      </c>
      <c r="L1826" t="str">
        <f>IF('Reported Performance Table'!D1826="","",IF(AND('Reported Performance Table'!$E1826="Yes",OR('Reported Performance Table'!$D1826='Master List'!$B$45,'Reported Performance Table'!$D1826='Master List'!$B$46,'Reported Performance Table'!$D1826='Master List'!$B$47,'Reported Performance Table'!$D1826='Master List'!$B$49,'Reported Performance Table'!$D1826='Master List'!$B$51,'Reported Performance Table'!$D1826='Master List'!$B$115,'Reported Performance Table'!$D1826='Master List'!$B$118,'Reported Performance Table'!$D1826='Master List'!$B$142)),"LUNA_Dimming","Dimming_Capability_and_Range"))</f>
        <v/>
      </c>
    </row>
    <row r="1827" spans="1:12" x14ac:dyDescent="0.25">
      <c r="A1827" s="54">
        <v>1834</v>
      </c>
      <c r="B1827" s="55"/>
      <c r="D1827" s="21" t="e">
        <f>VLOOKUP('Reported Performance Table'!C1827,'Master List'!$B$22:$C$41,2,FALSE)</f>
        <v>#N/A</v>
      </c>
      <c r="E1827" t="e">
        <f>VLOOKUP('Reported Performance Table'!D1827,'Master List'!$B$45:$C$143,2,FALSE)</f>
        <v>#N/A</v>
      </c>
      <c r="F1827" t="e">
        <f>VLOOKUP('Reported Performance Table'!C1827,'Master List'!$B$22:$D$42,3,FALSE)</f>
        <v>#N/A</v>
      </c>
      <c r="G1827" s="100" t="e">
        <f>VLOOKUP('Reported Performance Table'!B1827,'Master List'!$B$11:$D$19,3,FALSE)</f>
        <v>#N/A</v>
      </c>
      <c r="H1827" t="e">
        <f t="shared" si="28"/>
        <v>#N/A</v>
      </c>
      <c r="I1827" t="e">
        <f>IF(VLOOKUP('Reported Performance Table'!D1827,'Master List'!$B$45:$D$143,3,FALSE)="","No",VLOOKUP('Reported Performance Table'!D1827,'Master List'!$B$45:$D$143,3,FALSE))</f>
        <v>#N/A</v>
      </c>
      <c r="J1827" s="178" t="str">
        <f>IF('Reported Performance Table'!D1827="","",
  IF('Reported Performance Table'!E1827="Yes",
   IF('Reported Performance Table'!F1827="Premium","Premium_LUNA_CCT","LUNA_CCT"),
   IF('Reported Performance Table'!B1827="Outdoor Luminaires",
    IF(OR('Reported Performance Table'!D1827="Fuel Pump Canopy Luminaires",'Reported Performance Table'!D1827="Sports Lighting"),
     IF('Reported Performance Table'!F1827="Premium","Premium_Sports_and_Fuel_Pump_CCT", "Sports_and_Fuel_Pump_CCT"),
     IF('Reported Performance Table'!F1827="Premium","Premium_Outdoor_CCT","Outdoor_CCT")),
    IF('Reported Performance Table'!F1827="Premium","Premium_CCT","Reported_CCT"))))</f>
        <v/>
      </c>
      <c r="K1827" t="str">
        <f>IF('Reported Performance Table'!D1827="","",IF(J1827="LUNA_CCT",VLOOKUP('Reported Performance Table'!D1827,'Master List'!$B$45:$E$143,4,FALSE),"Reported_BUG"))</f>
        <v/>
      </c>
      <c r="L1827" t="str">
        <f>IF('Reported Performance Table'!D1827="","",IF(AND('Reported Performance Table'!$E1827="Yes",OR('Reported Performance Table'!$D1827='Master List'!$B$45,'Reported Performance Table'!$D1827='Master List'!$B$46,'Reported Performance Table'!$D1827='Master List'!$B$47,'Reported Performance Table'!$D1827='Master List'!$B$49,'Reported Performance Table'!$D1827='Master List'!$B$51,'Reported Performance Table'!$D1827='Master List'!$B$115,'Reported Performance Table'!$D1827='Master List'!$B$118,'Reported Performance Table'!$D1827='Master List'!$B$142)),"LUNA_Dimming","Dimming_Capability_and_Range"))</f>
        <v/>
      </c>
    </row>
    <row r="1828" spans="1:12" x14ac:dyDescent="0.25">
      <c r="A1828" s="54">
        <v>1835</v>
      </c>
      <c r="B1828" s="55"/>
      <c r="D1828" s="21" t="e">
        <f>VLOOKUP('Reported Performance Table'!C1828,'Master List'!$B$22:$C$41,2,FALSE)</f>
        <v>#N/A</v>
      </c>
      <c r="E1828" t="e">
        <f>VLOOKUP('Reported Performance Table'!D1828,'Master List'!$B$45:$C$143,2,FALSE)</f>
        <v>#N/A</v>
      </c>
      <c r="F1828" t="e">
        <f>VLOOKUP('Reported Performance Table'!C1828,'Master List'!$B$22:$D$42,3,FALSE)</f>
        <v>#N/A</v>
      </c>
      <c r="G1828" s="100" t="e">
        <f>VLOOKUP('Reported Performance Table'!B1828,'Master List'!$B$11:$D$19,3,FALSE)</f>
        <v>#N/A</v>
      </c>
      <c r="H1828" t="e">
        <f t="shared" si="28"/>
        <v>#N/A</v>
      </c>
      <c r="I1828" t="e">
        <f>IF(VLOOKUP('Reported Performance Table'!D1828,'Master List'!$B$45:$D$143,3,FALSE)="","No",VLOOKUP('Reported Performance Table'!D1828,'Master List'!$B$45:$D$143,3,FALSE))</f>
        <v>#N/A</v>
      </c>
      <c r="J1828" s="178" t="str">
        <f>IF('Reported Performance Table'!D1828="","",
  IF('Reported Performance Table'!E1828="Yes",
   IF('Reported Performance Table'!F1828="Premium","Premium_LUNA_CCT","LUNA_CCT"),
   IF('Reported Performance Table'!B1828="Outdoor Luminaires",
    IF(OR('Reported Performance Table'!D1828="Fuel Pump Canopy Luminaires",'Reported Performance Table'!D1828="Sports Lighting"),
     IF('Reported Performance Table'!F1828="Premium","Premium_Sports_and_Fuel_Pump_CCT", "Sports_and_Fuel_Pump_CCT"),
     IF('Reported Performance Table'!F1828="Premium","Premium_Outdoor_CCT","Outdoor_CCT")),
    IF('Reported Performance Table'!F1828="Premium","Premium_CCT","Reported_CCT"))))</f>
        <v/>
      </c>
      <c r="K1828" t="str">
        <f>IF('Reported Performance Table'!D1828="","",IF(J1828="LUNA_CCT",VLOOKUP('Reported Performance Table'!D1828,'Master List'!$B$45:$E$143,4,FALSE),"Reported_BUG"))</f>
        <v/>
      </c>
      <c r="L1828" t="str">
        <f>IF('Reported Performance Table'!D1828="","",IF(AND('Reported Performance Table'!$E1828="Yes",OR('Reported Performance Table'!$D1828='Master List'!$B$45,'Reported Performance Table'!$D1828='Master List'!$B$46,'Reported Performance Table'!$D1828='Master List'!$B$47,'Reported Performance Table'!$D1828='Master List'!$B$49,'Reported Performance Table'!$D1828='Master List'!$B$51,'Reported Performance Table'!$D1828='Master List'!$B$115,'Reported Performance Table'!$D1828='Master List'!$B$118,'Reported Performance Table'!$D1828='Master List'!$B$142)),"LUNA_Dimming","Dimming_Capability_and_Range"))</f>
        <v/>
      </c>
    </row>
    <row r="1829" spans="1:12" x14ac:dyDescent="0.25">
      <c r="A1829" s="54">
        <v>1836</v>
      </c>
      <c r="B1829" s="55"/>
      <c r="D1829" s="21" t="e">
        <f>VLOOKUP('Reported Performance Table'!C1829,'Master List'!$B$22:$C$41,2,FALSE)</f>
        <v>#N/A</v>
      </c>
      <c r="E1829" t="e">
        <f>VLOOKUP('Reported Performance Table'!D1829,'Master List'!$B$45:$C$143,2,FALSE)</f>
        <v>#N/A</v>
      </c>
      <c r="F1829" t="e">
        <f>VLOOKUP('Reported Performance Table'!C1829,'Master List'!$B$22:$D$42,3,FALSE)</f>
        <v>#N/A</v>
      </c>
      <c r="G1829" s="100" t="e">
        <f>VLOOKUP('Reported Performance Table'!B1829,'Master List'!$B$11:$D$19,3,FALSE)</f>
        <v>#N/A</v>
      </c>
      <c r="H1829" t="e">
        <f t="shared" si="28"/>
        <v>#N/A</v>
      </c>
      <c r="I1829" t="e">
        <f>IF(VLOOKUP('Reported Performance Table'!D1829,'Master List'!$B$45:$D$143,3,FALSE)="","No",VLOOKUP('Reported Performance Table'!D1829,'Master List'!$B$45:$D$143,3,FALSE))</f>
        <v>#N/A</v>
      </c>
      <c r="J1829" s="178" t="str">
        <f>IF('Reported Performance Table'!D1829="","",
  IF('Reported Performance Table'!E1829="Yes",
   IF('Reported Performance Table'!F1829="Premium","Premium_LUNA_CCT","LUNA_CCT"),
   IF('Reported Performance Table'!B1829="Outdoor Luminaires",
    IF(OR('Reported Performance Table'!D1829="Fuel Pump Canopy Luminaires",'Reported Performance Table'!D1829="Sports Lighting"),
     IF('Reported Performance Table'!F1829="Premium","Premium_Sports_and_Fuel_Pump_CCT", "Sports_and_Fuel_Pump_CCT"),
     IF('Reported Performance Table'!F1829="Premium","Premium_Outdoor_CCT","Outdoor_CCT")),
    IF('Reported Performance Table'!F1829="Premium","Premium_CCT","Reported_CCT"))))</f>
        <v/>
      </c>
      <c r="K1829" t="str">
        <f>IF('Reported Performance Table'!D1829="","",IF(J1829="LUNA_CCT",VLOOKUP('Reported Performance Table'!D1829,'Master List'!$B$45:$E$143,4,FALSE),"Reported_BUG"))</f>
        <v/>
      </c>
      <c r="L1829" t="str">
        <f>IF('Reported Performance Table'!D1829="","",IF(AND('Reported Performance Table'!$E1829="Yes",OR('Reported Performance Table'!$D1829='Master List'!$B$45,'Reported Performance Table'!$D1829='Master List'!$B$46,'Reported Performance Table'!$D1829='Master List'!$B$47,'Reported Performance Table'!$D1829='Master List'!$B$49,'Reported Performance Table'!$D1829='Master List'!$B$51,'Reported Performance Table'!$D1829='Master List'!$B$115,'Reported Performance Table'!$D1829='Master List'!$B$118,'Reported Performance Table'!$D1829='Master List'!$B$142)),"LUNA_Dimming","Dimming_Capability_and_Range"))</f>
        <v/>
      </c>
    </row>
    <row r="1830" spans="1:12" x14ac:dyDescent="0.25">
      <c r="A1830" s="54">
        <v>1837</v>
      </c>
      <c r="B1830" s="55"/>
      <c r="D1830" s="21" t="e">
        <f>VLOOKUP('Reported Performance Table'!C1830,'Master List'!$B$22:$C$41,2,FALSE)</f>
        <v>#N/A</v>
      </c>
      <c r="E1830" t="e">
        <f>VLOOKUP('Reported Performance Table'!D1830,'Master List'!$B$45:$C$143,2,FALSE)</f>
        <v>#N/A</v>
      </c>
      <c r="F1830" t="e">
        <f>VLOOKUP('Reported Performance Table'!C1830,'Master List'!$B$22:$D$42,3,FALSE)</f>
        <v>#N/A</v>
      </c>
      <c r="G1830" s="100" t="e">
        <f>VLOOKUP('Reported Performance Table'!B1830,'Master List'!$B$11:$D$19,3,FALSE)</f>
        <v>#N/A</v>
      </c>
      <c r="H1830" t="e">
        <f t="shared" si="28"/>
        <v>#N/A</v>
      </c>
      <c r="I1830" t="e">
        <f>IF(VLOOKUP('Reported Performance Table'!D1830,'Master List'!$B$45:$D$143,3,FALSE)="","No",VLOOKUP('Reported Performance Table'!D1830,'Master List'!$B$45:$D$143,3,FALSE))</f>
        <v>#N/A</v>
      </c>
      <c r="J1830" s="178" t="str">
        <f>IF('Reported Performance Table'!D1830="","",
  IF('Reported Performance Table'!E1830="Yes",
   IF('Reported Performance Table'!F1830="Premium","Premium_LUNA_CCT","LUNA_CCT"),
   IF('Reported Performance Table'!B1830="Outdoor Luminaires",
    IF(OR('Reported Performance Table'!D1830="Fuel Pump Canopy Luminaires",'Reported Performance Table'!D1830="Sports Lighting"),
     IF('Reported Performance Table'!F1830="Premium","Premium_Sports_and_Fuel_Pump_CCT", "Sports_and_Fuel_Pump_CCT"),
     IF('Reported Performance Table'!F1830="Premium","Premium_Outdoor_CCT","Outdoor_CCT")),
    IF('Reported Performance Table'!F1830="Premium","Premium_CCT","Reported_CCT"))))</f>
        <v/>
      </c>
      <c r="K1830" t="str">
        <f>IF('Reported Performance Table'!D1830="","",IF(J1830="LUNA_CCT",VLOOKUP('Reported Performance Table'!D1830,'Master List'!$B$45:$E$143,4,FALSE),"Reported_BUG"))</f>
        <v/>
      </c>
      <c r="L1830" t="str">
        <f>IF('Reported Performance Table'!D1830="","",IF(AND('Reported Performance Table'!$E1830="Yes",OR('Reported Performance Table'!$D1830='Master List'!$B$45,'Reported Performance Table'!$D1830='Master List'!$B$46,'Reported Performance Table'!$D1830='Master List'!$B$47,'Reported Performance Table'!$D1830='Master List'!$B$49,'Reported Performance Table'!$D1830='Master List'!$B$51,'Reported Performance Table'!$D1830='Master List'!$B$115,'Reported Performance Table'!$D1830='Master List'!$B$118,'Reported Performance Table'!$D1830='Master List'!$B$142)),"LUNA_Dimming","Dimming_Capability_and_Range"))</f>
        <v/>
      </c>
    </row>
    <row r="1831" spans="1:12" x14ac:dyDescent="0.25">
      <c r="A1831" s="54">
        <v>1838</v>
      </c>
      <c r="B1831" s="55"/>
      <c r="D1831" s="21" t="e">
        <f>VLOOKUP('Reported Performance Table'!C1831,'Master List'!$B$22:$C$41,2,FALSE)</f>
        <v>#N/A</v>
      </c>
      <c r="E1831" t="e">
        <f>VLOOKUP('Reported Performance Table'!D1831,'Master List'!$B$45:$C$143,2,FALSE)</f>
        <v>#N/A</v>
      </c>
      <c r="F1831" t="e">
        <f>VLOOKUP('Reported Performance Table'!C1831,'Master List'!$B$22:$D$42,3,FALSE)</f>
        <v>#N/A</v>
      </c>
      <c r="G1831" s="100" t="e">
        <f>VLOOKUP('Reported Performance Table'!B1831,'Master List'!$B$11:$D$19,3,FALSE)</f>
        <v>#N/A</v>
      </c>
      <c r="H1831" t="e">
        <f t="shared" si="28"/>
        <v>#N/A</v>
      </c>
      <c r="I1831" t="e">
        <f>IF(VLOOKUP('Reported Performance Table'!D1831,'Master List'!$B$45:$D$143,3,FALSE)="","No",VLOOKUP('Reported Performance Table'!D1831,'Master List'!$B$45:$D$143,3,FALSE))</f>
        <v>#N/A</v>
      </c>
      <c r="J1831" s="178" t="str">
        <f>IF('Reported Performance Table'!D1831="","",
  IF('Reported Performance Table'!E1831="Yes",
   IF('Reported Performance Table'!F1831="Premium","Premium_LUNA_CCT","LUNA_CCT"),
   IF('Reported Performance Table'!B1831="Outdoor Luminaires",
    IF(OR('Reported Performance Table'!D1831="Fuel Pump Canopy Luminaires",'Reported Performance Table'!D1831="Sports Lighting"),
     IF('Reported Performance Table'!F1831="Premium","Premium_Sports_and_Fuel_Pump_CCT", "Sports_and_Fuel_Pump_CCT"),
     IF('Reported Performance Table'!F1831="Premium","Premium_Outdoor_CCT","Outdoor_CCT")),
    IF('Reported Performance Table'!F1831="Premium","Premium_CCT","Reported_CCT"))))</f>
        <v/>
      </c>
      <c r="K1831" t="str">
        <f>IF('Reported Performance Table'!D1831="","",IF(J1831="LUNA_CCT",VLOOKUP('Reported Performance Table'!D1831,'Master List'!$B$45:$E$143,4,FALSE),"Reported_BUG"))</f>
        <v/>
      </c>
      <c r="L1831" t="str">
        <f>IF('Reported Performance Table'!D1831="","",IF(AND('Reported Performance Table'!$E1831="Yes",OR('Reported Performance Table'!$D1831='Master List'!$B$45,'Reported Performance Table'!$D1831='Master List'!$B$46,'Reported Performance Table'!$D1831='Master List'!$B$47,'Reported Performance Table'!$D1831='Master List'!$B$49,'Reported Performance Table'!$D1831='Master List'!$B$51,'Reported Performance Table'!$D1831='Master List'!$B$115,'Reported Performance Table'!$D1831='Master List'!$B$118,'Reported Performance Table'!$D1831='Master List'!$B$142)),"LUNA_Dimming","Dimming_Capability_and_Range"))</f>
        <v/>
      </c>
    </row>
    <row r="1832" spans="1:12" x14ac:dyDescent="0.25">
      <c r="A1832" s="54">
        <v>1839</v>
      </c>
      <c r="B1832" s="55"/>
      <c r="D1832" s="21" t="e">
        <f>VLOOKUP('Reported Performance Table'!C1832,'Master List'!$B$22:$C$41,2,FALSE)</f>
        <v>#N/A</v>
      </c>
      <c r="E1832" t="e">
        <f>VLOOKUP('Reported Performance Table'!D1832,'Master List'!$B$45:$C$143,2,FALSE)</f>
        <v>#N/A</v>
      </c>
      <c r="F1832" t="e">
        <f>VLOOKUP('Reported Performance Table'!C1832,'Master List'!$B$22:$D$42,3,FALSE)</f>
        <v>#N/A</v>
      </c>
      <c r="G1832" s="100" t="e">
        <f>VLOOKUP('Reported Performance Table'!B1832,'Master List'!$B$11:$D$19,3,FALSE)</f>
        <v>#N/A</v>
      </c>
      <c r="H1832" t="e">
        <f t="shared" si="28"/>
        <v>#N/A</v>
      </c>
      <c r="I1832" t="e">
        <f>IF(VLOOKUP('Reported Performance Table'!D1832,'Master List'!$B$45:$D$143,3,FALSE)="","No",VLOOKUP('Reported Performance Table'!D1832,'Master List'!$B$45:$D$143,3,FALSE))</f>
        <v>#N/A</v>
      </c>
      <c r="J1832" s="178" t="str">
        <f>IF('Reported Performance Table'!D1832="","",
  IF('Reported Performance Table'!E1832="Yes",
   IF('Reported Performance Table'!F1832="Premium","Premium_LUNA_CCT","LUNA_CCT"),
   IF('Reported Performance Table'!B1832="Outdoor Luminaires",
    IF(OR('Reported Performance Table'!D1832="Fuel Pump Canopy Luminaires",'Reported Performance Table'!D1832="Sports Lighting"),
     IF('Reported Performance Table'!F1832="Premium","Premium_Sports_and_Fuel_Pump_CCT", "Sports_and_Fuel_Pump_CCT"),
     IF('Reported Performance Table'!F1832="Premium","Premium_Outdoor_CCT","Outdoor_CCT")),
    IF('Reported Performance Table'!F1832="Premium","Premium_CCT","Reported_CCT"))))</f>
        <v/>
      </c>
      <c r="K1832" t="str">
        <f>IF('Reported Performance Table'!D1832="","",IF(J1832="LUNA_CCT",VLOOKUP('Reported Performance Table'!D1832,'Master List'!$B$45:$E$143,4,FALSE),"Reported_BUG"))</f>
        <v/>
      </c>
      <c r="L1832" t="str">
        <f>IF('Reported Performance Table'!D1832="","",IF(AND('Reported Performance Table'!$E1832="Yes",OR('Reported Performance Table'!$D1832='Master List'!$B$45,'Reported Performance Table'!$D1832='Master List'!$B$46,'Reported Performance Table'!$D1832='Master List'!$B$47,'Reported Performance Table'!$D1832='Master List'!$B$49,'Reported Performance Table'!$D1832='Master List'!$B$51,'Reported Performance Table'!$D1832='Master List'!$B$115,'Reported Performance Table'!$D1832='Master List'!$B$118,'Reported Performance Table'!$D1832='Master List'!$B$142)),"LUNA_Dimming","Dimming_Capability_and_Range"))</f>
        <v/>
      </c>
    </row>
    <row r="1833" spans="1:12" x14ac:dyDescent="0.25">
      <c r="A1833" s="54">
        <v>1840</v>
      </c>
      <c r="B1833" s="55"/>
      <c r="D1833" s="21" t="e">
        <f>VLOOKUP('Reported Performance Table'!C1833,'Master List'!$B$22:$C$41,2,FALSE)</f>
        <v>#N/A</v>
      </c>
      <c r="E1833" t="e">
        <f>VLOOKUP('Reported Performance Table'!D1833,'Master List'!$B$45:$C$143,2,FALSE)</f>
        <v>#N/A</v>
      </c>
      <c r="F1833" t="e">
        <f>VLOOKUP('Reported Performance Table'!C1833,'Master List'!$B$22:$D$42,3,FALSE)</f>
        <v>#N/A</v>
      </c>
      <c r="G1833" s="100" t="e">
        <f>VLOOKUP('Reported Performance Table'!B1833,'Master List'!$B$11:$D$19,3,FALSE)</f>
        <v>#N/A</v>
      </c>
      <c r="H1833" t="e">
        <f t="shared" si="28"/>
        <v>#N/A</v>
      </c>
      <c r="I1833" t="e">
        <f>IF(VLOOKUP('Reported Performance Table'!D1833,'Master List'!$B$45:$D$143,3,FALSE)="","No",VLOOKUP('Reported Performance Table'!D1833,'Master List'!$B$45:$D$143,3,FALSE))</f>
        <v>#N/A</v>
      </c>
      <c r="J1833" s="178" t="str">
        <f>IF('Reported Performance Table'!D1833="","",
  IF('Reported Performance Table'!E1833="Yes",
   IF('Reported Performance Table'!F1833="Premium","Premium_LUNA_CCT","LUNA_CCT"),
   IF('Reported Performance Table'!B1833="Outdoor Luminaires",
    IF(OR('Reported Performance Table'!D1833="Fuel Pump Canopy Luminaires",'Reported Performance Table'!D1833="Sports Lighting"),
     IF('Reported Performance Table'!F1833="Premium","Premium_Sports_and_Fuel_Pump_CCT", "Sports_and_Fuel_Pump_CCT"),
     IF('Reported Performance Table'!F1833="Premium","Premium_Outdoor_CCT","Outdoor_CCT")),
    IF('Reported Performance Table'!F1833="Premium","Premium_CCT","Reported_CCT"))))</f>
        <v/>
      </c>
      <c r="K1833" t="str">
        <f>IF('Reported Performance Table'!D1833="","",IF(J1833="LUNA_CCT",VLOOKUP('Reported Performance Table'!D1833,'Master List'!$B$45:$E$143,4,FALSE),"Reported_BUG"))</f>
        <v/>
      </c>
      <c r="L1833" t="str">
        <f>IF('Reported Performance Table'!D1833="","",IF(AND('Reported Performance Table'!$E1833="Yes",OR('Reported Performance Table'!$D1833='Master List'!$B$45,'Reported Performance Table'!$D1833='Master List'!$B$46,'Reported Performance Table'!$D1833='Master List'!$B$47,'Reported Performance Table'!$D1833='Master List'!$B$49,'Reported Performance Table'!$D1833='Master List'!$B$51,'Reported Performance Table'!$D1833='Master List'!$B$115,'Reported Performance Table'!$D1833='Master List'!$B$118,'Reported Performance Table'!$D1833='Master List'!$B$142)),"LUNA_Dimming","Dimming_Capability_and_Range"))</f>
        <v/>
      </c>
    </row>
    <row r="1834" spans="1:12" x14ac:dyDescent="0.25">
      <c r="A1834" s="54">
        <v>1841</v>
      </c>
      <c r="B1834" s="55"/>
      <c r="D1834" s="21" t="e">
        <f>VLOOKUP('Reported Performance Table'!C1834,'Master List'!$B$22:$C$41,2,FALSE)</f>
        <v>#N/A</v>
      </c>
      <c r="E1834" t="e">
        <f>VLOOKUP('Reported Performance Table'!D1834,'Master List'!$B$45:$C$143,2,FALSE)</f>
        <v>#N/A</v>
      </c>
      <c r="F1834" t="e">
        <f>VLOOKUP('Reported Performance Table'!C1834,'Master List'!$B$22:$D$42,3,FALSE)</f>
        <v>#N/A</v>
      </c>
      <c r="G1834" s="100" t="e">
        <f>VLOOKUP('Reported Performance Table'!B1834,'Master List'!$B$11:$D$19,3,FALSE)</f>
        <v>#N/A</v>
      </c>
      <c r="H1834" t="e">
        <f t="shared" si="28"/>
        <v>#N/A</v>
      </c>
      <c r="I1834" t="e">
        <f>IF(VLOOKUP('Reported Performance Table'!D1834,'Master List'!$B$45:$D$143,3,FALSE)="","No",VLOOKUP('Reported Performance Table'!D1834,'Master List'!$B$45:$D$143,3,FALSE))</f>
        <v>#N/A</v>
      </c>
      <c r="J1834" s="178" t="str">
        <f>IF('Reported Performance Table'!D1834="","",
  IF('Reported Performance Table'!E1834="Yes",
   IF('Reported Performance Table'!F1834="Premium","Premium_LUNA_CCT","LUNA_CCT"),
   IF('Reported Performance Table'!B1834="Outdoor Luminaires",
    IF(OR('Reported Performance Table'!D1834="Fuel Pump Canopy Luminaires",'Reported Performance Table'!D1834="Sports Lighting"),
     IF('Reported Performance Table'!F1834="Premium","Premium_Sports_and_Fuel_Pump_CCT", "Sports_and_Fuel_Pump_CCT"),
     IF('Reported Performance Table'!F1834="Premium","Premium_Outdoor_CCT","Outdoor_CCT")),
    IF('Reported Performance Table'!F1834="Premium","Premium_CCT","Reported_CCT"))))</f>
        <v/>
      </c>
      <c r="K1834" t="str">
        <f>IF('Reported Performance Table'!D1834="","",IF(J1834="LUNA_CCT",VLOOKUP('Reported Performance Table'!D1834,'Master List'!$B$45:$E$143,4,FALSE),"Reported_BUG"))</f>
        <v/>
      </c>
      <c r="L1834" t="str">
        <f>IF('Reported Performance Table'!D1834="","",IF(AND('Reported Performance Table'!$E1834="Yes",OR('Reported Performance Table'!$D1834='Master List'!$B$45,'Reported Performance Table'!$D1834='Master List'!$B$46,'Reported Performance Table'!$D1834='Master List'!$B$47,'Reported Performance Table'!$D1834='Master List'!$B$49,'Reported Performance Table'!$D1834='Master List'!$B$51,'Reported Performance Table'!$D1834='Master List'!$B$115,'Reported Performance Table'!$D1834='Master List'!$B$118,'Reported Performance Table'!$D1834='Master List'!$B$142)),"LUNA_Dimming","Dimming_Capability_and_Range"))</f>
        <v/>
      </c>
    </row>
    <row r="1835" spans="1:12" x14ac:dyDescent="0.25">
      <c r="A1835" s="54">
        <v>1842</v>
      </c>
      <c r="B1835" s="55"/>
      <c r="D1835" s="21" t="e">
        <f>VLOOKUP('Reported Performance Table'!C1835,'Master List'!$B$22:$C$41,2,FALSE)</f>
        <v>#N/A</v>
      </c>
      <c r="E1835" t="e">
        <f>VLOOKUP('Reported Performance Table'!D1835,'Master List'!$B$45:$C$143,2,FALSE)</f>
        <v>#N/A</v>
      </c>
      <c r="F1835" t="e">
        <f>VLOOKUP('Reported Performance Table'!C1835,'Master List'!$B$22:$D$42,3,FALSE)</f>
        <v>#N/A</v>
      </c>
      <c r="G1835" s="100" t="e">
        <f>VLOOKUP('Reported Performance Table'!B1835,'Master List'!$B$11:$D$19,3,FALSE)</f>
        <v>#N/A</v>
      </c>
      <c r="H1835" t="e">
        <f t="shared" si="28"/>
        <v>#N/A</v>
      </c>
      <c r="I1835" t="e">
        <f>IF(VLOOKUP('Reported Performance Table'!D1835,'Master List'!$B$45:$D$143,3,FALSE)="","No",VLOOKUP('Reported Performance Table'!D1835,'Master List'!$B$45:$D$143,3,FALSE))</f>
        <v>#N/A</v>
      </c>
      <c r="J1835" s="178" t="str">
        <f>IF('Reported Performance Table'!D1835="","",
  IF('Reported Performance Table'!E1835="Yes",
   IF('Reported Performance Table'!F1835="Premium","Premium_LUNA_CCT","LUNA_CCT"),
   IF('Reported Performance Table'!B1835="Outdoor Luminaires",
    IF(OR('Reported Performance Table'!D1835="Fuel Pump Canopy Luminaires",'Reported Performance Table'!D1835="Sports Lighting"),
     IF('Reported Performance Table'!F1835="Premium","Premium_Sports_and_Fuel_Pump_CCT", "Sports_and_Fuel_Pump_CCT"),
     IF('Reported Performance Table'!F1835="Premium","Premium_Outdoor_CCT","Outdoor_CCT")),
    IF('Reported Performance Table'!F1835="Premium","Premium_CCT","Reported_CCT"))))</f>
        <v/>
      </c>
      <c r="K1835" t="str">
        <f>IF('Reported Performance Table'!D1835="","",IF(J1835="LUNA_CCT",VLOOKUP('Reported Performance Table'!D1835,'Master List'!$B$45:$E$143,4,FALSE),"Reported_BUG"))</f>
        <v/>
      </c>
      <c r="L1835" t="str">
        <f>IF('Reported Performance Table'!D1835="","",IF(AND('Reported Performance Table'!$E1835="Yes",OR('Reported Performance Table'!$D1835='Master List'!$B$45,'Reported Performance Table'!$D1835='Master List'!$B$46,'Reported Performance Table'!$D1835='Master List'!$B$47,'Reported Performance Table'!$D1835='Master List'!$B$49,'Reported Performance Table'!$D1835='Master List'!$B$51,'Reported Performance Table'!$D1835='Master List'!$B$115,'Reported Performance Table'!$D1835='Master List'!$B$118,'Reported Performance Table'!$D1835='Master List'!$B$142)),"LUNA_Dimming","Dimming_Capability_and_Range"))</f>
        <v/>
      </c>
    </row>
    <row r="1836" spans="1:12" x14ac:dyDescent="0.25">
      <c r="A1836" s="54">
        <v>1843</v>
      </c>
      <c r="B1836" s="55"/>
      <c r="D1836" s="21" t="e">
        <f>VLOOKUP('Reported Performance Table'!C1836,'Master List'!$B$22:$C$41,2,FALSE)</f>
        <v>#N/A</v>
      </c>
      <c r="E1836" t="e">
        <f>VLOOKUP('Reported Performance Table'!D1836,'Master List'!$B$45:$C$143,2,FALSE)</f>
        <v>#N/A</v>
      </c>
      <c r="F1836" t="e">
        <f>VLOOKUP('Reported Performance Table'!C1836,'Master List'!$B$22:$D$42,3,FALSE)</f>
        <v>#N/A</v>
      </c>
      <c r="G1836" s="100" t="e">
        <f>VLOOKUP('Reported Performance Table'!B1836,'Master List'!$B$11:$D$19,3,FALSE)</f>
        <v>#N/A</v>
      </c>
      <c r="H1836" t="e">
        <f t="shared" si="28"/>
        <v>#N/A</v>
      </c>
      <c r="I1836" t="e">
        <f>IF(VLOOKUP('Reported Performance Table'!D1836,'Master List'!$B$45:$D$143,3,FALSE)="","No",VLOOKUP('Reported Performance Table'!D1836,'Master List'!$B$45:$D$143,3,FALSE))</f>
        <v>#N/A</v>
      </c>
      <c r="J1836" s="178" t="str">
        <f>IF('Reported Performance Table'!D1836="","",
  IF('Reported Performance Table'!E1836="Yes",
   IF('Reported Performance Table'!F1836="Premium","Premium_LUNA_CCT","LUNA_CCT"),
   IF('Reported Performance Table'!B1836="Outdoor Luminaires",
    IF(OR('Reported Performance Table'!D1836="Fuel Pump Canopy Luminaires",'Reported Performance Table'!D1836="Sports Lighting"),
     IF('Reported Performance Table'!F1836="Premium","Premium_Sports_and_Fuel_Pump_CCT", "Sports_and_Fuel_Pump_CCT"),
     IF('Reported Performance Table'!F1836="Premium","Premium_Outdoor_CCT","Outdoor_CCT")),
    IF('Reported Performance Table'!F1836="Premium","Premium_CCT","Reported_CCT"))))</f>
        <v/>
      </c>
      <c r="K1836" t="str">
        <f>IF('Reported Performance Table'!D1836="","",IF(J1836="LUNA_CCT",VLOOKUP('Reported Performance Table'!D1836,'Master List'!$B$45:$E$143,4,FALSE),"Reported_BUG"))</f>
        <v/>
      </c>
      <c r="L1836" t="str">
        <f>IF('Reported Performance Table'!D1836="","",IF(AND('Reported Performance Table'!$E1836="Yes",OR('Reported Performance Table'!$D1836='Master List'!$B$45,'Reported Performance Table'!$D1836='Master List'!$B$46,'Reported Performance Table'!$D1836='Master List'!$B$47,'Reported Performance Table'!$D1836='Master List'!$B$49,'Reported Performance Table'!$D1836='Master List'!$B$51,'Reported Performance Table'!$D1836='Master List'!$B$115,'Reported Performance Table'!$D1836='Master List'!$B$118,'Reported Performance Table'!$D1836='Master List'!$B$142)),"LUNA_Dimming","Dimming_Capability_and_Range"))</f>
        <v/>
      </c>
    </row>
    <row r="1837" spans="1:12" x14ac:dyDescent="0.25">
      <c r="A1837" s="54">
        <v>1844</v>
      </c>
      <c r="B1837" s="55"/>
      <c r="D1837" s="21" t="e">
        <f>VLOOKUP('Reported Performance Table'!C1837,'Master List'!$B$22:$C$41,2,FALSE)</f>
        <v>#N/A</v>
      </c>
      <c r="E1837" t="e">
        <f>VLOOKUP('Reported Performance Table'!D1837,'Master List'!$B$45:$C$143,2,FALSE)</f>
        <v>#N/A</v>
      </c>
      <c r="F1837" t="e">
        <f>VLOOKUP('Reported Performance Table'!C1837,'Master List'!$B$22:$D$42,3,FALSE)</f>
        <v>#N/A</v>
      </c>
      <c r="G1837" s="100" t="e">
        <f>VLOOKUP('Reported Performance Table'!B1837,'Master List'!$B$11:$D$19,3,FALSE)</f>
        <v>#N/A</v>
      </c>
      <c r="H1837" t="e">
        <f t="shared" si="28"/>
        <v>#N/A</v>
      </c>
      <c r="I1837" t="e">
        <f>IF(VLOOKUP('Reported Performance Table'!D1837,'Master List'!$B$45:$D$143,3,FALSE)="","No",VLOOKUP('Reported Performance Table'!D1837,'Master List'!$B$45:$D$143,3,FALSE))</f>
        <v>#N/A</v>
      </c>
      <c r="J1837" s="178" t="str">
        <f>IF('Reported Performance Table'!D1837="","",
  IF('Reported Performance Table'!E1837="Yes",
   IF('Reported Performance Table'!F1837="Premium","Premium_LUNA_CCT","LUNA_CCT"),
   IF('Reported Performance Table'!B1837="Outdoor Luminaires",
    IF(OR('Reported Performance Table'!D1837="Fuel Pump Canopy Luminaires",'Reported Performance Table'!D1837="Sports Lighting"),
     IF('Reported Performance Table'!F1837="Premium","Premium_Sports_and_Fuel_Pump_CCT", "Sports_and_Fuel_Pump_CCT"),
     IF('Reported Performance Table'!F1837="Premium","Premium_Outdoor_CCT","Outdoor_CCT")),
    IF('Reported Performance Table'!F1837="Premium","Premium_CCT","Reported_CCT"))))</f>
        <v/>
      </c>
      <c r="K1837" t="str">
        <f>IF('Reported Performance Table'!D1837="","",IF(J1837="LUNA_CCT",VLOOKUP('Reported Performance Table'!D1837,'Master List'!$B$45:$E$143,4,FALSE),"Reported_BUG"))</f>
        <v/>
      </c>
      <c r="L1837" t="str">
        <f>IF('Reported Performance Table'!D1837="","",IF(AND('Reported Performance Table'!$E1837="Yes",OR('Reported Performance Table'!$D1837='Master List'!$B$45,'Reported Performance Table'!$D1837='Master List'!$B$46,'Reported Performance Table'!$D1837='Master List'!$B$47,'Reported Performance Table'!$D1837='Master List'!$B$49,'Reported Performance Table'!$D1837='Master List'!$B$51,'Reported Performance Table'!$D1837='Master List'!$B$115,'Reported Performance Table'!$D1837='Master List'!$B$118,'Reported Performance Table'!$D1837='Master List'!$B$142)),"LUNA_Dimming","Dimming_Capability_and_Range"))</f>
        <v/>
      </c>
    </row>
    <row r="1838" spans="1:12" x14ac:dyDescent="0.25">
      <c r="A1838" s="54">
        <v>1845</v>
      </c>
      <c r="B1838" s="55"/>
      <c r="D1838" s="21" t="e">
        <f>VLOOKUP('Reported Performance Table'!C1838,'Master List'!$B$22:$C$41,2,FALSE)</f>
        <v>#N/A</v>
      </c>
      <c r="E1838" t="e">
        <f>VLOOKUP('Reported Performance Table'!D1838,'Master List'!$B$45:$C$143,2,FALSE)</f>
        <v>#N/A</v>
      </c>
      <c r="F1838" t="e">
        <f>VLOOKUP('Reported Performance Table'!C1838,'Master List'!$B$22:$D$42,3,FALSE)</f>
        <v>#N/A</v>
      </c>
      <c r="G1838" s="100" t="e">
        <f>VLOOKUP('Reported Performance Table'!B1838,'Master List'!$B$11:$D$19,3,FALSE)</f>
        <v>#N/A</v>
      </c>
      <c r="H1838" t="e">
        <f t="shared" si="28"/>
        <v>#N/A</v>
      </c>
      <c r="I1838" t="e">
        <f>IF(VLOOKUP('Reported Performance Table'!D1838,'Master List'!$B$45:$D$143,3,FALSE)="","No",VLOOKUP('Reported Performance Table'!D1838,'Master List'!$B$45:$D$143,3,FALSE))</f>
        <v>#N/A</v>
      </c>
      <c r="J1838" s="178" t="str">
        <f>IF('Reported Performance Table'!D1838="","",
  IF('Reported Performance Table'!E1838="Yes",
   IF('Reported Performance Table'!F1838="Premium","Premium_LUNA_CCT","LUNA_CCT"),
   IF('Reported Performance Table'!B1838="Outdoor Luminaires",
    IF(OR('Reported Performance Table'!D1838="Fuel Pump Canopy Luminaires",'Reported Performance Table'!D1838="Sports Lighting"),
     IF('Reported Performance Table'!F1838="Premium","Premium_Sports_and_Fuel_Pump_CCT", "Sports_and_Fuel_Pump_CCT"),
     IF('Reported Performance Table'!F1838="Premium","Premium_Outdoor_CCT","Outdoor_CCT")),
    IF('Reported Performance Table'!F1838="Premium","Premium_CCT","Reported_CCT"))))</f>
        <v/>
      </c>
      <c r="K1838" t="str">
        <f>IF('Reported Performance Table'!D1838="","",IF(J1838="LUNA_CCT",VLOOKUP('Reported Performance Table'!D1838,'Master List'!$B$45:$E$143,4,FALSE),"Reported_BUG"))</f>
        <v/>
      </c>
      <c r="L1838" t="str">
        <f>IF('Reported Performance Table'!D1838="","",IF(AND('Reported Performance Table'!$E1838="Yes",OR('Reported Performance Table'!$D1838='Master List'!$B$45,'Reported Performance Table'!$D1838='Master List'!$B$46,'Reported Performance Table'!$D1838='Master List'!$B$47,'Reported Performance Table'!$D1838='Master List'!$B$49,'Reported Performance Table'!$D1838='Master List'!$B$51,'Reported Performance Table'!$D1838='Master List'!$B$115,'Reported Performance Table'!$D1838='Master List'!$B$118,'Reported Performance Table'!$D1838='Master List'!$B$142)),"LUNA_Dimming","Dimming_Capability_and_Range"))</f>
        <v/>
      </c>
    </row>
    <row r="1839" spans="1:12" x14ac:dyDescent="0.25">
      <c r="A1839" s="54">
        <v>1846</v>
      </c>
      <c r="B1839" s="55"/>
      <c r="D1839" s="21" t="e">
        <f>VLOOKUP('Reported Performance Table'!C1839,'Master List'!$B$22:$C$41,2,FALSE)</f>
        <v>#N/A</v>
      </c>
      <c r="E1839" t="e">
        <f>VLOOKUP('Reported Performance Table'!D1839,'Master List'!$B$45:$C$143,2,FALSE)</f>
        <v>#N/A</v>
      </c>
      <c r="F1839" t="e">
        <f>VLOOKUP('Reported Performance Table'!C1839,'Master List'!$B$22:$D$42,3,FALSE)</f>
        <v>#N/A</v>
      </c>
      <c r="G1839" s="100" t="e">
        <f>VLOOKUP('Reported Performance Table'!B1839,'Master List'!$B$11:$D$19,3,FALSE)</f>
        <v>#N/A</v>
      </c>
      <c r="H1839" t="e">
        <f t="shared" si="28"/>
        <v>#N/A</v>
      </c>
      <c r="I1839" t="e">
        <f>IF(VLOOKUP('Reported Performance Table'!D1839,'Master List'!$B$45:$D$143,3,FALSE)="","No",VLOOKUP('Reported Performance Table'!D1839,'Master List'!$B$45:$D$143,3,FALSE))</f>
        <v>#N/A</v>
      </c>
      <c r="J1839" s="178" t="str">
        <f>IF('Reported Performance Table'!D1839="","",
  IF('Reported Performance Table'!E1839="Yes",
   IF('Reported Performance Table'!F1839="Premium","Premium_LUNA_CCT","LUNA_CCT"),
   IF('Reported Performance Table'!B1839="Outdoor Luminaires",
    IF(OR('Reported Performance Table'!D1839="Fuel Pump Canopy Luminaires",'Reported Performance Table'!D1839="Sports Lighting"),
     IF('Reported Performance Table'!F1839="Premium","Premium_Sports_and_Fuel_Pump_CCT", "Sports_and_Fuel_Pump_CCT"),
     IF('Reported Performance Table'!F1839="Premium","Premium_Outdoor_CCT","Outdoor_CCT")),
    IF('Reported Performance Table'!F1839="Premium","Premium_CCT","Reported_CCT"))))</f>
        <v/>
      </c>
      <c r="K1839" t="str">
        <f>IF('Reported Performance Table'!D1839="","",IF(J1839="LUNA_CCT",VLOOKUP('Reported Performance Table'!D1839,'Master List'!$B$45:$E$143,4,FALSE),"Reported_BUG"))</f>
        <v/>
      </c>
      <c r="L1839" t="str">
        <f>IF('Reported Performance Table'!D1839="","",IF(AND('Reported Performance Table'!$E1839="Yes",OR('Reported Performance Table'!$D1839='Master List'!$B$45,'Reported Performance Table'!$D1839='Master List'!$B$46,'Reported Performance Table'!$D1839='Master List'!$B$47,'Reported Performance Table'!$D1839='Master List'!$B$49,'Reported Performance Table'!$D1839='Master List'!$B$51,'Reported Performance Table'!$D1839='Master List'!$B$115,'Reported Performance Table'!$D1839='Master List'!$B$118,'Reported Performance Table'!$D1839='Master List'!$B$142)),"LUNA_Dimming","Dimming_Capability_and_Range"))</f>
        <v/>
      </c>
    </row>
    <row r="1840" spans="1:12" x14ac:dyDescent="0.25">
      <c r="A1840" s="54">
        <v>1847</v>
      </c>
      <c r="B1840" s="55"/>
      <c r="D1840" s="21" t="e">
        <f>VLOOKUP('Reported Performance Table'!C1840,'Master List'!$B$22:$C$41,2,FALSE)</f>
        <v>#N/A</v>
      </c>
      <c r="E1840" t="e">
        <f>VLOOKUP('Reported Performance Table'!D1840,'Master List'!$B$45:$C$143,2,FALSE)</f>
        <v>#N/A</v>
      </c>
      <c r="F1840" t="e">
        <f>VLOOKUP('Reported Performance Table'!C1840,'Master List'!$B$22:$D$42,3,FALSE)</f>
        <v>#N/A</v>
      </c>
      <c r="G1840" s="100" t="e">
        <f>VLOOKUP('Reported Performance Table'!B1840,'Master List'!$B$11:$D$19,3,FALSE)</f>
        <v>#N/A</v>
      </c>
      <c r="H1840" t="e">
        <f t="shared" si="28"/>
        <v>#N/A</v>
      </c>
      <c r="I1840" t="e">
        <f>IF(VLOOKUP('Reported Performance Table'!D1840,'Master List'!$B$45:$D$143,3,FALSE)="","No",VLOOKUP('Reported Performance Table'!D1840,'Master List'!$B$45:$D$143,3,FALSE))</f>
        <v>#N/A</v>
      </c>
      <c r="J1840" s="178" t="str">
        <f>IF('Reported Performance Table'!D1840="","",
  IF('Reported Performance Table'!E1840="Yes",
   IF('Reported Performance Table'!F1840="Premium","Premium_LUNA_CCT","LUNA_CCT"),
   IF('Reported Performance Table'!B1840="Outdoor Luminaires",
    IF(OR('Reported Performance Table'!D1840="Fuel Pump Canopy Luminaires",'Reported Performance Table'!D1840="Sports Lighting"),
     IF('Reported Performance Table'!F1840="Premium","Premium_Sports_and_Fuel_Pump_CCT", "Sports_and_Fuel_Pump_CCT"),
     IF('Reported Performance Table'!F1840="Premium","Premium_Outdoor_CCT","Outdoor_CCT")),
    IF('Reported Performance Table'!F1840="Premium","Premium_CCT","Reported_CCT"))))</f>
        <v/>
      </c>
      <c r="K1840" t="str">
        <f>IF('Reported Performance Table'!D1840="","",IF(J1840="LUNA_CCT",VLOOKUP('Reported Performance Table'!D1840,'Master List'!$B$45:$E$143,4,FALSE),"Reported_BUG"))</f>
        <v/>
      </c>
      <c r="L1840" t="str">
        <f>IF('Reported Performance Table'!D1840="","",IF(AND('Reported Performance Table'!$E1840="Yes",OR('Reported Performance Table'!$D1840='Master List'!$B$45,'Reported Performance Table'!$D1840='Master List'!$B$46,'Reported Performance Table'!$D1840='Master List'!$B$47,'Reported Performance Table'!$D1840='Master List'!$B$49,'Reported Performance Table'!$D1840='Master List'!$B$51,'Reported Performance Table'!$D1840='Master List'!$B$115,'Reported Performance Table'!$D1840='Master List'!$B$118,'Reported Performance Table'!$D1840='Master List'!$B$142)),"LUNA_Dimming","Dimming_Capability_and_Range"))</f>
        <v/>
      </c>
    </row>
    <row r="1841" spans="1:12" x14ac:dyDescent="0.25">
      <c r="A1841" s="54">
        <v>1848</v>
      </c>
      <c r="B1841" s="55"/>
      <c r="D1841" s="21" t="e">
        <f>VLOOKUP('Reported Performance Table'!C1841,'Master List'!$B$22:$C$41,2,FALSE)</f>
        <v>#N/A</v>
      </c>
      <c r="E1841" t="e">
        <f>VLOOKUP('Reported Performance Table'!D1841,'Master List'!$B$45:$C$143,2,FALSE)</f>
        <v>#N/A</v>
      </c>
      <c r="F1841" t="e">
        <f>VLOOKUP('Reported Performance Table'!C1841,'Master List'!$B$22:$D$42,3,FALSE)</f>
        <v>#N/A</v>
      </c>
      <c r="G1841" s="100" t="e">
        <f>VLOOKUP('Reported Performance Table'!B1841,'Master List'!$B$11:$D$19,3,FALSE)</f>
        <v>#N/A</v>
      </c>
      <c r="H1841" t="e">
        <f t="shared" si="28"/>
        <v>#N/A</v>
      </c>
      <c r="I1841" t="e">
        <f>IF(VLOOKUP('Reported Performance Table'!D1841,'Master List'!$B$45:$D$143,3,FALSE)="","No",VLOOKUP('Reported Performance Table'!D1841,'Master List'!$B$45:$D$143,3,FALSE))</f>
        <v>#N/A</v>
      </c>
      <c r="J1841" s="178" t="str">
        <f>IF('Reported Performance Table'!D1841="","",
  IF('Reported Performance Table'!E1841="Yes",
   IF('Reported Performance Table'!F1841="Premium","Premium_LUNA_CCT","LUNA_CCT"),
   IF('Reported Performance Table'!B1841="Outdoor Luminaires",
    IF(OR('Reported Performance Table'!D1841="Fuel Pump Canopy Luminaires",'Reported Performance Table'!D1841="Sports Lighting"),
     IF('Reported Performance Table'!F1841="Premium","Premium_Sports_and_Fuel_Pump_CCT", "Sports_and_Fuel_Pump_CCT"),
     IF('Reported Performance Table'!F1841="Premium","Premium_Outdoor_CCT","Outdoor_CCT")),
    IF('Reported Performance Table'!F1841="Premium","Premium_CCT","Reported_CCT"))))</f>
        <v/>
      </c>
      <c r="K1841" t="str">
        <f>IF('Reported Performance Table'!D1841="","",IF(J1841="LUNA_CCT",VLOOKUP('Reported Performance Table'!D1841,'Master List'!$B$45:$E$143,4,FALSE),"Reported_BUG"))</f>
        <v/>
      </c>
      <c r="L1841" t="str">
        <f>IF('Reported Performance Table'!D1841="","",IF(AND('Reported Performance Table'!$E1841="Yes",OR('Reported Performance Table'!$D1841='Master List'!$B$45,'Reported Performance Table'!$D1841='Master List'!$B$46,'Reported Performance Table'!$D1841='Master List'!$B$47,'Reported Performance Table'!$D1841='Master List'!$B$49,'Reported Performance Table'!$D1841='Master List'!$B$51,'Reported Performance Table'!$D1841='Master List'!$B$115,'Reported Performance Table'!$D1841='Master List'!$B$118,'Reported Performance Table'!$D1841='Master List'!$B$142)),"LUNA_Dimming","Dimming_Capability_and_Range"))</f>
        <v/>
      </c>
    </row>
    <row r="1842" spans="1:12" x14ac:dyDescent="0.25">
      <c r="A1842" s="54">
        <v>1849</v>
      </c>
      <c r="B1842" s="55"/>
      <c r="D1842" s="21" t="e">
        <f>VLOOKUP('Reported Performance Table'!C1842,'Master List'!$B$22:$C$41,2,FALSE)</f>
        <v>#N/A</v>
      </c>
      <c r="E1842" t="e">
        <f>VLOOKUP('Reported Performance Table'!D1842,'Master List'!$B$45:$C$143,2,FALSE)</f>
        <v>#N/A</v>
      </c>
      <c r="F1842" t="e">
        <f>VLOOKUP('Reported Performance Table'!C1842,'Master List'!$B$22:$D$42,3,FALSE)</f>
        <v>#N/A</v>
      </c>
      <c r="G1842" s="100" t="e">
        <f>VLOOKUP('Reported Performance Table'!B1842,'Master List'!$B$11:$D$19,3,FALSE)</f>
        <v>#N/A</v>
      </c>
      <c r="H1842" t="e">
        <f t="shared" si="28"/>
        <v>#N/A</v>
      </c>
      <c r="I1842" t="e">
        <f>IF(VLOOKUP('Reported Performance Table'!D1842,'Master List'!$B$45:$D$143,3,FALSE)="","No",VLOOKUP('Reported Performance Table'!D1842,'Master List'!$B$45:$D$143,3,FALSE))</f>
        <v>#N/A</v>
      </c>
      <c r="J1842" s="178" t="str">
        <f>IF('Reported Performance Table'!D1842="","",
  IF('Reported Performance Table'!E1842="Yes",
   IF('Reported Performance Table'!F1842="Premium","Premium_LUNA_CCT","LUNA_CCT"),
   IF('Reported Performance Table'!B1842="Outdoor Luminaires",
    IF(OR('Reported Performance Table'!D1842="Fuel Pump Canopy Luminaires",'Reported Performance Table'!D1842="Sports Lighting"),
     IF('Reported Performance Table'!F1842="Premium","Premium_Sports_and_Fuel_Pump_CCT", "Sports_and_Fuel_Pump_CCT"),
     IF('Reported Performance Table'!F1842="Premium","Premium_Outdoor_CCT","Outdoor_CCT")),
    IF('Reported Performance Table'!F1842="Premium","Premium_CCT","Reported_CCT"))))</f>
        <v/>
      </c>
      <c r="K1842" t="str">
        <f>IF('Reported Performance Table'!D1842="","",IF(J1842="LUNA_CCT",VLOOKUP('Reported Performance Table'!D1842,'Master List'!$B$45:$E$143,4,FALSE),"Reported_BUG"))</f>
        <v/>
      </c>
      <c r="L1842" t="str">
        <f>IF('Reported Performance Table'!D1842="","",IF(AND('Reported Performance Table'!$E1842="Yes",OR('Reported Performance Table'!$D1842='Master List'!$B$45,'Reported Performance Table'!$D1842='Master List'!$B$46,'Reported Performance Table'!$D1842='Master List'!$B$47,'Reported Performance Table'!$D1842='Master List'!$B$49,'Reported Performance Table'!$D1842='Master List'!$B$51,'Reported Performance Table'!$D1842='Master List'!$B$115,'Reported Performance Table'!$D1842='Master List'!$B$118,'Reported Performance Table'!$D1842='Master List'!$B$142)),"LUNA_Dimming","Dimming_Capability_and_Range"))</f>
        <v/>
      </c>
    </row>
    <row r="1843" spans="1:12" x14ac:dyDescent="0.25">
      <c r="A1843" s="54">
        <v>1850</v>
      </c>
      <c r="B1843" s="55"/>
      <c r="D1843" s="21" t="e">
        <f>VLOOKUP('Reported Performance Table'!C1843,'Master List'!$B$22:$C$41,2,FALSE)</f>
        <v>#N/A</v>
      </c>
      <c r="E1843" t="e">
        <f>VLOOKUP('Reported Performance Table'!D1843,'Master List'!$B$45:$C$143,2,FALSE)</f>
        <v>#N/A</v>
      </c>
      <c r="F1843" t="e">
        <f>VLOOKUP('Reported Performance Table'!C1843,'Master List'!$B$22:$D$42,3,FALSE)</f>
        <v>#N/A</v>
      </c>
      <c r="G1843" s="100" t="e">
        <f>VLOOKUP('Reported Performance Table'!B1843,'Master List'!$B$11:$D$19,3,FALSE)</f>
        <v>#N/A</v>
      </c>
      <c r="H1843" t="e">
        <f t="shared" si="28"/>
        <v>#N/A</v>
      </c>
      <c r="I1843" t="e">
        <f>IF(VLOOKUP('Reported Performance Table'!D1843,'Master List'!$B$45:$D$143,3,FALSE)="","No",VLOOKUP('Reported Performance Table'!D1843,'Master List'!$B$45:$D$143,3,FALSE))</f>
        <v>#N/A</v>
      </c>
      <c r="J1843" s="178" t="str">
        <f>IF('Reported Performance Table'!D1843="","",
  IF('Reported Performance Table'!E1843="Yes",
   IF('Reported Performance Table'!F1843="Premium","Premium_LUNA_CCT","LUNA_CCT"),
   IF('Reported Performance Table'!B1843="Outdoor Luminaires",
    IF(OR('Reported Performance Table'!D1843="Fuel Pump Canopy Luminaires",'Reported Performance Table'!D1843="Sports Lighting"),
     IF('Reported Performance Table'!F1843="Premium","Premium_Sports_and_Fuel_Pump_CCT", "Sports_and_Fuel_Pump_CCT"),
     IF('Reported Performance Table'!F1843="Premium","Premium_Outdoor_CCT","Outdoor_CCT")),
    IF('Reported Performance Table'!F1843="Premium","Premium_CCT","Reported_CCT"))))</f>
        <v/>
      </c>
      <c r="K1843" t="str">
        <f>IF('Reported Performance Table'!D1843="","",IF(J1843="LUNA_CCT",VLOOKUP('Reported Performance Table'!D1843,'Master List'!$B$45:$E$143,4,FALSE),"Reported_BUG"))</f>
        <v/>
      </c>
      <c r="L1843" t="str">
        <f>IF('Reported Performance Table'!D1843="","",IF(AND('Reported Performance Table'!$E1843="Yes",OR('Reported Performance Table'!$D1843='Master List'!$B$45,'Reported Performance Table'!$D1843='Master List'!$B$46,'Reported Performance Table'!$D1843='Master List'!$B$47,'Reported Performance Table'!$D1843='Master List'!$B$49,'Reported Performance Table'!$D1843='Master List'!$B$51,'Reported Performance Table'!$D1843='Master List'!$B$115,'Reported Performance Table'!$D1843='Master List'!$B$118,'Reported Performance Table'!$D1843='Master List'!$B$142)),"LUNA_Dimming","Dimming_Capability_and_Range"))</f>
        <v/>
      </c>
    </row>
    <row r="1844" spans="1:12" x14ac:dyDescent="0.25">
      <c r="A1844" s="54">
        <v>1851</v>
      </c>
      <c r="B1844" s="55"/>
      <c r="D1844" s="21" t="e">
        <f>VLOOKUP('Reported Performance Table'!C1844,'Master List'!$B$22:$C$41,2,FALSE)</f>
        <v>#N/A</v>
      </c>
      <c r="E1844" t="e">
        <f>VLOOKUP('Reported Performance Table'!D1844,'Master List'!$B$45:$C$143,2,FALSE)</f>
        <v>#N/A</v>
      </c>
      <c r="F1844" t="e">
        <f>VLOOKUP('Reported Performance Table'!C1844,'Master List'!$B$22:$D$42,3,FALSE)</f>
        <v>#N/A</v>
      </c>
      <c r="G1844" s="100" t="e">
        <f>VLOOKUP('Reported Performance Table'!B1844,'Master List'!$B$11:$D$19,3,FALSE)</f>
        <v>#N/A</v>
      </c>
      <c r="H1844" t="e">
        <f t="shared" si="28"/>
        <v>#N/A</v>
      </c>
      <c r="I1844" t="e">
        <f>IF(VLOOKUP('Reported Performance Table'!D1844,'Master List'!$B$45:$D$143,3,FALSE)="","No",VLOOKUP('Reported Performance Table'!D1844,'Master List'!$B$45:$D$143,3,FALSE))</f>
        <v>#N/A</v>
      </c>
      <c r="J1844" s="178" t="str">
        <f>IF('Reported Performance Table'!D1844="","",
  IF('Reported Performance Table'!E1844="Yes",
   IF('Reported Performance Table'!F1844="Premium","Premium_LUNA_CCT","LUNA_CCT"),
   IF('Reported Performance Table'!B1844="Outdoor Luminaires",
    IF(OR('Reported Performance Table'!D1844="Fuel Pump Canopy Luminaires",'Reported Performance Table'!D1844="Sports Lighting"),
     IF('Reported Performance Table'!F1844="Premium","Premium_Sports_and_Fuel_Pump_CCT", "Sports_and_Fuel_Pump_CCT"),
     IF('Reported Performance Table'!F1844="Premium","Premium_Outdoor_CCT","Outdoor_CCT")),
    IF('Reported Performance Table'!F1844="Premium","Premium_CCT","Reported_CCT"))))</f>
        <v/>
      </c>
      <c r="K1844" t="str">
        <f>IF('Reported Performance Table'!D1844="","",IF(J1844="LUNA_CCT",VLOOKUP('Reported Performance Table'!D1844,'Master List'!$B$45:$E$143,4,FALSE),"Reported_BUG"))</f>
        <v/>
      </c>
      <c r="L1844" t="str">
        <f>IF('Reported Performance Table'!D1844="","",IF(AND('Reported Performance Table'!$E1844="Yes",OR('Reported Performance Table'!$D1844='Master List'!$B$45,'Reported Performance Table'!$D1844='Master List'!$B$46,'Reported Performance Table'!$D1844='Master List'!$B$47,'Reported Performance Table'!$D1844='Master List'!$B$49,'Reported Performance Table'!$D1844='Master List'!$B$51,'Reported Performance Table'!$D1844='Master List'!$B$115,'Reported Performance Table'!$D1844='Master List'!$B$118,'Reported Performance Table'!$D1844='Master List'!$B$142)),"LUNA_Dimming","Dimming_Capability_and_Range"))</f>
        <v/>
      </c>
    </row>
    <row r="1845" spans="1:12" x14ac:dyDescent="0.25">
      <c r="A1845" s="54">
        <v>1852</v>
      </c>
      <c r="B1845" s="55"/>
      <c r="D1845" s="21" t="e">
        <f>VLOOKUP('Reported Performance Table'!C1845,'Master List'!$B$22:$C$41,2,FALSE)</f>
        <v>#N/A</v>
      </c>
      <c r="E1845" t="e">
        <f>VLOOKUP('Reported Performance Table'!D1845,'Master List'!$B$45:$C$143,2,FALSE)</f>
        <v>#N/A</v>
      </c>
      <c r="F1845" t="e">
        <f>VLOOKUP('Reported Performance Table'!C1845,'Master List'!$B$22:$D$42,3,FALSE)</f>
        <v>#N/A</v>
      </c>
      <c r="G1845" s="100" t="e">
        <f>VLOOKUP('Reported Performance Table'!B1845,'Master List'!$B$11:$D$19,3,FALSE)</f>
        <v>#N/A</v>
      </c>
      <c r="H1845" t="e">
        <f t="shared" si="28"/>
        <v>#N/A</v>
      </c>
      <c r="I1845" t="e">
        <f>IF(VLOOKUP('Reported Performance Table'!D1845,'Master List'!$B$45:$D$143,3,FALSE)="","No",VLOOKUP('Reported Performance Table'!D1845,'Master List'!$B$45:$D$143,3,FALSE))</f>
        <v>#N/A</v>
      </c>
      <c r="J1845" s="178" t="str">
        <f>IF('Reported Performance Table'!D1845="","",
  IF('Reported Performance Table'!E1845="Yes",
   IF('Reported Performance Table'!F1845="Premium","Premium_LUNA_CCT","LUNA_CCT"),
   IF('Reported Performance Table'!B1845="Outdoor Luminaires",
    IF(OR('Reported Performance Table'!D1845="Fuel Pump Canopy Luminaires",'Reported Performance Table'!D1845="Sports Lighting"),
     IF('Reported Performance Table'!F1845="Premium","Premium_Sports_and_Fuel_Pump_CCT", "Sports_and_Fuel_Pump_CCT"),
     IF('Reported Performance Table'!F1845="Premium","Premium_Outdoor_CCT","Outdoor_CCT")),
    IF('Reported Performance Table'!F1845="Premium","Premium_CCT","Reported_CCT"))))</f>
        <v/>
      </c>
      <c r="K1845" t="str">
        <f>IF('Reported Performance Table'!D1845="","",IF(J1845="LUNA_CCT",VLOOKUP('Reported Performance Table'!D1845,'Master List'!$B$45:$E$143,4,FALSE),"Reported_BUG"))</f>
        <v/>
      </c>
      <c r="L1845" t="str">
        <f>IF('Reported Performance Table'!D1845="","",IF(AND('Reported Performance Table'!$E1845="Yes",OR('Reported Performance Table'!$D1845='Master List'!$B$45,'Reported Performance Table'!$D1845='Master List'!$B$46,'Reported Performance Table'!$D1845='Master List'!$B$47,'Reported Performance Table'!$D1845='Master List'!$B$49,'Reported Performance Table'!$D1845='Master List'!$B$51,'Reported Performance Table'!$D1845='Master List'!$B$115,'Reported Performance Table'!$D1845='Master List'!$B$118,'Reported Performance Table'!$D1845='Master List'!$B$142)),"LUNA_Dimming","Dimming_Capability_and_Range"))</f>
        <v/>
      </c>
    </row>
    <row r="1846" spans="1:12" x14ac:dyDescent="0.25">
      <c r="A1846" s="54">
        <v>1853</v>
      </c>
      <c r="B1846" s="55"/>
      <c r="D1846" s="21" t="e">
        <f>VLOOKUP('Reported Performance Table'!C1846,'Master List'!$B$22:$C$41,2,FALSE)</f>
        <v>#N/A</v>
      </c>
      <c r="E1846" t="e">
        <f>VLOOKUP('Reported Performance Table'!D1846,'Master List'!$B$45:$C$143,2,FALSE)</f>
        <v>#N/A</v>
      </c>
      <c r="F1846" t="e">
        <f>VLOOKUP('Reported Performance Table'!C1846,'Master List'!$B$22:$D$42,3,FALSE)</f>
        <v>#N/A</v>
      </c>
      <c r="G1846" s="100" t="e">
        <f>VLOOKUP('Reported Performance Table'!B1846,'Master List'!$B$11:$D$19,3,FALSE)</f>
        <v>#N/A</v>
      </c>
      <c r="H1846" t="e">
        <f t="shared" si="28"/>
        <v>#N/A</v>
      </c>
      <c r="I1846" t="e">
        <f>IF(VLOOKUP('Reported Performance Table'!D1846,'Master List'!$B$45:$D$143,3,FALSE)="","No",VLOOKUP('Reported Performance Table'!D1846,'Master List'!$B$45:$D$143,3,FALSE))</f>
        <v>#N/A</v>
      </c>
      <c r="J1846" s="178" t="str">
        <f>IF('Reported Performance Table'!D1846="","",
  IF('Reported Performance Table'!E1846="Yes",
   IF('Reported Performance Table'!F1846="Premium","Premium_LUNA_CCT","LUNA_CCT"),
   IF('Reported Performance Table'!B1846="Outdoor Luminaires",
    IF(OR('Reported Performance Table'!D1846="Fuel Pump Canopy Luminaires",'Reported Performance Table'!D1846="Sports Lighting"),
     IF('Reported Performance Table'!F1846="Premium","Premium_Sports_and_Fuel_Pump_CCT", "Sports_and_Fuel_Pump_CCT"),
     IF('Reported Performance Table'!F1846="Premium","Premium_Outdoor_CCT","Outdoor_CCT")),
    IF('Reported Performance Table'!F1846="Premium","Premium_CCT","Reported_CCT"))))</f>
        <v/>
      </c>
      <c r="K1846" t="str">
        <f>IF('Reported Performance Table'!D1846="","",IF(J1846="LUNA_CCT",VLOOKUP('Reported Performance Table'!D1846,'Master List'!$B$45:$E$143,4,FALSE),"Reported_BUG"))</f>
        <v/>
      </c>
      <c r="L1846" t="str">
        <f>IF('Reported Performance Table'!D1846="","",IF(AND('Reported Performance Table'!$E1846="Yes",OR('Reported Performance Table'!$D1846='Master List'!$B$45,'Reported Performance Table'!$D1846='Master List'!$B$46,'Reported Performance Table'!$D1846='Master List'!$B$47,'Reported Performance Table'!$D1846='Master List'!$B$49,'Reported Performance Table'!$D1846='Master List'!$B$51,'Reported Performance Table'!$D1846='Master List'!$B$115,'Reported Performance Table'!$D1846='Master List'!$B$118,'Reported Performance Table'!$D1846='Master List'!$B$142)),"LUNA_Dimming","Dimming_Capability_and_Range"))</f>
        <v/>
      </c>
    </row>
    <row r="1847" spans="1:12" x14ac:dyDescent="0.25">
      <c r="A1847" s="54">
        <v>1854</v>
      </c>
      <c r="B1847" s="55"/>
      <c r="D1847" s="21" t="e">
        <f>VLOOKUP('Reported Performance Table'!C1847,'Master List'!$B$22:$C$41,2,FALSE)</f>
        <v>#N/A</v>
      </c>
      <c r="E1847" t="e">
        <f>VLOOKUP('Reported Performance Table'!D1847,'Master List'!$B$45:$C$143,2,FALSE)</f>
        <v>#N/A</v>
      </c>
      <c r="F1847" t="e">
        <f>VLOOKUP('Reported Performance Table'!C1847,'Master List'!$B$22:$D$42,3,FALSE)</f>
        <v>#N/A</v>
      </c>
      <c r="G1847" s="100" t="e">
        <f>VLOOKUP('Reported Performance Table'!B1847,'Master List'!$B$11:$D$19,3,FALSE)</f>
        <v>#N/A</v>
      </c>
      <c r="H1847" t="e">
        <f t="shared" si="28"/>
        <v>#N/A</v>
      </c>
      <c r="I1847" t="e">
        <f>IF(VLOOKUP('Reported Performance Table'!D1847,'Master List'!$B$45:$D$143,3,FALSE)="","No",VLOOKUP('Reported Performance Table'!D1847,'Master List'!$B$45:$D$143,3,FALSE))</f>
        <v>#N/A</v>
      </c>
      <c r="J1847" s="178" t="str">
        <f>IF('Reported Performance Table'!D1847="","",
  IF('Reported Performance Table'!E1847="Yes",
   IF('Reported Performance Table'!F1847="Premium","Premium_LUNA_CCT","LUNA_CCT"),
   IF('Reported Performance Table'!B1847="Outdoor Luminaires",
    IF(OR('Reported Performance Table'!D1847="Fuel Pump Canopy Luminaires",'Reported Performance Table'!D1847="Sports Lighting"),
     IF('Reported Performance Table'!F1847="Premium","Premium_Sports_and_Fuel_Pump_CCT", "Sports_and_Fuel_Pump_CCT"),
     IF('Reported Performance Table'!F1847="Premium","Premium_Outdoor_CCT","Outdoor_CCT")),
    IF('Reported Performance Table'!F1847="Premium","Premium_CCT","Reported_CCT"))))</f>
        <v/>
      </c>
      <c r="K1847" t="str">
        <f>IF('Reported Performance Table'!D1847="","",IF(J1847="LUNA_CCT",VLOOKUP('Reported Performance Table'!D1847,'Master List'!$B$45:$E$143,4,FALSE),"Reported_BUG"))</f>
        <v/>
      </c>
      <c r="L1847" t="str">
        <f>IF('Reported Performance Table'!D1847="","",IF(AND('Reported Performance Table'!$E1847="Yes",OR('Reported Performance Table'!$D1847='Master List'!$B$45,'Reported Performance Table'!$D1847='Master List'!$B$46,'Reported Performance Table'!$D1847='Master List'!$B$47,'Reported Performance Table'!$D1847='Master List'!$B$49,'Reported Performance Table'!$D1847='Master List'!$B$51,'Reported Performance Table'!$D1847='Master List'!$B$115,'Reported Performance Table'!$D1847='Master List'!$B$118,'Reported Performance Table'!$D1847='Master List'!$B$142)),"LUNA_Dimming","Dimming_Capability_and_Range"))</f>
        <v/>
      </c>
    </row>
    <row r="1848" spans="1:12" x14ac:dyDescent="0.25">
      <c r="A1848" s="54">
        <v>1855</v>
      </c>
      <c r="B1848" s="55"/>
      <c r="D1848" s="21" t="e">
        <f>VLOOKUP('Reported Performance Table'!C1848,'Master List'!$B$22:$C$41,2,FALSE)</f>
        <v>#N/A</v>
      </c>
      <c r="E1848" t="e">
        <f>VLOOKUP('Reported Performance Table'!D1848,'Master List'!$B$45:$C$143,2,FALSE)</f>
        <v>#N/A</v>
      </c>
      <c r="F1848" t="e">
        <f>VLOOKUP('Reported Performance Table'!C1848,'Master List'!$B$22:$D$42,3,FALSE)</f>
        <v>#N/A</v>
      </c>
      <c r="G1848" s="100" t="e">
        <f>VLOOKUP('Reported Performance Table'!B1848,'Master List'!$B$11:$D$19,3,FALSE)</f>
        <v>#N/A</v>
      </c>
      <c r="H1848" t="e">
        <f t="shared" si="28"/>
        <v>#N/A</v>
      </c>
      <c r="I1848" t="e">
        <f>IF(VLOOKUP('Reported Performance Table'!D1848,'Master List'!$B$45:$D$143,3,FALSE)="","No",VLOOKUP('Reported Performance Table'!D1848,'Master List'!$B$45:$D$143,3,FALSE))</f>
        <v>#N/A</v>
      </c>
      <c r="J1848" s="178" t="str">
        <f>IF('Reported Performance Table'!D1848="","",
  IF('Reported Performance Table'!E1848="Yes",
   IF('Reported Performance Table'!F1848="Premium","Premium_LUNA_CCT","LUNA_CCT"),
   IF('Reported Performance Table'!B1848="Outdoor Luminaires",
    IF(OR('Reported Performance Table'!D1848="Fuel Pump Canopy Luminaires",'Reported Performance Table'!D1848="Sports Lighting"),
     IF('Reported Performance Table'!F1848="Premium","Premium_Sports_and_Fuel_Pump_CCT", "Sports_and_Fuel_Pump_CCT"),
     IF('Reported Performance Table'!F1848="Premium","Premium_Outdoor_CCT","Outdoor_CCT")),
    IF('Reported Performance Table'!F1848="Premium","Premium_CCT","Reported_CCT"))))</f>
        <v/>
      </c>
      <c r="K1848" t="str">
        <f>IF('Reported Performance Table'!D1848="","",IF(J1848="LUNA_CCT",VLOOKUP('Reported Performance Table'!D1848,'Master List'!$B$45:$E$143,4,FALSE),"Reported_BUG"))</f>
        <v/>
      </c>
      <c r="L1848" t="str">
        <f>IF('Reported Performance Table'!D1848="","",IF(AND('Reported Performance Table'!$E1848="Yes",OR('Reported Performance Table'!$D1848='Master List'!$B$45,'Reported Performance Table'!$D1848='Master List'!$B$46,'Reported Performance Table'!$D1848='Master List'!$B$47,'Reported Performance Table'!$D1848='Master List'!$B$49,'Reported Performance Table'!$D1848='Master List'!$B$51,'Reported Performance Table'!$D1848='Master List'!$B$115,'Reported Performance Table'!$D1848='Master List'!$B$118,'Reported Performance Table'!$D1848='Master List'!$B$142)),"LUNA_Dimming","Dimming_Capability_and_Range"))</f>
        <v/>
      </c>
    </row>
    <row r="1849" spans="1:12" x14ac:dyDescent="0.25">
      <c r="A1849" s="54">
        <v>1856</v>
      </c>
      <c r="B1849" s="55"/>
      <c r="D1849" s="21" t="e">
        <f>VLOOKUP('Reported Performance Table'!C1849,'Master List'!$B$22:$C$41,2,FALSE)</f>
        <v>#N/A</v>
      </c>
      <c r="E1849" t="e">
        <f>VLOOKUP('Reported Performance Table'!D1849,'Master List'!$B$45:$C$143,2,FALSE)</f>
        <v>#N/A</v>
      </c>
      <c r="F1849" t="e">
        <f>VLOOKUP('Reported Performance Table'!C1849,'Master List'!$B$22:$D$42,3,FALSE)</f>
        <v>#N/A</v>
      </c>
      <c r="G1849" s="100" t="e">
        <f>VLOOKUP('Reported Performance Table'!B1849,'Master List'!$B$11:$D$19,3,FALSE)</f>
        <v>#N/A</v>
      </c>
      <c r="H1849" t="e">
        <f t="shared" si="28"/>
        <v>#N/A</v>
      </c>
      <c r="I1849" t="e">
        <f>IF(VLOOKUP('Reported Performance Table'!D1849,'Master List'!$B$45:$D$143,3,FALSE)="","No",VLOOKUP('Reported Performance Table'!D1849,'Master List'!$B$45:$D$143,3,FALSE))</f>
        <v>#N/A</v>
      </c>
      <c r="J1849" s="178" t="str">
        <f>IF('Reported Performance Table'!D1849="","",
  IF('Reported Performance Table'!E1849="Yes",
   IF('Reported Performance Table'!F1849="Premium","Premium_LUNA_CCT","LUNA_CCT"),
   IF('Reported Performance Table'!B1849="Outdoor Luminaires",
    IF(OR('Reported Performance Table'!D1849="Fuel Pump Canopy Luminaires",'Reported Performance Table'!D1849="Sports Lighting"),
     IF('Reported Performance Table'!F1849="Premium","Premium_Sports_and_Fuel_Pump_CCT", "Sports_and_Fuel_Pump_CCT"),
     IF('Reported Performance Table'!F1849="Premium","Premium_Outdoor_CCT","Outdoor_CCT")),
    IF('Reported Performance Table'!F1849="Premium","Premium_CCT","Reported_CCT"))))</f>
        <v/>
      </c>
      <c r="K1849" t="str">
        <f>IF('Reported Performance Table'!D1849="","",IF(J1849="LUNA_CCT",VLOOKUP('Reported Performance Table'!D1849,'Master List'!$B$45:$E$143,4,FALSE),"Reported_BUG"))</f>
        <v/>
      </c>
      <c r="L1849" t="str">
        <f>IF('Reported Performance Table'!D1849="","",IF(AND('Reported Performance Table'!$E1849="Yes",OR('Reported Performance Table'!$D1849='Master List'!$B$45,'Reported Performance Table'!$D1849='Master List'!$B$46,'Reported Performance Table'!$D1849='Master List'!$B$47,'Reported Performance Table'!$D1849='Master List'!$B$49,'Reported Performance Table'!$D1849='Master List'!$B$51,'Reported Performance Table'!$D1849='Master List'!$B$115,'Reported Performance Table'!$D1849='Master List'!$B$118,'Reported Performance Table'!$D1849='Master List'!$B$142)),"LUNA_Dimming","Dimming_Capability_and_Range"))</f>
        <v/>
      </c>
    </row>
    <row r="1850" spans="1:12" x14ac:dyDescent="0.25">
      <c r="A1850" s="54">
        <v>1857</v>
      </c>
      <c r="B1850" s="55"/>
      <c r="D1850" s="21" t="e">
        <f>VLOOKUP('Reported Performance Table'!C1850,'Master List'!$B$22:$C$41,2,FALSE)</f>
        <v>#N/A</v>
      </c>
      <c r="E1850" t="e">
        <f>VLOOKUP('Reported Performance Table'!D1850,'Master List'!$B$45:$C$143,2,FALSE)</f>
        <v>#N/A</v>
      </c>
      <c r="F1850" t="e">
        <f>VLOOKUP('Reported Performance Table'!C1850,'Master List'!$B$22:$D$42,3,FALSE)</f>
        <v>#N/A</v>
      </c>
      <c r="G1850" s="100" t="e">
        <f>VLOOKUP('Reported Performance Table'!B1850,'Master List'!$B$11:$D$19,3,FALSE)</f>
        <v>#N/A</v>
      </c>
      <c r="H1850" t="e">
        <f t="shared" si="28"/>
        <v>#N/A</v>
      </c>
      <c r="I1850" t="e">
        <f>IF(VLOOKUP('Reported Performance Table'!D1850,'Master List'!$B$45:$D$143,3,FALSE)="","No",VLOOKUP('Reported Performance Table'!D1850,'Master List'!$B$45:$D$143,3,FALSE))</f>
        <v>#N/A</v>
      </c>
      <c r="J1850" s="178" t="str">
        <f>IF('Reported Performance Table'!D1850="","",
  IF('Reported Performance Table'!E1850="Yes",
   IF('Reported Performance Table'!F1850="Premium","Premium_LUNA_CCT","LUNA_CCT"),
   IF('Reported Performance Table'!B1850="Outdoor Luminaires",
    IF(OR('Reported Performance Table'!D1850="Fuel Pump Canopy Luminaires",'Reported Performance Table'!D1850="Sports Lighting"),
     IF('Reported Performance Table'!F1850="Premium","Premium_Sports_and_Fuel_Pump_CCT", "Sports_and_Fuel_Pump_CCT"),
     IF('Reported Performance Table'!F1850="Premium","Premium_Outdoor_CCT","Outdoor_CCT")),
    IF('Reported Performance Table'!F1850="Premium","Premium_CCT","Reported_CCT"))))</f>
        <v/>
      </c>
      <c r="K1850" t="str">
        <f>IF('Reported Performance Table'!D1850="","",IF(J1850="LUNA_CCT",VLOOKUP('Reported Performance Table'!D1850,'Master List'!$B$45:$E$143,4,FALSE),"Reported_BUG"))</f>
        <v/>
      </c>
      <c r="L1850" t="str">
        <f>IF('Reported Performance Table'!D1850="","",IF(AND('Reported Performance Table'!$E1850="Yes",OR('Reported Performance Table'!$D1850='Master List'!$B$45,'Reported Performance Table'!$D1850='Master List'!$B$46,'Reported Performance Table'!$D1850='Master List'!$B$47,'Reported Performance Table'!$D1850='Master List'!$B$49,'Reported Performance Table'!$D1850='Master List'!$B$51,'Reported Performance Table'!$D1850='Master List'!$B$115,'Reported Performance Table'!$D1850='Master List'!$B$118,'Reported Performance Table'!$D1850='Master List'!$B$142)),"LUNA_Dimming","Dimming_Capability_and_Range"))</f>
        <v/>
      </c>
    </row>
    <row r="1851" spans="1:12" x14ac:dyDescent="0.25">
      <c r="A1851" s="54">
        <v>1858</v>
      </c>
      <c r="B1851" s="55"/>
      <c r="D1851" s="21" t="e">
        <f>VLOOKUP('Reported Performance Table'!C1851,'Master List'!$B$22:$C$41,2,FALSE)</f>
        <v>#N/A</v>
      </c>
      <c r="E1851" t="e">
        <f>VLOOKUP('Reported Performance Table'!D1851,'Master List'!$B$45:$C$143,2,FALSE)</f>
        <v>#N/A</v>
      </c>
      <c r="F1851" t="e">
        <f>VLOOKUP('Reported Performance Table'!C1851,'Master List'!$B$22:$D$42,3,FALSE)</f>
        <v>#N/A</v>
      </c>
      <c r="G1851" s="100" t="e">
        <f>VLOOKUP('Reported Performance Table'!B1851,'Master List'!$B$11:$D$19,3,FALSE)</f>
        <v>#N/A</v>
      </c>
      <c r="H1851" t="e">
        <f t="shared" si="28"/>
        <v>#N/A</v>
      </c>
      <c r="I1851" t="e">
        <f>IF(VLOOKUP('Reported Performance Table'!D1851,'Master List'!$B$45:$D$143,3,FALSE)="","No",VLOOKUP('Reported Performance Table'!D1851,'Master List'!$B$45:$D$143,3,FALSE))</f>
        <v>#N/A</v>
      </c>
      <c r="J1851" s="178" t="str">
        <f>IF('Reported Performance Table'!D1851="","",
  IF('Reported Performance Table'!E1851="Yes",
   IF('Reported Performance Table'!F1851="Premium","Premium_LUNA_CCT","LUNA_CCT"),
   IF('Reported Performance Table'!B1851="Outdoor Luminaires",
    IF(OR('Reported Performance Table'!D1851="Fuel Pump Canopy Luminaires",'Reported Performance Table'!D1851="Sports Lighting"),
     IF('Reported Performance Table'!F1851="Premium","Premium_Sports_and_Fuel_Pump_CCT", "Sports_and_Fuel_Pump_CCT"),
     IF('Reported Performance Table'!F1851="Premium","Premium_Outdoor_CCT","Outdoor_CCT")),
    IF('Reported Performance Table'!F1851="Premium","Premium_CCT","Reported_CCT"))))</f>
        <v/>
      </c>
      <c r="K1851" t="str">
        <f>IF('Reported Performance Table'!D1851="","",IF(J1851="LUNA_CCT",VLOOKUP('Reported Performance Table'!D1851,'Master List'!$B$45:$E$143,4,FALSE),"Reported_BUG"))</f>
        <v/>
      </c>
      <c r="L1851" t="str">
        <f>IF('Reported Performance Table'!D1851="","",IF(AND('Reported Performance Table'!$E1851="Yes",OR('Reported Performance Table'!$D1851='Master List'!$B$45,'Reported Performance Table'!$D1851='Master List'!$B$46,'Reported Performance Table'!$D1851='Master List'!$B$47,'Reported Performance Table'!$D1851='Master List'!$B$49,'Reported Performance Table'!$D1851='Master List'!$B$51,'Reported Performance Table'!$D1851='Master List'!$B$115,'Reported Performance Table'!$D1851='Master List'!$B$118,'Reported Performance Table'!$D1851='Master List'!$B$142)),"LUNA_Dimming","Dimming_Capability_and_Range"))</f>
        <v/>
      </c>
    </row>
    <row r="1852" spans="1:12" x14ac:dyDescent="0.25">
      <c r="A1852" s="54">
        <v>1859</v>
      </c>
      <c r="B1852" s="55"/>
      <c r="D1852" s="21" t="e">
        <f>VLOOKUP('Reported Performance Table'!C1852,'Master List'!$B$22:$C$41,2,FALSE)</f>
        <v>#N/A</v>
      </c>
      <c r="E1852" t="e">
        <f>VLOOKUP('Reported Performance Table'!D1852,'Master List'!$B$45:$C$143,2,FALSE)</f>
        <v>#N/A</v>
      </c>
      <c r="F1852" t="e">
        <f>VLOOKUP('Reported Performance Table'!C1852,'Master List'!$B$22:$D$42,3,FALSE)</f>
        <v>#N/A</v>
      </c>
      <c r="G1852" s="100" t="e">
        <f>VLOOKUP('Reported Performance Table'!B1852,'Master List'!$B$11:$D$19,3,FALSE)</f>
        <v>#N/A</v>
      </c>
      <c r="H1852" t="e">
        <f t="shared" si="28"/>
        <v>#N/A</v>
      </c>
      <c r="I1852" t="e">
        <f>IF(VLOOKUP('Reported Performance Table'!D1852,'Master List'!$B$45:$D$143,3,FALSE)="","No",VLOOKUP('Reported Performance Table'!D1852,'Master List'!$B$45:$D$143,3,FALSE))</f>
        <v>#N/A</v>
      </c>
      <c r="J1852" s="178" t="str">
        <f>IF('Reported Performance Table'!D1852="","",
  IF('Reported Performance Table'!E1852="Yes",
   IF('Reported Performance Table'!F1852="Premium","Premium_LUNA_CCT","LUNA_CCT"),
   IF('Reported Performance Table'!B1852="Outdoor Luminaires",
    IF(OR('Reported Performance Table'!D1852="Fuel Pump Canopy Luminaires",'Reported Performance Table'!D1852="Sports Lighting"),
     IF('Reported Performance Table'!F1852="Premium","Premium_Sports_and_Fuel_Pump_CCT", "Sports_and_Fuel_Pump_CCT"),
     IF('Reported Performance Table'!F1852="Premium","Premium_Outdoor_CCT","Outdoor_CCT")),
    IF('Reported Performance Table'!F1852="Premium","Premium_CCT","Reported_CCT"))))</f>
        <v/>
      </c>
      <c r="K1852" t="str">
        <f>IF('Reported Performance Table'!D1852="","",IF(J1852="LUNA_CCT",VLOOKUP('Reported Performance Table'!D1852,'Master List'!$B$45:$E$143,4,FALSE),"Reported_BUG"))</f>
        <v/>
      </c>
      <c r="L1852" t="str">
        <f>IF('Reported Performance Table'!D1852="","",IF(AND('Reported Performance Table'!$E1852="Yes",OR('Reported Performance Table'!$D1852='Master List'!$B$45,'Reported Performance Table'!$D1852='Master List'!$B$46,'Reported Performance Table'!$D1852='Master List'!$B$47,'Reported Performance Table'!$D1852='Master List'!$B$49,'Reported Performance Table'!$D1852='Master List'!$B$51,'Reported Performance Table'!$D1852='Master List'!$B$115,'Reported Performance Table'!$D1852='Master List'!$B$118,'Reported Performance Table'!$D1852='Master List'!$B$142)),"LUNA_Dimming","Dimming_Capability_and_Range"))</f>
        <v/>
      </c>
    </row>
    <row r="1853" spans="1:12" x14ac:dyDescent="0.25">
      <c r="A1853" s="54">
        <v>1860</v>
      </c>
      <c r="B1853" s="55"/>
      <c r="D1853" s="21" t="e">
        <f>VLOOKUP('Reported Performance Table'!C1853,'Master List'!$B$22:$C$41,2,FALSE)</f>
        <v>#N/A</v>
      </c>
      <c r="E1853" t="e">
        <f>VLOOKUP('Reported Performance Table'!D1853,'Master List'!$B$45:$C$143,2,FALSE)</f>
        <v>#N/A</v>
      </c>
      <c r="F1853" t="e">
        <f>VLOOKUP('Reported Performance Table'!C1853,'Master List'!$B$22:$D$42,3,FALSE)</f>
        <v>#N/A</v>
      </c>
      <c r="G1853" s="100" t="e">
        <f>VLOOKUP('Reported Performance Table'!B1853,'Master List'!$B$11:$D$19,3,FALSE)</f>
        <v>#N/A</v>
      </c>
      <c r="H1853" t="e">
        <f t="shared" si="28"/>
        <v>#N/A</v>
      </c>
      <c r="I1853" t="e">
        <f>IF(VLOOKUP('Reported Performance Table'!D1853,'Master List'!$B$45:$D$143,3,FALSE)="","No",VLOOKUP('Reported Performance Table'!D1853,'Master List'!$B$45:$D$143,3,FALSE))</f>
        <v>#N/A</v>
      </c>
      <c r="J1853" s="178" t="str">
        <f>IF('Reported Performance Table'!D1853="","",
  IF('Reported Performance Table'!E1853="Yes",
   IF('Reported Performance Table'!F1853="Premium","Premium_LUNA_CCT","LUNA_CCT"),
   IF('Reported Performance Table'!B1853="Outdoor Luminaires",
    IF(OR('Reported Performance Table'!D1853="Fuel Pump Canopy Luminaires",'Reported Performance Table'!D1853="Sports Lighting"),
     IF('Reported Performance Table'!F1853="Premium","Premium_Sports_and_Fuel_Pump_CCT", "Sports_and_Fuel_Pump_CCT"),
     IF('Reported Performance Table'!F1853="Premium","Premium_Outdoor_CCT","Outdoor_CCT")),
    IF('Reported Performance Table'!F1853="Premium","Premium_CCT","Reported_CCT"))))</f>
        <v/>
      </c>
      <c r="K1853" t="str">
        <f>IF('Reported Performance Table'!D1853="","",IF(J1853="LUNA_CCT",VLOOKUP('Reported Performance Table'!D1853,'Master List'!$B$45:$E$143,4,FALSE),"Reported_BUG"))</f>
        <v/>
      </c>
      <c r="L1853" t="str">
        <f>IF('Reported Performance Table'!D1853="","",IF(AND('Reported Performance Table'!$E1853="Yes",OR('Reported Performance Table'!$D1853='Master List'!$B$45,'Reported Performance Table'!$D1853='Master List'!$B$46,'Reported Performance Table'!$D1853='Master List'!$B$47,'Reported Performance Table'!$D1853='Master List'!$B$49,'Reported Performance Table'!$D1853='Master List'!$B$51,'Reported Performance Table'!$D1853='Master List'!$B$115,'Reported Performance Table'!$D1853='Master List'!$B$118,'Reported Performance Table'!$D1853='Master List'!$B$142)),"LUNA_Dimming","Dimming_Capability_and_Range"))</f>
        <v/>
      </c>
    </row>
    <row r="1854" spans="1:12" x14ac:dyDescent="0.25">
      <c r="A1854" s="54">
        <v>1861</v>
      </c>
      <c r="B1854" s="55"/>
      <c r="D1854" s="21" t="e">
        <f>VLOOKUP('Reported Performance Table'!C1854,'Master List'!$B$22:$C$41,2,FALSE)</f>
        <v>#N/A</v>
      </c>
      <c r="E1854" t="e">
        <f>VLOOKUP('Reported Performance Table'!D1854,'Master List'!$B$45:$C$143,2,FALSE)</f>
        <v>#N/A</v>
      </c>
      <c r="F1854" t="e">
        <f>VLOOKUP('Reported Performance Table'!C1854,'Master List'!$B$22:$D$42,3,FALSE)</f>
        <v>#N/A</v>
      </c>
      <c r="G1854" s="100" t="e">
        <f>VLOOKUP('Reported Performance Table'!B1854,'Master List'!$B$11:$D$19,3,FALSE)</f>
        <v>#N/A</v>
      </c>
      <c r="H1854" t="e">
        <f t="shared" si="28"/>
        <v>#N/A</v>
      </c>
      <c r="I1854" t="e">
        <f>IF(VLOOKUP('Reported Performance Table'!D1854,'Master List'!$B$45:$D$143,3,FALSE)="","No",VLOOKUP('Reported Performance Table'!D1854,'Master List'!$B$45:$D$143,3,FALSE))</f>
        <v>#N/A</v>
      </c>
      <c r="J1854" s="178" t="str">
        <f>IF('Reported Performance Table'!D1854="","",
  IF('Reported Performance Table'!E1854="Yes",
   IF('Reported Performance Table'!F1854="Premium","Premium_LUNA_CCT","LUNA_CCT"),
   IF('Reported Performance Table'!B1854="Outdoor Luminaires",
    IF(OR('Reported Performance Table'!D1854="Fuel Pump Canopy Luminaires",'Reported Performance Table'!D1854="Sports Lighting"),
     IF('Reported Performance Table'!F1854="Premium","Premium_Sports_and_Fuel_Pump_CCT", "Sports_and_Fuel_Pump_CCT"),
     IF('Reported Performance Table'!F1854="Premium","Premium_Outdoor_CCT","Outdoor_CCT")),
    IF('Reported Performance Table'!F1854="Premium","Premium_CCT","Reported_CCT"))))</f>
        <v/>
      </c>
      <c r="K1854" t="str">
        <f>IF('Reported Performance Table'!D1854="","",IF(J1854="LUNA_CCT",VLOOKUP('Reported Performance Table'!D1854,'Master List'!$B$45:$E$143,4,FALSE),"Reported_BUG"))</f>
        <v/>
      </c>
      <c r="L1854" t="str">
        <f>IF('Reported Performance Table'!D1854="","",IF(AND('Reported Performance Table'!$E1854="Yes",OR('Reported Performance Table'!$D1854='Master List'!$B$45,'Reported Performance Table'!$D1854='Master List'!$B$46,'Reported Performance Table'!$D1854='Master List'!$B$47,'Reported Performance Table'!$D1854='Master List'!$B$49,'Reported Performance Table'!$D1854='Master List'!$B$51,'Reported Performance Table'!$D1854='Master List'!$B$115,'Reported Performance Table'!$D1854='Master List'!$B$118,'Reported Performance Table'!$D1854='Master List'!$B$142)),"LUNA_Dimming","Dimming_Capability_and_Range"))</f>
        <v/>
      </c>
    </row>
    <row r="1855" spans="1:12" x14ac:dyDescent="0.25">
      <c r="A1855" s="54">
        <v>1862</v>
      </c>
      <c r="B1855" s="55"/>
      <c r="D1855" s="21" t="e">
        <f>VLOOKUP('Reported Performance Table'!C1855,'Master List'!$B$22:$C$41,2,FALSE)</f>
        <v>#N/A</v>
      </c>
      <c r="E1855" t="e">
        <f>VLOOKUP('Reported Performance Table'!D1855,'Master List'!$B$45:$C$143,2,FALSE)</f>
        <v>#N/A</v>
      </c>
      <c r="F1855" t="e">
        <f>VLOOKUP('Reported Performance Table'!C1855,'Master List'!$B$22:$D$42,3,FALSE)</f>
        <v>#N/A</v>
      </c>
      <c r="G1855" s="100" t="e">
        <f>VLOOKUP('Reported Performance Table'!B1855,'Master List'!$B$11:$D$19,3,FALSE)</f>
        <v>#N/A</v>
      </c>
      <c r="H1855" t="e">
        <f t="shared" si="28"/>
        <v>#N/A</v>
      </c>
      <c r="I1855" t="e">
        <f>IF(VLOOKUP('Reported Performance Table'!D1855,'Master List'!$B$45:$D$143,3,FALSE)="","No",VLOOKUP('Reported Performance Table'!D1855,'Master List'!$B$45:$D$143,3,FALSE))</f>
        <v>#N/A</v>
      </c>
      <c r="J1855" s="178" t="str">
        <f>IF('Reported Performance Table'!D1855="","",
  IF('Reported Performance Table'!E1855="Yes",
   IF('Reported Performance Table'!F1855="Premium","Premium_LUNA_CCT","LUNA_CCT"),
   IF('Reported Performance Table'!B1855="Outdoor Luminaires",
    IF(OR('Reported Performance Table'!D1855="Fuel Pump Canopy Luminaires",'Reported Performance Table'!D1855="Sports Lighting"),
     IF('Reported Performance Table'!F1855="Premium","Premium_Sports_and_Fuel_Pump_CCT", "Sports_and_Fuel_Pump_CCT"),
     IF('Reported Performance Table'!F1855="Premium","Premium_Outdoor_CCT","Outdoor_CCT")),
    IF('Reported Performance Table'!F1855="Premium","Premium_CCT","Reported_CCT"))))</f>
        <v/>
      </c>
      <c r="K1855" t="str">
        <f>IF('Reported Performance Table'!D1855="","",IF(J1855="LUNA_CCT",VLOOKUP('Reported Performance Table'!D1855,'Master List'!$B$45:$E$143,4,FALSE),"Reported_BUG"))</f>
        <v/>
      </c>
      <c r="L1855" t="str">
        <f>IF('Reported Performance Table'!D1855="","",IF(AND('Reported Performance Table'!$E1855="Yes",OR('Reported Performance Table'!$D1855='Master List'!$B$45,'Reported Performance Table'!$D1855='Master List'!$B$46,'Reported Performance Table'!$D1855='Master List'!$B$47,'Reported Performance Table'!$D1855='Master List'!$B$49,'Reported Performance Table'!$D1855='Master List'!$B$51,'Reported Performance Table'!$D1855='Master List'!$B$115,'Reported Performance Table'!$D1855='Master List'!$B$118,'Reported Performance Table'!$D1855='Master List'!$B$142)),"LUNA_Dimming","Dimming_Capability_and_Range"))</f>
        <v/>
      </c>
    </row>
    <row r="1856" spans="1:12" x14ac:dyDescent="0.25">
      <c r="A1856" s="54">
        <v>1863</v>
      </c>
      <c r="B1856" s="55"/>
      <c r="D1856" s="21" t="e">
        <f>VLOOKUP('Reported Performance Table'!C1856,'Master List'!$B$22:$C$41,2,FALSE)</f>
        <v>#N/A</v>
      </c>
      <c r="E1856" t="e">
        <f>VLOOKUP('Reported Performance Table'!D1856,'Master List'!$B$45:$C$143,2,FALSE)</f>
        <v>#N/A</v>
      </c>
      <c r="F1856" t="e">
        <f>VLOOKUP('Reported Performance Table'!C1856,'Master List'!$B$22:$D$42,3,FALSE)</f>
        <v>#N/A</v>
      </c>
      <c r="G1856" s="100" t="e">
        <f>VLOOKUP('Reported Performance Table'!B1856,'Master List'!$B$11:$D$19,3,FALSE)</f>
        <v>#N/A</v>
      </c>
      <c r="H1856" t="e">
        <f t="shared" si="28"/>
        <v>#N/A</v>
      </c>
      <c r="I1856" t="e">
        <f>IF(VLOOKUP('Reported Performance Table'!D1856,'Master List'!$B$45:$D$143,3,FALSE)="","No",VLOOKUP('Reported Performance Table'!D1856,'Master List'!$B$45:$D$143,3,FALSE))</f>
        <v>#N/A</v>
      </c>
      <c r="J1856" s="178" t="str">
        <f>IF('Reported Performance Table'!D1856="","",
  IF('Reported Performance Table'!E1856="Yes",
   IF('Reported Performance Table'!F1856="Premium","Premium_LUNA_CCT","LUNA_CCT"),
   IF('Reported Performance Table'!B1856="Outdoor Luminaires",
    IF(OR('Reported Performance Table'!D1856="Fuel Pump Canopy Luminaires",'Reported Performance Table'!D1856="Sports Lighting"),
     IF('Reported Performance Table'!F1856="Premium","Premium_Sports_and_Fuel_Pump_CCT", "Sports_and_Fuel_Pump_CCT"),
     IF('Reported Performance Table'!F1856="Premium","Premium_Outdoor_CCT","Outdoor_CCT")),
    IF('Reported Performance Table'!F1856="Premium","Premium_CCT","Reported_CCT"))))</f>
        <v/>
      </c>
      <c r="K1856" t="str">
        <f>IF('Reported Performance Table'!D1856="","",IF(J1856="LUNA_CCT",VLOOKUP('Reported Performance Table'!D1856,'Master List'!$B$45:$E$143,4,FALSE),"Reported_BUG"))</f>
        <v/>
      </c>
      <c r="L1856" t="str">
        <f>IF('Reported Performance Table'!D1856="","",IF(AND('Reported Performance Table'!$E1856="Yes",OR('Reported Performance Table'!$D1856='Master List'!$B$45,'Reported Performance Table'!$D1856='Master List'!$B$46,'Reported Performance Table'!$D1856='Master List'!$B$47,'Reported Performance Table'!$D1856='Master List'!$B$49,'Reported Performance Table'!$D1856='Master List'!$B$51,'Reported Performance Table'!$D1856='Master List'!$B$115,'Reported Performance Table'!$D1856='Master List'!$B$118,'Reported Performance Table'!$D1856='Master List'!$B$142)),"LUNA_Dimming","Dimming_Capability_and_Range"))</f>
        <v/>
      </c>
    </row>
    <row r="1857" spans="1:12" x14ac:dyDescent="0.25">
      <c r="A1857" s="54">
        <v>1864</v>
      </c>
      <c r="B1857" s="55"/>
      <c r="D1857" s="21" t="e">
        <f>VLOOKUP('Reported Performance Table'!C1857,'Master List'!$B$22:$C$41,2,FALSE)</f>
        <v>#N/A</v>
      </c>
      <c r="E1857" t="e">
        <f>VLOOKUP('Reported Performance Table'!D1857,'Master List'!$B$45:$C$143,2,FALSE)</f>
        <v>#N/A</v>
      </c>
      <c r="F1857" t="e">
        <f>VLOOKUP('Reported Performance Table'!C1857,'Master List'!$B$22:$D$42,3,FALSE)</f>
        <v>#N/A</v>
      </c>
      <c r="G1857" s="100" t="e">
        <f>VLOOKUP('Reported Performance Table'!B1857,'Master List'!$B$11:$D$19,3,FALSE)</f>
        <v>#N/A</v>
      </c>
      <c r="H1857" t="e">
        <f t="shared" si="28"/>
        <v>#N/A</v>
      </c>
      <c r="I1857" t="e">
        <f>IF(VLOOKUP('Reported Performance Table'!D1857,'Master List'!$B$45:$D$143,3,FALSE)="","No",VLOOKUP('Reported Performance Table'!D1857,'Master List'!$B$45:$D$143,3,FALSE))</f>
        <v>#N/A</v>
      </c>
      <c r="J1857" s="178" t="str">
        <f>IF('Reported Performance Table'!D1857="","",
  IF('Reported Performance Table'!E1857="Yes",
   IF('Reported Performance Table'!F1857="Premium","Premium_LUNA_CCT","LUNA_CCT"),
   IF('Reported Performance Table'!B1857="Outdoor Luminaires",
    IF(OR('Reported Performance Table'!D1857="Fuel Pump Canopy Luminaires",'Reported Performance Table'!D1857="Sports Lighting"),
     IF('Reported Performance Table'!F1857="Premium","Premium_Sports_and_Fuel_Pump_CCT", "Sports_and_Fuel_Pump_CCT"),
     IF('Reported Performance Table'!F1857="Premium","Premium_Outdoor_CCT","Outdoor_CCT")),
    IF('Reported Performance Table'!F1857="Premium","Premium_CCT","Reported_CCT"))))</f>
        <v/>
      </c>
      <c r="K1857" t="str">
        <f>IF('Reported Performance Table'!D1857="","",IF(J1857="LUNA_CCT",VLOOKUP('Reported Performance Table'!D1857,'Master List'!$B$45:$E$143,4,FALSE),"Reported_BUG"))</f>
        <v/>
      </c>
      <c r="L1857" t="str">
        <f>IF('Reported Performance Table'!D1857="","",IF(AND('Reported Performance Table'!$E1857="Yes",OR('Reported Performance Table'!$D1857='Master List'!$B$45,'Reported Performance Table'!$D1857='Master List'!$B$46,'Reported Performance Table'!$D1857='Master List'!$B$47,'Reported Performance Table'!$D1857='Master List'!$B$49,'Reported Performance Table'!$D1857='Master List'!$B$51,'Reported Performance Table'!$D1857='Master List'!$B$115,'Reported Performance Table'!$D1857='Master List'!$B$118,'Reported Performance Table'!$D1857='Master List'!$B$142)),"LUNA_Dimming","Dimming_Capability_and_Range"))</f>
        <v/>
      </c>
    </row>
    <row r="1858" spans="1:12" x14ac:dyDescent="0.25">
      <c r="A1858" s="54">
        <v>1865</v>
      </c>
      <c r="B1858" s="55"/>
      <c r="D1858" s="21" t="e">
        <f>VLOOKUP('Reported Performance Table'!C1858,'Master List'!$B$22:$C$41,2,FALSE)</f>
        <v>#N/A</v>
      </c>
      <c r="E1858" t="e">
        <f>VLOOKUP('Reported Performance Table'!D1858,'Master List'!$B$45:$C$143,2,FALSE)</f>
        <v>#N/A</v>
      </c>
      <c r="F1858" t="e">
        <f>VLOOKUP('Reported Performance Table'!C1858,'Master List'!$B$22:$D$42,3,FALSE)</f>
        <v>#N/A</v>
      </c>
      <c r="G1858" s="100" t="e">
        <f>VLOOKUP('Reported Performance Table'!B1858,'Master List'!$B$11:$D$19,3,FALSE)</f>
        <v>#N/A</v>
      </c>
      <c r="H1858" t="e">
        <f t="shared" si="28"/>
        <v>#N/A</v>
      </c>
      <c r="I1858" t="e">
        <f>IF(VLOOKUP('Reported Performance Table'!D1858,'Master List'!$B$45:$D$143,3,FALSE)="","No",VLOOKUP('Reported Performance Table'!D1858,'Master List'!$B$45:$D$143,3,FALSE))</f>
        <v>#N/A</v>
      </c>
      <c r="J1858" s="178" t="str">
        <f>IF('Reported Performance Table'!D1858="","",
  IF('Reported Performance Table'!E1858="Yes",
   IF('Reported Performance Table'!F1858="Premium","Premium_LUNA_CCT","LUNA_CCT"),
   IF('Reported Performance Table'!B1858="Outdoor Luminaires",
    IF(OR('Reported Performance Table'!D1858="Fuel Pump Canopy Luminaires",'Reported Performance Table'!D1858="Sports Lighting"),
     IF('Reported Performance Table'!F1858="Premium","Premium_Sports_and_Fuel_Pump_CCT", "Sports_and_Fuel_Pump_CCT"),
     IF('Reported Performance Table'!F1858="Premium","Premium_Outdoor_CCT","Outdoor_CCT")),
    IF('Reported Performance Table'!F1858="Premium","Premium_CCT","Reported_CCT"))))</f>
        <v/>
      </c>
      <c r="K1858" t="str">
        <f>IF('Reported Performance Table'!D1858="","",IF(J1858="LUNA_CCT",VLOOKUP('Reported Performance Table'!D1858,'Master List'!$B$45:$E$143,4,FALSE),"Reported_BUG"))</f>
        <v/>
      </c>
      <c r="L1858" t="str">
        <f>IF('Reported Performance Table'!D1858="","",IF(AND('Reported Performance Table'!$E1858="Yes",OR('Reported Performance Table'!$D1858='Master List'!$B$45,'Reported Performance Table'!$D1858='Master List'!$B$46,'Reported Performance Table'!$D1858='Master List'!$B$47,'Reported Performance Table'!$D1858='Master List'!$B$49,'Reported Performance Table'!$D1858='Master List'!$B$51,'Reported Performance Table'!$D1858='Master List'!$B$115,'Reported Performance Table'!$D1858='Master List'!$B$118,'Reported Performance Table'!$D1858='Master List'!$B$142)),"LUNA_Dimming","Dimming_Capability_and_Range"))</f>
        <v/>
      </c>
    </row>
    <row r="1859" spans="1:12" x14ac:dyDescent="0.25">
      <c r="A1859" s="54">
        <v>1866</v>
      </c>
      <c r="B1859" s="55"/>
      <c r="D1859" s="21" t="e">
        <f>VLOOKUP('Reported Performance Table'!C1859,'Master List'!$B$22:$C$41,2,FALSE)</f>
        <v>#N/A</v>
      </c>
      <c r="E1859" t="e">
        <f>VLOOKUP('Reported Performance Table'!D1859,'Master List'!$B$45:$C$143,2,FALSE)</f>
        <v>#N/A</v>
      </c>
      <c r="F1859" t="e">
        <f>VLOOKUP('Reported Performance Table'!C1859,'Master List'!$B$22:$D$42,3,FALSE)</f>
        <v>#N/A</v>
      </c>
      <c r="G1859" s="100" t="e">
        <f>VLOOKUP('Reported Performance Table'!B1859,'Master List'!$B$11:$D$19,3,FALSE)</f>
        <v>#N/A</v>
      </c>
      <c r="H1859" t="e">
        <f t="shared" si="28"/>
        <v>#N/A</v>
      </c>
      <c r="I1859" t="e">
        <f>IF(VLOOKUP('Reported Performance Table'!D1859,'Master List'!$B$45:$D$143,3,FALSE)="","No",VLOOKUP('Reported Performance Table'!D1859,'Master List'!$B$45:$D$143,3,FALSE))</f>
        <v>#N/A</v>
      </c>
      <c r="J1859" s="178" t="str">
        <f>IF('Reported Performance Table'!D1859="","",
  IF('Reported Performance Table'!E1859="Yes",
   IF('Reported Performance Table'!F1859="Premium","Premium_LUNA_CCT","LUNA_CCT"),
   IF('Reported Performance Table'!B1859="Outdoor Luminaires",
    IF(OR('Reported Performance Table'!D1859="Fuel Pump Canopy Luminaires",'Reported Performance Table'!D1859="Sports Lighting"),
     IF('Reported Performance Table'!F1859="Premium","Premium_Sports_and_Fuel_Pump_CCT", "Sports_and_Fuel_Pump_CCT"),
     IF('Reported Performance Table'!F1859="Premium","Premium_Outdoor_CCT","Outdoor_CCT")),
    IF('Reported Performance Table'!F1859="Premium","Premium_CCT","Reported_CCT"))))</f>
        <v/>
      </c>
      <c r="K1859" t="str">
        <f>IF('Reported Performance Table'!D1859="","",IF(J1859="LUNA_CCT",VLOOKUP('Reported Performance Table'!D1859,'Master List'!$B$45:$E$143,4,FALSE),"Reported_BUG"))</f>
        <v/>
      </c>
      <c r="L1859" t="str">
        <f>IF('Reported Performance Table'!D1859="","",IF(AND('Reported Performance Table'!$E1859="Yes",OR('Reported Performance Table'!$D1859='Master List'!$B$45,'Reported Performance Table'!$D1859='Master List'!$B$46,'Reported Performance Table'!$D1859='Master List'!$B$47,'Reported Performance Table'!$D1859='Master List'!$B$49,'Reported Performance Table'!$D1859='Master List'!$B$51,'Reported Performance Table'!$D1859='Master List'!$B$115,'Reported Performance Table'!$D1859='Master List'!$B$118,'Reported Performance Table'!$D1859='Master List'!$B$142)),"LUNA_Dimming","Dimming_Capability_and_Range"))</f>
        <v/>
      </c>
    </row>
    <row r="1860" spans="1:12" x14ac:dyDescent="0.25">
      <c r="A1860" s="54">
        <v>1867</v>
      </c>
      <c r="B1860" s="55"/>
      <c r="D1860" s="21" t="e">
        <f>VLOOKUP('Reported Performance Table'!C1860,'Master List'!$B$22:$C$41,2,FALSE)</f>
        <v>#N/A</v>
      </c>
      <c r="E1860" t="e">
        <f>VLOOKUP('Reported Performance Table'!D1860,'Master List'!$B$45:$C$143,2,FALSE)</f>
        <v>#N/A</v>
      </c>
      <c r="F1860" t="e">
        <f>VLOOKUP('Reported Performance Table'!C1860,'Master List'!$B$22:$D$42,3,FALSE)</f>
        <v>#N/A</v>
      </c>
      <c r="G1860" s="100" t="e">
        <f>VLOOKUP('Reported Performance Table'!B1860,'Master List'!$B$11:$D$19,3,FALSE)</f>
        <v>#N/A</v>
      </c>
      <c r="H1860" t="e">
        <f t="shared" si="28"/>
        <v>#N/A</v>
      </c>
      <c r="I1860" t="e">
        <f>IF(VLOOKUP('Reported Performance Table'!D1860,'Master List'!$B$45:$D$143,3,FALSE)="","No",VLOOKUP('Reported Performance Table'!D1860,'Master List'!$B$45:$D$143,3,FALSE))</f>
        <v>#N/A</v>
      </c>
      <c r="J1860" s="178" t="str">
        <f>IF('Reported Performance Table'!D1860="","",
  IF('Reported Performance Table'!E1860="Yes",
   IF('Reported Performance Table'!F1860="Premium","Premium_LUNA_CCT","LUNA_CCT"),
   IF('Reported Performance Table'!B1860="Outdoor Luminaires",
    IF(OR('Reported Performance Table'!D1860="Fuel Pump Canopy Luminaires",'Reported Performance Table'!D1860="Sports Lighting"),
     IF('Reported Performance Table'!F1860="Premium","Premium_Sports_and_Fuel_Pump_CCT", "Sports_and_Fuel_Pump_CCT"),
     IF('Reported Performance Table'!F1860="Premium","Premium_Outdoor_CCT","Outdoor_CCT")),
    IF('Reported Performance Table'!F1860="Premium","Premium_CCT","Reported_CCT"))))</f>
        <v/>
      </c>
      <c r="K1860" t="str">
        <f>IF('Reported Performance Table'!D1860="","",IF(J1860="LUNA_CCT",VLOOKUP('Reported Performance Table'!D1860,'Master List'!$B$45:$E$143,4,FALSE),"Reported_BUG"))</f>
        <v/>
      </c>
      <c r="L1860" t="str">
        <f>IF('Reported Performance Table'!D1860="","",IF(AND('Reported Performance Table'!$E1860="Yes",OR('Reported Performance Table'!$D1860='Master List'!$B$45,'Reported Performance Table'!$D1860='Master List'!$B$46,'Reported Performance Table'!$D1860='Master List'!$B$47,'Reported Performance Table'!$D1860='Master List'!$B$49,'Reported Performance Table'!$D1860='Master List'!$B$51,'Reported Performance Table'!$D1860='Master List'!$B$115,'Reported Performance Table'!$D1860='Master List'!$B$118,'Reported Performance Table'!$D1860='Master List'!$B$142)),"LUNA_Dimming","Dimming_Capability_and_Range"))</f>
        <v/>
      </c>
    </row>
    <row r="1861" spans="1:12" x14ac:dyDescent="0.25">
      <c r="A1861" s="54">
        <v>1868</v>
      </c>
      <c r="B1861" s="55"/>
      <c r="D1861" s="21" t="e">
        <f>VLOOKUP('Reported Performance Table'!C1861,'Master List'!$B$22:$C$41,2,FALSE)</f>
        <v>#N/A</v>
      </c>
      <c r="E1861" t="e">
        <f>VLOOKUP('Reported Performance Table'!D1861,'Master List'!$B$45:$C$143,2,FALSE)</f>
        <v>#N/A</v>
      </c>
      <c r="F1861" t="e">
        <f>VLOOKUP('Reported Performance Table'!C1861,'Master List'!$B$22:$D$42,3,FALSE)</f>
        <v>#N/A</v>
      </c>
      <c r="G1861" s="100" t="e">
        <f>VLOOKUP('Reported Performance Table'!B1861,'Master List'!$B$11:$D$19,3,FALSE)</f>
        <v>#N/A</v>
      </c>
      <c r="H1861" t="e">
        <f t="shared" si="28"/>
        <v>#N/A</v>
      </c>
      <c r="I1861" t="e">
        <f>IF(VLOOKUP('Reported Performance Table'!D1861,'Master List'!$B$45:$D$143,3,FALSE)="","No",VLOOKUP('Reported Performance Table'!D1861,'Master List'!$B$45:$D$143,3,FALSE))</f>
        <v>#N/A</v>
      </c>
      <c r="J1861" s="178" t="str">
        <f>IF('Reported Performance Table'!D1861="","",
  IF('Reported Performance Table'!E1861="Yes",
   IF('Reported Performance Table'!F1861="Premium","Premium_LUNA_CCT","LUNA_CCT"),
   IF('Reported Performance Table'!B1861="Outdoor Luminaires",
    IF(OR('Reported Performance Table'!D1861="Fuel Pump Canopy Luminaires",'Reported Performance Table'!D1861="Sports Lighting"),
     IF('Reported Performance Table'!F1861="Premium","Premium_Sports_and_Fuel_Pump_CCT", "Sports_and_Fuel_Pump_CCT"),
     IF('Reported Performance Table'!F1861="Premium","Premium_Outdoor_CCT","Outdoor_CCT")),
    IF('Reported Performance Table'!F1861="Premium","Premium_CCT","Reported_CCT"))))</f>
        <v/>
      </c>
      <c r="K1861" t="str">
        <f>IF('Reported Performance Table'!D1861="","",IF(J1861="LUNA_CCT",VLOOKUP('Reported Performance Table'!D1861,'Master List'!$B$45:$E$143,4,FALSE),"Reported_BUG"))</f>
        <v/>
      </c>
      <c r="L1861" t="str">
        <f>IF('Reported Performance Table'!D1861="","",IF(AND('Reported Performance Table'!$E1861="Yes",OR('Reported Performance Table'!$D1861='Master List'!$B$45,'Reported Performance Table'!$D1861='Master List'!$B$46,'Reported Performance Table'!$D1861='Master List'!$B$47,'Reported Performance Table'!$D1861='Master List'!$B$49,'Reported Performance Table'!$D1861='Master List'!$B$51,'Reported Performance Table'!$D1861='Master List'!$B$115,'Reported Performance Table'!$D1861='Master List'!$B$118,'Reported Performance Table'!$D1861='Master List'!$B$142)),"LUNA_Dimming","Dimming_Capability_and_Range"))</f>
        <v/>
      </c>
    </row>
    <row r="1862" spans="1:12" x14ac:dyDescent="0.25">
      <c r="A1862" s="54">
        <v>1869</v>
      </c>
      <c r="B1862" s="55"/>
      <c r="D1862" s="21" t="e">
        <f>VLOOKUP('Reported Performance Table'!C1862,'Master List'!$B$22:$C$41,2,FALSE)</f>
        <v>#N/A</v>
      </c>
      <c r="E1862" t="e">
        <f>VLOOKUP('Reported Performance Table'!D1862,'Master List'!$B$45:$C$143,2,FALSE)</f>
        <v>#N/A</v>
      </c>
      <c r="F1862" t="e">
        <f>VLOOKUP('Reported Performance Table'!C1862,'Master List'!$B$22:$D$42,3,FALSE)</f>
        <v>#N/A</v>
      </c>
      <c r="G1862" s="100" t="e">
        <f>VLOOKUP('Reported Performance Table'!B1862,'Master List'!$B$11:$D$19,3,FALSE)</f>
        <v>#N/A</v>
      </c>
      <c r="H1862" t="e">
        <f t="shared" si="28"/>
        <v>#N/A</v>
      </c>
      <c r="I1862" t="e">
        <f>IF(VLOOKUP('Reported Performance Table'!D1862,'Master List'!$B$45:$D$143,3,FALSE)="","No",VLOOKUP('Reported Performance Table'!D1862,'Master List'!$B$45:$D$143,3,FALSE))</f>
        <v>#N/A</v>
      </c>
      <c r="J1862" s="178" t="str">
        <f>IF('Reported Performance Table'!D1862="","",
  IF('Reported Performance Table'!E1862="Yes",
   IF('Reported Performance Table'!F1862="Premium","Premium_LUNA_CCT","LUNA_CCT"),
   IF('Reported Performance Table'!B1862="Outdoor Luminaires",
    IF(OR('Reported Performance Table'!D1862="Fuel Pump Canopy Luminaires",'Reported Performance Table'!D1862="Sports Lighting"),
     IF('Reported Performance Table'!F1862="Premium","Premium_Sports_and_Fuel_Pump_CCT", "Sports_and_Fuel_Pump_CCT"),
     IF('Reported Performance Table'!F1862="Premium","Premium_Outdoor_CCT","Outdoor_CCT")),
    IF('Reported Performance Table'!F1862="Premium","Premium_CCT","Reported_CCT"))))</f>
        <v/>
      </c>
      <c r="K1862" t="str">
        <f>IF('Reported Performance Table'!D1862="","",IF(J1862="LUNA_CCT",VLOOKUP('Reported Performance Table'!D1862,'Master List'!$B$45:$E$143,4,FALSE),"Reported_BUG"))</f>
        <v/>
      </c>
      <c r="L1862" t="str">
        <f>IF('Reported Performance Table'!D1862="","",IF(AND('Reported Performance Table'!$E1862="Yes",OR('Reported Performance Table'!$D1862='Master List'!$B$45,'Reported Performance Table'!$D1862='Master List'!$B$46,'Reported Performance Table'!$D1862='Master List'!$B$47,'Reported Performance Table'!$D1862='Master List'!$B$49,'Reported Performance Table'!$D1862='Master List'!$B$51,'Reported Performance Table'!$D1862='Master List'!$B$115,'Reported Performance Table'!$D1862='Master List'!$B$118,'Reported Performance Table'!$D1862='Master List'!$B$142)),"LUNA_Dimming","Dimming_Capability_and_Range"))</f>
        <v/>
      </c>
    </row>
    <row r="1863" spans="1:12" x14ac:dyDescent="0.25">
      <c r="A1863" s="54">
        <v>1870</v>
      </c>
      <c r="B1863" s="55"/>
      <c r="D1863" s="21" t="e">
        <f>VLOOKUP('Reported Performance Table'!C1863,'Master List'!$B$22:$C$41,2,FALSE)</f>
        <v>#N/A</v>
      </c>
      <c r="E1863" t="e">
        <f>VLOOKUP('Reported Performance Table'!D1863,'Master List'!$B$45:$C$143,2,FALSE)</f>
        <v>#N/A</v>
      </c>
      <c r="F1863" t="e">
        <f>VLOOKUP('Reported Performance Table'!C1863,'Master List'!$B$22:$D$42,3,FALSE)</f>
        <v>#N/A</v>
      </c>
      <c r="G1863" s="100" t="e">
        <f>VLOOKUP('Reported Performance Table'!B1863,'Master List'!$B$11:$D$19,3,FALSE)</f>
        <v>#N/A</v>
      </c>
      <c r="H1863" t="e">
        <f t="shared" si="28"/>
        <v>#N/A</v>
      </c>
      <c r="I1863" t="e">
        <f>IF(VLOOKUP('Reported Performance Table'!D1863,'Master List'!$B$45:$D$143,3,FALSE)="","No",VLOOKUP('Reported Performance Table'!D1863,'Master List'!$B$45:$D$143,3,FALSE))</f>
        <v>#N/A</v>
      </c>
      <c r="J1863" s="178" t="str">
        <f>IF('Reported Performance Table'!D1863="","",
  IF('Reported Performance Table'!E1863="Yes",
   IF('Reported Performance Table'!F1863="Premium","Premium_LUNA_CCT","LUNA_CCT"),
   IF('Reported Performance Table'!B1863="Outdoor Luminaires",
    IF(OR('Reported Performance Table'!D1863="Fuel Pump Canopy Luminaires",'Reported Performance Table'!D1863="Sports Lighting"),
     IF('Reported Performance Table'!F1863="Premium","Premium_Sports_and_Fuel_Pump_CCT", "Sports_and_Fuel_Pump_CCT"),
     IF('Reported Performance Table'!F1863="Premium","Premium_Outdoor_CCT","Outdoor_CCT")),
    IF('Reported Performance Table'!F1863="Premium","Premium_CCT","Reported_CCT"))))</f>
        <v/>
      </c>
      <c r="K1863" t="str">
        <f>IF('Reported Performance Table'!D1863="","",IF(J1863="LUNA_CCT",VLOOKUP('Reported Performance Table'!D1863,'Master List'!$B$45:$E$143,4,FALSE),"Reported_BUG"))</f>
        <v/>
      </c>
      <c r="L1863" t="str">
        <f>IF('Reported Performance Table'!D1863="","",IF(AND('Reported Performance Table'!$E1863="Yes",OR('Reported Performance Table'!$D1863='Master List'!$B$45,'Reported Performance Table'!$D1863='Master List'!$B$46,'Reported Performance Table'!$D1863='Master List'!$B$47,'Reported Performance Table'!$D1863='Master List'!$B$49,'Reported Performance Table'!$D1863='Master List'!$B$51,'Reported Performance Table'!$D1863='Master List'!$B$115,'Reported Performance Table'!$D1863='Master List'!$B$118,'Reported Performance Table'!$D1863='Master List'!$B$142)),"LUNA_Dimming","Dimming_Capability_and_Range"))</f>
        <v/>
      </c>
    </row>
    <row r="1864" spans="1:12" x14ac:dyDescent="0.25">
      <c r="A1864" s="54">
        <v>1871</v>
      </c>
      <c r="B1864" s="55"/>
      <c r="D1864" s="21" t="e">
        <f>VLOOKUP('Reported Performance Table'!C1864,'Master List'!$B$22:$C$41,2,FALSE)</f>
        <v>#N/A</v>
      </c>
      <c r="E1864" t="e">
        <f>VLOOKUP('Reported Performance Table'!D1864,'Master List'!$B$45:$C$143,2,FALSE)</f>
        <v>#N/A</v>
      </c>
      <c r="F1864" t="e">
        <f>VLOOKUP('Reported Performance Table'!C1864,'Master List'!$B$22:$D$42,3,FALSE)</f>
        <v>#N/A</v>
      </c>
      <c r="G1864" s="100" t="e">
        <f>VLOOKUP('Reported Performance Table'!B1864,'Master List'!$B$11:$D$19,3,FALSE)</f>
        <v>#N/A</v>
      </c>
      <c r="H1864" t="e">
        <f t="shared" si="28"/>
        <v>#N/A</v>
      </c>
      <c r="I1864" t="e">
        <f>IF(VLOOKUP('Reported Performance Table'!D1864,'Master List'!$B$45:$D$143,3,FALSE)="","No",VLOOKUP('Reported Performance Table'!D1864,'Master List'!$B$45:$D$143,3,FALSE))</f>
        <v>#N/A</v>
      </c>
      <c r="J1864" s="178" t="str">
        <f>IF('Reported Performance Table'!D1864="","",
  IF('Reported Performance Table'!E1864="Yes",
   IF('Reported Performance Table'!F1864="Premium","Premium_LUNA_CCT","LUNA_CCT"),
   IF('Reported Performance Table'!B1864="Outdoor Luminaires",
    IF(OR('Reported Performance Table'!D1864="Fuel Pump Canopy Luminaires",'Reported Performance Table'!D1864="Sports Lighting"),
     IF('Reported Performance Table'!F1864="Premium","Premium_Sports_and_Fuel_Pump_CCT", "Sports_and_Fuel_Pump_CCT"),
     IF('Reported Performance Table'!F1864="Premium","Premium_Outdoor_CCT","Outdoor_CCT")),
    IF('Reported Performance Table'!F1864="Premium","Premium_CCT","Reported_CCT"))))</f>
        <v/>
      </c>
      <c r="K1864" t="str">
        <f>IF('Reported Performance Table'!D1864="","",IF(J1864="LUNA_CCT",VLOOKUP('Reported Performance Table'!D1864,'Master List'!$B$45:$E$143,4,FALSE),"Reported_BUG"))</f>
        <v/>
      </c>
      <c r="L1864" t="str">
        <f>IF('Reported Performance Table'!D1864="","",IF(AND('Reported Performance Table'!$E1864="Yes",OR('Reported Performance Table'!$D1864='Master List'!$B$45,'Reported Performance Table'!$D1864='Master List'!$B$46,'Reported Performance Table'!$D1864='Master List'!$B$47,'Reported Performance Table'!$D1864='Master List'!$B$49,'Reported Performance Table'!$D1864='Master List'!$B$51,'Reported Performance Table'!$D1864='Master List'!$B$115,'Reported Performance Table'!$D1864='Master List'!$B$118,'Reported Performance Table'!$D1864='Master List'!$B$142)),"LUNA_Dimming","Dimming_Capability_and_Range"))</f>
        <v/>
      </c>
    </row>
    <row r="1865" spans="1:12" x14ac:dyDescent="0.25">
      <c r="A1865" s="54">
        <v>1872</v>
      </c>
      <c r="B1865" s="55"/>
      <c r="D1865" s="21" t="e">
        <f>VLOOKUP('Reported Performance Table'!C1865,'Master List'!$B$22:$C$41,2,FALSE)</f>
        <v>#N/A</v>
      </c>
      <c r="E1865" t="e">
        <f>VLOOKUP('Reported Performance Table'!D1865,'Master List'!$B$45:$C$143,2,FALSE)</f>
        <v>#N/A</v>
      </c>
      <c r="F1865" t="e">
        <f>VLOOKUP('Reported Performance Table'!C1865,'Master List'!$B$22:$D$42,3,FALSE)</f>
        <v>#N/A</v>
      </c>
      <c r="G1865" s="100" t="e">
        <f>VLOOKUP('Reported Performance Table'!B1865,'Master List'!$B$11:$D$19,3,FALSE)</f>
        <v>#N/A</v>
      </c>
      <c r="H1865" t="e">
        <f t="shared" si="28"/>
        <v>#N/A</v>
      </c>
      <c r="I1865" t="e">
        <f>IF(VLOOKUP('Reported Performance Table'!D1865,'Master List'!$B$45:$D$143,3,FALSE)="","No",VLOOKUP('Reported Performance Table'!D1865,'Master List'!$B$45:$D$143,3,FALSE))</f>
        <v>#N/A</v>
      </c>
      <c r="J1865" s="178" t="str">
        <f>IF('Reported Performance Table'!D1865="","",
  IF('Reported Performance Table'!E1865="Yes",
   IF('Reported Performance Table'!F1865="Premium","Premium_LUNA_CCT","LUNA_CCT"),
   IF('Reported Performance Table'!B1865="Outdoor Luminaires",
    IF(OR('Reported Performance Table'!D1865="Fuel Pump Canopy Luminaires",'Reported Performance Table'!D1865="Sports Lighting"),
     IF('Reported Performance Table'!F1865="Premium","Premium_Sports_and_Fuel_Pump_CCT", "Sports_and_Fuel_Pump_CCT"),
     IF('Reported Performance Table'!F1865="Premium","Premium_Outdoor_CCT","Outdoor_CCT")),
    IF('Reported Performance Table'!F1865="Premium","Premium_CCT","Reported_CCT"))))</f>
        <v/>
      </c>
      <c r="K1865" t="str">
        <f>IF('Reported Performance Table'!D1865="","",IF(J1865="LUNA_CCT",VLOOKUP('Reported Performance Table'!D1865,'Master List'!$B$45:$E$143,4,FALSE),"Reported_BUG"))</f>
        <v/>
      </c>
      <c r="L1865" t="str">
        <f>IF('Reported Performance Table'!D1865="","",IF(AND('Reported Performance Table'!$E1865="Yes",OR('Reported Performance Table'!$D1865='Master List'!$B$45,'Reported Performance Table'!$D1865='Master List'!$B$46,'Reported Performance Table'!$D1865='Master List'!$B$47,'Reported Performance Table'!$D1865='Master List'!$B$49,'Reported Performance Table'!$D1865='Master List'!$B$51,'Reported Performance Table'!$D1865='Master List'!$B$115,'Reported Performance Table'!$D1865='Master List'!$B$118,'Reported Performance Table'!$D1865='Master List'!$B$142)),"LUNA_Dimming","Dimming_Capability_and_Range"))</f>
        <v/>
      </c>
    </row>
    <row r="1866" spans="1:12" x14ac:dyDescent="0.25">
      <c r="A1866" s="54">
        <v>1873</v>
      </c>
      <c r="B1866" s="55"/>
      <c r="D1866" s="21" t="e">
        <f>VLOOKUP('Reported Performance Table'!C1866,'Master List'!$B$22:$C$41,2,FALSE)</f>
        <v>#N/A</v>
      </c>
      <c r="E1866" t="e">
        <f>VLOOKUP('Reported Performance Table'!D1866,'Master List'!$B$45:$C$143,2,FALSE)</f>
        <v>#N/A</v>
      </c>
      <c r="F1866" t="e">
        <f>VLOOKUP('Reported Performance Table'!C1866,'Master List'!$B$22:$D$42,3,FALSE)</f>
        <v>#N/A</v>
      </c>
      <c r="G1866" s="100" t="e">
        <f>VLOOKUP('Reported Performance Table'!B1866,'Master List'!$B$11:$D$19,3,FALSE)</f>
        <v>#N/A</v>
      </c>
      <c r="H1866" t="e">
        <f t="shared" si="28"/>
        <v>#N/A</v>
      </c>
      <c r="I1866" t="e">
        <f>IF(VLOOKUP('Reported Performance Table'!D1866,'Master List'!$B$45:$D$143,3,FALSE)="","No",VLOOKUP('Reported Performance Table'!D1866,'Master List'!$B$45:$D$143,3,FALSE))</f>
        <v>#N/A</v>
      </c>
      <c r="J1866" s="178" t="str">
        <f>IF('Reported Performance Table'!D1866="","",
  IF('Reported Performance Table'!E1866="Yes",
   IF('Reported Performance Table'!F1866="Premium","Premium_LUNA_CCT","LUNA_CCT"),
   IF('Reported Performance Table'!B1866="Outdoor Luminaires",
    IF(OR('Reported Performance Table'!D1866="Fuel Pump Canopy Luminaires",'Reported Performance Table'!D1866="Sports Lighting"),
     IF('Reported Performance Table'!F1866="Premium","Premium_Sports_and_Fuel_Pump_CCT", "Sports_and_Fuel_Pump_CCT"),
     IF('Reported Performance Table'!F1866="Premium","Premium_Outdoor_CCT","Outdoor_CCT")),
    IF('Reported Performance Table'!F1866="Premium","Premium_CCT","Reported_CCT"))))</f>
        <v/>
      </c>
      <c r="K1866" t="str">
        <f>IF('Reported Performance Table'!D1866="","",IF(J1866="LUNA_CCT",VLOOKUP('Reported Performance Table'!D1866,'Master List'!$B$45:$E$143,4,FALSE),"Reported_BUG"))</f>
        <v/>
      </c>
      <c r="L1866" t="str">
        <f>IF('Reported Performance Table'!D1866="","",IF(AND('Reported Performance Table'!$E1866="Yes",OR('Reported Performance Table'!$D1866='Master List'!$B$45,'Reported Performance Table'!$D1866='Master List'!$B$46,'Reported Performance Table'!$D1866='Master List'!$B$47,'Reported Performance Table'!$D1866='Master List'!$B$49,'Reported Performance Table'!$D1866='Master List'!$B$51,'Reported Performance Table'!$D1866='Master List'!$B$115,'Reported Performance Table'!$D1866='Master List'!$B$118,'Reported Performance Table'!$D1866='Master List'!$B$142)),"LUNA_Dimming","Dimming_Capability_and_Range"))</f>
        <v/>
      </c>
    </row>
    <row r="1867" spans="1:12" x14ac:dyDescent="0.25">
      <c r="A1867" s="54">
        <v>1874</v>
      </c>
      <c r="B1867" s="55"/>
      <c r="D1867" s="21" t="e">
        <f>VLOOKUP('Reported Performance Table'!C1867,'Master List'!$B$22:$C$41,2,FALSE)</f>
        <v>#N/A</v>
      </c>
      <c r="E1867" t="e">
        <f>VLOOKUP('Reported Performance Table'!D1867,'Master List'!$B$45:$C$143,2,FALSE)</f>
        <v>#N/A</v>
      </c>
      <c r="F1867" t="e">
        <f>VLOOKUP('Reported Performance Table'!C1867,'Master List'!$B$22:$D$42,3,FALSE)</f>
        <v>#N/A</v>
      </c>
      <c r="G1867" s="100" t="e">
        <f>VLOOKUP('Reported Performance Table'!B1867,'Master List'!$B$11:$D$19,3,FALSE)</f>
        <v>#N/A</v>
      </c>
      <c r="H1867" t="e">
        <f t="shared" ref="H1867:H1930" si="29">CONCATENATE(F1867,G1867)</f>
        <v>#N/A</v>
      </c>
      <c r="I1867" t="e">
        <f>IF(VLOOKUP('Reported Performance Table'!D1867,'Master List'!$B$45:$D$143,3,FALSE)="","No",VLOOKUP('Reported Performance Table'!D1867,'Master List'!$B$45:$D$143,3,FALSE))</f>
        <v>#N/A</v>
      </c>
      <c r="J1867" s="178" t="str">
        <f>IF('Reported Performance Table'!D1867="","",
  IF('Reported Performance Table'!E1867="Yes",
   IF('Reported Performance Table'!F1867="Premium","Premium_LUNA_CCT","LUNA_CCT"),
   IF('Reported Performance Table'!B1867="Outdoor Luminaires",
    IF(OR('Reported Performance Table'!D1867="Fuel Pump Canopy Luminaires",'Reported Performance Table'!D1867="Sports Lighting"),
     IF('Reported Performance Table'!F1867="Premium","Premium_Sports_and_Fuel_Pump_CCT", "Sports_and_Fuel_Pump_CCT"),
     IF('Reported Performance Table'!F1867="Premium","Premium_Outdoor_CCT","Outdoor_CCT")),
    IF('Reported Performance Table'!F1867="Premium","Premium_CCT","Reported_CCT"))))</f>
        <v/>
      </c>
      <c r="K1867" t="str">
        <f>IF('Reported Performance Table'!D1867="","",IF(J1867="LUNA_CCT",VLOOKUP('Reported Performance Table'!D1867,'Master List'!$B$45:$E$143,4,FALSE),"Reported_BUG"))</f>
        <v/>
      </c>
      <c r="L1867" t="str">
        <f>IF('Reported Performance Table'!D1867="","",IF(AND('Reported Performance Table'!$E1867="Yes",OR('Reported Performance Table'!$D1867='Master List'!$B$45,'Reported Performance Table'!$D1867='Master List'!$B$46,'Reported Performance Table'!$D1867='Master List'!$B$47,'Reported Performance Table'!$D1867='Master List'!$B$49,'Reported Performance Table'!$D1867='Master List'!$B$51,'Reported Performance Table'!$D1867='Master List'!$B$115,'Reported Performance Table'!$D1867='Master List'!$B$118,'Reported Performance Table'!$D1867='Master List'!$B$142)),"LUNA_Dimming","Dimming_Capability_and_Range"))</f>
        <v/>
      </c>
    </row>
    <row r="1868" spans="1:12" x14ac:dyDescent="0.25">
      <c r="A1868" s="54">
        <v>1875</v>
      </c>
      <c r="B1868" s="55"/>
      <c r="D1868" s="21" t="e">
        <f>VLOOKUP('Reported Performance Table'!C1868,'Master List'!$B$22:$C$41,2,FALSE)</f>
        <v>#N/A</v>
      </c>
      <c r="E1868" t="e">
        <f>VLOOKUP('Reported Performance Table'!D1868,'Master List'!$B$45:$C$143,2,FALSE)</f>
        <v>#N/A</v>
      </c>
      <c r="F1868" t="e">
        <f>VLOOKUP('Reported Performance Table'!C1868,'Master List'!$B$22:$D$42,3,FALSE)</f>
        <v>#N/A</v>
      </c>
      <c r="G1868" s="100" t="e">
        <f>VLOOKUP('Reported Performance Table'!B1868,'Master List'!$B$11:$D$19,3,FALSE)</f>
        <v>#N/A</v>
      </c>
      <c r="H1868" t="e">
        <f t="shared" si="29"/>
        <v>#N/A</v>
      </c>
      <c r="I1868" t="e">
        <f>IF(VLOOKUP('Reported Performance Table'!D1868,'Master List'!$B$45:$D$143,3,FALSE)="","No",VLOOKUP('Reported Performance Table'!D1868,'Master List'!$B$45:$D$143,3,FALSE))</f>
        <v>#N/A</v>
      </c>
      <c r="J1868" s="178" t="str">
        <f>IF('Reported Performance Table'!D1868="","",
  IF('Reported Performance Table'!E1868="Yes",
   IF('Reported Performance Table'!F1868="Premium","Premium_LUNA_CCT","LUNA_CCT"),
   IF('Reported Performance Table'!B1868="Outdoor Luminaires",
    IF(OR('Reported Performance Table'!D1868="Fuel Pump Canopy Luminaires",'Reported Performance Table'!D1868="Sports Lighting"),
     IF('Reported Performance Table'!F1868="Premium","Premium_Sports_and_Fuel_Pump_CCT", "Sports_and_Fuel_Pump_CCT"),
     IF('Reported Performance Table'!F1868="Premium","Premium_Outdoor_CCT","Outdoor_CCT")),
    IF('Reported Performance Table'!F1868="Premium","Premium_CCT","Reported_CCT"))))</f>
        <v/>
      </c>
      <c r="K1868" t="str">
        <f>IF('Reported Performance Table'!D1868="","",IF(J1868="LUNA_CCT",VLOOKUP('Reported Performance Table'!D1868,'Master List'!$B$45:$E$143,4,FALSE),"Reported_BUG"))</f>
        <v/>
      </c>
      <c r="L1868" t="str">
        <f>IF('Reported Performance Table'!D1868="","",IF(AND('Reported Performance Table'!$E1868="Yes",OR('Reported Performance Table'!$D1868='Master List'!$B$45,'Reported Performance Table'!$D1868='Master List'!$B$46,'Reported Performance Table'!$D1868='Master List'!$B$47,'Reported Performance Table'!$D1868='Master List'!$B$49,'Reported Performance Table'!$D1868='Master List'!$B$51,'Reported Performance Table'!$D1868='Master List'!$B$115,'Reported Performance Table'!$D1868='Master List'!$B$118,'Reported Performance Table'!$D1868='Master List'!$B$142)),"LUNA_Dimming","Dimming_Capability_and_Range"))</f>
        <v/>
      </c>
    </row>
    <row r="1869" spans="1:12" x14ac:dyDescent="0.25">
      <c r="A1869" s="54">
        <v>1876</v>
      </c>
      <c r="B1869" s="55"/>
      <c r="D1869" s="21" t="e">
        <f>VLOOKUP('Reported Performance Table'!C1869,'Master List'!$B$22:$C$41,2,FALSE)</f>
        <v>#N/A</v>
      </c>
      <c r="E1869" t="e">
        <f>VLOOKUP('Reported Performance Table'!D1869,'Master List'!$B$45:$C$143,2,FALSE)</f>
        <v>#N/A</v>
      </c>
      <c r="F1869" t="e">
        <f>VLOOKUP('Reported Performance Table'!C1869,'Master List'!$B$22:$D$42,3,FALSE)</f>
        <v>#N/A</v>
      </c>
      <c r="G1869" s="100" t="e">
        <f>VLOOKUP('Reported Performance Table'!B1869,'Master List'!$B$11:$D$19,3,FALSE)</f>
        <v>#N/A</v>
      </c>
      <c r="H1869" t="e">
        <f t="shared" si="29"/>
        <v>#N/A</v>
      </c>
      <c r="I1869" t="e">
        <f>IF(VLOOKUP('Reported Performance Table'!D1869,'Master List'!$B$45:$D$143,3,FALSE)="","No",VLOOKUP('Reported Performance Table'!D1869,'Master List'!$B$45:$D$143,3,FALSE))</f>
        <v>#N/A</v>
      </c>
      <c r="J1869" s="178" t="str">
        <f>IF('Reported Performance Table'!D1869="","",
  IF('Reported Performance Table'!E1869="Yes",
   IF('Reported Performance Table'!F1869="Premium","Premium_LUNA_CCT","LUNA_CCT"),
   IF('Reported Performance Table'!B1869="Outdoor Luminaires",
    IF(OR('Reported Performance Table'!D1869="Fuel Pump Canopy Luminaires",'Reported Performance Table'!D1869="Sports Lighting"),
     IF('Reported Performance Table'!F1869="Premium","Premium_Sports_and_Fuel_Pump_CCT", "Sports_and_Fuel_Pump_CCT"),
     IF('Reported Performance Table'!F1869="Premium","Premium_Outdoor_CCT","Outdoor_CCT")),
    IF('Reported Performance Table'!F1869="Premium","Premium_CCT","Reported_CCT"))))</f>
        <v/>
      </c>
      <c r="K1869" t="str">
        <f>IF('Reported Performance Table'!D1869="","",IF(J1869="LUNA_CCT",VLOOKUP('Reported Performance Table'!D1869,'Master List'!$B$45:$E$143,4,FALSE),"Reported_BUG"))</f>
        <v/>
      </c>
      <c r="L1869" t="str">
        <f>IF('Reported Performance Table'!D1869="","",IF(AND('Reported Performance Table'!$E1869="Yes",OR('Reported Performance Table'!$D1869='Master List'!$B$45,'Reported Performance Table'!$D1869='Master List'!$B$46,'Reported Performance Table'!$D1869='Master List'!$B$47,'Reported Performance Table'!$D1869='Master List'!$B$49,'Reported Performance Table'!$D1869='Master List'!$B$51,'Reported Performance Table'!$D1869='Master List'!$B$115,'Reported Performance Table'!$D1869='Master List'!$B$118,'Reported Performance Table'!$D1869='Master List'!$B$142)),"LUNA_Dimming","Dimming_Capability_and_Range"))</f>
        <v/>
      </c>
    </row>
    <row r="1870" spans="1:12" x14ac:dyDescent="0.25">
      <c r="A1870" s="54">
        <v>1877</v>
      </c>
      <c r="B1870" s="55"/>
      <c r="D1870" s="21" t="e">
        <f>VLOOKUP('Reported Performance Table'!C1870,'Master List'!$B$22:$C$41,2,FALSE)</f>
        <v>#N/A</v>
      </c>
      <c r="E1870" t="e">
        <f>VLOOKUP('Reported Performance Table'!D1870,'Master List'!$B$45:$C$143,2,FALSE)</f>
        <v>#N/A</v>
      </c>
      <c r="F1870" t="e">
        <f>VLOOKUP('Reported Performance Table'!C1870,'Master List'!$B$22:$D$42,3,FALSE)</f>
        <v>#N/A</v>
      </c>
      <c r="G1870" s="100" t="e">
        <f>VLOOKUP('Reported Performance Table'!B1870,'Master List'!$B$11:$D$19,3,FALSE)</f>
        <v>#N/A</v>
      </c>
      <c r="H1870" t="e">
        <f t="shared" si="29"/>
        <v>#N/A</v>
      </c>
      <c r="I1870" t="e">
        <f>IF(VLOOKUP('Reported Performance Table'!D1870,'Master List'!$B$45:$D$143,3,FALSE)="","No",VLOOKUP('Reported Performance Table'!D1870,'Master List'!$B$45:$D$143,3,FALSE))</f>
        <v>#N/A</v>
      </c>
      <c r="J1870" s="178" t="str">
        <f>IF('Reported Performance Table'!D1870="","",
  IF('Reported Performance Table'!E1870="Yes",
   IF('Reported Performance Table'!F1870="Premium","Premium_LUNA_CCT","LUNA_CCT"),
   IF('Reported Performance Table'!B1870="Outdoor Luminaires",
    IF(OR('Reported Performance Table'!D1870="Fuel Pump Canopy Luminaires",'Reported Performance Table'!D1870="Sports Lighting"),
     IF('Reported Performance Table'!F1870="Premium","Premium_Sports_and_Fuel_Pump_CCT", "Sports_and_Fuel_Pump_CCT"),
     IF('Reported Performance Table'!F1870="Premium","Premium_Outdoor_CCT","Outdoor_CCT")),
    IF('Reported Performance Table'!F1870="Premium","Premium_CCT","Reported_CCT"))))</f>
        <v/>
      </c>
      <c r="K1870" t="str">
        <f>IF('Reported Performance Table'!D1870="","",IF(J1870="LUNA_CCT",VLOOKUP('Reported Performance Table'!D1870,'Master List'!$B$45:$E$143,4,FALSE),"Reported_BUG"))</f>
        <v/>
      </c>
      <c r="L1870" t="str">
        <f>IF('Reported Performance Table'!D1870="","",IF(AND('Reported Performance Table'!$E1870="Yes",OR('Reported Performance Table'!$D1870='Master List'!$B$45,'Reported Performance Table'!$D1870='Master List'!$B$46,'Reported Performance Table'!$D1870='Master List'!$B$47,'Reported Performance Table'!$D1870='Master List'!$B$49,'Reported Performance Table'!$D1870='Master List'!$B$51,'Reported Performance Table'!$D1870='Master List'!$B$115,'Reported Performance Table'!$D1870='Master List'!$B$118,'Reported Performance Table'!$D1870='Master List'!$B$142)),"LUNA_Dimming","Dimming_Capability_and_Range"))</f>
        <v/>
      </c>
    </row>
    <row r="1871" spans="1:12" x14ac:dyDescent="0.25">
      <c r="A1871" s="54">
        <v>1878</v>
      </c>
      <c r="B1871" s="55"/>
      <c r="D1871" s="21" t="e">
        <f>VLOOKUP('Reported Performance Table'!C1871,'Master List'!$B$22:$C$41,2,FALSE)</f>
        <v>#N/A</v>
      </c>
      <c r="E1871" t="e">
        <f>VLOOKUP('Reported Performance Table'!D1871,'Master List'!$B$45:$C$143,2,FALSE)</f>
        <v>#N/A</v>
      </c>
      <c r="F1871" t="e">
        <f>VLOOKUP('Reported Performance Table'!C1871,'Master List'!$B$22:$D$42,3,FALSE)</f>
        <v>#N/A</v>
      </c>
      <c r="G1871" s="100" t="e">
        <f>VLOOKUP('Reported Performance Table'!B1871,'Master List'!$B$11:$D$19,3,FALSE)</f>
        <v>#N/A</v>
      </c>
      <c r="H1871" t="e">
        <f t="shared" si="29"/>
        <v>#N/A</v>
      </c>
      <c r="I1871" t="e">
        <f>IF(VLOOKUP('Reported Performance Table'!D1871,'Master List'!$B$45:$D$143,3,FALSE)="","No",VLOOKUP('Reported Performance Table'!D1871,'Master List'!$B$45:$D$143,3,FALSE))</f>
        <v>#N/A</v>
      </c>
      <c r="J1871" s="178" t="str">
        <f>IF('Reported Performance Table'!D1871="","",
  IF('Reported Performance Table'!E1871="Yes",
   IF('Reported Performance Table'!F1871="Premium","Premium_LUNA_CCT","LUNA_CCT"),
   IF('Reported Performance Table'!B1871="Outdoor Luminaires",
    IF(OR('Reported Performance Table'!D1871="Fuel Pump Canopy Luminaires",'Reported Performance Table'!D1871="Sports Lighting"),
     IF('Reported Performance Table'!F1871="Premium","Premium_Sports_and_Fuel_Pump_CCT", "Sports_and_Fuel_Pump_CCT"),
     IF('Reported Performance Table'!F1871="Premium","Premium_Outdoor_CCT","Outdoor_CCT")),
    IF('Reported Performance Table'!F1871="Premium","Premium_CCT","Reported_CCT"))))</f>
        <v/>
      </c>
      <c r="K1871" t="str">
        <f>IF('Reported Performance Table'!D1871="","",IF(J1871="LUNA_CCT",VLOOKUP('Reported Performance Table'!D1871,'Master List'!$B$45:$E$143,4,FALSE),"Reported_BUG"))</f>
        <v/>
      </c>
      <c r="L1871" t="str">
        <f>IF('Reported Performance Table'!D1871="","",IF(AND('Reported Performance Table'!$E1871="Yes",OR('Reported Performance Table'!$D1871='Master List'!$B$45,'Reported Performance Table'!$D1871='Master List'!$B$46,'Reported Performance Table'!$D1871='Master List'!$B$47,'Reported Performance Table'!$D1871='Master List'!$B$49,'Reported Performance Table'!$D1871='Master List'!$B$51,'Reported Performance Table'!$D1871='Master List'!$B$115,'Reported Performance Table'!$D1871='Master List'!$B$118,'Reported Performance Table'!$D1871='Master List'!$B$142)),"LUNA_Dimming","Dimming_Capability_and_Range"))</f>
        <v/>
      </c>
    </row>
    <row r="1872" spans="1:12" x14ac:dyDescent="0.25">
      <c r="A1872" s="54">
        <v>1879</v>
      </c>
      <c r="B1872" s="55"/>
      <c r="D1872" s="21" t="e">
        <f>VLOOKUP('Reported Performance Table'!C1872,'Master List'!$B$22:$C$41,2,FALSE)</f>
        <v>#N/A</v>
      </c>
      <c r="E1872" t="e">
        <f>VLOOKUP('Reported Performance Table'!D1872,'Master List'!$B$45:$C$143,2,FALSE)</f>
        <v>#N/A</v>
      </c>
      <c r="F1872" t="e">
        <f>VLOOKUP('Reported Performance Table'!C1872,'Master List'!$B$22:$D$42,3,FALSE)</f>
        <v>#N/A</v>
      </c>
      <c r="G1872" s="100" t="e">
        <f>VLOOKUP('Reported Performance Table'!B1872,'Master List'!$B$11:$D$19,3,FALSE)</f>
        <v>#N/A</v>
      </c>
      <c r="H1872" t="e">
        <f t="shared" si="29"/>
        <v>#N/A</v>
      </c>
      <c r="I1872" t="e">
        <f>IF(VLOOKUP('Reported Performance Table'!D1872,'Master List'!$B$45:$D$143,3,FALSE)="","No",VLOOKUP('Reported Performance Table'!D1872,'Master List'!$B$45:$D$143,3,FALSE))</f>
        <v>#N/A</v>
      </c>
      <c r="J1872" s="178" t="str">
        <f>IF('Reported Performance Table'!D1872="","",
  IF('Reported Performance Table'!E1872="Yes",
   IF('Reported Performance Table'!F1872="Premium","Premium_LUNA_CCT","LUNA_CCT"),
   IF('Reported Performance Table'!B1872="Outdoor Luminaires",
    IF(OR('Reported Performance Table'!D1872="Fuel Pump Canopy Luminaires",'Reported Performance Table'!D1872="Sports Lighting"),
     IF('Reported Performance Table'!F1872="Premium","Premium_Sports_and_Fuel_Pump_CCT", "Sports_and_Fuel_Pump_CCT"),
     IF('Reported Performance Table'!F1872="Premium","Premium_Outdoor_CCT","Outdoor_CCT")),
    IF('Reported Performance Table'!F1872="Premium","Premium_CCT","Reported_CCT"))))</f>
        <v/>
      </c>
      <c r="K1872" t="str">
        <f>IF('Reported Performance Table'!D1872="","",IF(J1872="LUNA_CCT",VLOOKUP('Reported Performance Table'!D1872,'Master List'!$B$45:$E$143,4,FALSE),"Reported_BUG"))</f>
        <v/>
      </c>
      <c r="L1872" t="str">
        <f>IF('Reported Performance Table'!D1872="","",IF(AND('Reported Performance Table'!$E1872="Yes",OR('Reported Performance Table'!$D1872='Master List'!$B$45,'Reported Performance Table'!$D1872='Master List'!$B$46,'Reported Performance Table'!$D1872='Master List'!$B$47,'Reported Performance Table'!$D1872='Master List'!$B$49,'Reported Performance Table'!$D1872='Master List'!$B$51,'Reported Performance Table'!$D1872='Master List'!$B$115,'Reported Performance Table'!$D1872='Master List'!$B$118,'Reported Performance Table'!$D1872='Master List'!$B$142)),"LUNA_Dimming","Dimming_Capability_and_Range"))</f>
        <v/>
      </c>
    </row>
    <row r="1873" spans="1:12" x14ac:dyDescent="0.25">
      <c r="A1873" s="54">
        <v>1880</v>
      </c>
      <c r="B1873" s="55"/>
      <c r="D1873" s="21" t="e">
        <f>VLOOKUP('Reported Performance Table'!C1873,'Master List'!$B$22:$C$41,2,FALSE)</f>
        <v>#N/A</v>
      </c>
      <c r="E1873" t="e">
        <f>VLOOKUP('Reported Performance Table'!D1873,'Master List'!$B$45:$C$143,2,FALSE)</f>
        <v>#N/A</v>
      </c>
      <c r="F1873" t="e">
        <f>VLOOKUP('Reported Performance Table'!C1873,'Master List'!$B$22:$D$42,3,FALSE)</f>
        <v>#N/A</v>
      </c>
      <c r="G1873" s="100" t="e">
        <f>VLOOKUP('Reported Performance Table'!B1873,'Master List'!$B$11:$D$19,3,FALSE)</f>
        <v>#N/A</v>
      </c>
      <c r="H1873" t="e">
        <f t="shared" si="29"/>
        <v>#N/A</v>
      </c>
      <c r="I1873" t="e">
        <f>IF(VLOOKUP('Reported Performance Table'!D1873,'Master List'!$B$45:$D$143,3,FALSE)="","No",VLOOKUP('Reported Performance Table'!D1873,'Master List'!$B$45:$D$143,3,FALSE))</f>
        <v>#N/A</v>
      </c>
      <c r="J1873" s="178" t="str">
        <f>IF('Reported Performance Table'!D1873="","",
  IF('Reported Performance Table'!E1873="Yes",
   IF('Reported Performance Table'!F1873="Premium","Premium_LUNA_CCT","LUNA_CCT"),
   IF('Reported Performance Table'!B1873="Outdoor Luminaires",
    IF(OR('Reported Performance Table'!D1873="Fuel Pump Canopy Luminaires",'Reported Performance Table'!D1873="Sports Lighting"),
     IF('Reported Performance Table'!F1873="Premium","Premium_Sports_and_Fuel_Pump_CCT", "Sports_and_Fuel_Pump_CCT"),
     IF('Reported Performance Table'!F1873="Premium","Premium_Outdoor_CCT","Outdoor_CCT")),
    IF('Reported Performance Table'!F1873="Premium","Premium_CCT","Reported_CCT"))))</f>
        <v/>
      </c>
      <c r="K1873" t="str">
        <f>IF('Reported Performance Table'!D1873="","",IF(J1873="LUNA_CCT",VLOOKUP('Reported Performance Table'!D1873,'Master List'!$B$45:$E$143,4,FALSE),"Reported_BUG"))</f>
        <v/>
      </c>
      <c r="L1873" t="str">
        <f>IF('Reported Performance Table'!D1873="","",IF(AND('Reported Performance Table'!$E1873="Yes",OR('Reported Performance Table'!$D1873='Master List'!$B$45,'Reported Performance Table'!$D1873='Master List'!$B$46,'Reported Performance Table'!$D1873='Master List'!$B$47,'Reported Performance Table'!$D1873='Master List'!$B$49,'Reported Performance Table'!$D1873='Master List'!$B$51,'Reported Performance Table'!$D1873='Master List'!$B$115,'Reported Performance Table'!$D1873='Master List'!$B$118,'Reported Performance Table'!$D1873='Master List'!$B$142)),"LUNA_Dimming","Dimming_Capability_and_Range"))</f>
        <v/>
      </c>
    </row>
    <row r="1874" spans="1:12" x14ac:dyDescent="0.25">
      <c r="A1874" s="54">
        <v>1881</v>
      </c>
      <c r="B1874" s="55"/>
      <c r="D1874" s="21" t="e">
        <f>VLOOKUP('Reported Performance Table'!C1874,'Master List'!$B$22:$C$41,2,FALSE)</f>
        <v>#N/A</v>
      </c>
      <c r="E1874" t="e">
        <f>VLOOKUP('Reported Performance Table'!D1874,'Master List'!$B$45:$C$143,2,FALSE)</f>
        <v>#N/A</v>
      </c>
      <c r="F1874" t="e">
        <f>VLOOKUP('Reported Performance Table'!C1874,'Master List'!$B$22:$D$42,3,FALSE)</f>
        <v>#N/A</v>
      </c>
      <c r="G1874" s="100" t="e">
        <f>VLOOKUP('Reported Performance Table'!B1874,'Master List'!$B$11:$D$19,3,FALSE)</f>
        <v>#N/A</v>
      </c>
      <c r="H1874" t="e">
        <f t="shared" si="29"/>
        <v>#N/A</v>
      </c>
      <c r="I1874" t="e">
        <f>IF(VLOOKUP('Reported Performance Table'!D1874,'Master List'!$B$45:$D$143,3,FALSE)="","No",VLOOKUP('Reported Performance Table'!D1874,'Master List'!$B$45:$D$143,3,FALSE))</f>
        <v>#N/A</v>
      </c>
      <c r="J1874" s="178" t="str">
        <f>IF('Reported Performance Table'!D1874="","",
  IF('Reported Performance Table'!E1874="Yes",
   IF('Reported Performance Table'!F1874="Premium","Premium_LUNA_CCT","LUNA_CCT"),
   IF('Reported Performance Table'!B1874="Outdoor Luminaires",
    IF(OR('Reported Performance Table'!D1874="Fuel Pump Canopy Luminaires",'Reported Performance Table'!D1874="Sports Lighting"),
     IF('Reported Performance Table'!F1874="Premium","Premium_Sports_and_Fuel_Pump_CCT", "Sports_and_Fuel_Pump_CCT"),
     IF('Reported Performance Table'!F1874="Premium","Premium_Outdoor_CCT","Outdoor_CCT")),
    IF('Reported Performance Table'!F1874="Premium","Premium_CCT","Reported_CCT"))))</f>
        <v/>
      </c>
      <c r="K1874" t="str">
        <f>IF('Reported Performance Table'!D1874="","",IF(J1874="LUNA_CCT",VLOOKUP('Reported Performance Table'!D1874,'Master List'!$B$45:$E$143,4,FALSE),"Reported_BUG"))</f>
        <v/>
      </c>
      <c r="L1874" t="str">
        <f>IF('Reported Performance Table'!D1874="","",IF(AND('Reported Performance Table'!$E1874="Yes",OR('Reported Performance Table'!$D1874='Master List'!$B$45,'Reported Performance Table'!$D1874='Master List'!$B$46,'Reported Performance Table'!$D1874='Master List'!$B$47,'Reported Performance Table'!$D1874='Master List'!$B$49,'Reported Performance Table'!$D1874='Master List'!$B$51,'Reported Performance Table'!$D1874='Master List'!$B$115,'Reported Performance Table'!$D1874='Master List'!$B$118,'Reported Performance Table'!$D1874='Master List'!$B$142)),"LUNA_Dimming","Dimming_Capability_and_Range"))</f>
        <v/>
      </c>
    </row>
    <row r="1875" spans="1:12" x14ac:dyDescent="0.25">
      <c r="A1875" s="54">
        <v>1882</v>
      </c>
      <c r="B1875" s="55"/>
      <c r="D1875" s="21" t="e">
        <f>VLOOKUP('Reported Performance Table'!C1875,'Master List'!$B$22:$C$41,2,FALSE)</f>
        <v>#N/A</v>
      </c>
      <c r="E1875" t="e">
        <f>VLOOKUP('Reported Performance Table'!D1875,'Master List'!$B$45:$C$143,2,FALSE)</f>
        <v>#N/A</v>
      </c>
      <c r="F1875" t="e">
        <f>VLOOKUP('Reported Performance Table'!C1875,'Master List'!$B$22:$D$42,3,FALSE)</f>
        <v>#N/A</v>
      </c>
      <c r="G1875" s="100" t="e">
        <f>VLOOKUP('Reported Performance Table'!B1875,'Master List'!$B$11:$D$19,3,FALSE)</f>
        <v>#N/A</v>
      </c>
      <c r="H1875" t="e">
        <f t="shared" si="29"/>
        <v>#N/A</v>
      </c>
      <c r="I1875" t="e">
        <f>IF(VLOOKUP('Reported Performance Table'!D1875,'Master List'!$B$45:$D$143,3,FALSE)="","No",VLOOKUP('Reported Performance Table'!D1875,'Master List'!$B$45:$D$143,3,FALSE))</f>
        <v>#N/A</v>
      </c>
      <c r="J1875" s="178" t="str">
        <f>IF('Reported Performance Table'!D1875="","",
  IF('Reported Performance Table'!E1875="Yes",
   IF('Reported Performance Table'!F1875="Premium","Premium_LUNA_CCT","LUNA_CCT"),
   IF('Reported Performance Table'!B1875="Outdoor Luminaires",
    IF(OR('Reported Performance Table'!D1875="Fuel Pump Canopy Luminaires",'Reported Performance Table'!D1875="Sports Lighting"),
     IF('Reported Performance Table'!F1875="Premium","Premium_Sports_and_Fuel_Pump_CCT", "Sports_and_Fuel_Pump_CCT"),
     IF('Reported Performance Table'!F1875="Premium","Premium_Outdoor_CCT","Outdoor_CCT")),
    IF('Reported Performance Table'!F1875="Premium","Premium_CCT","Reported_CCT"))))</f>
        <v/>
      </c>
      <c r="K1875" t="str">
        <f>IF('Reported Performance Table'!D1875="","",IF(J1875="LUNA_CCT",VLOOKUP('Reported Performance Table'!D1875,'Master List'!$B$45:$E$143,4,FALSE),"Reported_BUG"))</f>
        <v/>
      </c>
      <c r="L1875" t="str">
        <f>IF('Reported Performance Table'!D1875="","",IF(AND('Reported Performance Table'!$E1875="Yes",OR('Reported Performance Table'!$D1875='Master List'!$B$45,'Reported Performance Table'!$D1875='Master List'!$B$46,'Reported Performance Table'!$D1875='Master List'!$B$47,'Reported Performance Table'!$D1875='Master List'!$B$49,'Reported Performance Table'!$D1875='Master List'!$B$51,'Reported Performance Table'!$D1875='Master List'!$B$115,'Reported Performance Table'!$D1875='Master List'!$B$118,'Reported Performance Table'!$D1875='Master List'!$B$142)),"LUNA_Dimming","Dimming_Capability_and_Range"))</f>
        <v/>
      </c>
    </row>
    <row r="1876" spans="1:12" x14ac:dyDescent="0.25">
      <c r="A1876" s="54">
        <v>1883</v>
      </c>
      <c r="B1876" s="55"/>
      <c r="D1876" s="21" t="e">
        <f>VLOOKUP('Reported Performance Table'!C1876,'Master List'!$B$22:$C$41,2,FALSE)</f>
        <v>#N/A</v>
      </c>
      <c r="E1876" t="e">
        <f>VLOOKUP('Reported Performance Table'!D1876,'Master List'!$B$45:$C$143,2,FALSE)</f>
        <v>#N/A</v>
      </c>
      <c r="F1876" t="e">
        <f>VLOOKUP('Reported Performance Table'!C1876,'Master List'!$B$22:$D$42,3,FALSE)</f>
        <v>#N/A</v>
      </c>
      <c r="G1876" s="100" t="e">
        <f>VLOOKUP('Reported Performance Table'!B1876,'Master List'!$B$11:$D$19,3,FALSE)</f>
        <v>#N/A</v>
      </c>
      <c r="H1876" t="e">
        <f t="shared" si="29"/>
        <v>#N/A</v>
      </c>
      <c r="I1876" t="e">
        <f>IF(VLOOKUP('Reported Performance Table'!D1876,'Master List'!$B$45:$D$143,3,FALSE)="","No",VLOOKUP('Reported Performance Table'!D1876,'Master List'!$B$45:$D$143,3,FALSE))</f>
        <v>#N/A</v>
      </c>
      <c r="J1876" s="178" t="str">
        <f>IF('Reported Performance Table'!D1876="","",
  IF('Reported Performance Table'!E1876="Yes",
   IF('Reported Performance Table'!F1876="Premium","Premium_LUNA_CCT","LUNA_CCT"),
   IF('Reported Performance Table'!B1876="Outdoor Luminaires",
    IF(OR('Reported Performance Table'!D1876="Fuel Pump Canopy Luminaires",'Reported Performance Table'!D1876="Sports Lighting"),
     IF('Reported Performance Table'!F1876="Premium","Premium_Sports_and_Fuel_Pump_CCT", "Sports_and_Fuel_Pump_CCT"),
     IF('Reported Performance Table'!F1876="Premium","Premium_Outdoor_CCT","Outdoor_CCT")),
    IF('Reported Performance Table'!F1876="Premium","Premium_CCT","Reported_CCT"))))</f>
        <v/>
      </c>
      <c r="K1876" t="str">
        <f>IF('Reported Performance Table'!D1876="","",IF(J1876="LUNA_CCT",VLOOKUP('Reported Performance Table'!D1876,'Master List'!$B$45:$E$143,4,FALSE),"Reported_BUG"))</f>
        <v/>
      </c>
      <c r="L1876" t="str">
        <f>IF('Reported Performance Table'!D1876="","",IF(AND('Reported Performance Table'!$E1876="Yes",OR('Reported Performance Table'!$D1876='Master List'!$B$45,'Reported Performance Table'!$D1876='Master List'!$B$46,'Reported Performance Table'!$D1876='Master List'!$B$47,'Reported Performance Table'!$D1876='Master List'!$B$49,'Reported Performance Table'!$D1876='Master List'!$B$51,'Reported Performance Table'!$D1876='Master List'!$B$115,'Reported Performance Table'!$D1876='Master List'!$B$118,'Reported Performance Table'!$D1876='Master List'!$B$142)),"LUNA_Dimming","Dimming_Capability_and_Range"))</f>
        <v/>
      </c>
    </row>
    <row r="1877" spans="1:12" x14ac:dyDescent="0.25">
      <c r="A1877" s="54">
        <v>1884</v>
      </c>
      <c r="B1877" s="55"/>
      <c r="D1877" s="21" t="e">
        <f>VLOOKUP('Reported Performance Table'!C1877,'Master List'!$B$22:$C$41,2,FALSE)</f>
        <v>#N/A</v>
      </c>
      <c r="E1877" t="e">
        <f>VLOOKUP('Reported Performance Table'!D1877,'Master List'!$B$45:$C$143,2,FALSE)</f>
        <v>#N/A</v>
      </c>
      <c r="F1877" t="e">
        <f>VLOOKUP('Reported Performance Table'!C1877,'Master List'!$B$22:$D$42,3,FALSE)</f>
        <v>#N/A</v>
      </c>
      <c r="G1877" s="100" t="e">
        <f>VLOOKUP('Reported Performance Table'!B1877,'Master List'!$B$11:$D$19,3,FALSE)</f>
        <v>#N/A</v>
      </c>
      <c r="H1877" t="e">
        <f t="shared" si="29"/>
        <v>#N/A</v>
      </c>
      <c r="I1877" t="e">
        <f>IF(VLOOKUP('Reported Performance Table'!D1877,'Master List'!$B$45:$D$143,3,FALSE)="","No",VLOOKUP('Reported Performance Table'!D1877,'Master List'!$B$45:$D$143,3,FALSE))</f>
        <v>#N/A</v>
      </c>
      <c r="J1877" s="178" t="str">
        <f>IF('Reported Performance Table'!D1877="","",
  IF('Reported Performance Table'!E1877="Yes",
   IF('Reported Performance Table'!F1877="Premium","Premium_LUNA_CCT","LUNA_CCT"),
   IF('Reported Performance Table'!B1877="Outdoor Luminaires",
    IF(OR('Reported Performance Table'!D1877="Fuel Pump Canopy Luminaires",'Reported Performance Table'!D1877="Sports Lighting"),
     IF('Reported Performance Table'!F1877="Premium","Premium_Sports_and_Fuel_Pump_CCT", "Sports_and_Fuel_Pump_CCT"),
     IF('Reported Performance Table'!F1877="Premium","Premium_Outdoor_CCT","Outdoor_CCT")),
    IF('Reported Performance Table'!F1877="Premium","Premium_CCT","Reported_CCT"))))</f>
        <v/>
      </c>
      <c r="K1877" t="str">
        <f>IF('Reported Performance Table'!D1877="","",IF(J1877="LUNA_CCT",VLOOKUP('Reported Performance Table'!D1877,'Master List'!$B$45:$E$143,4,FALSE),"Reported_BUG"))</f>
        <v/>
      </c>
      <c r="L1877" t="str">
        <f>IF('Reported Performance Table'!D1877="","",IF(AND('Reported Performance Table'!$E1877="Yes",OR('Reported Performance Table'!$D1877='Master List'!$B$45,'Reported Performance Table'!$D1877='Master List'!$B$46,'Reported Performance Table'!$D1877='Master List'!$B$47,'Reported Performance Table'!$D1877='Master List'!$B$49,'Reported Performance Table'!$D1877='Master List'!$B$51,'Reported Performance Table'!$D1877='Master List'!$B$115,'Reported Performance Table'!$D1877='Master List'!$B$118,'Reported Performance Table'!$D1877='Master List'!$B$142)),"LUNA_Dimming","Dimming_Capability_and_Range"))</f>
        <v/>
      </c>
    </row>
    <row r="1878" spans="1:12" x14ac:dyDescent="0.25">
      <c r="A1878" s="54">
        <v>1885</v>
      </c>
      <c r="B1878" s="55"/>
      <c r="D1878" s="21" t="e">
        <f>VLOOKUP('Reported Performance Table'!C1878,'Master List'!$B$22:$C$41,2,FALSE)</f>
        <v>#N/A</v>
      </c>
      <c r="E1878" t="e">
        <f>VLOOKUP('Reported Performance Table'!D1878,'Master List'!$B$45:$C$143,2,FALSE)</f>
        <v>#N/A</v>
      </c>
      <c r="F1878" t="e">
        <f>VLOOKUP('Reported Performance Table'!C1878,'Master List'!$B$22:$D$42,3,FALSE)</f>
        <v>#N/A</v>
      </c>
      <c r="G1878" s="100" t="e">
        <f>VLOOKUP('Reported Performance Table'!B1878,'Master List'!$B$11:$D$19,3,FALSE)</f>
        <v>#N/A</v>
      </c>
      <c r="H1878" t="e">
        <f t="shared" si="29"/>
        <v>#N/A</v>
      </c>
      <c r="I1878" t="e">
        <f>IF(VLOOKUP('Reported Performance Table'!D1878,'Master List'!$B$45:$D$143,3,FALSE)="","No",VLOOKUP('Reported Performance Table'!D1878,'Master List'!$B$45:$D$143,3,FALSE))</f>
        <v>#N/A</v>
      </c>
      <c r="J1878" s="178" t="str">
        <f>IF('Reported Performance Table'!D1878="","",
  IF('Reported Performance Table'!E1878="Yes",
   IF('Reported Performance Table'!F1878="Premium","Premium_LUNA_CCT","LUNA_CCT"),
   IF('Reported Performance Table'!B1878="Outdoor Luminaires",
    IF(OR('Reported Performance Table'!D1878="Fuel Pump Canopy Luminaires",'Reported Performance Table'!D1878="Sports Lighting"),
     IF('Reported Performance Table'!F1878="Premium","Premium_Sports_and_Fuel_Pump_CCT", "Sports_and_Fuel_Pump_CCT"),
     IF('Reported Performance Table'!F1878="Premium","Premium_Outdoor_CCT","Outdoor_CCT")),
    IF('Reported Performance Table'!F1878="Premium","Premium_CCT","Reported_CCT"))))</f>
        <v/>
      </c>
      <c r="K1878" t="str">
        <f>IF('Reported Performance Table'!D1878="","",IF(J1878="LUNA_CCT",VLOOKUP('Reported Performance Table'!D1878,'Master List'!$B$45:$E$143,4,FALSE),"Reported_BUG"))</f>
        <v/>
      </c>
      <c r="L1878" t="str">
        <f>IF('Reported Performance Table'!D1878="","",IF(AND('Reported Performance Table'!$E1878="Yes",OR('Reported Performance Table'!$D1878='Master List'!$B$45,'Reported Performance Table'!$D1878='Master List'!$B$46,'Reported Performance Table'!$D1878='Master List'!$B$47,'Reported Performance Table'!$D1878='Master List'!$B$49,'Reported Performance Table'!$D1878='Master List'!$B$51,'Reported Performance Table'!$D1878='Master List'!$B$115,'Reported Performance Table'!$D1878='Master List'!$B$118,'Reported Performance Table'!$D1878='Master List'!$B$142)),"LUNA_Dimming","Dimming_Capability_and_Range"))</f>
        <v/>
      </c>
    </row>
    <row r="1879" spans="1:12" x14ac:dyDescent="0.25">
      <c r="A1879" s="54">
        <v>1886</v>
      </c>
      <c r="B1879" s="55"/>
      <c r="D1879" s="21" t="e">
        <f>VLOOKUP('Reported Performance Table'!C1879,'Master List'!$B$22:$C$41,2,FALSE)</f>
        <v>#N/A</v>
      </c>
      <c r="E1879" t="e">
        <f>VLOOKUP('Reported Performance Table'!D1879,'Master List'!$B$45:$C$143,2,FALSE)</f>
        <v>#N/A</v>
      </c>
      <c r="F1879" t="e">
        <f>VLOOKUP('Reported Performance Table'!C1879,'Master List'!$B$22:$D$42,3,FALSE)</f>
        <v>#N/A</v>
      </c>
      <c r="G1879" s="100" t="e">
        <f>VLOOKUP('Reported Performance Table'!B1879,'Master List'!$B$11:$D$19,3,FALSE)</f>
        <v>#N/A</v>
      </c>
      <c r="H1879" t="e">
        <f t="shared" si="29"/>
        <v>#N/A</v>
      </c>
      <c r="I1879" t="e">
        <f>IF(VLOOKUP('Reported Performance Table'!D1879,'Master List'!$B$45:$D$143,3,FALSE)="","No",VLOOKUP('Reported Performance Table'!D1879,'Master List'!$B$45:$D$143,3,FALSE))</f>
        <v>#N/A</v>
      </c>
      <c r="J1879" s="178" t="str">
        <f>IF('Reported Performance Table'!D1879="","",
  IF('Reported Performance Table'!E1879="Yes",
   IF('Reported Performance Table'!F1879="Premium","Premium_LUNA_CCT","LUNA_CCT"),
   IF('Reported Performance Table'!B1879="Outdoor Luminaires",
    IF(OR('Reported Performance Table'!D1879="Fuel Pump Canopy Luminaires",'Reported Performance Table'!D1879="Sports Lighting"),
     IF('Reported Performance Table'!F1879="Premium","Premium_Sports_and_Fuel_Pump_CCT", "Sports_and_Fuel_Pump_CCT"),
     IF('Reported Performance Table'!F1879="Premium","Premium_Outdoor_CCT","Outdoor_CCT")),
    IF('Reported Performance Table'!F1879="Premium","Premium_CCT","Reported_CCT"))))</f>
        <v/>
      </c>
      <c r="K1879" t="str">
        <f>IF('Reported Performance Table'!D1879="","",IF(J1879="LUNA_CCT",VLOOKUP('Reported Performance Table'!D1879,'Master List'!$B$45:$E$143,4,FALSE),"Reported_BUG"))</f>
        <v/>
      </c>
      <c r="L1879" t="str">
        <f>IF('Reported Performance Table'!D1879="","",IF(AND('Reported Performance Table'!$E1879="Yes",OR('Reported Performance Table'!$D1879='Master List'!$B$45,'Reported Performance Table'!$D1879='Master List'!$B$46,'Reported Performance Table'!$D1879='Master List'!$B$47,'Reported Performance Table'!$D1879='Master List'!$B$49,'Reported Performance Table'!$D1879='Master List'!$B$51,'Reported Performance Table'!$D1879='Master List'!$B$115,'Reported Performance Table'!$D1879='Master List'!$B$118,'Reported Performance Table'!$D1879='Master List'!$B$142)),"LUNA_Dimming","Dimming_Capability_and_Range"))</f>
        <v/>
      </c>
    </row>
    <row r="1880" spans="1:12" x14ac:dyDescent="0.25">
      <c r="A1880" s="54">
        <v>1887</v>
      </c>
      <c r="B1880" s="55"/>
      <c r="D1880" s="21" t="e">
        <f>VLOOKUP('Reported Performance Table'!C1880,'Master List'!$B$22:$C$41,2,FALSE)</f>
        <v>#N/A</v>
      </c>
      <c r="E1880" t="e">
        <f>VLOOKUP('Reported Performance Table'!D1880,'Master List'!$B$45:$C$143,2,FALSE)</f>
        <v>#N/A</v>
      </c>
      <c r="F1880" t="e">
        <f>VLOOKUP('Reported Performance Table'!C1880,'Master List'!$B$22:$D$42,3,FALSE)</f>
        <v>#N/A</v>
      </c>
      <c r="G1880" s="100" t="e">
        <f>VLOOKUP('Reported Performance Table'!B1880,'Master List'!$B$11:$D$19,3,FALSE)</f>
        <v>#N/A</v>
      </c>
      <c r="H1880" t="e">
        <f t="shared" si="29"/>
        <v>#N/A</v>
      </c>
      <c r="I1880" t="e">
        <f>IF(VLOOKUP('Reported Performance Table'!D1880,'Master List'!$B$45:$D$143,3,FALSE)="","No",VLOOKUP('Reported Performance Table'!D1880,'Master List'!$B$45:$D$143,3,FALSE))</f>
        <v>#N/A</v>
      </c>
      <c r="J1880" s="178" t="str">
        <f>IF('Reported Performance Table'!D1880="","",
  IF('Reported Performance Table'!E1880="Yes",
   IF('Reported Performance Table'!F1880="Premium","Premium_LUNA_CCT","LUNA_CCT"),
   IF('Reported Performance Table'!B1880="Outdoor Luminaires",
    IF(OR('Reported Performance Table'!D1880="Fuel Pump Canopy Luminaires",'Reported Performance Table'!D1880="Sports Lighting"),
     IF('Reported Performance Table'!F1880="Premium","Premium_Sports_and_Fuel_Pump_CCT", "Sports_and_Fuel_Pump_CCT"),
     IF('Reported Performance Table'!F1880="Premium","Premium_Outdoor_CCT","Outdoor_CCT")),
    IF('Reported Performance Table'!F1880="Premium","Premium_CCT","Reported_CCT"))))</f>
        <v/>
      </c>
      <c r="K1880" t="str">
        <f>IF('Reported Performance Table'!D1880="","",IF(J1880="LUNA_CCT",VLOOKUP('Reported Performance Table'!D1880,'Master List'!$B$45:$E$143,4,FALSE),"Reported_BUG"))</f>
        <v/>
      </c>
      <c r="L1880" t="str">
        <f>IF('Reported Performance Table'!D1880="","",IF(AND('Reported Performance Table'!$E1880="Yes",OR('Reported Performance Table'!$D1880='Master List'!$B$45,'Reported Performance Table'!$D1880='Master List'!$B$46,'Reported Performance Table'!$D1880='Master List'!$B$47,'Reported Performance Table'!$D1880='Master List'!$B$49,'Reported Performance Table'!$D1880='Master List'!$B$51,'Reported Performance Table'!$D1880='Master List'!$B$115,'Reported Performance Table'!$D1880='Master List'!$B$118,'Reported Performance Table'!$D1880='Master List'!$B$142)),"LUNA_Dimming","Dimming_Capability_and_Range"))</f>
        <v/>
      </c>
    </row>
    <row r="1881" spans="1:12" x14ac:dyDescent="0.25">
      <c r="A1881" s="54">
        <v>1888</v>
      </c>
      <c r="B1881" s="55"/>
      <c r="D1881" s="21" t="e">
        <f>VLOOKUP('Reported Performance Table'!C1881,'Master List'!$B$22:$C$41,2,FALSE)</f>
        <v>#N/A</v>
      </c>
      <c r="E1881" t="e">
        <f>VLOOKUP('Reported Performance Table'!D1881,'Master List'!$B$45:$C$143,2,FALSE)</f>
        <v>#N/A</v>
      </c>
      <c r="F1881" t="e">
        <f>VLOOKUP('Reported Performance Table'!C1881,'Master List'!$B$22:$D$42,3,FALSE)</f>
        <v>#N/A</v>
      </c>
      <c r="G1881" s="100" t="e">
        <f>VLOOKUP('Reported Performance Table'!B1881,'Master List'!$B$11:$D$19,3,FALSE)</f>
        <v>#N/A</v>
      </c>
      <c r="H1881" t="e">
        <f t="shared" si="29"/>
        <v>#N/A</v>
      </c>
      <c r="I1881" t="e">
        <f>IF(VLOOKUP('Reported Performance Table'!D1881,'Master List'!$B$45:$D$143,3,FALSE)="","No",VLOOKUP('Reported Performance Table'!D1881,'Master List'!$B$45:$D$143,3,FALSE))</f>
        <v>#N/A</v>
      </c>
      <c r="J1881" s="178" t="str">
        <f>IF('Reported Performance Table'!D1881="","",
  IF('Reported Performance Table'!E1881="Yes",
   IF('Reported Performance Table'!F1881="Premium","Premium_LUNA_CCT","LUNA_CCT"),
   IF('Reported Performance Table'!B1881="Outdoor Luminaires",
    IF(OR('Reported Performance Table'!D1881="Fuel Pump Canopy Luminaires",'Reported Performance Table'!D1881="Sports Lighting"),
     IF('Reported Performance Table'!F1881="Premium","Premium_Sports_and_Fuel_Pump_CCT", "Sports_and_Fuel_Pump_CCT"),
     IF('Reported Performance Table'!F1881="Premium","Premium_Outdoor_CCT","Outdoor_CCT")),
    IF('Reported Performance Table'!F1881="Premium","Premium_CCT","Reported_CCT"))))</f>
        <v/>
      </c>
      <c r="K1881" t="str">
        <f>IF('Reported Performance Table'!D1881="","",IF(J1881="LUNA_CCT",VLOOKUP('Reported Performance Table'!D1881,'Master List'!$B$45:$E$143,4,FALSE),"Reported_BUG"))</f>
        <v/>
      </c>
      <c r="L1881" t="str">
        <f>IF('Reported Performance Table'!D1881="","",IF(AND('Reported Performance Table'!$E1881="Yes",OR('Reported Performance Table'!$D1881='Master List'!$B$45,'Reported Performance Table'!$D1881='Master List'!$B$46,'Reported Performance Table'!$D1881='Master List'!$B$47,'Reported Performance Table'!$D1881='Master List'!$B$49,'Reported Performance Table'!$D1881='Master List'!$B$51,'Reported Performance Table'!$D1881='Master List'!$B$115,'Reported Performance Table'!$D1881='Master List'!$B$118,'Reported Performance Table'!$D1881='Master List'!$B$142)),"LUNA_Dimming","Dimming_Capability_and_Range"))</f>
        <v/>
      </c>
    </row>
    <row r="1882" spans="1:12" x14ac:dyDescent="0.25">
      <c r="A1882" s="54">
        <v>1889</v>
      </c>
      <c r="B1882" s="55"/>
      <c r="D1882" s="21" t="e">
        <f>VLOOKUP('Reported Performance Table'!C1882,'Master List'!$B$22:$C$41,2,FALSE)</f>
        <v>#N/A</v>
      </c>
      <c r="E1882" t="e">
        <f>VLOOKUP('Reported Performance Table'!D1882,'Master List'!$B$45:$C$143,2,FALSE)</f>
        <v>#N/A</v>
      </c>
      <c r="F1882" t="e">
        <f>VLOOKUP('Reported Performance Table'!C1882,'Master List'!$B$22:$D$42,3,FALSE)</f>
        <v>#N/A</v>
      </c>
      <c r="G1882" s="100" t="e">
        <f>VLOOKUP('Reported Performance Table'!B1882,'Master List'!$B$11:$D$19,3,FALSE)</f>
        <v>#N/A</v>
      </c>
      <c r="H1882" t="e">
        <f t="shared" si="29"/>
        <v>#N/A</v>
      </c>
      <c r="I1882" t="e">
        <f>IF(VLOOKUP('Reported Performance Table'!D1882,'Master List'!$B$45:$D$143,3,FALSE)="","No",VLOOKUP('Reported Performance Table'!D1882,'Master List'!$B$45:$D$143,3,FALSE))</f>
        <v>#N/A</v>
      </c>
      <c r="J1882" s="178" t="str">
        <f>IF('Reported Performance Table'!D1882="","",
  IF('Reported Performance Table'!E1882="Yes",
   IF('Reported Performance Table'!F1882="Premium","Premium_LUNA_CCT","LUNA_CCT"),
   IF('Reported Performance Table'!B1882="Outdoor Luminaires",
    IF(OR('Reported Performance Table'!D1882="Fuel Pump Canopy Luminaires",'Reported Performance Table'!D1882="Sports Lighting"),
     IF('Reported Performance Table'!F1882="Premium","Premium_Sports_and_Fuel_Pump_CCT", "Sports_and_Fuel_Pump_CCT"),
     IF('Reported Performance Table'!F1882="Premium","Premium_Outdoor_CCT","Outdoor_CCT")),
    IF('Reported Performance Table'!F1882="Premium","Premium_CCT","Reported_CCT"))))</f>
        <v/>
      </c>
      <c r="K1882" t="str">
        <f>IF('Reported Performance Table'!D1882="","",IF(J1882="LUNA_CCT",VLOOKUP('Reported Performance Table'!D1882,'Master List'!$B$45:$E$143,4,FALSE),"Reported_BUG"))</f>
        <v/>
      </c>
      <c r="L1882" t="str">
        <f>IF('Reported Performance Table'!D1882="","",IF(AND('Reported Performance Table'!$E1882="Yes",OR('Reported Performance Table'!$D1882='Master List'!$B$45,'Reported Performance Table'!$D1882='Master List'!$B$46,'Reported Performance Table'!$D1882='Master List'!$B$47,'Reported Performance Table'!$D1882='Master List'!$B$49,'Reported Performance Table'!$D1882='Master List'!$B$51,'Reported Performance Table'!$D1882='Master List'!$B$115,'Reported Performance Table'!$D1882='Master List'!$B$118,'Reported Performance Table'!$D1882='Master List'!$B$142)),"LUNA_Dimming","Dimming_Capability_and_Range"))</f>
        <v/>
      </c>
    </row>
    <row r="1883" spans="1:12" x14ac:dyDescent="0.25">
      <c r="A1883" s="54">
        <v>1890</v>
      </c>
      <c r="B1883" s="55"/>
      <c r="D1883" s="21" t="e">
        <f>VLOOKUP('Reported Performance Table'!C1883,'Master List'!$B$22:$C$41,2,FALSE)</f>
        <v>#N/A</v>
      </c>
      <c r="E1883" t="e">
        <f>VLOOKUP('Reported Performance Table'!D1883,'Master List'!$B$45:$C$143,2,FALSE)</f>
        <v>#N/A</v>
      </c>
      <c r="F1883" t="e">
        <f>VLOOKUP('Reported Performance Table'!C1883,'Master List'!$B$22:$D$42,3,FALSE)</f>
        <v>#N/A</v>
      </c>
      <c r="G1883" s="100" t="e">
        <f>VLOOKUP('Reported Performance Table'!B1883,'Master List'!$B$11:$D$19,3,FALSE)</f>
        <v>#N/A</v>
      </c>
      <c r="H1883" t="e">
        <f t="shared" si="29"/>
        <v>#N/A</v>
      </c>
      <c r="I1883" t="e">
        <f>IF(VLOOKUP('Reported Performance Table'!D1883,'Master List'!$B$45:$D$143,3,FALSE)="","No",VLOOKUP('Reported Performance Table'!D1883,'Master List'!$B$45:$D$143,3,FALSE))</f>
        <v>#N/A</v>
      </c>
      <c r="J1883" s="178" t="str">
        <f>IF('Reported Performance Table'!D1883="","",
  IF('Reported Performance Table'!E1883="Yes",
   IF('Reported Performance Table'!F1883="Premium","Premium_LUNA_CCT","LUNA_CCT"),
   IF('Reported Performance Table'!B1883="Outdoor Luminaires",
    IF(OR('Reported Performance Table'!D1883="Fuel Pump Canopy Luminaires",'Reported Performance Table'!D1883="Sports Lighting"),
     IF('Reported Performance Table'!F1883="Premium","Premium_Sports_and_Fuel_Pump_CCT", "Sports_and_Fuel_Pump_CCT"),
     IF('Reported Performance Table'!F1883="Premium","Premium_Outdoor_CCT","Outdoor_CCT")),
    IF('Reported Performance Table'!F1883="Premium","Premium_CCT","Reported_CCT"))))</f>
        <v/>
      </c>
      <c r="K1883" t="str">
        <f>IF('Reported Performance Table'!D1883="","",IF(J1883="LUNA_CCT",VLOOKUP('Reported Performance Table'!D1883,'Master List'!$B$45:$E$143,4,FALSE),"Reported_BUG"))</f>
        <v/>
      </c>
      <c r="L1883" t="str">
        <f>IF('Reported Performance Table'!D1883="","",IF(AND('Reported Performance Table'!$E1883="Yes",OR('Reported Performance Table'!$D1883='Master List'!$B$45,'Reported Performance Table'!$D1883='Master List'!$B$46,'Reported Performance Table'!$D1883='Master List'!$B$47,'Reported Performance Table'!$D1883='Master List'!$B$49,'Reported Performance Table'!$D1883='Master List'!$B$51,'Reported Performance Table'!$D1883='Master List'!$B$115,'Reported Performance Table'!$D1883='Master List'!$B$118,'Reported Performance Table'!$D1883='Master List'!$B$142)),"LUNA_Dimming","Dimming_Capability_and_Range"))</f>
        <v/>
      </c>
    </row>
    <row r="1884" spans="1:12" x14ac:dyDescent="0.25">
      <c r="A1884" s="54">
        <v>1891</v>
      </c>
      <c r="B1884" s="55"/>
      <c r="D1884" s="21" t="e">
        <f>VLOOKUP('Reported Performance Table'!C1884,'Master List'!$B$22:$C$41,2,FALSE)</f>
        <v>#N/A</v>
      </c>
      <c r="E1884" t="e">
        <f>VLOOKUP('Reported Performance Table'!D1884,'Master List'!$B$45:$C$143,2,FALSE)</f>
        <v>#N/A</v>
      </c>
      <c r="F1884" t="e">
        <f>VLOOKUP('Reported Performance Table'!C1884,'Master List'!$B$22:$D$42,3,FALSE)</f>
        <v>#N/A</v>
      </c>
      <c r="G1884" s="100" t="e">
        <f>VLOOKUP('Reported Performance Table'!B1884,'Master List'!$B$11:$D$19,3,FALSE)</f>
        <v>#N/A</v>
      </c>
      <c r="H1884" t="e">
        <f t="shared" si="29"/>
        <v>#N/A</v>
      </c>
      <c r="I1884" t="e">
        <f>IF(VLOOKUP('Reported Performance Table'!D1884,'Master List'!$B$45:$D$143,3,FALSE)="","No",VLOOKUP('Reported Performance Table'!D1884,'Master List'!$B$45:$D$143,3,FALSE))</f>
        <v>#N/A</v>
      </c>
      <c r="J1884" s="178" t="str">
        <f>IF('Reported Performance Table'!D1884="","",
  IF('Reported Performance Table'!E1884="Yes",
   IF('Reported Performance Table'!F1884="Premium","Premium_LUNA_CCT","LUNA_CCT"),
   IF('Reported Performance Table'!B1884="Outdoor Luminaires",
    IF(OR('Reported Performance Table'!D1884="Fuel Pump Canopy Luminaires",'Reported Performance Table'!D1884="Sports Lighting"),
     IF('Reported Performance Table'!F1884="Premium","Premium_Sports_and_Fuel_Pump_CCT", "Sports_and_Fuel_Pump_CCT"),
     IF('Reported Performance Table'!F1884="Premium","Premium_Outdoor_CCT","Outdoor_CCT")),
    IF('Reported Performance Table'!F1884="Premium","Premium_CCT","Reported_CCT"))))</f>
        <v/>
      </c>
      <c r="K1884" t="str">
        <f>IF('Reported Performance Table'!D1884="","",IF(J1884="LUNA_CCT",VLOOKUP('Reported Performance Table'!D1884,'Master List'!$B$45:$E$143,4,FALSE),"Reported_BUG"))</f>
        <v/>
      </c>
      <c r="L1884" t="str">
        <f>IF('Reported Performance Table'!D1884="","",IF(AND('Reported Performance Table'!$E1884="Yes",OR('Reported Performance Table'!$D1884='Master List'!$B$45,'Reported Performance Table'!$D1884='Master List'!$B$46,'Reported Performance Table'!$D1884='Master List'!$B$47,'Reported Performance Table'!$D1884='Master List'!$B$49,'Reported Performance Table'!$D1884='Master List'!$B$51,'Reported Performance Table'!$D1884='Master List'!$B$115,'Reported Performance Table'!$D1884='Master List'!$B$118,'Reported Performance Table'!$D1884='Master List'!$B$142)),"LUNA_Dimming","Dimming_Capability_and_Range"))</f>
        <v/>
      </c>
    </row>
    <row r="1885" spans="1:12" x14ac:dyDescent="0.25">
      <c r="A1885" s="54">
        <v>1892</v>
      </c>
      <c r="B1885" s="55"/>
      <c r="D1885" s="21" t="e">
        <f>VLOOKUP('Reported Performance Table'!C1885,'Master List'!$B$22:$C$41,2,FALSE)</f>
        <v>#N/A</v>
      </c>
      <c r="E1885" t="e">
        <f>VLOOKUP('Reported Performance Table'!D1885,'Master List'!$B$45:$C$143,2,FALSE)</f>
        <v>#N/A</v>
      </c>
      <c r="F1885" t="e">
        <f>VLOOKUP('Reported Performance Table'!C1885,'Master List'!$B$22:$D$42,3,FALSE)</f>
        <v>#N/A</v>
      </c>
      <c r="G1885" s="100" t="e">
        <f>VLOOKUP('Reported Performance Table'!B1885,'Master List'!$B$11:$D$19,3,FALSE)</f>
        <v>#N/A</v>
      </c>
      <c r="H1885" t="e">
        <f t="shared" si="29"/>
        <v>#N/A</v>
      </c>
      <c r="I1885" t="e">
        <f>IF(VLOOKUP('Reported Performance Table'!D1885,'Master List'!$B$45:$D$143,3,FALSE)="","No",VLOOKUP('Reported Performance Table'!D1885,'Master List'!$B$45:$D$143,3,FALSE))</f>
        <v>#N/A</v>
      </c>
      <c r="J1885" s="178" t="str">
        <f>IF('Reported Performance Table'!D1885="","",
  IF('Reported Performance Table'!E1885="Yes",
   IF('Reported Performance Table'!F1885="Premium","Premium_LUNA_CCT","LUNA_CCT"),
   IF('Reported Performance Table'!B1885="Outdoor Luminaires",
    IF(OR('Reported Performance Table'!D1885="Fuel Pump Canopy Luminaires",'Reported Performance Table'!D1885="Sports Lighting"),
     IF('Reported Performance Table'!F1885="Premium","Premium_Sports_and_Fuel_Pump_CCT", "Sports_and_Fuel_Pump_CCT"),
     IF('Reported Performance Table'!F1885="Premium","Premium_Outdoor_CCT","Outdoor_CCT")),
    IF('Reported Performance Table'!F1885="Premium","Premium_CCT","Reported_CCT"))))</f>
        <v/>
      </c>
      <c r="K1885" t="str">
        <f>IF('Reported Performance Table'!D1885="","",IF(J1885="LUNA_CCT",VLOOKUP('Reported Performance Table'!D1885,'Master List'!$B$45:$E$143,4,FALSE),"Reported_BUG"))</f>
        <v/>
      </c>
      <c r="L1885" t="str">
        <f>IF('Reported Performance Table'!D1885="","",IF(AND('Reported Performance Table'!$E1885="Yes",OR('Reported Performance Table'!$D1885='Master List'!$B$45,'Reported Performance Table'!$D1885='Master List'!$B$46,'Reported Performance Table'!$D1885='Master List'!$B$47,'Reported Performance Table'!$D1885='Master List'!$B$49,'Reported Performance Table'!$D1885='Master List'!$B$51,'Reported Performance Table'!$D1885='Master List'!$B$115,'Reported Performance Table'!$D1885='Master List'!$B$118,'Reported Performance Table'!$D1885='Master List'!$B$142)),"LUNA_Dimming","Dimming_Capability_and_Range"))</f>
        <v/>
      </c>
    </row>
    <row r="1886" spans="1:12" x14ac:dyDescent="0.25">
      <c r="A1886" s="54">
        <v>1893</v>
      </c>
      <c r="B1886" s="55"/>
      <c r="D1886" s="21" t="e">
        <f>VLOOKUP('Reported Performance Table'!C1886,'Master List'!$B$22:$C$41,2,FALSE)</f>
        <v>#N/A</v>
      </c>
      <c r="E1886" t="e">
        <f>VLOOKUP('Reported Performance Table'!D1886,'Master List'!$B$45:$C$143,2,FALSE)</f>
        <v>#N/A</v>
      </c>
      <c r="F1886" t="e">
        <f>VLOOKUP('Reported Performance Table'!C1886,'Master List'!$B$22:$D$42,3,FALSE)</f>
        <v>#N/A</v>
      </c>
      <c r="G1886" s="100" t="e">
        <f>VLOOKUP('Reported Performance Table'!B1886,'Master List'!$B$11:$D$19,3,FALSE)</f>
        <v>#N/A</v>
      </c>
      <c r="H1886" t="e">
        <f t="shared" si="29"/>
        <v>#N/A</v>
      </c>
      <c r="I1886" t="e">
        <f>IF(VLOOKUP('Reported Performance Table'!D1886,'Master List'!$B$45:$D$143,3,FALSE)="","No",VLOOKUP('Reported Performance Table'!D1886,'Master List'!$B$45:$D$143,3,FALSE))</f>
        <v>#N/A</v>
      </c>
      <c r="J1886" s="178" t="str">
        <f>IF('Reported Performance Table'!D1886="","",
  IF('Reported Performance Table'!E1886="Yes",
   IF('Reported Performance Table'!F1886="Premium","Premium_LUNA_CCT","LUNA_CCT"),
   IF('Reported Performance Table'!B1886="Outdoor Luminaires",
    IF(OR('Reported Performance Table'!D1886="Fuel Pump Canopy Luminaires",'Reported Performance Table'!D1886="Sports Lighting"),
     IF('Reported Performance Table'!F1886="Premium","Premium_Sports_and_Fuel_Pump_CCT", "Sports_and_Fuel_Pump_CCT"),
     IF('Reported Performance Table'!F1886="Premium","Premium_Outdoor_CCT","Outdoor_CCT")),
    IF('Reported Performance Table'!F1886="Premium","Premium_CCT","Reported_CCT"))))</f>
        <v/>
      </c>
      <c r="K1886" t="str">
        <f>IF('Reported Performance Table'!D1886="","",IF(J1886="LUNA_CCT",VLOOKUP('Reported Performance Table'!D1886,'Master List'!$B$45:$E$143,4,FALSE),"Reported_BUG"))</f>
        <v/>
      </c>
      <c r="L1886" t="str">
        <f>IF('Reported Performance Table'!D1886="","",IF(AND('Reported Performance Table'!$E1886="Yes",OR('Reported Performance Table'!$D1886='Master List'!$B$45,'Reported Performance Table'!$D1886='Master List'!$B$46,'Reported Performance Table'!$D1886='Master List'!$B$47,'Reported Performance Table'!$D1886='Master List'!$B$49,'Reported Performance Table'!$D1886='Master List'!$B$51,'Reported Performance Table'!$D1886='Master List'!$B$115,'Reported Performance Table'!$D1886='Master List'!$B$118,'Reported Performance Table'!$D1886='Master List'!$B$142)),"LUNA_Dimming","Dimming_Capability_and_Range"))</f>
        <v/>
      </c>
    </row>
    <row r="1887" spans="1:12" x14ac:dyDescent="0.25">
      <c r="A1887" s="54">
        <v>1894</v>
      </c>
      <c r="B1887" s="55"/>
      <c r="D1887" s="21" t="e">
        <f>VLOOKUP('Reported Performance Table'!C1887,'Master List'!$B$22:$C$41,2,FALSE)</f>
        <v>#N/A</v>
      </c>
      <c r="E1887" t="e">
        <f>VLOOKUP('Reported Performance Table'!D1887,'Master List'!$B$45:$C$143,2,FALSE)</f>
        <v>#N/A</v>
      </c>
      <c r="F1887" t="e">
        <f>VLOOKUP('Reported Performance Table'!C1887,'Master List'!$B$22:$D$42,3,FALSE)</f>
        <v>#N/A</v>
      </c>
      <c r="G1887" s="100" t="e">
        <f>VLOOKUP('Reported Performance Table'!B1887,'Master List'!$B$11:$D$19,3,FALSE)</f>
        <v>#N/A</v>
      </c>
      <c r="H1887" t="e">
        <f t="shared" si="29"/>
        <v>#N/A</v>
      </c>
      <c r="I1887" t="e">
        <f>IF(VLOOKUP('Reported Performance Table'!D1887,'Master List'!$B$45:$D$143,3,FALSE)="","No",VLOOKUP('Reported Performance Table'!D1887,'Master List'!$B$45:$D$143,3,FALSE))</f>
        <v>#N/A</v>
      </c>
      <c r="J1887" s="178" t="str">
        <f>IF('Reported Performance Table'!D1887="","",
  IF('Reported Performance Table'!E1887="Yes",
   IF('Reported Performance Table'!F1887="Premium","Premium_LUNA_CCT","LUNA_CCT"),
   IF('Reported Performance Table'!B1887="Outdoor Luminaires",
    IF(OR('Reported Performance Table'!D1887="Fuel Pump Canopy Luminaires",'Reported Performance Table'!D1887="Sports Lighting"),
     IF('Reported Performance Table'!F1887="Premium","Premium_Sports_and_Fuel_Pump_CCT", "Sports_and_Fuel_Pump_CCT"),
     IF('Reported Performance Table'!F1887="Premium","Premium_Outdoor_CCT","Outdoor_CCT")),
    IF('Reported Performance Table'!F1887="Premium","Premium_CCT","Reported_CCT"))))</f>
        <v/>
      </c>
      <c r="K1887" t="str">
        <f>IF('Reported Performance Table'!D1887="","",IF(J1887="LUNA_CCT",VLOOKUP('Reported Performance Table'!D1887,'Master List'!$B$45:$E$143,4,FALSE),"Reported_BUG"))</f>
        <v/>
      </c>
      <c r="L1887" t="str">
        <f>IF('Reported Performance Table'!D1887="","",IF(AND('Reported Performance Table'!$E1887="Yes",OR('Reported Performance Table'!$D1887='Master List'!$B$45,'Reported Performance Table'!$D1887='Master List'!$B$46,'Reported Performance Table'!$D1887='Master List'!$B$47,'Reported Performance Table'!$D1887='Master List'!$B$49,'Reported Performance Table'!$D1887='Master List'!$B$51,'Reported Performance Table'!$D1887='Master List'!$B$115,'Reported Performance Table'!$D1887='Master List'!$B$118,'Reported Performance Table'!$D1887='Master List'!$B$142)),"LUNA_Dimming","Dimming_Capability_and_Range"))</f>
        <v/>
      </c>
    </row>
    <row r="1888" spans="1:12" x14ac:dyDescent="0.25">
      <c r="A1888" s="54">
        <v>1895</v>
      </c>
      <c r="B1888" s="55"/>
      <c r="D1888" s="21" t="e">
        <f>VLOOKUP('Reported Performance Table'!C1888,'Master List'!$B$22:$C$41,2,FALSE)</f>
        <v>#N/A</v>
      </c>
      <c r="E1888" t="e">
        <f>VLOOKUP('Reported Performance Table'!D1888,'Master List'!$B$45:$C$143,2,FALSE)</f>
        <v>#N/A</v>
      </c>
      <c r="F1888" t="e">
        <f>VLOOKUP('Reported Performance Table'!C1888,'Master List'!$B$22:$D$42,3,FALSE)</f>
        <v>#N/A</v>
      </c>
      <c r="G1888" s="100" t="e">
        <f>VLOOKUP('Reported Performance Table'!B1888,'Master List'!$B$11:$D$19,3,FALSE)</f>
        <v>#N/A</v>
      </c>
      <c r="H1888" t="e">
        <f t="shared" si="29"/>
        <v>#N/A</v>
      </c>
      <c r="I1888" t="e">
        <f>IF(VLOOKUP('Reported Performance Table'!D1888,'Master List'!$B$45:$D$143,3,FALSE)="","No",VLOOKUP('Reported Performance Table'!D1888,'Master List'!$B$45:$D$143,3,FALSE))</f>
        <v>#N/A</v>
      </c>
      <c r="J1888" s="178" t="str">
        <f>IF('Reported Performance Table'!D1888="","",
  IF('Reported Performance Table'!E1888="Yes",
   IF('Reported Performance Table'!F1888="Premium","Premium_LUNA_CCT","LUNA_CCT"),
   IF('Reported Performance Table'!B1888="Outdoor Luminaires",
    IF(OR('Reported Performance Table'!D1888="Fuel Pump Canopy Luminaires",'Reported Performance Table'!D1888="Sports Lighting"),
     IF('Reported Performance Table'!F1888="Premium","Premium_Sports_and_Fuel_Pump_CCT", "Sports_and_Fuel_Pump_CCT"),
     IF('Reported Performance Table'!F1888="Premium","Premium_Outdoor_CCT","Outdoor_CCT")),
    IF('Reported Performance Table'!F1888="Premium","Premium_CCT","Reported_CCT"))))</f>
        <v/>
      </c>
      <c r="K1888" t="str">
        <f>IF('Reported Performance Table'!D1888="","",IF(J1888="LUNA_CCT",VLOOKUP('Reported Performance Table'!D1888,'Master List'!$B$45:$E$143,4,FALSE),"Reported_BUG"))</f>
        <v/>
      </c>
      <c r="L1888" t="str">
        <f>IF('Reported Performance Table'!D1888="","",IF(AND('Reported Performance Table'!$E1888="Yes",OR('Reported Performance Table'!$D1888='Master List'!$B$45,'Reported Performance Table'!$D1888='Master List'!$B$46,'Reported Performance Table'!$D1888='Master List'!$B$47,'Reported Performance Table'!$D1888='Master List'!$B$49,'Reported Performance Table'!$D1888='Master List'!$B$51,'Reported Performance Table'!$D1888='Master List'!$B$115,'Reported Performance Table'!$D1888='Master List'!$B$118,'Reported Performance Table'!$D1888='Master List'!$B$142)),"LUNA_Dimming","Dimming_Capability_and_Range"))</f>
        <v/>
      </c>
    </row>
    <row r="1889" spans="1:12" x14ac:dyDescent="0.25">
      <c r="A1889" s="54">
        <v>1896</v>
      </c>
      <c r="B1889" s="55"/>
      <c r="D1889" s="21" t="e">
        <f>VLOOKUP('Reported Performance Table'!C1889,'Master List'!$B$22:$C$41,2,FALSE)</f>
        <v>#N/A</v>
      </c>
      <c r="E1889" t="e">
        <f>VLOOKUP('Reported Performance Table'!D1889,'Master List'!$B$45:$C$143,2,FALSE)</f>
        <v>#N/A</v>
      </c>
      <c r="F1889" t="e">
        <f>VLOOKUP('Reported Performance Table'!C1889,'Master List'!$B$22:$D$42,3,FALSE)</f>
        <v>#N/A</v>
      </c>
      <c r="G1889" s="100" t="e">
        <f>VLOOKUP('Reported Performance Table'!B1889,'Master List'!$B$11:$D$19,3,FALSE)</f>
        <v>#N/A</v>
      </c>
      <c r="H1889" t="e">
        <f t="shared" si="29"/>
        <v>#N/A</v>
      </c>
      <c r="I1889" t="e">
        <f>IF(VLOOKUP('Reported Performance Table'!D1889,'Master List'!$B$45:$D$143,3,FALSE)="","No",VLOOKUP('Reported Performance Table'!D1889,'Master List'!$B$45:$D$143,3,FALSE))</f>
        <v>#N/A</v>
      </c>
      <c r="J1889" s="178" t="str">
        <f>IF('Reported Performance Table'!D1889="","",
  IF('Reported Performance Table'!E1889="Yes",
   IF('Reported Performance Table'!F1889="Premium","Premium_LUNA_CCT","LUNA_CCT"),
   IF('Reported Performance Table'!B1889="Outdoor Luminaires",
    IF(OR('Reported Performance Table'!D1889="Fuel Pump Canopy Luminaires",'Reported Performance Table'!D1889="Sports Lighting"),
     IF('Reported Performance Table'!F1889="Premium","Premium_Sports_and_Fuel_Pump_CCT", "Sports_and_Fuel_Pump_CCT"),
     IF('Reported Performance Table'!F1889="Premium","Premium_Outdoor_CCT","Outdoor_CCT")),
    IF('Reported Performance Table'!F1889="Premium","Premium_CCT","Reported_CCT"))))</f>
        <v/>
      </c>
      <c r="K1889" t="str">
        <f>IF('Reported Performance Table'!D1889="","",IF(J1889="LUNA_CCT",VLOOKUP('Reported Performance Table'!D1889,'Master List'!$B$45:$E$143,4,FALSE),"Reported_BUG"))</f>
        <v/>
      </c>
      <c r="L1889" t="str">
        <f>IF('Reported Performance Table'!D1889="","",IF(AND('Reported Performance Table'!$E1889="Yes",OR('Reported Performance Table'!$D1889='Master List'!$B$45,'Reported Performance Table'!$D1889='Master List'!$B$46,'Reported Performance Table'!$D1889='Master List'!$B$47,'Reported Performance Table'!$D1889='Master List'!$B$49,'Reported Performance Table'!$D1889='Master List'!$B$51,'Reported Performance Table'!$D1889='Master List'!$B$115,'Reported Performance Table'!$D1889='Master List'!$B$118,'Reported Performance Table'!$D1889='Master List'!$B$142)),"LUNA_Dimming","Dimming_Capability_and_Range"))</f>
        <v/>
      </c>
    </row>
    <row r="1890" spans="1:12" x14ac:dyDescent="0.25">
      <c r="A1890" s="54">
        <v>1897</v>
      </c>
      <c r="B1890" s="55"/>
      <c r="D1890" s="21" t="e">
        <f>VLOOKUP('Reported Performance Table'!C1890,'Master List'!$B$22:$C$41,2,FALSE)</f>
        <v>#N/A</v>
      </c>
      <c r="E1890" t="e">
        <f>VLOOKUP('Reported Performance Table'!D1890,'Master List'!$B$45:$C$143,2,FALSE)</f>
        <v>#N/A</v>
      </c>
      <c r="F1890" t="e">
        <f>VLOOKUP('Reported Performance Table'!C1890,'Master List'!$B$22:$D$42,3,FALSE)</f>
        <v>#N/A</v>
      </c>
      <c r="G1890" s="100" t="e">
        <f>VLOOKUP('Reported Performance Table'!B1890,'Master List'!$B$11:$D$19,3,FALSE)</f>
        <v>#N/A</v>
      </c>
      <c r="H1890" t="e">
        <f t="shared" si="29"/>
        <v>#N/A</v>
      </c>
      <c r="I1890" t="e">
        <f>IF(VLOOKUP('Reported Performance Table'!D1890,'Master List'!$B$45:$D$143,3,FALSE)="","No",VLOOKUP('Reported Performance Table'!D1890,'Master List'!$B$45:$D$143,3,FALSE))</f>
        <v>#N/A</v>
      </c>
      <c r="J1890" s="178" t="str">
        <f>IF('Reported Performance Table'!D1890="","",
  IF('Reported Performance Table'!E1890="Yes",
   IF('Reported Performance Table'!F1890="Premium","Premium_LUNA_CCT","LUNA_CCT"),
   IF('Reported Performance Table'!B1890="Outdoor Luminaires",
    IF(OR('Reported Performance Table'!D1890="Fuel Pump Canopy Luminaires",'Reported Performance Table'!D1890="Sports Lighting"),
     IF('Reported Performance Table'!F1890="Premium","Premium_Sports_and_Fuel_Pump_CCT", "Sports_and_Fuel_Pump_CCT"),
     IF('Reported Performance Table'!F1890="Premium","Premium_Outdoor_CCT","Outdoor_CCT")),
    IF('Reported Performance Table'!F1890="Premium","Premium_CCT","Reported_CCT"))))</f>
        <v/>
      </c>
      <c r="K1890" t="str">
        <f>IF('Reported Performance Table'!D1890="","",IF(J1890="LUNA_CCT",VLOOKUP('Reported Performance Table'!D1890,'Master List'!$B$45:$E$143,4,FALSE),"Reported_BUG"))</f>
        <v/>
      </c>
      <c r="L1890" t="str">
        <f>IF('Reported Performance Table'!D1890="","",IF(AND('Reported Performance Table'!$E1890="Yes",OR('Reported Performance Table'!$D1890='Master List'!$B$45,'Reported Performance Table'!$D1890='Master List'!$B$46,'Reported Performance Table'!$D1890='Master List'!$B$47,'Reported Performance Table'!$D1890='Master List'!$B$49,'Reported Performance Table'!$D1890='Master List'!$B$51,'Reported Performance Table'!$D1890='Master List'!$B$115,'Reported Performance Table'!$D1890='Master List'!$B$118,'Reported Performance Table'!$D1890='Master List'!$B$142)),"LUNA_Dimming","Dimming_Capability_and_Range"))</f>
        <v/>
      </c>
    </row>
    <row r="1891" spans="1:12" x14ac:dyDescent="0.25">
      <c r="A1891" s="54">
        <v>1898</v>
      </c>
      <c r="B1891" s="55"/>
      <c r="D1891" s="21" t="e">
        <f>VLOOKUP('Reported Performance Table'!C1891,'Master List'!$B$22:$C$41,2,FALSE)</f>
        <v>#N/A</v>
      </c>
      <c r="E1891" t="e">
        <f>VLOOKUP('Reported Performance Table'!D1891,'Master List'!$B$45:$C$143,2,FALSE)</f>
        <v>#N/A</v>
      </c>
      <c r="F1891" t="e">
        <f>VLOOKUP('Reported Performance Table'!C1891,'Master List'!$B$22:$D$42,3,FALSE)</f>
        <v>#N/A</v>
      </c>
      <c r="G1891" s="100" t="e">
        <f>VLOOKUP('Reported Performance Table'!B1891,'Master List'!$B$11:$D$19,3,FALSE)</f>
        <v>#N/A</v>
      </c>
      <c r="H1891" t="e">
        <f t="shared" si="29"/>
        <v>#N/A</v>
      </c>
      <c r="I1891" t="e">
        <f>IF(VLOOKUP('Reported Performance Table'!D1891,'Master List'!$B$45:$D$143,3,FALSE)="","No",VLOOKUP('Reported Performance Table'!D1891,'Master List'!$B$45:$D$143,3,FALSE))</f>
        <v>#N/A</v>
      </c>
      <c r="J1891" s="178" t="str">
        <f>IF('Reported Performance Table'!D1891="","",
  IF('Reported Performance Table'!E1891="Yes",
   IF('Reported Performance Table'!F1891="Premium","Premium_LUNA_CCT","LUNA_CCT"),
   IF('Reported Performance Table'!B1891="Outdoor Luminaires",
    IF(OR('Reported Performance Table'!D1891="Fuel Pump Canopy Luminaires",'Reported Performance Table'!D1891="Sports Lighting"),
     IF('Reported Performance Table'!F1891="Premium","Premium_Sports_and_Fuel_Pump_CCT", "Sports_and_Fuel_Pump_CCT"),
     IF('Reported Performance Table'!F1891="Premium","Premium_Outdoor_CCT","Outdoor_CCT")),
    IF('Reported Performance Table'!F1891="Premium","Premium_CCT","Reported_CCT"))))</f>
        <v/>
      </c>
      <c r="K1891" t="str">
        <f>IF('Reported Performance Table'!D1891="","",IF(J1891="LUNA_CCT",VLOOKUP('Reported Performance Table'!D1891,'Master List'!$B$45:$E$143,4,FALSE),"Reported_BUG"))</f>
        <v/>
      </c>
      <c r="L1891" t="str">
        <f>IF('Reported Performance Table'!D1891="","",IF(AND('Reported Performance Table'!$E1891="Yes",OR('Reported Performance Table'!$D1891='Master List'!$B$45,'Reported Performance Table'!$D1891='Master List'!$B$46,'Reported Performance Table'!$D1891='Master List'!$B$47,'Reported Performance Table'!$D1891='Master List'!$B$49,'Reported Performance Table'!$D1891='Master List'!$B$51,'Reported Performance Table'!$D1891='Master List'!$B$115,'Reported Performance Table'!$D1891='Master List'!$B$118,'Reported Performance Table'!$D1891='Master List'!$B$142)),"LUNA_Dimming","Dimming_Capability_and_Range"))</f>
        <v/>
      </c>
    </row>
    <row r="1892" spans="1:12" x14ac:dyDescent="0.25">
      <c r="A1892" s="54">
        <v>1899</v>
      </c>
      <c r="B1892" s="55"/>
      <c r="D1892" s="21" t="e">
        <f>VLOOKUP('Reported Performance Table'!C1892,'Master List'!$B$22:$C$41,2,FALSE)</f>
        <v>#N/A</v>
      </c>
      <c r="E1892" t="e">
        <f>VLOOKUP('Reported Performance Table'!D1892,'Master List'!$B$45:$C$143,2,FALSE)</f>
        <v>#N/A</v>
      </c>
      <c r="F1892" t="e">
        <f>VLOOKUP('Reported Performance Table'!C1892,'Master List'!$B$22:$D$42,3,FALSE)</f>
        <v>#N/A</v>
      </c>
      <c r="G1892" s="100" t="e">
        <f>VLOOKUP('Reported Performance Table'!B1892,'Master List'!$B$11:$D$19,3,FALSE)</f>
        <v>#N/A</v>
      </c>
      <c r="H1892" t="e">
        <f t="shared" si="29"/>
        <v>#N/A</v>
      </c>
      <c r="I1892" t="e">
        <f>IF(VLOOKUP('Reported Performance Table'!D1892,'Master List'!$B$45:$D$143,3,FALSE)="","No",VLOOKUP('Reported Performance Table'!D1892,'Master List'!$B$45:$D$143,3,FALSE))</f>
        <v>#N/A</v>
      </c>
      <c r="J1892" s="178" t="str">
        <f>IF('Reported Performance Table'!D1892="","",
  IF('Reported Performance Table'!E1892="Yes",
   IF('Reported Performance Table'!F1892="Premium","Premium_LUNA_CCT","LUNA_CCT"),
   IF('Reported Performance Table'!B1892="Outdoor Luminaires",
    IF(OR('Reported Performance Table'!D1892="Fuel Pump Canopy Luminaires",'Reported Performance Table'!D1892="Sports Lighting"),
     IF('Reported Performance Table'!F1892="Premium","Premium_Sports_and_Fuel_Pump_CCT", "Sports_and_Fuel_Pump_CCT"),
     IF('Reported Performance Table'!F1892="Premium","Premium_Outdoor_CCT","Outdoor_CCT")),
    IF('Reported Performance Table'!F1892="Premium","Premium_CCT","Reported_CCT"))))</f>
        <v/>
      </c>
      <c r="K1892" t="str">
        <f>IF('Reported Performance Table'!D1892="","",IF(J1892="LUNA_CCT",VLOOKUP('Reported Performance Table'!D1892,'Master List'!$B$45:$E$143,4,FALSE),"Reported_BUG"))</f>
        <v/>
      </c>
      <c r="L1892" t="str">
        <f>IF('Reported Performance Table'!D1892="","",IF(AND('Reported Performance Table'!$E1892="Yes",OR('Reported Performance Table'!$D1892='Master List'!$B$45,'Reported Performance Table'!$D1892='Master List'!$B$46,'Reported Performance Table'!$D1892='Master List'!$B$47,'Reported Performance Table'!$D1892='Master List'!$B$49,'Reported Performance Table'!$D1892='Master List'!$B$51,'Reported Performance Table'!$D1892='Master List'!$B$115,'Reported Performance Table'!$D1892='Master List'!$B$118,'Reported Performance Table'!$D1892='Master List'!$B$142)),"LUNA_Dimming","Dimming_Capability_and_Range"))</f>
        <v/>
      </c>
    </row>
    <row r="1893" spans="1:12" x14ac:dyDescent="0.25">
      <c r="A1893" s="54">
        <v>1900</v>
      </c>
      <c r="B1893" s="55"/>
      <c r="D1893" s="21" t="e">
        <f>VLOOKUP('Reported Performance Table'!C1893,'Master List'!$B$22:$C$41,2,FALSE)</f>
        <v>#N/A</v>
      </c>
      <c r="E1893" t="e">
        <f>VLOOKUP('Reported Performance Table'!D1893,'Master List'!$B$45:$C$143,2,FALSE)</f>
        <v>#N/A</v>
      </c>
      <c r="F1893" t="e">
        <f>VLOOKUP('Reported Performance Table'!C1893,'Master List'!$B$22:$D$42,3,FALSE)</f>
        <v>#N/A</v>
      </c>
      <c r="G1893" s="100" t="e">
        <f>VLOOKUP('Reported Performance Table'!B1893,'Master List'!$B$11:$D$19,3,FALSE)</f>
        <v>#N/A</v>
      </c>
      <c r="H1893" t="e">
        <f t="shared" si="29"/>
        <v>#N/A</v>
      </c>
      <c r="I1893" t="e">
        <f>IF(VLOOKUP('Reported Performance Table'!D1893,'Master List'!$B$45:$D$143,3,FALSE)="","No",VLOOKUP('Reported Performance Table'!D1893,'Master List'!$B$45:$D$143,3,FALSE))</f>
        <v>#N/A</v>
      </c>
      <c r="J1893" s="178" t="str">
        <f>IF('Reported Performance Table'!D1893="","",
  IF('Reported Performance Table'!E1893="Yes",
   IF('Reported Performance Table'!F1893="Premium","Premium_LUNA_CCT","LUNA_CCT"),
   IF('Reported Performance Table'!B1893="Outdoor Luminaires",
    IF(OR('Reported Performance Table'!D1893="Fuel Pump Canopy Luminaires",'Reported Performance Table'!D1893="Sports Lighting"),
     IF('Reported Performance Table'!F1893="Premium","Premium_Sports_and_Fuel_Pump_CCT", "Sports_and_Fuel_Pump_CCT"),
     IF('Reported Performance Table'!F1893="Premium","Premium_Outdoor_CCT","Outdoor_CCT")),
    IF('Reported Performance Table'!F1893="Premium","Premium_CCT","Reported_CCT"))))</f>
        <v/>
      </c>
      <c r="K1893" t="str">
        <f>IF('Reported Performance Table'!D1893="","",IF(J1893="LUNA_CCT",VLOOKUP('Reported Performance Table'!D1893,'Master List'!$B$45:$E$143,4,FALSE),"Reported_BUG"))</f>
        <v/>
      </c>
      <c r="L1893" t="str">
        <f>IF('Reported Performance Table'!D1893="","",IF(AND('Reported Performance Table'!$E1893="Yes",OR('Reported Performance Table'!$D1893='Master List'!$B$45,'Reported Performance Table'!$D1893='Master List'!$B$46,'Reported Performance Table'!$D1893='Master List'!$B$47,'Reported Performance Table'!$D1893='Master List'!$B$49,'Reported Performance Table'!$D1893='Master List'!$B$51,'Reported Performance Table'!$D1893='Master List'!$B$115,'Reported Performance Table'!$D1893='Master List'!$B$118,'Reported Performance Table'!$D1893='Master List'!$B$142)),"LUNA_Dimming","Dimming_Capability_and_Range"))</f>
        <v/>
      </c>
    </row>
    <row r="1894" spans="1:12" x14ac:dyDescent="0.25">
      <c r="A1894" s="54">
        <v>1901</v>
      </c>
      <c r="B1894" s="55"/>
      <c r="D1894" s="21" t="e">
        <f>VLOOKUP('Reported Performance Table'!C1894,'Master List'!$B$22:$C$41,2,FALSE)</f>
        <v>#N/A</v>
      </c>
      <c r="E1894" t="e">
        <f>VLOOKUP('Reported Performance Table'!D1894,'Master List'!$B$45:$C$143,2,FALSE)</f>
        <v>#N/A</v>
      </c>
      <c r="F1894" t="e">
        <f>VLOOKUP('Reported Performance Table'!C1894,'Master List'!$B$22:$D$42,3,FALSE)</f>
        <v>#N/A</v>
      </c>
      <c r="G1894" s="100" t="e">
        <f>VLOOKUP('Reported Performance Table'!B1894,'Master List'!$B$11:$D$19,3,FALSE)</f>
        <v>#N/A</v>
      </c>
      <c r="H1894" t="e">
        <f t="shared" si="29"/>
        <v>#N/A</v>
      </c>
      <c r="I1894" t="e">
        <f>IF(VLOOKUP('Reported Performance Table'!D1894,'Master List'!$B$45:$D$143,3,FALSE)="","No",VLOOKUP('Reported Performance Table'!D1894,'Master List'!$B$45:$D$143,3,FALSE))</f>
        <v>#N/A</v>
      </c>
      <c r="J1894" s="178" t="str">
        <f>IF('Reported Performance Table'!D1894="","",
  IF('Reported Performance Table'!E1894="Yes",
   IF('Reported Performance Table'!F1894="Premium","Premium_LUNA_CCT","LUNA_CCT"),
   IF('Reported Performance Table'!B1894="Outdoor Luminaires",
    IF(OR('Reported Performance Table'!D1894="Fuel Pump Canopy Luminaires",'Reported Performance Table'!D1894="Sports Lighting"),
     IF('Reported Performance Table'!F1894="Premium","Premium_Sports_and_Fuel_Pump_CCT", "Sports_and_Fuel_Pump_CCT"),
     IF('Reported Performance Table'!F1894="Premium","Premium_Outdoor_CCT","Outdoor_CCT")),
    IF('Reported Performance Table'!F1894="Premium","Premium_CCT","Reported_CCT"))))</f>
        <v/>
      </c>
      <c r="K1894" t="str">
        <f>IF('Reported Performance Table'!D1894="","",IF(J1894="LUNA_CCT",VLOOKUP('Reported Performance Table'!D1894,'Master List'!$B$45:$E$143,4,FALSE),"Reported_BUG"))</f>
        <v/>
      </c>
      <c r="L1894" t="str">
        <f>IF('Reported Performance Table'!D1894="","",IF(AND('Reported Performance Table'!$E1894="Yes",OR('Reported Performance Table'!$D1894='Master List'!$B$45,'Reported Performance Table'!$D1894='Master List'!$B$46,'Reported Performance Table'!$D1894='Master List'!$B$47,'Reported Performance Table'!$D1894='Master List'!$B$49,'Reported Performance Table'!$D1894='Master List'!$B$51,'Reported Performance Table'!$D1894='Master List'!$B$115,'Reported Performance Table'!$D1894='Master List'!$B$118,'Reported Performance Table'!$D1894='Master List'!$B$142)),"LUNA_Dimming","Dimming_Capability_and_Range"))</f>
        <v/>
      </c>
    </row>
    <row r="1895" spans="1:12" x14ac:dyDescent="0.25">
      <c r="A1895" s="54">
        <v>1902</v>
      </c>
      <c r="B1895" s="55"/>
      <c r="D1895" s="21" t="e">
        <f>VLOOKUP('Reported Performance Table'!C1895,'Master List'!$B$22:$C$41,2,FALSE)</f>
        <v>#N/A</v>
      </c>
      <c r="E1895" t="e">
        <f>VLOOKUP('Reported Performance Table'!D1895,'Master List'!$B$45:$C$143,2,FALSE)</f>
        <v>#N/A</v>
      </c>
      <c r="F1895" t="e">
        <f>VLOOKUP('Reported Performance Table'!C1895,'Master List'!$B$22:$D$42,3,FALSE)</f>
        <v>#N/A</v>
      </c>
      <c r="G1895" s="100" t="e">
        <f>VLOOKUP('Reported Performance Table'!B1895,'Master List'!$B$11:$D$19,3,FALSE)</f>
        <v>#N/A</v>
      </c>
      <c r="H1895" t="e">
        <f t="shared" si="29"/>
        <v>#N/A</v>
      </c>
      <c r="I1895" t="e">
        <f>IF(VLOOKUP('Reported Performance Table'!D1895,'Master List'!$B$45:$D$143,3,FALSE)="","No",VLOOKUP('Reported Performance Table'!D1895,'Master List'!$B$45:$D$143,3,FALSE))</f>
        <v>#N/A</v>
      </c>
      <c r="J1895" s="178" t="str">
        <f>IF('Reported Performance Table'!D1895="","",
  IF('Reported Performance Table'!E1895="Yes",
   IF('Reported Performance Table'!F1895="Premium","Premium_LUNA_CCT","LUNA_CCT"),
   IF('Reported Performance Table'!B1895="Outdoor Luminaires",
    IF(OR('Reported Performance Table'!D1895="Fuel Pump Canopy Luminaires",'Reported Performance Table'!D1895="Sports Lighting"),
     IF('Reported Performance Table'!F1895="Premium","Premium_Sports_and_Fuel_Pump_CCT", "Sports_and_Fuel_Pump_CCT"),
     IF('Reported Performance Table'!F1895="Premium","Premium_Outdoor_CCT","Outdoor_CCT")),
    IF('Reported Performance Table'!F1895="Premium","Premium_CCT","Reported_CCT"))))</f>
        <v/>
      </c>
      <c r="K1895" t="str">
        <f>IF('Reported Performance Table'!D1895="","",IF(J1895="LUNA_CCT",VLOOKUP('Reported Performance Table'!D1895,'Master List'!$B$45:$E$143,4,FALSE),"Reported_BUG"))</f>
        <v/>
      </c>
      <c r="L1895" t="str">
        <f>IF('Reported Performance Table'!D1895="","",IF(AND('Reported Performance Table'!$E1895="Yes",OR('Reported Performance Table'!$D1895='Master List'!$B$45,'Reported Performance Table'!$D1895='Master List'!$B$46,'Reported Performance Table'!$D1895='Master List'!$B$47,'Reported Performance Table'!$D1895='Master List'!$B$49,'Reported Performance Table'!$D1895='Master List'!$B$51,'Reported Performance Table'!$D1895='Master List'!$B$115,'Reported Performance Table'!$D1895='Master List'!$B$118,'Reported Performance Table'!$D1895='Master List'!$B$142)),"LUNA_Dimming","Dimming_Capability_and_Range"))</f>
        <v/>
      </c>
    </row>
    <row r="1896" spans="1:12" x14ac:dyDescent="0.25">
      <c r="A1896" s="54">
        <v>1903</v>
      </c>
      <c r="B1896" s="55"/>
      <c r="D1896" s="21" t="e">
        <f>VLOOKUP('Reported Performance Table'!C1896,'Master List'!$B$22:$C$41,2,FALSE)</f>
        <v>#N/A</v>
      </c>
      <c r="E1896" t="e">
        <f>VLOOKUP('Reported Performance Table'!D1896,'Master List'!$B$45:$C$143,2,FALSE)</f>
        <v>#N/A</v>
      </c>
      <c r="F1896" t="e">
        <f>VLOOKUP('Reported Performance Table'!C1896,'Master List'!$B$22:$D$42,3,FALSE)</f>
        <v>#N/A</v>
      </c>
      <c r="G1896" s="100" t="e">
        <f>VLOOKUP('Reported Performance Table'!B1896,'Master List'!$B$11:$D$19,3,FALSE)</f>
        <v>#N/A</v>
      </c>
      <c r="H1896" t="e">
        <f t="shared" si="29"/>
        <v>#N/A</v>
      </c>
      <c r="I1896" t="e">
        <f>IF(VLOOKUP('Reported Performance Table'!D1896,'Master List'!$B$45:$D$143,3,FALSE)="","No",VLOOKUP('Reported Performance Table'!D1896,'Master List'!$B$45:$D$143,3,FALSE))</f>
        <v>#N/A</v>
      </c>
      <c r="J1896" s="178" t="str">
        <f>IF('Reported Performance Table'!D1896="","",
  IF('Reported Performance Table'!E1896="Yes",
   IF('Reported Performance Table'!F1896="Premium","Premium_LUNA_CCT","LUNA_CCT"),
   IF('Reported Performance Table'!B1896="Outdoor Luminaires",
    IF(OR('Reported Performance Table'!D1896="Fuel Pump Canopy Luminaires",'Reported Performance Table'!D1896="Sports Lighting"),
     IF('Reported Performance Table'!F1896="Premium","Premium_Sports_and_Fuel_Pump_CCT", "Sports_and_Fuel_Pump_CCT"),
     IF('Reported Performance Table'!F1896="Premium","Premium_Outdoor_CCT","Outdoor_CCT")),
    IF('Reported Performance Table'!F1896="Premium","Premium_CCT","Reported_CCT"))))</f>
        <v/>
      </c>
      <c r="K1896" t="str">
        <f>IF('Reported Performance Table'!D1896="","",IF(J1896="LUNA_CCT",VLOOKUP('Reported Performance Table'!D1896,'Master List'!$B$45:$E$143,4,FALSE),"Reported_BUG"))</f>
        <v/>
      </c>
      <c r="L1896" t="str">
        <f>IF('Reported Performance Table'!D1896="","",IF(AND('Reported Performance Table'!$E1896="Yes",OR('Reported Performance Table'!$D1896='Master List'!$B$45,'Reported Performance Table'!$D1896='Master List'!$B$46,'Reported Performance Table'!$D1896='Master List'!$B$47,'Reported Performance Table'!$D1896='Master List'!$B$49,'Reported Performance Table'!$D1896='Master List'!$B$51,'Reported Performance Table'!$D1896='Master List'!$B$115,'Reported Performance Table'!$D1896='Master List'!$B$118,'Reported Performance Table'!$D1896='Master List'!$B$142)),"LUNA_Dimming","Dimming_Capability_and_Range"))</f>
        <v/>
      </c>
    </row>
    <row r="1897" spans="1:12" x14ac:dyDescent="0.25">
      <c r="A1897" s="54">
        <v>1904</v>
      </c>
      <c r="B1897" s="55"/>
      <c r="D1897" s="21" t="e">
        <f>VLOOKUP('Reported Performance Table'!C1897,'Master List'!$B$22:$C$41,2,FALSE)</f>
        <v>#N/A</v>
      </c>
      <c r="E1897" t="e">
        <f>VLOOKUP('Reported Performance Table'!D1897,'Master List'!$B$45:$C$143,2,FALSE)</f>
        <v>#N/A</v>
      </c>
      <c r="F1897" t="e">
        <f>VLOOKUP('Reported Performance Table'!C1897,'Master List'!$B$22:$D$42,3,FALSE)</f>
        <v>#N/A</v>
      </c>
      <c r="G1897" s="100" t="e">
        <f>VLOOKUP('Reported Performance Table'!B1897,'Master List'!$B$11:$D$19,3,FALSE)</f>
        <v>#N/A</v>
      </c>
      <c r="H1897" t="e">
        <f t="shared" si="29"/>
        <v>#N/A</v>
      </c>
      <c r="I1897" t="e">
        <f>IF(VLOOKUP('Reported Performance Table'!D1897,'Master List'!$B$45:$D$143,3,FALSE)="","No",VLOOKUP('Reported Performance Table'!D1897,'Master List'!$B$45:$D$143,3,FALSE))</f>
        <v>#N/A</v>
      </c>
      <c r="J1897" s="178" t="str">
        <f>IF('Reported Performance Table'!D1897="","",
  IF('Reported Performance Table'!E1897="Yes",
   IF('Reported Performance Table'!F1897="Premium","Premium_LUNA_CCT","LUNA_CCT"),
   IF('Reported Performance Table'!B1897="Outdoor Luminaires",
    IF(OR('Reported Performance Table'!D1897="Fuel Pump Canopy Luminaires",'Reported Performance Table'!D1897="Sports Lighting"),
     IF('Reported Performance Table'!F1897="Premium","Premium_Sports_and_Fuel_Pump_CCT", "Sports_and_Fuel_Pump_CCT"),
     IF('Reported Performance Table'!F1897="Premium","Premium_Outdoor_CCT","Outdoor_CCT")),
    IF('Reported Performance Table'!F1897="Premium","Premium_CCT","Reported_CCT"))))</f>
        <v/>
      </c>
      <c r="K1897" t="str">
        <f>IF('Reported Performance Table'!D1897="","",IF(J1897="LUNA_CCT",VLOOKUP('Reported Performance Table'!D1897,'Master List'!$B$45:$E$143,4,FALSE),"Reported_BUG"))</f>
        <v/>
      </c>
      <c r="L1897" t="str">
        <f>IF('Reported Performance Table'!D1897="","",IF(AND('Reported Performance Table'!$E1897="Yes",OR('Reported Performance Table'!$D1897='Master List'!$B$45,'Reported Performance Table'!$D1897='Master List'!$B$46,'Reported Performance Table'!$D1897='Master List'!$B$47,'Reported Performance Table'!$D1897='Master List'!$B$49,'Reported Performance Table'!$D1897='Master List'!$B$51,'Reported Performance Table'!$D1897='Master List'!$B$115,'Reported Performance Table'!$D1897='Master List'!$B$118,'Reported Performance Table'!$D1897='Master List'!$B$142)),"LUNA_Dimming","Dimming_Capability_and_Range"))</f>
        <v/>
      </c>
    </row>
    <row r="1898" spans="1:12" x14ac:dyDescent="0.25">
      <c r="A1898" s="54">
        <v>1905</v>
      </c>
      <c r="B1898" s="55"/>
      <c r="D1898" s="21" t="e">
        <f>VLOOKUP('Reported Performance Table'!C1898,'Master List'!$B$22:$C$41,2,FALSE)</f>
        <v>#N/A</v>
      </c>
      <c r="E1898" t="e">
        <f>VLOOKUP('Reported Performance Table'!D1898,'Master List'!$B$45:$C$143,2,FALSE)</f>
        <v>#N/A</v>
      </c>
      <c r="F1898" t="e">
        <f>VLOOKUP('Reported Performance Table'!C1898,'Master List'!$B$22:$D$42,3,FALSE)</f>
        <v>#N/A</v>
      </c>
      <c r="G1898" s="100" t="e">
        <f>VLOOKUP('Reported Performance Table'!B1898,'Master List'!$B$11:$D$19,3,FALSE)</f>
        <v>#N/A</v>
      </c>
      <c r="H1898" t="e">
        <f t="shared" si="29"/>
        <v>#N/A</v>
      </c>
      <c r="I1898" t="e">
        <f>IF(VLOOKUP('Reported Performance Table'!D1898,'Master List'!$B$45:$D$143,3,FALSE)="","No",VLOOKUP('Reported Performance Table'!D1898,'Master List'!$B$45:$D$143,3,FALSE))</f>
        <v>#N/A</v>
      </c>
      <c r="J1898" s="178" t="str">
        <f>IF('Reported Performance Table'!D1898="","",
  IF('Reported Performance Table'!E1898="Yes",
   IF('Reported Performance Table'!F1898="Premium","Premium_LUNA_CCT","LUNA_CCT"),
   IF('Reported Performance Table'!B1898="Outdoor Luminaires",
    IF(OR('Reported Performance Table'!D1898="Fuel Pump Canopy Luminaires",'Reported Performance Table'!D1898="Sports Lighting"),
     IF('Reported Performance Table'!F1898="Premium","Premium_Sports_and_Fuel_Pump_CCT", "Sports_and_Fuel_Pump_CCT"),
     IF('Reported Performance Table'!F1898="Premium","Premium_Outdoor_CCT","Outdoor_CCT")),
    IF('Reported Performance Table'!F1898="Premium","Premium_CCT","Reported_CCT"))))</f>
        <v/>
      </c>
      <c r="K1898" t="str">
        <f>IF('Reported Performance Table'!D1898="","",IF(J1898="LUNA_CCT",VLOOKUP('Reported Performance Table'!D1898,'Master List'!$B$45:$E$143,4,FALSE),"Reported_BUG"))</f>
        <v/>
      </c>
      <c r="L1898" t="str">
        <f>IF('Reported Performance Table'!D1898="","",IF(AND('Reported Performance Table'!$E1898="Yes",OR('Reported Performance Table'!$D1898='Master List'!$B$45,'Reported Performance Table'!$D1898='Master List'!$B$46,'Reported Performance Table'!$D1898='Master List'!$B$47,'Reported Performance Table'!$D1898='Master List'!$B$49,'Reported Performance Table'!$D1898='Master List'!$B$51,'Reported Performance Table'!$D1898='Master List'!$B$115,'Reported Performance Table'!$D1898='Master List'!$B$118,'Reported Performance Table'!$D1898='Master List'!$B$142)),"LUNA_Dimming","Dimming_Capability_and_Range"))</f>
        <v/>
      </c>
    </row>
    <row r="1899" spans="1:12" x14ac:dyDescent="0.25">
      <c r="A1899" s="54">
        <v>1906</v>
      </c>
      <c r="B1899" s="55"/>
      <c r="D1899" s="21" t="e">
        <f>VLOOKUP('Reported Performance Table'!C1899,'Master List'!$B$22:$C$41,2,FALSE)</f>
        <v>#N/A</v>
      </c>
      <c r="E1899" t="e">
        <f>VLOOKUP('Reported Performance Table'!D1899,'Master List'!$B$45:$C$143,2,FALSE)</f>
        <v>#N/A</v>
      </c>
      <c r="F1899" t="e">
        <f>VLOOKUP('Reported Performance Table'!C1899,'Master List'!$B$22:$D$42,3,FALSE)</f>
        <v>#N/A</v>
      </c>
      <c r="G1899" s="100" t="e">
        <f>VLOOKUP('Reported Performance Table'!B1899,'Master List'!$B$11:$D$19,3,FALSE)</f>
        <v>#N/A</v>
      </c>
      <c r="H1899" t="e">
        <f t="shared" si="29"/>
        <v>#N/A</v>
      </c>
      <c r="I1899" t="e">
        <f>IF(VLOOKUP('Reported Performance Table'!D1899,'Master List'!$B$45:$D$143,3,FALSE)="","No",VLOOKUP('Reported Performance Table'!D1899,'Master List'!$B$45:$D$143,3,FALSE))</f>
        <v>#N/A</v>
      </c>
      <c r="J1899" s="178" t="str">
        <f>IF('Reported Performance Table'!D1899="","",
  IF('Reported Performance Table'!E1899="Yes",
   IF('Reported Performance Table'!F1899="Premium","Premium_LUNA_CCT","LUNA_CCT"),
   IF('Reported Performance Table'!B1899="Outdoor Luminaires",
    IF(OR('Reported Performance Table'!D1899="Fuel Pump Canopy Luminaires",'Reported Performance Table'!D1899="Sports Lighting"),
     IF('Reported Performance Table'!F1899="Premium","Premium_Sports_and_Fuel_Pump_CCT", "Sports_and_Fuel_Pump_CCT"),
     IF('Reported Performance Table'!F1899="Premium","Premium_Outdoor_CCT","Outdoor_CCT")),
    IF('Reported Performance Table'!F1899="Premium","Premium_CCT","Reported_CCT"))))</f>
        <v/>
      </c>
      <c r="K1899" t="str">
        <f>IF('Reported Performance Table'!D1899="","",IF(J1899="LUNA_CCT",VLOOKUP('Reported Performance Table'!D1899,'Master List'!$B$45:$E$143,4,FALSE),"Reported_BUG"))</f>
        <v/>
      </c>
      <c r="L1899" t="str">
        <f>IF('Reported Performance Table'!D1899="","",IF(AND('Reported Performance Table'!$E1899="Yes",OR('Reported Performance Table'!$D1899='Master List'!$B$45,'Reported Performance Table'!$D1899='Master List'!$B$46,'Reported Performance Table'!$D1899='Master List'!$B$47,'Reported Performance Table'!$D1899='Master List'!$B$49,'Reported Performance Table'!$D1899='Master List'!$B$51,'Reported Performance Table'!$D1899='Master List'!$B$115,'Reported Performance Table'!$D1899='Master List'!$B$118,'Reported Performance Table'!$D1899='Master List'!$B$142)),"LUNA_Dimming","Dimming_Capability_and_Range"))</f>
        <v/>
      </c>
    </row>
    <row r="1900" spans="1:12" x14ac:dyDescent="0.25">
      <c r="A1900" s="54">
        <v>1907</v>
      </c>
      <c r="B1900" s="55"/>
      <c r="D1900" s="21" t="e">
        <f>VLOOKUP('Reported Performance Table'!C1900,'Master List'!$B$22:$C$41,2,FALSE)</f>
        <v>#N/A</v>
      </c>
      <c r="E1900" t="e">
        <f>VLOOKUP('Reported Performance Table'!D1900,'Master List'!$B$45:$C$143,2,FALSE)</f>
        <v>#N/A</v>
      </c>
      <c r="F1900" t="e">
        <f>VLOOKUP('Reported Performance Table'!C1900,'Master List'!$B$22:$D$42,3,FALSE)</f>
        <v>#N/A</v>
      </c>
      <c r="G1900" s="100" t="e">
        <f>VLOOKUP('Reported Performance Table'!B1900,'Master List'!$B$11:$D$19,3,FALSE)</f>
        <v>#N/A</v>
      </c>
      <c r="H1900" t="e">
        <f t="shared" si="29"/>
        <v>#N/A</v>
      </c>
      <c r="I1900" t="e">
        <f>IF(VLOOKUP('Reported Performance Table'!D1900,'Master List'!$B$45:$D$143,3,FALSE)="","No",VLOOKUP('Reported Performance Table'!D1900,'Master List'!$B$45:$D$143,3,FALSE))</f>
        <v>#N/A</v>
      </c>
      <c r="J1900" s="178" t="str">
        <f>IF('Reported Performance Table'!D1900="","",
  IF('Reported Performance Table'!E1900="Yes",
   IF('Reported Performance Table'!F1900="Premium","Premium_LUNA_CCT","LUNA_CCT"),
   IF('Reported Performance Table'!B1900="Outdoor Luminaires",
    IF(OR('Reported Performance Table'!D1900="Fuel Pump Canopy Luminaires",'Reported Performance Table'!D1900="Sports Lighting"),
     IF('Reported Performance Table'!F1900="Premium","Premium_Sports_and_Fuel_Pump_CCT", "Sports_and_Fuel_Pump_CCT"),
     IF('Reported Performance Table'!F1900="Premium","Premium_Outdoor_CCT","Outdoor_CCT")),
    IF('Reported Performance Table'!F1900="Premium","Premium_CCT","Reported_CCT"))))</f>
        <v/>
      </c>
      <c r="K1900" t="str">
        <f>IF('Reported Performance Table'!D1900="","",IF(J1900="LUNA_CCT",VLOOKUP('Reported Performance Table'!D1900,'Master List'!$B$45:$E$143,4,FALSE),"Reported_BUG"))</f>
        <v/>
      </c>
      <c r="L1900" t="str">
        <f>IF('Reported Performance Table'!D1900="","",IF(AND('Reported Performance Table'!$E1900="Yes",OR('Reported Performance Table'!$D1900='Master List'!$B$45,'Reported Performance Table'!$D1900='Master List'!$B$46,'Reported Performance Table'!$D1900='Master List'!$B$47,'Reported Performance Table'!$D1900='Master List'!$B$49,'Reported Performance Table'!$D1900='Master List'!$B$51,'Reported Performance Table'!$D1900='Master List'!$B$115,'Reported Performance Table'!$D1900='Master List'!$B$118,'Reported Performance Table'!$D1900='Master List'!$B$142)),"LUNA_Dimming","Dimming_Capability_and_Range"))</f>
        <v/>
      </c>
    </row>
    <row r="1901" spans="1:12" x14ac:dyDescent="0.25">
      <c r="A1901" s="54">
        <v>1908</v>
      </c>
      <c r="B1901" s="55"/>
      <c r="D1901" s="21" t="e">
        <f>VLOOKUP('Reported Performance Table'!C1901,'Master List'!$B$22:$C$41,2,FALSE)</f>
        <v>#N/A</v>
      </c>
      <c r="E1901" t="e">
        <f>VLOOKUP('Reported Performance Table'!D1901,'Master List'!$B$45:$C$143,2,FALSE)</f>
        <v>#N/A</v>
      </c>
      <c r="F1901" t="e">
        <f>VLOOKUP('Reported Performance Table'!C1901,'Master List'!$B$22:$D$42,3,FALSE)</f>
        <v>#N/A</v>
      </c>
      <c r="G1901" s="100" t="e">
        <f>VLOOKUP('Reported Performance Table'!B1901,'Master List'!$B$11:$D$19,3,FALSE)</f>
        <v>#N/A</v>
      </c>
      <c r="H1901" t="e">
        <f t="shared" si="29"/>
        <v>#N/A</v>
      </c>
      <c r="I1901" t="e">
        <f>IF(VLOOKUP('Reported Performance Table'!D1901,'Master List'!$B$45:$D$143,3,FALSE)="","No",VLOOKUP('Reported Performance Table'!D1901,'Master List'!$B$45:$D$143,3,FALSE))</f>
        <v>#N/A</v>
      </c>
      <c r="J1901" s="178" t="str">
        <f>IF('Reported Performance Table'!D1901="","",
  IF('Reported Performance Table'!E1901="Yes",
   IF('Reported Performance Table'!F1901="Premium","Premium_LUNA_CCT","LUNA_CCT"),
   IF('Reported Performance Table'!B1901="Outdoor Luminaires",
    IF(OR('Reported Performance Table'!D1901="Fuel Pump Canopy Luminaires",'Reported Performance Table'!D1901="Sports Lighting"),
     IF('Reported Performance Table'!F1901="Premium","Premium_Sports_and_Fuel_Pump_CCT", "Sports_and_Fuel_Pump_CCT"),
     IF('Reported Performance Table'!F1901="Premium","Premium_Outdoor_CCT","Outdoor_CCT")),
    IF('Reported Performance Table'!F1901="Premium","Premium_CCT","Reported_CCT"))))</f>
        <v/>
      </c>
      <c r="K1901" t="str">
        <f>IF('Reported Performance Table'!D1901="","",IF(J1901="LUNA_CCT",VLOOKUP('Reported Performance Table'!D1901,'Master List'!$B$45:$E$143,4,FALSE),"Reported_BUG"))</f>
        <v/>
      </c>
      <c r="L1901" t="str">
        <f>IF('Reported Performance Table'!D1901="","",IF(AND('Reported Performance Table'!$E1901="Yes",OR('Reported Performance Table'!$D1901='Master List'!$B$45,'Reported Performance Table'!$D1901='Master List'!$B$46,'Reported Performance Table'!$D1901='Master List'!$B$47,'Reported Performance Table'!$D1901='Master List'!$B$49,'Reported Performance Table'!$D1901='Master List'!$B$51,'Reported Performance Table'!$D1901='Master List'!$B$115,'Reported Performance Table'!$D1901='Master List'!$B$118,'Reported Performance Table'!$D1901='Master List'!$B$142)),"LUNA_Dimming","Dimming_Capability_and_Range"))</f>
        <v/>
      </c>
    </row>
    <row r="1902" spans="1:12" x14ac:dyDescent="0.25">
      <c r="A1902" s="54">
        <v>1909</v>
      </c>
      <c r="B1902" s="55"/>
      <c r="D1902" s="21" t="e">
        <f>VLOOKUP('Reported Performance Table'!C1902,'Master List'!$B$22:$C$41,2,FALSE)</f>
        <v>#N/A</v>
      </c>
      <c r="E1902" t="e">
        <f>VLOOKUP('Reported Performance Table'!D1902,'Master List'!$B$45:$C$143,2,FALSE)</f>
        <v>#N/A</v>
      </c>
      <c r="F1902" t="e">
        <f>VLOOKUP('Reported Performance Table'!C1902,'Master List'!$B$22:$D$42,3,FALSE)</f>
        <v>#N/A</v>
      </c>
      <c r="G1902" s="100" t="e">
        <f>VLOOKUP('Reported Performance Table'!B1902,'Master List'!$B$11:$D$19,3,FALSE)</f>
        <v>#N/A</v>
      </c>
      <c r="H1902" t="e">
        <f t="shared" si="29"/>
        <v>#N/A</v>
      </c>
      <c r="I1902" t="e">
        <f>IF(VLOOKUP('Reported Performance Table'!D1902,'Master List'!$B$45:$D$143,3,FALSE)="","No",VLOOKUP('Reported Performance Table'!D1902,'Master List'!$B$45:$D$143,3,FALSE))</f>
        <v>#N/A</v>
      </c>
      <c r="J1902" s="178" t="str">
        <f>IF('Reported Performance Table'!D1902="","",
  IF('Reported Performance Table'!E1902="Yes",
   IF('Reported Performance Table'!F1902="Premium","Premium_LUNA_CCT","LUNA_CCT"),
   IF('Reported Performance Table'!B1902="Outdoor Luminaires",
    IF(OR('Reported Performance Table'!D1902="Fuel Pump Canopy Luminaires",'Reported Performance Table'!D1902="Sports Lighting"),
     IF('Reported Performance Table'!F1902="Premium","Premium_Sports_and_Fuel_Pump_CCT", "Sports_and_Fuel_Pump_CCT"),
     IF('Reported Performance Table'!F1902="Premium","Premium_Outdoor_CCT","Outdoor_CCT")),
    IF('Reported Performance Table'!F1902="Premium","Premium_CCT","Reported_CCT"))))</f>
        <v/>
      </c>
      <c r="K1902" t="str">
        <f>IF('Reported Performance Table'!D1902="","",IF(J1902="LUNA_CCT",VLOOKUP('Reported Performance Table'!D1902,'Master List'!$B$45:$E$143,4,FALSE),"Reported_BUG"))</f>
        <v/>
      </c>
      <c r="L1902" t="str">
        <f>IF('Reported Performance Table'!D1902="","",IF(AND('Reported Performance Table'!$E1902="Yes",OR('Reported Performance Table'!$D1902='Master List'!$B$45,'Reported Performance Table'!$D1902='Master List'!$B$46,'Reported Performance Table'!$D1902='Master List'!$B$47,'Reported Performance Table'!$D1902='Master List'!$B$49,'Reported Performance Table'!$D1902='Master List'!$B$51,'Reported Performance Table'!$D1902='Master List'!$B$115,'Reported Performance Table'!$D1902='Master List'!$B$118,'Reported Performance Table'!$D1902='Master List'!$B$142)),"LUNA_Dimming","Dimming_Capability_and_Range"))</f>
        <v/>
      </c>
    </row>
    <row r="1903" spans="1:12" x14ac:dyDescent="0.25">
      <c r="A1903" s="54">
        <v>1910</v>
      </c>
      <c r="B1903" s="55"/>
      <c r="D1903" s="21" t="e">
        <f>VLOOKUP('Reported Performance Table'!C1903,'Master List'!$B$22:$C$41,2,FALSE)</f>
        <v>#N/A</v>
      </c>
      <c r="E1903" t="e">
        <f>VLOOKUP('Reported Performance Table'!D1903,'Master List'!$B$45:$C$143,2,FALSE)</f>
        <v>#N/A</v>
      </c>
      <c r="F1903" t="e">
        <f>VLOOKUP('Reported Performance Table'!C1903,'Master List'!$B$22:$D$42,3,FALSE)</f>
        <v>#N/A</v>
      </c>
      <c r="G1903" s="100" t="e">
        <f>VLOOKUP('Reported Performance Table'!B1903,'Master List'!$B$11:$D$19,3,FALSE)</f>
        <v>#N/A</v>
      </c>
      <c r="H1903" t="e">
        <f t="shared" si="29"/>
        <v>#N/A</v>
      </c>
      <c r="I1903" t="e">
        <f>IF(VLOOKUP('Reported Performance Table'!D1903,'Master List'!$B$45:$D$143,3,FALSE)="","No",VLOOKUP('Reported Performance Table'!D1903,'Master List'!$B$45:$D$143,3,FALSE))</f>
        <v>#N/A</v>
      </c>
      <c r="J1903" s="178" t="str">
        <f>IF('Reported Performance Table'!D1903="","",
  IF('Reported Performance Table'!E1903="Yes",
   IF('Reported Performance Table'!F1903="Premium","Premium_LUNA_CCT","LUNA_CCT"),
   IF('Reported Performance Table'!B1903="Outdoor Luminaires",
    IF(OR('Reported Performance Table'!D1903="Fuel Pump Canopy Luminaires",'Reported Performance Table'!D1903="Sports Lighting"),
     IF('Reported Performance Table'!F1903="Premium","Premium_Sports_and_Fuel_Pump_CCT", "Sports_and_Fuel_Pump_CCT"),
     IF('Reported Performance Table'!F1903="Premium","Premium_Outdoor_CCT","Outdoor_CCT")),
    IF('Reported Performance Table'!F1903="Premium","Premium_CCT","Reported_CCT"))))</f>
        <v/>
      </c>
      <c r="K1903" t="str">
        <f>IF('Reported Performance Table'!D1903="","",IF(J1903="LUNA_CCT",VLOOKUP('Reported Performance Table'!D1903,'Master List'!$B$45:$E$143,4,FALSE),"Reported_BUG"))</f>
        <v/>
      </c>
      <c r="L1903" t="str">
        <f>IF('Reported Performance Table'!D1903="","",IF(AND('Reported Performance Table'!$E1903="Yes",OR('Reported Performance Table'!$D1903='Master List'!$B$45,'Reported Performance Table'!$D1903='Master List'!$B$46,'Reported Performance Table'!$D1903='Master List'!$B$47,'Reported Performance Table'!$D1903='Master List'!$B$49,'Reported Performance Table'!$D1903='Master List'!$B$51,'Reported Performance Table'!$D1903='Master List'!$B$115,'Reported Performance Table'!$D1903='Master List'!$B$118,'Reported Performance Table'!$D1903='Master List'!$B$142)),"LUNA_Dimming","Dimming_Capability_and_Range"))</f>
        <v/>
      </c>
    </row>
    <row r="1904" spans="1:12" x14ac:dyDescent="0.25">
      <c r="A1904" s="54">
        <v>1911</v>
      </c>
      <c r="B1904" s="55"/>
      <c r="D1904" s="21" t="e">
        <f>VLOOKUP('Reported Performance Table'!C1904,'Master List'!$B$22:$C$41,2,FALSE)</f>
        <v>#N/A</v>
      </c>
      <c r="E1904" t="e">
        <f>VLOOKUP('Reported Performance Table'!D1904,'Master List'!$B$45:$C$143,2,FALSE)</f>
        <v>#N/A</v>
      </c>
      <c r="F1904" t="e">
        <f>VLOOKUP('Reported Performance Table'!C1904,'Master List'!$B$22:$D$42,3,FALSE)</f>
        <v>#N/A</v>
      </c>
      <c r="G1904" s="100" t="e">
        <f>VLOOKUP('Reported Performance Table'!B1904,'Master List'!$B$11:$D$19,3,FALSE)</f>
        <v>#N/A</v>
      </c>
      <c r="H1904" t="e">
        <f t="shared" si="29"/>
        <v>#N/A</v>
      </c>
      <c r="I1904" t="e">
        <f>IF(VLOOKUP('Reported Performance Table'!D1904,'Master List'!$B$45:$D$143,3,FALSE)="","No",VLOOKUP('Reported Performance Table'!D1904,'Master List'!$B$45:$D$143,3,FALSE))</f>
        <v>#N/A</v>
      </c>
      <c r="J1904" s="178" t="str">
        <f>IF('Reported Performance Table'!D1904="","",
  IF('Reported Performance Table'!E1904="Yes",
   IF('Reported Performance Table'!F1904="Premium","Premium_LUNA_CCT","LUNA_CCT"),
   IF('Reported Performance Table'!B1904="Outdoor Luminaires",
    IF(OR('Reported Performance Table'!D1904="Fuel Pump Canopy Luminaires",'Reported Performance Table'!D1904="Sports Lighting"),
     IF('Reported Performance Table'!F1904="Premium","Premium_Sports_and_Fuel_Pump_CCT", "Sports_and_Fuel_Pump_CCT"),
     IF('Reported Performance Table'!F1904="Premium","Premium_Outdoor_CCT","Outdoor_CCT")),
    IF('Reported Performance Table'!F1904="Premium","Premium_CCT","Reported_CCT"))))</f>
        <v/>
      </c>
      <c r="K1904" t="str">
        <f>IF('Reported Performance Table'!D1904="","",IF(J1904="LUNA_CCT",VLOOKUP('Reported Performance Table'!D1904,'Master List'!$B$45:$E$143,4,FALSE),"Reported_BUG"))</f>
        <v/>
      </c>
      <c r="L1904" t="str">
        <f>IF('Reported Performance Table'!D1904="","",IF(AND('Reported Performance Table'!$E1904="Yes",OR('Reported Performance Table'!$D1904='Master List'!$B$45,'Reported Performance Table'!$D1904='Master List'!$B$46,'Reported Performance Table'!$D1904='Master List'!$B$47,'Reported Performance Table'!$D1904='Master List'!$B$49,'Reported Performance Table'!$D1904='Master List'!$B$51,'Reported Performance Table'!$D1904='Master List'!$B$115,'Reported Performance Table'!$D1904='Master List'!$B$118,'Reported Performance Table'!$D1904='Master List'!$B$142)),"LUNA_Dimming","Dimming_Capability_and_Range"))</f>
        <v/>
      </c>
    </row>
    <row r="1905" spans="1:12" x14ac:dyDescent="0.25">
      <c r="A1905" s="54">
        <v>1912</v>
      </c>
      <c r="B1905" s="55"/>
      <c r="D1905" s="21" t="e">
        <f>VLOOKUP('Reported Performance Table'!C1905,'Master List'!$B$22:$C$41,2,FALSE)</f>
        <v>#N/A</v>
      </c>
      <c r="E1905" t="e">
        <f>VLOOKUP('Reported Performance Table'!D1905,'Master List'!$B$45:$C$143,2,FALSE)</f>
        <v>#N/A</v>
      </c>
      <c r="F1905" t="e">
        <f>VLOOKUP('Reported Performance Table'!C1905,'Master List'!$B$22:$D$42,3,FALSE)</f>
        <v>#N/A</v>
      </c>
      <c r="G1905" s="100" t="e">
        <f>VLOOKUP('Reported Performance Table'!B1905,'Master List'!$B$11:$D$19,3,FALSE)</f>
        <v>#N/A</v>
      </c>
      <c r="H1905" t="e">
        <f t="shared" si="29"/>
        <v>#N/A</v>
      </c>
      <c r="I1905" t="e">
        <f>IF(VLOOKUP('Reported Performance Table'!D1905,'Master List'!$B$45:$D$143,3,FALSE)="","No",VLOOKUP('Reported Performance Table'!D1905,'Master List'!$B$45:$D$143,3,FALSE))</f>
        <v>#N/A</v>
      </c>
      <c r="J1905" s="178" t="str">
        <f>IF('Reported Performance Table'!D1905="","",
  IF('Reported Performance Table'!E1905="Yes",
   IF('Reported Performance Table'!F1905="Premium","Premium_LUNA_CCT","LUNA_CCT"),
   IF('Reported Performance Table'!B1905="Outdoor Luminaires",
    IF(OR('Reported Performance Table'!D1905="Fuel Pump Canopy Luminaires",'Reported Performance Table'!D1905="Sports Lighting"),
     IF('Reported Performance Table'!F1905="Premium","Premium_Sports_and_Fuel_Pump_CCT", "Sports_and_Fuel_Pump_CCT"),
     IF('Reported Performance Table'!F1905="Premium","Premium_Outdoor_CCT","Outdoor_CCT")),
    IF('Reported Performance Table'!F1905="Premium","Premium_CCT","Reported_CCT"))))</f>
        <v/>
      </c>
      <c r="K1905" t="str">
        <f>IF('Reported Performance Table'!D1905="","",IF(J1905="LUNA_CCT",VLOOKUP('Reported Performance Table'!D1905,'Master List'!$B$45:$E$143,4,FALSE),"Reported_BUG"))</f>
        <v/>
      </c>
      <c r="L1905" t="str">
        <f>IF('Reported Performance Table'!D1905="","",IF(AND('Reported Performance Table'!$E1905="Yes",OR('Reported Performance Table'!$D1905='Master List'!$B$45,'Reported Performance Table'!$D1905='Master List'!$B$46,'Reported Performance Table'!$D1905='Master List'!$B$47,'Reported Performance Table'!$D1905='Master List'!$B$49,'Reported Performance Table'!$D1905='Master List'!$B$51,'Reported Performance Table'!$D1905='Master List'!$B$115,'Reported Performance Table'!$D1905='Master List'!$B$118,'Reported Performance Table'!$D1905='Master List'!$B$142)),"LUNA_Dimming","Dimming_Capability_and_Range"))</f>
        <v/>
      </c>
    </row>
    <row r="1906" spans="1:12" x14ac:dyDescent="0.25">
      <c r="A1906" s="54">
        <v>1913</v>
      </c>
      <c r="B1906" s="55"/>
      <c r="D1906" s="21" t="e">
        <f>VLOOKUP('Reported Performance Table'!C1906,'Master List'!$B$22:$C$41,2,FALSE)</f>
        <v>#N/A</v>
      </c>
      <c r="E1906" t="e">
        <f>VLOOKUP('Reported Performance Table'!D1906,'Master List'!$B$45:$C$143,2,FALSE)</f>
        <v>#N/A</v>
      </c>
      <c r="F1906" t="e">
        <f>VLOOKUP('Reported Performance Table'!C1906,'Master List'!$B$22:$D$42,3,FALSE)</f>
        <v>#N/A</v>
      </c>
      <c r="G1906" s="100" t="e">
        <f>VLOOKUP('Reported Performance Table'!B1906,'Master List'!$B$11:$D$19,3,FALSE)</f>
        <v>#N/A</v>
      </c>
      <c r="H1906" t="e">
        <f t="shared" si="29"/>
        <v>#N/A</v>
      </c>
      <c r="I1906" t="e">
        <f>IF(VLOOKUP('Reported Performance Table'!D1906,'Master List'!$B$45:$D$143,3,FALSE)="","No",VLOOKUP('Reported Performance Table'!D1906,'Master List'!$B$45:$D$143,3,FALSE))</f>
        <v>#N/A</v>
      </c>
      <c r="J1906" s="178" t="str">
        <f>IF('Reported Performance Table'!D1906="","",
  IF('Reported Performance Table'!E1906="Yes",
   IF('Reported Performance Table'!F1906="Premium","Premium_LUNA_CCT","LUNA_CCT"),
   IF('Reported Performance Table'!B1906="Outdoor Luminaires",
    IF(OR('Reported Performance Table'!D1906="Fuel Pump Canopy Luminaires",'Reported Performance Table'!D1906="Sports Lighting"),
     IF('Reported Performance Table'!F1906="Premium","Premium_Sports_and_Fuel_Pump_CCT", "Sports_and_Fuel_Pump_CCT"),
     IF('Reported Performance Table'!F1906="Premium","Premium_Outdoor_CCT","Outdoor_CCT")),
    IF('Reported Performance Table'!F1906="Premium","Premium_CCT","Reported_CCT"))))</f>
        <v/>
      </c>
      <c r="K1906" t="str">
        <f>IF('Reported Performance Table'!D1906="","",IF(J1906="LUNA_CCT",VLOOKUP('Reported Performance Table'!D1906,'Master List'!$B$45:$E$143,4,FALSE),"Reported_BUG"))</f>
        <v/>
      </c>
      <c r="L1906" t="str">
        <f>IF('Reported Performance Table'!D1906="","",IF(AND('Reported Performance Table'!$E1906="Yes",OR('Reported Performance Table'!$D1906='Master List'!$B$45,'Reported Performance Table'!$D1906='Master List'!$B$46,'Reported Performance Table'!$D1906='Master List'!$B$47,'Reported Performance Table'!$D1906='Master List'!$B$49,'Reported Performance Table'!$D1906='Master List'!$B$51,'Reported Performance Table'!$D1906='Master List'!$B$115,'Reported Performance Table'!$D1906='Master List'!$B$118,'Reported Performance Table'!$D1906='Master List'!$B$142)),"LUNA_Dimming","Dimming_Capability_and_Range"))</f>
        <v/>
      </c>
    </row>
    <row r="1907" spans="1:12" x14ac:dyDescent="0.25">
      <c r="A1907" s="54">
        <v>1914</v>
      </c>
      <c r="B1907" s="55"/>
      <c r="D1907" s="21" t="e">
        <f>VLOOKUP('Reported Performance Table'!C1907,'Master List'!$B$22:$C$41,2,FALSE)</f>
        <v>#N/A</v>
      </c>
      <c r="E1907" t="e">
        <f>VLOOKUP('Reported Performance Table'!D1907,'Master List'!$B$45:$C$143,2,FALSE)</f>
        <v>#N/A</v>
      </c>
      <c r="F1907" t="e">
        <f>VLOOKUP('Reported Performance Table'!C1907,'Master List'!$B$22:$D$42,3,FALSE)</f>
        <v>#N/A</v>
      </c>
      <c r="G1907" s="100" t="e">
        <f>VLOOKUP('Reported Performance Table'!B1907,'Master List'!$B$11:$D$19,3,FALSE)</f>
        <v>#N/A</v>
      </c>
      <c r="H1907" t="e">
        <f t="shared" si="29"/>
        <v>#N/A</v>
      </c>
      <c r="I1907" t="e">
        <f>IF(VLOOKUP('Reported Performance Table'!D1907,'Master List'!$B$45:$D$143,3,FALSE)="","No",VLOOKUP('Reported Performance Table'!D1907,'Master List'!$B$45:$D$143,3,FALSE))</f>
        <v>#N/A</v>
      </c>
      <c r="J1907" s="178" t="str">
        <f>IF('Reported Performance Table'!D1907="","",
  IF('Reported Performance Table'!E1907="Yes",
   IF('Reported Performance Table'!F1907="Premium","Premium_LUNA_CCT","LUNA_CCT"),
   IF('Reported Performance Table'!B1907="Outdoor Luminaires",
    IF(OR('Reported Performance Table'!D1907="Fuel Pump Canopy Luminaires",'Reported Performance Table'!D1907="Sports Lighting"),
     IF('Reported Performance Table'!F1907="Premium","Premium_Sports_and_Fuel_Pump_CCT", "Sports_and_Fuel_Pump_CCT"),
     IF('Reported Performance Table'!F1907="Premium","Premium_Outdoor_CCT","Outdoor_CCT")),
    IF('Reported Performance Table'!F1907="Premium","Premium_CCT","Reported_CCT"))))</f>
        <v/>
      </c>
      <c r="K1907" t="str">
        <f>IF('Reported Performance Table'!D1907="","",IF(J1907="LUNA_CCT",VLOOKUP('Reported Performance Table'!D1907,'Master List'!$B$45:$E$143,4,FALSE),"Reported_BUG"))</f>
        <v/>
      </c>
      <c r="L1907" t="str">
        <f>IF('Reported Performance Table'!D1907="","",IF(AND('Reported Performance Table'!$E1907="Yes",OR('Reported Performance Table'!$D1907='Master List'!$B$45,'Reported Performance Table'!$D1907='Master List'!$B$46,'Reported Performance Table'!$D1907='Master List'!$B$47,'Reported Performance Table'!$D1907='Master List'!$B$49,'Reported Performance Table'!$D1907='Master List'!$B$51,'Reported Performance Table'!$D1907='Master List'!$B$115,'Reported Performance Table'!$D1907='Master List'!$B$118,'Reported Performance Table'!$D1907='Master List'!$B$142)),"LUNA_Dimming","Dimming_Capability_and_Range"))</f>
        <v/>
      </c>
    </row>
    <row r="1908" spans="1:12" x14ac:dyDescent="0.25">
      <c r="A1908" s="54">
        <v>1915</v>
      </c>
      <c r="B1908" s="55"/>
      <c r="D1908" s="21" t="e">
        <f>VLOOKUP('Reported Performance Table'!C1908,'Master List'!$B$22:$C$41,2,FALSE)</f>
        <v>#N/A</v>
      </c>
      <c r="E1908" t="e">
        <f>VLOOKUP('Reported Performance Table'!D1908,'Master List'!$B$45:$C$143,2,FALSE)</f>
        <v>#N/A</v>
      </c>
      <c r="F1908" t="e">
        <f>VLOOKUP('Reported Performance Table'!C1908,'Master List'!$B$22:$D$42,3,FALSE)</f>
        <v>#N/A</v>
      </c>
      <c r="G1908" s="100" t="e">
        <f>VLOOKUP('Reported Performance Table'!B1908,'Master List'!$B$11:$D$19,3,FALSE)</f>
        <v>#N/A</v>
      </c>
      <c r="H1908" t="e">
        <f t="shared" si="29"/>
        <v>#N/A</v>
      </c>
      <c r="I1908" t="e">
        <f>IF(VLOOKUP('Reported Performance Table'!D1908,'Master List'!$B$45:$D$143,3,FALSE)="","No",VLOOKUP('Reported Performance Table'!D1908,'Master List'!$B$45:$D$143,3,FALSE))</f>
        <v>#N/A</v>
      </c>
      <c r="J1908" s="178" t="str">
        <f>IF('Reported Performance Table'!D1908="","",
  IF('Reported Performance Table'!E1908="Yes",
   IF('Reported Performance Table'!F1908="Premium","Premium_LUNA_CCT","LUNA_CCT"),
   IF('Reported Performance Table'!B1908="Outdoor Luminaires",
    IF(OR('Reported Performance Table'!D1908="Fuel Pump Canopy Luminaires",'Reported Performance Table'!D1908="Sports Lighting"),
     IF('Reported Performance Table'!F1908="Premium","Premium_Sports_and_Fuel_Pump_CCT", "Sports_and_Fuel_Pump_CCT"),
     IF('Reported Performance Table'!F1908="Premium","Premium_Outdoor_CCT","Outdoor_CCT")),
    IF('Reported Performance Table'!F1908="Premium","Premium_CCT","Reported_CCT"))))</f>
        <v/>
      </c>
      <c r="K1908" t="str">
        <f>IF('Reported Performance Table'!D1908="","",IF(J1908="LUNA_CCT",VLOOKUP('Reported Performance Table'!D1908,'Master List'!$B$45:$E$143,4,FALSE),"Reported_BUG"))</f>
        <v/>
      </c>
      <c r="L1908" t="str">
        <f>IF('Reported Performance Table'!D1908="","",IF(AND('Reported Performance Table'!$E1908="Yes",OR('Reported Performance Table'!$D1908='Master List'!$B$45,'Reported Performance Table'!$D1908='Master List'!$B$46,'Reported Performance Table'!$D1908='Master List'!$B$47,'Reported Performance Table'!$D1908='Master List'!$B$49,'Reported Performance Table'!$D1908='Master List'!$B$51,'Reported Performance Table'!$D1908='Master List'!$B$115,'Reported Performance Table'!$D1908='Master List'!$B$118,'Reported Performance Table'!$D1908='Master List'!$B$142)),"LUNA_Dimming","Dimming_Capability_and_Range"))</f>
        <v/>
      </c>
    </row>
    <row r="1909" spans="1:12" x14ac:dyDescent="0.25">
      <c r="A1909" s="54">
        <v>1916</v>
      </c>
      <c r="B1909" s="55"/>
      <c r="D1909" s="21" t="e">
        <f>VLOOKUP('Reported Performance Table'!C1909,'Master List'!$B$22:$C$41,2,FALSE)</f>
        <v>#N/A</v>
      </c>
      <c r="E1909" t="e">
        <f>VLOOKUP('Reported Performance Table'!D1909,'Master List'!$B$45:$C$143,2,FALSE)</f>
        <v>#N/A</v>
      </c>
      <c r="F1909" t="e">
        <f>VLOOKUP('Reported Performance Table'!C1909,'Master List'!$B$22:$D$42,3,FALSE)</f>
        <v>#N/A</v>
      </c>
      <c r="G1909" s="100" t="e">
        <f>VLOOKUP('Reported Performance Table'!B1909,'Master List'!$B$11:$D$19,3,FALSE)</f>
        <v>#N/A</v>
      </c>
      <c r="H1909" t="e">
        <f t="shared" si="29"/>
        <v>#N/A</v>
      </c>
      <c r="I1909" t="e">
        <f>IF(VLOOKUP('Reported Performance Table'!D1909,'Master List'!$B$45:$D$143,3,FALSE)="","No",VLOOKUP('Reported Performance Table'!D1909,'Master List'!$B$45:$D$143,3,FALSE))</f>
        <v>#N/A</v>
      </c>
      <c r="J1909" s="178" t="str">
        <f>IF('Reported Performance Table'!D1909="","",
  IF('Reported Performance Table'!E1909="Yes",
   IF('Reported Performance Table'!F1909="Premium","Premium_LUNA_CCT","LUNA_CCT"),
   IF('Reported Performance Table'!B1909="Outdoor Luminaires",
    IF(OR('Reported Performance Table'!D1909="Fuel Pump Canopy Luminaires",'Reported Performance Table'!D1909="Sports Lighting"),
     IF('Reported Performance Table'!F1909="Premium","Premium_Sports_and_Fuel_Pump_CCT", "Sports_and_Fuel_Pump_CCT"),
     IF('Reported Performance Table'!F1909="Premium","Premium_Outdoor_CCT","Outdoor_CCT")),
    IF('Reported Performance Table'!F1909="Premium","Premium_CCT","Reported_CCT"))))</f>
        <v/>
      </c>
      <c r="K1909" t="str">
        <f>IF('Reported Performance Table'!D1909="","",IF(J1909="LUNA_CCT",VLOOKUP('Reported Performance Table'!D1909,'Master List'!$B$45:$E$143,4,FALSE),"Reported_BUG"))</f>
        <v/>
      </c>
      <c r="L1909" t="str">
        <f>IF('Reported Performance Table'!D1909="","",IF(AND('Reported Performance Table'!$E1909="Yes",OR('Reported Performance Table'!$D1909='Master List'!$B$45,'Reported Performance Table'!$D1909='Master List'!$B$46,'Reported Performance Table'!$D1909='Master List'!$B$47,'Reported Performance Table'!$D1909='Master List'!$B$49,'Reported Performance Table'!$D1909='Master List'!$B$51,'Reported Performance Table'!$D1909='Master List'!$B$115,'Reported Performance Table'!$D1909='Master List'!$B$118,'Reported Performance Table'!$D1909='Master List'!$B$142)),"LUNA_Dimming","Dimming_Capability_and_Range"))</f>
        <v/>
      </c>
    </row>
    <row r="1910" spans="1:12" x14ac:dyDescent="0.25">
      <c r="A1910" s="54">
        <v>1917</v>
      </c>
      <c r="B1910" s="55"/>
      <c r="D1910" s="21" t="e">
        <f>VLOOKUP('Reported Performance Table'!C1910,'Master List'!$B$22:$C$41,2,FALSE)</f>
        <v>#N/A</v>
      </c>
      <c r="E1910" t="e">
        <f>VLOOKUP('Reported Performance Table'!D1910,'Master List'!$B$45:$C$143,2,FALSE)</f>
        <v>#N/A</v>
      </c>
      <c r="F1910" t="e">
        <f>VLOOKUP('Reported Performance Table'!C1910,'Master List'!$B$22:$D$42,3,FALSE)</f>
        <v>#N/A</v>
      </c>
      <c r="G1910" s="100" t="e">
        <f>VLOOKUP('Reported Performance Table'!B1910,'Master List'!$B$11:$D$19,3,FALSE)</f>
        <v>#N/A</v>
      </c>
      <c r="H1910" t="e">
        <f t="shared" si="29"/>
        <v>#N/A</v>
      </c>
      <c r="I1910" t="e">
        <f>IF(VLOOKUP('Reported Performance Table'!D1910,'Master List'!$B$45:$D$143,3,FALSE)="","No",VLOOKUP('Reported Performance Table'!D1910,'Master List'!$B$45:$D$143,3,FALSE))</f>
        <v>#N/A</v>
      </c>
      <c r="J1910" s="178" t="str">
        <f>IF('Reported Performance Table'!D1910="","",
  IF('Reported Performance Table'!E1910="Yes",
   IF('Reported Performance Table'!F1910="Premium","Premium_LUNA_CCT","LUNA_CCT"),
   IF('Reported Performance Table'!B1910="Outdoor Luminaires",
    IF(OR('Reported Performance Table'!D1910="Fuel Pump Canopy Luminaires",'Reported Performance Table'!D1910="Sports Lighting"),
     IF('Reported Performance Table'!F1910="Premium","Premium_Sports_and_Fuel_Pump_CCT", "Sports_and_Fuel_Pump_CCT"),
     IF('Reported Performance Table'!F1910="Premium","Premium_Outdoor_CCT","Outdoor_CCT")),
    IF('Reported Performance Table'!F1910="Premium","Premium_CCT","Reported_CCT"))))</f>
        <v/>
      </c>
      <c r="K1910" t="str">
        <f>IF('Reported Performance Table'!D1910="","",IF(J1910="LUNA_CCT",VLOOKUP('Reported Performance Table'!D1910,'Master List'!$B$45:$E$143,4,FALSE),"Reported_BUG"))</f>
        <v/>
      </c>
      <c r="L1910" t="str">
        <f>IF('Reported Performance Table'!D1910="","",IF(AND('Reported Performance Table'!$E1910="Yes",OR('Reported Performance Table'!$D1910='Master List'!$B$45,'Reported Performance Table'!$D1910='Master List'!$B$46,'Reported Performance Table'!$D1910='Master List'!$B$47,'Reported Performance Table'!$D1910='Master List'!$B$49,'Reported Performance Table'!$D1910='Master List'!$B$51,'Reported Performance Table'!$D1910='Master List'!$B$115,'Reported Performance Table'!$D1910='Master List'!$B$118,'Reported Performance Table'!$D1910='Master List'!$B$142)),"LUNA_Dimming","Dimming_Capability_and_Range"))</f>
        <v/>
      </c>
    </row>
    <row r="1911" spans="1:12" x14ac:dyDescent="0.25">
      <c r="A1911" s="54">
        <v>1918</v>
      </c>
      <c r="B1911" s="55"/>
      <c r="D1911" s="21" t="e">
        <f>VLOOKUP('Reported Performance Table'!C1911,'Master List'!$B$22:$C$41,2,FALSE)</f>
        <v>#N/A</v>
      </c>
      <c r="E1911" t="e">
        <f>VLOOKUP('Reported Performance Table'!D1911,'Master List'!$B$45:$C$143,2,FALSE)</f>
        <v>#N/A</v>
      </c>
      <c r="F1911" t="e">
        <f>VLOOKUP('Reported Performance Table'!C1911,'Master List'!$B$22:$D$42,3,FALSE)</f>
        <v>#N/A</v>
      </c>
      <c r="G1911" s="100" t="e">
        <f>VLOOKUP('Reported Performance Table'!B1911,'Master List'!$B$11:$D$19,3,FALSE)</f>
        <v>#N/A</v>
      </c>
      <c r="H1911" t="e">
        <f t="shared" si="29"/>
        <v>#N/A</v>
      </c>
      <c r="I1911" t="e">
        <f>IF(VLOOKUP('Reported Performance Table'!D1911,'Master List'!$B$45:$D$143,3,FALSE)="","No",VLOOKUP('Reported Performance Table'!D1911,'Master List'!$B$45:$D$143,3,FALSE))</f>
        <v>#N/A</v>
      </c>
      <c r="J1911" s="178" t="str">
        <f>IF('Reported Performance Table'!D1911="","",
  IF('Reported Performance Table'!E1911="Yes",
   IF('Reported Performance Table'!F1911="Premium","Premium_LUNA_CCT","LUNA_CCT"),
   IF('Reported Performance Table'!B1911="Outdoor Luminaires",
    IF(OR('Reported Performance Table'!D1911="Fuel Pump Canopy Luminaires",'Reported Performance Table'!D1911="Sports Lighting"),
     IF('Reported Performance Table'!F1911="Premium","Premium_Sports_and_Fuel_Pump_CCT", "Sports_and_Fuel_Pump_CCT"),
     IF('Reported Performance Table'!F1911="Premium","Premium_Outdoor_CCT","Outdoor_CCT")),
    IF('Reported Performance Table'!F1911="Premium","Premium_CCT","Reported_CCT"))))</f>
        <v/>
      </c>
      <c r="K1911" t="str">
        <f>IF('Reported Performance Table'!D1911="","",IF(J1911="LUNA_CCT",VLOOKUP('Reported Performance Table'!D1911,'Master List'!$B$45:$E$143,4,FALSE),"Reported_BUG"))</f>
        <v/>
      </c>
      <c r="L1911" t="str">
        <f>IF('Reported Performance Table'!D1911="","",IF(AND('Reported Performance Table'!$E1911="Yes",OR('Reported Performance Table'!$D1911='Master List'!$B$45,'Reported Performance Table'!$D1911='Master List'!$B$46,'Reported Performance Table'!$D1911='Master List'!$B$47,'Reported Performance Table'!$D1911='Master List'!$B$49,'Reported Performance Table'!$D1911='Master List'!$B$51,'Reported Performance Table'!$D1911='Master List'!$B$115,'Reported Performance Table'!$D1911='Master List'!$B$118,'Reported Performance Table'!$D1911='Master List'!$B$142)),"LUNA_Dimming","Dimming_Capability_and_Range"))</f>
        <v/>
      </c>
    </row>
    <row r="1912" spans="1:12" x14ac:dyDescent="0.25">
      <c r="A1912" s="54">
        <v>1919</v>
      </c>
      <c r="B1912" s="55"/>
      <c r="D1912" s="21" t="e">
        <f>VLOOKUP('Reported Performance Table'!C1912,'Master List'!$B$22:$C$41,2,FALSE)</f>
        <v>#N/A</v>
      </c>
      <c r="E1912" t="e">
        <f>VLOOKUP('Reported Performance Table'!D1912,'Master List'!$B$45:$C$143,2,FALSE)</f>
        <v>#N/A</v>
      </c>
      <c r="F1912" t="e">
        <f>VLOOKUP('Reported Performance Table'!C1912,'Master List'!$B$22:$D$42,3,FALSE)</f>
        <v>#N/A</v>
      </c>
      <c r="G1912" s="100" t="e">
        <f>VLOOKUP('Reported Performance Table'!B1912,'Master List'!$B$11:$D$19,3,FALSE)</f>
        <v>#N/A</v>
      </c>
      <c r="H1912" t="e">
        <f t="shared" si="29"/>
        <v>#N/A</v>
      </c>
      <c r="I1912" t="e">
        <f>IF(VLOOKUP('Reported Performance Table'!D1912,'Master List'!$B$45:$D$143,3,FALSE)="","No",VLOOKUP('Reported Performance Table'!D1912,'Master List'!$B$45:$D$143,3,FALSE))</f>
        <v>#N/A</v>
      </c>
      <c r="J1912" s="178" t="str">
        <f>IF('Reported Performance Table'!D1912="","",
  IF('Reported Performance Table'!E1912="Yes",
   IF('Reported Performance Table'!F1912="Premium","Premium_LUNA_CCT","LUNA_CCT"),
   IF('Reported Performance Table'!B1912="Outdoor Luminaires",
    IF(OR('Reported Performance Table'!D1912="Fuel Pump Canopy Luminaires",'Reported Performance Table'!D1912="Sports Lighting"),
     IF('Reported Performance Table'!F1912="Premium","Premium_Sports_and_Fuel_Pump_CCT", "Sports_and_Fuel_Pump_CCT"),
     IF('Reported Performance Table'!F1912="Premium","Premium_Outdoor_CCT","Outdoor_CCT")),
    IF('Reported Performance Table'!F1912="Premium","Premium_CCT","Reported_CCT"))))</f>
        <v/>
      </c>
      <c r="K1912" t="str">
        <f>IF('Reported Performance Table'!D1912="","",IF(J1912="LUNA_CCT",VLOOKUP('Reported Performance Table'!D1912,'Master List'!$B$45:$E$143,4,FALSE),"Reported_BUG"))</f>
        <v/>
      </c>
      <c r="L1912" t="str">
        <f>IF('Reported Performance Table'!D1912="","",IF(AND('Reported Performance Table'!$E1912="Yes",OR('Reported Performance Table'!$D1912='Master List'!$B$45,'Reported Performance Table'!$D1912='Master List'!$B$46,'Reported Performance Table'!$D1912='Master List'!$B$47,'Reported Performance Table'!$D1912='Master List'!$B$49,'Reported Performance Table'!$D1912='Master List'!$B$51,'Reported Performance Table'!$D1912='Master List'!$B$115,'Reported Performance Table'!$D1912='Master List'!$B$118,'Reported Performance Table'!$D1912='Master List'!$B$142)),"LUNA_Dimming","Dimming_Capability_and_Range"))</f>
        <v/>
      </c>
    </row>
    <row r="1913" spans="1:12" x14ac:dyDescent="0.25">
      <c r="A1913" s="54">
        <v>1920</v>
      </c>
      <c r="B1913" s="55"/>
      <c r="D1913" s="21" t="e">
        <f>VLOOKUP('Reported Performance Table'!C1913,'Master List'!$B$22:$C$41,2,FALSE)</f>
        <v>#N/A</v>
      </c>
      <c r="E1913" t="e">
        <f>VLOOKUP('Reported Performance Table'!D1913,'Master List'!$B$45:$C$143,2,FALSE)</f>
        <v>#N/A</v>
      </c>
      <c r="F1913" t="e">
        <f>VLOOKUP('Reported Performance Table'!C1913,'Master List'!$B$22:$D$42,3,FALSE)</f>
        <v>#N/A</v>
      </c>
      <c r="G1913" s="100" t="e">
        <f>VLOOKUP('Reported Performance Table'!B1913,'Master List'!$B$11:$D$19,3,FALSE)</f>
        <v>#N/A</v>
      </c>
      <c r="H1913" t="e">
        <f t="shared" si="29"/>
        <v>#N/A</v>
      </c>
      <c r="I1913" t="e">
        <f>IF(VLOOKUP('Reported Performance Table'!D1913,'Master List'!$B$45:$D$143,3,FALSE)="","No",VLOOKUP('Reported Performance Table'!D1913,'Master List'!$B$45:$D$143,3,FALSE))</f>
        <v>#N/A</v>
      </c>
      <c r="J1913" s="178" t="str">
        <f>IF('Reported Performance Table'!D1913="","",
  IF('Reported Performance Table'!E1913="Yes",
   IF('Reported Performance Table'!F1913="Premium","Premium_LUNA_CCT","LUNA_CCT"),
   IF('Reported Performance Table'!B1913="Outdoor Luminaires",
    IF(OR('Reported Performance Table'!D1913="Fuel Pump Canopy Luminaires",'Reported Performance Table'!D1913="Sports Lighting"),
     IF('Reported Performance Table'!F1913="Premium","Premium_Sports_and_Fuel_Pump_CCT", "Sports_and_Fuel_Pump_CCT"),
     IF('Reported Performance Table'!F1913="Premium","Premium_Outdoor_CCT","Outdoor_CCT")),
    IF('Reported Performance Table'!F1913="Premium","Premium_CCT","Reported_CCT"))))</f>
        <v/>
      </c>
      <c r="K1913" t="str">
        <f>IF('Reported Performance Table'!D1913="","",IF(J1913="LUNA_CCT",VLOOKUP('Reported Performance Table'!D1913,'Master List'!$B$45:$E$143,4,FALSE),"Reported_BUG"))</f>
        <v/>
      </c>
      <c r="L1913" t="str">
        <f>IF('Reported Performance Table'!D1913="","",IF(AND('Reported Performance Table'!$E1913="Yes",OR('Reported Performance Table'!$D1913='Master List'!$B$45,'Reported Performance Table'!$D1913='Master List'!$B$46,'Reported Performance Table'!$D1913='Master List'!$B$47,'Reported Performance Table'!$D1913='Master List'!$B$49,'Reported Performance Table'!$D1913='Master List'!$B$51,'Reported Performance Table'!$D1913='Master List'!$B$115,'Reported Performance Table'!$D1913='Master List'!$B$118,'Reported Performance Table'!$D1913='Master List'!$B$142)),"LUNA_Dimming","Dimming_Capability_and_Range"))</f>
        <v/>
      </c>
    </row>
    <row r="1914" spans="1:12" x14ac:dyDescent="0.25">
      <c r="A1914" s="54">
        <v>1921</v>
      </c>
      <c r="B1914" s="55"/>
      <c r="D1914" s="21" t="e">
        <f>VLOOKUP('Reported Performance Table'!C1914,'Master List'!$B$22:$C$41,2,FALSE)</f>
        <v>#N/A</v>
      </c>
      <c r="E1914" t="e">
        <f>VLOOKUP('Reported Performance Table'!D1914,'Master List'!$B$45:$C$143,2,FALSE)</f>
        <v>#N/A</v>
      </c>
      <c r="F1914" t="e">
        <f>VLOOKUP('Reported Performance Table'!C1914,'Master List'!$B$22:$D$42,3,FALSE)</f>
        <v>#N/A</v>
      </c>
      <c r="G1914" s="100" t="e">
        <f>VLOOKUP('Reported Performance Table'!B1914,'Master List'!$B$11:$D$19,3,FALSE)</f>
        <v>#N/A</v>
      </c>
      <c r="H1914" t="e">
        <f t="shared" si="29"/>
        <v>#N/A</v>
      </c>
      <c r="I1914" t="e">
        <f>IF(VLOOKUP('Reported Performance Table'!D1914,'Master List'!$B$45:$D$143,3,FALSE)="","No",VLOOKUP('Reported Performance Table'!D1914,'Master List'!$B$45:$D$143,3,FALSE))</f>
        <v>#N/A</v>
      </c>
      <c r="J1914" s="178" t="str">
        <f>IF('Reported Performance Table'!D1914="","",
  IF('Reported Performance Table'!E1914="Yes",
   IF('Reported Performance Table'!F1914="Premium","Premium_LUNA_CCT","LUNA_CCT"),
   IF('Reported Performance Table'!B1914="Outdoor Luminaires",
    IF(OR('Reported Performance Table'!D1914="Fuel Pump Canopy Luminaires",'Reported Performance Table'!D1914="Sports Lighting"),
     IF('Reported Performance Table'!F1914="Premium","Premium_Sports_and_Fuel_Pump_CCT", "Sports_and_Fuel_Pump_CCT"),
     IF('Reported Performance Table'!F1914="Premium","Premium_Outdoor_CCT","Outdoor_CCT")),
    IF('Reported Performance Table'!F1914="Premium","Premium_CCT","Reported_CCT"))))</f>
        <v/>
      </c>
      <c r="K1914" t="str">
        <f>IF('Reported Performance Table'!D1914="","",IF(J1914="LUNA_CCT",VLOOKUP('Reported Performance Table'!D1914,'Master List'!$B$45:$E$143,4,FALSE),"Reported_BUG"))</f>
        <v/>
      </c>
      <c r="L1914" t="str">
        <f>IF('Reported Performance Table'!D1914="","",IF(AND('Reported Performance Table'!$E1914="Yes",OR('Reported Performance Table'!$D1914='Master List'!$B$45,'Reported Performance Table'!$D1914='Master List'!$B$46,'Reported Performance Table'!$D1914='Master List'!$B$47,'Reported Performance Table'!$D1914='Master List'!$B$49,'Reported Performance Table'!$D1914='Master List'!$B$51,'Reported Performance Table'!$D1914='Master List'!$B$115,'Reported Performance Table'!$D1914='Master List'!$B$118,'Reported Performance Table'!$D1914='Master List'!$B$142)),"LUNA_Dimming","Dimming_Capability_and_Range"))</f>
        <v/>
      </c>
    </row>
    <row r="1915" spans="1:12" x14ac:dyDescent="0.25">
      <c r="A1915" s="54">
        <v>1922</v>
      </c>
      <c r="B1915" s="55"/>
      <c r="D1915" s="21" t="e">
        <f>VLOOKUP('Reported Performance Table'!C1915,'Master List'!$B$22:$C$41,2,FALSE)</f>
        <v>#N/A</v>
      </c>
      <c r="E1915" t="e">
        <f>VLOOKUP('Reported Performance Table'!D1915,'Master List'!$B$45:$C$143,2,FALSE)</f>
        <v>#N/A</v>
      </c>
      <c r="F1915" t="e">
        <f>VLOOKUP('Reported Performance Table'!C1915,'Master List'!$B$22:$D$42,3,FALSE)</f>
        <v>#N/A</v>
      </c>
      <c r="G1915" s="100" t="e">
        <f>VLOOKUP('Reported Performance Table'!B1915,'Master List'!$B$11:$D$19,3,FALSE)</f>
        <v>#N/A</v>
      </c>
      <c r="H1915" t="e">
        <f t="shared" si="29"/>
        <v>#N/A</v>
      </c>
      <c r="I1915" t="e">
        <f>IF(VLOOKUP('Reported Performance Table'!D1915,'Master List'!$B$45:$D$143,3,FALSE)="","No",VLOOKUP('Reported Performance Table'!D1915,'Master List'!$B$45:$D$143,3,FALSE))</f>
        <v>#N/A</v>
      </c>
      <c r="J1915" s="178" t="str">
        <f>IF('Reported Performance Table'!D1915="","",
  IF('Reported Performance Table'!E1915="Yes",
   IF('Reported Performance Table'!F1915="Premium","Premium_LUNA_CCT","LUNA_CCT"),
   IF('Reported Performance Table'!B1915="Outdoor Luminaires",
    IF(OR('Reported Performance Table'!D1915="Fuel Pump Canopy Luminaires",'Reported Performance Table'!D1915="Sports Lighting"),
     IF('Reported Performance Table'!F1915="Premium","Premium_Sports_and_Fuel_Pump_CCT", "Sports_and_Fuel_Pump_CCT"),
     IF('Reported Performance Table'!F1915="Premium","Premium_Outdoor_CCT","Outdoor_CCT")),
    IF('Reported Performance Table'!F1915="Premium","Premium_CCT","Reported_CCT"))))</f>
        <v/>
      </c>
      <c r="K1915" t="str">
        <f>IF('Reported Performance Table'!D1915="","",IF(J1915="LUNA_CCT",VLOOKUP('Reported Performance Table'!D1915,'Master List'!$B$45:$E$143,4,FALSE),"Reported_BUG"))</f>
        <v/>
      </c>
      <c r="L1915" t="str">
        <f>IF('Reported Performance Table'!D1915="","",IF(AND('Reported Performance Table'!$E1915="Yes",OR('Reported Performance Table'!$D1915='Master List'!$B$45,'Reported Performance Table'!$D1915='Master List'!$B$46,'Reported Performance Table'!$D1915='Master List'!$B$47,'Reported Performance Table'!$D1915='Master List'!$B$49,'Reported Performance Table'!$D1915='Master List'!$B$51,'Reported Performance Table'!$D1915='Master List'!$B$115,'Reported Performance Table'!$D1915='Master List'!$B$118,'Reported Performance Table'!$D1915='Master List'!$B$142)),"LUNA_Dimming","Dimming_Capability_and_Range"))</f>
        <v/>
      </c>
    </row>
    <row r="1916" spans="1:12" x14ac:dyDescent="0.25">
      <c r="A1916" s="54">
        <v>1923</v>
      </c>
      <c r="B1916" s="55"/>
      <c r="D1916" s="21" t="e">
        <f>VLOOKUP('Reported Performance Table'!C1916,'Master List'!$B$22:$C$41,2,FALSE)</f>
        <v>#N/A</v>
      </c>
      <c r="E1916" t="e">
        <f>VLOOKUP('Reported Performance Table'!D1916,'Master List'!$B$45:$C$143,2,FALSE)</f>
        <v>#N/A</v>
      </c>
      <c r="F1916" t="e">
        <f>VLOOKUP('Reported Performance Table'!C1916,'Master List'!$B$22:$D$42,3,FALSE)</f>
        <v>#N/A</v>
      </c>
      <c r="G1916" s="100" t="e">
        <f>VLOOKUP('Reported Performance Table'!B1916,'Master List'!$B$11:$D$19,3,FALSE)</f>
        <v>#N/A</v>
      </c>
      <c r="H1916" t="e">
        <f t="shared" si="29"/>
        <v>#N/A</v>
      </c>
      <c r="I1916" t="e">
        <f>IF(VLOOKUP('Reported Performance Table'!D1916,'Master List'!$B$45:$D$143,3,FALSE)="","No",VLOOKUP('Reported Performance Table'!D1916,'Master List'!$B$45:$D$143,3,FALSE))</f>
        <v>#N/A</v>
      </c>
      <c r="J1916" s="178" t="str">
        <f>IF('Reported Performance Table'!D1916="","",
  IF('Reported Performance Table'!E1916="Yes",
   IF('Reported Performance Table'!F1916="Premium","Premium_LUNA_CCT","LUNA_CCT"),
   IF('Reported Performance Table'!B1916="Outdoor Luminaires",
    IF(OR('Reported Performance Table'!D1916="Fuel Pump Canopy Luminaires",'Reported Performance Table'!D1916="Sports Lighting"),
     IF('Reported Performance Table'!F1916="Premium","Premium_Sports_and_Fuel_Pump_CCT", "Sports_and_Fuel_Pump_CCT"),
     IF('Reported Performance Table'!F1916="Premium","Premium_Outdoor_CCT","Outdoor_CCT")),
    IF('Reported Performance Table'!F1916="Premium","Premium_CCT","Reported_CCT"))))</f>
        <v/>
      </c>
      <c r="K1916" t="str">
        <f>IF('Reported Performance Table'!D1916="","",IF(J1916="LUNA_CCT",VLOOKUP('Reported Performance Table'!D1916,'Master List'!$B$45:$E$143,4,FALSE),"Reported_BUG"))</f>
        <v/>
      </c>
      <c r="L1916" t="str">
        <f>IF('Reported Performance Table'!D1916="","",IF(AND('Reported Performance Table'!$E1916="Yes",OR('Reported Performance Table'!$D1916='Master List'!$B$45,'Reported Performance Table'!$D1916='Master List'!$B$46,'Reported Performance Table'!$D1916='Master List'!$B$47,'Reported Performance Table'!$D1916='Master List'!$B$49,'Reported Performance Table'!$D1916='Master List'!$B$51,'Reported Performance Table'!$D1916='Master List'!$B$115,'Reported Performance Table'!$D1916='Master List'!$B$118,'Reported Performance Table'!$D1916='Master List'!$B$142)),"LUNA_Dimming","Dimming_Capability_and_Range"))</f>
        <v/>
      </c>
    </row>
    <row r="1917" spans="1:12" x14ac:dyDescent="0.25">
      <c r="A1917" s="54">
        <v>1924</v>
      </c>
      <c r="B1917" s="55"/>
      <c r="D1917" s="21" t="e">
        <f>VLOOKUP('Reported Performance Table'!C1917,'Master List'!$B$22:$C$41,2,FALSE)</f>
        <v>#N/A</v>
      </c>
      <c r="E1917" t="e">
        <f>VLOOKUP('Reported Performance Table'!D1917,'Master List'!$B$45:$C$143,2,FALSE)</f>
        <v>#N/A</v>
      </c>
      <c r="F1917" t="e">
        <f>VLOOKUP('Reported Performance Table'!C1917,'Master List'!$B$22:$D$42,3,FALSE)</f>
        <v>#N/A</v>
      </c>
      <c r="G1917" s="100" t="e">
        <f>VLOOKUP('Reported Performance Table'!B1917,'Master List'!$B$11:$D$19,3,FALSE)</f>
        <v>#N/A</v>
      </c>
      <c r="H1917" t="e">
        <f t="shared" si="29"/>
        <v>#N/A</v>
      </c>
      <c r="I1917" t="e">
        <f>IF(VLOOKUP('Reported Performance Table'!D1917,'Master List'!$B$45:$D$143,3,FALSE)="","No",VLOOKUP('Reported Performance Table'!D1917,'Master List'!$B$45:$D$143,3,FALSE))</f>
        <v>#N/A</v>
      </c>
      <c r="J1917" s="178" t="str">
        <f>IF('Reported Performance Table'!D1917="","",
  IF('Reported Performance Table'!E1917="Yes",
   IF('Reported Performance Table'!F1917="Premium","Premium_LUNA_CCT","LUNA_CCT"),
   IF('Reported Performance Table'!B1917="Outdoor Luminaires",
    IF(OR('Reported Performance Table'!D1917="Fuel Pump Canopy Luminaires",'Reported Performance Table'!D1917="Sports Lighting"),
     IF('Reported Performance Table'!F1917="Premium","Premium_Sports_and_Fuel_Pump_CCT", "Sports_and_Fuel_Pump_CCT"),
     IF('Reported Performance Table'!F1917="Premium","Premium_Outdoor_CCT","Outdoor_CCT")),
    IF('Reported Performance Table'!F1917="Premium","Premium_CCT","Reported_CCT"))))</f>
        <v/>
      </c>
      <c r="K1917" t="str">
        <f>IF('Reported Performance Table'!D1917="","",IF(J1917="LUNA_CCT",VLOOKUP('Reported Performance Table'!D1917,'Master List'!$B$45:$E$143,4,FALSE),"Reported_BUG"))</f>
        <v/>
      </c>
      <c r="L1917" t="str">
        <f>IF('Reported Performance Table'!D1917="","",IF(AND('Reported Performance Table'!$E1917="Yes",OR('Reported Performance Table'!$D1917='Master List'!$B$45,'Reported Performance Table'!$D1917='Master List'!$B$46,'Reported Performance Table'!$D1917='Master List'!$B$47,'Reported Performance Table'!$D1917='Master List'!$B$49,'Reported Performance Table'!$D1917='Master List'!$B$51,'Reported Performance Table'!$D1917='Master List'!$B$115,'Reported Performance Table'!$D1917='Master List'!$B$118,'Reported Performance Table'!$D1917='Master List'!$B$142)),"LUNA_Dimming","Dimming_Capability_and_Range"))</f>
        <v/>
      </c>
    </row>
    <row r="1918" spans="1:12" x14ac:dyDescent="0.25">
      <c r="A1918" s="54">
        <v>1925</v>
      </c>
      <c r="B1918" s="55"/>
      <c r="D1918" s="21" t="e">
        <f>VLOOKUP('Reported Performance Table'!C1918,'Master List'!$B$22:$C$41,2,FALSE)</f>
        <v>#N/A</v>
      </c>
      <c r="E1918" t="e">
        <f>VLOOKUP('Reported Performance Table'!D1918,'Master List'!$B$45:$C$143,2,FALSE)</f>
        <v>#N/A</v>
      </c>
      <c r="F1918" t="e">
        <f>VLOOKUP('Reported Performance Table'!C1918,'Master List'!$B$22:$D$42,3,FALSE)</f>
        <v>#N/A</v>
      </c>
      <c r="G1918" s="100" t="e">
        <f>VLOOKUP('Reported Performance Table'!B1918,'Master List'!$B$11:$D$19,3,FALSE)</f>
        <v>#N/A</v>
      </c>
      <c r="H1918" t="e">
        <f t="shared" si="29"/>
        <v>#N/A</v>
      </c>
      <c r="I1918" t="e">
        <f>IF(VLOOKUP('Reported Performance Table'!D1918,'Master List'!$B$45:$D$143,3,FALSE)="","No",VLOOKUP('Reported Performance Table'!D1918,'Master List'!$B$45:$D$143,3,FALSE))</f>
        <v>#N/A</v>
      </c>
      <c r="J1918" s="178" t="str">
        <f>IF('Reported Performance Table'!D1918="","",
  IF('Reported Performance Table'!E1918="Yes",
   IF('Reported Performance Table'!F1918="Premium","Premium_LUNA_CCT","LUNA_CCT"),
   IF('Reported Performance Table'!B1918="Outdoor Luminaires",
    IF(OR('Reported Performance Table'!D1918="Fuel Pump Canopy Luminaires",'Reported Performance Table'!D1918="Sports Lighting"),
     IF('Reported Performance Table'!F1918="Premium","Premium_Sports_and_Fuel_Pump_CCT", "Sports_and_Fuel_Pump_CCT"),
     IF('Reported Performance Table'!F1918="Premium","Premium_Outdoor_CCT","Outdoor_CCT")),
    IF('Reported Performance Table'!F1918="Premium","Premium_CCT","Reported_CCT"))))</f>
        <v/>
      </c>
      <c r="K1918" t="str">
        <f>IF('Reported Performance Table'!D1918="","",IF(J1918="LUNA_CCT",VLOOKUP('Reported Performance Table'!D1918,'Master List'!$B$45:$E$143,4,FALSE),"Reported_BUG"))</f>
        <v/>
      </c>
      <c r="L1918" t="str">
        <f>IF('Reported Performance Table'!D1918="","",IF(AND('Reported Performance Table'!$E1918="Yes",OR('Reported Performance Table'!$D1918='Master List'!$B$45,'Reported Performance Table'!$D1918='Master List'!$B$46,'Reported Performance Table'!$D1918='Master List'!$B$47,'Reported Performance Table'!$D1918='Master List'!$B$49,'Reported Performance Table'!$D1918='Master List'!$B$51,'Reported Performance Table'!$D1918='Master List'!$B$115,'Reported Performance Table'!$D1918='Master List'!$B$118,'Reported Performance Table'!$D1918='Master List'!$B$142)),"LUNA_Dimming","Dimming_Capability_and_Range"))</f>
        <v/>
      </c>
    </row>
    <row r="1919" spans="1:12" x14ac:dyDescent="0.25">
      <c r="A1919" s="54">
        <v>1926</v>
      </c>
      <c r="B1919" s="55"/>
      <c r="D1919" s="21" t="e">
        <f>VLOOKUP('Reported Performance Table'!C1919,'Master List'!$B$22:$C$41,2,FALSE)</f>
        <v>#N/A</v>
      </c>
      <c r="E1919" t="e">
        <f>VLOOKUP('Reported Performance Table'!D1919,'Master List'!$B$45:$C$143,2,FALSE)</f>
        <v>#N/A</v>
      </c>
      <c r="F1919" t="e">
        <f>VLOOKUP('Reported Performance Table'!C1919,'Master List'!$B$22:$D$42,3,FALSE)</f>
        <v>#N/A</v>
      </c>
      <c r="G1919" s="100" t="e">
        <f>VLOOKUP('Reported Performance Table'!B1919,'Master List'!$B$11:$D$19,3,FALSE)</f>
        <v>#N/A</v>
      </c>
      <c r="H1919" t="e">
        <f t="shared" si="29"/>
        <v>#N/A</v>
      </c>
      <c r="I1919" t="e">
        <f>IF(VLOOKUP('Reported Performance Table'!D1919,'Master List'!$B$45:$D$143,3,FALSE)="","No",VLOOKUP('Reported Performance Table'!D1919,'Master List'!$B$45:$D$143,3,FALSE))</f>
        <v>#N/A</v>
      </c>
      <c r="J1919" s="178" t="str">
        <f>IF('Reported Performance Table'!D1919="","",
  IF('Reported Performance Table'!E1919="Yes",
   IF('Reported Performance Table'!F1919="Premium","Premium_LUNA_CCT","LUNA_CCT"),
   IF('Reported Performance Table'!B1919="Outdoor Luminaires",
    IF(OR('Reported Performance Table'!D1919="Fuel Pump Canopy Luminaires",'Reported Performance Table'!D1919="Sports Lighting"),
     IF('Reported Performance Table'!F1919="Premium","Premium_Sports_and_Fuel_Pump_CCT", "Sports_and_Fuel_Pump_CCT"),
     IF('Reported Performance Table'!F1919="Premium","Premium_Outdoor_CCT","Outdoor_CCT")),
    IF('Reported Performance Table'!F1919="Premium","Premium_CCT","Reported_CCT"))))</f>
        <v/>
      </c>
      <c r="K1919" t="str">
        <f>IF('Reported Performance Table'!D1919="","",IF(J1919="LUNA_CCT",VLOOKUP('Reported Performance Table'!D1919,'Master List'!$B$45:$E$143,4,FALSE),"Reported_BUG"))</f>
        <v/>
      </c>
      <c r="L1919" t="str">
        <f>IF('Reported Performance Table'!D1919="","",IF(AND('Reported Performance Table'!$E1919="Yes",OR('Reported Performance Table'!$D1919='Master List'!$B$45,'Reported Performance Table'!$D1919='Master List'!$B$46,'Reported Performance Table'!$D1919='Master List'!$B$47,'Reported Performance Table'!$D1919='Master List'!$B$49,'Reported Performance Table'!$D1919='Master List'!$B$51,'Reported Performance Table'!$D1919='Master List'!$B$115,'Reported Performance Table'!$D1919='Master List'!$B$118,'Reported Performance Table'!$D1919='Master List'!$B$142)),"LUNA_Dimming","Dimming_Capability_and_Range"))</f>
        <v/>
      </c>
    </row>
    <row r="1920" spans="1:12" x14ac:dyDescent="0.25">
      <c r="A1920" s="54">
        <v>1927</v>
      </c>
      <c r="B1920" s="55"/>
      <c r="D1920" s="21" t="e">
        <f>VLOOKUP('Reported Performance Table'!C1920,'Master List'!$B$22:$C$41,2,FALSE)</f>
        <v>#N/A</v>
      </c>
      <c r="E1920" t="e">
        <f>VLOOKUP('Reported Performance Table'!D1920,'Master List'!$B$45:$C$143,2,FALSE)</f>
        <v>#N/A</v>
      </c>
      <c r="F1920" t="e">
        <f>VLOOKUP('Reported Performance Table'!C1920,'Master List'!$B$22:$D$42,3,FALSE)</f>
        <v>#N/A</v>
      </c>
      <c r="G1920" s="100" t="e">
        <f>VLOOKUP('Reported Performance Table'!B1920,'Master List'!$B$11:$D$19,3,FALSE)</f>
        <v>#N/A</v>
      </c>
      <c r="H1920" t="e">
        <f t="shared" si="29"/>
        <v>#N/A</v>
      </c>
      <c r="I1920" t="e">
        <f>IF(VLOOKUP('Reported Performance Table'!D1920,'Master List'!$B$45:$D$143,3,FALSE)="","No",VLOOKUP('Reported Performance Table'!D1920,'Master List'!$B$45:$D$143,3,FALSE))</f>
        <v>#N/A</v>
      </c>
      <c r="J1920" s="178" t="str">
        <f>IF('Reported Performance Table'!D1920="","",
  IF('Reported Performance Table'!E1920="Yes",
   IF('Reported Performance Table'!F1920="Premium","Premium_LUNA_CCT","LUNA_CCT"),
   IF('Reported Performance Table'!B1920="Outdoor Luminaires",
    IF(OR('Reported Performance Table'!D1920="Fuel Pump Canopy Luminaires",'Reported Performance Table'!D1920="Sports Lighting"),
     IF('Reported Performance Table'!F1920="Premium","Premium_Sports_and_Fuel_Pump_CCT", "Sports_and_Fuel_Pump_CCT"),
     IF('Reported Performance Table'!F1920="Premium","Premium_Outdoor_CCT","Outdoor_CCT")),
    IF('Reported Performance Table'!F1920="Premium","Premium_CCT","Reported_CCT"))))</f>
        <v/>
      </c>
      <c r="K1920" t="str">
        <f>IF('Reported Performance Table'!D1920="","",IF(J1920="LUNA_CCT",VLOOKUP('Reported Performance Table'!D1920,'Master List'!$B$45:$E$143,4,FALSE),"Reported_BUG"))</f>
        <v/>
      </c>
      <c r="L1920" t="str">
        <f>IF('Reported Performance Table'!D1920="","",IF(AND('Reported Performance Table'!$E1920="Yes",OR('Reported Performance Table'!$D1920='Master List'!$B$45,'Reported Performance Table'!$D1920='Master List'!$B$46,'Reported Performance Table'!$D1920='Master List'!$B$47,'Reported Performance Table'!$D1920='Master List'!$B$49,'Reported Performance Table'!$D1920='Master List'!$B$51,'Reported Performance Table'!$D1920='Master List'!$B$115,'Reported Performance Table'!$D1920='Master List'!$B$118,'Reported Performance Table'!$D1920='Master List'!$B$142)),"LUNA_Dimming","Dimming_Capability_and_Range"))</f>
        <v/>
      </c>
    </row>
    <row r="1921" spans="1:12" x14ac:dyDescent="0.25">
      <c r="A1921" s="54">
        <v>1928</v>
      </c>
      <c r="B1921" s="55"/>
      <c r="D1921" s="21" t="e">
        <f>VLOOKUP('Reported Performance Table'!C1921,'Master List'!$B$22:$C$41,2,FALSE)</f>
        <v>#N/A</v>
      </c>
      <c r="E1921" t="e">
        <f>VLOOKUP('Reported Performance Table'!D1921,'Master List'!$B$45:$C$143,2,FALSE)</f>
        <v>#N/A</v>
      </c>
      <c r="F1921" t="e">
        <f>VLOOKUP('Reported Performance Table'!C1921,'Master List'!$B$22:$D$42,3,FALSE)</f>
        <v>#N/A</v>
      </c>
      <c r="G1921" s="100" t="e">
        <f>VLOOKUP('Reported Performance Table'!B1921,'Master List'!$B$11:$D$19,3,FALSE)</f>
        <v>#N/A</v>
      </c>
      <c r="H1921" t="e">
        <f t="shared" si="29"/>
        <v>#N/A</v>
      </c>
      <c r="I1921" t="e">
        <f>IF(VLOOKUP('Reported Performance Table'!D1921,'Master List'!$B$45:$D$143,3,FALSE)="","No",VLOOKUP('Reported Performance Table'!D1921,'Master List'!$B$45:$D$143,3,FALSE))</f>
        <v>#N/A</v>
      </c>
      <c r="J1921" s="178" t="str">
        <f>IF('Reported Performance Table'!D1921="","",
  IF('Reported Performance Table'!E1921="Yes",
   IF('Reported Performance Table'!F1921="Premium","Premium_LUNA_CCT","LUNA_CCT"),
   IF('Reported Performance Table'!B1921="Outdoor Luminaires",
    IF(OR('Reported Performance Table'!D1921="Fuel Pump Canopy Luminaires",'Reported Performance Table'!D1921="Sports Lighting"),
     IF('Reported Performance Table'!F1921="Premium","Premium_Sports_and_Fuel_Pump_CCT", "Sports_and_Fuel_Pump_CCT"),
     IF('Reported Performance Table'!F1921="Premium","Premium_Outdoor_CCT","Outdoor_CCT")),
    IF('Reported Performance Table'!F1921="Premium","Premium_CCT","Reported_CCT"))))</f>
        <v/>
      </c>
      <c r="K1921" t="str">
        <f>IF('Reported Performance Table'!D1921="","",IF(J1921="LUNA_CCT",VLOOKUP('Reported Performance Table'!D1921,'Master List'!$B$45:$E$143,4,FALSE),"Reported_BUG"))</f>
        <v/>
      </c>
      <c r="L1921" t="str">
        <f>IF('Reported Performance Table'!D1921="","",IF(AND('Reported Performance Table'!$E1921="Yes",OR('Reported Performance Table'!$D1921='Master List'!$B$45,'Reported Performance Table'!$D1921='Master List'!$B$46,'Reported Performance Table'!$D1921='Master List'!$B$47,'Reported Performance Table'!$D1921='Master List'!$B$49,'Reported Performance Table'!$D1921='Master List'!$B$51,'Reported Performance Table'!$D1921='Master List'!$B$115,'Reported Performance Table'!$D1921='Master List'!$B$118,'Reported Performance Table'!$D1921='Master List'!$B$142)),"LUNA_Dimming","Dimming_Capability_and_Range"))</f>
        <v/>
      </c>
    </row>
    <row r="1922" spans="1:12" x14ac:dyDescent="0.25">
      <c r="A1922" s="54">
        <v>1929</v>
      </c>
      <c r="B1922" s="55"/>
      <c r="D1922" s="21" t="e">
        <f>VLOOKUP('Reported Performance Table'!C1922,'Master List'!$B$22:$C$41,2,FALSE)</f>
        <v>#N/A</v>
      </c>
      <c r="E1922" t="e">
        <f>VLOOKUP('Reported Performance Table'!D1922,'Master List'!$B$45:$C$143,2,FALSE)</f>
        <v>#N/A</v>
      </c>
      <c r="F1922" t="e">
        <f>VLOOKUP('Reported Performance Table'!C1922,'Master List'!$B$22:$D$42,3,FALSE)</f>
        <v>#N/A</v>
      </c>
      <c r="G1922" s="100" t="e">
        <f>VLOOKUP('Reported Performance Table'!B1922,'Master List'!$B$11:$D$19,3,FALSE)</f>
        <v>#N/A</v>
      </c>
      <c r="H1922" t="e">
        <f t="shared" si="29"/>
        <v>#N/A</v>
      </c>
      <c r="I1922" t="e">
        <f>IF(VLOOKUP('Reported Performance Table'!D1922,'Master List'!$B$45:$D$143,3,FALSE)="","No",VLOOKUP('Reported Performance Table'!D1922,'Master List'!$B$45:$D$143,3,FALSE))</f>
        <v>#N/A</v>
      </c>
      <c r="J1922" s="178" t="str">
        <f>IF('Reported Performance Table'!D1922="","",
  IF('Reported Performance Table'!E1922="Yes",
   IF('Reported Performance Table'!F1922="Premium","Premium_LUNA_CCT","LUNA_CCT"),
   IF('Reported Performance Table'!B1922="Outdoor Luminaires",
    IF(OR('Reported Performance Table'!D1922="Fuel Pump Canopy Luminaires",'Reported Performance Table'!D1922="Sports Lighting"),
     IF('Reported Performance Table'!F1922="Premium","Premium_Sports_and_Fuel_Pump_CCT", "Sports_and_Fuel_Pump_CCT"),
     IF('Reported Performance Table'!F1922="Premium","Premium_Outdoor_CCT","Outdoor_CCT")),
    IF('Reported Performance Table'!F1922="Premium","Premium_CCT","Reported_CCT"))))</f>
        <v/>
      </c>
      <c r="K1922" t="str">
        <f>IF('Reported Performance Table'!D1922="","",IF(J1922="LUNA_CCT",VLOOKUP('Reported Performance Table'!D1922,'Master List'!$B$45:$E$143,4,FALSE),"Reported_BUG"))</f>
        <v/>
      </c>
      <c r="L1922" t="str">
        <f>IF('Reported Performance Table'!D1922="","",IF(AND('Reported Performance Table'!$E1922="Yes",OR('Reported Performance Table'!$D1922='Master List'!$B$45,'Reported Performance Table'!$D1922='Master List'!$B$46,'Reported Performance Table'!$D1922='Master List'!$B$47,'Reported Performance Table'!$D1922='Master List'!$B$49,'Reported Performance Table'!$D1922='Master List'!$B$51,'Reported Performance Table'!$D1922='Master List'!$B$115,'Reported Performance Table'!$D1922='Master List'!$B$118,'Reported Performance Table'!$D1922='Master List'!$B$142)),"LUNA_Dimming","Dimming_Capability_and_Range"))</f>
        <v/>
      </c>
    </row>
    <row r="1923" spans="1:12" x14ac:dyDescent="0.25">
      <c r="A1923" s="54">
        <v>1930</v>
      </c>
      <c r="B1923" s="55"/>
      <c r="D1923" s="21" t="e">
        <f>VLOOKUP('Reported Performance Table'!C1923,'Master List'!$B$22:$C$41,2,FALSE)</f>
        <v>#N/A</v>
      </c>
      <c r="E1923" t="e">
        <f>VLOOKUP('Reported Performance Table'!D1923,'Master List'!$B$45:$C$143,2,FALSE)</f>
        <v>#N/A</v>
      </c>
      <c r="F1923" t="e">
        <f>VLOOKUP('Reported Performance Table'!C1923,'Master List'!$B$22:$D$42,3,FALSE)</f>
        <v>#N/A</v>
      </c>
      <c r="G1923" s="100" t="e">
        <f>VLOOKUP('Reported Performance Table'!B1923,'Master List'!$B$11:$D$19,3,FALSE)</f>
        <v>#N/A</v>
      </c>
      <c r="H1923" t="e">
        <f t="shared" si="29"/>
        <v>#N/A</v>
      </c>
      <c r="I1923" t="e">
        <f>IF(VLOOKUP('Reported Performance Table'!D1923,'Master List'!$B$45:$D$143,3,FALSE)="","No",VLOOKUP('Reported Performance Table'!D1923,'Master List'!$B$45:$D$143,3,FALSE))</f>
        <v>#N/A</v>
      </c>
      <c r="J1923" s="178" t="str">
        <f>IF('Reported Performance Table'!D1923="","",
  IF('Reported Performance Table'!E1923="Yes",
   IF('Reported Performance Table'!F1923="Premium","Premium_LUNA_CCT","LUNA_CCT"),
   IF('Reported Performance Table'!B1923="Outdoor Luminaires",
    IF(OR('Reported Performance Table'!D1923="Fuel Pump Canopy Luminaires",'Reported Performance Table'!D1923="Sports Lighting"),
     IF('Reported Performance Table'!F1923="Premium","Premium_Sports_and_Fuel_Pump_CCT", "Sports_and_Fuel_Pump_CCT"),
     IF('Reported Performance Table'!F1923="Premium","Premium_Outdoor_CCT","Outdoor_CCT")),
    IF('Reported Performance Table'!F1923="Premium","Premium_CCT","Reported_CCT"))))</f>
        <v/>
      </c>
      <c r="K1923" t="str">
        <f>IF('Reported Performance Table'!D1923="","",IF(J1923="LUNA_CCT",VLOOKUP('Reported Performance Table'!D1923,'Master List'!$B$45:$E$143,4,FALSE),"Reported_BUG"))</f>
        <v/>
      </c>
      <c r="L1923" t="str">
        <f>IF('Reported Performance Table'!D1923="","",IF(AND('Reported Performance Table'!$E1923="Yes",OR('Reported Performance Table'!$D1923='Master List'!$B$45,'Reported Performance Table'!$D1923='Master List'!$B$46,'Reported Performance Table'!$D1923='Master List'!$B$47,'Reported Performance Table'!$D1923='Master List'!$B$49,'Reported Performance Table'!$D1923='Master List'!$B$51,'Reported Performance Table'!$D1923='Master List'!$B$115,'Reported Performance Table'!$D1923='Master List'!$B$118,'Reported Performance Table'!$D1923='Master List'!$B$142)),"LUNA_Dimming","Dimming_Capability_and_Range"))</f>
        <v/>
      </c>
    </row>
    <row r="1924" spans="1:12" x14ac:dyDescent="0.25">
      <c r="A1924" s="54">
        <v>1931</v>
      </c>
      <c r="B1924" s="55"/>
      <c r="D1924" s="21" t="e">
        <f>VLOOKUP('Reported Performance Table'!C1924,'Master List'!$B$22:$C$41,2,FALSE)</f>
        <v>#N/A</v>
      </c>
      <c r="E1924" t="e">
        <f>VLOOKUP('Reported Performance Table'!D1924,'Master List'!$B$45:$C$143,2,FALSE)</f>
        <v>#N/A</v>
      </c>
      <c r="F1924" t="e">
        <f>VLOOKUP('Reported Performance Table'!C1924,'Master List'!$B$22:$D$42,3,FALSE)</f>
        <v>#N/A</v>
      </c>
      <c r="G1924" s="100" t="e">
        <f>VLOOKUP('Reported Performance Table'!B1924,'Master List'!$B$11:$D$19,3,FALSE)</f>
        <v>#N/A</v>
      </c>
      <c r="H1924" t="e">
        <f t="shared" si="29"/>
        <v>#N/A</v>
      </c>
      <c r="I1924" t="e">
        <f>IF(VLOOKUP('Reported Performance Table'!D1924,'Master List'!$B$45:$D$143,3,FALSE)="","No",VLOOKUP('Reported Performance Table'!D1924,'Master List'!$B$45:$D$143,3,FALSE))</f>
        <v>#N/A</v>
      </c>
      <c r="J1924" s="178" t="str">
        <f>IF('Reported Performance Table'!D1924="","",
  IF('Reported Performance Table'!E1924="Yes",
   IF('Reported Performance Table'!F1924="Premium","Premium_LUNA_CCT","LUNA_CCT"),
   IF('Reported Performance Table'!B1924="Outdoor Luminaires",
    IF(OR('Reported Performance Table'!D1924="Fuel Pump Canopy Luminaires",'Reported Performance Table'!D1924="Sports Lighting"),
     IF('Reported Performance Table'!F1924="Premium","Premium_Sports_and_Fuel_Pump_CCT", "Sports_and_Fuel_Pump_CCT"),
     IF('Reported Performance Table'!F1924="Premium","Premium_Outdoor_CCT","Outdoor_CCT")),
    IF('Reported Performance Table'!F1924="Premium","Premium_CCT","Reported_CCT"))))</f>
        <v/>
      </c>
      <c r="K1924" t="str">
        <f>IF('Reported Performance Table'!D1924="","",IF(J1924="LUNA_CCT",VLOOKUP('Reported Performance Table'!D1924,'Master List'!$B$45:$E$143,4,FALSE),"Reported_BUG"))</f>
        <v/>
      </c>
      <c r="L1924" t="str">
        <f>IF('Reported Performance Table'!D1924="","",IF(AND('Reported Performance Table'!$E1924="Yes",OR('Reported Performance Table'!$D1924='Master List'!$B$45,'Reported Performance Table'!$D1924='Master List'!$B$46,'Reported Performance Table'!$D1924='Master List'!$B$47,'Reported Performance Table'!$D1924='Master List'!$B$49,'Reported Performance Table'!$D1924='Master List'!$B$51,'Reported Performance Table'!$D1924='Master List'!$B$115,'Reported Performance Table'!$D1924='Master List'!$B$118,'Reported Performance Table'!$D1924='Master List'!$B$142)),"LUNA_Dimming","Dimming_Capability_and_Range"))</f>
        <v/>
      </c>
    </row>
    <row r="1925" spans="1:12" x14ac:dyDescent="0.25">
      <c r="A1925" s="54">
        <v>1932</v>
      </c>
      <c r="B1925" s="55"/>
      <c r="D1925" s="21" t="e">
        <f>VLOOKUP('Reported Performance Table'!C1925,'Master List'!$B$22:$C$41,2,FALSE)</f>
        <v>#N/A</v>
      </c>
      <c r="E1925" t="e">
        <f>VLOOKUP('Reported Performance Table'!D1925,'Master List'!$B$45:$C$143,2,FALSE)</f>
        <v>#N/A</v>
      </c>
      <c r="F1925" t="e">
        <f>VLOOKUP('Reported Performance Table'!C1925,'Master List'!$B$22:$D$42,3,FALSE)</f>
        <v>#N/A</v>
      </c>
      <c r="G1925" s="100" t="e">
        <f>VLOOKUP('Reported Performance Table'!B1925,'Master List'!$B$11:$D$19,3,FALSE)</f>
        <v>#N/A</v>
      </c>
      <c r="H1925" t="e">
        <f t="shared" si="29"/>
        <v>#N/A</v>
      </c>
      <c r="I1925" t="e">
        <f>IF(VLOOKUP('Reported Performance Table'!D1925,'Master List'!$B$45:$D$143,3,FALSE)="","No",VLOOKUP('Reported Performance Table'!D1925,'Master List'!$B$45:$D$143,3,FALSE))</f>
        <v>#N/A</v>
      </c>
      <c r="J1925" s="178" t="str">
        <f>IF('Reported Performance Table'!D1925="","",
  IF('Reported Performance Table'!E1925="Yes",
   IF('Reported Performance Table'!F1925="Premium","Premium_LUNA_CCT","LUNA_CCT"),
   IF('Reported Performance Table'!B1925="Outdoor Luminaires",
    IF(OR('Reported Performance Table'!D1925="Fuel Pump Canopy Luminaires",'Reported Performance Table'!D1925="Sports Lighting"),
     IF('Reported Performance Table'!F1925="Premium","Premium_Sports_and_Fuel_Pump_CCT", "Sports_and_Fuel_Pump_CCT"),
     IF('Reported Performance Table'!F1925="Premium","Premium_Outdoor_CCT","Outdoor_CCT")),
    IF('Reported Performance Table'!F1925="Premium","Premium_CCT","Reported_CCT"))))</f>
        <v/>
      </c>
      <c r="K1925" t="str">
        <f>IF('Reported Performance Table'!D1925="","",IF(J1925="LUNA_CCT",VLOOKUP('Reported Performance Table'!D1925,'Master List'!$B$45:$E$143,4,FALSE),"Reported_BUG"))</f>
        <v/>
      </c>
      <c r="L1925" t="str">
        <f>IF('Reported Performance Table'!D1925="","",IF(AND('Reported Performance Table'!$E1925="Yes",OR('Reported Performance Table'!$D1925='Master List'!$B$45,'Reported Performance Table'!$D1925='Master List'!$B$46,'Reported Performance Table'!$D1925='Master List'!$B$47,'Reported Performance Table'!$D1925='Master List'!$B$49,'Reported Performance Table'!$D1925='Master List'!$B$51,'Reported Performance Table'!$D1925='Master List'!$B$115,'Reported Performance Table'!$D1925='Master List'!$B$118,'Reported Performance Table'!$D1925='Master List'!$B$142)),"LUNA_Dimming","Dimming_Capability_and_Range"))</f>
        <v/>
      </c>
    </row>
    <row r="1926" spans="1:12" x14ac:dyDescent="0.25">
      <c r="A1926" s="54">
        <v>1933</v>
      </c>
      <c r="B1926" s="55"/>
      <c r="D1926" s="21" t="e">
        <f>VLOOKUP('Reported Performance Table'!C1926,'Master List'!$B$22:$C$41,2,FALSE)</f>
        <v>#N/A</v>
      </c>
      <c r="E1926" t="e">
        <f>VLOOKUP('Reported Performance Table'!D1926,'Master List'!$B$45:$C$143,2,FALSE)</f>
        <v>#N/A</v>
      </c>
      <c r="F1926" t="e">
        <f>VLOOKUP('Reported Performance Table'!C1926,'Master List'!$B$22:$D$42,3,FALSE)</f>
        <v>#N/A</v>
      </c>
      <c r="G1926" s="100" t="e">
        <f>VLOOKUP('Reported Performance Table'!B1926,'Master List'!$B$11:$D$19,3,FALSE)</f>
        <v>#N/A</v>
      </c>
      <c r="H1926" t="e">
        <f t="shared" si="29"/>
        <v>#N/A</v>
      </c>
      <c r="I1926" t="e">
        <f>IF(VLOOKUP('Reported Performance Table'!D1926,'Master List'!$B$45:$D$143,3,FALSE)="","No",VLOOKUP('Reported Performance Table'!D1926,'Master List'!$B$45:$D$143,3,FALSE))</f>
        <v>#N/A</v>
      </c>
      <c r="J1926" s="178" t="str">
        <f>IF('Reported Performance Table'!D1926="","",
  IF('Reported Performance Table'!E1926="Yes",
   IF('Reported Performance Table'!F1926="Premium","Premium_LUNA_CCT","LUNA_CCT"),
   IF('Reported Performance Table'!B1926="Outdoor Luminaires",
    IF(OR('Reported Performance Table'!D1926="Fuel Pump Canopy Luminaires",'Reported Performance Table'!D1926="Sports Lighting"),
     IF('Reported Performance Table'!F1926="Premium","Premium_Sports_and_Fuel_Pump_CCT", "Sports_and_Fuel_Pump_CCT"),
     IF('Reported Performance Table'!F1926="Premium","Premium_Outdoor_CCT","Outdoor_CCT")),
    IF('Reported Performance Table'!F1926="Premium","Premium_CCT","Reported_CCT"))))</f>
        <v/>
      </c>
      <c r="K1926" t="str">
        <f>IF('Reported Performance Table'!D1926="","",IF(J1926="LUNA_CCT",VLOOKUP('Reported Performance Table'!D1926,'Master List'!$B$45:$E$143,4,FALSE),"Reported_BUG"))</f>
        <v/>
      </c>
      <c r="L1926" t="str">
        <f>IF('Reported Performance Table'!D1926="","",IF(AND('Reported Performance Table'!$E1926="Yes",OR('Reported Performance Table'!$D1926='Master List'!$B$45,'Reported Performance Table'!$D1926='Master List'!$B$46,'Reported Performance Table'!$D1926='Master List'!$B$47,'Reported Performance Table'!$D1926='Master List'!$B$49,'Reported Performance Table'!$D1926='Master List'!$B$51,'Reported Performance Table'!$D1926='Master List'!$B$115,'Reported Performance Table'!$D1926='Master List'!$B$118,'Reported Performance Table'!$D1926='Master List'!$B$142)),"LUNA_Dimming","Dimming_Capability_and_Range"))</f>
        <v/>
      </c>
    </row>
    <row r="1927" spans="1:12" x14ac:dyDescent="0.25">
      <c r="A1927" s="54">
        <v>1934</v>
      </c>
      <c r="B1927" s="55"/>
      <c r="D1927" s="21" t="e">
        <f>VLOOKUP('Reported Performance Table'!C1927,'Master List'!$B$22:$C$41,2,FALSE)</f>
        <v>#N/A</v>
      </c>
      <c r="E1927" t="e">
        <f>VLOOKUP('Reported Performance Table'!D1927,'Master List'!$B$45:$C$143,2,FALSE)</f>
        <v>#N/A</v>
      </c>
      <c r="F1927" t="e">
        <f>VLOOKUP('Reported Performance Table'!C1927,'Master List'!$B$22:$D$42,3,FALSE)</f>
        <v>#N/A</v>
      </c>
      <c r="G1927" s="100" t="e">
        <f>VLOOKUP('Reported Performance Table'!B1927,'Master List'!$B$11:$D$19,3,FALSE)</f>
        <v>#N/A</v>
      </c>
      <c r="H1927" t="e">
        <f t="shared" si="29"/>
        <v>#N/A</v>
      </c>
      <c r="I1927" t="e">
        <f>IF(VLOOKUP('Reported Performance Table'!D1927,'Master List'!$B$45:$D$143,3,FALSE)="","No",VLOOKUP('Reported Performance Table'!D1927,'Master List'!$B$45:$D$143,3,FALSE))</f>
        <v>#N/A</v>
      </c>
      <c r="J1927" s="178" t="str">
        <f>IF('Reported Performance Table'!D1927="","",
  IF('Reported Performance Table'!E1927="Yes",
   IF('Reported Performance Table'!F1927="Premium","Premium_LUNA_CCT","LUNA_CCT"),
   IF('Reported Performance Table'!B1927="Outdoor Luminaires",
    IF(OR('Reported Performance Table'!D1927="Fuel Pump Canopy Luminaires",'Reported Performance Table'!D1927="Sports Lighting"),
     IF('Reported Performance Table'!F1927="Premium","Premium_Sports_and_Fuel_Pump_CCT", "Sports_and_Fuel_Pump_CCT"),
     IF('Reported Performance Table'!F1927="Premium","Premium_Outdoor_CCT","Outdoor_CCT")),
    IF('Reported Performance Table'!F1927="Premium","Premium_CCT","Reported_CCT"))))</f>
        <v/>
      </c>
      <c r="K1927" t="str">
        <f>IF('Reported Performance Table'!D1927="","",IF(J1927="LUNA_CCT",VLOOKUP('Reported Performance Table'!D1927,'Master List'!$B$45:$E$143,4,FALSE),"Reported_BUG"))</f>
        <v/>
      </c>
      <c r="L1927" t="str">
        <f>IF('Reported Performance Table'!D1927="","",IF(AND('Reported Performance Table'!$E1927="Yes",OR('Reported Performance Table'!$D1927='Master List'!$B$45,'Reported Performance Table'!$D1927='Master List'!$B$46,'Reported Performance Table'!$D1927='Master List'!$B$47,'Reported Performance Table'!$D1927='Master List'!$B$49,'Reported Performance Table'!$D1927='Master List'!$B$51,'Reported Performance Table'!$D1927='Master List'!$B$115,'Reported Performance Table'!$D1927='Master List'!$B$118,'Reported Performance Table'!$D1927='Master List'!$B$142)),"LUNA_Dimming","Dimming_Capability_and_Range"))</f>
        <v/>
      </c>
    </row>
    <row r="1928" spans="1:12" x14ac:dyDescent="0.25">
      <c r="A1928" s="54">
        <v>1935</v>
      </c>
      <c r="B1928" s="55"/>
      <c r="D1928" s="21" t="e">
        <f>VLOOKUP('Reported Performance Table'!C1928,'Master List'!$B$22:$C$41,2,FALSE)</f>
        <v>#N/A</v>
      </c>
      <c r="E1928" t="e">
        <f>VLOOKUP('Reported Performance Table'!D1928,'Master List'!$B$45:$C$143,2,FALSE)</f>
        <v>#N/A</v>
      </c>
      <c r="F1928" t="e">
        <f>VLOOKUP('Reported Performance Table'!C1928,'Master List'!$B$22:$D$42,3,FALSE)</f>
        <v>#N/A</v>
      </c>
      <c r="G1928" s="100" t="e">
        <f>VLOOKUP('Reported Performance Table'!B1928,'Master List'!$B$11:$D$19,3,FALSE)</f>
        <v>#N/A</v>
      </c>
      <c r="H1928" t="e">
        <f t="shared" si="29"/>
        <v>#N/A</v>
      </c>
      <c r="I1928" t="e">
        <f>IF(VLOOKUP('Reported Performance Table'!D1928,'Master List'!$B$45:$D$143,3,FALSE)="","No",VLOOKUP('Reported Performance Table'!D1928,'Master List'!$B$45:$D$143,3,FALSE))</f>
        <v>#N/A</v>
      </c>
      <c r="J1928" s="178" t="str">
        <f>IF('Reported Performance Table'!D1928="","",
  IF('Reported Performance Table'!E1928="Yes",
   IF('Reported Performance Table'!F1928="Premium","Premium_LUNA_CCT","LUNA_CCT"),
   IF('Reported Performance Table'!B1928="Outdoor Luminaires",
    IF(OR('Reported Performance Table'!D1928="Fuel Pump Canopy Luminaires",'Reported Performance Table'!D1928="Sports Lighting"),
     IF('Reported Performance Table'!F1928="Premium","Premium_Sports_and_Fuel_Pump_CCT", "Sports_and_Fuel_Pump_CCT"),
     IF('Reported Performance Table'!F1928="Premium","Premium_Outdoor_CCT","Outdoor_CCT")),
    IF('Reported Performance Table'!F1928="Premium","Premium_CCT","Reported_CCT"))))</f>
        <v/>
      </c>
      <c r="K1928" t="str">
        <f>IF('Reported Performance Table'!D1928="","",IF(J1928="LUNA_CCT",VLOOKUP('Reported Performance Table'!D1928,'Master List'!$B$45:$E$143,4,FALSE),"Reported_BUG"))</f>
        <v/>
      </c>
      <c r="L1928" t="str">
        <f>IF('Reported Performance Table'!D1928="","",IF(AND('Reported Performance Table'!$E1928="Yes",OR('Reported Performance Table'!$D1928='Master List'!$B$45,'Reported Performance Table'!$D1928='Master List'!$B$46,'Reported Performance Table'!$D1928='Master List'!$B$47,'Reported Performance Table'!$D1928='Master List'!$B$49,'Reported Performance Table'!$D1928='Master List'!$B$51,'Reported Performance Table'!$D1928='Master List'!$B$115,'Reported Performance Table'!$D1928='Master List'!$B$118,'Reported Performance Table'!$D1928='Master List'!$B$142)),"LUNA_Dimming","Dimming_Capability_and_Range"))</f>
        <v/>
      </c>
    </row>
    <row r="1929" spans="1:12" x14ac:dyDescent="0.25">
      <c r="A1929" s="54">
        <v>1936</v>
      </c>
      <c r="B1929" s="55"/>
      <c r="D1929" s="21" t="e">
        <f>VLOOKUP('Reported Performance Table'!C1929,'Master List'!$B$22:$C$41,2,FALSE)</f>
        <v>#N/A</v>
      </c>
      <c r="E1929" t="e">
        <f>VLOOKUP('Reported Performance Table'!D1929,'Master List'!$B$45:$C$143,2,FALSE)</f>
        <v>#N/A</v>
      </c>
      <c r="F1929" t="e">
        <f>VLOOKUP('Reported Performance Table'!C1929,'Master List'!$B$22:$D$42,3,FALSE)</f>
        <v>#N/A</v>
      </c>
      <c r="G1929" s="100" t="e">
        <f>VLOOKUP('Reported Performance Table'!B1929,'Master List'!$B$11:$D$19,3,FALSE)</f>
        <v>#N/A</v>
      </c>
      <c r="H1929" t="e">
        <f t="shared" si="29"/>
        <v>#N/A</v>
      </c>
      <c r="I1929" t="e">
        <f>IF(VLOOKUP('Reported Performance Table'!D1929,'Master List'!$B$45:$D$143,3,FALSE)="","No",VLOOKUP('Reported Performance Table'!D1929,'Master List'!$B$45:$D$143,3,FALSE))</f>
        <v>#N/A</v>
      </c>
      <c r="J1929" s="178" t="str">
        <f>IF('Reported Performance Table'!D1929="","",
  IF('Reported Performance Table'!E1929="Yes",
   IF('Reported Performance Table'!F1929="Premium","Premium_LUNA_CCT","LUNA_CCT"),
   IF('Reported Performance Table'!B1929="Outdoor Luminaires",
    IF(OR('Reported Performance Table'!D1929="Fuel Pump Canopy Luminaires",'Reported Performance Table'!D1929="Sports Lighting"),
     IF('Reported Performance Table'!F1929="Premium","Premium_Sports_and_Fuel_Pump_CCT", "Sports_and_Fuel_Pump_CCT"),
     IF('Reported Performance Table'!F1929="Premium","Premium_Outdoor_CCT","Outdoor_CCT")),
    IF('Reported Performance Table'!F1929="Premium","Premium_CCT","Reported_CCT"))))</f>
        <v/>
      </c>
      <c r="K1929" t="str">
        <f>IF('Reported Performance Table'!D1929="","",IF(J1929="LUNA_CCT",VLOOKUP('Reported Performance Table'!D1929,'Master List'!$B$45:$E$143,4,FALSE),"Reported_BUG"))</f>
        <v/>
      </c>
      <c r="L1929" t="str">
        <f>IF('Reported Performance Table'!D1929="","",IF(AND('Reported Performance Table'!$E1929="Yes",OR('Reported Performance Table'!$D1929='Master List'!$B$45,'Reported Performance Table'!$D1929='Master List'!$B$46,'Reported Performance Table'!$D1929='Master List'!$B$47,'Reported Performance Table'!$D1929='Master List'!$B$49,'Reported Performance Table'!$D1929='Master List'!$B$51,'Reported Performance Table'!$D1929='Master List'!$B$115,'Reported Performance Table'!$D1929='Master List'!$B$118,'Reported Performance Table'!$D1929='Master List'!$B$142)),"LUNA_Dimming","Dimming_Capability_and_Range"))</f>
        <v/>
      </c>
    </row>
    <row r="1930" spans="1:12" x14ac:dyDescent="0.25">
      <c r="A1930" s="54">
        <v>1937</v>
      </c>
      <c r="B1930" s="55"/>
      <c r="D1930" s="21" t="e">
        <f>VLOOKUP('Reported Performance Table'!C1930,'Master List'!$B$22:$C$41,2,FALSE)</f>
        <v>#N/A</v>
      </c>
      <c r="E1930" t="e">
        <f>VLOOKUP('Reported Performance Table'!D1930,'Master List'!$B$45:$C$143,2,FALSE)</f>
        <v>#N/A</v>
      </c>
      <c r="F1930" t="e">
        <f>VLOOKUP('Reported Performance Table'!C1930,'Master List'!$B$22:$D$42,3,FALSE)</f>
        <v>#N/A</v>
      </c>
      <c r="G1930" s="100" t="e">
        <f>VLOOKUP('Reported Performance Table'!B1930,'Master List'!$B$11:$D$19,3,FALSE)</f>
        <v>#N/A</v>
      </c>
      <c r="H1930" t="e">
        <f t="shared" si="29"/>
        <v>#N/A</v>
      </c>
      <c r="I1930" t="e">
        <f>IF(VLOOKUP('Reported Performance Table'!D1930,'Master List'!$B$45:$D$143,3,FALSE)="","No",VLOOKUP('Reported Performance Table'!D1930,'Master List'!$B$45:$D$143,3,FALSE))</f>
        <v>#N/A</v>
      </c>
      <c r="J1930" s="178" t="str">
        <f>IF('Reported Performance Table'!D1930="","",
  IF('Reported Performance Table'!E1930="Yes",
   IF('Reported Performance Table'!F1930="Premium","Premium_LUNA_CCT","LUNA_CCT"),
   IF('Reported Performance Table'!B1930="Outdoor Luminaires",
    IF(OR('Reported Performance Table'!D1930="Fuel Pump Canopy Luminaires",'Reported Performance Table'!D1930="Sports Lighting"),
     IF('Reported Performance Table'!F1930="Premium","Premium_Sports_and_Fuel_Pump_CCT", "Sports_and_Fuel_Pump_CCT"),
     IF('Reported Performance Table'!F1930="Premium","Premium_Outdoor_CCT","Outdoor_CCT")),
    IF('Reported Performance Table'!F1930="Premium","Premium_CCT","Reported_CCT"))))</f>
        <v/>
      </c>
      <c r="K1930" t="str">
        <f>IF('Reported Performance Table'!D1930="","",IF(J1930="LUNA_CCT",VLOOKUP('Reported Performance Table'!D1930,'Master List'!$B$45:$E$143,4,FALSE),"Reported_BUG"))</f>
        <v/>
      </c>
      <c r="L1930" t="str">
        <f>IF('Reported Performance Table'!D1930="","",IF(AND('Reported Performance Table'!$E1930="Yes",OR('Reported Performance Table'!$D1930='Master List'!$B$45,'Reported Performance Table'!$D1930='Master List'!$B$46,'Reported Performance Table'!$D1930='Master List'!$B$47,'Reported Performance Table'!$D1930='Master List'!$B$49,'Reported Performance Table'!$D1930='Master List'!$B$51,'Reported Performance Table'!$D1930='Master List'!$B$115,'Reported Performance Table'!$D1930='Master List'!$B$118,'Reported Performance Table'!$D1930='Master List'!$B$142)),"LUNA_Dimming","Dimming_Capability_and_Range"))</f>
        <v/>
      </c>
    </row>
    <row r="1931" spans="1:12" x14ac:dyDescent="0.25">
      <c r="A1931" s="54">
        <v>1938</v>
      </c>
      <c r="B1931" s="55"/>
      <c r="D1931" s="21" t="e">
        <f>VLOOKUP('Reported Performance Table'!C1931,'Master List'!$B$22:$C$41,2,FALSE)</f>
        <v>#N/A</v>
      </c>
      <c r="E1931" t="e">
        <f>VLOOKUP('Reported Performance Table'!D1931,'Master List'!$B$45:$C$143,2,FALSE)</f>
        <v>#N/A</v>
      </c>
      <c r="F1931" t="e">
        <f>VLOOKUP('Reported Performance Table'!C1931,'Master List'!$B$22:$D$42,3,FALSE)</f>
        <v>#N/A</v>
      </c>
      <c r="G1931" s="100" t="e">
        <f>VLOOKUP('Reported Performance Table'!B1931,'Master List'!$B$11:$D$19,3,FALSE)</f>
        <v>#N/A</v>
      </c>
      <c r="H1931" t="e">
        <f t="shared" ref="H1931:H1994" si="30">CONCATENATE(F1931,G1931)</f>
        <v>#N/A</v>
      </c>
      <c r="I1931" t="e">
        <f>IF(VLOOKUP('Reported Performance Table'!D1931,'Master List'!$B$45:$D$143,3,FALSE)="","No",VLOOKUP('Reported Performance Table'!D1931,'Master List'!$B$45:$D$143,3,FALSE))</f>
        <v>#N/A</v>
      </c>
      <c r="J1931" s="178" t="str">
        <f>IF('Reported Performance Table'!D1931="","",
  IF('Reported Performance Table'!E1931="Yes",
   IF('Reported Performance Table'!F1931="Premium","Premium_LUNA_CCT","LUNA_CCT"),
   IF('Reported Performance Table'!B1931="Outdoor Luminaires",
    IF(OR('Reported Performance Table'!D1931="Fuel Pump Canopy Luminaires",'Reported Performance Table'!D1931="Sports Lighting"),
     IF('Reported Performance Table'!F1931="Premium","Premium_Sports_and_Fuel_Pump_CCT", "Sports_and_Fuel_Pump_CCT"),
     IF('Reported Performance Table'!F1931="Premium","Premium_Outdoor_CCT","Outdoor_CCT")),
    IF('Reported Performance Table'!F1931="Premium","Premium_CCT","Reported_CCT"))))</f>
        <v/>
      </c>
      <c r="K1931" t="str">
        <f>IF('Reported Performance Table'!D1931="","",IF(J1931="LUNA_CCT",VLOOKUP('Reported Performance Table'!D1931,'Master List'!$B$45:$E$143,4,FALSE),"Reported_BUG"))</f>
        <v/>
      </c>
      <c r="L1931" t="str">
        <f>IF('Reported Performance Table'!D1931="","",IF(AND('Reported Performance Table'!$E1931="Yes",OR('Reported Performance Table'!$D1931='Master List'!$B$45,'Reported Performance Table'!$D1931='Master List'!$B$46,'Reported Performance Table'!$D1931='Master List'!$B$47,'Reported Performance Table'!$D1931='Master List'!$B$49,'Reported Performance Table'!$D1931='Master List'!$B$51,'Reported Performance Table'!$D1931='Master List'!$B$115,'Reported Performance Table'!$D1931='Master List'!$B$118,'Reported Performance Table'!$D1931='Master List'!$B$142)),"LUNA_Dimming","Dimming_Capability_and_Range"))</f>
        <v/>
      </c>
    </row>
    <row r="1932" spans="1:12" x14ac:dyDescent="0.25">
      <c r="A1932" s="54">
        <v>1939</v>
      </c>
      <c r="B1932" s="55"/>
      <c r="D1932" s="21" t="e">
        <f>VLOOKUP('Reported Performance Table'!C1932,'Master List'!$B$22:$C$41,2,FALSE)</f>
        <v>#N/A</v>
      </c>
      <c r="E1932" t="e">
        <f>VLOOKUP('Reported Performance Table'!D1932,'Master List'!$B$45:$C$143,2,FALSE)</f>
        <v>#N/A</v>
      </c>
      <c r="F1932" t="e">
        <f>VLOOKUP('Reported Performance Table'!C1932,'Master List'!$B$22:$D$42,3,FALSE)</f>
        <v>#N/A</v>
      </c>
      <c r="G1932" s="100" t="e">
        <f>VLOOKUP('Reported Performance Table'!B1932,'Master List'!$B$11:$D$19,3,FALSE)</f>
        <v>#N/A</v>
      </c>
      <c r="H1932" t="e">
        <f t="shared" si="30"/>
        <v>#N/A</v>
      </c>
      <c r="I1932" t="e">
        <f>IF(VLOOKUP('Reported Performance Table'!D1932,'Master List'!$B$45:$D$143,3,FALSE)="","No",VLOOKUP('Reported Performance Table'!D1932,'Master List'!$B$45:$D$143,3,FALSE))</f>
        <v>#N/A</v>
      </c>
      <c r="J1932" s="178" t="str">
        <f>IF('Reported Performance Table'!D1932="","",
  IF('Reported Performance Table'!E1932="Yes",
   IF('Reported Performance Table'!F1932="Premium","Premium_LUNA_CCT","LUNA_CCT"),
   IF('Reported Performance Table'!B1932="Outdoor Luminaires",
    IF(OR('Reported Performance Table'!D1932="Fuel Pump Canopy Luminaires",'Reported Performance Table'!D1932="Sports Lighting"),
     IF('Reported Performance Table'!F1932="Premium","Premium_Sports_and_Fuel_Pump_CCT", "Sports_and_Fuel_Pump_CCT"),
     IF('Reported Performance Table'!F1932="Premium","Premium_Outdoor_CCT","Outdoor_CCT")),
    IF('Reported Performance Table'!F1932="Premium","Premium_CCT","Reported_CCT"))))</f>
        <v/>
      </c>
      <c r="K1932" t="str">
        <f>IF('Reported Performance Table'!D1932="","",IF(J1932="LUNA_CCT",VLOOKUP('Reported Performance Table'!D1932,'Master List'!$B$45:$E$143,4,FALSE),"Reported_BUG"))</f>
        <v/>
      </c>
      <c r="L1932" t="str">
        <f>IF('Reported Performance Table'!D1932="","",IF(AND('Reported Performance Table'!$E1932="Yes",OR('Reported Performance Table'!$D1932='Master List'!$B$45,'Reported Performance Table'!$D1932='Master List'!$B$46,'Reported Performance Table'!$D1932='Master List'!$B$47,'Reported Performance Table'!$D1932='Master List'!$B$49,'Reported Performance Table'!$D1932='Master List'!$B$51,'Reported Performance Table'!$D1932='Master List'!$B$115,'Reported Performance Table'!$D1932='Master List'!$B$118,'Reported Performance Table'!$D1932='Master List'!$B$142)),"LUNA_Dimming","Dimming_Capability_and_Range"))</f>
        <v/>
      </c>
    </row>
    <row r="1933" spans="1:12" x14ac:dyDescent="0.25">
      <c r="A1933" s="54">
        <v>1940</v>
      </c>
      <c r="B1933" s="55"/>
      <c r="D1933" s="21" t="e">
        <f>VLOOKUP('Reported Performance Table'!C1933,'Master List'!$B$22:$C$41,2,FALSE)</f>
        <v>#N/A</v>
      </c>
      <c r="E1933" t="e">
        <f>VLOOKUP('Reported Performance Table'!D1933,'Master List'!$B$45:$C$143,2,FALSE)</f>
        <v>#N/A</v>
      </c>
      <c r="F1933" t="e">
        <f>VLOOKUP('Reported Performance Table'!C1933,'Master List'!$B$22:$D$42,3,FALSE)</f>
        <v>#N/A</v>
      </c>
      <c r="G1933" s="100" t="e">
        <f>VLOOKUP('Reported Performance Table'!B1933,'Master List'!$B$11:$D$19,3,FALSE)</f>
        <v>#N/A</v>
      </c>
      <c r="H1933" t="e">
        <f t="shared" si="30"/>
        <v>#N/A</v>
      </c>
      <c r="I1933" t="e">
        <f>IF(VLOOKUP('Reported Performance Table'!D1933,'Master List'!$B$45:$D$143,3,FALSE)="","No",VLOOKUP('Reported Performance Table'!D1933,'Master List'!$B$45:$D$143,3,FALSE))</f>
        <v>#N/A</v>
      </c>
      <c r="J1933" s="178" t="str">
        <f>IF('Reported Performance Table'!D1933="","",
  IF('Reported Performance Table'!E1933="Yes",
   IF('Reported Performance Table'!F1933="Premium","Premium_LUNA_CCT","LUNA_CCT"),
   IF('Reported Performance Table'!B1933="Outdoor Luminaires",
    IF(OR('Reported Performance Table'!D1933="Fuel Pump Canopy Luminaires",'Reported Performance Table'!D1933="Sports Lighting"),
     IF('Reported Performance Table'!F1933="Premium","Premium_Sports_and_Fuel_Pump_CCT", "Sports_and_Fuel_Pump_CCT"),
     IF('Reported Performance Table'!F1933="Premium","Premium_Outdoor_CCT","Outdoor_CCT")),
    IF('Reported Performance Table'!F1933="Premium","Premium_CCT","Reported_CCT"))))</f>
        <v/>
      </c>
      <c r="K1933" t="str">
        <f>IF('Reported Performance Table'!D1933="","",IF(J1933="LUNA_CCT",VLOOKUP('Reported Performance Table'!D1933,'Master List'!$B$45:$E$143,4,FALSE),"Reported_BUG"))</f>
        <v/>
      </c>
      <c r="L1933" t="str">
        <f>IF('Reported Performance Table'!D1933="","",IF(AND('Reported Performance Table'!$E1933="Yes",OR('Reported Performance Table'!$D1933='Master List'!$B$45,'Reported Performance Table'!$D1933='Master List'!$B$46,'Reported Performance Table'!$D1933='Master List'!$B$47,'Reported Performance Table'!$D1933='Master List'!$B$49,'Reported Performance Table'!$D1933='Master List'!$B$51,'Reported Performance Table'!$D1933='Master List'!$B$115,'Reported Performance Table'!$D1933='Master List'!$B$118,'Reported Performance Table'!$D1933='Master List'!$B$142)),"LUNA_Dimming","Dimming_Capability_and_Range"))</f>
        <v/>
      </c>
    </row>
    <row r="1934" spans="1:12" x14ac:dyDescent="0.25">
      <c r="A1934" s="54">
        <v>1941</v>
      </c>
      <c r="B1934" s="55"/>
      <c r="D1934" s="21" t="e">
        <f>VLOOKUP('Reported Performance Table'!C1934,'Master List'!$B$22:$C$41,2,FALSE)</f>
        <v>#N/A</v>
      </c>
      <c r="E1934" t="e">
        <f>VLOOKUP('Reported Performance Table'!D1934,'Master List'!$B$45:$C$143,2,FALSE)</f>
        <v>#N/A</v>
      </c>
      <c r="F1934" t="e">
        <f>VLOOKUP('Reported Performance Table'!C1934,'Master List'!$B$22:$D$42,3,FALSE)</f>
        <v>#N/A</v>
      </c>
      <c r="G1934" s="100" t="e">
        <f>VLOOKUP('Reported Performance Table'!B1934,'Master List'!$B$11:$D$19,3,FALSE)</f>
        <v>#N/A</v>
      </c>
      <c r="H1934" t="e">
        <f t="shared" si="30"/>
        <v>#N/A</v>
      </c>
      <c r="I1934" t="e">
        <f>IF(VLOOKUP('Reported Performance Table'!D1934,'Master List'!$B$45:$D$143,3,FALSE)="","No",VLOOKUP('Reported Performance Table'!D1934,'Master List'!$B$45:$D$143,3,FALSE))</f>
        <v>#N/A</v>
      </c>
      <c r="J1934" s="178" t="str">
        <f>IF('Reported Performance Table'!D1934="","",
  IF('Reported Performance Table'!E1934="Yes",
   IF('Reported Performance Table'!F1934="Premium","Premium_LUNA_CCT","LUNA_CCT"),
   IF('Reported Performance Table'!B1934="Outdoor Luminaires",
    IF(OR('Reported Performance Table'!D1934="Fuel Pump Canopy Luminaires",'Reported Performance Table'!D1934="Sports Lighting"),
     IF('Reported Performance Table'!F1934="Premium","Premium_Sports_and_Fuel_Pump_CCT", "Sports_and_Fuel_Pump_CCT"),
     IF('Reported Performance Table'!F1934="Premium","Premium_Outdoor_CCT","Outdoor_CCT")),
    IF('Reported Performance Table'!F1934="Premium","Premium_CCT","Reported_CCT"))))</f>
        <v/>
      </c>
      <c r="K1934" t="str">
        <f>IF('Reported Performance Table'!D1934="","",IF(J1934="LUNA_CCT",VLOOKUP('Reported Performance Table'!D1934,'Master List'!$B$45:$E$143,4,FALSE),"Reported_BUG"))</f>
        <v/>
      </c>
      <c r="L1934" t="str">
        <f>IF('Reported Performance Table'!D1934="","",IF(AND('Reported Performance Table'!$E1934="Yes",OR('Reported Performance Table'!$D1934='Master List'!$B$45,'Reported Performance Table'!$D1934='Master List'!$B$46,'Reported Performance Table'!$D1934='Master List'!$B$47,'Reported Performance Table'!$D1934='Master List'!$B$49,'Reported Performance Table'!$D1934='Master List'!$B$51,'Reported Performance Table'!$D1934='Master List'!$B$115,'Reported Performance Table'!$D1934='Master List'!$B$118,'Reported Performance Table'!$D1934='Master List'!$B$142)),"LUNA_Dimming","Dimming_Capability_and_Range"))</f>
        <v/>
      </c>
    </row>
    <row r="1935" spans="1:12" x14ac:dyDescent="0.25">
      <c r="A1935" s="54">
        <v>1942</v>
      </c>
      <c r="B1935" s="55"/>
      <c r="D1935" s="21" t="e">
        <f>VLOOKUP('Reported Performance Table'!C1935,'Master List'!$B$22:$C$41,2,FALSE)</f>
        <v>#N/A</v>
      </c>
      <c r="E1935" t="e">
        <f>VLOOKUP('Reported Performance Table'!D1935,'Master List'!$B$45:$C$143,2,FALSE)</f>
        <v>#N/A</v>
      </c>
      <c r="F1935" t="e">
        <f>VLOOKUP('Reported Performance Table'!C1935,'Master List'!$B$22:$D$42,3,FALSE)</f>
        <v>#N/A</v>
      </c>
      <c r="G1935" s="100" t="e">
        <f>VLOOKUP('Reported Performance Table'!B1935,'Master List'!$B$11:$D$19,3,FALSE)</f>
        <v>#N/A</v>
      </c>
      <c r="H1935" t="e">
        <f t="shared" si="30"/>
        <v>#N/A</v>
      </c>
      <c r="I1935" t="e">
        <f>IF(VLOOKUP('Reported Performance Table'!D1935,'Master List'!$B$45:$D$143,3,FALSE)="","No",VLOOKUP('Reported Performance Table'!D1935,'Master List'!$B$45:$D$143,3,FALSE))</f>
        <v>#N/A</v>
      </c>
      <c r="J1935" s="178" t="str">
        <f>IF('Reported Performance Table'!D1935="","",
  IF('Reported Performance Table'!E1935="Yes",
   IF('Reported Performance Table'!F1935="Premium","Premium_LUNA_CCT","LUNA_CCT"),
   IF('Reported Performance Table'!B1935="Outdoor Luminaires",
    IF(OR('Reported Performance Table'!D1935="Fuel Pump Canopy Luminaires",'Reported Performance Table'!D1935="Sports Lighting"),
     IF('Reported Performance Table'!F1935="Premium","Premium_Sports_and_Fuel_Pump_CCT", "Sports_and_Fuel_Pump_CCT"),
     IF('Reported Performance Table'!F1935="Premium","Premium_Outdoor_CCT","Outdoor_CCT")),
    IF('Reported Performance Table'!F1935="Premium","Premium_CCT","Reported_CCT"))))</f>
        <v/>
      </c>
      <c r="K1935" t="str">
        <f>IF('Reported Performance Table'!D1935="","",IF(J1935="LUNA_CCT",VLOOKUP('Reported Performance Table'!D1935,'Master List'!$B$45:$E$143,4,FALSE),"Reported_BUG"))</f>
        <v/>
      </c>
      <c r="L1935" t="str">
        <f>IF('Reported Performance Table'!D1935="","",IF(AND('Reported Performance Table'!$E1935="Yes",OR('Reported Performance Table'!$D1935='Master List'!$B$45,'Reported Performance Table'!$D1935='Master List'!$B$46,'Reported Performance Table'!$D1935='Master List'!$B$47,'Reported Performance Table'!$D1935='Master List'!$B$49,'Reported Performance Table'!$D1935='Master List'!$B$51,'Reported Performance Table'!$D1935='Master List'!$B$115,'Reported Performance Table'!$D1935='Master List'!$B$118,'Reported Performance Table'!$D1935='Master List'!$B$142)),"LUNA_Dimming","Dimming_Capability_and_Range"))</f>
        <v/>
      </c>
    </row>
    <row r="1936" spans="1:12" x14ac:dyDescent="0.25">
      <c r="A1936" s="54">
        <v>1943</v>
      </c>
      <c r="B1936" s="55"/>
      <c r="D1936" s="21" t="e">
        <f>VLOOKUP('Reported Performance Table'!C1936,'Master List'!$B$22:$C$41,2,FALSE)</f>
        <v>#N/A</v>
      </c>
      <c r="E1936" t="e">
        <f>VLOOKUP('Reported Performance Table'!D1936,'Master List'!$B$45:$C$143,2,FALSE)</f>
        <v>#N/A</v>
      </c>
      <c r="F1936" t="e">
        <f>VLOOKUP('Reported Performance Table'!C1936,'Master List'!$B$22:$D$42,3,FALSE)</f>
        <v>#N/A</v>
      </c>
      <c r="G1936" s="100" t="e">
        <f>VLOOKUP('Reported Performance Table'!B1936,'Master List'!$B$11:$D$19,3,FALSE)</f>
        <v>#N/A</v>
      </c>
      <c r="H1936" t="e">
        <f t="shared" si="30"/>
        <v>#N/A</v>
      </c>
      <c r="I1936" t="e">
        <f>IF(VLOOKUP('Reported Performance Table'!D1936,'Master List'!$B$45:$D$143,3,FALSE)="","No",VLOOKUP('Reported Performance Table'!D1936,'Master List'!$B$45:$D$143,3,FALSE))</f>
        <v>#N/A</v>
      </c>
      <c r="J1936" s="178" t="str">
        <f>IF('Reported Performance Table'!D1936="","",
  IF('Reported Performance Table'!E1936="Yes",
   IF('Reported Performance Table'!F1936="Premium","Premium_LUNA_CCT","LUNA_CCT"),
   IF('Reported Performance Table'!B1936="Outdoor Luminaires",
    IF(OR('Reported Performance Table'!D1936="Fuel Pump Canopy Luminaires",'Reported Performance Table'!D1936="Sports Lighting"),
     IF('Reported Performance Table'!F1936="Premium","Premium_Sports_and_Fuel_Pump_CCT", "Sports_and_Fuel_Pump_CCT"),
     IF('Reported Performance Table'!F1936="Premium","Premium_Outdoor_CCT","Outdoor_CCT")),
    IF('Reported Performance Table'!F1936="Premium","Premium_CCT","Reported_CCT"))))</f>
        <v/>
      </c>
      <c r="K1936" t="str">
        <f>IF('Reported Performance Table'!D1936="","",IF(J1936="LUNA_CCT",VLOOKUP('Reported Performance Table'!D1936,'Master List'!$B$45:$E$143,4,FALSE),"Reported_BUG"))</f>
        <v/>
      </c>
      <c r="L1936" t="str">
        <f>IF('Reported Performance Table'!D1936="","",IF(AND('Reported Performance Table'!$E1936="Yes",OR('Reported Performance Table'!$D1936='Master List'!$B$45,'Reported Performance Table'!$D1936='Master List'!$B$46,'Reported Performance Table'!$D1936='Master List'!$B$47,'Reported Performance Table'!$D1936='Master List'!$B$49,'Reported Performance Table'!$D1936='Master List'!$B$51,'Reported Performance Table'!$D1936='Master List'!$B$115,'Reported Performance Table'!$D1936='Master List'!$B$118,'Reported Performance Table'!$D1936='Master List'!$B$142)),"LUNA_Dimming","Dimming_Capability_and_Range"))</f>
        <v/>
      </c>
    </row>
    <row r="1937" spans="1:12" x14ac:dyDescent="0.25">
      <c r="A1937" s="54">
        <v>1944</v>
      </c>
      <c r="B1937" s="55"/>
      <c r="D1937" s="21" t="e">
        <f>VLOOKUP('Reported Performance Table'!C1937,'Master List'!$B$22:$C$41,2,FALSE)</f>
        <v>#N/A</v>
      </c>
      <c r="E1937" t="e">
        <f>VLOOKUP('Reported Performance Table'!D1937,'Master List'!$B$45:$C$143,2,FALSE)</f>
        <v>#N/A</v>
      </c>
      <c r="F1937" t="e">
        <f>VLOOKUP('Reported Performance Table'!C1937,'Master List'!$B$22:$D$42,3,FALSE)</f>
        <v>#N/A</v>
      </c>
      <c r="G1937" s="100" t="e">
        <f>VLOOKUP('Reported Performance Table'!B1937,'Master List'!$B$11:$D$19,3,FALSE)</f>
        <v>#N/A</v>
      </c>
      <c r="H1937" t="e">
        <f t="shared" si="30"/>
        <v>#N/A</v>
      </c>
      <c r="I1937" t="e">
        <f>IF(VLOOKUP('Reported Performance Table'!D1937,'Master List'!$B$45:$D$143,3,FALSE)="","No",VLOOKUP('Reported Performance Table'!D1937,'Master List'!$B$45:$D$143,3,FALSE))</f>
        <v>#N/A</v>
      </c>
      <c r="J1937" s="178" t="str">
        <f>IF('Reported Performance Table'!D1937="","",
  IF('Reported Performance Table'!E1937="Yes",
   IF('Reported Performance Table'!F1937="Premium","Premium_LUNA_CCT","LUNA_CCT"),
   IF('Reported Performance Table'!B1937="Outdoor Luminaires",
    IF(OR('Reported Performance Table'!D1937="Fuel Pump Canopy Luminaires",'Reported Performance Table'!D1937="Sports Lighting"),
     IF('Reported Performance Table'!F1937="Premium","Premium_Sports_and_Fuel_Pump_CCT", "Sports_and_Fuel_Pump_CCT"),
     IF('Reported Performance Table'!F1937="Premium","Premium_Outdoor_CCT","Outdoor_CCT")),
    IF('Reported Performance Table'!F1937="Premium","Premium_CCT","Reported_CCT"))))</f>
        <v/>
      </c>
      <c r="K1937" t="str">
        <f>IF('Reported Performance Table'!D1937="","",IF(J1937="LUNA_CCT",VLOOKUP('Reported Performance Table'!D1937,'Master List'!$B$45:$E$143,4,FALSE),"Reported_BUG"))</f>
        <v/>
      </c>
      <c r="L1937" t="str">
        <f>IF('Reported Performance Table'!D1937="","",IF(AND('Reported Performance Table'!$E1937="Yes",OR('Reported Performance Table'!$D1937='Master List'!$B$45,'Reported Performance Table'!$D1937='Master List'!$B$46,'Reported Performance Table'!$D1937='Master List'!$B$47,'Reported Performance Table'!$D1937='Master List'!$B$49,'Reported Performance Table'!$D1937='Master List'!$B$51,'Reported Performance Table'!$D1937='Master List'!$B$115,'Reported Performance Table'!$D1937='Master List'!$B$118,'Reported Performance Table'!$D1937='Master List'!$B$142)),"LUNA_Dimming","Dimming_Capability_and_Range"))</f>
        <v/>
      </c>
    </row>
    <row r="1938" spans="1:12" x14ac:dyDescent="0.25">
      <c r="A1938" s="54">
        <v>1945</v>
      </c>
      <c r="B1938" s="55"/>
      <c r="D1938" s="21" t="e">
        <f>VLOOKUP('Reported Performance Table'!C1938,'Master List'!$B$22:$C$41,2,FALSE)</f>
        <v>#N/A</v>
      </c>
      <c r="E1938" t="e">
        <f>VLOOKUP('Reported Performance Table'!D1938,'Master List'!$B$45:$C$143,2,FALSE)</f>
        <v>#N/A</v>
      </c>
      <c r="F1938" t="e">
        <f>VLOOKUP('Reported Performance Table'!C1938,'Master List'!$B$22:$D$42,3,FALSE)</f>
        <v>#N/A</v>
      </c>
      <c r="G1938" s="100" t="e">
        <f>VLOOKUP('Reported Performance Table'!B1938,'Master List'!$B$11:$D$19,3,FALSE)</f>
        <v>#N/A</v>
      </c>
      <c r="H1938" t="e">
        <f t="shared" si="30"/>
        <v>#N/A</v>
      </c>
      <c r="I1938" t="e">
        <f>IF(VLOOKUP('Reported Performance Table'!D1938,'Master List'!$B$45:$D$143,3,FALSE)="","No",VLOOKUP('Reported Performance Table'!D1938,'Master List'!$B$45:$D$143,3,FALSE))</f>
        <v>#N/A</v>
      </c>
      <c r="J1938" s="178" t="str">
        <f>IF('Reported Performance Table'!D1938="","",
  IF('Reported Performance Table'!E1938="Yes",
   IF('Reported Performance Table'!F1938="Premium","Premium_LUNA_CCT","LUNA_CCT"),
   IF('Reported Performance Table'!B1938="Outdoor Luminaires",
    IF(OR('Reported Performance Table'!D1938="Fuel Pump Canopy Luminaires",'Reported Performance Table'!D1938="Sports Lighting"),
     IF('Reported Performance Table'!F1938="Premium","Premium_Sports_and_Fuel_Pump_CCT", "Sports_and_Fuel_Pump_CCT"),
     IF('Reported Performance Table'!F1938="Premium","Premium_Outdoor_CCT","Outdoor_CCT")),
    IF('Reported Performance Table'!F1938="Premium","Premium_CCT","Reported_CCT"))))</f>
        <v/>
      </c>
      <c r="K1938" t="str">
        <f>IF('Reported Performance Table'!D1938="","",IF(J1938="LUNA_CCT",VLOOKUP('Reported Performance Table'!D1938,'Master List'!$B$45:$E$143,4,FALSE),"Reported_BUG"))</f>
        <v/>
      </c>
      <c r="L1938" t="str">
        <f>IF('Reported Performance Table'!D1938="","",IF(AND('Reported Performance Table'!$E1938="Yes",OR('Reported Performance Table'!$D1938='Master List'!$B$45,'Reported Performance Table'!$D1938='Master List'!$B$46,'Reported Performance Table'!$D1938='Master List'!$B$47,'Reported Performance Table'!$D1938='Master List'!$B$49,'Reported Performance Table'!$D1938='Master List'!$B$51,'Reported Performance Table'!$D1938='Master List'!$B$115,'Reported Performance Table'!$D1938='Master List'!$B$118,'Reported Performance Table'!$D1938='Master List'!$B$142)),"LUNA_Dimming","Dimming_Capability_and_Range"))</f>
        <v/>
      </c>
    </row>
    <row r="1939" spans="1:12" x14ac:dyDescent="0.25">
      <c r="A1939" s="54">
        <v>1946</v>
      </c>
      <c r="B1939" s="55"/>
      <c r="D1939" s="21" t="e">
        <f>VLOOKUP('Reported Performance Table'!C1939,'Master List'!$B$22:$C$41,2,FALSE)</f>
        <v>#N/A</v>
      </c>
      <c r="E1939" t="e">
        <f>VLOOKUP('Reported Performance Table'!D1939,'Master List'!$B$45:$C$143,2,FALSE)</f>
        <v>#N/A</v>
      </c>
      <c r="F1939" t="e">
        <f>VLOOKUP('Reported Performance Table'!C1939,'Master List'!$B$22:$D$42,3,FALSE)</f>
        <v>#N/A</v>
      </c>
      <c r="G1939" s="100" t="e">
        <f>VLOOKUP('Reported Performance Table'!B1939,'Master List'!$B$11:$D$19,3,FALSE)</f>
        <v>#N/A</v>
      </c>
      <c r="H1939" t="e">
        <f t="shared" si="30"/>
        <v>#N/A</v>
      </c>
      <c r="I1939" t="e">
        <f>IF(VLOOKUP('Reported Performance Table'!D1939,'Master List'!$B$45:$D$143,3,FALSE)="","No",VLOOKUP('Reported Performance Table'!D1939,'Master List'!$B$45:$D$143,3,FALSE))</f>
        <v>#N/A</v>
      </c>
      <c r="J1939" s="178" t="str">
        <f>IF('Reported Performance Table'!D1939="","",
  IF('Reported Performance Table'!E1939="Yes",
   IF('Reported Performance Table'!F1939="Premium","Premium_LUNA_CCT","LUNA_CCT"),
   IF('Reported Performance Table'!B1939="Outdoor Luminaires",
    IF(OR('Reported Performance Table'!D1939="Fuel Pump Canopy Luminaires",'Reported Performance Table'!D1939="Sports Lighting"),
     IF('Reported Performance Table'!F1939="Premium","Premium_Sports_and_Fuel_Pump_CCT", "Sports_and_Fuel_Pump_CCT"),
     IF('Reported Performance Table'!F1939="Premium","Premium_Outdoor_CCT","Outdoor_CCT")),
    IF('Reported Performance Table'!F1939="Premium","Premium_CCT","Reported_CCT"))))</f>
        <v/>
      </c>
      <c r="K1939" t="str">
        <f>IF('Reported Performance Table'!D1939="","",IF(J1939="LUNA_CCT",VLOOKUP('Reported Performance Table'!D1939,'Master List'!$B$45:$E$143,4,FALSE),"Reported_BUG"))</f>
        <v/>
      </c>
      <c r="L1939" t="str">
        <f>IF('Reported Performance Table'!D1939="","",IF(AND('Reported Performance Table'!$E1939="Yes",OR('Reported Performance Table'!$D1939='Master List'!$B$45,'Reported Performance Table'!$D1939='Master List'!$B$46,'Reported Performance Table'!$D1939='Master List'!$B$47,'Reported Performance Table'!$D1939='Master List'!$B$49,'Reported Performance Table'!$D1939='Master List'!$B$51,'Reported Performance Table'!$D1939='Master List'!$B$115,'Reported Performance Table'!$D1939='Master List'!$B$118,'Reported Performance Table'!$D1939='Master List'!$B$142)),"LUNA_Dimming","Dimming_Capability_and_Range"))</f>
        <v/>
      </c>
    </row>
    <row r="1940" spans="1:12" x14ac:dyDescent="0.25">
      <c r="A1940" s="54">
        <v>1947</v>
      </c>
      <c r="B1940" s="55"/>
      <c r="D1940" s="21" t="e">
        <f>VLOOKUP('Reported Performance Table'!C1940,'Master List'!$B$22:$C$41,2,FALSE)</f>
        <v>#N/A</v>
      </c>
      <c r="E1940" t="e">
        <f>VLOOKUP('Reported Performance Table'!D1940,'Master List'!$B$45:$C$143,2,FALSE)</f>
        <v>#N/A</v>
      </c>
      <c r="F1940" t="e">
        <f>VLOOKUP('Reported Performance Table'!C1940,'Master List'!$B$22:$D$42,3,FALSE)</f>
        <v>#N/A</v>
      </c>
      <c r="G1940" s="100" t="e">
        <f>VLOOKUP('Reported Performance Table'!B1940,'Master List'!$B$11:$D$19,3,FALSE)</f>
        <v>#N/A</v>
      </c>
      <c r="H1940" t="e">
        <f t="shared" si="30"/>
        <v>#N/A</v>
      </c>
      <c r="I1940" t="e">
        <f>IF(VLOOKUP('Reported Performance Table'!D1940,'Master List'!$B$45:$D$143,3,FALSE)="","No",VLOOKUP('Reported Performance Table'!D1940,'Master List'!$B$45:$D$143,3,FALSE))</f>
        <v>#N/A</v>
      </c>
      <c r="J1940" s="178" t="str">
        <f>IF('Reported Performance Table'!D1940="","",
  IF('Reported Performance Table'!E1940="Yes",
   IF('Reported Performance Table'!F1940="Premium","Premium_LUNA_CCT","LUNA_CCT"),
   IF('Reported Performance Table'!B1940="Outdoor Luminaires",
    IF(OR('Reported Performance Table'!D1940="Fuel Pump Canopy Luminaires",'Reported Performance Table'!D1940="Sports Lighting"),
     IF('Reported Performance Table'!F1940="Premium","Premium_Sports_and_Fuel_Pump_CCT", "Sports_and_Fuel_Pump_CCT"),
     IF('Reported Performance Table'!F1940="Premium","Premium_Outdoor_CCT","Outdoor_CCT")),
    IF('Reported Performance Table'!F1940="Premium","Premium_CCT","Reported_CCT"))))</f>
        <v/>
      </c>
      <c r="K1940" t="str">
        <f>IF('Reported Performance Table'!D1940="","",IF(J1940="LUNA_CCT",VLOOKUP('Reported Performance Table'!D1940,'Master List'!$B$45:$E$143,4,FALSE),"Reported_BUG"))</f>
        <v/>
      </c>
      <c r="L1940" t="str">
        <f>IF('Reported Performance Table'!D1940="","",IF(AND('Reported Performance Table'!$E1940="Yes",OR('Reported Performance Table'!$D1940='Master List'!$B$45,'Reported Performance Table'!$D1940='Master List'!$B$46,'Reported Performance Table'!$D1940='Master List'!$B$47,'Reported Performance Table'!$D1940='Master List'!$B$49,'Reported Performance Table'!$D1940='Master List'!$B$51,'Reported Performance Table'!$D1940='Master List'!$B$115,'Reported Performance Table'!$D1940='Master List'!$B$118,'Reported Performance Table'!$D1940='Master List'!$B$142)),"LUNA_Dimming","Dimming_Capability_and_Range"))</f>
        <v/>
      </c>
    </row>
    <row r="1941" spans="1:12" x14ac:dyDescent="0.25">
      <c r="A1941" s="54">
        <v>1948</v>
      </c>
      <c r="B1941" s="55"/>
      <c r="D1941" s="21" t="e">
        <f>VLOOKUP('Reported Performance Table'!C1941,'Master List'!$B$22:$C$41,2,FALSE)</f>
        <v>#N/A</v>
      </c>
      <c r="E1941" t="e">
        <f>VLOOKUP('Reported Performance Table'!D1941,'Master List'!$B$45:$C$143,2,FALSE)</f>
        <v>#N/A</v>
      </c>
      <c r="F1941" t="e">
        <f>VLOOKUP('Reported Performance Table'!C1941,'Master List'!$B$22:$D$42,3,FALSE)</f>
        <v>#N/A</v>
      </c>
      <c r="G1941" s="100" t="e">
        <f>VLOOKUP('Reported Performance Table'!B1941,'Master List'!$B$11:$D$19,3,FALSE)</f>
        <v>#N/A</v>
      </c>
      <c r="H1941" t="e">
        <f t="shared" si="30"/>
        <v>#N/A</v>
      </c>
      <c r="I1941" t="e">
        <f>IF(VLOOKUP('Reported Performance Table'!D1941,'Master List'!$B$45:$D$143,3,FALSE)="","No",VLOOKUP('Reported Performance Table'!D1941,'Master List'!$B$45:$D$143,3,FALSE))</f>
        <v>#N/A</v>
      </c>
      <c r="J1941" s="178" t="str">
        <f>IF('Reported Performance Table'!D1941="","",
  IF('Reported Performance Table'!E1941="Yes",
   IF('Reported Performance Table'!F1941="Premium","Premium_LUNA_CCT","LUNA_CCT"),
   IF('Reported Performance Table'!B1941="Outdoor Luminaires",
    IF(OR('Reported Performance Table'!D1941="Fuel Pump Canopy Luminaires",'Reported Performance Table'!D1941="Sports Lighting"),
     IF('Reported Performance Table'!F1941="Premium","Premium_Sports_and_Fuel_Pump_CCT", "Sports_and_Fuel_Pump_CCT"),
     IF('Reported Performance Table'!F1941="Premium","Premium_Outdoor_CCT","Outdoor_CCT")),
    IF('Reported Performance Table'!F1941="Premium","Premium_CCT","Reported_CCT"))))</f>
        <v/>
      </c>
      <c r="K1941" t="str">
        <f>IF('Reported Performance Table'!D1941="","",IF(J1941="LUNA_CCT",VLOOKUP('Reported Performance Table'!D1941,'Master List'!$B$45:$E$143,4,FALSE),"Reported_BUG"))</f>
        <v/>
      </c>
      <c r="L1941" t="str">
        <f>IF('Reported Performance Table'!D1941="","",IF(AND('Reported Performance Table'!$E1941="Yes",OR('Reported Performance Table'!$D1941='Master List'!$B$45,'Reported Performance Table'!$D1941='Master List'!$B$46,'Reported Performance Table'!$D1941='Master List'!$B$47,'Reported Performance Table'!$D1941='Master List'!$B$49,'Reported Performance Table'!$D1941='Master List'!$B$51,'Reported Performance Table'!$D1941='Master List'!$B$115,'Reported Performance Table'!$D1941='Master List'!$B$118,'Reported Performance Table'!$D1941='Master List'!$B$142)),"LUNA_Dimming","Dimming_Capability_and_Range"))</f>
        <v/>
      </c>
    </row>
    <row r="1942" spans="1:12" x14ac:dyDescent="0.25">
      <c r="A1942" s="54">
        <v>1949</v>
      </c>
      <c r="B1942" s="55"/>
      <c r="D1942" s="21" t="e">
        <f>VLOOKUP('Reported Performance Table'!C1942,'Master List'!$B$22:$C$41,2,FALSE)</f>
        <v>#N/A</v>
      </c>
      <c r="E1942" t="e">
        <f>VLOOKUP('Reported Performance Table'!D1942,'Master List'!$B$45:$C$143,2,FALSE)</f>
        <v>#N/A</v>
      </c>
      <c r="F1942" t="e">
        <f>VLOOKUP('Reported Performance Table'!C1942,'Master List'!$B$22:$D$42,3,FALSE)</f>
        <v>#N/A</v>
      </c>
      <c r="G1942" s="100" t="e">
        <f>VLOOKUP('Reported Performance Table'!B1942,'Master List'!$B$11:$D$19,3,FALSE)</f>
        <v>#N/A</v>
      </c>
      <c r="H1942" t="e">
        <f t="shared" si="30"/>
        <v>#N/A</v>
      </c>
      <c r="I1942" t="e">
        <f>IF(VLOOKUP('Reported Performance Table'!D1942,'Master List'!$B$45:$D$143,3,FALSE)="","No",VLOOKUP('Reported Performance Table'!D1942,'Master List'!$B$45:$D$143,3,FALSE))</f>
        <v>#N/A</v>
      </c>
      <c r="J1942" s="178" t="str">
        <f>IF('Reported Performance Table'!D1942="","",
  IF('Reported Performance Table'!E1942="Yes",
   IF('Reported Performance Table'!F1942="Premium","Premium_LUNA_CCT","LUNA_CCT"),
   IF('Reported Performance Table'!B1942="Outdoor Luminaires",
    IF(OR('Reported Performance Table'!D1942="Fuel Pump Canopy Luminaires",'Reported Performance Table'!D1942="Sports Lighting"),
     IF('Reported Performance Table'!F1942="Premium","Premium_Sports_and_Fuel_Pump_CCT", "Sports_and_Fuel_Pump_CCT"),
     IF('Reported Performance Table'!F1942="Premium","Premium_Outdoor_CCT","Outdoor_CCT")),
    IF('Reported Performance Table'!F1942="Premium","Premium_CCT","Reported_CCT"))))</f>
        <v/>
      </c>
      <c r="K1942" t="str">
        <f>IF('Reported Performance Table'!D1942="","",IF(J1942="LUNA_CCT",VLOOKUP('Reported Performance Table'!D1942,'Master List'!$B$45:$E$143,4,FALSE),"Reported_BUG"))</f>
        <v/>
      </c>
      <c r="L1942" t="str">
        <f>IF('Reported Performance Table'!D1942="","",IF(AND('Reported Performance Table'!$E1942="Yes",OR('Reported Performance Table'!$D1942='Master List'!$B$45,'Reported Performance Table'!$D1942='Master List'!$B$46,'Reported Performance Table'!$D1942='Master List'!$B$47,'Reported Performance Table'!$D1942='Master List'!$B$49,'Reported Performance Table'!$D1942='Master List'!$B$51,'Reported Performance Table'!$D1942='Master List'!$B$115,'Reported Performance Table'!$D1942='Master List'!$B$118,'Reported Performance Table'!$D1942='Master List'!$B$142)),"LUNA_Dimming","Dimming_Capability_and_Range"))</f>
        <v/>
      </c>
    </row>
    <row r="1943" spans="1:12" x14ac:dyDescent="0.25">
      <c r="A1943" s="54">
        <v>1950</v>
      </c>
      <c r="B1943" s="55"/>
      <c r="D1943" s="21" t="e">
        <f>VLOOKUP('Reported Performance Table'!C1943,'Master List'!$B$22:$C$41,2,FALSE)</f>
        <v>#N/A</v>
      </c>
      <c r="E1943" t="e">
        <f>VLOOKUP('Reported Performance Table'!D1943,'Master List'!$B$45:$C$143,2,FALSE)</f>
        <v>#N/A</v>
      </c>
      <c r="F1943" t="e">
        <f>VLOOKUP('Reported Performance Table'!C1943,'Master List'!$B$22:$D$42,3,FALSE)</f>
        <v>#N/A</v>
      </c>
      <c r="G1943" s="100" t="e">
        <f>VLOOKUP('Reported Performance Table'!B1943,'Master List'!$B$11:$D$19,3,FALSE)</f>
        <v>#N/A</v>
      </c>
      <c r="H1943" t="e">
        <f t="shared" si="30"/>
        <v>#N/A</v>
      </c>
      <c r="I1943" t="e">
        <f>IF(VLOOKUP('Reported Performance Table'!D1943,'Master List'!$B$45:$D$143,3,FALSE)="","No",VLOOKUP('Reported Performance Table'!D1943,'Master List'!$B$45:$D$143,3,FALSE))</f>
        <v>#N/A</v>
      </c>
      <c r="J1943" s="178" t="str">
        <f>IF('Reported Performance Table'!D1943="","",
  IF('Reported Performance Table'!E1943="Yes",
   IF('Reported Performance Table'!F1943="Premium","Premium_LUNA_CCT","LUNA_CCT"),
   IF('Reported Performance Table'!B1943="Outdoor Luminaires",
    IF(OR('Reported Performance Table'!D1943="Fuel Pump Canopy Luminaires",'Reported Performance Table'!D1943="Sports Lighting"),
     IF('Reported Performance Table'!F1943="Premium","Premium_Sports_and_Fuel_Pump_CCT", "Sports_and_Fuel_Pump_CCT"),
     IF('Reported Performance Table'!F1943="Premium","Premium_Outdoor_CCT","Outdoor_CCT")),
    IF('Reported Performance Table'!F1943="Premium","Premium_CCT","Reported_CCT"))))</f>
        <v/>
      </c>
      <c r="K1943" t="str">
        <f>IF('Reported Performance Table'!D1943="","",IF(J1943="LUNA_CCT",VLOOKUP('Reported Performance Table'!D1943,'Master List'!$B$45:$E$143,4,FALSE),"Reported_BUG"))</f>
        <v/>
      </c>
      <c r="L1943" t="str">
        <f>IF('Reported Performance Table'!D1943="","",IF(AND('Reported Performance Table'!$E1943="Yes",OR('Reported Performance Table'!$D1943='Master List'!$B$45,'Reported Performance Table'!$D1943='Master List'!$B$46,'Reported Performance Table'!$D1943='Master List'!$B$47,'Reported Performance Table'!$D1943='Master List'!$B$49,'Reported Performance Table'!$D1943='Master List'!$B$51,'Reported Performance Table'!$D1943='Master List'!$B$115,'Reported Performance Table'!$D1943='Master List'!$B$118,'Reported Performance Table'!$D1943='Master List'!$B$142)),"LUNA_Dimming","Dimming_Capability_and_Range"))</f>
        <v/>
      </c>
    </row>
    <row r="1944" spans="1:12" x14ac:dyDescent="0.25">
      <c r="A1944" s="54">
        <v>1951</v>
      </c>
      <c r="B1944" s="55"/>
      <c r="D1944" s="21" t="e">
        <f>VLOOKUP('Reported Performance Table'!C1944,'Master List'!$B$22:$C$41,2,FALSE)</f>
        <v>#N/A</v>
      </c>
      <c r="E1944" t="e">
        <f>VLOOKUP('Reported Performance Table'!D1944,'Master List'!$B$45:$C$143,2,FALSE)</f>
        <v>#N/A</v>
      </c>
      <c r="F1944" t="e">
        <f>VLOOKUP('Reported Performance Table'!C1944,'Master List'!$B$22:$D$42,3,FALSE)</f>
        <v>#N/A</v>
      </c>
      <c r="G1944" s="100" t="e">
        <f>VLOOKUP('Reported Performance Table'!B1944,'Master List'!$B$11:$D$19,3,FALSE)</f>
        <v>#N/A</v>
      </c>
      <c r="H1944" t="e">
        <f t="shared" si="30"/>
        <v>#N/A</v>
      </c>
      <c r="I1944" t="e">
        <f>IF(VLOOKUP('Reported Performance Table'!D1944,'Master List'!$B$45:$D$143,3,FALSE)="","No",VLOOKUP('Reported Performance Table'!D1944,'Master List'!$B$45:$D$143,3,FALSE))</f>
        <v>#N/A</v>
      </c>
      <c r="J1944" s="178" t="str">
        <f>IF('Reported Performance Table'!D1944="","",
  IF('Reported Performance Table'!E1944="Yes",
   IF('Reported Performance Table'!F1944="Premium","Premium_LUNA_CCT","LUNA_CCT"),
   IF('Reported Performance Table'!B1944="Outdoor Luminaires",
    IF(OR('Reported Performance Table'!D1944="Fuel Pump Canopy Luminaires",'Reported Performance Table'!D1944="Sports Lighting"),
     IF('Reported Performance Table'!F1944="Premium","Premium_Sports_and_Fuel_Pump_CCT", "Sports_and_Fuel_Pump_CCT"),
     IF('Reported Performance Table'!F1944="Premium","Premium_Outdoor_CCT","Outdoor_CCT")),
    IF('Reported Performance Table'!F1944="Premium","Premium_CCT","Reported_CCT"))))</f>
        <v/>
      </c>
      <c r="K1944" t="str">
        <f>IF('Reported Performance Table'!D1944="","",IF(J1944="LUNA_CCT",VLOOKUP('Reported Performance Table'!D1944,'Master List'!$B$45:$E$143,4,FALSE),"Reported_BUG"))</f>
        <v/>
      </c>
      <c r="L1944" t="str">
        <f>IF('Reported Performance Table'!D1944="","",IF(AND('Reported Performance Table'!$E1944="Yes",OR('Reported Performance Table'!$D1944='Master List'!$B$45,'Reported Performance Table'!$D1944='Master List'!$B$46,'Reported Performance Table'!$D1944='Master List'!$B$47,'Reported Performance Table'!$D1944='Master List'!$B$49,'Reported Performance Table'!$D1944='Master List'!$B$51,'Reported Performance Table'!$D1944='Master List'!$B$115,'Reported Performance Table'!$D1944='Master List'!$B$118,'Reported Performance Table'!$D1944='Master List'!$B$142)),"LUNA_Dimming","Dimming_Capability_and_Range"))</f>
        <v/>
      </c>
    </row>
    <row r="1945" spans="1:12" x14ac:dyDescent="0.25">
      <c r="A1945" s="54">
        <v>1952</v>
      </c>
      <c r="B1945" s="55"/>
      <c r="D1945" s="21" t="e">
        <f>VLOOKUP('Reported Performance Table'!C1945,'Master List'!$B$22:$C$41,2,FALSE)</f>
        <v>#N/A</v>
      </c>
      <c r="E1945" t="e">
        <f>VLOOKUP('Reported Performance Table'!D1945,'Master List'!$B$45:$C$143,2,FALSE)</f>
        <v>#N/A</v>
      </c>
      <c r="F1945" t="e">
        <f>VLOOKUP('Reported Performance Table'!C1945,'Master List'!$B$22:$D$42,3,FALSE)</f>
        <v>#N/A</v>
      </c>
      <c r="G1945" s="100" t="e">
        <f>VLOOKUP('Reported Performance Table'!B1945,'Master List'!$B$11:$D$19,3,FALSE)</f>
        <v>#N/A</v>
      </c>
      <c r="H1945" t="e">
        <f t="shared" si="30"/>
        <v>#N/A</v>
      </c>
      <c r="I1945" t="e">
        <f>IF(VLOOKUP('Reported Performance Table'!D1945,'Master List'!$B$45:$D$143,3,FALSE)="","No",VLOOKUP('Reported Performance Table'!D1945,'Master List'!$B$45:$D$143,3,FALSE))</f>
        <v>#N/A</v>
      </c>
      <c r="J1945" s="178" t="str">
        <f>IF('Reported Performance Table'!D1945="","",
  IF('Reported Performance Table'!E1945="Yes",
   IF('Reported Performance Table'!F1945="Premium","Premium_LUNA_CCT","LUNA_CCT"),
   IF('Reported Performance Table'!B1945="Outdoor Luminaires",
    IF(OR('Reported Performance Table'!D1945="Fuel Pump Canopy Luminaires",'Reported Performance Table'!D1945="Sports Lighting"),
     IF('Reported Performance Table'!F1945="Premium","Premium_Sports_and_Fuel_Pump_CCT", "Sports_and_Fuel_Pump_CCT"),
     IF('Reported Performance Table'!F1945="Premium","Premium_Outdoor_CCT","Outdoor_CCT")),
    IF('Reported Performance Table'!F1945="Premium","Premium_CCT","Reported_CCT"))))</f>
        <v/>
      </c>
      <c r="K1945" t="str">
        <f>IF('Reported Performance Table'!D1945="","",IF(J1945="LUNA_CCT",VLOOKUP('Reported Performance Table'!D1945,'Master List'!$B$45:$E$143,4,FALSE),"Reported_BUG"))</f>
        <v/>
      </c>
      <c r="L1945" t="str">
        <f>IF('Reported Performance Table'!D1945="","",IF(AND('Reported Performance Table'!$E1945="Yes",OR('Reported Performance Table'!$D1945='Master List'!$B$45,'Reported Performance Table'!$D1945='Master List'!$B$46,'Reported Performance Table'!$D1945='Master List'!$B$47,'Reported Performance Table'!$D1945='Master List'!$B$49,'Reported Performance Table'!$D1945='Master List'!$B$51,'Reported Performance Table'!$D1945='Master List'!$B$115,'Reported Performance Table'!$D1945='Master List'!$B$118,'Reported Performance Table'!$D1945='Master List'!$B$142)),"LUNA_Dimming","Dimming_Capability_and_Range"))</f>
        <v/>
      </c>
    </row>
    <row r="1946" spans="1:12" x14ac:dyDescent="0.25">
      <c r="A1946" s="54">
        <v>1953</v>
      </c>
      <c r="B1946" s="55"/>
      <c r="D1946" s="21" t="e">
        <f>VLOOKUP('Reported Performance Table'!C1946,'Master List'!$B$22:$C$41,2,FALSE)</f>
        <v>#N/A</v>
      </c>
      <c r="E1946" t="e">
        <f>VLOOKUP('Reported Performance Table'!D1946,'Master List'!$B$45:$C$143,2,FALSE)</f>
        <v>#N/A</v>
      </c>
      <c r="F1946" t="e">
        <f>VLOOKUP('Reported Performance Table'!C1946,'Master List'!$B$22:$D$42,3,FALSE)</f>
        <v>#N/A</v>
      </c>
      <c r="G1946" s="100" t="e">
        <f>VLOOKUP('Reported Performance Table'!B1946,'Master List'!$B$11:$D$19,3,FALSE)</f>
        <v>#N/A</v>
      </c>
      <c r="H1946" t="e">
        <f t="shared" si="30"/>
        <v>#N/A</v>
      </c>
      <c r="I1946" t="e">
        <f>IF(VLOOKUP('Reported Performance Table'!D1946,'Master List'!$B$45:$D$143,3,FALSE)="","No",VLOOKUP('Reported Performance Table'!D1946,'Master List'!$B$45:$D$143,3,FALSE))</f>
        <v>#N/A</v>
      </c>
      <c r="J1946" s="178" t="str">
        <f>IF('Reported Performance Table'!D1946="","",
  IF('Reported Performance Table'!E1946="Yes",
   IF('Reported Performance Table'!F1946="Premium","Premium_LUNA_CCT","LUNA_CCT"),
   IF('Reported Performance Table'!B1946="Outdoor Luminaires",
    IF(OR('Reported Performance Table'!D1946="Fuel Pump Canopy Luminaires",'Reported Performance Table'!D1946="Sports Lighting"),
     IF('Reported Performance Table'!F1946="Premium","Premium_Sports_and_Fuel_Pump_CCT", "Sports_and_Fuel_Pump_CCT"),
     IF('Reported Performance Table'!F1946="Premium","Premium_Outdoor_CCT","Outdoor_CCT")),
    IF('Reported Performance Table'!F1946="Premium","Premium_CCT","Reported_CCT"))))</f>
        <v/>
      </c>
      <c r="K1946" t="str">
        <f>IF('Reported Performance Table'!D1946="","",IF(J1946="LUNA_CCT",VLOOKUP('Reported Performance Table'!D1946,'Master List'!$B$45:$E$143,4,FALSE),"Reported_BUG"))</f>
        <v/>
      </c>
      <c r="L1946" t="str">
        <f>IF('Reported Performance Table'!D1946="","",IF(AND('Reported Performance Table'!$E1946="Yes",OR('Reported Performance Table'!$D1946='Master List'!$B$45,'Reported Performance Table'!$D1946='Master List'!$B$46,'Reported Performance Table'!$D1946='Master List'!$B$47,'Reported Performance Table'!$D1946='Master List'!$B$49,'Reported Performance Table'!$D1946='Master List'!$B$51,'Reported Performance Table'!$D1946='Master List'!$B$115,'Reported Performance Table'!$D1946='Master List'!$B$118,'Reported Performance Table'!$D1946='Master List'!$B$142)),"LUNA_Dimming","Dimming_Capability_and_Range"))</f>
        <v/>
      </c>
    </row>
    <row r="1947" spans="1:12" x14ac:dyDescent="0.25">
      <c r="A1947" s="54">
        <v>1954</v>
      </c>
      <c r="B1947" s="55"/>
      <c r="D1947" s="21" t="e">
        <f>VLOOKUP('Reported Performance Table'!C1947,'Master List'!$B$22:$C$41,2,FALSE)</f>
        <v>#N/A</v>
      </c>
      <c r="E1947" t="e">
        <f>VLOOKUP('Reported Performance Table'!D1947,'Master List'!$B$45:$C$143,2,FALSE)</f>
        <v>#N/A</v>
      </c>
      <c r="F1947" t="e">
        <f>VLOOKUP('Reported Performance Table'!C1947,'Master List'!$B$22:$D$42,3,FALSE)</f>
        <v>#N/A</v>
      </c>
      <c r="G1947" s="100" t="e">
        <f>VLOOKUP('Reported Performance Table'!B1947,'Master List'!$B$11:$D$19,3,FALSE)</f>
        <v>#N/A</v>
      </c>
      <c r="H1947" t="e">
        <f t="shared" si="30"/>
        <v>#N/A</v>
      </c>
      <c r="I1947" t="e">
        <f>IF(VLOOKUP('Reported Performance Table'!D1947,'Master List'!$B$45:$D$143,3,FALSE)="","No",VLOOKUP('Reported Performance Table'!D1947,'Master List'!$B$45:$D$143,3,FALSE))</f>
        <v>#N/A</v>
      </c>
      <c r="J1947" s="178" t="str">
        <f>IF('Reported Performance Table'!D1947="","",
  IF('Reported Performance Table'!E1947="Yes",
   IF('Reported Performance Table'!F1947="Premium","Premium_LUNA_CCT","LUNA_CCT"),
   IF('Reported Performance Table'!B1947="Outdoor Luminaires",
    IF(OR('Reported Performance Table'!D1947="Fuel Pump Canopy Luminaires",'Reported Performance Table'!D1947="Sports Lighting"),
     IF('Reported Performance Table'!F1947="Premium","Premium_Sports_and_Fuel_Pump_CCT", "Sports_and_Fuel_Pump_CCT"),
     IF('Reported Performance Table'!F1947="Premium","Premium_Outdoor_CCT","Outdoor_CCT")),
    IF('Reported Performance Table'!F1947="Premium","Premium_CCT","Reported_CCT"))))</f>
        <v/>
      </c>
      <c r="K1947" t="str">
        <f>IF('Reported Performance Table'!D1947="","",IF(J1947="LUNA_CCT",VLOOKUP('Reported Performance Table'!D1947,'Master List'!$B$45:$E$143,4,FALSE),"Reported_BUG"))</f>
        <v/>
      </c>
      <c r="L1947" t="str">
        <f>IF('Reported Performance Table'!D1947="","",IF(AND('Reported Performance Table'!$E1947="Yes",OR('Reported Performance Table'!$D1947='Master List'!$B$45,'Reported Performance Table'!$D1947='Master List'!$B$46,'Reported Performance Table'!$D1947='Master List'!$B$47,'Reported Performance Table'!$D1947='Master List'!$B$49,'Reported Performance Table'!$D1947='Master List'!$B$51,'Reported Performance Table'!$D1947='Master List'!$B$115,'Reported Performance Table'!$D1947='Master List'!$B$118,'Reported Performance Table'!$D1947='Master List'!$B$142)),"LUNA_Dimming","Dimming_Capability_and_Range"))</f>
        <v/>
      </c>
    </row>
    <row r="1948" spans="1:12" x14ac:dyDescent="0.25">
      <c r="A1948" s="54">
        <v>1955</v>
      </c>
      <c r="B1948" s="55"/>
      <c r="D1948" s="21" t="e">
        <f>VLOOKUP('Reported Performance Table'!C1948,'Master List'!$B$22:$C$41,2,FALSE)</f>
        <v>#N/A</v>
      </c>
      <c r="E1948" t="e">
        <f>VLOOKUP('Reported Performance Table'!D1948,'Master List'!$B$45:$C$143,2,FALSE)</f>
        <v>#N/A</v>
      </c>
      <c r="F1948" t="e">
        <f>VLOOKUP('Reported Performance Table'!C1948,'Master List'!$B$22:$D$42,3,FALSE)</f>
        <v>#N/A</v>
      </c>
      <c r="G1948" s="100" t="e">
        <f>VLOOKUP('Reported Performance Table'!B1948,'Master List'!$B$11:$D$19,3,FALSE)</f>
        <v>#N/A</v>
      </c>
      <c r="H1948" t="e">
        <f t="shared" si="30"/>
        <v>#N/A</v>
      </c>
      <c r="I1948" t="e">
        <f>IF(VLOOKUP('Reported Performance Table'!D1948,'Master List'!$B$45:$D$143,3,FALSE)="","No",VLOOKUP('Reported Performance Table'!D1948,'Master List'!$B$45:$D$143,3,FALSE))</f>
        <v>#N/A</v>
      </c>
      <c r="J1948" s="178" t="str">
        <f>IF('Reported Performance Table'!D1948="","",
  IF('Reported Performance Table'!E1948="Yes",
   IF('Reported Performance Table'!F1948="Premium","Premium_LUNA_CCT","LUNA_CCT"),
   IF('Reported Performance Table'!B1948="Outdoor Luminaires",
    IF(OR('Reported Performance Table'!D1948="Fuel Pump Canopy Luminaires",'Reported Performance Table'!D1948="Sports Lighting"),
     IF('Reported Performance Table'!F1948="Premium","Premium_Sports_and_Fuel_Pump_CCT", "Sports_and_Fuel_Pump_CCT"),
     IF('Reported Performance Table'!F1948="Premium","Premium_Outdoor_CCT","Outdoor_CCT")),
    IF('Reported Performance Table'!F1948="Premium","Premium_CCT","Reported_CCT"))))</f>
        <v/>
      </c>
      <c r="K1948" t="str">
        <f>IF('Reported Performance Table'!D1948="","",IF(J1948="LUNA_CCT",VLOOKUP('Reported Performance Table'!D1948,'Master List'!$B$45:$E$143,4,FALSE),"Reported_BUG"))</f>
        <v/>
      </c>
      <c r="L1948" t="str">
        <f>IF('Reported Performance Table'!D1948="","",IF(AND('Reported Performance Table'!$E1948="Yes",OR('Reported Performance Table'!$D1948='Master List'!$B$45,'Reported Performance Table'!$D1948='Master List'!$B$46,'Reported Performance Table'!$D1948='Master List'!$B$47,'Reported Performance Table'!$D1948='Master List'!$B$49,'Reported Performance Table'!$D1948='Master List'!$B$51,'Reported Performance Table'!$D1948='Master List'!$B$115,'Reported Performance Table'!$D1948='Master List'!$B$118,'Reported Performance Table'!$D1948='Master List'!$B$142)),"LUNA_Dimming","Dimming_Capability_and_Range"))</f>
        <v/>
      </c>
    </row>
    <row r="1949" spans="1:12" x14ac:dyDescent="0.25">
      <c r="A1949" s="54">
        <v>1956</v>
      </c>
      <c r="B1949" s="55"/>
      <c r="D1949" s="21" t="e">
        <f>VLOOKUP('Reported Performance Table'!C1949,'Master List'!$B$22:$C$41,2,FALSE)</f>
        <v>#N/A</v>
      </c>
      <c r="E1949" t="e">
        <f>VLOOKUP('Reported Performance Table'!D1949,'Master List'!$B$45:$C$143,2,FALSE)</f>
        <v>#N/A</v>
      </c>
      <c r="F1949" t="e">
        <f>VLOOKUP('Reported Performance Table'!C1949,'Master List'!$B$22:$D$42,3,FALSE)</f>
        <v>#N/A</v>
      </c>
      <c r="G1949" s="100" t="e">
        <f>VLOOKUP('Reported Performance Table'!B1949,'Master List'!$B$11:$D$19,3,FALSE)</f>
        <v>#N/A</v>
      </c>
      <c r="H1949" t="e">
        <f t="shared" si="30"/>
        <v>#N/A</v>
      </c>
      <c r="I1949" t="e">
        <f>IF(VLOOKUP('Reported Performance Table'!D1949,'Master List'!$B$45:$D$143,3,FALSE)="","No",VLOOKUP('Reported Performance Table'!D1949,'Master List'!$B$45:$D$143,3,FALSE))</f>
        <v>#N/A</v>
      </c>
      <c r="J1949" s="178" t="str">
        <f>IF('Reported Performance Table'!D1949="","",
  IF('Reported Performance Table'!E1949="Yes",
   IF('Reported Performance Table'!F1949="Premium","Premium_LUNA_CCT","LUNA_CCT"),
   IF('Reported Performance Table'!B1949="Outdoor Luminaires",
    IF(OR('Reported Performance Table'!D1949="Fuel Pump Canopy Luminaires",'Reported Performance Table'!D1949="Sports Lighting"),
     IF('Reported Performance Table'!F1949="Premium","Premium_Sports_and_Fuel_Pump_CCT", "Sports_and_Fuel_Pump_CCT"),
     IF('Reported Performance Table'!F1949="Premium","Premium_Outdoor_CCT","Outdoor_CCT")),
    IF('Reported Performance Table'!F1949="Premium","Premium_CCT","Reported_CCT"))))</f>
        <v/>
      </c>
      <c r="K1949" t="str">
        <f>IF('Reported Performance Table'!D1949="","",IF(J1949="LUNA_CCT",VLOOKUP('Reported Performance Table'!D1949,'Master List'!$B$45:$E$143,4,FALSE),"Reported_BUG"))</f>
        <v/>
      </c>
      <c r="L1949" t="str">
        <f>IF('Reported Performance Table'!D1949="","",IF(AND('Reported Performance Table'!$E1949="Yes",OR('Reported Performance Table'!$D1949='Master List'!$B$45,'Reported Performance Table'!$D1949='Master List'!$B$46,'Reported Performance Table'!$D1949='Master List'!$B$47,'Reported Performance Table'!$D1949='Master List'!$B$49,'Reported Performance Table'!$D1949='Master List'!$B$51,'Reported Performance Table'!$D1949='Master List'!$B$115,'Reported Performance Table'!$D1949='Master List'!$B$118,'Reported Performance Table'!$D1949='Master List'!$B$142)),"LUNA_Dimming","Dimming_Capability_and_Range"))</f>
        <v/>
      </c>
    </row>
    <row r="1950" spans="1:12" x14ac:dyDescent="0.25">
      <c r="A1950" s="54">
        <v>1957</v>
      </c>
      <c r="B1950" s="55"/>
      <c r="D1950" s="21" t="e">
        <f>VLOOKUP('Reported Performance Table'!C1950,'Master List'!$B$22:$C$41,2,FALSE)</f>
        <v>#N/A</v>
      </c>
      <c r="E1950" t="e">
        <f>VLOOKUP('Reported Performance Table'!D1950,'Master List'!$B$45:$C$143,2,FALSE)</f>
        <v>#N/A</v>
      </c>
      <c r="F1950" t="e">
        <f>VLOOKUP('Reported Performance Table'!C1950,'Master List'!$B$22:$D$42,3,FALSE)</f>
        <v>#N/A</v>
      </c>
      <c r="G1950" s="100" t="e">
        <f>VLOOKUP('Reported Performance Table'!B1950,'Master List'!$B$11:$D$19,3,FALSE)</f>
        <v>#N/A</v>
      </c>
      <c r="H1950" t="e">
        <f t="shared" si="30"/>
        <v>#N/A</v>
      </c>
      <c r="I1950" t="e">
        <f>IF(VLOOKUP('Reported Performance Table'!D1950,'Master List'!$B$45:$D$143,3,FALSE)="","No",VLOOKUP('Reported Performance Table'!D1950,'Master List'!$B$45:$D$143,3,FALSE))</f>
        <v>#N/A</v>
      </c>
      <c r="J1950" s="178" t="str">
        <f>IF('Reported Performance Table'!D1950="","",
  IF('Reported Performance Table'!E1950="Yes",
   IF('Reported Performance Table'!F1950="Premium","Premium_LUNA_CCT","LUNA_CCT"),
   IF('Reported Performance Table'!B1950="Outdoor Luminaires",
    IF(OR('Reported Performance Table'!D1950="Fuel Pump Canopy Luminaires",'Reported Performance Table'!D1950="Sports Lighting"),
     IF('Reported Performance Table'!F1950="Premium","Premium_Sports_and_Fuel_Pump_CCT", "Sports_and_Fuel_Pump_CCT"),
     IF('Reported Performance Table'!F1950="Premium","Premium_Outdoor_CCT","Outdoor_CCT")),
    IF('Reported Performance Table'!F1950="Premium","Premium_CCT","Reported_CCT"))))</f>
        <v/>
      </c>
      <c r="K1950" t="str">
        <f>IF('Reported Performance Table'!D1950="","",IF(J1950="LUNA_CCT",VLOOKUP('Reported Performance Table'!D1950,'Master List'!$B$45:$E$143,4,FALSE),"Reported_BUG"))</f>
        <v/>
      </c>
      <c r="L1950" t="str">
        <f>IF('Reported Performance Table'!D1950="","",IF(AND('Reported Performance Table'!$E1950="Yes",OR('Reported Performance Table'!$D1950='Master List'!$B$45,'Reported Performance Table'!$D1950='Master List'!$B$46,'Reported Performance Table'!$D1950='Master List'!$B$47,'Reported Performance Table'!$D1950='Master List'!$B$49,'Reported Performance Table'!$D1950='Master List'!$B$51,'Reported Performance Table'!$D1950='Master List'!$B$115,'Reported Performance Table'!$D1950='Master List'!$B$118,'Reported Performance Table'!$D1950='Master List'!$B$142)),"LUNA_Dimming","Dimming_Capability_and_Range"))</f>
        <v/>
      </c>
    </row>
    <row r="1951" spans="1:12" x14ac:dyDescent="0.25">
      <c r="A1951" s="54">
        <v>1958</v>
      </c>
      <c r="B1951" s="55"/>
      <c r="D1951" s="21" t="e">
        <f>VLOOKUP('Reported Performance Table'!C1951,'Master List'!$B$22:$C$41,2,FALSE)</f>
        <v>#N/A</v>
      </c>
      <c r="E1951" t="e">
        <f>VLOOKUP('Reported Performance Table'!D1951,'Master List'!$B$45:$C$143,2,FALSE)</f>
        <v>#N/A</v>
      </c>
      <c r="F1951" t="e">
        <f>VLOOKUP('Reported Performance Table'!C1951,'Master List'!$B$22:$D$42,3,FALSE)</f>
        <v>#N/A</v>
      </c>
      <c r="G1951" s="100" t="e">
        <f>VLOOKUP('Reported Performance Table'!B1951,'Master List'!$B$11:$D$19,3,FALSE)</f>
        <v>#N/A</v>
      </c>
      <c r="H1951" t="e">
        <f t="shared" si="30"/>
        <v>#N/A</v>
      </c>
      <c r="I1951" t="e">
        <f>IF(VLOOKUP('Reported Performance Table'!D1951,'Master List'!$B$45:$D$143,3,FALSE)="","No",VLOOKUP('Reported Performance Table'!D1951,'Master List'!$B$45:$D$143,3,FALSE))</f>
        <v>#N/A</v>
      </c>
      <c r="J1951" s="178" t="str">
        <f>IF('Reported Performance Table'!D1951="","",
  IF('Reported Performance Table'!E1951="Yes",
   IF('Reported Performance Table'!F1951="Premium","Premium_LUNA_CCT","LUNA_CCT"),
   IF('Reported Performance Table'!B1951="Outdoor Luminaires",
    IF(OR('Reported Performance Table'!D1951="Fuel Pump Canopy Luminaires",'Reported Performance Table'!D1951="Sports Lighting"),
     IF('Reported Performance Table'!F1951="Premium","Premium_Sports_and_Fuel_Pump_CCT", "Sports_and_Fuel_Pump_CCT"),
     IF('Reported Performance Table'!F1951="Premium","Premium_Outdoor_CCT","Outdoor_CCT")),
    IF('Reported Performance Table'!F1951="Premium","Premium_CCT","Reported_CCT"))))</f>
        <v/>
      </c>
      <c r="K1951" t="str">
        <f>IF('Reported Performance Table'!D1951="","",IF(J1951="LUNA_CCT",VLOOKUP('Reported Performance Table'!D1951,'Master List'!$B$45:$E$143,4,FALSE),"Reported_BUG"))</f>
        <v/>
      </c>
      <c r="L1951" t="str">
        <f>IF('Reported Performance Table'!D1951="","",IF(AND('Reported Performance Table'!$E1951="Yes",OR('Reported Performance Table'!$D1951='Master List'!$B$45,'Reported Performance Table'!$D1951='Master List'!$B$46,'Reported Performance Table'!$D1951='Master List'!$B$47,'Reported Performance Table'!$D1951='Master List'!$B$49,'Reported Performance Table'!$D1951='Master List'!$B$51,'Reported Performance Table'!$D1951='Master List'!$B$115,'Reported Performance Table'!$D1951='Master List'!$B$118,'Reported Performance Table'!$D1951='Master List'!$B$142)),"LUNA_Dimming","Dimming_Capability_and_Range"))</f>
        <v/>
      </c>
    </row>
    <row r="1952" spans="1:12" x14ac:dyDescent="0.25">
      <c r="A1952" s="54">
        <v>1959</v>
      </c>
      <c r="B1952" s="55"/>
      <c r="D1952" s="21" t="e">
        <f>VLOOKUP('Reported Performance Table'!C1952,'Master List'!$B$22:$C$41,2,FALSE)</f>
        <v>#N/A</v>
      </c>
      <c r="E1952" t="e">
        <f>VLOOKUP('Reported Performance Table'!D1952,'Master List'!$B$45:$C$143,2,FALSE)</f>
        <v>#N/A</v>
      </c>
      <c r="F1952" t="e">
        <f>VLOOKUP('Reported Performance Table'!C1952,'Master List'!$B$22:$D$42,3,FALSE)</f>
        <v>#N/A</v>
      </c>
      <c r="G1952" s="100" t="e">
        <f>VLOOKUP('Reported Performance Table'!B1952,'Master List'!$B$11:$D$19,3,FALSE)</f>
        <v>#N/A</v>
      </c>
      <c r="H1952" t="e">
        <f t="shared" si="30"/>
        <v>#N/A</v>
      </c>
      <c r="I1952" t="e">
        <f>IF(VLOOKUP('Reported Performance Table'!D1952,'Master List'!$B$45:$D$143,3,FALSE)="","No",VLOOKUP('Reported Performance Table'!D1952,'Master List'!$B$45:$D$143,3,FALSE))</f>
        <v>#N/A</v>
      </c>
      <c r="J1952" s="178" t="str">
        <f>IF('Reported Performance Table'!D1952="","",
  IF('Reported Performance Table'!E1952="Yes",
   IF('Reported Performance Table'!F1952="Premium","Premium_LUNA_CCT","LUNA_CCT"),
   IF('Reported Performance Table'!B1952="Outdoor Luminaires",
    IF(OR('Reported Performance Table'!D1952="Fuel Pump Canopy Luminaires",'Reported Performance Table'!D1952="Sports Lighting"),
     IF('Reported Performance Table'!F1952="Premium","Premium_Sports_and_Fuel_Pump_CCT", "Sports_and_Fuel_Pump_CCT"),
     IF('Reported Performance Table'!F1952="Premium","Premium_Outdoor_CCT","Outdoor_CCT")),
    IF('Reported Performance Table'!F1952="Premium","Premium_CCT","Reported_CCT"))))</f>
        <v/>
      </c>
      <c r="K1952" t="str">
        <f>IF('Reported Performance Table'!D1952="","",IF(J1952="LUNA_CCT",VLOOKUP('Reported Performance Table'!D1952,'Master List'!$B$45:$E$143,4,FALSE),"Reported_BUG"))</f>
        <v/>
      </c>
      <c r="L1952" t="str">
        <f>IF('Reported Performance Table'!D1952="","",IF(AND('Reported Performance Table'!$E1952="Yes",OR('Reported Performance Table'!$D1952='Master List'!$B$45,'Reported Performance Table'!$D1952='Master List'!$B$46,'Reported Performance Table'!$D1952='Master List'!$B$47,'Reported Performance Table'!$D1952='Master List'!$B$49,'Reported Performance Table'!$D1952='Master List'!$B$51,'Reported Performance Table'!$D1952='Master List'!$B$115,'Reported Performance Table'!$D1952='Master List'!$B$118,'Reported Performance Table'!$D1952='Master List'!$B$142)),"LUNA_Dimming","Dimming_Capability_and_Range"))</f>
        <v/>
      </c>
    </row>
    <row r="1953" spans="1:12" x14ac:dyDescent="0.25">
      <c r="A1953" s="54">
        <v>1960</v>
      </c>
      <c r="B1953" s="55"/>
      <c r="D1953" s="21" t="e">
        <f>VLOOKUP('Reported Performance Table'!C1953,'Master List'!$B$22:$C$41,2,FALSE)</f>
        <v>#N/A</v>
      </c>
      <c r="E1953" t="e">
        <f>VLOOKUP('Reported Performance Table'!D1953,'Master List'!$B$45:$C$143,2,FALSE)</f>
        <v>#N/A</v>
      </c>
      <c r="F1953" t="e">
        <f>VLOOKUP('Reported Performance Table'!C1953,'Master List'!$B$22:$D$42,3,FALSE)</f>
        <v>#N/A</v>
      </c>
      <c r="G1953" s="100" t="e">
        <f>VLOOKUP('Reported Performance Table'!B1953,'Master List'!$B$11:$D$19,3,FALSE)</f>
        <v>#N/A</v>
      </c>
      <c r="H1953" t="e">
        <f t="shared" si="30"/>
        <v>#N/A</v>
      </c>
      <c r="I1953" t="e">
        <f>IF(VLOOKUP('Reported Performance Table'!D1953,'Master List'!$B$45:$D$143,3,FALSE)="","No",VLOOKUP('Reported Performance Table'!D1953,'Master List'!$B$45:$D$143,3,FALSE))</f>
        <v>#N/A</v>
      </c>
      <c r="J1953" s="178" t="str">
        <f>IF('Reported Performance Table'!D1953="","",
  IF('Reported Performance Table'!E1953="Yes",
   IF('Reported Performance Table'!F1953="Premium","Premium_LUNA_CCT","LUNA_CCT"),
   IF('Reported Performance Table'!B1953="Outdoor Luminaires",
    IF(OR('Reported Performance Table'!D1953="Fuel Pump Canopy Luminaires",'Reported Performance Table'!D1953="Sports Lighting"),
     IF('Reported Performance Table'!F1953="Premium","Premium_Sports_and_Fuel_Pump_CCT", "Sports_and_Fuel_Pump_CCT"),
     IF('Reported Performance Table'!F1953="Premium","Premium_Outdoor_CCT","Outdoor_CCT")),
    IF('Reported Performance Table'!F1953="Premium","Premium_CCT","Reported_CCT"))))</f>
        <v/>
      </c>
      <c r="K1953" t="str">
        <f>IF('Reported Performance Table'!D1953="","",IF(J1953="LUNA_CCT",VLOOKUP('Reported Performance Table'!D1953,'Master List'!$B$45:$E$143,4,FALSE),"Reported_BUG"))</f>
        <v/>
      </c>
      <c r="L1953" t="str">
        <f>IF('Reported Performance Table'!D1953="","",IF(AND('Reported Performance Table'!$E1953="Yes",OR('Reported Performance Table'!$D1953='Master List'!$B$45,'Reported Performance Table'!$D1953='Master List'!$B$46,'Reported Performance Table'!$D1953='Master List'!$B$47,'Reported Performance Table'!$D1953='Master List'!$B$49,'Reported Performance Table'!$D1953='Master List'!$B$51,'Reported Performance Table'!$D1953='Master List'!$B$115,'Reported Performance Table'!$D1953='Master List'!$B$118,'Reported Performance Table'!$D1953='Master List'!$B$142)),"LUNA_Dimming","Dimming_Capability_and_Range"))</f>
        <v/>
      </c>
    </row>
    <row r="1954" spans="1:12" x14ac:dyDescent="0.25">
      <c r="A1954" s="54">
        <v>1961</v>
      </c>
      <c r="B1954" s="55"/>
      <c r="D1954" s="21" t="e">
        <f>VLOOKUP('Reported Performance Table'!C1954,'Master List'!$B$22:$C$41,2,FALSE)</f>
        <v>#N/A</v>
      </c>
      <c r="E1954" t="e">
        <f>VLOOKUP('Reported Performance Table'!D1954,'Master List'!$B$45:$C$143,2,FALSE)</f>
        <v>#N/A</v>
      </c>
      <c r="F1954" t="e">
        <f>VLOOKUP('Reported Performance Table'!C1954,'Master List'!$B$22:$D$42,3,FALSE)</f>
        <v>#N/A</v>
      </c>
      <c r="G1954" s="100" t="e">
        <f>VLOOKUP('Reported Performance Table'!B1954,'Master List'!$B$11:$D$19,3,FALSE)</f>
        <v>#N/A</v>
      </c>
      <c r="H1954" t="e">
        <f t="shared" si="30"/>
        <v>#N/A</v>
      </c>
      <c r="I1954" t="e">
        <f>IF(VLOOKUP('Reported Performance Table'!D1954,'Master List'!$B$45:$D$143,3,FALSE)="","No",VLOOKUP('Reported Performance Table'!D1954,'Master List'!$B$45:$D$143,3,FALSE))</f>
        <v>#N/A</v>
      </c>
      <c r="J1954" s="178" t="str">
        <f>IF('Reported Performance Table'!D1954="","",
  IF('Reported Performance Table'!E1954="Yes",
   IF('Reported Performance Table'!F1954="Premium","Premium_LUNA_CCT","LUNA_CCT"),
   IF('Reported Performance Table'!B1954="Outdoor Luminaires",
    IF(OR('Reported Performance Table'!D1954="Fuel Pump Canopy Luminaires",'Reported Performance Table'!D1954="Sports Lighting"),
     IF('Reported Performance Table'!F1954="Premium","Premium_Sports_and_Fuel_Pump_CCT", "Sports_and_Fuel_Pump_CCT"),
     IF('Reported Performance Table'!F1954="Premium","Premium_Outdoor_CCT","Outdoor_CCT")),
    IF('Reported Performance Table'!F1954="Premium","Premium_CCT","Reported_CCT"))))</f>
        <v/>
      </c>
      <c r="K1954" t="str">
        <f>IF('Reported Performance Table'!D1954="","",IF(J1954="LUNA_CCT",VLOOKUP('Reported Performance Table'!D1954,'Master List'!$B$45:$E$143,4,FALSE),"Reported_BUG"))</f>
        <v/>
      </c>
      <c r="L1954" t="str">
        <f>IF('Reported Performance Table'!D1954="","",IF(AND('Reported Performance Table'!$E1954="Yes",OR('Reported Performance Table'!$D1954='Master List'!$B$45,'Reported Performance Table'!$D1954='Master List'!$B$46,'Reported Performance Table'!$D1954='Master List'!$B$47,'Reported Performance Table'!$D1954='Master List'!$B$49,'Reported Performance Table'!$D1954='Master List'!$B$51,'Reported Performance Table'!$D1954='Master List'!$B$115,'Reported Performance Table'!$D1954='Master List'!$B$118,'Reported Performance Table'!$D1954='Master List'!$B$142)),"LUNA_Dimming","Dimming_Capability_and_Range"))</f>
        <v/>
      </c>
    </row>
    <row r="1955" spans="1:12" x14ac:dyDescent="0.25">
      <c r="A1955" s="54">
        <v>1962</v>
      </c>
      <c r="B1955" s="55"/>
      <c r="D1955" s="21" t="e">
        <f>VLOOKUP('Reported Performance Table'!C1955,'Master List'!$B$22:$C$41,2,FALSE)</f>
        <v>#N/A</v>
      </c>
      <c r="E1955" t="e">
        <f>VLOOKUP('Reported Performance Table'!D1955,'Master List'!$B$45:$C$143,2,FALSE)</f>
        <v>#N/A</v>
      </c>
      <c r="F1955" t="e">
        <f>VLOOKUP('Reported Performance Table'!C1955,'Master List'!$B$22:$D$42,3,FALSE)</f>
        <v>#N/A</v>
      </c>
      <c r="G1955" s="100" t="e">
        <f>VLOOKUP('Reported Performance Table'!B1955,'Master List'!$B$11:$D$19,3,FALSE)</f>
        <v>#N/A</v>
      </c>
      <c r="H1955" t="e">
        <f t="shared" si="30"/>
        <v>#N/A</v>
      </c>
      <c r="I1955" t="e">
        <f>IF(VLOOKUP('Reported Performance Table'!D1955,'Master List'!$B$45:$D$143,3,FALSE)="","No",VLOOKUP('Reported Performance Table'!D1955,'Master List'!$B$45:$D$143,3,FALSE))</f>
        <v>#N/A</v>
      </c>
      <c r="J1955" s="178" t="str">
        <f>IF('Reported Performance Table'!D1955="","",
  IF('Reported Performance Table'!E1955="Yes",
   IF('Reported Performance Table'!F1955="Premium","Premium_LUNA_CCT","LUNA_CCT"),
   IF('Reported Performance Table'!B1955="Outdoor Luminaires",
    IF(OR('Reported Performance Table'!D1955="Fuel Pump Canopy Luminaires",'Reported Performance Table'!D1955="Sports Lighting"),
     IF('Reported Performance Table'!F1955="Premium","Premium_Sports_and_Fuel_Pump_CCT", "Sports_and_Fuel_Pump_CCT"),
     IF('Reported Performance Table'!F1955="Premium","Premium_Outdoor_CCT","Outdoor_CCT")),
    IF('Reported Performance Table'!F1955="Premium","Premium_CCT","Reported_CCT"))))</f>
        <v/>
      </c>
      <c r="K1955" t="str">
        <f>IF('Reported Performance Table'!D1955="","",IF(J1955="LUNA_CCT",VLOOKUP('Reported Performance Table'!D1955,'Master List'!$B$45:$E$143,4,FALSE),"Reported_BUG"))</f>
        <v/>
      </c>
      <c r="L1955" t="str">
        <f>IF('Reported Performance Table'!D1955="","",IF(AND('Reported Performance Table'!$E1955="Yes",OR('Reported Performance Table'!$D1955='Master List'!$B$45,'Reported Performance Table'!$D1955='Master List'!$B$46,'Reported Performance Table'!$D1955='Master List'!$B$47,'Reported Performance Table'!$D1955='Master List'!$B$49,'Reported Performance Table'!$D1955='Master List'!$B$51,'Reported Performance Table'!$D1955='Master List'!$B$115,'Reported Performance Table'!$D1955='Master List'!$B$118,'Reported Performance Table'!$D1955='Master List'!$B$142)),"LUNA_Dimming","Dimming_Capability_and_Range"))</f>
        <v/>
      </c>
    </row>
    <row r="1956" spans="1:12" x14ac:dyDescent="0.25">
      <c r="A1956" s="54">
        <v>1963</v>
      </c>
      <c r="B1956" s="55"/>
      <c r="D1956" s="21" t="e">
        <f>VLOOKUP('Reported Performance Table'!C1956,'Master List'!$B$22:$C$41,2,FALSE)</f>
        <v>#N/A</v>
      </c>
      <c r="E1956" t="e">
        <f>VLOOKUP('Reported Performance Table'!D1956,'Master List'!$B$45:$C$143,2,FALSE)</f>
        <v>#N/A</v>
      </c>
      <c r="F1956" t="e">
        <f>VLOOKUP('Reported Performance Table'!C1956,'Master List'!$B$22:$D$42,3,FALSE)</f>
        <v>#N/A</v>
      </c>
      <c r="G1956" s="100" t="e">
        <f>VLOOKUP('Reported Performance Table'!B1956,'Master List'!$B$11:$D$19,3,FALSE)</f>
        <v>#N/A</v>
      </c>
      <c r="H1956" t="e">
        <f t="shared" si="30"/>
        <v>#N/A</v>
      </c>
      <c r="I1956" t="e">
        <f>IF(VLOOKUP('Reported Performance Table'!D1956,'Master List'!$B$45:$D$143,3,FALSE)="","No",VLOOKUP('Reported Performance Table'!D1956,'Master List'!$B$45:$D$143,3,FALSE))</f>
        <v>#N/A</v>
      </c>
      <c r="J1956" s="178" t="str">
        <f>IF('Reported Performance Table'!D1956="","",
  IF('Reported Performance Table'!E1956="Yes",
   IF('Reported Performance Table'!F1956="Premium","Premium_LUNA_CCT","LUNA_CCT"),
   IF('Reported Performance Table'!B1956="Outdoor Luminaires",
    IF(OR('Reported Performance Table'!D1956="Fuel Pump Canopy Luminaires",'Reported Performance Table'!D1956="Sports Lighting"),
     IF('Reported Performance Table'!F1956="Premium","Premium_Sports_and_Fuel_Pump_CCT", "Sports_and_Fuel_Pump_CCT"),
     IF('Reported Performance Table'!F1956="Premium","Premium_Outdoor_CCT","Outdoor_CCT")),
    IF('Reported Performance Table'!F1956="Premium","Premium_CCT","Reported_CCT"))))</f>
        <v/>
      </c>
      <c r="K1956" t="str">
        <f>IF('Reported Performance Table'!D1956="","",IF(J1956="LUNA_CCT",VLOOKUP('Reported Performance Table'!D1956,'Master List'!$B$45:$E$143,4,FALSE),"Reported_BUG"))</f>
        <v/>
      </c>
      <c r="L1956" t="str">
        <f>IF('Reported Performance Table'!D1956="","",IF(AND('Reported Performance Table'!$E1956="Yes",OR('Reported Performance Table'!$D1956='Master List'!$B$45,'Reported Performance Table'!$D1956='Master List'!$B$46,'Reported Performance Table'!$D1956='Master List'!$B$47,'Reported Performance Table'!$D1956='Master List'!$B$49,'Reported Performance Table'!$D1956='Master List'!$B$51,'Reported Performance Table'!$D1956='Master List'!$B$115,'Reported Performance Table'!$D1956='Master List'!$B$118,'Reported Performance Table'!$D1956='Master List'!$B$142)),"LUNA_Dimming","Dimming_Capability_and_Range"))</f>
        <v/>
      </c>
    </row>
    <row r="1957" spans="1:12" x14ac:dyDescent="0.25">
      <c r="A1957" s="54">
        <v>1964</v>
      </c>
      <c r="B1957" s="55"/>
      <c r="D1957" s="21" t="e">
        <f>VLOOKUP('Reported Performance Table'!C1957,'Master List'!$B$22:$C$41,2,FALSE)</f>
        <v>#N/A</v>
      </c>
      <c r="E1957" t="e">
        <f>VLOOKUP('Reported Performance Table'!D1957,'Master List'!$B$45:$C$143,2,FALSE)</f>
        <v>#N/A</v>
      </c>
      <c r="F1957" t="e">
        <f>VLOOKUP('Reported Performance Table'!C1957,'Master List'!$B$22:$D$42,3,FALSE)</f>
        <v>#N/A</v>
      </c>
      <c r="G1957" s="100" t="e">
        <f>VLOOKUP('Reported Performance Table'!B1957,'Master List'!$B$11:$D$19,3,FALSE)</f>
        <v>#N/A</v>
      </c>
      <c r="H1957" t="e">
        <f t="shared" si="30"/>
        <v>#N/A</v>
      </c>
      <c r="I1957" t="e">
        <f>IF(VLOOKUP('Reported Performance Table'!D1957,'Master List'!$B$45:$D$143,3,FALSE)="","No",VLOOKUP('Reported Performance Table'!D1957,'Master List'!$B$45:$D$143,3,FALSE))</f>
        <v>#N/A</v>
      </c>
      <c r="J1957" s="178" t="str">
        <f>IF('Reported Performance Table'!D1957="","",
  IF('Reported Performance Table'!E1957="Yes",
   IF('Reported Performance Table'!F1957="Premium","Premium_LUNA_CCT","LUNA_CCT"),
   IF('Reported Performance Table'!B1957="Outdoor Luminaires",
    IF(OR('Reported Performance Table'!D1957="Fuel Pump Canopy Luminaires",'Reported Performance Table'!D1957="Sports Lighting"),
     IF('Reported Performance Table'!F1957="Premium","Premium_Sports_and_Fuel_Pump_CCT", "Sports_and_Fuel_Pump_CCT"),
     IF('Reported Performance Table'!F1957="Premium","Premium_Outdoor_CCT","Outdoor_CCT")),
    IF('Reported Performance Table'!F1957="Premium","Premium_CCT","Reported_CCT"))))</f>
        <v/>
      </c>
      <c r="K1957" t="str">
        <f>IF('Reported Performance Table'!D1957="","",IF(J1957="LUNA_CCT",VLOOKUP('Reported Performance Table'!D1957,'Master List'!$B$45:$E$143,4,FALSE),"Reported_BUG"))</f>
        <v/>
      </c>
      <c r="L1957" t="str">
        <f>IF('Reported Performance Table'!D1957="","",IF(AND('Reported Performance Table'!$E1957="Yes",OR('Reported Performance Table'!$D1957='Master List'!$B$45,'Reported Performance Table'!$D1957='Master List'!$B$46,'Reported Performance Table'!$D1957='Master List'!$B$47,'Reported Performance Table'!$D1957='Master List'!$B$49,'Reported Performance Table'!$D1957='Master List'!$B$51,'Reported Performance Table'!$D1957='Master List'!$B$115,'Reported Performance Table'!$D1957='Master List'!$B$118,'Reported Performance Table'!$D1957='Master List'!$B$142)),"LUNA_Dimming","Dimming_Capability_and_Range"))</f>
        <v/>
      </c>
    </row>
    <row r="1958" spans="1:12" x14ac:dyDescent="0.25">
      <c r="A1958" s="54">
        <v>1965</v>
      </c>
      <c r="B1958" s="55"/>
      <c r="D1958" s="21" t="e">
        <f>VLOOKUP('Reported Performance Table'!C1958,'Master List'!$B$22:$C$41,2,FALSE)</f>
        <v>#N/A</v>
      </c>
      <c r="E1958" t="e">
        <f>VLOOKUP('Reported Performance Table'!D1958,'Master List'!$B$45:$C$143,2,FALSE)</f>
        <v>#N/A</v>
      </c>
      <c r="F1958" t="e">
        <f>VLOOKUP('Reported Performance Table'!C1958,'Master List'!$B$22:$D$42,3,FALSE)</f>
        <v>#N/A</v>
      </c>
      <c r="G1958" s="100" t="e">
        <f>VLOOKUP('Reported Performance Table'!B1958,'Master List'!$B$11:$D$19,3,FALSE)</f>
        <v>#N/A</v>
      </c>
      <c r="H1958" t="e">
        <f t="shared" si="30"/>
        <v>#N/A</v>
      </c>
      <c r="I1958" t="e">
        <f>IF(VLOOKUP('Reported Performance Table'!D1958,'Master List'!$B$45:$D$143,3,FALSE)="","No",VLOOKUP('Reported Performance Table'!D1958,'Master List'!$B$45:$D$143,3,FALSE))</f>
        <v>#N/A</v>
      </c>
      <c r="J1958" s="178" t="str">
        <f>IF('Reported Performance Table'!D1958="","",
  IF('Reported Performance Table'!E1958="Yes",
   IF('Reported Performance Table'!F1958="Premium","Premium_LUNA_CCT","LUNA_CCT"),
   IF('Reported Performance Table'!B1958="Outdoor Luminaires",
    IF(OR('Reported Performance Table'!D1958="Fuel Pump Canopy Luminaires",'Reported Performance Table'!D1958="Sports Lighting"),
     IF('Reported Performance Table'!F1958="Premium","Premium_Sports_and_Fuel_Pump_CCT", "Sports_and_Fuel_Pump_CCT"),
     IF('Reported Performance Table'!F1958="Premium","Premium_Outdoor_CCT","Outdoor_CCT")),
    IF('Reported Performance Table'!F1958="Premium","Premium_CCT","Reported_CCT"))))</f>
        <v/>
      </c>
      <c r="K1958" t="str">
        <f>IF('Reported Performance Table'!D1958="","",IF(J1958="LUNA_CCT",VLOOKUP('Reported Performance Table'!D1958,'Master List'!$B$45:$E$143,4,FALSE),"Reported_BUG"))</f>
        <v/>
      </c>
      <c r="L1958" t="str">
        <f>IF('Reported Performance Table'!D1958="","",IF(AND('Reported Performance Table'!$E1958="Yes",OR('Reported Performance Table'!$D1958='Master List'!$B$45,'Reported Performance Table'!$D1958='Master List'!$B$46,'Reported Performance Table'!$D1958='Master List'!$B$47,'Reported Performance Table'!$D1958='Master List'!$B$49,'Reported Performance Table'!$D1958='Master List'!$B$51,'Reported Performance Table'!$D1958='Master List'!$B$115,'Reported Performance Table'!$D1958='Master List'!$B$118,'Reported Performance Table'!$D1958='Master List'!$B$142)),"LUNA_Dimming","Dimming_Capability_and_Range"))</f>
        <v/>
      </c>
    </row>
    <row r="1959" spans="1:12" x14ac:dyDescent="0.25">
      <c r="A1959" s="54">
        <v>1966</v>
      </c>
      <c r="B1959" s="55"/>
      <c r="D1959" s="21" t="e">
        <f>VLOOKUP('Reported Performance Table'!C1959,'Master List'!$B$22:$C$41,2,FALSE)</f>
        <v>#N/A</v>
      </c>
      <c r="E1959" t="e">
        <f>VLOOKUP('Reported Performance Table'!D1959,'Master List'!$B$45:$C$143,2,FALSE)</f>
        <v>#N/A</v>
      </c>
      <c r="F1959" t="e">
        <f>VLOOKUP('Reported Performance Table'!C1959,'Master List'!$B$22:$D$42,3,FALSE)</f>
        <v>#N/A</v>
      </c>
      <c r="G1959" s="100" t="e">
        <f>VLOOKUP('Reported Performance Table'!B1959,'Master List'!$B$11:$D$19,3,FALSE)</f>
        <v>#N/A</v>
      </c>
      <c r="H1959" t="e">
        <f t="shared" si="30"/>
        <v>#N/A</v>
      </c>
      <c r="I1959" t="e">
        <f>IF(VLOOKUP('Reported Performance Table'!D1959,'Master List'!$B$45:$D$143,3,FALSE)="","No",VLOOKUP('Reported Performance Table'!D1959,'Master List'!$B$45:$D$143,3,FALSE))</f>
        <v>#N/A</v>
      </c>
      <c r="J1959" s="178" t="str">
        <f>IF('Reported Performance Table'!D1959="","",
  IF('Reported Performance Table'!E1959="Yes",
   IF('Reported Performance Table'!F1959="Premium","Premium_LUNA_CCT","LUNA_CCT"),
   IF('Reported Performance Table'!B1959="Outdoor Luminaires",
    IF(OR('Reported Performance Table'!D1959="Fuel Pump Canopy Luminaires",'Reported Performance Table'!D1959="Sports Lighting"),
     IF('Reported Performance Table'!F1959="Premium","Premium_Sports_and_Fuel_Pump_CCT", "Sports_and_Fuel_Pump_CCT"),
     IF('Reported Performance Table'!F1959="Premium","Premium_Outdoor_CCT","Outdoor_CCT")),
    IF('Reported Performance Table'!F1959="Premium","Premium_CCT","Reported_CCT"))))</f>
        <v/>
      </c>
      <c r="K1959" t="str">
        <f>IF('Reported Performance Table'!D1959="","",IF(J1959="LUNA_CCT",VLOOKUP('Reported Performance Table'!D1959,'Master List'!$B$45:$E$143,4,FALSE),"Reported_BUG"))</f>
        <v/>
      </c>
      <c r="L1959" t="str">
        <f>IF('Reported Performance Table'!D1959="","",IF(AND('Reported Performance Table'!$E1959="Yes",OR('Reported Performance Table'!$D1959='Master List'!$B$45,'Reported Performance Table'!$D1959='Master List'!$B$46,'Reported Performance Table'!$D1959='Master List'!$B$47,'Reported Performance Table'!$D1959='Master List'!$B$49,'Reported Performance Table'!$D1959='Master List'!$B$51,'Reported Performance Table'!$D1959='Master List'!$B$115,'Reported Performance Table'!$D1959='Master List'!$B$118,'Reported Performance Table'!$D1959='Master List'!$B$142)),"LUNA_Dimming","Dimming_Capability_and_Range"))</f>
        <v/>
      </c>
    </row>
    <row r="1960" spans="1:12" x14ac:dyDescent="0.25">
      <c r="A1960" s="54">
        <v>1967</v>
      </c>
      <c r="B1960" s="55"/>
      <c r="D1960" s="21" t="e">
        <f>VLOOKUP('Reported Performance Table'!C1960,'Master List'!$B$22:$C$41,2,FALSE)</f>
        <v>#N/A</v>
      </c>
      <c r="E1960" t="e">
        <f>VLOOKUP('Reported Performance Table'!D1960,'Master List'!$B$45:$C$143,2,FALSE)</f>
        <v>#N/A</v>
      </c>
      <c r="F1960" t="e">
        <f>VLOOKUP('Reported Performance Table'!C1960,'Master List'!$B$22:$D$42,3,FALSE)</f>
        <v>#N/A</v>
      </c>
      <c r="G1960" s="100" t="e">
        <f>VLOOKUP('Reported Performance Table'!B1960,'Master List'!$B$11:$D$19,3,FALSE)</f>
        <v>#N/A</v>
      </c>
      <c r="H1960" t="e">
        <f t="shared" si="30"/>
        <v>#N/A</v>
      </c>
      <c r="I1960" t="e">
        <f>IF(VLOOKUP('Reported Performance Table'!D1960,'Master List'!$B$45:$D$143,3,FALSE)="","No",VLOOKUP('Reported Performance Table'!D1960,'Master List'!$B$45:$D$143,3,FALSE))</f>
        <v>#N/A</v>
      </c>
      <c r="J1960" s="178" t="str">
        <f>IF('Reported Performance Table'!D1960="","",
  IF('Reported Performance Table'!E1960="Yes",
   IF('Reported Performance Table'!F1960="Premium","Premium_LUNA_CCT","LUNA_CCT"),
   IF('Reported Performance Table'!B1960="Outdoor Luminaires",
    IF(OR('Reported Performance Table'!D1960="Fuel Pump Canopy Luminaires",'Reported Performance Table'!D1960="Sports Lighting"),
     IF('Reported Performance Table'!F1960="Premium","Premium_Sports_and_Fuel_Pump_CCT", "Sports_and_Fuel_Pump_CCT"),
     IF('Reported Performance Table'!F1960="Premium","Premium_Outdoor_CCT","Outdoor_CCT")),
    IF('Reported Performance Table'!F1960="Premium","Premium_CCT","Reported_CCT"))))</f>
        <v/>
      </c>
      <c r="K1960" t="str">
        <f>IF('Reported Performance Table'!D1960="","",IF(J1960="LUNA_CCT",VLOOKUP('Reported Performance Table'!D1960,'Master List'!$B$45:$E$143,4,FALSE),"Reported_BUG"))</f>
        <v/>
      </c>
      <c r="L1960" t="str">
        <f>IF('Reported Performance Table'!D1960="","",IF(AND('Reported Performance Table'!$E1960="Yes",OR('Reported Performance Table'!$D1960='Master List'!$B$45,'Reported Performance Table'!$D1960='Master List'!$B$46,'Reported Performance Table'!$D1960='Master List'!$B$47,'Reported Performance Table'!$D1960='Master List'!$B$49,'Reported Performance Table'!$D1960='Master List'!$B$51,'Reported Performance Table'!$D1960='Master List'!$B$115,'Reported Performance Table'!$D1960='Master List'!$B$118,'Reported Performance Table'!$D1960='Master List'!$B$142)),"LUNA_Dimming","Dimming_Capability_and_Range"))</f>
        <v/>
      </c>
    </row>
    <row r="1961" spans="1:12" x14ac:dyDescent="0.25">
      <c r="A1961" s="54">
        <v>1968</v>
      </c>
      <c r="B1961" s="55"/>
      <c r="D1961" s="21" t="e">
        <f>VLOOKUP('Reported Performance Table'!C1961,'Master List'!$B$22:$C$41,2,FALSE)</f>
        <v>#N/A</v>
      </c>
      <c r="E1961" t="e">
        <f>VLOOKUP('Reported Performance Table'!D1961,'Master List'!$B$45:$C$143,2,FALSE)</f>
        <v>#N/A</v>
      </c>
      <c r="F1961" t="e">
        <f>VLOOKUP('Reported Performance Table'!C1961,'Master List'!$B$22:$D$42,3,FALSE)</f>
        <v>#N/A</v>
      </c>
      <c r="G1961" s="100" t="e">
        <f>VLOOKUP('Reported Performance Table'!B1961,'Master List'!$B$11:$D$19,3,FALSE)</f>
        <v>#N/A</v>
      </c>
      <c r="H1961" t="e">
        <f t="shared" si="30"/>
        <v>#N/A</v>
      </c>
      <c r="I1961" t="e">
        <f>IF(VLOOKUP('Reported Performance Table'!D1961,'Master List'!$B$45:$D$143,3,FALSE)="","No",VLOOKUP('Reported Performance Table'!D1961,'Master List'!$B$45:$D$143,3,FALSE))</f>
        <v>#N/A</v>
      </c>
      <c r="J1961" s="178" t="str">
        <f>IF('Reported Performance Table'!D1961="","",
  IF('Reported Performance Table'!E1961="Yes",
   IF('Reported Performance Table'!F1961="Premium","Premium_LUNA_CCT","LUNA_CCT"),
   IF('Reported Performance Table'!B1961="Outdoor Luminaires",
    IF(OR('Reported Performance Table'!D1961="Fuel Pump Canopy Luminaires",'Reported Performance Table'!D1961="Sports Lighting"),
     IF('Reported Performance Table'!F1961="Premium","Premium_Sports_and_Fuel_Pump_CCT", "Sports_and_Fuel_Pump_CCT"),
     IF('Reported Performance Table'!F1961="Premium","Premium_Outdoor_CCT","Outdoor_CCT")),
    IF('Reported Performance Table'!F1961="Premium","Premium_CCT","Reported_CCT"))))</f>
        <v/>
      </c>
      <c r="K1961" t="str">
        <f>IF('Reported Performance Table'!D1961="","",IF(J1961="LUNA_CCT",VLOOKUP('Reported Performance Table'!D1961,'Master List'!$B$45:$E$143,4,FALSE),"Reported_BUG"))</f>
        <v/>
      </c>
      <c r="L1961" t="str">
        <f>IF('Reported Performance Table'!D1961="","",IF(AND('Reported Performance Table'!$E1961="Yes",OR('Reported Performance Table'!$D1961='Master List'!$B$45,'Reported Performance Table'!$D1961='Master List'!$B$46,'Reported Performance Table'!$D1961='Master List'!$B$47,'Reported Performance Table'!$D1961='Master List'!$B$49,'Reported Performance Table'!$D1961='Master List'!$B$51,'Reported Performance Table'!$D1961='Master List'!$B$115,'Reported Performance Table'!$D1961='Master List'!$B$118,'Reported Performance Table'!$D1961='Master List'!$B$142)),"LUNA_Dimming","Dimming_Capability_and_Range"))</f>
        <v/>
      </c>
    </row>
    <row r="1962" spans="1:12" x14ac:dyDescent="0.25">
      <c r="A1962" s="54">
        <v>1969</v>
      </c>
      <c r="B1962" s="55"/>
      <c r="D1962" s="21" t="e">
        <f>VLOOKUP('Reported Performance Table'!C1962,'Master List'!$B$22:$C$41,2,FALSE)</f>
        <v>#N/A</v>
      </c>
      <c r="E1962" t="e">
        <f>VLOOKUP('Reported Performance Table'!D1962,'Master List'!$B$45:$C$143,2,FALSE)</f>
        <v>#N/A</v>
      </c>
      <c r="F1962" t="e">
        <f>VLOOKUP('Reported Performance Table'!C1962,'Master List'!$B$22:$D$42,3,FALSE)</f>
        <v>#N/A</v>
      </c>
      <c r="G1962" s="100" t="e">
        <f>VLOOKUP('Reported Performance Table'!B1962,'Master List'!$B$11:$D$19,3,FALSE)</f>
        <v>#N/A</v>
      </c>
      <c r="H1962" t="e">
        <f t="shared" si="30"/>
        <v>#N/A</v>
      </c>
      <c r="I1962" t="e">
        <f>IF(VLOOKUP('Reported Performance Table'!D1962,'Master List'!$B$45:$D$143,3,FALSE)="","No",VLOOKUP('Reported Performance Table'!D1962,'Master List'!$B$45:$D$143,3,FALSE))</f>
        <v>#N/A</v>
      </c>
      <c r="J1962" s="178" t="str">
        <f>IF('Reported Performance Table'!D1962="","",
  IF('Reported Performance Table'!E1962="Yes",
   IF('Reported Performance Table'!F1962="Premium","Premium_LUNA_CCT","LUNA_CCT"),
   IF('Reported Performance Table'!B1962="Outdoor Luminaires",
    IF(OR('Reported Performance Table'!D1962="Fuel Pump Canopy Luminaires",'Reported Performance Table'!D1962="Sports Lighting"),
     IF('Reported Performance Table'!F1962="Premium","Premium_Sports_and_Fuel_Pump_CCT", "Sports_and_Fuel_Pump_CCT"),
     IF('Reported Performance Table'!F1962="Premium","Premium_Outdoor_CCT","Outdoor_CCT")),
    IF('Reported Performance Table'!F1962="Premium","Premium_CCT","Reported_CCT"))))</f>
        <v/>
      </c>
      <c r="K1962" t="str">
        <f>IF('Reported Performance Table'!D1962="","",IF(J1962="LUNA_CCT",VLOOKUP('Reported Performance Table'!D1962,'Master List'!$B$45:$E$143,4,FALSE),"Reported_BUG"))</f>
        <v/>
      </c>
      <c r="L1962" t="str">
        <f>IF('Reported Performance Table'!D1962="","",IF(AND('Reported Performance Table'!$E1962="Yes",OR('Reported Performance Table'!$D1962='Master List'!$B$45,'Reported Performance Table'!$D1962='Master List'!$B$46,'Reported Performance Table'!$D1962='Master List'!$B$47,'Reported Performance Table'!$D1962='Master List'!$B$49,'Reported Performance Table'!$D1962='Master List'!$B$51,'Reported Performance Table'!$D1962='Master List'!$B$115,'Reported Performance Table'!$D1962='Master List'!$B$118,'Reported Performance Table'!$D1962='Master List'!$B$142)),"LUNA_Dimming","Dimming_Capability_and_Range"))</f>
        <v/>
      </c>
    </row>
    <row r="1963" spans="1:12" x14ac:dyDescent="0.25">
      <c r="A1963" s="54">
        <v>1970</v>
      </c>
      <c r="B1963" s="55"/>
      <c r="D1963" s="21" t="e">
        <f>VLOOKUP('Reported Performance Table'!C1963,'Master List'!$B$22:$C$41,2,FALSE)</f>
        <v>#N/A</v>
      </c>
      <c r="E1963" t="e">
        <f>VLOOKUP('Reported Performance Table'!D1963,'Master List'!$B$45:$C$143,2,FALSE)</f>
        <v>#N/A</v>
      </c>
      <c r="F1963" t="e">
        <f>VLOOKUP('Reported Performance Table'!C1963,'Master List'!$B$22:$D$42,3,FALSE)</f>
        <v>#N/A</v>
      </c>
      <c r="G1963" s="100" t="e">
        <f>VLOOKUP('Reported Performance Table'!B1963,'Master List'!$B$11:$D$19,3,FALSE)</f>
        <v>#N/A</v>
      </c>
      <c r="H1963" t="e">
        <f t="shared" si="30"/>
        <v>#N/A</v>
      </c>
      <c r="I1963" t="e">
        <f>IF(VLOOKUP('Reported Performance Table'!D1963,'Master List'!$B$45:$D$143,3,FALSE)="","No",VLOOKUP('Reported Performance Table'!D1963,'Master List'!$B$45:$D$143,3,FALSE))</f>
        <v>#N/A</v>
      </c>
      <c r="J1963" s="178" t="str">
        <f>IF('Reported Performance Table'!D1963="","",
  IF('Reported Performance Table'!E1963="Yes",
   IF('Reported Performance Table'!F1963="Premium","Premium_LUNA_CCT","LUNA_CCT"),
   IF('Reported Performance Table'!B1963="Outdoor Luminaires",
    IF(OR('Reported Performance Table'!D1963="Fuel Pump Canopy Luminaires",'Reported Performance Table'!D1963="Sports Lighting"),
     IF('Reported Performance Table'!F1963="Premium","Premium_Sports_and_Fuel_Pump_CCT", "Sports_and_Fuel_Pump_CCT"),
     IF('Reported Performance Table'!F1963="Premium","Premium_Outdoor_CCT","Outdoor_CCT")),
    IF('Reported Performance Table'!F1963="Premium","Premium_CCT","Reported_CCT"))))</f>
        <v/>
      </c>
      <c r="K1963" t="str">
        <f>IF('Reported Performance Table'!D1963="","",IF(J1963="LUNA_CCT",VLOOKUP('Reported Performance Table'!D1963,'Master List'!$B$45:$E$143,4,FALSE),"Reported_BUG"))</f>
        <v/>
      </c>
      <c r="L1963" t="str">
        <f>IF('Reported Performance Table'!D1963="","",IF(AND('Reported Performance Table'!$E1963="Yes",OR('Reported Performance Table'!$D1963='Master List'!$B$45,'Reported Performance Table'!$D1963='Master List'!$B$46,'Reported Performance Table'!$D1963='Master List'!$B$47,'Reported Performance Table'!$D1963='Master List'!$B$49,'Reported Performance Table'!$D1963='Master List'!$B$51,'Reported Performance Table'!$D1963='Master List'!$B$115,'Reported Performance Table'!$D1963='Master List'!$B$118,'Reported Performance Table'!$D1963='Master List'!$B$142)),"LUNA_Dimming","Dimming_Capability_and_Range"))</f>
        <v/>
      </c>
    </row>
    <row r="1964" spans="1:12" x14ac:dyDescent="0.25">
      <c r="A1964" s="54">
        <v>1971</v>
      </c>
      <c r="B1964" s="55"/>
      <c r="D1964" s="21" t="e">
        <f>VLOOKUP('Reported Performance Table'!C1964,'Master List'!$B$22:$C$41,2,FALSE)</f>
        <v>#N/A</v>
      </c>
      <c r="E1964" t="e">
        <f>VLOOKUP('Reported Performance Table'!D1964,'Master List'!$B$45:$C$143,2,FALSE)</f>
        <v>#N/A</v>
      </c>
      <c r="F1964" t="e">
        <f>VLOOKUP('Reported Performance Table'!C1964,'Master List'!$B$22:$D$42,3,FALSE)</f>
        <v>#N/A</v>
      </c>
      <c r="G1964" s="100" t="e">
        <f>VLOOKUP('Reported Performance Table'!B1964,'Master List'!$B$11:$D$19,3,FALSE)</f>
        <v>#N/A</v>
      </c>
      <c r="H1964" t="e">
        <f t="shared" si="30"/>
        <v>#N/A</v>
      </c>
      <c r="I1964" t="e">
        <f>IF(VLOOKUP('Reported Performance Table'!D1964,'Master List'!$B$45:$D$143,3,FALSE)="","No",VLOOKUP('Reported Performance Table'!D1964,'Master List'!$B$45:$D$143,3,FALSE))</f>
        <v>#N/A</v>
      </c>
      <c r="J1964" s="178" t="str">
        <f>IF('Reported Performance Table'!D1964="","",
  IF('Reported Performance Table'!E1964="Yes",
   IF('Reported Performance Table'!F1964="Premium","Premium_LUNA_CCT","LUNA_CCT"),
   IF('Reported Performance Table'!B1964="Outdoor Luminaires",
    IF(OR('Reported Performance Table'!D1964="Fuel Pump Canopy Luminaires",'Reported Performance Table'!D1964="Sports Lighting"),
     IF('Reported Performance Table'!F1964="Premium","Premium_Sports_and_Fuel_Pump_CCT", "Sports_and_Fuel_Pump_CCT"),
     IF('Reported Performance Table'!F1964="Premium","Premium_Outdoor_CCT","Outdoor_CCT")),
    IF('Reported Performance Table'!F1964="Premium","Premium_CCT","Reported_CCT"))))</f>
        <v/>
      </c>
      <c r="K1964" t="str">
        <f>IF('Reported Performance Table'!D1964="","",IF(J1964="LUNA_CCT",VLOOKUP('Reported Performance Table'!D1964,'Master List'!$B$45:$E$143,4,FALSE),"Reported_BUG"))</f>
        <v/>
      </c>
      <c r="L1964" t="str">
        <f>IF('Reported Performance Table'!D1964="","",IF(AND('Reported Performance Table'!$E1964="Yes",OR('Reported Performance Table'!$D1964='Master List'!$B$45,'Reported Performance Table'!$D1964='Master List'!$B$46,'Reported Performance Table'!$D1964='Master List'!$B$47,'Reported Performance Table'!$D1964='Master List'!$B$49,'Reported Performance Table'!$D1964='Master List'!$B$51,'Reported Performance Table'!$D1964='Master List'!$B$115,'Reported Performance Table'!$D1964='Master List'!$B$118,'Reported Performance Table'!$D1964='Master List'!$B$142)),"LUNA_Dimming","Dimming_Capability_and_Range"))</f>
        <v/>
      </c>
    </row>
    <row r="1965" spans="1:12" x14ac:dyDescent="0.25">
      <c r="A1965" s="54">
        <v>1972</v>
      </c>
      <c r="B1965" s="55"/>
      <c r="D1965" s="21" t="e">
        <f>VLOOKUP('Reported Performance Table'!C1965,'Master List'!$B$22:$C$41,2,FALSE)</f>
        <v>#N/A</v>
      </c>
      <c r="E1965" t="e">
        <f>VLOOKUP('Reported Performance Table'!D1965,'Master List'!$B$45:$C$143,2,FALSE)</f>
        <v>#N/A</v>
      </c>
      <c r="F1965" t="e">
        <f>VLOOKUP('Reported Performance Table'!C1965,'Master List'!$B$22:$D$42,3,FALSE)</f>
        <v>#N/A</v>
      </c>
      <c r="G1965" s="100" t="e">
        <f>VLOOKUP('Reported Performance Table'!B1965,'Master List'!$B$11:$D$19,3,FALSE)</f>
        <v>#N/A</v>
      </c>
      <c r="H1965" t="e">
        <f t="shared" si="30"/>
        <v>#N/A</v>
      </c>
      <c r="I1965" t="e">
        <f>IF(VLOOKUP('Reported Performance Table'!D1965,'Master List'!$B$45:$D$143,3,FALSE)="","No",VLOOKUP('Reported Performance Table'!D1965,'Master List'!$B$45:$D$143,3,FALSE))</f>
        <v>#N/A</v>
      </c>
      <c r="J1965" s="178" t="str">
        <f>IF('Reported Performance Table'!D1965="","",
  IF('Reported Performance Table'!E1965="Yes",
   IF('Reported Performance Table'!F1965="Premium","Premium_LUNA_CCT","LUNA_CCT"),
   IF('Reported Performance Table'!B1965="Outdoor Luminaires",
    IF(OR('Reported Performance Table'!D1965="Fuel Pump Canopy Luminaires",'Reported Performance Table'!D1965="Sports Lighting"),
     IF('Reported Performance Table'!F1965="Premium","Premium_Sports_and_Fuel_Pump_CCT", "Sports_and_Fuel_Pump_CCT"),
     IF('Reported Performance Table'!F1965="Premium","Premium_Outdoor_CCT","Outdoor_CCT")),
    IF('Reported Performance Table'!F1965="Premium","Premium_CCT","Reported_CCT"))))</f>
        <v/>
      </c>
      <c r="K1965" t="str">
        <f>IF('Reported Performance Table'!D1965="","",IF(J1965="LUNA_CCT",VLOOKUP('Reported Performance Table'!D1965,'Master List'!$B$45:$E$143,4,FALSE),"Reported_BUG"))</f>
        <v/>
      </c>
      <c r="L1965" t="str">
        <f>IF('Reported Performance Table'!D1965="","",IF(AND('Reported Performance Table'!$E1965="Yes",OR('Reported Performance Table'!$D1965='Master List'!$B$45,'Reported Performance Table'!$D1965='Master List'!$B$46,'Reported Performance Table'!$D1965='Master List'!$B$47,'Reported Performance Table'!$D1965='Master List'!$B$49,'Reported Performance Table'!$D1965='Master List'!$B$51,'Reported Performance Table'!$D1965='Master List'!$B$115,'Reported Performance Table'!$D1965='Master List'!$B$118,'Reported Performance Table'!$D1965='Master List'!$B$142)),"LUNA_Dimming","Dimming_Capability_and_Range"))</f>
        <v/>
      </c>
    </row>
    <row r="1966" spans="1:12" x14ac:dyDescent="0.25">
      <c r="A1966" s="54">
        <v>1973</v>
      </c>
      <c r="B1966" s="55"/>
      <c r="D1966" s="21" t="e">
        <f>VLOOKUP('Reported Performance Table'!C1966,'Master List'!$B$22:$C$41,2,FALSE)</f>
        <v>#N/A</v>
      </c>
      <c r="E1966" t="e">
        <f>VLOOKUP('Reported Performance Table'!D1966,'Master List'!$B$45:$C$143,2,FALSE)</f>
        <v>#N/A</v>
      </c>
      <c r="F1966" t="e">
        <f>VLOOKUP('Reported Performance Table'!C1966,'Master List'!$B$22:$D$42,3,FALSE)</f>
        <v>#N/A</v>
      </c>
      <c r="G1966" s="100" t="e">
        <f>VLOOKUP('Reported Performance Table'!B1966,'Master List'!$B$11:$D$19,3,FALSE)</f>
        <v>#N/A</v>
      </c>
      <c r="H1966" t="e">
        <f t="shared" si="30"/>
        <v>#N/A</v>
      </c>
      <c r="I1966" t="e">
        <f>IF(VLOOKUP('Reported Performance Table'!D1966,'Master List'!$B$45:$D$143,3,FALSE)="","No",VLOOKUP('Reported Performance Table'!D1966,'Master List'!$B$45:$D$143,3,FALSE))</f>
        <v>#N/A</v>
      </c>
      <c r="J1966" s="178" t="str">
        <f>IF('Reported Performance Table'!D1966="","",
  IF('Reported Performance Table'!E1966="Yes",
   IF('Reported Performance Table'!F1966="Premium","Premium_LUNA_CCT","LUNA_CCT"),
   IF('Reported Performance Table'!B1966="Outdoor Luminaires",
    IF(OR('Reported Performance Table'!D1966="Fuel Pump Canopy Luminaires",'Reported Performance Table'!D1966="Sports Lighting"),
     IF('Reported Performance Table'!F1966="Premium","Premium_Sports_and_Fuel_Pump_CCT", "Sports_and_Fuel_Pump_CCT"),
     IF('Reported Performance Table'!F1966="Premium","Premium_Outdoor_CCT","Outdoor_CCT")),
    IF('Reported Performance Table'!F1966="Premium","Premium_CCT","Reported_CCT"))))</f>
        <v/>
      </c>
      <c r="K1966" t="str">
        <f>IF('Reported Performance Table'!D1966="","",IF(J1966="LUNA_CCT",VLOOKUP('Reported Performance Table'!D1966,'Master List'!$B$45:$E$143,4,FALSE),"Reported_BUG"))</f>
        <v/>
      </c>
      <c r="L1966" t="str">
        <f>IF('Reported Performance Table'!D1966="","",IF(AND('Reported Performance Table'!$E1966="Yes",OR('Reported Performance Table'!$D1966='Master List'!$B$45,'Reported Performance Table'!$D1966='Master List'!$B$46,'Reported Performance Table'!$D1966='Master List'!$B$47,'Reported Performance Table'!$D1966='Master List'!$B$49,'Reported Performance Table'!$D1966='Master List'!$B$51,'Reported Performance Table'!$D1966='Master List'!$B$115,'Reported Performance Table'!$D1966='Master List'!$B$118,'Reported Performance Table'!$D1966='Master List'!$B$142)),"LUNA_Dimming","Dimming_Capability_and_Range"))</f>
        <v/>
      </c>
    </row>
    <row r="1967" spans="1:12" x14ac:dyDescent="0.25">
      <c r="A1967" s="54">
        <v>1974</v>
      </c>
      <c r="B1967" s="55"/>
      <c r="D1967" s="21" t="e">
        <f>VLOOKUP('Reported Performance Table'!C1967,'Master List'!$B$22:$C$41,2,FALSE)</f>
        <v>#N/A</v>
      </c>
      <c r="E1967" t="e">
        <f>VLOOKUP('Reported Performance Table'!D1967,'Master List'!$B$45:$C$143,2,FALSE)</f>
        <v>#N/A</v>
      </c>
      <c r="F1967" t="e">
        <f>VLOOKUP('Reported Performance Table'!C1967,'Master List'!$B$22:$D$42,3,FALSE)</f>
        <v>#N/A</v>
      </c>
      <c r="G1967" s="100" t="e">
        <f>VLOOKUP('Reported Performance Table'!B1967,'Master List'!$B$11:$D$19,3,FALSE)</f>
        <v>#N/A</v>
      </c>
      <c r="H1967" t="e">
        <f t="shared" si="30"/>
        <v>#N/A</v>
      </c>
      <c r="I1967" t="e">
        <f>IF(VLOOKUP('Reported Performance Table'!D1967,'Master List'!$B$45:$D$143,3,FALSE)="","No",VLOOKUP('Reported Performance Table'!D1967,'Master List'!$B$45:$D$143,3,FALSE))</f>
        <v>#N/A</v>
      </c>
      <c r="J1967" s="178" t="str">
        <f>IF('Reported Performance Table'!D1967="","",
  IF('Reported Performance Table'!E1967="Yes",
   IF('Reported Performance Table'!F1967="Premium","Premium_LUNA_CCT","LUNA_CCT"),
   IF('Reported Performance Table'!B1967="Outdoor Luminaires",
    IF(OR('Reported Performance Table'!D1967="Fuel Pump Canopy Luminaires",'Reported Performance Table'!D1967="Sports Lighting"),
     IF('Reported Performance Table'!F1967="Premium","Premium_Sports_and_Fuel_Pump_CCT", "Sports_and_Fuel_Pump_CCT"),
     IF('Reported Performance Table'!F1967="Premium","Premium_Outdoor_CCT","Outdoor_CCT")),
    IF('Reported Performance Table'!F1967="Premium","Premium_CCT","Reported_CCT"))))</f>
        <v/>
      </c>
      <c r="K1967" t="str">
        <f>IF('Reported Performance Table'!D1967="","",IF(J1967="LUNA_CCT",VLOOKUP('Reported Performance Table'!D1967,'Master List'!$B$45:$E$143,4,FALSE),"Reported_BUG"))</f>
        <v/>
      </c>
      <c r="L1967" t="str">
        <f>IF('Reported Performance Table'!D1967="","",IF(AND('Reported Performance Table'!$E1967="Yes",OR('Reported Performance Table'!$D1967='Master List'!$B$45,'Reported Performance Table'!$D1967='Master List'!$B$46,'Reported Performance Table'!$D1967='Master List'!$B$47,'Reported Performance Table'!$D1967='Master List'!$B$49,'Reported Performance Table'!$D1967='Master List'!$B$51,'Reported Performance Table'!$D1967='Master List'!$B$115,'Reported Performance Table'!$D1967='Master List'!$B$118,'Reported Performance Table'!$D1967='Master List'!$B$142)),"LUNA_Dimming","Dimming_Capability_and_Range"))</f>
        <v/>
      </c>
    </row>
    <row r="1968" spans="1:12" x14ac:dyDescent="0.25">
      <c r="A1968" s="54">
        <v>1975</v>
      </c>
      <c r="B1968" s="55"/>
      <c r="D1968" s="21" t="e">
        <f>VLOOKUP('Reported Performance Table'!C1968,'Master List'!$B$22:$C$41,2,FALSE)</f>
        <v>#N/A</v>
      </c>
      <c r="E1968" t="e">
        <f>VLOOKUP('Reported Performance Table'!D1968,'Master List'!$B$45:$C$143,2,FALSE)</f>
        <v>#N/A</v>
      </c>
      <c r="F1968" t="e">
        <f>VLOOKUP('Reported Performance Table'!C1968,'Master List'!$B$22:$D$42,3,FALSE)</f>
        <v>#N/A</v>
      </c>
      <c r="G1968" s="100" t="e">
        <f>VLOOKUP('Reported Performance Table'!B1968,'Master List'!$B$11:$D$19,3,FALSE)</f>
        <v>#N/A</v>
      </c>
      <c r="H1968" t="e">
        <f t="shared" si="30"/>
        <v>#N/A</v>
      </c>
      <c r="I1968" t="e">
        <f>IF(VLOOKUP('Reported Performance Table'!D1968,'Master List'!$B$45:$D$143,3,FALSE)="","No",VLOOKUP('Reported Performance Table'!D1968,'Master List'!$B$45:$D$143,3,FALSE))</f>
        <v>#N/A</v>
      </c>
      <c r="J1968" s="178" t="str">
        <f>IF('Reported Performance Table'!D1968="","",
  IF('Reported Performance Table'!E1968="Yes",
   IF('Reported Performance Table'!F1968="Premium","Premium_LUNA_CCT","LUNA_CCT"),
   IF('Reported Performance Table'!B1968="Outdoor Luminaires",
    IF(OR('Reported Performance Table'!D1968="Fuel Pump Canopy Luminaires",'Reported Performance Table'!D1968="Sports Lighting"),
     IF('Reported Performance Table'!F1968="Premium","Premium_Sports_and_Fuel_Pump_CCT", "Sports_and_Fuel_Pump_CCT"),
     IF('Reported Performance Table'!F1968="Premium","Premium_Outdoor_CCT","Outdoor_CCT")),
    IF('Reported Performance Table'!F1968="Premium","Premium_CCT","Reported_CCT"))))</f>
        <v/>
      </c>
      <c r="K1968" t="str">
        <f>IF('Reported Performance Table'!D1968="","",IF(J1968="LUNA_CCT",VLOOKUP('Reported Performance Table'!D1968,'Master List'!$B$45:$E$143,4,FALSE),"Reported_BUG"))</f>
        <v/>
      </c>
      <c r="L1968" t="str">
        <f>IF('Reported Performance Table'!D1968="","",IF(AND('Reported Performance Table'!$E1968="Yes",OR('Reported Performance Table'!$D1968='Master List'!$B$45,'Reported Performance Table'!$D1968='Master List'!$B$46,'Reported Performance Table'!$D1968='Master List'!$B$47,'Reported Performance Table'!$D1968='Master List'!$B$49,'Reported Performance Table'!$D1968='Master List'!$B$51,'Reported Performance Table'!$D1968='Master List'!$B$115,'Reported Performance Table'!$D1968='Master List'!$B$118,'Reported Performance Table'!$D1968='Master List'!$B$142)),"LUNA_Dimming","Dimming_Capability_and_Range"))</f>
        <v/>
      </c>
    </row>
    <row r="1969" spans="1:12" x14ac:dyDescent="0.25">
      <c r="A1969" s="54">
        <v>1976</v>
      </c>
      <c r="B1969" s="55"/>
      <c r="D1969" s="21" t="e">
        <f>VLOOKUP('Reported Performance Table'!C1969,'Master List'!$B$22:$C$41,2,FALSE)</f>
        <v>#N/A</v>
      </c>
      <c r="E1969" t="e">
        <f>VLOOKUP('Reported Performance Table'!D1969,'Master List'!$B$45:$C$143,2,FALSE)</f>
        <v>#N/A</v>
      </c>
      <c r="F1969" t="e">
        <f>VLOOKUP('Reported Performance Table'!C1969,'Master List'!$B$22:$D$42,3,FALSE)</f>
        <v>#N/A</v>
      </c>
      <c r="G1969" s="100" t="e">
        <f>VLOOKUP('Reported Performance Table'!B1969,'Master List'!$B$11:$D$19,3,FALSE)</f>
        <v>#N/A</v>
      </c>
      <c r="H1969" t="e">
        <f t="shared" si="30"/>
        <v>#N/A</v>
      </c>
      <c r="I1969" t="e">
        <f>IF(VLOOKUP('Reported Performance Table'!D1969,'Master List'!$B$45:$D$143,3,FALSE)="","No",VLOOKUP('Reported Performance Table'!D1969,'Master List'!$B$45:$D$143,3,FALSE))</f>
        <v>#N/A</v>
      </c>
      <c r="J1969" s="178" t="str">
        <f>IF('Reported Performance Table'!D1969="","",
  IF('Reported Performance Table'!E1969="Yes",
   IF('Reported Performance Table'!F1969="Premium","Premium_LUNA_CCT","LUNA_CCT"),
   IF('Reported Performance Table'!B1969="Outdoor Luminaires",
    IF(OR('Reported Performance Table'!D1969="Fuel Pump Canopy Luminaires",'Reported Performance Table'!D1969="Sports Lighting"),
     IF('Reported Performance Table'!F1969="Premium","Premium_Sports_and_Fuel_Pump_CCT", "Sports_and_Fuel_Pump_CCT"),
     IF('Reported Performance Table'!F1969="Premium","Premium_Outdoor_CCT","Outdoor_CCT")),
    IF('Reported Performance Table'!F1969="Premium","Premium_CCT","Reported_CCT"))))</f>
        <v/>
      </c>
      <c r="K1969" t="str">
        <f>IF('Reported Performance Table'!D1969="","",IF(J1969="LUNA_CCT",VLOOKUP('Reported Performance Table'!D1969,'Master List'!$B$45:$E$143,4,FALSE),"Reported_BUG"))</f>
        <v/>
      </c>
      <c r="L1969" t="str">
        <f>IF('Reported Performance Table'!D1969="","",IF(AND('Reported Performance Table'!$E1969="Yes",OR('Reported Performance Table'!$D1969='Master List'!$B$45,'Reported Performance Table'!$D1969='Master List'!$B$46,'Reported Performance Table'!$D1969='Master List'!$B$47,'Reported Performance Table'!$D1969='Master List'!$B$49,'Reported Performance Table'!$D1969='Master List'!$B$51,'Reported Performance Table'!$D1969='Master List'!$B$115,'Reported Performance Table'!$D1969='Master List'!$B$118,'Reported Performance Table'!$D1969='Master List'!$B$142)),"LUNA_Dimming","Dimming_Capability_and_Range"))</f>
        <v/>
      </c>
    </row>
    <row r="1970" spans="1:12" x14ac:dyDescent="0.25">
      <c r="A1970" s="54">
        <v>1977</v>
      </c>
      <c r="B1970" s="55"/>
      <c r="D1970" s="21" t="e">
        <f>VLOOKUP('Reported Performance Table'!C1970,'Master List'!$B$22:$C$41,2,FALSE)</f>
        <v>#N/A</v>
      </c>
      <c r="E1970" t="e">
        <f>VLOOKUP('Reported Performance Table'!D1970,'Master List'!$B$45:$C$143,2,FALSE)</f>
        <v>#N/A</v>
      </c>
      <c r="F1970" t="e">
        <f>VLOOKUP('Reported Performance Table'!C1970,'Master List'!$B$22:$D$42,3,FALSE)</f>
        <v>#N/A</v>
      </c>
      <c r="G1970" s="100" t="e">
        <f>VLOOKUP('Reported Performance Table'!B1970,'Master List'!$B$11:$D$19,3,FALSE)</f>
        <v>#N/A</v>
      </c>
      <c r="H1970" t="e">
        <f t="shared" si="30"/>
        <v>#N/A</v>
      </c>
      <c r="I1970" t="e">
        <f>IF(VLOOKUP('Reported Performance Table'!D1970,'Master List'!$B$45:$D$143,3,FALSE)="","No",VLOOKUP('Reported Performance Table'!D1970,'Master List'!$B$45:$D$143,3,FALSE))</f>
        <v>#N/A</v>
      </c>
      <c r="J1970" s="178" t="str">
        <f>IF('Reported Performance Table'!D1970="","",
  IF('Reported Performance Table'!E1970="Yes",
   IF('Reported Performance Table'!F1970="Premium","Premium_LUNA_CCT","LUNA_CCT"),
   IF('Reported Performance Table'!B1970="Outdoor Luminaires",
    IF(OR('Reported Performance Table'!D1970="Fuel Pump Canopy Luminaires",'Reported Performance Table'!D1970="Sports Lighting"),
     IF('Reported Performance Table'!F1970="Premium","Premium_Sports_and_Fuel_Pump_CCT", "Sports_and_Fuel_Pump_CCT"),
     IF('Reported Performance Table'!F1970="Premium","Premium_Outdoor_CCT","Outdoor_CCT")),
    IF('Reported Performance Table'!F1970="Premium","Premium_CCT","Reported_CCT"))))</f>
        <v/>
      </c>
      <c r="K1970" t="str">
        <f>IF('Reported Performance Table'!D1970="","",IF(J1970="LUNA_CCT",VLOOKUP('Reported Performance Table'!D1970,'Master List'!$B$45:$E$143,4,FALSE),"Reported_BUG"))</f>
        <v/>
      </c>
      <c r="L1970" t="str">
        <f>IF('Reported Performance Table'!D1970="","",IF(AND('Reported Performance Table'!$E1970="Yes",OR('Reported Performance Table'!$D1970='Master List'!$B$45,'Reported Performance Table'!$D1970='Master List'!$B$46,'Reported Performance Table'!$D1970='Master List'!$B$47,'Reported Performance Table'!$D1970='Master List'!$B$49,'Reported Performance Table'!$D1970='Master List'!$B$51,'Reported Performance Table'!$D1970='Master List'!$B$115,'Reported Performance Table'!$D1970='Master List'!$B$118,'Reported Performance Table'!$D1970='Master List'!$B$142)),"LUNA_Dimming","Dimming_Capability_and_Range"))</f>
        <v/>
      </c>
    </row>
    <row r="1971" spans="1:12" x14ac:dyDescent="0.25">
      <c r="A1971" s="54">
        <v>1978</v>
      </c>
      <c r="B1971" s="55"/>
      <c r="D1971" s="21" t="e">
        <f>VLOOKUP('Reported Performance Table'!C1971,'Master List'!$B$22:$C$41,2,FALSE)</f>
        <v>#N/A</v>
      </c>
      <c r="E1971" t="e">
        <f>VLOOKUP('Reported Performance Table'!D1971,'Master List'!$B$45:$C$143,2,FALSE)</f>
        <v>#N/A</v>
      </c>
      <c r="F1971" t="e">
        <f>VLOOKUP('Reported Performance Table'!C1971,'Master List'!$B$22:$D$42,3,FALSE)</f>
        <v>#N/A</v>
      </c>
      <c r="G1971" s="100" t="e">
        <f>VLOOKUP('Reported Performance Table'!B1971,'Master List'!$B$11:$D$19,3,FALSE)</f>
        <v>#N/A</v>
      </c>
      <c r="H1971" t="e">
        <f t="shared" si="30"/>
        <v>#N/A</v>
      </c>
      <c r="I1971" t="e">
        <f>IF(VLOOKUP('Reported Performance Table'!D1971,'Master List'!$B$45:$D$143,3,FALSE)="","No",VLOOKUP('Reported Performance Table'!D1971,'Master List'!$B$45:$D$143,3,FALSE))</f>
        <v>#N/A</v>
      </c>
      <c r="J1971" s="178" t="str">
        <f>IF('Reported Performance Table'!D1971="","",
  IF('Reported Performance Table'!E1971="Yes",
   IF('Reported Performance Table'!F1971="Premium","Premium_LUNA_CCT","LUNA_CCT"),
   IF('Reported Performance Table'!B1971="Outdoor Luminaires",
    IF(OR('Reported Performance Table'!D1971="Fuel Pump Canopy Luminaires",'Reported Performance Table'!D1971="Sports Lighting"),
     IF('Reported Performance Table'!F1971="Premium","Premium_Sports_and_Fuel_Pump_CCT", "Sports_and_Fuel_Pump_CCT"),
     IF('Reported Performance Table'!F1971="Premium","Premium_Outdoor_CCT","Outdoor_CCT")),
    IF('Reported Performance Table'!F1971="Premium","Premium_CCT","Reported_CCT"))))</f>
        <v/>
      </c>
      <c r="K1971" t="str">
        <f>IF('Reported Performance Table'!D1971="","",IF(J1971="LUNA_CCT",VLOOKUP('Reported Performance Table'!D1971,'Master List'!$B$45:$E$143,4,FALSE),"Reported_BUG"))</f>
        <v/>
      </c>
      <c r="L1971" t="str">
        <f>IF('Reported Performance Table'!D1971="","",IF(AND('Reported Performance Table'!$E1971="Yes",OR('Reported Performance Table'!$D1971='Master List'!$B$45,'Reported Performance Table'!$D1971='Master List'!$B$46,'Reported Performance Table'!$D1971='Master List'!$B$47,'Reported Performance Table'!$D1971='Master List'!$B$49,'Reported Performance Table'!$D1971='Master List'!$B$51,'Reported Performance Table'!$D1971='Master List'!$B$115,'Reported Performance Table'!$D1971='Master List'!$B$118,'Reported Performance Table'!$D1971='Master List'!$B$142)),"LUNA_Dimming","Dimming_Capability_and_Range"))</f>
        <v/>
      </c>
    </row>
    <row r="1972" spans="1:12" x14ac:dyDescent="0.25">
      <c r="A1972" s="54">
        <v>1979</v>
      </c>
      <c r="B1972" s="55"/>
      <c r="D1972" s="21" t="e">
        <f>VLOOKUP('Reported Performance Table'!C1972,'Master List'!$B$22:$C$41,2,FALSE)</f>
        <v>#N/A</v>
      </c>
      <c r="E1972" t="e">
        <f>VLOOKUP('Reported Performance Table'!D1972,'Master List'!$B$45:$C$143,2,FALSE)</f>
        <v>#N/A</v>
      </c>
      <c r="F1972" t="e">
        <f>VLOOKUP('Reported Performance Table'!C1972,'Master List'!$B$22:$D$42,3,FALSE)</f>
        <v>#N/A</v>
      </c>
      <c r="G1972" s="100" t="e">
        <f>VLOOKUP('Reported Performance Table'!B1972,'Master List'!$B$11:$D$19,3,FALSE)</f>
        <v>#N/A</v>
      </c>
      <c r="H1972" t="e">
        <f t="shared" si="30"/>
        <v>#N/A</v>
      </c>
      <c r="I1972" t="e">
        <f>IF(VLOOKUP('Reported Performance Table'!D1972,'Master List'!$B$45:$D$143,3,FALSE)="","No",VLOOKUP('Reported Performance Table'!D1972,'Master List'!$B$45:$D$143,3,FALSE))</f>
        <v>#N/A</v>
      </c>
      <c r="J1972" s="178" t="str">
        <f>IF('Reported Performance Table'!D1972="","",
  IF('Reported Performance Table'!E1972="Yes",
   IF('Reported Performance Table'!F1972="Premium","Premium_LUNA_CCT","LUNA_CCT"),
   IF('Reported Performance Table'!B1972="Outdoor Luminaires",
    IF(OR('Reported Performance Table'!D1972="Fuel Pump Canopy Luminaires",'Reported Performance Table'!D1972="Sports Lighting"),
     IF('Reported Performance Table'!F1972="Premium","Premium_Sports_and_Fuel_Pump_CCT", "Sports_and_Fuel_Pump_CCT"),
     IF('Reported Performance Table'!F1972="Premium","Premium_Outdoor_CCT","Outdoor_CCT")),
    IF('Reported Performance Table'!F1972="Premium","Premium_CCT","Reported_CCT"))))</f>
        <v/>
      </c>
      <c r="K1972" t="str">
        <f>IF('Reported Performance Table'!D1972="","",IF(J1972="LUNA_CCT",VLOOKUP('Reported Performance Table'!D1972,'Master List'!$B$45:$E$143,4,FALSE),"Reported_BUG"))</f>
        <v/>
      </c>
      <c r="L1972" t="str">
        <f>IF('Reported Performance Table'!D1972="","",IF(AND('Reported Performance Table'!$E1972="Yes",OR('Reported Performance Table'!$D1972='Master List'!$B$45,'Reported Performance Table'!$D1972='Master List'!$B$46,'Reported Performance Table'!$D1972='Master List'!$B$47,'Reported Performance Table'!$D1972='Master List'!$B$49,'Reported Performance Table'!$D1972='Master List'!$B$51,'Reported Performance Table'!$D1972='Master List'!$B$115,'Reported Performance Table'!$D1972='Master List'!$B$118,'Reported Performance Table'!$D1972='Master List'!$B$142)),"LUNA_Dimming","Dimming_Capability_and_Range"))</f>
        <v/>
      </c>
    </row>
    <row r="1973" spans="1:12" x14ac:dyDescent="0.25">
      <c r="A1973" s="54">
        <v>1980</v>
      </c>
      <c r="B1973" s="55"/>
      <c r="D1973" s="21" t="e">
        <f>VLOOKUP('Reported Performance Table'!C1973,'Master List'!$B$22:$C$41,2,FALSE)</f>
        <v>#N/A</v>
      </c>
      <c r="E1973" t="e">
        <f>VLOOKUP('Reported Performance Table'!D1973,'Master List'!$B$45:$C$143,2,FALSE)</f>
        <v>#N/A</v>
      </c>
      <c r="F1973" t="e">
        <f>VLOOKUP('Reported Performance Table'!C1973,'Master List'!$B$22:$D$42,3,FALSE)</f>
        <v>#N/A</v>
      </c>
      <c r="G1973" s="100" t="e">
        <f>VLOOKUP('Reported Performance Table'!B1973,'Master List'!$B$11:$D$19,3,FALSE)</f>
        <v>#N/A</v>
      </c>
      <c r="H1973" t="e">
        <f t="shared" si="30"/>
        <v>#N/A</v>
      </c>
      <c r="I1973" t="e">
        <f>IF(VLOOKUP('Reported Performance Table'!D1973,'Master List'!$B$45:$D$143,3,FALSE)="","No",VLOOKUP('Reported Performance Table'!D1973,'Master List'!$B$45:$D$143,3,FALSE))</f>
        <v>#N/A</v>
      </c>
      <c r="J1973" s="178" t="str">
        <f>IF('Reported Performance Table'!D1973="","",
  IF('Reported Performance Table'!E1973="Yes",
   IF('Reported Performance Table'!F1973="Premium","Premium_LUNA_CCT","LUNA_CCT"),
   IF('Reported Performance Table'!B1973="Outdoor Luminaires",
    IF(OR('Reported Performance Table'!D1973="Fuel Pump Canopy Luminaires",'Reported Performance Table'!D1973="Sports Lighting"),
     IF('Reported Performance Table'!F1973="Premium","Premium_Sports_and_Fuel_Pump_CCT", "Sports_and_Fuel_Pump_CCT"),
     IF('Reported Performance Table'!F1973="Premium","Premium_Outdoor_CCT","Outdoor_CCT")),
    IF('Reported Performance Table'!F1973="Premium","Premium_CCT","Reported_CCT"))))</f>
        <v/>
      </c>
      <c r="K1973" t="str">
        <f>IF('Reported Performance Table'!D1973="","",IF(J1973="LUNA_CCT",VLOOKUP('Reported Performance Table'!D1973,'Master List'!$B$45:$E$143,4,FALSE),"Reported_BUG"))</f>
        <v/>
      </c>
      <c r="L1973" t="str">
        <f>IF('Reported Performance Table'!D1973="","",IF(AND('Reported Performance Table'!$E1973="Yes",OR('Reported Performance Table'!$D1973='Master List'!$B$45,'Reported Performance Table'!$D1973='Master List'!$B$46,'Reported Performance Table'!$D1973='Master List'!$B$47,'Reported Performance Table'!$D1973='Master List'!$B$49,'Reported Performance Table'!$D1973='Master List'!$B$51,'Reported Performance Table'!$D1973='Master List'!$B$115,'Reported Performance Table'!$D1973='Master List'!$B$118,'Reported Performance Table'!$D1973='Master List'!$B$142)),"LUNA_Dimming","Dimming_Capability_and_Range"))</f>
        <v/>
      </c>
    </row>
    <row r="1974" spans="1:12" x14ac:dyDescent="0.25">
      <c r="A1974" s="54">
        <v>1981</v>
      </c>
      <c r="B1974" s="55"/>
      <c r="D1974" s="21" t="e">
        <f>VLOOKUP('Reported Performance Table'!C1974,'Master List'!$B$22:$C$41,2,FALSE)</f>
        <v>#N/A</v>
      </c>
      <c r="E1974" t="e">
        <f>VLOOKUP('Reported Performance Table'!D1974,'Master List'!$B$45:$C$143,2,FALSE)</f>
        <v>#N/A</v>
      </c>
      <c r="F1974" t="e">
        <f>VLOOKUP('Reported Performance Table'!C1974,'Master List'!$B$22:$D$42,3,FALSE)</f>
        <v>#N/A</v>
      </c>
      <c r="G1974" s="100" t="e">
        <f>VLOOKUP('Reported Performance Table'!B1974,'Master List'!$B$11:$D$19,3,FALSE)</f>
        <v>#N/A</v>
      </c>
      <c r="H1974" t="e">
        <f t="shared" si="30"/>
        <v>#N/A</v>
      </c>
      <c r="I1974" t="e">
        <f>IF(VLOOKUP('Reported Performance Table'!D1974,'Master List'!$B$45:$D$143,3,FALSE)="","No",VLOOKUP('Reported Performance Table'!D1974,'Master List'!$B$45:$D$143,3,FALSE))</f>
        <v>#N/A</v>
      </c>
      <c r="J1974" s="178" t="str">
        <f>IF('Reported Performance Table'!D1974="","",
  IF('Reported Performance Table'!E1974="Yes",
   IF('Reported Performance Table'!F1974="Premium","Premium_LUNA_CCT","LUNA_CCT"),
   IF('Reported Performance Table'!B1974="Outdoor Luminaires",
    IF(OR('Reported Performance Table'!D1974="Fuel Pump Canopy Luminaires",'Reported Performance Table'!D1974="Sports Lighting"),
     IF('Reported Performance Table'!F1974="Premium","Premium_Sports_and_Fuel_Pump_CCT", "Sports_and_Fuel_Pump_CCT"),
     IF('Reported Performance Table'!F1974="Premium","Premium_Outdoor_CCT","Outdoor_CCT")),
    IF('Reported Performance Table'!F1974="Premium","Premium_CCT","Reported_CCT"))))</f>
        <v/>
      </c>
      <c r="K1974" t="str">
        <f>IF('Reported Performance Table'!D1974="","",IF(J1974="LUNA_CCT",VLOOKUP('Reported Performance Table'!D1974,'Master List'!$B$45:$E$143,4,FALSE),"Reported_BUG"))</f>
        <v/>
      </c>
      <c r="L1974" t="str">
        <f>IF('Reported Performance Table'!D1974="","",IF(AND('Reported Performance Table'!$E1974="Yes",OR('Reported Performance Table'!$D1974='Master List'!$B$45,'Reported Performance Table'!$D1974='Master List'!$B$46,'Reported Performance Table'!$D1974='Master List'!$B$47,'Reported Performance Table'!$D1974='Master List'!$B$49,'Reported Performance Table'!$D1974='Master List'!$B$51,'Reported Performance Table'!$D1974='Master List'!$B$115,'Reported Performance Table'!$D1974='Master List'!$B$118,'Reported Performance Table'!$D1974='Master List'!$B$142)),"LUNA_Dimming","Dimming_Capability_and_Range"))</f>
        <v/>
      </c>
    </row>
    <row r="1975" spans="1:12" x14ac:dyDescent="0.25">
      <c r="A1975" s="54">
        <v>1982</v>
      </c>
      <c r="B1975" s="55"/>
      <c r="D1975" s="21" t="e">
        <f>VLOOKUP('Reported Performance Table'!C1975,'Master List'!$B$22:$C$41,2,FALSE)</f>
        <v>#N/A</v>
      </c>
      <c r="E1975" t="e">
        <f>VLOOKUP('Reported Performance Table'!D1975,'Master List'!$B$45:$C$143,2,FALSE)</f>
        <v>#N/A</v>
      </c>
      <c r="F1975" t="e">
        <f>VLOOKUP('Reported Performance Table'!C1975,'Master List'!$B$22:$D$42,3,FALSE)</f>
        <v>#N/A</v>
      </c>
      <c r="G1975" s="100" t="e">
        <f>VLOOKUP('Reported Performance Table'!B1975,'Master List'!$B$11:$D$19,3,FALSE)</f>
        <v>#N/A</v>
      </c>
      <c r="H1975" t="e">
        <f t="shared" si="30"/>
        <v>#N/A</v>
      </c>
      <c r="I1975" t="e">
        <f>IF(VLOOKUP('Reported Performance Table'!D1975,'Master List'!$B$45:$D$143,3,FALSE)="","No",VLOOKUP('Reported Performance Table'!D1975,'Master List'!$B$45:$D$143,3,FALSE))</f>
        <v>#N/A</v>
      </c>
      <c r="J1975" s="178" t="str">
        <f>IF('Reported Performance Table'!D1975="","",
  IF('Reported Performance Table'!E1975="Yes",
   IF('Reported Performance Table'!F1975="Premium","Premium_LUNA_CCT","LUNA_CCT"),
   IF('Reported Performance Table'!B1975="Outdoor Luminaires",
    IF(OR('Reported Performance Table'!D1975="Fuel Pump Canopy Luminaires",'Reported Performance Table'!D1975="Sports Lighting"),
     IF('Reported Performance Table'!F1975="Premium","Premium_Sports_and_Fuel_Pump_CCT", "Sports_and_Fuel_Pump_CCT"),
     IF('Reported Performance Table'!F1975="Premium","Premium_Outdoor_CCT","Outdoor_CCT")),
    IF('Reported Performance Table'!F1975="Premium","Premium_CCT","Reported_CCT"))))</f>
        <v/>
      </c>
      <c r="K1975" t="str">
        <f>IF('Reported Performance Table'!D1975="","",IF(J1975="LUNA_CCT",VLOOKUP('Reported Performance Table'!D1975,'Master List'!$B$45:$E$143,4,FALSE),"Reported_BUG"))</f>
        <v/>
      </c>
      <c r="L1975" t="str">
        <f>IF('Reported Performance Table'!D1975="","",IF(AND('Reported Performance Table'!$E1975="Yes",OR('Reported Performance Table'!$D1975='Master List'!$B$45,'Reported Performance Table'!$D1975='Master List'!$B$46,'Reported Performance Table'!$D1975='Master List'!$B$47,'Reported Performance Table'!$D1975='Master List'!$B$49,'Reported Performance Table'!$D1975='Master List'!$B$51,'Reported Performance Table'!$D1975='Master List'!$B$115,'Reported Performance Table'!$D1975='Master List'!$B$118,'Reported Performance Table'!$D1975='Master List'!$B$142)),"LUNA_Dimming","Dimming_Capability_and_Range"))</f>
        <v/>
      </c>
    </row>
    <row r="1976" spans="1:12" x14ac:dyDescent="0.25">
      <c r="A1976" s="54">
        <v>1983</v>
      </c>
      <c r="B1976" s="55"/>
      <c r="D1976" s="21" t="e">
        <f>VLOOKUP('Reported Performance Table'!C1976,'Master List'!$B$22:$C$41,2,FALSE)</f>
        <v>#N/A</v>
      </c>
      <c r="E1976" t="e">
        <f>VLOOKUP('Reported Performance Table'!D1976,'Master List'!$B$45:$C$143,2,FALSE)</f>
        <v>#N/A</v>
      </c>
      <c r="F1976" t="e">
        <f>VLOOKUP('Reported Performance Table'!C1976,'Master List'!$B$22:$D$42,3,FALSE)</f>
        <v>#N/A</v>
      </c>
      <c r="G1976" s="100" t="e">
        <f>VLOOKUP('Reported Performance Table'!B1976,'Master List'!$B$11:$D$19,3,FALSE)</f>
        <v>#N/A</v>
      </c>
      <c r="H1976" t="e">
        <f t="shared" si="30"/>
        <v>#N/A</v>
      </c>
      <c r="I1976" t="e">
        <f>IF(VLOOKUP('Reported Performance Table'!D1976,'Master List'!$B$45:$D$143,3,FALSE)="","No",VLOOKUP('Reported Performance Table'!D1976,'Master List'!$B$45:$D$143,3,FALSE))</f>
        <v>#N/A</v>
      </c>
      <c r="J1976" s="178" t="str">
        <f>IF('Reported Performance Table'!D1976="","",
  IF('Reported Performance Table'!E1976="Yes",
   IF('Reported Performance Table'!F1976="Premium","Premium_LUNA_CCT","LUNA_CCT"),
   IF('Reported Performance Table'!B1976="Outdoor Luminaires",
    IF(OR('Reported Performance Table'!D1976="Fuel Pump Canopy Luminaires",'Reported Performance Table'!D1976="Sports Lighting"),
     IF('Reported Performance Table'!F1976="Premium","Premium_Sports_and_Fuel_Pump_CCT", "Sports_and_Fuel_Pump_CCT"),
     IF('Reported Performance Table'!F1976="Premium","Premium_Outdoor_CCT","Outdoor_CCT")),
    IF('Reported Performance Table'!F1976="Premium","Premium_CCT","Reported_CCT"))))</f>
        <v/>
      </c>
      <c r="K1976" t="str">
        <f>IF('Reported Performance Table'!D1976="","",IF(J1976="LUNA_CCT",VLOOKUP('Reported Performance Table'!D1976,'Master List'!$B$45:$E$143,4,FALSE),"Reported_BUG"))</f>
        <v/>
      </c>
      <c r="L1976" t="str">
        <f>IF('Reported Performance Table'!D1976="","",IF(AND('Reported Performance Table'!$E1976="Yes",OR('Reported Performance Table'!$D1976='Master List'!$B$45,'Reported Performance Table'!$D1976='Master List'!$B$46,'Reported Performance Table'!$D1976='Master List'!$B$47,'Reported Performance Table'!$D1976='Master List'!$B$49,'Reported Performance Table'!$D1976='Master List'!$B$51,'Reported Performance Table'!$D1976='Master List'!$B$115,'Reported Performance Table'!$D1976='Master List'!$B$118,'Reported Performance Table'!$D1976='Master List'!$B$142)),"LUNA_Dimming","Dimming_Capability_and_Range"))</f>
        <v/>
      </c>
    </row>
    <row r="1977" spans="1:12" x14ac:dyDescent="0.25">
      <c r="A1977" s="54">
        <v>1984</v>
      </c>
      <c r="B1977" s="55"/>
      <c r="D1977" s="21" t="e">
        <f>VLOOKUP('Reported Performance Table'!C1977,'Master List'!$B$22:$C$41,2,FALSE)</f>
        <v>#N/A</v>
      </c>
      <c r="E1977" t="e">
        <f>VLOOKUP('Reported Performance Table'!D1977,'Master List'!$B$45:$C$143,2,FALSE)</f>
        <v>#N/A</v>
      </c>
      <c r="F1977" t="e">
        <f>VLOOKUP('Reported Performance Table'!C1977,'Master List'!$B$22:$D$42,3,FALSE)</f>
        <v>#N/A</v>
      </c>
      <c r="G1977" s="100" t="e">
        <f>VLOOKUP('Reported Performance Table'!B1977,'Master List'!$B$11:$D$19,3,FALSE)</f>
        <v>#N/A</v>
      </c>
      <c r="H1977" t="e">
        <f t="shared" si="30"/>
        <v>#N/A</v>
      </c>
      <c r="I1977" t="e">
        <f>IF(VLOOKUP('Reported Performance Table'!D1977,'Master List'!$B$45:$D$143,3,FALSE)="","No",VLOOKUP('Reported Performance Table'!D1977,'Master List'!$B$45:$D$143,3,FALSE))</f>
        <v>#N/A</v>
      </c>
      <c r="J1977" s="178" t="str">
        <f>IF('Reported Performance Table'!D1977="","",
  IF('Reported Performance Table'!E1977="Yes",
   IF('Reported Performance Table'!F1977="Premium","Premium_LUNA_CCT","LUNA_CCT"),
   IF('Reported Performance Table'!B1977="Outdoor Luminaires",
    IF(OR('Reported Performance Table'!D1977="Fuel Pump Canopy Luminaires",'Reported Performance Table'!D1977="Sports Lighting"),
     IF('Reported Performance Table'!F1977="Premium","Premium_Sports_and_Fuel_Pump_CCT", "Sports_and_Fuel_Pump_CCT"),
     IF('Reported Performance Table'!F1977="Premium","Premium_Outdoor_CCT","Outdoor_CCT")),
    IF('Reported Performance Table'!F1977="Premium","Premium_CCT","Reported_CCT"))))</f>
        <v/>
      </c>
      <c r="K1977" t="str">
        <f>IF('Reported Performance Table'!D1977="","",IF(J1977="LUNA_CCT",VLOOKUP('Reported Performance Table'!D1977,'Master List'!$B$45:$E$143,4,FALSE),"Reported_BUG"))</f>
        <v/>
      </c>
      <c r="L1977" t="str">
        <f>IF('Reported Performance Table'!D1977="","",IF(AND('Reported Performance Table'!$E1977="Yes",OR('Reported Performance Table'!$D1977='Master List'!$B$45,'Reported Performance Table'!$D1977='Master List'!$B$46,'Reported Performance Table'!$D1977='Master List'!$B$47,'Reported Performance Table'!$D1977='Master List'!$B$49,'Reported Performance Table'!$D1977='Master List'!$B$51,'Reported Performance Table'!$D1977='Master List'!$B$115,'Reported Performance Table'!$D1977='Master List'!$B$118,'Reported Performance Table'!$D1977='Master List'!$B$142)),"LUNA_Dimming","Dimming_Capability_and_Range"))</f>
        <v/>
      </c>
    </row>
    <row r="1978" spans="1:12" x14ac:dyDescent="0.25">
      <c r="A1978" s="54">
        <v>1985</v>
      </c>
      <c r="B1978" s="55"/>
      <c r="D1978" s="21" t="e">
        <f>VLOOKUP('Reported Performance Table'!C1978,'Master List'!$B$22:$C$41,2,FALSE)</f>
        <v>#N/A</v>
      </c>
      <c r="E1978" t="e">
        <f>VLOOKUP('Reported Performance Table'!D1978,'Master List'!$B$45:$C$143,2,FALSE)</f>
        <v>#N/A</v>
      </c>
      <c r="F1978" t="e">
        <f>VLOOKUP('Reported Performance Table'!C1978,'Master List'!$B$22:$D$42,3,FALSE)</f>
        <v>#N/A</v>
      </c>
      <c r="G1978" s="100" t="e">
        <f>VLOOKUP('Reported Performance Table'!B1978,'Master List'!$B$11:$D$19,3,FALSE)</f>
        <v>#N/A</v>
      </c>
      <c r="H1978" t="e">
        <f t="shared" si="30"/>
        <v>#N/A</v>
      </c>
      <c r="I1978" t="e">
        <f>IF(VLOOKUP('Reported Performance Table'!D1978,'Master List'!$B$45:$D$143,3,FALSE)="","No",VLOOKUP('Reported Performance Table'!D1978,'Master List'!$B$45:$D$143,3,FALSE))</f>
        <v>#N/A</v>
      </c>
      <c r="J1978" s="178" t="str">
        <f>IF('Reported Performance Table'!D1978="","",
  IF('Reported Performance Table'!E1978="Yes",
   IF('Reported Performance Table'!F1978="Premium","Premium_LUNA_CCT","LUNA_CCT"),
   IF('Reported Performance Table'!B1978="Outdoor Luminaires",
    IF(OR('Reported Performance Table'!D1978="Fuel Pump Canopy Luminaires",'Reported Performance Table'!D1978="Sports Lighting"),
     IF('Reported Performance Table'!F1978="Premium","Premium_Sports_and_Fuel_Pump_CCT", "Sports_and_Fuel_Pump_CCT"),
     IF('Reported Performance Table'!F1978="Premium","Premium_Outdoor_CCT","Outdoor_CCT")),
    IF('Reported Performance Table'!F1978="Premium","Premium_CCT","Reported_CCT"))))</f>
        <v/>
      </c>
      <c r="K1978" t="str">
        <f>IF('Reported Performance Table'!D1978="","",IF(J1978="LUNA_CCT",VLOOKUP('Reported Performance Table'!D1978,'Master List'!$B$45:$E$143,4,FALSE),"Reported_BUG"))</f>
        <v/>
      </c>
      <c r="L1978" t="str">
        <f>IF('Reported Performance Table'!D1978="","",IF(AND('Reported Performance Table'!$E1978="Yes",OR('Reported Performance Table'!$D1978='Master List'!$B$45,'Reported Performance Table'!$D1978='Master List'!$B$46,'Reported Performance Table'!$D1978='Master List'!$B$47,'Reported Performance Table'!$D1978='Master List'!$B$49,'Reported Performance Table'!$D1978='Master List'!$B$51,'Reported Performance Table'!$D1978='Master List'!$B$115,'Reported Performance Table'!$D1978='Master List'!$B$118,'Reported Performance Table'!$D1978='Master List'!$B$142)),"LUNA_Dimming","Dimming_Capability_and_Range"))</f>
        <v/>
      </c>
    </row>
    <row r="1979" spans="1:12" x14ac:dyDescent="0.25">
      <c r="A1979" s="54">
        <v>1986</v>
      </c>
      <c r="B1979" s="55"/>
      <c r="D1979" s="21" t="e">
        <f>VLOOKUP('Reported Performance Table'!C1979,'Master List'!$B$22:$C$41,2,FALSE)</f>
        <v>#N/A</v>
      </c>
      <c r="E1979" t="e">
        <f>VLOOKUP('Reported Performance Table'!D1979,'Master List'!$B$45:$C$143,2,FALSE)</f>
        <v>#N/A</v>
      </c>
      <c r="F1979" t="e">
        <f>VLOOKUP('Reported Performance Table'!C1979,'Master List'!$B$22:$D$42,3,FALSE)</f>
        <v>#N/A</v>
      </c>
      <c r="G1979" s="100" t="e">
        <f>VLOOKUP('Reported Performance Table'!B1979,'Master List'!$B$11:$D$19,3,FALSE)</f>
        <v>#N/A</v>
      </c>
      <c r="H1979" t="e">
        <f t="shared" si="30"/>
        <v>#N/A</v>
      </c>
      <c r="I1979" t="e">
        <f>IF(VLOOKUP('Reported Performance Table'!D1979,'Master List'!$B$45:$D$143,3,FALSE)="","No",VLOOKUP('Reported Performance Table'!D1979,'Master List'!$B$45:$D$143,3,FALSE))</f>
        <v>#N/A</v>
      </c>
      <c r="J1979" s="178" t="str">
        <f>IF('Reported Performance Table'!D1979="","",
  IF('Reported Performance Table'!E1979="Yes",
   IF('Reported Performance Table'!F1979="Premium","Premium_LUNA_CCT","LUNA_CCT"),
   IF('Reported Performance Table'!B1979="Outdoor Luminaires",
    IF(OR('Reported Performance Table'!D1979="Fuel Pump Canopy Luminaires",'Reported Performance Table'!D1979="Sports Lighting"),
     IF('Reported Performance Table'!F1979="Premium","Premium_Sports_and_Fuel_Pump_CCT", "Sports_and_Fuel_Pump_CCT"),
     IF('Reported Performance Table'!F1979="Premium","Premium_Outdoor_CCT","Outdoor_CCT")),
    IF('Reported Performance Table'!F1979="Premium","Premium_CCT","Reported_CCT"))))</f>
        <v/>
      </c>
      <c r="K1979" t="str">
        <f>IF('Reported Performance Table'!D1979="","",IF(J1979="LUNA_CCT",VLOOKUP('Reported Performance Table'!D1979,'Master List'!$B$45:$E$143,4,FALSE),"Reported_BUG"))</f>
        <v/>
      </c>
      <c r="L1979" t="str">
        <f>IF('Reported Performance Table'!D1979="","",IF(AND('Reported Performance Table'!$E1979="Yes",OR('Reported Performance Table'!$D1979='Master List'!$B$45,'Reported Performance Table'!$D1979='Master List'!$B$46,'Reported Performance Table'!$D1979='Master List'!$B$47,'Reported Performance Table'!$D1979='Master List'!$B$49,'Reported Performance Table'!$D1979='Master List'!$B$51,'Reported Performance Table'!$D1979='Master List'!$B$115,'Reported Performance Table'!$D1979='Master List'!$B$118,'Reported Performance Table'!$D1979='Master List'!$B$142)),"LUNA_Dimming","Dimming_Capability_and_Range"))</f>
        <v/>
      </c>
    </row>
    <row r="1980" spans="1:12" x14ac:dyDescent="0.25">
      <c r="A1980" s="54">
        <v>1987</v>
      </c>
      <c r="B1980" s="55"/>
      <c r="D1980" s="21" t="e">
        <f>VLOOKUP('Reported Performance Table'!C1980,'Master List'!$B$22:$C$41,2,FALSE)</f>
        <v>#N/A</v>
      </c>
      <c r="E1980" t="e">
        <f>VLOOKUP('Reported Performance Table'!D1980,'Master List'!$B$45:$C$143,2,FALSE)</f>
        <v>#N/A</v>
      </c>
      <c r="F1980" t="e">
        <f>VLOOKUP('Reported Performance Table'!C1980,'Master List'!$B$22:$D$42,3,FALSE)</f>
        <v>#N/A</v>
      </c>
      <c r="G1980" s="100" t="e">
        <f>VLOOKUP('Reported Performance Table'!B1980,'Master List'!$B$11:$D$19,3,FALSE)</f>
        <v>#N/A</v>
      </c>
      <c r="H1980" t="e">
        <f t="shared" si="30"/>
        <v>#N/A</v>
      </c>
      <c r="I1980" t="e">
        <f>IF(VLOOKUP('Reported Performance Table'!D1980,'Master List'!$B$45:$D$143,3,FALSE)="","No",VLOOKUP('Reported Performance Table'!D1980,'Master List'!$B$45:$D$143,3,FALSE))</f>
        <v>#N/A</v>
      </c>
      <c r="J1980" s="178" t="str">
        <f>IF('Reported Performance Table'!D1980="","",
  IF('Reported Performance Table'!E1980="Yes",
   IF('Reported Performance Table'!F1980="Premium","Premium_LUNA_CCT","LUNA_CCT"),
   IF('Reported Performance Table'!B1980="Outdoor Luminaires",
    IF(OR('Reported Performance Table'!D1980="Fuel Pump Canopy Luminaires",'Reported Performance Table'!D1980="Sports Lighting"),
     IF('Reported Performance Table'!F1980="Premium","Premium_Sports_and_Fuel_Pump_CCT", "Sports_and_Fuel_Pump_CCT"),
     IF('Reported Performance Table'!F1980="Premium","Premium_Outdoor_CCT","Outdoor_CCT")),
    IF('Reported Performance Table'!F1980="Premium","Premium_CCT","Reported_CCT"))))</f>
        <v/>
      </c>
      <c r="K1980" t="str">
        <f>IF('Reported Performance Table'!D1980="","",IF(J1980="LUNA_CCT",VLOOKUP('Reported Performance Table'!D1980,'Master List'!$B$45:$E$143,4,FALSE),"Reported_BUG"))</f>
        <v/>
      </c>
      <c r="L1980" t="str">
        <f>IF('Reported Performance Table'!D1980="","",IF(AND('Reported Performance Table'!$E1980="Yes",OR('Reported Performance Table'!$D1980='Master List'!$B$45,'Reported Performance Table'!$D1980='Master List'!$B$46,'Reported Performance Table'!$D1980='Master List'!$B$47,'Reported Performance Table'!$D1980='Master List'!$B$49,'Reported Performance Table'!$D1980='Master List'!$B$51,'Reported Performance Table'!$D1980='Master List'!$B$115,'Reported Performance Table'!$D1980='Master List'!$B$118,'Reported Performance Table'!$D1980='Master List'!$B$142)),"LUNA_Dimming","Dimming_Capability_and_Range"))</f>
        <v/>
      </c>
    </row>
    <row r="1981" spans="1:12" x14ac:dyDescent="0.25">
      <c r="A1981" s="54">
        <v>1988</v>
      </c>
      <c r="B1981" s="55"/>
      <c r="D1981" s="21" t="e">
        <f>VLOOKUP('Reported Performance Table'!C1981,'Master List'!$B$22:$C$41,2,FALSE)</f>
        <v>#N/A</v>
      </c>
      <c r="E1981" t="e">
        <f>VLOOKUP('Reported Performance Table'!D1981,'Master List'!$B$45:$C$143,2,FALSE)</f>
        <v>#N/A</v>
      </c>
      <c r="F1981" t="e">
        <f>VLOOKUP('Reported Performance Table'!C1981,'Master List'!$B$22:$D$42,3,FALSE)</f>
        <v>#N/A</v>
      </c>
      <c r="G1981" s="100" t="e">
        <f>VLOOKUP('Reported Performance Table'!B1981,'Master List'!$B$11:$D$19,3,FALSE)</f>
        <v>#N/A</v>
      </c>
      <c r="H1981" t="e">
        <f t="shared" si="30"/>
        <v>#N/A</v>
      </c>
      <c r="I1981" t="e">
        <f>IF(VLOOKUP('Reported Performance Table'!D1981,'Master List'!$B$45:$D$143,3,FALSE)="","No",VLOOKUP('Reported Performance Table'!D1981,'Master List'!$B$45:$D$143,3,FALSE))</f>
        <v>#N/A</v>
      </c>
      <c r="J1981" s="178" t="str">
        <f>IF('Reported Performance Table'!D1981="","",
  IF('Reported Performance Table'!E1981="Yes",
   IF('Reported Performance Table'!F1981="Premium","Premium_LUNA_CCT","LUNA_CCT"),
   IF('Reported Performance Table'!B1981="Outdoor Luminaires",
    IF(OR('Reported Performance Table'!D1981="Fuel Pump Canopy Luminaires",'Reported Performance Table'!D1981="Sports Lighting"),
     IF('Reported Performance Table'!F1981="Premium","Premium_Sports_and_Fuel_Pump_CCT", "Sports_and_Fuel_Pump_CCT"),
     IF('Reported Performance Table'!F1981="Premium","Premium_Outdoor_CCT","Outdoor_CCT")),
    IF('Reported Performance Table'!F1981="Premium","Premium_CCT","Reported_CCT"))))</f>
        <v/>
      </c>
      <c r="K1981" t="str">
        <f>IF('Reported Performance Table'!D1981="","",IF(J1981="LUNA_CCT",VLOOKUP('Reported Performance Table'!D1981,'Master List'!$B$45:$E$143,4,FALSE),"Reported_BUG"))</f>
        <v/>
      </c>
      <c r="L1981" t="str">
        <f>IF('Reported Performance Table'!D1981="","",IF(AND('Reported Performance Table'!$E1981="Yes",OR('Reported Performance Table'!$D1981='Master List'!$B$45,'Reported Performance Table'!$D1981='Master List'!$B$46,'Reported Performance Table'!$D1981='Master List'!$B$47,'Reported Performance Table'!$D1981='Master List'!$B$49,'Reported Performance Table'!$D1981='Master List'!$B$51,'Reported Performance Table'!$D1981='Master List'!$B$115,'Reported Performance Table'!$D1981='Master List'!$B$118,'Reported Performance Table'!$D1981='Master List'!$B$142)),"LUNA_Dimming","Dimming_Capability_and_Range"))</f>
        <v/>
      </c>
    </row>
    <row r="1982" spans="1:12" x14ac:dyDescent="0.25">
      <c r="A1982" s="54">
        <v>1989</v>
      </c>
      <c r="B1982" s="55"/>
      <c r="D1982" s="21" t="e">
        <f>VLOOKUP('Reported Performance Table'!C1982,'Master List'!$B$22:$C$41,2,FALSE)</f>
        <v>#N/A</v>
      </c>
      <c r="E1982" t="e">
        <f>VLOOKUP('Reported Performance Table'!D1982,'Master List'!$B$45:$C$143,2,FALSE)</f>
        <v>#N/A</v>
      </c>
      <c r="F1982" t="e">
        <f>VLOOKUP('Reported Performance Table'!C1982,'Master List'!$B$22:$D$42,3,FALSE)</f>
        <v>#N/A</v>
      </c>
      <c r="G1982" s="100" t="e">
        <f>VLOOKUP('Reported Performance Table'!B1982,'Master List'!$B$11:$D$19,3,FALSE)</f>
        <v>#N/A</v>
      </c>
      <c r="H1982" t="e">
        <f t="shared" si="30"/>
        <v>#N/A</v>
      </c>
      <c r="I1982" t="e">
        <f>IF(VLOOKUP('Reported Performance Table'!D1982,'Master List'!$B$45:$D$143,3,FALSE)="","No",VLOOKUP('Reported Performance Table'!D1982,'Master List'!$B$45:$D$143,3,FALSE))</f>
        <v>#N/A</v>
      </c>
      <c r="J1982" s="178" t="str">
        <f>IF('Reported Performance Table'!D1982="","",
  IF('Reported Performance Table'!E1982="Yes",
   IF('Reported Performance Table'!F1982="Premium","Premium_LUNA_CCT","LUNA_CCT"),
   IF('Reported Performance Table'!B1982="Outdoor Luminaires",
    IF(OR('Reported Performance Table'!D1982="Fuel Pump Canopy Luminaires",'Reported Performance Table'!D1982="Sports Lighting"),
     IF('Reported Performance Table'!F1982="Premium","Premium_Sports_and_Fuel_Pump_CCT", "Sports_and_Fuel_Pump_CCT"),
     IF('Reported Performance Table'!F1982="Premium","Premium_Outdoor_CCT","Outdoor_CCT")),
    IF('Reported Performance Table'!F1982="Premium","Premium_CCT","Reported_CCT"))))</f>
        <v/>
      </c>
      <c r="K1982" t="str">
        <f>IF('Reported Performance Table'!D1982="","",IF(J1982="LUNA_CCT",VLOOKUP('Reported Performance Table'!D1982,'Master List'!$B$45:$E$143,4,FALSE),"Reported_BUG"))</f>
        <v/>
      </c>
      <c r="L1982" t="str">
        <f>IF('Reported Performance Table'!D1982="","",IF(AND('Reported Performance Table'!$E1982="Yes",OR('Reported Performance Table'!$D1982='Master List'!$B$45,'Reported Performance Table'!$D1982='Master List'!$B$46,'Reported Performance Table'!$D1982='Master List'!$B$47,'Reported Performance Table'!$D1982='Master List'!$B$49,'Reported Performance Table'!$D1982='Master List'!$B$51,'Reported Performance Table'!$D1982='Master List'!$B$115,'Reported Performance Table'!$D1982='Master List'!$B$118,'Reported Performance Table'!$D1982='Master List'!$B$142)),"LUNA_Dimming","Dimming_Capability_and_Range"))</f>
        <v/>
      </c>
    </row>
    <row r="1983" spans="1:12" x14ac:dyDescent="0.25">
      <c r="A1983" s="54">
        <v>1990</v>
      </c>
      <c r="B1983" s="55"/>
      <c r="D1983" s="21" t="e">
        <f>VLOOKUP('Reported Performance Table'!C1983,'Master List'!$B$22:$C$41,2,FALSE)</f>
        <v>#N/A</v>
      </c>
      <c r="E1983" t="e">
        <f>VLOOKUP('Reported Performance Table'!D1983,'Master List'!$B$45:$C$143,2,FALSE)</f>
        <v>#N/A</v>
      </c>
      <c r="F1983" t="e">
        <f>VLOOKUP('Reported Performance Table'!C1983,'Master List'!$B$22:$D$42,3,FALSE)</f>
        <v>#N/A</v>
      </c>
      <c r="G1983" s="100" t="e">
        <f>VLOOKUP('Reported Performance Table'!B1983,'Master List'!$B$11:$D$19,3,FALSE)</f>
        <v>#N/A</v>
      </c>
      <c r="H1983" t="e">
        <f t="shared" si="30"/>
        <v>#N/A</v>
      </c>
      <c r="I1983" t="e">
        <f>IF(VLOOKUP('Reported Performance Table'!D1983,'Master List'!$B$45:$D$143,3,FALSE)="","No",VLOOKUP('Reported Performance Table'!D1983,'Master List'!$B$45:$D$143,3,FALSE))</f>
        <v>#N/A</v>
      </c>
      <c r="J1983" s="178" t="str">
        <f>IF('Reported Performance Table'!D1983="","",
  IF('Reported Performance Table'!E1983="Yes",
   IF('Reported Performance Table'!F1983="Premium","Premium_LUNA_CCT","LUNA_CCT"),
   IF('Reported Performance Table'!B1983="Outdoor Luminaires",
    IF(OR('Reported Performance Table'!D1983="Fuel Pump Canopy Luminaires",'Reported Performance Table'!D1983="Sports Lighting"),
     IF('Reported Performance Table'!F1983="Premium","Premium_Sports_and_Fuel_Pump_CCT", "Sports_and_Fuel_Pump_CCT"),
     IF('Reported Performance Table'!F1983="Premium","Premium_Outdoor_CCT","Outdoor_CCT")),
    IF('Reported Performance Table'!F1983="Premium","Premium_CCT","Reported_CCT"))))</f>
        <v/>
      </c>
      <c r="K1983" t="str">
        <f>IF('Reported Performance Table'!D1983="","",IF(J1983="LUNA_CCT",VLOOKUP('Reported Performance Table'!D1983,'Master List'!$B$45:$E$143,4,FALSE),"Reported_BUG"))</f>
        <v/>
      </c>
      <c r="L1983" t="str">
        <f>IF('Reported Performance Table'!D1983="","",IF(AND('Reported Performance Table'!$E1983="Yes",OR('Reported Performance Table'!$D1983='Master List'!$B$45,'Reported Performance Table'!$D1983='Master List'!$B$46,'Reported Performance Table'!$D1983='Master List'!$B$47,'Reported Performance Table'!$D1983='Master List'!$B$49,'Reported Performance Table'!$D1983='Master List'!$B$51,'Reported Performance Table'!$D1983='Master List'!$B$115,'Reported Performance Table'!$D1983='Master List'!$B$118,'Reported Performance Table'!$D1983='Master List'!$B$142)),"LUNA_Dimming","Dimming_Capability_and_Range"))</f>
        <v/>
      </c>
    </row>
    <row r="1984" spans="1:12" x14ac:dyDescent="0.25">
      <c r="A1984" s="54">
        <v>1991</v>
      </c>
      <c r="B1984" s="55"/>
      <c r="D1984" s="21" t="e">
        <f>VLOOKUP('Reported Performance Table'!C1984,'Master List'!$B$22:$C$41,2,FALSE)</f>
        <v>#N/A</v>
      </c>
      <c r="E1984" t="e">
        <f>VLOOKUP('Reported Performance Table'!D1984,'Master List'!$B$45:$C$143,2,FALSE)</f>
        <v>#N/A</v>
      </c>
      <c r="F1984" t="e">
        <f>VLOOKUP('Reported Performance Table'!C1984,'Master List'!$B$22:$D$42,3,FALSE)</f>
        <v>#N/A</v>
      </c>
      <c r="G1984" s="100" t="e">
        <f>VLOOKUP('Reported Performance Table'!B1984,'Master List'!$B$11:$D$19,3,FALSE)</f>
        <v>#N/A</v>
      </c>
      <c r="H1984" t="e">
        <f t="shared" si="30"/>
        <v>#N/A</v>
      </c>
      <c r="I1984" t="e">
        <f>IF(VLOOKUP('Reported Performance Table'!D1984,'Master List'!$B$45:$D$143,3,FALSE)="","No",VLOOKUP('Reported Performance Table'!D1984,'Master List'!$B$45:$D$143,3,FALSE))</f>
        <v>#N/A</v>
      </c>
      <c r="J1984" s="178" t="str">
        <f>IF('Reported Performance Table'!D1984="","",
  IF('Reported Performance Table'!E1984="Yes",
   IF('Reported Performance Table'!F1984="Premium","Premium_LUNA_CCT","LUNA_CCT"),
   IF('Reported Performance Table'!B1984="Outdoor Luminaires",
    IF(OR('Reported Performance Table'!D1984="Fuel Pump Canopy Luminaires",'Reported Performance Table'!D1984="Sports Lighting"),
     IF('Reported Performance Table'!F1984="Premium","Premium_Sports_and_Fuel_Pump_CCT", "Sports_and_Fuel_Pump_CCT"),
     IF('Reported Performance Table'!F1984="Premium","Premium_Outdoor_CCT","Outdoor_CCT")),
    IF('Reported Performance Table'!F1984="Premium","Premium_CCT","Reported_CCT"))))</f>
        <v/>
      </c>
      <c r="K1984" t="str">
        <f>IF('Reported Performance Table'!D1984="","",IF(J1984="LUNA_CCT",VLOOKUP('Reported Performance Table'!D1984,'Master List'!$B$45:$E$143,4,FALSE),"Reported_BUG"))</f>
        <v/>
      </c>
      <c r="L1984" t="str">
        <f>IF('Reported Performance Table'!D1984="","",IF(AND('Reported Performance Table'!$E1984="Yes",OR('Reported Performance Table'!$D1984='Master List'!$B$45,'Reported Performance Table'!$D1984='Master List'!$B$46,'Reported Performance Table'!$D1984='Master List'!$B$47,'Reported Performance Table'!$D1984='Master List'!$B$49,'Reported Performance Table'!$D1984='Master List'!$B$51,'Reported Performance Table'!$D1984='Master List'!$B$115,'Reported Performance Table'!$D1984='Master List'!$B$118,'Reported Performance Table'!$D1984='Master List'!$B$142)),"LUNA_Dimming","Dimming_Capability_and_Range"))</f>
        <v/>
      </c>
    </row>
    <row r="1985" spans="1:12" x14ac:dyDescent="0.25">
      <c r="A1985" s="54">
        <v>1992</v>
      </c>
      <c r="B1985" s="55"/>
      <c r="D1985" s="21" t="e">
        <f>VLOOKUP('Reported Performance Table'!C1985,'Master List'!$B$22:$C$41,2,FALSE)</f>
        <v>#N/A</v>
      </c>
      <c r="E1985" t="e">
        <f>VLOOKUP('Reported Performance Table'!D1985,'Master List'!$B$45:$C$143,2,FALSE)</f>
        <v>#N/A</v>
      </c>
      <c r="F1985" t="e">
        <f>VLOOKUP('Reported Performance Table'!C1985,'Master List'!$B$22:$D$42,3,FALSE)</f>
        <v>#N/A</v>
      </c>
      <c r="G1985" s="100" t="e">
        <f>VLOOKUP('Reported Performance Table'!B1985,'Master List'!$B$11:$D$19,3,FALSE)</f>
        <v>#N/A</v>
      </c>
      <c r="H1985" t="e">
        <f t="shared" si="30"/>
        <v>#N/A</v>
      </c>
      <c r="I1985" t="e">
        <f>IF(VLOOKUP('Reported Performance Table'!D1985,'Master List'!$B$45:$D$143,3,FALSE)="","No",VLOOKUP('Reported Performance Table'!D1985,'Master List'!$B$45:$D$143,3,FALSE))</f>
        <v>#N/A</v>
      </c>
      <c r="J1985" s="178" t="str">
        <f>IF('Reported Performance Table'!D1985="","",
  IF('Reported Performance Table'!E1985="Yes",
   IF('Reported Performance Table'!F1985="Premium","Premium_LUNA_CCT","LUNA_CCT"),
   IF('Reported Performance Table'!B1985="Outdoor Luminaires",
    IF(OR('Reported Performance Table'!D1985="Fuel Pump Canopy Luminaires",'Reported Performance Table'!D1985="Sports Lighting"),
     IF('Reported Performance Table'!F1985="Premium","Premium_Sports_and_Fuel_Pump_CCT", "Sports_and_Fuel_Pump_CCT"),
     IF('Reported Performance Table'!F1985="Premium","Premium_Outdoor_CCT","Outdoor_CCT")),
    IF('Reported Performance Table'!F1985="Premium","Premium_CCT","Reported_CCT"))))</f>
        <v/>
      </c>
      <c r="K1985" t="str">
        <f>IF('Reported Performance Table'!D1985="","",IF(J1985="LUNA_CCT",VLOOKUP('Reported Performance Table'!D1985,'Master List'!$B$45:$E$143,4,FALSE),"Reported_BUG"))</f>
        <v/>
      </c>
      <c r="L1985" t="str">
        <f>IF('Reported Performance Table'!D1985="","",IF(AND('Reported Performance Table'!$E1985="Yes",OR('Reported Performance Table'!$D1985='Master List'!$B$45,'Reported Performance Table'!$D1985='Master List'!$B$46,'Reported Performance Table'!$D1985='Master List'!$B$47,'Reported Performance Table'!$D1985='Master List'!$B$49,'Reported Performance Table'!$D1985='Master List'!$B$51,'Reported Performance Table'!$D1985='Master List'!$B$115,'Reported Performance Table'!$D1985='Master List'!$B$118,'Reported Performance Table'!$D1985='Master List'!$B$142)),"LUNA_Dimming","Dimming_Capability_and_Range"))</f>
        <v/>
      </c>
    </row>
    <row r="1986" spans="1:12" x14ac:dyDescent="0.25">
      <c r="A1986" s="54">
        <v>1993</v>
      </c>
      <c r="B1986" s="55"/>
      <c r="D1986" s="21" t="e">
        <f>VLOOKUP('Reported Performance Table'!C1986,'Master List'!$B$22:$C$41,2,FALSE)</f>
        <v>#N/A</v>
      </c>
      <c r="E1986" t="e">
        <f>VLOOKUP('Reported Performance Table'!D1986,'Master List'!$B$45:$C$143,2,FALSE)</f>
        <v>#N/A</v>
      </c>
      <c r="F1986" t="e">
        <f>VLOOKUP('Reported Performance Table'!C1986,'Master List'!$B$22:$D$42,3,FALSE)</f>
        <v>#N/A</v>
      </c>
      <c r="G1986" s="100" t="e">
        <f>VLOOKUP('Reported Performance Table'!B1986,'Master List'!$B$11:$D$19,3,FALSE)</f>
        <v>#N/A</v>
      </c>
      <c r="H1986" t="e">
        <f t="shared" si="30"/>
        <v>#N/A</v>
      </c>
      <c r="I1986" t="e">
        <f>IF(VLOOKUP('Reported Performance Table'!D1986,'Master List'!$B$45:$D$143,3,FALSE)="","No",VLOOKUP('Reported Performance Table'!D1986,'Master List'!$B$45:$D$143,3,FALSE))</f>
        <v>#N/A</v>
      </c>
      <c r="J1986" s="178" t="str">
        <f>IF('Reported Performance Table'!D1986="","",
  IF('Reported Performance Table'!E1986="Yes",
   IF('Reported Performance Table'!F1986="Premium","Premium_LUNA_CCT","LUNA_CCT"),
   IF('Reported Performance Table'!B1986="Outdoor Luminaires",
    IF(OR('Reported Performance Table'!D1986="Fuel Pump Canopy Luminaires",'Reported Performance Table'!D1986="Sports Lighting"),
     IF('Reported Performance Table'!F1986="Premium","Premium_Sports_and_Fuel_Pump_CCT", "Sports_and_Fuel_Pump_CCT"),
     IF('Reported Performance Table'!F1986="Premium","Premium_Outdoor_CCT","Outdoor_CCT")),
    IF('Reported Performance Table'!F1986="Premium","Premium_CCT","Reported_CCT"))))</f>
        <v/>
      </c>
      <c r="K1986" t="str">
        <f>IF('Reported Performance Table'!D1986="","",IF(J1986="LUNA_CCT",VLOOKUP('Reported Performance Table'!D1986,'Master List'!$B$45:$E$143,4,FALSE),"Reported_BUG"))</f>
        <v/>
      </c>
      <c r="L1986" t="str">
        <f>IF('Reported Performance Table'!D1986="","",IF(AND('Reported Performance Table'!$E1986="Yes",OR('Reported Performance Table'!$D1986='Master List'!$B$45,'Reported Performance Table'!$D1986='Master List'!$B$46,'Reported Performance Table'!$D1986='Master List'!$B$47,'Reported Performance Table'!$D1986='Master List'!$B$49,'Reported Performance Table'!$D1986='Master List'!$B$51,'Reported Performance Table'!$D1986='Master List'!$B$115,'Reported Performance Table'!$D1986='Master List'!$B$118,'Reported Performance Table'!$D1986='Master List'!$B$142)),"LUNA_Dimming","Dimming_Capability_and_Range"))</f>
        <v/>
      </c>
    </row>
    <row r="1987" spans="1:12" x14ac:dyDescent="0.25">
      <c r="A1987" s="54">
        <v>1994</v>
      </c>
      <c r="B1987" s="55"/>
      <c r="D1987" s="21" t="e">
        <f>VLOOKUP('Reported Performance Table'!C1987,'Master List'!$B$22:$C$41,2,FALSE)</f>
        <v>#N/A</v>
      </c>
      <c r="E1987" t="e">
        <f>VLOOKUP('Reported Performance Table'!D1987,'Master List'!$B$45:$C$143,2,FALSE)</f>
        <v>#N/A</v>
      </c>
      <c r="F1987" t="e">
        <f>VLOOKUP('Reported Performance Table'!C1987,'Master List'!$B$22:$D$42,3,FALSE)</f>
        <v>#N/A</v>
      </c>
      <c r="G1987" s="100" t="e">
        <f>VLOOKUP('Reported Performance Table'!B1987,'Master List'!$B$11:$D$19,3,FALSE)</f>
        <v>#N/A</v>
      </c>
      <c r="H1987" t="e">
        <f t="shared" si="30"/>
        <v>#N/A</v>
      </c>
      <c r="I1987" t="e">
        <f>IF(VLOOKUP('Reported Performance Table'!D1987,'Master List'!$B$45:$D$143,3,FALSE)="","No",VLOOKUP('Reported Performance Table'!D1987,'Master List'!$B$45:$D$143,3,FALSE))</f>
        <v>#N/A</v>
      </c>
      <c r="J1987" s="178" t="str">
        <f>IF('Reported Performance Table'!D1987="","",
  IF('Reported Performance Table'!E1987="Yes",
   IF('Reported Performance Table'!F1987="Premium","Premium_LUNA_CCT","LUNA_CCT"),
   IF('Reported Performance Table'!B1987="Outdoor Luminaires",
    IF(OR('Reported Performance Table'!D1987="Fuel Pump Canopy Luminaires",'Reported Performance Table'!D1987="Sports Lighting"),
     IF('Reported Performance Table'!F1987="Premium","Premium_Sports_and_Fuel_Pump_CCT", "Sports_and_Fuel_Pump_CCT"),
     IF('Reported Performance Table'!F1987="Premium","Premium_Outdoor_CCT","Outdoor_CCT")),
    IF('Reported Performance Table'!F1987="Premium","Premium_CCT","Reported_CCT"))))</f>
        <v/>
      </c>
      <c r="K1987" t="str">
        <f>IF('Reported Performance Table'!D1987="","",IF(J1987="LUNA_CCT",VLOOKUP('Reported Performance Table'!D1987,'Master List'!$B$45:$E$143,4,FALSE),"Reported_BUG"))</f>
        <v/>
      </c>
      <c r="L1987" t="str">
        <f>IF('Reported Performance Table'!D1987="","",IF(AND('Reported Performance Table'!$E1987="Yes",OR('Reported Performance Table'!$D1987='Master List'!$B$45,'Reported Performance Table'!$D1987='Master List'!$B$46,'Reported Performance Table'!$D1987='Master List'!$B$47,'Reported Performance Table'!$D1987='Master List'!$B$49,'Reported Performance Table'!$D1987='Master List'!$B$51,'Reported Performance Table'!$D1987='Master List'!$B$115,'Reported Performance Table'!$D1987='Master List'!$B$118,'Reported Performance Table'!$D1987='Master List'!$B$142)),"LUNA_Dimming","Dimming_Capability_and_Range"))</f>
        <v/>
      </c>
    </row>
    <row r="1988" spans="1:12" x14ac:dyDescent="0.25">
      <c r="A1988" s="54">
        <v>1995</v>
      </c>
      <c r="B1988" s="55"/>
      <c r="D1988" s="21" t="e">
        <f>VLOOKUP('Reported Performance Table'!C1988,'Master List'!$B$22:$C$41,2,FALSE)</f>
        <v>#N/A</v>
      </c>
      <c r="E1988" t="e">
        <f>VLOOKUP('Reported Performance Table'!D1988,'Master List'!$B$45:$C$143,2,FALSE)</f>
        <v>#N/A</v>
      </c>
      <c r="F1988" t="e">
        <f>VLOOKUP('Reported Performance Table'!C1988,'Master List'!$B$22:$D$42,3,FALSE)</f>
        <v>#N/A</v>
      </c>
      <c r="G1988" s="100" t="e">
        <f>VLOOKUP('Reported Performance Table'!B1988,'Master List'!$B$11:$D$19,3,FALSE)</f>
        <v>#N/A</v>
      </c>
      <c r="H1988" t="e">
        <f t="shared" si="30"/>
        <v>#N/A</v>
      </c>
      <c r="I1988" t="e">
        <f>IF(VLOOKUP('Reported Performance Table'!D1988,'Master List'!$B$45:$D$143,3,FALSE)="","No",VLOOKUP('Reported Performance Table'!D1988,'Master List'!$B$45:$D$143,3,FALSE))</f>
        <v>#N/A</v>
      </c>
      <c r="J1988" s="178" t="str">
        <f>IF('Reported Performance Table'!D1988="","",
  IF('Reported Performance Table'!E1988="Yes",
   IF('Reported Performance Table'!F1988="Premium","Premium_LUNA_CCT","LUNA_CCT"),
   IF('Reported Performance Table'!B1988="Outdoor Luminaires",
    IF(OR('Reported Performance Table'!D1988="Fuel Pump Canopy Luminaires",'Reported Performance Table'!D1988="Sports Lighting"),
     IF('Reported Performance Table'!F1988="Premium","Premium_Sports_and_Fuel_Pump_CCT", "Sports_and_Fuel_Pump_CCT"),
     IF('Reported Performance Table'!F1988="Premium","Premium_Outdoor_CCT","Outdoor_CCT")),
    IF('Reported Performance Table'!F1988="Premium","Premium_CCT","Reported_CCT"))))</f>
        <v/>
      </c>
      <c r="K1988" t="str">
        <f>IF('Reported Performance Table'!D1988="","",IF(J1988="LUNA_CCT",VLOOKUP('Reported Performance Table'!D1988,'Master List'!$B$45:$E$143,4,FALSE),"Reported_BUG"))</f>
        <v/>
      </c>
      <c r="L1988" t="str">
        <f>IF('Reported Performance Table'!D1988="","",IF(AND('Reported Performance Table'!$E1988="Yes",OR('Reported Performance Table'!$D1988='Master List'!$B$45,'Reported Performance Table'!$D1988='Master List'!$B$46,'Reported Performance Table'!$D1988='Master List'!$B$47,'Reported Performance Table'!$D1988='Master List'!$B$49,'Reported Performance Table'!$D1988='Master List'!$B$51,'Reported Performance Table'!$D1988='Master List'!$B$115,'Reported Performance Table'!$D1988='Master List'!$B$118,'Reported Performance Table'!$D1988='Master List'!$B$142)),"LUNA_Dimming","Dimming_Capability_and_Range"))</f>
        <v/>
      </c>
    </row>
    <row r="1989" spans="1:12" x14ac:dyDescent="0.25">
      <c r="A1989" s="54">
        <v>1996</v>
      </c>
      <c r="B1989" s="55"/>
      <c r="D1989" s="21" t="e">
        <f>VLOOKUP('Reported Performance Table'!C1989,'Master List'!$B$22:$C$41,2,FALSE)</f>
        <v>#N/A</v>
      </c>
      <c r="E1989" t="e">
        <f>VLOOKUP('Reported Performance Table'!D1989,'Master List'!$B$45:$C$143,2,FALSE)</f>
        <v>#N/A</v>
      </c>
      <c r="F1989" t="e">
        <f>VLOOKUP('Reported Performance Table'!C1989,'Master List'!$B$22:$D$42,3,FALSE)</f>
        <v>#N/A</v>
      </c>
      <c r="G1989" s="100" t="e">
        <f>VLOOKUP('Reported Performance Table'!B1989,'Master List'!$B$11:$D$19,3,FALSE)</f>
        <v>#N/A</v>
      </c>
      <c r="H1989" t="e">
        <f t="shared" si="30"/>
        <v>#N/A</v>
      </c>
      <c r="I1989" t="e">
        <f>IF(VLOOKUP('Reported Performance Table'!D1989,'Master List'!$B$45:$D$143,3,FALSE)="","No",VLOOKUP('Reported Performance Table'!D1989,'Master List'!$B$45:$D$143,3,FALSE))</f>
        <v>#N/A</v>
      </c>
      <c r="J1989" s="178" t="str">
        <f>IF('Reported Performance Table'!D1989="","",
  IF('Reported Performance Table'!E1989="Yes",
   IF('Reported Performance Table'!F1989="Premium","Premium_LUNA_CCT","LUNA_CCT"),
   IF('Reported Performance Table'!B1989="Outdoor Luminaires",
    IF(OR('Reported Performance Table'!D1989="Fuel Pump Canopy Luminaires",'Reported Performance Table'!D1989="Sports Lighting"),
     IF('Reported Performance Table'!F1989="Premium","Premium_Sports_and_Fuel_Pump_CCT", "Sports_and_Fuel_Pump_CCT"),
     IF('Reported Performance Table'!F1989="Premium","Premium_Outdoor_CCT","Outdoor_CCT")),
    IF('Reported Performance Table'!F1989="Premium","Premium_CCT","Reported_CCT"))))</f>
        <v/>
      </c>
      <c r="K1989" t="str">
        <f>IF('Reported Performance Table'!D1989="","",IF(J1989="LUNA_CCT",VLOOKUP('Reported Performance Table'!D1989,'Master List'!$B$45:$E$143,4,FALSE),"Reported_BUG"))</f>
        <v/>
      </c>
      <c r="L1989" t="str">
        <f>IF('Reported Performance Table'!D1989="","",IF(AND('Reported Performance Table'!$E1989="Yes",OR('Reported Performance Table'!$D1989='Master List'!$B$45,'Reported Performance Table'!$D1989='Master List'!$B$46,'Reported Performance Table'!$D1989='Master List'!$B$47,'Reported Performance Table'!$D1989='Master List'!$B$49,'Reported Performance Table'!$D1989='Master List'!$B$51,'Reported Performance Table'!$D1989='Master List'!$B$115,'Reported Performance Table'!$D1989='Master List'!$B$118,'Reported Performance Table'!$D1989='Master List'!$B$142)),"LUNA_Dimming","Dimming_Capability_and_Range"))</f>
        <v/>
      </c>
    </row>
    <row r="1990" spans="1:12" x14ac:dyDescent="0.25">
      <c r="A1990" s="54">
        <v>1997</v>
      </c>
      <c r="B1990" s="55"/>
      <c r="D1990" s="21" t="e">
        <f>VLOOKUP('Reported Performance Table'!C1990,'Master List'!$B$22:$C$41,2,FALSE)</f>
        <v>#N/A</v>
      </c>
      <c r="E1990" t="e">
        <f>VLOOKUP('Reported Performance Table'!D1990,'Master List'!$B$45:$C$143,2,FALSE)</f>
        <v>#N/A</v>
      </c>
      <c r="F1990" t="e">
        <f>VLOOKUP('Reported Performance Table'!C1990,'Master List'!$B$22:$D$42,3,FALSE)</f>
        <v>#N/A</v>
      </c>
      <c r="G1990" s="100" t="e">
        <f>VLOOKUP('Reported Performance Table'!B1990,'Master List'!$B$11:$D$19,3,FALSE)</f>
        <v>#N/A</v>
      </c>
      <c r="H1990" t="e">
        <f t="shared" si="30"/>
        <v>#N/A</v>
      </c>
      <c r="I1990" t="e">
        <f>IF(VLOOKUP('Reported Performance Table'!D1990,'Master List'!$B$45:$D$143,3,FALSE)="","No",VLOOKUP('Reported Performance Table'!D1990,'Master List'!$B$45:$D$143,3,FALSE))</f>
        <v>#N/A</v>
      </c>
      <c r="J1990" s="178" t="str">
        <f>IF('Reported Performance Table'!D1990="","",
  IF('Reported Performance Table'!E1990="Yes",
   IF('Reported Performance Table'!F1990="Premium","Premium_LUNA_CCT","LUNA_CCT"),
   IF('Reported Performance Table'!B1990="Outdoor Luminaires",
    IF(OR('Reported Performance Table'!D1990="Fuel Pump Canopy Luminaires",'Reported Performance Table'!D1990="Sports Lighting"),
     IF('Reported Performance Table'!F1990="Premium","Premium_Sports_and_Fuel_Pump_CCT", "Sports_and_Fuel_Pump_CCT"),
     IF('Reported Performance Table'!F1990="Premium","Premium_Outdoor_CCT","Outdoor_CCT")),
    IF('Reported Performance Table'!F1990="Premium","Premium_CCT","Reported_CCT"))))</f>
        <v/>
      </c>
      <c r="K1990" t="str">
        <f>IF('Reported Performance Table'!D1990="","",IF(J1990="LUNA_CCT",VLOOKUP('Reported Performance Table'!D1990,'Master List'!$B$45:$E$143,4,FALSE),"Reported_BUG"))</f>
        <v/>
      </c>
      <c r="L1990" t="str">
        <f>IF('Reported Performance Table'!D1990="","",IF(AND('Reported Performance Table'!$E1990="Yes",OR('Reported Performance Table'!$D1990='Master List'!$B$45,'Reported Performance Table'!$D1990='Master List'!$B$46,'Reported Performance Table'!$D1990='Master List'!$B$47,'Reported Performance Table'!$D1990='Master List'!$B$49,'Reported Performance Table'!$D1990='Master List'!$B$51,'Reported Performance Table'!$D1990='Master List'!$B$115,'Reported Performance Table'!$D1990='Master List'!$B$118,'Reported Performance Table'!$D1990='Master List'!$B$142)),"LUNA_Dimming","Dimming_Capability_and_Range"))</f>
        <v/>
      </c>
    </row>
    <row r="1991" spans="1:12" x14ac:dyDescent="0.25">
      <c r="A1991" s="54">
        <v>1998</v>
      </c>
      <c r="B1991" s="55"/>
      <c r="D1991" s="21" t="e">
        <f>VLOOKUP('Reported Performance Table'!C1991,'Master List'!$B$22:$C$41,2,FALSE)</f>
        <v>#N/A</v>
      </c>
      <c r="E1991" t="e">
        <f>VLOOKUP('Reported Performance Table'!D1991,'Master List'!$B$45:$C$143,2,FALSE)</f>
        <v>#N/A</v>
      </c>
      <c r="F1991" t="e">
        <f>VLOOKUP('Reported Performance Table'!C1991,'Master List'!$B$22:$D$42,3,FALSE)</f>
        <v>#N/A</v>
      </c>
      <c r="G1991" s="100" t="e">
        <f>VLOOKUP('Reported Performance Table'!B1991,'Master List'!$B$11:$D$19,3,FALSE)</f>
        <v>#N/A</v>
      </c>
      <c r="H1991" t="e">
        <f t="shared" si="30"/>
        <v>#N/A</v>
      </c>
      <c r="I1991" t="e">
        <f>IF(VLOOKUP('Reported Performance Table'!D1991,'Master List'!$B$45:$D$143,3,FALSE)="","No",VLOOKUP('Reported Performance Table'!D1991,'Master List'!$B$45:$D$143,3,FALSE))</f>
        <v>#N/A</v>
      </c>
      <c r="J1991" s="178" t="str">
        <f>IF('Reported Performance Table'!D1991="","",
  IF('Reported Performance Table'!E1991="Yes",
   IF('Reported Performance Table'!F1991="Premium","Premium_LUNA_CCT","LUNA_CCT"),
   IF('Reported Performance Table'!B1991="Outdoor Luminaires",
    IF(OR('Reported Performance Table'!D1991="Fuel Pump Canopy Luminaires",'Reported Performance Table'!D1991="Sports Lighting"),
     IF('Reported Performance Table'!F1991="Premium","Premium_Sports_and_Fuel_Pump_CCT", "Sports_and_Fuel_Pump_CCT"),
     IF('Reported Performance Table'!F1991="Premium","Premium_Outdoor_CCT","Outdoor_CCT")),
    IF('Reported Performance Table'!F1991="Premium","Premium_CCT","Reported_CCT"))))</f>
        <v/>
      </c>
      <c r="K1991" t="str">
        <f>IF('Reported Performance Table'!D1991="","",IF(J1991="LUNA_CCT",VLOOKUP('Reported Performance Table'!D1991,'Master List'!$B$45:$E$143,4,FALSE),"Reported_BUG"))</f>
        <v/>
      </c>
      <c r="L1991" t="str">
        <f>IF('Reported Performance Table'!D1991="","",IF(AND('Reported Performance Table'!$E1991="Yes",OR('Reported Performance Table'!$D1991='Master List'!$B$45,'Reported Performance Table'!$D1991='Master List'!$B$46,'Reported Performance Table'!$D1991='Master List'!$B$47,'Reported Performance Table'!$D1991='Master List'!$B$49,'Reported Performance Table'!$D1991='Master List'!$B$51,'Reported Performance Table'!$D1991='Master List'!$B$115,'Reported Performance Table'!$D1991='Master List'!$B$118,'Reported Performance Table'!$D1991='Master List'!$B$142)),"LUNA_Dimming","Dimming_Capability_and_Range"))</f>
        <v/>
      </c>
    </row>
    <row r="1992" spans="1:12" x14ac:dyDescent="0.25">
      <c r="A1992" s="54">
        <v>1999</v>
      </c>
      <c r="B1992" s="55"/>
      <c r="D1992" s="21" t="e">
        <f>VLOOKUP('Reported Performance Table'!C1992,'Master List'!$B$22:$C$41,2,FALSE)</f>
        <v>#N/A</v>
      </c>
      <c r="E1992" t="e">
        <f>VLOOKUP('Reported Performance Table'!D1992,'Master List'!$B$45:$C$143,2,FALSE)</f>
        <v>#N/A</v>
      </c>
      <c r="F1992" t="e">
        <f>VLOOKUP('Reported Performance Table'!C1992,'Master List'!$B$22:$D$42,3,FALSE)</f>
        <v>#N/A</v>
      </c>
      <c r="G1992" s="100" t="e">
        <f>VLOOKUP('Reported Performance Table'!B1992,'Master List'!$B$11:$D$19,3,FALSE)</f>
        <v>#N/A</v>
      </c>
      <c r="H1992" t="e">
        <f t="shared" si="30"/>
        <v>#N/A</v>
      </c>
      <c r="I1992" t="e">
        <f>IF(VLOOKUP('Reported Performance Table'!D1992,'Master List'!$B$45:$D$143,3,FALSE)="","No",VLOOKUP('Reported Performance Table'!D1992,'Master List'!$B$45:$D$143,3,FALSE))</f>
        <v>#N/A</v>
      </c>
      <c r="J1992" s="178" t="str">
        <f>IF('Reported Performance Table'!D1992="","",
  IF('Reported Performance Table'!E1992="Yes",
   IF('Reported Performance Table'!F1992="Premium","Premium_LUNA_CCT","LUNA_CCT"),
   IF('Reported Performance Table'!B1992="Outdoor Luminaires",
    IF(OR('Reported Performance Table'!D1992="Fuel Pump Canopy Luminaires",'Reported Performance Table'!D1992="Sports Lighting"),
     IF('Reported Performance Table'!F1992="Premium","Premium_Sports_and_Fuel_Pump_CCT", "Sports_and_Fuel_Pump_CCT"),
     IF('Reported Performance Table'!F1992="Premium","Premium_Outdoor_CCT","Outdoor_CCT")),
    IF('Reported Performance Table'!F1992="Premium","Premium_CCT","Reported_CCT"))))</f>
        <v/>
      </c>
      <c r="K1992" t="str">
        <f>IF('Reported Performance Table'!D1992="","",IF(J1992="LUNA_CCT",VLOOKUP('Reported Performance Table'!D1992,'Master List'!$B$45:$E$143,4,FALSE),"Reported_BUG"))</f>
        <v/>
      </c>
      <c r="L1992" t="str">
        <f>IF('Reported Performance Table'!D1992="","",IF(AND('Reported Performance Table'!$E1992="Yes",OR('Reported Performance Table'!$D1992='Master List'!$B$45,'Reported Performance Table'!$D1992='Master List'!$B$46,'Reported Performance Table'!$D1992='Master List'!$B$47,'Reported Performance Table'!$D1992='Master List'!$B$49,'Reported Performance Table'!$D1992='Master List'!$B$51,'Reported Performance Table'!$D1992='Master List'!$B$115,'Reported Performance Table'!$D1992='Master List'!$B$118,'Reported Performance Table'!$D1992='Master List'!$B$142)),"LUNA_Dimming","Dimming_Capability_and_Range"))</f>
        <v/>
      </c>
    </row>
    <row r="1993" spans="1:12" x14ac:dyDescent="0.25">
      <c r="A1993" s="56">
        <v>2000</v>
      </c>
      <c r="B1993" s="55"/>
      <c r="D1993" s="21" t="e">
        <f>VLOOKUP('Reported Performance Table'!C1993,'Master List'!$B$22:$C$41,2,FALSE)</f>
        <v>#N/A</v>
      </c>
      <c r="E1993" t="e">
        <f>VLOOKUP('Reported Performance Table'!D1993,'Master List'!$B$45:$C$143,2,FALSE)</f>
        <v>#N/A</v>
      </c>
      <c r="F1993" t="e">
        <f>VLOOKUP('Reported Performance Table'!C1993,'Master List'!$B$22:$D$42,3,FALSE)</f>
        <v>#N/A</v>
      </c>
      <c r="G1993" s="100" t="e">
        <f>VLOOKUP('Reported Performance Table'!B1993,'Master List'!$B$11:$D$19,3,FALSE)</f>
        <v>#N/A</v>
      </c>
      <c r="H1993" t="e">
        <f t="shared" si="30"/>
        <v>#N/A</v>
      </c>
      <c r="I1993" t="e">
        <f>IF(VLOOKUP('Reported Performance Table'!D1993,'Master List'!$B$45:$D$143,3,FALSE)="","No",VLOOKUP('Reported Performance Table'!D1993,'Master List'!$B$45:$D$143,3,FALSE))</f>
        <v>#N/A</v>
      </c>
      <c r="J1993" s="178" t="str">
        <f>IF('Reported Performance Table'!D1993="","",
  IF('Reported Performance Table'!E1993="Yes",
   IF('Reported Performance Table'!F1993="Premium","Premium_LUNA_CCT","LUNA_CCT"),
   IF('Reported Performance Table'!B1993="Outdoor Luminaires",
    IF(OR('Reported Performance Table'!D1993="Fuel Pump Canopy Luminaires",'Reported Performance Table'!D1993="Sports Lighting"),
     IF('Reported Performance Table'!F1993="Premium","Premium_Sports_and_Fuel_Pump_CCT", "Sports_and_Fuel_Pump_CCT"),
     IF('Reported Performance Table'!F1993="Premium","Premium_Outdoor_CCT","Outdoor_CCT")),
    IF('Reported Performance Table'!F1993="Premium","Premium_CCT","Reported_CCT"))))</f>
        <v/>
      </c>
      <c r="K1993" t="str">
        <f>IF('Reported Performance Table'!D1993="","",IF(J1993="LUNA_CCT",VLOOKUP('Reported Performance Table'!D1993,'Master List'!$B$45:$E$143,4,FALSE),"Reported_BUG"))</f>
        <v/>
      </c>
      <c r="L1993" t="str">
        <f>IF('Reported Performance Table'!D1993="","",IF(AND('Reported Performance Table'!$E1993="Yes",OR('Reported Performance Table'!$D1993='Master List'!$B$45,'Reported Performance Table'!$D1993='Master List'!$B$46,'Reported Performance Table'!$D1993='Master List'!$B$47,'Reported Performance Table'!$D1993='Master List'!$B$49,'Reported Performance Table'!$D1993='Master List'!$B$51,'Reported Performance Table'!$D1993='Master List'!$B$115,'Reported Performance Table'!$D1993='Master List'!$B$118,'Reported Performance Table'!$D1993='Master List'!$B$142)),"LUNA_Dimming","Dimming_Capability_and_Range"))</f>
        <v/>
      </c>
    </row>
    <row r="1994" spans="1:12" x14ac:dyDescent="0.25">
      <c r="D1994" s="21" t="e">
        <f>VLOOKUP('Reported Performance Table'!C1994,'Master List'!$B$22:$C$41,2,FALSE)</f>
        <v>#N/A</v>
      </c>
      <c r="E1994" t="e">
        <f>VLOOKUP('Reported Performance Table'!D1994,'Master List'!$B$45:$C$143,2,FALSE)</f>
        <v>#N/A</v>
      </c>
      <c r="F1994" t="e">
        <f>VLOOKUP('Reported Performance Table'!C1994,'Master List'!$B$22:$D$42,3,FALSE)</f>
        <v>#N/A</v>
      </c>
      <c r="G1994" s="100" t="e">
        <f>VLOOKUP('Reported Performance Table'!B1994,'Master List'!$B$11:$D$19,3,FALSE)</f>
        <v>#N/A</v>
      </c>
      <c r="H1994" t="e">
        <f t="shared" si="30"/>
        <v>#N/A</v>
      </c>
      <c r="I1994" t="e">
        <f>IF(VLOOKUP('Reported Performance Table'!D1994,'Master List'!$B$45:$D$143,3,FALSE)="","No",VLOOKUP('Reported Performance Table'!D1994,'Master List'!$B$45:$D$143,3,FALSE))</f>
        <v>#N/A</v>
      </c>
      <c r="J1994" s="178" t="str">
        <f>IF('Reported Performance Table'!D1994="","",
  IF('Reported Performance Table'!E1994="Yes",
   IF('Reported Performance Table'!F1994="Premium","Premium_LUNA_CCT","LUNA_CCT"),
   IF('Reported Performance Table'!B1994="Outdoor Luminaires",
    IF(OR('Reported Performance Table'!D1994="Fuel Pump Canopy Luminaires",'Reported Performance Table'!D1994="Sports Lighting"),
     IF('Reported Performance Table'!F1994="Premium","Premium_Sports_and_Fuel_Pump_CCT", "Sports_and_Fuel_Pump_CCT"),
     IF('Reported Performance Table'!F1994="Premium","Premium_Outdoor_CCT","Outdoor_CCT")),
    IF('Reported Performance Table'!F1994="Premium","Premium_CCT","Reported_CCT"))))</f>
        <v/>
      </c>
      <c r="K1994" t="str">
        <f>IF('Reported Performance Table'!D1994="","",IF(J1994="LUNA_CCT",VLOOKUP('Reported Performance Table'!D1994,'Master List'!$B$45:$E$143,4,FALSE),"Reported_BUG"))</f>
        <v/>
      </c>
      <c r="L1994" t="str">
        <f>IF('Reported Performance Table'!D1994="","",IF(AND('Reported Performance Table'!$E1994="Yes",OR('Reported Performance Table'!$D1994='Master List'!$B$45,'Reported Performance Table'!$D1994='Master List'!$B$46,'Reported Performance Table'!$D1994='Master List'!$B$47,'Reported Performance Table'!$D1994='Master List'!$B$49,'Reported Performance Table'!$D1994='Master List'!$B$51,'Reported Performance Table'!$D1994='Master List'!$B$115,'Reported Performance Table'!$D1994='Master List'!$B$118,'Reported Performance Table'!$D1994='Master List'!$B$142)),"LUNA_Dimming","Dimming_Capability_and_Range"))</f>
        <v/>
      </c>
    </row>
    <row r="1995" spans="1:12" x14ac:dyDescent="0.25">
      <c r="D1995" s="21" t="e">
        <f>VLOOKUP('Reported Performance Table'!C1995,'Master List'!$B$22:$C$41,2,FALSE)</f>
        <v>#N/A</v>
      </c>
      <c r="E1995" t="e">
        <f>VLOOKUP('Reported Performance Table'!D1995,'Master List'!$B$45:$C$143,2,FALSE)</f>
        <v>#N/A</v>
      </c>
      <c r="F1995" t="e">
        <f>VLOOKUP('Reported Performance Table'!C1995,'Master List'!$B$22:$D$42,3,FALSE)</f>
        <v>#N/A</v>
      </c>
      <c r="G1995" s="100" t="e">
        <f>VLOOKUP('Reported Performance Table'!B1995,'Master List'!$B$11:$D$19,3,FALSE)</f>
        <v>#N/A</v>
      </c>
      <c r="H1995" t="e">
        <f t="shared" ref="H1995:H2000" si="31">CONCATENATE(F1995,G1995)</f>
        <v>#N/A</v>
      </c>
      <c r="I1995" t="e">
        <f>IF(VLOOKUP('Reported Performance Table'!D1995,'Master List'!$B$45:$D$143,3,FALSE)="","No",VLOOKUP('Reported Performance Table'!D1995,'Master List'!$B$45:$D$143,3,FALSE))</f>
        <v>#N/A</v>
      </c>
      <c r="J1995" s="178" t="str">
        <f>IF('Reported Performance Table'!D1995="","",
  IF('Reported Performance Table'!E1995="Yes",
   IF('Reported Performance Table'!F1995="Premium","Premium_LUNA_CCT","LUNA_CCT"),
   IF('Reported Performance Table'!B1995="Outdoor Luminaires",
    IF(OR('Reported Performance Table'!D1995="Fuel Pump Canopy Luminaires",'Reported Performance Table'!D1995="Sports Lighting"),
     IF('Reported Performance Table'!F1995="Premium","Premium_Sports_and_Fuel_Pump_CCT", "Sports_and_Fuel_Pump_CCT"),
     IF('Reported Performance Table'!F1995="Premium","Premium_Outdoor_CCT","Outdoor_CCT")),
    IF('Reported Performance Table'!F1995="Premium","Premium_CCT","Reported_CCT"))))</f>
        <v/>
      </c>
      <c r="K1995" t="str">
        <f>IF('Reported Performance Table'!D1995="","",IF(J1995="LUNA_CCT",VLOOKUP('Reported Performance Table'!D1995,'Master List'!$B$45:$E$143,4,FALSE),"Reported_BUG"))</f>
        <v/>
      </c>
      <c r="L1995" t="str">
        <f>IF('Reported Performance Table'!D1995="","",IF(AND('Reported Performance Table'!$E1995="Yes",OR('Reported Performance Table'!$D1995='Master List'!$B$45,'Reported Performance Table'!$D1995='Master List'!$B$46,'Reported Performance Table'!$D1995='Master List'!$B$47,'Reported Performance Table'!$D1995='Master List'!$B$49,'Reported Performance Table'!$D1995='Master List'!$B$51,'Reported Performance Table'!$D1995='Master List'!$B$115,'Reported Performance Table'!$D1995='Master List'!$B$118,'Reported Performance Table'!$D1995='Master List'!$B$142)),"LUNA_Dimming","Dimming_Capability_and_Range"))</f>
        <v/>
      </c>
    </row>
    <row r="1996" spans="1:12" x14ac:dyDescent="0.25">
      <c r="D1996" s="21" t="e">
        <f>VLOOKUP('Reported Performance Table'!C1996,'Master List'!$B$22:$C$41,2,FALSE)</f>
        <v>#N/A</v>
      </c>
      <c r="E1996" t="e">
        <f>VLOOKUP('Reported Performance Table'!D1996,'Master List'!$B$45:$C$143,2,FALSE)</f>
        <v>#N/A</v>
      </c>
      <c r="F1996" t="e">
        <f>VLOOKUP('Reported Performance Table'!C1996,'Master List'!$B$22:$D$42,3,FALSE)</f>
        <v>#N/A</v>
      </c>
      <c r="G1996" s="100" t="e">
        <f>VLOOKUP('Reported Performance Table'!B1996,'Master List'!$B$11:$D$19,3,FALSE)</f>
        <v>#N/A</v>
      </c>
      <c r="H1996" t="e">
        <f t="shared" si="31"/>
        <v>#N/A</v>
      </c>
      <c r="I1996" t="e">
        <f>IF(VLOOKUP('Reported Performance Table'!D1996,'Master List'!$B$45:$D$143,3,FALSE)="","No",VLOOKUP('Reported Performance Table'!D1996,'Master List'!$B$45:$D$143,3,FALSE))</f>
        <v>#N/A</v>
      </c>
      <c r="J1996" s="178" t="str">
        <f>IF('Reported Performance Table'!D1996="","",
  IF('Reported Performance Table'!E1996="Yes",
   IF('Reported Performance Table'!F1996="Premium","Premium_LUNA_CCT","LUNA_CCT"),
   IF('Reported Performance Table'!B1996="Outdoor Luminaires",
    IF(OR('Reported Performance Table'!D1996="Fuel Pump Canopy Luminaires",'Reported Performance Table'!D1996="Sports Lighting"),
     IF('Reported Performance Table'!F1996="Premium","Premium_Sports_and_Fuel_Pump_CCT", "Sports_and_Fuel_Pump_CCT"),
     IF('Reported Performance Table'!F1996="Premium","Premium_Outdoor_CCT","Outdoor_CCT")),
    IF('Reported Performance Table'!F1996="Premium","Premium_CCT","Reported_CCT"))))</f>
        <v/>
      </c>
      <c r="K1996" t="str">
        <f>IF('Reported Performance Table'!D1996="","",IF(J1996="LUNA_CCT",VLOOKUP('Reported Performance Table'!D1996,'Master List'!$B$45:$E$143,4,FALSE),"Reported_BUG"))</f>
        <v/>
      </c>
      <c r="L1996" t="str">
        <f>IF('Reported Performance Table'!D1996="","",IF(AND('Reported Performance Table'!$E1996="Yes",OR('Reported Performance Table'!$D1996='Master List'!$B$45,'Reported Performance Table'!$D1996='Master List'!$B$46,'Reported Performance Table'!$D1996='Master List'!$B$47,'Reported Performance Table'!$D1996='Master List'!$B$49,'Reported Performance Table'!$D1996='Master List'!$B$51,'Reported Performance Table'!$D1996='Master List'!$B$115,'Reported Performance Table'!$D1996='Master List'!$B$118,'Reported Performance Table'!$D1996='Master List'!$B$142)),"LUNA_Dimming","Dimming_Capability_and_Range"))</f>
        <v/>
      </c>
    </row>
    <row r="1997" spans="1:12" x14ac:dyDescent="0.25">
      <c r="D1997" s="21" t="e">
        <f>VLOOKUP('Reported Performance Table'!C1997,'Master List'!$B$22:$C$41,2,FALSE)</f>
        <v>#N/A</v>
      </c>
      <c r="E1997" t="e">
        <f>VLOOKUP('Reported Performance Table'!D1997,'Master List'!$B$45:$C$143,2,FALSE)</f>
        <v>#N/A</v>
      </c>
      <c r="F1997" t="e">
        <f>VLOOKUP('Reported Performance Table'!C1997,'Master List'!$B$22:$D$42,3,FALSE)</f>
        <v>#N/A</v>
      </c>
      <c r="G1997" s="100" t="e">
        <f>VLOOKUP('Reported Performance Table'!B1997,'Master List'!$B$11:$D$19,3,FALSE)</f>
        <v>#N/A</v>
      </c>
      <c r="H1997" t="e">
        <f t="shared" si="31"/>
        <v>#N/A</v>
      </c>
      <c r="I1997" t="e">
        <f>IF(VLOOKUP('Reported Performance Table'!D1997,'Master List'!$B$45:$D$143,3,FALSE)="","No",VLOOKUP('Reported Performance Table'!D1997,'Master List'!$B$45:$D$143,3,FALSE))</f>
        <v>#N/A</v>
      </c>
      <c r="J1997" s="178" t="str">
        <f>IF('Reported Performance Table'!D1997="","",
  IF('Reported Performance Table'!E1997="Yes",
   IF('Reported Performance Table'!F1997="Premium","Premium_LUNA_CCT","LUNA_CCT"),
   IF('Reported Performance Table'!B1997="Outdoor Luminaires",
    IF(OR('Reported Performance Table'!D1997="Fuel Pump Canopy Luminaires",'Reported Performance Table'!D1997="Sports Lighting"),
     IF('Reported Performance Table'!F1997="Premium","Premium_Sports_and_Fuel_Pump_CCT", "Sports_and_Fuel_Pump_CCT"),
     IF('Reported Performance Table'!F1997="Premium","Premium_Outdoor_CCT","Outdoor_CCT")),
    IF('Reported Performance Table'!F1997="Premium","Premium_CCT","Reported_CCT"))))</f>
        <v/>
      </c>
      <c r="K1997" t="str">
        <f>IF('Reported Performance Table'!D1997="","",IF(J1997="LUNA_CCT",VLOOKUP('Reported Performance Table'!D1997,'Master List'!$B$45:$E$143,4,FALSE),"Reported_BUG"))</f>
        <v/>
      </c>
      <c r="L1997" t="str">
        <f>IF('Reported Performance Table'!D1997="","",IF(AND('Reported Performance Table'!$E1997="Yes",OR('Reported Performance Table'!$D1997='Master List'!$B$45,'Reported Performance Table'!$D1997='Master List'!$B$46,'Reported Performance Table'!$D1997='Master List'!$B$47,'Reported Performance Table'!$D1997='Master List'!$B$49,'Reported Performance Table'!$D1997='Master List'!$B$51,'Reported Performance Table'!$D1997='Master List'!$B$115,'Reported Performance Table'!$D1997='Master List'!$B$118,'Reported Performance Table'!$D1997='Master List'!$B$142)),"LUNA_Dimming","Dimming_Capability_and_Range"))</f>
        <v/>
      </c>
    </row>
    <row r="1998" spans="1:12" x14ac:dyDescent="0.25">
      <c r="D1998" s="21" t="e">
        <f>VLOOKUP('Reported Performance Table'!C1998,'Master List'!$B$22:$C$41,2,FALSE)</f>
        <v>#N/A</v>
      </c>
      <c r="E1998" t="e">
        <f>VLOOKUP('Reported Performance Table'!D1998,'Master List'!$B$45:$C$143,2,FALSE)</f>
        <v>#N/A</v>
      </c>
      <c r="F1998" t="e">
        <f>VLOOKUP('Reported Performance Table'!C1998,'Master List'!$B$22:$D$42,3,FALSE)</f>
        <v>#N/A</v>
      </c>
      <c r="G1998" s="100" t="e">
        <f>VLOOKUP('Reported Performance Table'!B1998,'Master List'!$B$11:$D$19,3,FALSE)</f>
        <v>#N/A</v>
      </c>
      <c r="H1998" t="e">
        <f t="shared" si="31"/>
        <v>#N/A</v>
      </c>
      <c r="I1998" t="e">
        <f>IF(VLOOKUP('Reported Performance Table'!D1998,'Master List'!$B$45:$D$143,3,FALSE)="","No",VLOOKUP('Reported Performance Table'!D1998,'Master List'!$B$45:$D$143,3,FALSE))</f>
        <v>#N/A</v>
      </c>
      <c r="J1998" s="178" t="str">
        <f>IF('Reported Performance Table'!D1998="","",
  IF('Reported Performance Table'!E1998="Yes",
   IF('Reported Performance Table'!F1998="Premium","Premium_LUNA_CCT","LUNA_CCT"),
   IF('Reported Performance Table'!B1998="Outdoor Luminaires",
    IF(OR('Reported Performance Table'!D1998="Fuel Pump Canopy Luminaires",'Reported Performance Table'!D1998="Sports Lighting"),
     IF('Reported Performance Table'!F1998="Premium","Premium_Sports_and_Fuel_Pump_CCT", "Sports_and_Fuel_Pump_CCT"),
     IF('Reported Performance Table'!F1998="Premium","Premium_Outdoor_CCT","Outdoor_CCT")),
    IF('Reported Performance Table'!F1998="Premium","Premium_CCT","Reported_CCT"))))</f>
        <v/>
      </c>
      <c r="K1998" t="str">
        <f>IF('Reported Performance Table'!D1998="","",IF(J1998="LUNA_CCT",VLOOKUP('Reported Performance Table'!D1998,'Master List'!$B$45:$E$143,4,FALSE),"Reported_BUG"))</f>
        <v/>
      </c>
      <c r="L1998" t="str">
        <f>IF('Reported Performance Table'!D1998="","",IF(AND('Reported Performance Table'!$E1998="Yes",OR('Reported Performance Table'!$D1998='Master List'!$B$45,'Reported Performance Table'!$D1998='Master List'!$B$46,'Reported Performance Table'!$D1998='Master List'!$B$47,'Reported Performance Table'!$D1998='Master List'!$B$49,'Reported Performance Table'!$D1998='Master List'!$B$51,'Reported Performance Table'!$D1998='Master List'!$B$115,'Reported Performance Table'!$D1998='Master List'!$B$118,'Reported Performance Table'!$D1998='Master List'!$B$142)),"LUNA_Dimming","Dimming_Capability_and_Range"))</f>
        <v/>
      </c>
    </row>
    <row r="1999" spans="1:12" x14ac:dyDescent="0.25">
      <c r="D1999" s="21" t="e">
        <f>VLOOKUP('Reported Performance Table'!C1999,'Master List'!$B$22:$C$41,2,FALSE)</f>
        <v>#N/A</v>
      </c>
      <c r="E1999" t="e">
        <f>VLOOKUP('Reported Performance Table'!D1999,'Master List'!$B$45:$C$143,2,FALSE)</f>
        <v>#N/A</v>
      </c>
      <c r="F1999" t="e">
        <f>VLOOKUP('Reported Performance Table'!C1999,'Master List'!$B$22:$D$42,3,FALSE)</f>
        <v>#N/A</v>
      </c>
      <c r="G1999" s="100" t="e">
        <f>VLOOKUP('Reported Performance Table'!B1999,'Master List'!$B$11:$D$19,3,FALSE)</f>
        <v>#N/A</v>
      </c>
      <c r="H1999" t="e">
        <f t="shared" si="31"/>
        <v>#N/A</v>
      </c>
      <c r="I1999" t="e">
        <f>IF(VLOOKUP('Reported Performance Table'!D1999,'Master List'!$B$45:$D$143,3,FALSE)="","No",VLOOKUP('Reported Performance Table'!D1999,'Master List'!$B$45:$D$143,3,FALSE))</f>
        <v>#N/A</v>
      </c>
      <c r="J1999" s="178" t="str">
        <f>IF('Reported Performance Table'!D1999="","",
  IF('Reported Performance Table'!E1999="Yes",
   IF('Reported Performance Table'!F1999="Premium","Premium_LUNA_CCT","LUNA_CCT"),
   IF('Reported Performance Table'!B1999="Outdoor Luminaires",
    IF(OR('Reported Performance Table'!D1999="Fuel Pump Canopy Luminaires",'Reported Performance Table'!D1999="Sports Lighting"),
     IF('Reported Performance Table'!F1999="Premium","Premium_Sports_and_Fuel_Pump_CCT", "Sports_and_Fuel_Pump_CCT"),
     IF('Reported Performance Table'!F1999="Premium","Premium_Outdoor_CCT","Outdoor_CCT")),
    IF('Reported Performance Table'!F1999="Premium","Premium_CCT","Reported_CCT"))))</f>
        <v/>
      </c>
      <c r="K1999" t="str">
        <f>IF('Reported Performance Table'!D1999="","",IF(J1999="LUNA_CCT",VLOOKUP('Reported Performance Table'!D1999,'Master List'!$B$45:$E$143,4,FALSE),"Reported_BUG"))</f>
        <v/>
      </c>
      <c r="L1999" t="str">
        <f>IF('Reported Performance Table'!D1999="","",IF(AND('Reported Performance Table'!$E1999="Yes",OR('Reported Performance Table'!$D1999='Master List'!$B$45,'Reported Performance Table'!$D1999='Master List'!$B$46,'Reported Performance Table'!$D1999='Master List'!$B$47,'Reported Performance Table'!$D1999='Master List'!$B$49,'Reported Performance Table'!$D1999='Master List'!$B$51,'Reported Performance Table'!$D1999='Master List'!$B$115,'Reported Performance Table'!$D1999='Master List'!$B$118,'Reported Performance Table'!$D1999='Master List'!$B$142)),"LUNA_Dimming","Dimming_Capability_and_Range"))</f>
        <v/>
      </c>
    </row>
    <row r="2000" spans="1:12" x14ac:dyDescent="0.25">
      <c r="D2000" s="21" t="e">
        <f>VLOOKUP('Reported Performance Table'!C2000,'Master List'!$B$22:$C$41,2,FALSE)</f>
        <v>#N/A</v>
      </c>
      <c r="E2000" t="e">
        <f>VLOOKUP('Reported Performance Table'!D2000,'Master List'!$B$45:$C$143,2,FALSE)</f>
        <v>#N/A</v>
      </c>
      <c r="F2000" t="e">
        <f>VLOOKUP('Reported Performance Table'!C2000,'Master List'!$B$22:$D$42,3,FALSE)</f>
        <v>#N/A</v>
      </c>
      <c r="G2000" s="100" t="e">
        <f>VLOOKUP('Reported Performance Table'!B2000,'Master List'!$B$11:$D$19,3,FALSE)</f>
        <v>#N/A</v>
      </c>
      <c r="H2000" t="e">
        <f t="shared" si="31"/>
        <v>#N/A</v>
      </c>
      <c r="I2000" t="e">
        <f>IF(VLOOKUP('Reported Performance Table'!D2000,'Master List'!$B$45:$D$143,3,FALSE)="","No",VLOOKUP('Reported Performance Table'!D2000,'Master List'!$B$45:$D$143,3,FALSE))</f>
        <v>#N/A</v>
      </c>
      <c r="J2000" s="178" t="str">
        <f>IF('Reported Performance Table'!D2000="","",
  IF('Reported Performance Table'!E2000="Yes",
   IF('Reported Performance Table'!F2000="Premium","Premium_LUNA_CCT","LUNA_CCT"),
   IF('Reported Performance Table'!B2000="Outdoor Luminaires",
    IF(OR('Reported Performance Table'!D2000="Fuel Pump Canopy Luminaires",'Reported Performance Table'!D2000="Sports Lighting"),
     IF('Reported Performance Table'!F2000="Premium","Premium_Sports_and_Fuel_Pump_CCT", "Sports_and_Fuel_Pump_CCT"),
     IF('Reported Performance Table'!F2000="Premium","Premium_Outdoor_CCT","Outdoor_CCT")),
    IF('Reported Performance Table'!F2000="Premium","Premium_CCT","Reported_CCT"))))</f>
        <v/>
      </c>
      <c r="K2000" t="str">
        <f>IF('Reported Performance Table'!D2000="","",IF(J2000="LUNA_CCT",VLOOKUP('Reported Performance Table'!D2000,'Master List'!$B$45:$E$143,4,FALSE),"Reported_BUG"))</f>
        <v/>
      </c>
      <c r="L2000" t="str">
        <f>IF('Reported Performance Table'!D2000="","",IF(AND('Reported Performance Table'!$E2000="Yes",OR('Reported Performance Table'!$D2000='Master List'!$B$45,'Reported Performance Table'!$D2000='Master List'!$B$46,'Reported Performance Table'!$D2000='Master List'!$B$47,'Reported Performance Table'!$D2000='Master List'!$B$49,'Reported Performance Table'!$D2000='Master List'!$B$51,'Reported Performance Table'!$D2000='Master List'!$B$115,'Reported Performance Table'!$D2000='Master List'!$B$118,'Reported Performance Table'!$D2000='Master List'!$B$142)),"LUNA_Dimming","Dimming_Capability_and_Range"))</f>
        <v/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50"/>
  <sheetViews>
    <sheetView workbookViewId="0">
      <selection activeCell="L16" sqref="L16"/>
    </sheetView>
  </sheetViews>
  <sheetFormatPr defaultColWidth="9.28515625" defaultRowHeight="15" x14ac:dyDescent="0.25"/>
  <cols>
    <col min="1" max="1" width="10.7109375" bestFit="1" customWidth="1"/>
    <col min="2" max="2" width="11.7109375" bestFit="1" customWidth="1"/>
    <col min="3" max="3" width="15" bestFit="1" customWidth="1"/>
    <col min="4" max="4" width="15" customWidth="1"/>
    <col min="5" max="5" width="71.28515625" bestFit="1" customWidth="1"/>
  </cols>
  <sheetData>
    <row r="1" spans="1:5" ht="18.75" customHeight="1" x14ac:dyDescent="0.25">
      <c r="A1" s="293" t="s">
        <v>770</v>
      </c>
      <c r="B1" s="295" t="s">
        <v>771</v>
      </c>
      <c r="C1" s="295" t="s">
        <v>772</v>
      </c>
      <c r="D1" s="299" t="s">
        <v>773</v>
      </c>
      <c r="E1" s="297" t="s">
        <v>774</v>
      </c>
    </row>
    <row r="2" spans="1:5" ht="15.75" thickBot="1" x14ac:dyDescent="0.3">
      <c r="A2" s="294"/>
      <c r="B2" s="296"/>
      <c r="C2" s="296"/>
      <c r="D2" s="300"/>
      <c r="E2" s="298"/>
    </row>
    <row r="3" spans="1:5" ht="60" x14ac:dyDescent="0.25">
      <c r="A3" s="52" t="s">
        <v>934</v>
      </c>
      <c r="B3" s="50" t="s">
        <v>935</v>
      </c>
      <c r="C3" s="51">
        <v>1</v>
      </c>
      <c r="D3" s="51" t="s">
        <v>163</v>
      </c>
      <c r="E3" s="50" t="s">
        <v>936</v>
      </c>
    </row>
    <row r="4" spans="1:5" x14ac:dyDescent="0.25">
      <c r="A4" s="48"/>
      <c r="B4" s="46"/>
      <c r="C4" s="46"/>
      <c r="D4" s="46"/>
      <c r="E4" s="47"/>
    </row>
    <row r="5" spans="1:5" x14ac:dyDescent="0.25">
      <c r="A5" s="48"/>
      <c r="B5" s="46"/>
      <c r="C5" s="46"/>
      <c r="D5" s="46"/>
      <c r="E5" s="47"/>
    </row>
    <row r="6" spans="1:5" x14ac:dyDescent="0.25">
      <c r="A6" s="48"/>
      <c r="B6" s="46"/>
      <c r="C6" s="46"/>
      <c r="D6" s="46"/>
      <c r="E6" s="49"/>
    </row>
    <row r="7" spans="1:5" x14ac:dyDescent="0.25">
      <c r="A7" s="48"/>
      <c r="B7" s="46"/>
      <c r="C7" s="46"/>
      <c r="D7" s="46"/>
      <c r="E7" s="47"/>
    </row>
    <row r="8" spans="1:5" x14ac:dyDescent="0.25">
      <c r="A8" s="48"/>
      <c r="B8" s="46"/>
      <c r="C8" s="46"/>
      <c r="D8" s="46"/>
      <c r="E8" s="47"/>
    </row>
    <row r="9" spans="1:5" x14ac:dyDescent="0.25">
      <c r="A9" s="48"/>
      <c r="B9" s="46"/>
      <c r="C9" s="46"/>
      <c r="D9" s="46"/>
      <c r="E9" s="47"/>
    </row>
    <row r="10" spans="1:5" x14ac:dyDescent="0.25">
      <c r="A10" s="48"/>
      <c r="B10" s="46"/>
      <c r="C10" s="46"/>
      <c r="D10" s="46"/>
      <c r="E10" s="47"/>
    </row>
    <row r="11" spans="1:5" x14ac:dyDescent="0.25">
      <c r="A11" s="48"/>
      <c r="B11" s="46"/>
      <c r="C11" s="46"/>
      <c r="D11" s="46"/>
      <c r="E11" s="47"/>
    </row>
    <row r="12" spans="1:5" x14ac:dyDescent="0.25">
      <c r="A12" s="48"/>
      <c r="B12" s="46"/>
      <c r="C12" s="46"/>
      <c r="D12" s="46"/>
      <c r="E12" s="47"/>
    </row>
    <row r="13" spans="1:5" x14ac:dyDescent="0.25">
      <c r="A13" s="48"/>
      <c r="B13" s="46"/>
      <c r="C13" s="46"/>
      <c r="D13" s="46"/>
      <c r="E13" s="47"/>
    </row>
    <row r="14" spans="1:5" x14ac:dyDescent="0.25">
      <c r="A14" s="48"/>
      <c r="B14" s="46"/>
      <c r="C14" s="46"/>
      <c r="D14" s="46"/>
      <c r="E14" s="46"/>
    </row>
    <row r="15" spans="1:5" x14ac:dyDescent="0.25">
      <c r="A15" s="48"/>
      <c r="B15" s="46"/>
      <c r="C15" s="46"/>
      <c r="D15" s="46"/>
      <c r="E15" s="47"/>
    </row>
    <row r="16" spans="1:5" x14ac:dyDescent="0.25">
      <c r="A16" s="48"/>
      <c r="B16" s="46"/>
      <c r="C16" s="46"/>
      <c r="D16" s="46"/>
      <c r="E16" s="46"/>
    </row>
    <row r="17" spans="1:5" x14ac:dyDescent="0.25">
      <c r="A17" s="48"/>
      <c r="B17" s="46"/>
      <c r="C17" s="46"/>
      <c r="D17" s="46"/>
      <c r="E17" s="47"/>
    </row>
    <row r="18" spans="1:5" x14ac:dyDescent="0.25">
      <c r="A18" s="48"/>
      <c r="B18" s="46"/>
      <c r="C18" s="46"/>
      <c r="D18" s="46"/>
      <c r="E18" s="46"/>
    </row>
    <row r="19" spans="1:5" x14ac:dyDescent="0.25">
      <c r="A19" s="48"/>
      <c r="B19" s="46"/>
      <c r="C19" s="46"/>
      <c r="D19" s="46"/>
      <c r="E19" s="47"/>
    </row>
    <row r="20" spans="1:5" x14ac:dyDescent="0.25">
      <c r="A20" s="48"/>
      <c r="B20" s="46"/>
      <c r="C20" s="46"/>
      <c r="D20" s="46"/>
      <c r="E20" s="47"/>
    </row>
    <row r="21" spans="1:5" x14ac:dyDescent="0.25">
      <c r="A21" s="48"/>
      <c r="B21" s="46"/>
      <c r="C21" s="46"/>
      <c r="D21" s="46"/>
      <c r="E21" s="47"/>
    </row>
    <row r="22" spans="1:5" x14ac:dyDescent="0.25">
      <c r="A22" s="48"/>
      <c r="B22" s="46"/>
      <c r="C22" s="46"/>
      <c r="D22" s="46"/>
      <c r="E22" s="46"/>
    </row>
    <row r="23" spans="1:5" x14ac:dyDescent="0.25">
      <c r="A23" s="48"/>
      <c r="B23" s="46"/>
      <c r="C23" s="46"/>
      <c r="D23" s="46"/>
      <c r="E23" s="47"/>
    </row>
    <row r="24" spans="1:5" x14ac:dyDescent="0.25">
      <c r="A24" s="46"/>
      <c r="B24" s="46"/>
      <c r="C24" s="46"/>
      <c r="D24" s="46"/>
      <c r="E24" s="46"/>
    </row>
    <row r="25" spans="1:5" x14ac:dyDescent="0.25">
      <c r="A25" s="46"/>
      <c r="B25" s="46"/>
      <c r="C25" s="46"/>
      <c r="D25" s="46"/>
      <c r="E25" s="47"/>
    </row>
    <row r="26" spans="1:5" x14ac:dyDescent="0.25">
      <c r="A26" s="46"/>
      <c r="B26" s="46"/>
      <c r="C26" s="46"/>
      <c r="D26" s="46"/>
      <c r="E26" s="46"/>
    </row>
    <row r="27" spans="1:5" x14ac:dyDescent="0.25">
      <c r="A27" s="46"/>
      <c r="B27" s="46"/>
      <c r="C27" s="46"/>
      <c r="D27" s="46"/>
      <c r="E27" s="46"/>
    </row>
    <row r="28" spans="1:5" x14ac:dyDescent="0.25">
      <c r="A28" s="46"/>
      <c r="B28" s="46"/>
      <c r="C28" s="46"/>
      <c r="D28" s="46"/>
      <c r="E28" s="46"/>
    </row>
    <row r="29" spans="1:5" x14ac:dyDescent="0.25">
      <c r="A29" s="46"/>
      <c r="B29" s="46"/>
      <c r="C29" s="46"/>
      <c r="D29" s="46"/>
      <c r="E29" s="46"/>
    </row>
    <row r="30" spans="1:5" x14ac:dyDescent="0.25">
      <c r="A30" s="46"/>
      <c r="B30" s="46"/>
      <c r="C30" s="46"/>
      <c r="D30" s="46"/>
      <c r="E30" s="46"/>
    </row>
    <row r="31" spans="1:5" x14ac:dyDescent="0.25">
      <c r="A31" s="46"/>
      <c r="B31" s="46"/>
      <c r="C31" s="46"/>
      <c r="D31" s="46"/>
      <c r="E31" s="46"/>
    </row>
    <row r="32" spans="1:5" x14ac:dyDescent="0.25">
      <c r="A32" s="46"/>
      <c r="B32" s="46"/>
      <c r="C32" s="46"/>
      <c r="D32" s="46"/>
      <c r="E32" s="46"/>
    </row>
    <row r="33" spans="1:5" x14ac:dyDescent="0.25">
      <c r="A33" s="46"/>
      <c r="B33" s="46"/>
      <c r="C33" s="46"/>
      <c r="D33" s="46"/>
      <c r="E33" s="46"/>
    </row>
    <row r="34" spans="1:5" x14ac:dyDescent="0.25">
      <c r="A34" s="46"/>
      <c r="B34" s="46"/>
      <c r="C34" s="46"/>
      <c r="D34" s="46"/>
      <c r="E34" s="46"/>
    </row>
    <row r="35" spans="1:5" x14ac:dyDescent="0.25">
      <c r="A35" s="46"/>
      <c r="B35" s="46"/>
      <c r="C35" s="46"/>
      <c r="D35" s="46"/>
      <c r="E35" s="46"/>
    </row>
    <row r="36" spans="1:5" x14ac:dyDescent="0.25">
      <c r="A36" s="46"/>
      <c r="B36" s="46"/>
      <c r="C36" s="46"/>
      <c r="D36" s="46"/>
      <c r="E36" s="46"/>
    </row>
    <row r="37" spans="1:5" x14ac:dyDescent="0.25">
      <c r="A37" s="46"/>
      <c r="B37" s="46"/>
      <c r="C37" s="46"/>
      <c r="D37" s="46"/>
      <c r="E37" s="46"/>
    </row>
    <row r="38" spans="1:5" x14ac:dyDescent="0.25">
      <c r="A38" s="46"/>
      <c r="B38" s="46"/>
      <c r="C38" s="46"/>
      <c r="D38" s="46"/>
      <c r="E38" s="46"/>
    </row>
    <row r="39" spans="1:5" x14ac:dyDescent="0.25">
      <c r="A39" s="46"/>
      <c r="B39" s="46"/>
      <c r="C39" s="46"/>
      <c r="D39" s="46"/>
      <c r="E39" s="46"/>
    </row>
    <row r="40" spans="1:5" x14ac:dyDescent="0.25">
      <c r="A40" s="46"/>
      <c r="B40" s="46"/>
      <c r="C40" s="46"/>
      <c r="D40" s="46"/>
      <c r="E40" s="46"/>
    </row>
    <row r="41" spans="1:5" x14ac:dyDescent="0.25">
      <c r="A41" s="46"/>
      <c r="B41" s="46"/>
      <c r="C41" s="46"/>
      <c r="D41" s="46"/>
      <c r="E41" s="46"/>
    </row>
    <row r="42" spans="1:5" x14ac:dyDescent="0.25">
      <c r="A42" s="46"/>
      <c r="B42" s="46"/>
      <c r="C42" s="46"/>
      <c r="D42" s="46"/>
      <c r="E42" s="46"/>
    </row>
    <row r="43" spans="1:5" x14ac:dyDescent="0.25">
      <c r="A43" s="46"/>
      <c r="B43" s="46"/>
      <c r="C43" s="46"/>
      <c r="D43" s="46"/>
      <c r="E43" s="46"/>
    </row>
    <row r="44" spans="1:5" x14ac:dyDescent="0.25">
      <c r="A44" s="46"/>
      <c r="B44" s="46"/>
      <c r="C44" s="46"/>
      <c r="D44" s="46"/>
      <c r="E44" s="46"/>
    </row>
    <row r="45" spans="1:5" x14ac:dyDescent="0.25">
      <c r="A45" s="46"/>
      <c r="B45" s="46"/>
      <c r="C45" s="46"/>
      <c r="D45" s="46"/>
      <c r="E45" s="46"/>
    </row>
    <row r="46" spans="1:5" x14ac:dyDescent="0.25">
      <c r="A46" s="46"/>
      <c r="B46" s="46"/>
      <c r="C46" s="46"/>
      <c r="D46" s="46"/>
      <c r="E46" s="46"/>
    </row>
    <row r="47" spans="1:5" x14ac:dyDescent="0.25">
      <c r="A47" s="46"/>
      <c r="B47" s="46"/>
      <c r="C47" s="46"/>
      <c r="D47" s="46"/>
      <c r="E47" s="46"/>
    </row>
    <row r="48" spans="1:5" x14ac:dyDescent="0.25">
      <c r="A48" s="46"/>
      <c r="B48" s="46"/>
      <c r="C48" s="46"/>
      <c r="D48" s="46"/>
      <c r="E48" s="46"/>
    </row>
    <row r="49" spans="1:5" x14ac:dyDescent="0.25">
      <c r="A49" s="46"/>
      <c r="B49" s="46"/>
      <c r="C49" s="46"/>
      <c r="D49" s="46"/>
      <c r="E49" s="46"/>
    </row>
    <row r="50" spans="1:5" x14ac:dyDescent="0.25">
      <c r="A50" s="46"/>
      <c r="B50" s="46"/>
      <c r="C50" s="46"/>
      <c r="D50" s="46"/>
      <c r="E50" s="46"/>
    </row>
  </sheetData>
  <mergeCells count="5">
    <mergeCell ref="A1:A2"/>
    <mergeCell ref="B1:B2"/>
    <mergeCell ref="C1:C2"/>
    <mergeCell ref="E1:E2"/>
    <mergeCell ref="D1:D2"/>
  </mergeCells>
  <dataValidations count="1">
    <dataValidation type="list" allowBlank="1" showInputMessage="1" showErrorMessage="1" sqref="D3:D50" xr:uid="{00000000-0002-0000-0400-000000000000}">
      <formula1>Version_History_Change_Type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99B8F-6E7A-4BFB-AE88-7887D2CF1C9B}">
  <sheetPr codeName="Sheet9"/>
  <dimension ref="B3:AT158"/>
  <sheetViews>
    <sheetView zoomScale="56" zoomScaleNormal="56" workbookViewId="0">
      <selection activeCell="P43" sqref="P43"/>
    </sheetView>
  </sheetViews>
  <sheetFormatPr defaultRowHeight="15" x14ac:dyDescent="0.25"/>
  <sheetData>
    <row r="3" spans="2:35" x14ac:dyDescent="0.25">
      <c r="B3" s="188" t="s">
        <v>775</v>
      </c>
      <c r="C3" s="188" t="s">
        <v>776</v>
      </c>
      <c r="D3" s="188" t="s">
        <v>777</v>
      </c>
      <c r="E3" s="189" t="s">
        <v>778</v>
      </c>
      <c r="F3" s="189" t="s">
        <v>779</v>
      </c>
      <c r="G3" s="189" t="s">
        <v>780</v>
      </c>
      <c r="H3" s="189" t="s">
        <v>781</v>
      </c>
      <c r="I3" s="189" t="s">
        <v>782</v>
      </c>
      <c r="J3" s="189" t="s">
        <v>783</v>
      </c>
      <c r="K3" s="189" t="s">
        <v>784</v>
      </c>
      <c r="L3" s="189" t="s">
        <v>785</v>
      </c>
      <c r="M3" s="189" t="s">
        <v>786</v>
      </c>
      <c r="N3" s="189" t="s">
        <v>787</v>
      </c>
      <c r="O3" s="189" t="s">
        <v>788</v>
      </c>
      <c r="P3" s="189" t="s">
        <v>789</v>
      </c>
      <c r="Q3" s="189" t="s">
        <v>790</v>
      </c>
      <c r="R3" s="189" t="s">
        <v>791</v>
      </c>
      <c r="S3" s="189" t="s">
        <v>792</v>
      </c>
      <c r="T3" s="189" t="s">
        <v>793</v>
      </c>
      <c r="U3" s="189" t="s">
        <v>794</v>
      </c>
      <c r="V3" s="189" t="s">
        <v>795</v>
      </c>
      <c r="W3" s="189" t="s">
        <v>796</v>
      </c>
      <c r="X3" s="189" t="s">
        <v>797</v>
      </c>
      <c r="Y3" s="189" t="s">
        <v>798</v>
      </c>
      <c r="Z3" s="189" t="s">
        <v>799</v>
      </c>
      <c r="AA3" s="189" t="s">
        <v>800</v>
      </c>
      <c r="AB3" s="189" t="s">
        <v>801</v>
      </c>
      <c r="AC3" s="189" t="s">
        <v>802</v>
      </c>
      <c r="AD3" s="189" t="s">
        <v>803</v>
      </c>
      <c r="AE3" s="189" t="s">
        <v>804</v>
      </c>
      <c r="AF3" s="189" t="s">
        <v>805</v>
      </c>
      <c r="AG3" s="189" t="s">
        <v>806</v>
      </c>
      <c r="AH3" s="189" t="s">
        <v>807</v>
      </c>
      <c r="AI3" s="189" t="s">
        <v>808</v>
      </c>
    </row>
    <row r="4" spans="2:35" x14ac:dyDescent="0.25">
      <c r="B4" s="190" t="s">
        <v>224</v>
      </c>
      <c r="C4" s="190">
        <v>115</v>
      </c>
      <c r="D4" s="190">
        <v>111.55</v>
      </c>
      <c r="E4" s="2">
        <v>20</v>
      </c>
      <c r="F4" s="2">
        <v>25</v>
      </c>
      <c r="G4" s="2">
        <v>0.9</v>
      </c>
      <c r="H4" s="2">
        <v>0.87</v>
      </c>
      <c r="I4" s="2">
        <v>70</v>
      </c>
      <c r="J4" s="2">
        <v>69</v>
      </c>
      <c r="K4" s="2">
        <v>5</v>
      </c>
      <c r="L4" s="2">
        <v>50000</v>
      </c>
      <c r="M4" s="2" t="s">
        <v>809</v>
      </c>
      <c r="N4" s="2">
        <v>150</v>
      </c>
      <c r="O4" s="2">
        <v>5000</v>
      </c>
      <c r="P4" s="2">
        <v>135</v>
      </c>
      <c r="Q4" s="2">
        <v>5500</v>
      </c>
      <c r="R4" s="2" t="s">
        <v>810</v>
      </c>
      <c r="S4" s="2">
        <v>5000</v>
      </c>
      <c r="T4" s="2">
        <v>5312</v>
      </c>
      <c r="U4">
        <v>-1000</v>
      </c>
      <c r="V4">
        <v>-1000</v>
      </c>
      <c r="W4" s="2">
        <v>70</v>
      </c>
      <c r="X4" s="2">
        <v>69</v>
      </c>
      <c r="Y4" s="191">
        <v>89</v>
      </c>
      <c r="Z4" s="191">
        <v>88</v>
      </c>
      <c r="AA4" s="191" t="s">
        <v>811</v>
      </c>
      <c r="AB4" s="192">
        <v>18</v>
      </c>
      <c r="AC4" s="192">
        <v>23</v>
      </c>
      <c r="AD4" s="2">
        <v>-19</v>
      </c>
      <c r="AE4" s="2">
        <v>24</v>
      </c>
      <c r="AF4" s="2">
        <v>1</v>
      </c>
      <c r="AG4" s="2" t="s">
        <v>812</v>
      </c>
      <c r="AH4" s="2" t="s">
        <v>812</v>
      </c>
      <c r="AI4" s="2"/>
    </row>
    <row r="5" spans="2:35" x14ac:dyDescent="0.25">
      <c r="B5" s="190" t="s">
        <v>227</v>
      </c>
      <c r="C5" s="190">
        <v>115</v>
      </c>
      <c r="D5" s="190">
        <v>111.55</v>
      </c>
      <c r="E5" s="2">
        <v>20</v>
      </c>
      <c r="F5" s="2">
        <v>25</v>
      </c>
      <c r="G5" s="2">
        <v>0.9</v>
      </c>
      <c r="H5" s="2">
        <v>0.87</v>
      </c>
      <c r="I5" s="2">
        <v>70</v>
      </c>
      <c r="J5" s="2">
        <v>69</v>
      </c>
      <c r="K5" s="2">
        <v>5</v>
      </c>
      <c r="L5" s="2">
        <v>50000</v>
      </c>
      <c r="M5" s="2" t="s">
        <v>813</v>
      </c>
      <c r="N5" s="2">
        <v>5000</v>
      </c>
      <c r="O5" s="2">
        <v>10000</v>
      </c>
      <c r="P5" s="2">
        <v>4500</v>
      </c>
      <c r="Q5" s="2">
        <v>11000</v>
      </c>
      <c r="R5" s="2" t="s">
        <v>810</v>
      </c>
      <c r="S5" s="2">
        <v>5000</v>
      </c>
      <c r="T5" s="2">
        <v>5312</v>
      </c>
      <c r="U5">
        <v>-1000</v>
      </c>
      <c r="V5">
        <v>-1000</v>
      </c>
      <c r="W5" s="192">
        <v>70</v>
      </c>
      <c r="X5" s="2">
        <v>69</v>
      </c>
      <c r="Y5" s="191">
        <v>89</v>
      </c>
      <c r="Z5" s="191">
        <v>88</v>
      </c>
      <c r="AA5" s="191" t="s">
        <v>811</v>
      </c>
      <c r="AB5" s="192">
        <v>18</v>
      </c>
      <c r="AC5" s="192">
        <v>23</v>
      </c>
      <c r="AD5" s="2">
        <v>-19</v>
      </c>
      <c r="AE5" s="2">
        <v>24</v>
      </c>
      <c r="AF5" s="2">
        <v>2</v>
      </c>
      <c r="AG5" s="2" t="s">
        <v>812</v>
      </c>
      <c r="AH5" s="2" t="s">
        <v>812</v>
      </c>
      <c r="AI5" s="2"/>
    </row>
    <row r="6" spans="2:35" x14ac:dyDescent="0.25">
      <c r="B6" s="190" t="s">
        <v>231</v>
      </c>
      <c r="C6" s="190">
        <v>115</v>
      </c>
      <c r="D6" s="190">
        <v>111.55</v>
      </c>
      <c r="E6" s="2">
        <v>20</v>
      </c>
      <c r="F6" s="2">
        <v>25</v>
      </c>
      <c r="G6" s="2">
        <v>0.9</v>
      </c>
      <c r="H6" s="2">
        <v>0.87</v>
      </c>
      <c r="I6" s="2">
        <v>70</v>
      </c>
      <c r="J6" s="2">
        <v>69</v>
      </c>
      <c r="K6" s="2">
        <v>5</v>
      </c>
      <c r="L6" s="2">
        <v>50000</v>
      </c>
      <c r="M6" s="2" t="s">
        <v>814</v>
      </c>
      <c r="N6" s="2">
        <v>10000</v>
      </c>
      <c r="O6" s="2">
        <v>30000</v>
      </c>
      <c r="P6" s="2">
        <v>9000</v>
      </c>
      <c r="Q6" s="2">
        <v>33000</v>
      </c>
      <c r="R6" s="2" t="s">
        <v>810</v>
      </c>
      <c r="S6" s="2">
        <v>5000</v>
      </c>
      <c r="T6" s="2">
        <v>5312</v>
      </c>
      <c r="U6">
        <v>-1000</v>
      </c>
      <c r="V6">
        <v>-1000</v>
      </c>
      <c r="W6" s="2">
        <v>70</v>
      </c>
      <c r="X6" s="2">
        <v>69</v>
      </c>
      <c r="Y6" s="191">
        <v>89</v>
      </c>
      <c r="Z6" s="191">
        <v>88</v>
      </c>
      <c r="AA6" s="191" t="s">
        <v>811</v>
      </c>
      <c r="AB6" s="192">
        <v>18</v>
      </c>
      <c r="AC6" s="192">
        <v>23</v>
      </c>
      <c r="AD6" s="2">
        <v>-19</v>
      </c>
      <c r="AE6" s="2">
        <v>24</v>
      </c>
      <c r="AF6" s="2">
        <v>3</v>
      </c>
      <c r="AG6" s="2" t="s">
        <v>812</v>
      </c>
      <c r="AH6" s="2" t="s">
        <v>812</v>
      </c>
      <c r="AI6" s="2"/>
    </row>
    <row r="7" spans="2:35" x14ac:dyDescent="0.25">
      <c r="B7" s="190" t="s">
        <v>235</v>
      </c>
      <c r="C7" s="190">
        <v>115</v>
      </c>
      <c r="D7" s="190">
        <v>111.55</v>
      </c>
      <c r="E7" s="2">
        <v>20</v>
      </c>
      <c r="F7" s="2">
        <v>25</v>
      </c>
      <c r="G7" s="2">
        <v>0.9</v>
      </c>
      <c r="H7" s="2">
        <v>0.87</v>
      </c>
      <c r="I7" s="2">
        <v>70</v>
      </c>
      <c r="J7" s="2">
        <v>69</v>
      </c>
      <c r="K7" s="2">
        <v>5</v>
      </c>
      <c r="L7" s="2">
        <v>50000</v>
      </c>
      <c r="M7" s="2" t="s">
        <v>815</v>
      </c>
      <c r="N7" s="2">
        <v>30000</v>
      </c>
      <c r="O7" s="2">
        <v>1000000</v>
      </c>
      <c r="P7" s="2">
        <v>27000</v>
      </c>
      <c r="Q7" s="2">
        <v>1000000</v>
      </c>
      <c r="R7" s="2" t="s">
        <v>810</v>
      </c>
      <c r="S7" s="2">
        <v>5000</v>
      </c>
      <c r="T7" s="2">
        <v>5312</v>
      </c>
      <c r="U7">
        <v>-1000</v>
      </c>
      <c r="V7">
        <v>-1000</v>
      </c>
      <c r="W7" s="2">
        <v>70</v>
      </c>
      <c r="X7" s="2">
        <v>69</v>
      </c>
      <c r="Y7" s="191">
        <v>89</v>
      </c>
      <c r="Z7" s="191">
        <v>88</v>
      </c>
      <c r="AA7" s="191" t="s">
        <v>811</v>
      </c>
      <c r="AB7" s="192">
        <v>18</v>
      </c>
      <c r="AC7" s="192">
        <v>23</v>
      </c>
      <c r="AD7" s="2">
        <v>-19</v>
      </c>
      <c r="AE7" s="2">
        <v>24</v>
      </c>
      <c r="AF7" s="2">
        <v>4</v>
      </c>
      <c r="AG7" s="2" t="s">
        <v>812</v>
      </c>
      <c r="AH7" s="2" t="s">
        <v>812</v>
      </c>
      <c r="AI7" s="2"/>
    </row>
    <row r="8" spans="2:35" x14ac:dyDescent="0.25">
      <c r="B8" s="190" t="s">
        <v>239</v>
      </c>
      <c r="C8" s="190">
        <v>95</v>
      </c>
      <c r="D8" s="190">
        <v>92.15</v>
      </c>
      <c r="E8" s="2">
        <v>20</v>
      </c>
      <c r="F8" s="2">
        <v>25</v>
      </c>
      <c r="G8" s="2">
        <v>0.9</v>
      </c>
      <c r="H8" s="2">
        <v>0.87</v>
      </c>
      <c r="I8" s="2">
        <v>80</v>
      </c>
      <c r="J8" s="2">
        <v>79</v>
      </c>
      <c r="K8" s="2">
        <v>5</v>
      </c>
      <c r="L8" s="2">
        <v>50000</v>
      </c>
      <c r="M8" s="2" t="s">
        <v>816</v>
      </c>
      <c r="N8" s="2">
        <v>250</v>
      </c>
      <c r="O8" s="2">
        <v>1000000</v>
      </c>
      <c r="P8" s="2">
        <v>225</v>
      </c>
      <c r="Q8" s="2">
        <v>1000000</v>
      </c>
      <c r="R8" s="2" t="s">
        <v>817</v>
      </c>
      <c r="S8" s="2">
        <v>6500</v>
      </c>
      <c r="T8" s="2">
        <v>7042</v>
      </c>
      <c r="U8">
        <v>0</v>
      </c>
      <c r="V8">
        <v>-1</v>
      </c>
      <c r="W8" s="2">
        <v>70</v>
      </c>
      <c r="X8" s="2">
        <v>69</v>
      </c>
      <c r="Y8" s="2">
        <v>89</v>
      </c>
      <c r="Z8" s="2">
        <v>88</v>
      </c>
      <c r="AA8" s="2" t="s">
        <v>818</v>
      </c>
      <c r="AB8" s="2">
        <v>12</v>
      </c>
      <c r="AC8" s="2">
        <v>23</v>
      </c>
      <c r="AD8" s="2">
        <v>-13</v>
      </c>
      <c r="AE8" s="2">
        <v>24</v>
      </c>
      <c r="AF8" s="2">
        <v>5</v>
      </c>
      <c r="AG8" s="2" t="s">
        <v>812</v>
      </c>
      <c r="AH8" s="2" t="s">
        <v>812</v>
      </c>
      <c r="AI8" s="2"/>
    </row>
    <row r="9" spans="2:35" x14ac:dyDescent="0.25">
      <c r="B9" s="190" t="s">
        <v>243</v>
      </c>
      <c r="C9" s="190">
        <v>105</v>
      </c>
      <c r="D9" s="190">
        <v>101.85</v>
      </c>
      <c r="E9" s="2">
        <v>20</v>
      </c>
      <c r="F9" s="2">
        <v>25</v>
      </c>
      <c r="G9" s="2">
        <v>0.9</v>
      </c>
      <c r="H9" s="2">
        <v>0.87</v>
      </c>
      <c r="I9" s="2">
        <v>80</v>
      </c>
      <c r="J9" s="2">
        <v>79</v>
      </c>
      <c r="K9" s="2">
        <v>5</v>
      </c>
      <c r="L9" s="2">
        <v>50000</v>
      </c>
      <c r="M9" s="2" t="s">
        <v>819</v>
      </c>
      <c r="N9" s="2" t="s">
        <v>820</v>
      </c>
      <c r="O9" s="2">
        <v>1000000</v>
      </c>
      <c r="P9" s="2" t="s">
        <v>820</v>
      </c>
      <c r="Q9" s="2">
        <v>1000000</v>
      </c>
      <c r="R9" s="2" t="s">
        <v>817</v>
      </c>
      <c r="S9" s="2">
        <v>6500</v>
      </c>
      <c r="T9" s="2">
        <v>7042</v>
      </c>
      <c r="U9" s="2">
        <v>0</v>
      </c>
      <c r="V9" s="2">
        <v>-1</v>
      </c>
      <c r="W9" s="2">
        <v>70</v>
      </c>
      <c r="X9" s="2">
        <v>69</v>
      </c>
      <c r="Y9" s="2">
        <v>89</v>
      </c>
      <c r="Z9" s="2">
        <v>88</v>
      </c>
      <c r="AA9" s="2" t="s">
        <v>818</v>
      </c>
      <c r="AB9" s="2">
        <v>12</v>
      </c>
      <c r="AC9" s="2">
        <v>23</v>
      </c>
      <c r="AD9" s="2">
        <v>-13</v>
      </c>
      <c r="AE9" s="2">
        <v>24</v>
      </c>
      <c r="AF9" s="2">
        <v>6</v>
      </c>
      <c r="AG9" s="2">
        <v>50</v>
      </c>
      <c r="AH9" s="2">
        <v>45</v>
      </c>
      <c r="AI9" s="2"/>
    </row>
    <row r="10" spans="2:35" x14ac:dyDescent="0.25">
      <c r="B10" s="190" t="s">
        <v>247</v>
      </c>
      <c r="C10" s="190">
        <v>120</v>
      </c>
      <c r="D10" s="190">
        <v>116.4</v>
      </c>
      <c r="E10" s="2">
        <v>20</v>
      </c>
      <c r="F10" s="2">
        <v>25</v>
      </c>
      <c r="G10" s="2">
        <v>0.9</v>
      </c>
      <c r="H10" s="2">
        <v>0.87</v>
      </c>
      <c r="I10" s="2">
        <v>80</v>
      </c>
      <c r="J10" s="2">
        <v>79</v>
      </c>
      <c r="K10" s="2">
        <v>5</v>
      </c>
      <c r="L10" s="2">
        <v>50000</v>
      </c>
      <c r="M10" s="2" t="s">
        <v>821</v>
      </c>
      <c r="N10" s="2">
        <v>1500</v>
      </c>
      <c r="O10" s="2">
        <v>1000000</v>
      </c>
      <c r="P10" s="2">
        <v>1350</v>
      </c>
      <c r="Q10" s="2">
        <v>1000000</v>
      </c>
      <c r="R10" s="2" t="s">
        <v>817</v>
      </c>
      <c r="S10" s="2">
        <v>6500</v>
      </c>
      <c r="T10" s="2">
        <v>7042</v>
      </c>
      <c r="U10">
        <v>0</v>
      </c>
      <c r="V10">
        <v>-1</v>
      </c>
      <c r="W10" s="2">
        <v>70</v>
      </c>
      <c r="X10" s="2">
        <v>69</v>
      </c>
      <c r="Y10" s="2">
        <v>89</v>
      </c>
      <c r="Z10" s="2">
        <v>88</v>
      </c>
      <c r="AA10" s="2" t="s">
        <v>818</v>
      </c>
      <c r="AB10" s="2">
        <v>12</v>
      </c>
      <c r="AC10" s="2">
        <v>23</v>
      </c>
      <c r="AD10" s="2">
        <v>-13</v>
      </c>
      <c r="AE10" s="2">
        <v>24</v>
      </c>
      <c r="AF10" s="2">
        <v>7</v>
      </c>
      <c r="AG10" s="2" t="s">
        <v>812</v>
      </c>
      <c r="AH10" s="2" t="s">
        <v>812</v>
      </c>
      <c r="AI10" s="2"/>
    </row>
    <row r="11" spans="2:35" x14ac:dyDescent="0.25">
      <c r="B11" s="190" t="s">
        <v>250</v>
      </c>
      <c r="C11" s="190">
        <v>125</v>
      </c>
      <c r="D11" s="190">
        <v>121.25</v>
      </c>
      <c r="E11" s="2">
        <v>20</v>
      </c>
      <c r="F11" s="2">
        <v>25</v>
      </c>
      <c r="G11" s="2">
        <v>0.9</v>
      </c>
      <c r="H11" s="2">
        <v>0.87</v>
      </c>
      <c r="I11" s="2">
        <v>80</v>
      </c>
      <c r="J11" s="2">
        <v>79</v>
      </c>
      <c r="K11" s="2">
        <v>5</v>
      </c>
      <c r="L11" s="2">
        <v>50000</v>
      </c>
      <c r="M11" s="2" t="s">
        <v>819</v>
      </c>
      <c r="N11" s="2" t="s">
        <v>820</v>
      </c>
      <c r="O11" s="2">
        <v>1000000</v>
      </c>
      <c r="P11" s="2" t="s">
        <v>820</v>
      </c>
      <c r="Q11" s="2">
        <v>1000000</v>
      </c>
      <c r="R11" s="2" t="s">
        <v>817</v>
      </c>
      <c r="S11" s="2">
        <v>6500</v>
      </c>
      <c r="T11" s="2">
        <v>7042</v>
      </c>
      <c r="U11" s="2">
        <v>0</v>
      </c>
      <c r="V11" s="2">
        <v>-1</v>
      </c>
      <c r="W11" s="2">
        <v>70</v>
      </c>
      <c r="X11" s="2">
        <v>69</v>
      </c>
      <c r="Y11" s="192">
        <v>89</v>
      </c>
      <c r="Z11" s="193">
        <v>88</v>
      </c>
      <c r="AA11" s="192" t="s">
        <v>818</v>
      </c>
      <c r="AB11" s="2">
        <v>12</v>
      </c>
      <c r="AC11" s="2">
        <v>23</v>
      </c>
      <c r="AD11" s="2">
        <v>-13</v>
      </c>
      <c r="AE11" s="2">
        <v>24</v>
      </c>
      <c r="AF11" s="2">
        <v>8</v>
      </c>
      <c r="AG11" s="2">
        <v>375</v>
      </c>
      <c r="AH11" s="2">
        <v>337.5</v>
      </c>
      <c r="AI11" s="2"/>
    </row>
    <row r="12" spans="2:35" x14ac:dyDescent="0.25">
      <c r="B12" s="190" t="s">
        <v>258</v>
      </c>
      <c r="C12" s="190">
        <v>130</v>
      </c>
      <c r="D12" s="190">
        <v>126.1</v>
      </c>
      <c r="E12" s="2">
        <v>20</v>
      </c>
      <c r="F12" s="2">
        <v>25</v>
      </c>
      <c r="G12" s="2">
        <v>0.9</v>
      </c>
      <c r="H12" s="2">
        <v>0.87</v>
      </c>
      <c r="I12" s="2">
        <v>80</v>
      </c>
      <c r="J12" s="2">
        <v>79</v>
      </c>
      <c r="K12" s="2">
        <v>5</v>
      </c>
      <c r="L12" s="2">
        <v>50000</v>
      </c>
      <c r="M12" s="2" t="s">
        <v>822</v>
      </c>
      <c r="N12" s="2">
        <v>5000</v>
      </c>
      <c r="O12" s="2">
        <v>10000</v>
      </c>
      <c r="P12" s="2">
        <v>4500</v>
      </c>
      <c r="Q12" s="2">
        <v>11000</v>
      </c>
      <c r="R12" s="2" t="s">
        <v>817</v>
      </c>
      <c r="S12" s="2">
        <v>6500</v>
      </c>
      <c r="T12" s="2">
        <v>7042</v>
      </c>
      <c r="U12">
        <v>0</v>
      </c>
      <c r="V12">
        <v>-1</v>
      </c>
      <c r="W12" s="192">
        <v>70</v>
      </c>
      <c r="X12" s="192">
        <v>69</v>
      </c>
      <c r="Y12" s="2">
        <v>89</v>
      </c>
      <c r="Z12" s="191">
        <v>88</v>
      </c>
      <c r="AA12" s="2" t="s">
        <v>818</v>
      </c>
      <c r="AB12" s="192">
        <v>12</v>
      </c>
      <c r="AC12" s="2">
        <v>23</v>
      </c>
      <c r="AD12" s="2">
        <v>-13</v>
      </c>
      <c r="AE12" s="2">
        <v>24</v>
      </c>
      <c r="AF12" s="2">
        <v>9</v>
      </c>
      <c r="AG12" s="2"/>
      <c r="AH12" s="2"/>
      <c r="AI12" s="2"/>
    </row>
    <row r="13" spans="2:35" x14ac:dyDescent="0.25">
      <c r="B13" s="190" t="s">
        <v>254</v>
      </c>
      <c r="C13" s="190">
        <v>135</v>
      </c>
      <c r="D13" s="190">
        <v>130.94999999999999</v>
      </c>
      <c r="E13" s="2">
        <v>20</v>
      </c>
      <c r="F13" s="2">
        <v>25</v>
      </c>
      <c r="G13" s="2">
        <v>0.9</v>
      </c>
      <c r="H13" s="2">
        <v>0.87</v>
      </c>
      <c r="I13" s="2">
        <v>70</v>
      </c>
      <c r="J13" s="2">
        <v>69</v>
      </c>
      <c r="K13" s="2">
        <v>5</v>
      </c>
      <c r="L13" s="2">
        <v>50000</v>
      </c>
      <c r="M13" s="2" t="s">
        <v>823</v>
      </c>
      <c r="N13" s="2">
        <v>10000</v>
      </c>
      <c r="O13" s="2">
        <v>1000000</v>
      </c>
      <c r="P13" s="2">
        <v>9000</v>
      </c>
      <c r="Q13" s="2">
        <v>1000000</v>
      </c>
      <c r="R13" s="2" t="s">
        <v>817</v>
      </c>
      <c r="S13" s="2">
        <v>6500</v>
      </c>
      <c r="T13" s="2">
        <v>7042</v>
      </c>
      <c r="U13">
        <v>-40</v>
      </c>
      <c r="V13">
        <v>-41</v>
      </c>
      <c r="W13" s="2">
        <v>70</v>
      </c>
      <c r="X13" s="2">
        <v>69</v>
      </c>
      <c r="Y13" s="191">
        <v>89</v>
      </c>
      <c r="Z13" s="191">
        <v>88</v>
      </c>
      <c r="AA13" s="191" t="s">
        <v>811</v>
      </c>
      <c r="AB13" s="2">
        <v>18</v>
      </c>
      <c r="AC13" s="192">
        <v>23</v>
      </c>
      <c r="AD13" s="2">
        <v>-19</v>
      </c>
      <c r="AE13" s="2">
        <v>24</v>
      </c>
      <c r="AF13" s="2">
        <v>10</v>
      </c>
      <c r="AG13" s="2" t="s">
        <v>812</v>
      </c>
      <c r="AH13" s="2" t="s">
        <v>812</v>
      </c>
      <c r="AI13" s="2"/>
    </row>
    <row r="14" spans="2:35" x14ac:dyDescent="0.25">
      <c r="B14" s="190" t="s">
        <v>289</v>
      </c>
      <c r="C14" s="190">
        <v>90</v>
      </c>
      <c r="D14" s="190">
        <v>87.3</v>
      </c>
      <c r="E14" s="2">
        <v>20</v>
      </c>
      <c r="F14" s="2">
        <v>25</v>
      </c>
      <c r="G14" s="2">
        <v>0.9</v>
      </c>
      <c r="H14" s="2">
        <v>0.87</v>
      </c>
      <c r="I14" s="2">
        <v>80</v>
      </c>
      <c r="J14" s="2">
        <v>79</v>
      </c>
      <c r="K14" s="2">
        <v>5</v>
      </c>
      <c r="L14" s="2">
        <v>50000</v>
      </c>
      <c r="M14" s="2" t="s">
        <v>824</v>
      </c>
      <c r="N14" s="2">
        <v>675</v>
      </c>
      <c r="O14" s="2">
        <v>1000000</v>
      </c>
      <c r="P14" s="191">
        <v>607.5</v>
      </c>
      <c r="Q14" s="2">
        <v>1000000</v>
      </c>
      <c r="R14" s="2" t="s">
        <v>817</v>
      </c>
      <c r="S14" s="2">
        <v>6500</v>
      </c>
      <c r="T14" s="2">
        <v>7042</v>
      </c>
      <c r="U14">
        <v>0</v>
      </c>
      <c r="V14">
        <v>-1</v>
      </c>
      <c r="W14" s="2">
        <v>70</v>
      </c>
      <c r="X14" s="2">
        <v>69</v>
      </c>
      <c r="Y14" s="191">
        <v>89</v>
      </c>
      <c r="Z14" s="191">
        <v>88</v>
      </c>
      <c r="AA14" s="191" t="s">
        <v>818</v>
      </c>
      <c r="AB14" s="192">
        <v>12</v>
      </c>
      <c r="AC14" s="192">
        <v>23</v>
      </c>
      <c r="AD14" s="2">
        <v>-13</v>
      </c>
      <c r="AE14" s="2">
        <v>24</v>
      </c>
      <c r="AF14" s="2">
        <v>11</v>
      </c>
      <c r="AG14" s="2" t="s">
        <v>812</v>
      </c>
      <c r="AH14" s="2" t="s">
        <v>812</v>
      </c>
      <c r="AI14" s="2"/>
    </row>
    <row r="15" spans="2:35" x14ac:dyDescent="0.25">
      <c r="B15" s="190" t="s">
        <v>292</v>
      </c>
      <c r="C15" s="190">
        <v>90</v>
      </c>
      <c r="D15" s="190">
        <v>87.3</v>
      </c>
      <c r="E15" s="2">
        <v>20</v>
      </c>
      <c r="F15" s="2">
        <v>25</v>
      </c>
      <c r="G15" s="2">
        <v>0.9</v>
      </c>
      <c r="H15" s="2">
        <v>0.87</v>
      </c>
      <c r="I15" s="2">
        <v>80</v>
      </c>
      <c r="J15" s="2">
        <v>79</v>
      </c>
      <c r="K15" s="2">
        <v>5</v>
      </c>
      <c r="L15" s="2">
        <v>50000</v>
      </c>
      <c r="M15" s="2" t="s">
        <v>824</v>
      </c>
      <c r="N15" s="2">
        <v>675</v>
      </c>
      <c r="O15" s="2">
        <v>1000000</v>
      </c>
      <c r="P15" s="191">
        <v>607.5</v>
      </c>
      <c r="Q15" s="2">
        <v>1000000</v>
      </c>
      <c r="R15" s="2" t="s">
        <v>817</v>
      </c>
      <c r="S15" s="2">
        <v>6500</v>
      </c>
      <c r="T15" s="2">
        <v>7042</v>
      </c>
      <c r="U15">
        <v>0</v>
      </c>
      <c r="V15">
        <v>-1</v>
      </c>
      <c r="W15" s="2">
        <v>70</v>
      </c>
      <c r="X15" s="2">
        <v>69</v>
      </c>
      <c r="Y15" s="191">
        <v>89</v>
      </c>
      <c r="Z15" s="191">
        <v>88</v>
      </c>
      <c r="AA15" s="191" t="s">
        <v>818</v>
      </c>
      <c r="AB15" s="192">
        <v>12</v>
      </c>
      <c r="AC15" s="192">
        <v>23</v>
      </c>
      <c r="AD15" s="2">
        <v>-13</v>
      </c>
      <c r="AE15" s="2">
        <v>24</v>
      </c>
      <c r="AF15" s="2">
        <v>12</v>
      </c>
      <c r="AG15" s="2" t="s">
        <v>812</v>
      </c>
      <c r="AH15" s="2" t="s">
        <v>812</v>
      </c>
      <c r="AI15" s="2"/>
    </row>
    <row r="16" spans="2:35" x14ac:dyDescent="0.25">
      <c r="B16" s="190" t="s">
        <v>295</v>
      </c>
      <c r="C16" s="190">
        <v>125</v>
      </c>
      <c r="D16" s="190">
        <v>121.25</v>
      </c>
      <c r="E16" s="2">
        <v>20</v>
      </c>
      <c r="F16" s="2">
        <v>25</v>
      </c>
      <c r="G16" s="2">
        <v>0.9</v>
      </c>
      <c r="H16" s="2">
        <v>0.87</v>
      </c>
      <c r="I16" s="2">
        <v>80</v>
      </c>
      <c r="J16" s="2">
        <v>79</v>
      </c>
      <c r="K16" s="2">
        <v>5</v>
      </c>
      <c r="L16" s="2">
        <v>50000</v>
      </c>
      <c r="M16" s="2" t="s">
        <v>825</v>
      </c>
      <c r="N16" s="2">
        <v>1900</v>
      </c>
      <c r="O16" s="2">
        <v>1000000</v>
      </c>
      <c r="P16" s="191">
        <v>1710</v>
      </c>
      <c r="Q16" s="2">
        <v>1000000</v>
      </c>
      <c r="R16" s="2" t="s">
        <v>817</v>
      </c>
      <c r="S16" s="2">
        <v>6500</v>
      </c>
      <c r="T16" s="2">
        <v>7042</v>
      </c>
      <c r="U16">
        <v>0</v>
      </c>
      <c r="V16">
        <v>-1</v>
      </c>
      <c r="W16" s="2">
        <v>70</v>
      </c>
      <c r="X16" s="2">
        <v>69</v>
      </c>
      <c r="Y16" s="191">
        <v>89</v>
      </c>
      <c r="Z16" s="191">
        <v>88</v>
      </c>
      <c r="AA16" s="191" t="s">
        <v>818</v>
      </c>
      <c r="AB16" s="192">
        <v>12</v>
      </c>
      <c r="AC16" s="192">
        <v>23</v>
      </c>
      <c r="AD16" s="2">
        <v>-13</v>
      </c>
      <c r="AE16" s="2">
        <v>24</v>
      </c>
      <c r="AF16" s="2">
        <v>13</v>
      </c>
      <c r="AG16" s="2" t="s">
        <v>812</v>
      </c>
      <c r="AH16" s="2" t="s">
        <v>812</v>
      </c>
      <c r="AI16" s="2"/>
    </row>
    <row r="17" spans="2:46" x14ac:dyDescent="0.25">
      <c r="B17" s="190" t="s">
        <v>262</v>
      </c>
      <c r="C17" s="190">
        <v>130</v>
      </c>
      <c r="D17" s="190">
        <v>126.1</v>
      </c>
      <c r="E17" s="2">
        <v>20</v>
      </c>
      <c r="F17" s="2">
        <v>25</v>
      </c>
      <c r="G17" s="2">
        <v>0.9</v>
      </c>
      <c r="H17" s="2">
        <v>0.87</v>
      </c>
      <c r="I17" s="2">
        <v>80</v>
      </c>
      <c r="J17" s="2">
        <v>79</v>
      </c>
      <c r="K17" s="2">
        <v>5</v>
      </c>
      <c r="L17" s="2">
        <v>50000</v>
      </c>
      <c r="M17" s="2" t="s">
        <v>826</v>
      </c>
      <c r="N17" s="2">
        <v>1600</v>
      </c>
      <c r="O17" s="2">
        <v>1000000</v>
      </c>
      <c r="P17" s="2">
        <v>1440</v>
      </c>
      <c r="Q17" s="2">
        <v>1000000</v>
      </c>
      <c r="R17" s="2" t="s">
        <v>817</v>
      </c>
      <c r="S17" s="2">
        <v>6500</v>
      </c>
      <c r="T17" s="2">
        <v>7042</v>
      </c>
      <c r="U17">
        <v>0</v>
      </c>
      <c r="V17">
        <v>-1</v>
      </c>
      <c r="W17" s="2">
        <v>70</v>
      </c>
      <c r="X17" s="2">
        <v>69</v>
      </c>
      <c r="Y17" s="2">
        <v>89</v>
      </c>
      <c r="Z17" s="2">
        <v>88</v>
      </c>
      <c r="AA17" s="2" t="s">
        <v>818</v>
      </c>
      <c r="AB17" s="2">
        <v>12</v>
      </c>
      <c r="AC17" s="2">
        <v>23</v>
      </c>
      <c r="AD17" s="2">
        <v>-13</v>
      </c>
      <c r="AE17" s="2">
        <v>24</v>
      </c>
      <c r="AF17" s="2">
        <v>14</v>
      </c>
      <c r="AG17" s="2" t="s">
        <v>812</v>
      </c>
      <c r="AH17" s="2" t="s">
        <v>812</v>
      </c>
      <c r="AI17" s="2"/>
    </row>
    <row r="18" spans="2:46" x14ac:dyDescent="0.25">
      <c r="B18" s="190" t="s">
        <v>286</v>
      </c>
      <c r="C18" s="190">
        <v>130</v>
      </c>
      <c r="D18" s="190">
        <v>126.1</v>
      </c>
      <c r="E18" s="2">
        <v>20</v>
      </c>
      <c r="F18" s="2">
        <v>25</v>
      </c>
      <c r="G18" s="2">
        <v>0.9</v>
      </c>
      <c r="H18" s="2">
        <v>0.87</v>
      </c>
      <c r="I18" s="2">
        <v>80</v>
      </c>
      <c r="J18" s="2">
        <v>79</v>
      </c>
      <c r="K18" s="2">
        <v>5</v>
      </c>
      <c r="L18" s="2">
        <v>50000</v>
      </c>
      <c r="M18" s="2" t="s">
        <v>827</v>
      </c>
      <c r="N18" s="2">
        <v>3200</v>
      </c>
      <c r="O18" s="2">
        <v>1000000</v>
      </c>
      <c r="P18" s="2">
        <v>2880</v>
      </c>
      <c r="Q18" s="2">
        <v>1000000</v>
      </c>
      <c r="R18" s="2" t="s">
        <v>817</v>
      </c>
      <c r="S18" s="2">
        <v>6500</v>
      </c>
      <c r="T18" s="2">
        <v>7042</v>
      </c>
      <c r="U18">
        <v>0</v>
      </c>
      <c r="V18">
        <v>-1</v>
      </c>
      <c r="W18" s="2">
        <v>70</v>
      </c>
      <c r="X18" s="2">
        <v>69</v>
      </c>
      <c r="Y18" s="2">
        <v>89</v>
      </c>
      <c r="Z18" s="2">
        <v>88</v>
      </c>
      <c r="AA18" s="2" t="s">
        <v>818</v>
      </c>
      <c r="AB18" s="2">
        <v>12</v>
      </c>
      <c r="AC18" s="2">
        <v>23</v>
      </c>
      <c r="AD18" s="2">
        <v>-13</v>
      </c>
      <c r="AE18" s="2">
        <v>24</v>
      </c>
      <c r="AF18" s="2">
        <v>15</v>
      </c>
      <c r="AG18" s="2" t="s">
        <v>812</v>
      </c>
      <c r="AH18" s="2" t="s">
        <v>812</v>
      </c>
      <c r="AI18" s="2"/>
    </row>
    <row r="19" spans="2:46" x14ac:dyDescent="0.25">
      <c r="B19" s="190" t="s">
        <v>282</v>
      </c>
      <c r="C19" s="190">
        <v>130</v>
      </c>
      <c r="D19" s="190">
        <v>126.1</v>
      </c>
      <c r="E19" s="2">
        <v>20</v>
      </c>
      <c r="F19" s="2">
        <v>25</v>
      </c>
      <c r="G19" s="2">
        <v>0.9</v>
      </c>
      <c r="H19" s="2">
        <v>0.87</v>
      </c>
      <c r="I19" s="2">
        <v>80</v>
      </c>
      <c r="J19" s="2">
        <v>79</v>
      </c>
      <c r="K19" s="2">
        <v>5</v>
      </c>
      <c r="L19" s="2">
        <v>50000</v>
      </c>
      <c r="M19" s="2" t="s">
        <v>828</v>
      </c>
      <c r="N19" s="2">
        <v>1200</v>
      </c>
      <c r="O19" s="2">
        <v>1000000</v>
      </c>
      <c r="P19" s="2">
        <v>1080</v>
      </c>
      <c r="Q19" s="2">
        <v>1000000</v>
      </c>
      <c r="R19" s="2" t="s">
        <v>817</v>
      </c>
      <c r="S19" s="2">
        <v>6500</v>
      </c>
      <c r="T19" s="2">
        <v>7042</v>
      </c>
      <c r="U19">
        <v>0</v>
      </c>
      <c r="V19">
        <v>-1</v>
      </c>
      <c r="W19" s="2">
        <v>70</v>
      </c>
      <c r="X19" s="2">
        <v>69</v>
      </c>
      <c r="Y19" s="2">
        <v>89</v>
      </c>
      <c r="Z19" s="2">
        <v>88</v>
      </c>
      <c r="AA19" s="2" t="s">
        <v>818</v>
      </c>
      <c r="AB19" s="2">
        <v>12</v>
      </c>
      <c r="AC19" s="2">
        <v>23</v>
      </c>
      <c r="AD19" s="2">
        <v>-13</v>
      </c>
      <c r="AE19" s="2">
        <v>24</v>
      </c>
      <c r="AF19" s="2">
        <v>16</v>
      </c>
      <c r="AG19" s="2" t="s">
        <v>812</v>
      </c>
      <c r="AH19" s="2" t="s">
        <v>812</v>
      </c>
      <c r="AI19" s="2"/>
    </row>
    <row r="20" spans="2:46" x14ac:dyDescent="0.25">
      <c r="B20" s="190" t="s">
        <v>278</v>
      </c>
      <c r="C20" s="190">
        <v>130</v>
      </c>
      <c r="D20" s="190">
        <v>126.1</v>
      </c>
      <c r="E20" s="2">
        <v>20</v>
      </c>
      <c r="F20" s="2">
        <v>25</v>
      </c>
      <c r="G20" s="2">
        <v>0.9</v>
      </c>
      <c r="H20" s="2">
        <v>0.87</v>
      </c>
      <c r="I20" s="2">
        <v>80</v>
      </c>
      <c r="J20" s="2">
        <v>79</v>
      </c>
      <c r="K20" s="2">
        <v>5</v>
      </c>
      <c r="L20" s="2">
        <v>50000</v>
      </c>
      <c r="M20" s="2" t="s">
        <v>829</v>
      </c>
      <c r="N20" s="2">
        <v>1400</v>
      </c>
      <c r="O20" s="2">
        <v>1000000</v>
      </c>
      <c r="P20" s="2">
        <v>1260</v>
      </c>
      <c r="Q20" s="2">
        <v>1000000</v>
      </c>
      <c r="R20" s="2" t="s">
        <v>817</v>
      </c>
      <c r="S20" s="2">
        <v>6500</v>
      </c>
      <c r="T20" s="2">
        <v>7042</v>
      </c>
      <c r="U20">
        <v>0</v>
      </c>
      <c r="V20">
        <v>-1</v>
      </c>
      <c r="W20" s="2">
        <v>70</v>
      </c>
      <c r="X20" s="2">
        <v>69</v>
      </c>
      <c r="Y20" s="2">
        <v>89</v>
      </c>
      <c r="Z20" s="2">
        <v>88</v>
      </c>
      <c r="AA20" s="2" t="s">
        <v>818</v>
      </c>
      <c r="AB20" s="2">
        <v>12</v>
      </c>
      <c r="AC20" s="2">
        <v>23</v>
      </c>
      <c r="AD20" s="2">
        <v>-13</v>
      </c>
      <c r="AE20" s="2">
        <v>24</v>
      </c>
      <c r="AF20" s="2">
        <v>17</v>
      </c>
      <c r="AG20" s="2" t="s">
        <v>812</v>
      </c>
      <c r="AH20" s="2" t="s">
        <v>812</v>
      </c>
      <c r="AI20" s="2"/>
    </row>
    <row r="21" spans="2:46" x14ac:dyDescent="0.25">
      <c r="B21" s="190" t="s">
        <v>274</v>
      </c>
      <c r="C21" s="190">
        <v>130</v>
      </c>
      <c r="D21" s="190">
        <v>126.1</v>
      </c>
      <c r="E21" s="2">
        <v>20</v>
      </c>
      <c r="F21" s="2">
        <v>25</v>
      </c>
      <c r="G21" s="2">
        <v>0.9</v>
      </c>
      <c r="H21" s="2">
        <v>0.87</v>
      </c>
      <c r="I21" s="2">
        <v>80</v>
      </c>
      <c r="J21" s="2">
        <v>79</v>
      </c>
      <c r="K21" s="2">
        <v>5</v>
      </c>
      <c r="L21" s="2">
        <v>50000</v>
      </c>
      <c r="M21" s="2" t="s">
        <v>830</v>
      </c>
      <c r="N21" s="2">
        <v>800</v>
      </c>
      <c r="O21" s="2">
        <v>1000000</v>
      </c>
      <c r="P21" s="191">
        <v>720</v>
      </c>
      <c r="Q21" s="2">
        <v>1000000</v>
      </c>
      <c r="R21" s="2" t="s">
        <v>817</v>
      </c>
      <c r="S21" s="2">
        <v>6500</v>
      </c>
      <c r="T21" s="2">
        <v>7042</v>
      </c>
      <c r="U21">
        <v>0</v>
      </c>
      <c r="V21">
        <v>-1</v>
      </c>
      <c r="W21" s="2">
        <v>70</v>
      </c>
      <c r="X21" s="2">
        <v>69</v>
      </c>
      <c r="Y21" s="2">
        <v>89</v>
      </c>
      <c r="Z21" s="2">
        <v>88</v>
      </c>
      <c r="AA21" s="2" t="s">
        <v>818</v>
      </c>
      <c r="AB21" s="2">
        <v>12</v>
      </c>
      <c r="AC21" s="2">
        <v>23</v>
      </c>
      <c r="AD21" s="2">
        <v>-13</v>
      </c>
      <c r="AE21" s="2">
        <v>24</v>
      </c>
      <c r="AF21" s="2">
        <v>18</v>
      </c>
      <c r="AG21" s="2" t="s">
        <v>812</v>
      </c>
      <c r="AH21" s="2" t="s">
        <v>812</v>
      </c>
      <c r="AI21" s="2"/>
    </row>
    <row r="22" spans="2:46" x14ac:dyDescent="0.25">
      <c r="B22" s="190" t="s">
        <v>266</v>
      </c>
      <c r="C22" s="190">
        <v>130</v>
      </c>
      <c r="D22" s="190">
        <v>126.1</v>
      </c>
      <c r="E22" s="2">
        <v>20</v>
      </c>
      <c r="F22" s="2">
        <v>25</v>
      </c>
      <c r="G22" s="2">
        <v>0.9</v>
      </c>
      <c r="H22" s="2">
        <v>0.87</v>
      </c>
      <c r="I22" s="2">
        <v>80</v>
      </c>
      <c r="J22" s="2">
        <v>79</v>
      </c>
      <c r="K22" s="2">
        <v>5</v>
      </c>
      <c r="L22" s="2">
        <v>50000</v>
      </c>
      <c r="M22" s="2" t="s">
        <v>831</v>
      </c>
      <c r="N22" s="2">
        <v>1600</v>
      </c>
      <c r="O22" s="2">
        <v>1000000</v>
      </c>
      <c r="P22" s="2">
        <v>1440</v>
      </c>
      <c r="Q22" s="2">
        <v>1000000</v>
      </c>
      <c r="R22" s="2" t="s">
        <v>817</v>
      </c>
      <c r="S22" s="2">
        <v>6500</v>
      </c>
      <c r="T22" s="2">
        <v>7042</v>
      </c>
      <c r="U22">
        <v>0</v>
      </c>
      <c r="V22">
        <v>-1</v>
      </c>
      <c r="W22" s="2">
        <v>70</v>
      </c>
      <c r="X22" s="2">
        <v>69</v>
      </c>
      <c r="Y22" s="2">
        <v>89</v>
      </c>
      <c r="Z22" s="2">
        <v>88</v>
      </c>
      <c r="AA22" s="2" t="s">
        <v>818</v>
      </c>
      <c r="AB22" s="2">
        <v>12</v>
      </c>
      <c r="AC22" s="2">
        <v>23</v>
      </c>
      <c r="AD22" s="2">
        <v>-13</v>
      </c>
      <c r="AE22" s="2">
        <v>24</v>
      </c>
      <c r="AF22" s="2">
        <v>19</v>
      </c>
      <c r="AG22" s="2" t="s">
        <v>812</v>
      </c>
      <c r="AH22" s="2" t="s">
        <v>812</v>
      </c>
      <c r="AI22" s="2"/>
    </row>
    <row r="23" spans="2:46" x14ac:dyDescent="0.25">
      <c r="B23" s="190" t="s">
        <v>270</v>
      </c>
      <c r="C23" s="190">
        <v>130</v>
      </c>
      <c r="D23" s="190">
        <v>126.1</v>
      </c>
      <c r="E23" s="2">
        <v>20</v>
      </c>
      <c r="F23" s="2">
        <v>25</v>
      </c>
      <c r="G23" s="2">
        <v>0.9</v>
      </c>
      <c r="H23" s="2">
        <v>0.87</v>
      </c>
      <c r="I23" s="2">
        <v>80</v>
      </c>
      <c r="J23" s="2">
        <v>79</v>
      </c>
      <c r="K23" s="2">
        <v>5</v>
      </c>
      <c r="L23" s="2">
        <v>50000</v>
      </c>
      <c r="M23" s="2" t="s">
        <v>832</v>
      </c>
      <c r="N23" s="2">
        <v>3200</v>
      </c>
      <c r="O23" s="2">
        <v>1000000</v>
      </c>
      <c r="P23" s="2">
        <v>2880</v>
      </c>
      <c r="Q23" s="2">
        <v>1000000</v>
      </c>
      <c r="R23" s="2" t="s">
        <v>817</v>
      </c>
      <c r="S23" s="2">
        <v>6500</v>
      </c>
      <c r="T23" s="2">
        <v>7042</v>
      </c>
      <c r="U23">
        <v>0</v>
      </c>
      <c r="V23">
        <v>-1</v>
      </c>
      <c r="W23" s="2">
        <v>70</v>
      </c>
      <c r="X23" s="2">
        <v>69</v>
      </c>
      <c r="Y23" s="2">
        <v>89</v>
      </c>
      <c r="Z23" s="2">
        <v>88</v>
      </c>
      <c r="AA23" s="2" t="s">
        <v>818</v>
      </c>
      <c r="AB23" s="2">
        <v>12</v>
      </c>
      <c r="AC23" s="2">
        <v>23</v>
      </c>
      <c r="AD23" s="2">
        <v>-13</v>
      </c>
      <c r="AE23" s="2">
        <v>24</v>
      </c>
      <c r="AF23" s="2">
        <v>20</v>
      </c>
      <c r="AG23" s="2" t="s">
        <v>812</v>
      </c>
      <c r="AH23" s="2" t="s">
        <v>812</v>
      </c>
      <c r="AI23" s="2"/>
    </row>
    <row r="24" spans="2:46" x14ac:dyDescent="0.25">
      <c r="B24" s="190" t="s">
        <v>298</v>
      </c>
      <c r="C24" s="190">
        <v>145</v>
      </c>
      <c r="D24" s="190">
        <v>140.65</v>
      </c>
      <c r="E24" s="2">
        <v>20</v>
      </c>
      <c r="F24" s="2">
        <v>25</v>
      </c>
      <c r="G24" s="2">
        <v>0.9</v>
      </c>
      <c r="H24" s="2">
        <v>0.87</v>
      </c>
      <c r="I24" s="2">
        <v>70</v>
      </c>
      <c r="J24" s="2">
        <v>69</v>
      </c>
      <c r="K24" s="2">
        <v>5</v>
      </c>
      <c r="L24" s="2"/>
      <c r="M24" s="2" t="s">
        <v>833</v>
      </c>
      <c r="N24" s="2">
        <v>2000</v>
      </c>
      <c r="O24" s="2"/>
      <c r="P24" s="2">
        <v>1800</v>
      </c>
      <c r="Q24" s="2"/>
      <c r="R24" s="2" t="s">
        <v>817</v>
      </c>
      <c r="S24" s="2">
        <v>6500</v>
      </c>
      <c r="T24" s="2">
        <v>7042</v>
      </c>
      <c r="U24">
        <v>-1000</v>
      </c>
      <c r="V24">
        <v>-1000</v>
      </c>
      <c r="W24" s="2">
        <v>70</v>
      </c>
      <c r="X24" s="2">
        <v>69</v>
      </c>
      <c r="Y24" s="2">
        <v>89</v>
      </c>
      <c r="Z24" s="2">
        <v>88</v>
      </c>
      <c r="AA24" s="2" t="s">
        <v>811</v>
      </c>
      <c r="AB24" s="2">
        <v>18</v>
      </c>
      <c r="AC24" s="2">
        <v>23</v>
      </c>
      <c r="AD24" s="2">
        <v>-19</v>
      </c>
      <c r="AE24" s="2">
        <v>24</v>
      </c>
      <c r="AF24" s="2">
        <v>21</v>
      </c>
      <c r="AG24" s="2"/>
      <c r="AH24" s="2"/>
      <c r="AI24" s="2"/>
    </row>
    <row r="25" spans="2:46" x14ac:dyDescent="0.25">
      <c r="B25" s="190" t="s">
        <v>834</v>
      </c>
      <c r="C25" s="190" t="s">
        <v>812</v>
      </c>
      <c r="D25" s="190" t="s">
        <v>812</v>
      </c>
      <c r="E25" s="194" t="s">
        <v>812</v>
      </c>
      <c r="F25" s="2" t="s">
        <v>812</v>
      </c>
      <c r="G25" s="2" t="s">
        <v>812</v>
      </c>
      <c r="H25" s="2" t="s">
        <v>812</v>
      </c>
      <c r="I25" s="2" t="s">
        <v>812</v>
      </c>
      <c r="J25" s="2" t="s">
        <v>812</v>
      </c>
      <c r="K25" s="2" t="s">
        <v>812</v>
      </c>
      <c r="L25" s="2" t="s">
        <v>812</v>
      </c>
      <c r="M25" s="2" t="s">
        <v>812</v>
      </c>
      <c r="N25" s="2" t="s">
        <v>812</v>
      </c>
      <c r="O25" s="2" t="s">
        <v>812</v>
      </c>
      <c r="P25" s="2" t="s">
        <v>812</v>
      </c>
      <c r="Q25" s="2" t="s">
        <v>812</v>
      </c>
      <c r="R25" s="190" t="s">
        <v>812</v>
      </c>
      <c r="S25" s="190" t="s">
        <v>812</v>
      </c>
      <c r="T25" s="190" t="s">
        <v>812</v>
      </c>
      <c r="U25" t="s">
        <v>812</v>
      </c>
      <c r="V25" t="s">
        <v>812</v>
      </c>
      <c r="W25" s="2" t="s">
        <v>812</v>
      </c>
      <c r="X25" s="2" t="s">
        <v>812</v>
      </c>
      <c r="Y25" s="2" t="s">
        <v>812</v>
      </c>
      <c r="Z25" s="2" t="s">
        <v>812</v>
      </c>
      <c r="AA25" s="2" t="s">
        <v>812</v>
      </c>
      <c r="AB25" s="2"/>
      <c r="AC25" s="2"/>
      <c r="AD25" s="2" t="s">
        <v>812</v>
      </c>
      <c r="AE25" s="2" t="s">
        <v>812</v>
      </c>
      <c r="AF25" s="2">
        <v>22</v>
      </c>
      <c r="AG25" s="2" t="s">
        <v>812</v>
      </c>
      <c r="AH25" s="2" t="s">
        <v>812</v>
      </c>
      <c r="AI25" s="2"/>
    </row>
    <row r="26" spans="2:46" x14ac:dyDescent="0.25">
      <c r="B26" s="190" t="s">
        <v>835</v>
      </c>
      <c r="C26" s="190" t="s">
        <v>812</v>
      </c>
      <c r="D26" s="190" t="s">
        <v>812</v>
      </c>
      <c r="E26" s="194" t="s">
        <v>812</v>
      </c>
      <c r="F26" s="2" t="s">
        <v>812</v>
      </c>
      <c r="G26" s="2" t="s">
        <v>812</v>
      </c>
      <c r="H26" s="2" t="s">
        <v>812</v>
      </c>
      <c r="I26" s="2" t="s">
        <v>812</v>
      </c>
      <c r="J26" s="2" t="s">
        <v>812</v>
      </c>
      <c r="K26" s="2" t="s">
        <v>812</v>
      </c>
      <c r="L26" s="2" t="s">
        <v>812</v>
      </c>
      <c r="M26" s="2" t="s">
        <v>812</v>
      </c>
      <c r="N26" s="2" t="s">
        <v>812</v>
      </c>
      <c r="O26" s="2" t="s">
        <v>812</v>
      </c>
      <c r="P26" s="2" t="s">
        <v>812</v>
      </c>
      <c r="Q26" s="2" t="s">
        <v>812</v>
      </c>
      <c r="R26" s="190" t="s">
        <v>812</v>
      </c>
      <c r="S26" s="190" t="s">
        <v>812</v>
      </c>
      <c r="T26" s="190" t="s">
        <v>812</v>
      </c>
      <c r="U26" t="s">
        <v>812</v>
      </c>
      <c r="V26" t="s">
        <v>812</v>
      </c>
      <c r="W26" s="2" t="s">
        <v>812</v>
      </c>
      <c r="X26" s="2" t="s">
        <v>812</v>
      </c>
      <c r="Y26" s="2" t="s">
        <v>812</v>
      </c>
      <c r="Z26" s="2" t="s">
        <v>812</v>
      </c>
      <c r="AA26" s="2" t="s">
        <v>812</v>
      </c>
      <c r="AB26" s="2"/>
      <c r="AC26" s="2"/>
      <c r="AD26" s="2" t="s">
        <v>812</v>
      </c>
      <c r="AE26" s="2" t="s">
        <v>812</v>
      </c>
      <c r="AF26" s="2">
        <v>23</v>
      </c>
      <c r="AG26" s="2" t="s">
        <v>812</v>
      </c>
      <c r="AH26" s="2" t="s">
        <v>812</v>
      </c>
      <c r="AI26" s="2"/>
    </row>
    <row r="27" spans="2:46" x14ac:dyDescent="0.25">
      <c r="E27" s="191"/>
      <c r="F27" s="190"/>
    </row>
    <row r="28" spans="2:46" x14ac:dyDescent="0.25">
      <c r="E28" s="190"/>
      <c r="F28" s="190"/>
    </row>
    <row r="29" spans="2:46" x14ac:dyDescent="0.25">
      <c r="E29" s="190"/>
      <c r="F29" s="190"/>
      <c r="R29" s="191"/>
      <c r="S29" s="195"/>
      <c r="T29" s="195"/>
      <c r="U29" s="195"/>
    </row>
    <row r="30" spans="2:46" x14ac:dyDescent="0.25">
      <c r="B30" s="196" t="s">
        <v>66</v>
      </c>
      <c r="C30" s="196" t="s">
        <v>67</v>
      </c>
      <c r="D30" s="196" t="s">
        <v>836</v>
      </c>
      <c r="E30" s="197" t="s">
        <v>776</v>
      </c>
      <c r="F30" s="197" t="s">
        <v>837</v>
      </c>
      <c r="G30" s="198" t="s">
        <v>838</v>
      </c>
      <c r="H30" s="197" t="s">
        <v>839</v>
      </c>
      <c r="I30" s="196" t="s">
        <v>840</v>
      </c>
      <c r="J30" s="196" t="s">
        <v>841</v>
      </c>
      <c r="K30" s="198" t="s">
        <v>842</v>
      </c>
      <c r="L30" s="197" t="s">
        <v>843</v>
      </c>
      <c r="M30" s="198" t="s">
        <v>844</v>
      </c>
      <c r="N30" s="198" t="s">
        <v>845</v>
      </c>
      <c r="O30" s="198" t="s">
        <v>846</v>
      </c>
      <c r="P30" s="198" t="s">
        <v>847</v>
      </c>
      <c r="Q30" s="196" t="s">
        <v>848</v>
      </c>
      <c r="R30" s="196" t="s">
        <v>779</v>
      </c>
      <c r="S30" s="196" t="s">
        <v>849</v>
      </c>
      <c r="T30" s="196" t="s">
        <v>781</v>
      </c>
      <c r="U30" s="196" t="s">
        <v>791</v>
      </c>
      <c r="V30" s="196" t="s">
        <v>792</v>
      </c>
      <c r="W30" s="196" t="s">
        <v>793</v>
      </c>
      <c r="X30" s="196" t="s">
        <v>782</v>
      </c>
      <c r="Y30" s="196" t="s">
        <v>783</v>
      </c>
      <c r="Z30" s="196" t="s">
        <v>784</v>
      </c>
      <c r="AA30" s="196" t="s">
        <v>785</v>
      </c>
      <c r="AB30" s="196" t="s">
        <v>850</v>
      </c>
      <c r="AC30" s="196" t="s">
        <v>851</v>
      </c>
      <c r="AD30" s="196" t="s">
        <v>852</v>
      </c>
      <c r="AE30" s="196" t="s">
        <v>853</v>
      </c>
      <c r="AF30" s="196" t="s">
        <v>854</v>
      </c>
      <c r="AG30" s="196" t="s">
        <v>855</v>
      </c>
      <c r="AH30" s="196" t="s">
        <v>856</v>
      </c>
      <c r="AI30" s="196" t="s">
        <v>857</v>
      </c>
      <c r="AJ30" s="196" t="s">
        <v>858</v>
      </c>
      <c r="AK30" s="196" t="s">
        <v>859</v>
      </c>
      <c r="AL30" s="196" t="s">
        <v>860</v>
      </c>
      <c r="AM30" s="196" t="s">
        <v>861</v>
      </c>
      <c r="AN30" s="196" t="s">
        <v>862</v>
      </c>
      <c r="AO30" s="196" t="s">
        <v>863</v>
      </c>
      <c r="AP30" s="196" t="s">
        <v>864</v>
      </c>
      <c r="AQ30" s="196" t="s">
        <v>865</v>
      </c>
      <c r="AR30" s="196" t="s">
        <v>866</v>
      </c>
      <c r="AS30" s="196" t="s">
        <v>867</v>
      </c>
      <c r="AT30" s="196" t="s">
        <v>868</v>
      </c>
    </row>
    <row r="31" spans="2:46" x14ac:dyDescent="0.25">
      <c r="B31" t="s">
        <v>173</v>
      </c>
      <c r="C31" s="199" t="s">
        <v>869</v>
      </c>
      <c r="D31" s="199" t="s">
        <v>311</v>
      </c>
      <c r="E31" s="199">
        <v>125</v>
      </c>
      <c r="F31" s="199">
        <v>121.25</v>
      </c>
      <c r="G31" s="199">
        <v>140</v>
      </c>
      <c r="H31" s="199">
        <v>135.80000000000001</v>
      </c>
      <c r="I31" s="199"/>
      <c r="J31" s="199"/>
      <c r="K31" s="199">
        <v>1000</v>
      </c>
      <c r="L31" s="199">
        <v>900</v>
      </c>
      <c r="M31" s="199"/>
      <c r="N31" s="199"/>
      <c r="O31" s="199">
        <v>1000000</v>
      </c>
      <c r="P31" s="199">
        <v>1000000</v>
      </c>
      <c r="Q31" s="191">
        <v>20</v>
      </c>
      <c r="R31" s="199">
        <v>25</v>
      </c>
      <c r="S31" s="199">
        <v>0.9</v>
      </c>
      <c r="T31" s="199">
        <v>0.87</v>
      </c>
      <c r="U31" s="199" t="s">
        <v>810</v>
      </c>
      <c r="V31" s="199">
        <v>5000</v>
      </c>
      <c r="W31" s="199">
        <v>5312</v>
      </c>
      <c r="X31" s="199">
        <v>70</v>
      </c>
      <c r="Y31" s="199">
        <v>69</v>
      </c>
      <c r="Z31" s="199">
        <v>5</v>
      </c>
      <c r="AA31" s="199">
        <v>50000</v>
      </c>
      <c r="AB31" s="199" t="s">
        <v>870</v>
      </c>
      <c r="AC31" s="200" t="s">
        <v>871</v>
      </c>
      <c r="AD31" s="200">
        <v>100</v>
      </c>
      <c r="AE31" s="200">
        <v>99</v>
      </c>
      <c r="AF31" s="199" t="s">
        <v>872</v>
      </c>
      <c r="AG31" s="199" t="s">
        <v>873</v>
      </c>
      <c r="AH31" s="200">
        <v>13</v>
      </c>
      <c r="AI31" s="200">
        <v>0</v>
      </c>
      <c r="AJ31" s="199" t="s">
        <v>812</v>
      </c>
      <c r="AK31" s="199" t="s">
        <v>812</v>
      </c>
      <c r="AL31" s="200">
        <v>0</v>
      </c>
      <c r="AM31" s="200">
        <v>0</v>
      </c>
      <c r="AN31" s="201" t="s">
        <v>812</v>
      </c>
      <c r="AO31" s="199" t="s">
        <v>812</v>
      </c>
      <c r="AP31" s="202" t="s">
        <v>812</v>
      </c>
      <c r="AQ31" s="202" t="s">
        <v>812</v>
      </c>
      <c r="AR31" s="202"/>
      <c r="AS31" s="202" t="s">
        <v>634</v>
      </c>
      <c r="AT31" s="202" t="s">
        <v>812</v>
      </c>
    </row>
    <row r="32" spans="2:46" x14ac:dyDescent="0.25">
      <c r="B32" t="s">
        <v>173</v>
      </c>
      <c r="C32" s="190" t="s">
        <v>869</v>
      </c>
      <c r="D32" s="191" t="s">
        <v>317</v>
      </c>
      <c r="E32" s="191">
        <v>115</v>
      </c>
      <c r="F32" s="191">
        <v>111.55</v>
      </c>
      <c r="G32" s="191">
        <v>130</v>
      </c>
      <c r="H32" s="191">
        <v>126.1</v>
      </c>
      <c r="I32" s="191"/>
      <c r="J32" s="191"/>
      <c r="K32" s="191">
        <v>1000</v>
      </c>
      <c r="L32" s="191">
        <v>900</v>
      </c>
      <c r="M32" s="191"/>
      <c r="N32" s="191"/>
      <c r="O32" s="191">
        <v>1000000</v>
      </c>
      <c r="P32" s="191">
        <v>1000000</v>
      </c>
      <c r="Q32" s="191">
        <v>20</v>
      </c>
      <c r="R32" s="191">
        <v>25</v>
      </c>
      <c r="S32" s="191">
        <v>0.9</v>
      </c>
      <c r="T32" s="191">
        <v>0.87</v>
      </c>
      <c r="U32" s="191" t="s">
        <v>810</v>
      </c>
      <c r="V32" s="191">
        <v>5000</v>
      </c>
      <c r="W32" s="191">
        <v>5312</v>
      </c>
      <c r="X32" s="191">
        <v>70</v>
      </c>
      <c r="Y32" s="191">
        <v>69</v>
      </c>
      <c r="Z32" s="191">
        <v>5</v>
      </c>
      <c r="AA32" s="191">
        <v>50000</v>
      </c>
      <c r="AB32" s="191" t="s">
        <v>874</v>
      </c>
      <c r="AC32" s="195" t="s">
        <v>875</v>
      </c>
      <c r="AD32" s="195">
        <v>100</v>
      </c>
      <c r="AE32" s="195">
        <v>62</v>
      </c>
      <c r="AF32" s="191" t="s">
        <v>812</v>
      </c>
      <c r="AG32" s="191" t="s">
        <v>812</v>
      </c>
      <c r="AH32" s="195">
        <v>0</v>
      </c>
      <c r="AI32" s="195">
        <v>0</v>
      </c>
      <c r="AJ32" s="191" t="s">
        <v>812</v>
      </c>
      <c r="AK32" s="191" t="s">
        <v>812</v>
      </c>
      <c r="AL32" s="195">
        <v>0</v>
      </c>
      <c r="AM32" s="195">
        <v>0</v>
      </c>
      <c r="AN32" s="203" t="s">
        <v>812</v>
      </c>
      <c r="AO32" s="191" t="s">
        <v>812</v>
      </c>
      <c r="AP32" s="190" t="s">
        <v>812</v>
      </c>
      <c r="AQ32" s="190" t="s">
        <v>812</v>
      </c>
      <c r="AR32" s="190"/>
      <c r="AS32" s="190" t="s">
        <v>634</v>
      </c>
      <c r="AT32" s="190" t="s">
        <v>812</v>
      </c>
    </row>
    <row r="33" spans="2:46" x14ac:dyDescent="0.25">
      <c r="B33" t="s">
        <v>173</v>
      </c>
      <c r="C33" s="190" t="s">
        <v>869</v>
      </c>
      <c r="D33" s="191" t="s">
        <v>321</v>
      </c>
      <c r="E33" s="191">
        <v>125</v>
      </c>
      <c r="F33" s="191">
        <v>121.25</v>
      </c>
      <c r="G33" s="191">
        <v>140</v>
      </c>
      <c r="H33" s="191">
        <v>135.80000000000001</v>
      </c>
      <c r="I33" s="191"/>
      <c r="J33" s="191"/>
      <c r="K33" s="191">
        <v>300</v>
      </c>
      <c r="L33" s="191">
        <v>270</v>
      </c>
      <c r="M33" s="191"/>
      <c r="N33" s="191"/>
      <c r="O33" s="191">
        <v>1000000</v>
      </c>
      <c r="P33" s="191">
        <v>1000000</v>
      </c>
      <c r="Q33" s="191">
        <v>20</v>
      </c>
      <c r="R33" s="191">
        <v>25</v>
      </c>
      <c r="S33" s="191">
        <v>0.9</v>
      </c>
      <c r="T33" s="191">
        <v>0.87</v>
      </c>
      <c r="U33" s="191" t="s">
        <v>810</v>
      </c>
      <c r="V33" s="191">
        <v>5000</v>
      </c>
      <c r="W33" s="191">
        <v>5312</v>
      </c>
      <c r="X33" s="191">
        <v>70</v>
      </c>
      <c r="Y33" s="191">
        <v>69</v>
      </c>
      <c r="Z33" s="191">
        <v>5</v>
      </c>
      <c r="AA33" s="191">
        <v>50000</v>
      </c>
      <c r="AB33" s="191" t="s">
        <v>876</v>
      </c>
      <c r="AC33" s="195">
        <v>1</v>
      </c>
      <c r="AD33" s="195">
        <v>100</v>
      </c>
      <c r="AE33" s="195">
        <v>100</v>
      </c>
      <c r="AF33" s="191" t="s">
        <v>877</v>
      </c>
      <c r="AG33" s="191" t="s">
        <v>878</v>
      </c>
      <c r="AH33" s="195">
        <v>8</v>
      </c>
      <c r="AI33" s="195">
        <v>0</v>
      </c>
      <c r="AJ33" s="191" t="s">
        <v>812</v>
      </c>
      <c r="AK33" s="191" t="s">
        <v>812</v>
      </c>
      <c r="AL33" s="195">
        <v>0</v>
      </c>
      <c r="AM33" s="195">
        <v>0</v>
      </c>
      <c r="AN33" s="203" t="s">
        <v>812</v>
      </c>
      <c r="AO33" s="191" t="s">
        <v>812</v>
      </c>
      <c r="AP33" s="190" t="s">
        <v>812</v>
      </c>
      <c r="AQ33" s="190" t="s">
        <v>812</v>
      </c>
      <c r="AR33" s="190"/>
      <c r="AS33" s="190" t="s">
        <v>634</v>
      </c>
      <c r="AT33" s="190" t="s">
        <v>812</v>
      </c>
    </row>
    <row r="34" spans="2:46" x14ac:dyDescent="0.25">
      <c r="B34" t="s">
        <v>173</v>
      </c>
      <c r="C34" s="190" t="s">
        <v>869</v>
      </c>
      <c r="D34" s="191" t="s">
        <v>325</v>
      </c>
      <c r="E34" s="191">
        <v>125</v>
      </c>
      <c r="F34" s="191">
        <v>121.25</v>
      </c>
      <c r="G34" s="191">
        <v>140</v>
      </c>
      <c r="H34" s="191">
        <v>135.80000000000001</v>
      </c>
      <c r="I34" s="191"/>
      <c r="J34" s="191"/>
      <c r="K34" s="191">
        <v>300</v>
      </c>
      <c r="L34" s="191">
        <v>270</v>
      </c>
      <c r="M34" s="191"/>
      <c r="N34" s="191"/>
      <c r="O34" s="191">
        <v>1000000</v>
      </c>
      <c r="P34" s="191">
        <v>1000000</v>
      </c>
      <c r="Q34" s="191">
        <v>20</v>
      </c>
      <c r="R34" s="191">
        <v>25</v>
      </c>
      <c r="S34" s="191">
        <v>0.9</v>
      </c>
      <c r="T34" s="191">
        <v>0.87</v>
      </c>
      <c r="U34" s="191" t="s">
        <v>810</v>
      </c>
      <c r="V34" s="191">
        <v>5000</v>
      </c>
      <c r="W34" s="191">
        <v>5312</v>
      </c>
      <c r="X34" s="191">
        <v>70</v>
      </c>
      <c r="Y34" s="191">
        <v>69</v>
      </c>
      <c r="Z34" s="191">
        <v>5</v>
      </c>
      <c r="AA34" s="191">
        <v>50000</v>
      </c>
      <c r="AB34" s="191" t="s">
        <v>872</v>
      </c>
      <c r="AC34" s="195" t="s">
        <v>873</v>
      </c>
      <c r="AD34" s="195">
        <v>13</v>
      </c>
      <c r="AE34" s="195">
        <v>0</v>
      </c>
      <c r="AF34" s="191" t="s">
        <v>879</v>
      </c>
      <c r="AG34" s="191" t="s">
        <v>880</v>
      </c>
      <c r="AH34" s="195">
        <v>23</v>
      </c>
      <c r="AI34" s="195">
        <v>0</v>
      </c>
      <c r="AJ34" s="191" t="s">
        <v>812</v>
      </c>
      <c r="AK34" s="191" t="s">
        <v>812</v>
      </c>
      <c r="AL34" s="195">
        <v>0</v>
      </c>
      <c r="AM34" s="195">
        <v>0</v>
      </c>
      <c r="AN34" s="203" t="s">
        <v>812</v>
      </c>
      <c r="AO34" s="191" t="s">
        <v>812</v>
      </c>
      <c r="AP34" s="190" t="s">
        <v>812</v>
      </c>
      <c r="AQ34" s="190" t="s">
        <v>812</v>
      </c>
      <c r="AR34" s="190"/>
      <c r="AS34" s="190" t="s">
        <v>634</v>
      </c>
      <c r="AT34" s="190" t="s">
        <v>812</v>
      </c>
    </row>
    <row r="35" spans="2:46" x14ac:dyDescent="0.25">
      <c r="B35" t="s">
        <v>173</v>
      </c>
      <c r="C35" s="190" t="s">
        <v>869</v>
      </c>
      <c r="D35" s="191" t="s">
        <v>329</v>
      </c>
      <c r="E35" s="191">
        <v>115</v>
      </c>
      <c r="F35" s="191">
        <v>111.55</v>
      </c>
      <c r="G35" s="191">
        <v>130</v>
      </c>
      <c r="H35" s="191">
        <v>126.1</v>
      </c>
      <c r="I35" s="191"/>
      <c r="J35" s="191"/>
      <c r="K35" s="191">
        <v>150</v>
      </c>
      <c r="L35" s="191">
        <v>135</v>
      </c>
      <c r="M35" s="191"/>
      <c r="N35" s="191"/>
      <c r="O35" s="191">
        <v>1000000</v>
      </c>
      <c r="P35" s="191">
        <v>1000000</v>
      </c>
      <c r="Q35" s="191">
        <v>20</v>
      </c>
      <c r="R35" s="191">
        <v>25</v>
      </c>
      <c r="S35" s="191">
        <v>0.9</v>
      </c>
      <c r="T35" s="191">
        <v>0.87</v>
      </c>
      <c r="U35" s="191" t="s">
        <v>810</v>
      </c>
      <c r="V35" s="191">
        <v>5000</v>
      </c>
      <c r="W35" s="191">
        <v>5312</v>
      </c>
      <c r="X35" s="191">
        <v>70</v>
      </c>
      <c r="Y35" s="191">
        <v>69</v>
      </c>
      <c r="Z35" s="191">
        <v>5</v>
      </c>
      <c r="AA35" s="191">
        <v>50000</v>
      </c>
      <c r="AB35" s="191" t="s">
        <v>881</v>
      </c>
      <c r="AC35" s="195" t="s">
        <v>882</v>
      </c>
      <c r="AD35" s="195">
        <v>18</v>
      </c>
      <c r="AE35" s="195">
        <v>0</v>
      </c>
      <c r="AF35" s="191" t="s">
        <v>883</v>
      </c>
      <c r="AG35" s="191" t="s">
        <v>884</v>
      </c>
      <c r="AH35" s="195">
        <v>3</v>
      </c>
      <c r="AI35" s="195">
        <v>0</v>
      </c>
      <c r="AJ35" s="191" t="s">
        <v>812</v>
      </c>
      <c r="AK35" s="191" t="s">
        <v>812</v>
      </c>
      <c r="AL35" s="195">
        <v>0</v>
      </c>
      <c r="AM35" s="195">
        <v>0</v>
      </c>
      <c r="AN35" s="203" t="s">
        <v>812</v>
      </c>
      <c r="AO35" s="191" t="s">
        <v>812</v>
      </c>
      <c r="AP35" s="190" t="s">
        <v>812</v>
      </c>
      <c r="AQ35" s="190" t="s">
        <v>812</v>
      </c>
      <c r="AR35" s="190"/>
      <c r="AS35" s="190" t="s">
        <v>634</v>
      </c>
      <c r="AT35" s="190" t="s">
        <v>812</v>
      </c>
    </row>
    <row r="36" spans="2:46" x14ac:dyDescent="0.25">
      <c r="B36" t="s">
        <v>173</v>
      </c>
      <c r="C36" s="190" t="s">
        <v>869</v>
      </c>
      <c r="D36" s="191" t="s">
        <v>334</v>
      </c>
      <c r="E36" s="191">
        <v>115</v>
      </c>
      <c r="F36" s="191">
        <v>111.55</v>
      </c>
      <c r="G36" s="191">
        <v>130</v>
      </c>
      <c r="H36" s="191">
        <v>126.1</v>
      </c>
      <c r="I36" s="191"/>
      <c r="J36" s="191"/>
      <c r="K36" s="191">
        <v>2000</v>
      </c>
      <c r="L36" s="191">
        <v>1800</v>
      </c>
      <c r="M36" s="191"/>
      <c r="N36" s="191"/>
      <c r="O36" s="191">
        <v>1000000</v>
      </c>
      <c r="P36" s="191">
        <v>1000000</v>
      </c>
      <c r="Q36" s="191">
        <v>20</v>
      </c>
      <c r="R36" s="191">
        <v>25</v>
      </c>
      <c r="S36" s="191">
        <v>0.9</v>
      </c>
      <c r="T36" s="191">
        <v>0.87</v>
      </c>
      <c r="U36" s="191" t="s">
        <v>810</v>
      </c>
      <c r="V36" s="191">
        <v>5000</v>
      </c>
      <c r="W36" s="191">
        <v>5312</v>
      </c>
      <c r="X36" s="191">
        <v>70</v>
      </c>
      <c r="Y36" s="191">
        <v>69</v>
      </c>
      <c r="Z36" s="191">
        <v>5</v>
      </c>
      <c r="AA36" s="191">
        <v>50000</v>
      </c>
      <c r="AB36" s="191" t="s">
        <v>885</v>
      </c>
      <c r="AC36" s="195" t="s">
        <v>886</v>
      </c>
      <c r="AD36" s="195">
        <v>28</v>
      </c>
      <c r="AE36" s="195">
        <v>0</v>
      </c>
      <c r="AF36" s="191" t="s">
        <v>887</v>
      </c>
      <c r="AG36" s="191" t="s">
        <v>888</v>
      </c>
      <c r="AH36" s="195">
        <v>100</v>
      </c>
      <c r="AI36" s="195">
        <v>27</v>
      </c>
      <c r="AJ36" s="191" t="s">
        <v>812</v>
      </c>
      <c r="AK36" s="191" t="s">
        <v>812</v>
      </c>
      <c r="AL36" s="195">
        <v>0</v>
      </c>
      <c r="AM36" s="195">
        <v>0</v>
      </c>
      <c r="AN36" s="203" t="s">
        <v>812</v>
      </c>
      <c r="AO36" s="191" t="s">
        <v>812</v>
      </c>
      <c r="AP36" s="190" t="s">
        <v>812</v>
      </c>
      <c r="AQ36" s="190" t="s">
        <v>812</v>
      </c>
      <c r="AR36" s="190"/>
      <c r="AS36" s="190" t="s">
        <v>634</v>
      </c>
      <c r="AT36" s="190" t="s">
        <v>812</v>
      </c>
    </row>
    <row r="37" spans="2:46" x14ac:dyDescent="0.25">
      <c r="B37" t="s">
        <v>173</v>
      </c>
      <c r="C37" s="190" t="s">
        <v>869</v>
      </c>
      <c r="D37" s="191" t="s">
        <v>339</v>
      </c>
      <c r="E37" s="191">
        <v>125</v>
      </c>
      <c r="F37" s="191">
        <v>121.25</v>
      </c>
      <c r="G37" s="191">
        <v>140</v>
      </c>
      <c r="H37" s="191">
        <v>135.80000000000001</v>
      </c>
      <c r="I37" s="191"/>
      <c r="J37" s="191"/>
      <c r="K37" s="191">
        <v>2000</v>
      </c>
      <c r="L37" s="191">
        <v>1800</v>
      </c>
      <c r="M37" s="191"/>
      <c r="N37" s="191"/>
      <c r="O37" s="191">
        <v>1000000</v>
      </c>
      <c r="P37" s="191">
        <v>1000000</v>
      </c>
      <c r="Q37" s="191">
        <v>20</v>
      </c>
      <c r="R37" s="191">
        <v>25</v>
      </c>
      <c r="S37" s="191">
        <v>0.9</v>
      </c>
      <c r="T37" s="191">
        <v>0.87</v>
      </c>
      <c r="U37" s="191" t="s">
        <v>889</v>
      </c>
      <c r="V37" s="191">
        <v>5700</v>
      </c>
      <c r="W37" s="191">
        <v>6022</v>
      </c>
      <c r="X37" s="191">
        <v>70</v>
      </c>
      <c r="Y37" s="191">
        <v>69</v>
      </c>
      <c r="Z37" s="191">
        <v>5</v>
      </c>
      <c r="AA37" s="191">
        <v>50000</v>
      </c>
      <c r="AB37" s="191" t="s">
        <v>890</v>
      </c>
      <c r="AC37" s="195" t="s">
        <v>891</v>
      </c>
      <c r="AD37" s="195">
        <v>100</v>
      </c>
      <c r="AE37" s="195">
        <v>37</v>
      </c>
      <c r="AF37" s="191" t="s">
        <v>892</v>
      </c>
      <c r="AG37" s="191" t="s">
        <v>891</v>
      </c>
      <c r="AH37" s="195">
        <v>100</v>
      </c>
      <c r="AI37" s="195">
        <v>37</v>
      </c>
      <c r="AJ37" s="191" t="s">
        <v>812</v>
      </c>
      <c r="AK37" s="191" t="s">
        <v>812</v>
      </c>
      <c r="AL37" s="195">
        <v>0</v>
      </c>
      <c r="AM37" s="195">
        <v>0</v>
      </c>
      <c r="AN37" s="203" t="s">
        <v>812</v>
      </c>
      <c r="AO37" s="191" t="s">
        <v>812</v>
      </c>
      <c r="AP37" s="190" t="s">
        <v>812</v>
      </c>
      <c r="AQ37" s="190" t="s">
        <v>812</v>
      </c>
      <c r="AR37" s="190"/>
      <c r="AS37" s="190" t="s">
        <v>634</v>
      </c>
      <c r="AT37" s="190" t="s">
        <v>812</v>
      </c>
    </row>
    <row r="38" spans="2:46" x14ac:dyDescent="0.25">
      <c r="B38" t="s">
        <v>173</v>
      </c>
      <c r="C38" s="190" t="s">
        <v>869</v>
      </c>
      <c r="D38" s="191" t="s">
        <v>343</v>
      </c>
      <c r="E38" s="191">
        <v>125</v>
      </c>
      <c r="F38" s="191">
        <v>121.25</v>
      </c>
      <c r="G38" s="191">
        <v>140</v>
      </c>
      <c r="H38" s="191">
        <v>135.80000000000001</v>
      </c>
      <c r="I38" s="191"/>
      <c r="J38" s="191"/>
      <c r="K38" s="191">
        <v>250</v>
      </c>
      <c r="L38" s="191">
        <v>225</v>
      </c>
      <c r="M38" s="191"/>
      <c r="N38" s="191"/>
      <c r="O38" s="191">
        <v>1000000</v>
      </c>
      <c r="P38" s="191">
        <v>1000000</v>
      </c>
      <c r="Q38" s="191">
        <v>20</v>
      </c>
      <c r="R38" s="191">
        <v>25</v>
      </c>
      <c r="S38" s="191">
        <v>0.9</v>
      </c>
      <c r="T38" s="191">
        <v>0.87</v>
      </c>
      <c r="U38" s="191" t="s">
        <v>810</v>
      </c>
      <c r="V38" s="191">
        <v>5000</v>
      </c>
      <c r="W38" s="191">
        <v>5312</v>
      </c>
      <c r="X38" s="191">
        <v>70</v>
      </c>
      <c r="Y38" s="191">
        <v>69</v>
      </c>
      <c r="Z38" s="191">
        <v>5</v>
      </c>
      <c r="AA38" s="191">
        <v>50000</v>
      </c>
      <c r="AB38" s="191" t="s">
        <v>893</v>
      </c>
      <c r="AC38" s="195" t="s">
        <v>894</v>
      </c>
      <c r="AD38" s="195">
        <v>100</v>
      </c>
      <c r="AE38" s="195">
        <v>82</v>
      </c>
      <c r="AF38" s="191" t="s">
        <v>812</v>
      </c>
      <c r="AG38" s="191" t="s">
        <v>812</v>
      </c>
      <c r="AH38" s="195">
        <v>0</v>
      </c>
      <c r="AI38" s="195">
        <v>0</v>
      </c>
      <c r="AJ38" s="191" t="s">
        <v>812</v>
      </c>
      <c r="AK38" s="191" t="s">
        <v>812</v>
      </c>
      <c r="AL38" s="195">
        <v>0</v>
      </c>
      <c r="AM38" s="195">
        <v>0</v>
      </c>
      <c r="AN38" s="203" t="s">
        <v>812</v>
      </c>
      <c r="AO38" s="191" t="s">
        <v>812</v>
      </c>
      <c r="AP38" s="190" t="s">
        <v>812</v>
      </c>
      <c r="AQ38" s="190" t="s">
        <v>812</v>
      </c>
      <c r="AR38" s="190"/>
      <c r="AS38" s="190" t="s">
        <v>635</v>
      </c>
      <c r="AT38" s="190" t="s">
        <v>812</v>
      </c>
    </row>
    <row r="39" spans="2:46" x14ac:dyDescent="0.25">
      <c r="B39" t="s">
        <v>173</v>
      </c>
      <c r="C39" s="190" t="s">
        <v>869</v>
      </c>
      <c r="D39" s="191" t="s">
        <v>346</v>
      </c>
      <c r="E39" s="191">
        <v>125</v>
      </c>
      <c r="F39" s="191">
        <v>121.25</v>
      </c>
      <c r="G39" s="191">
        <v>140</v>
      </c>
      <c r="H39" s="191">
        <v>135.80000000000001</v>
      </c>
      <c r="I39" s="191"/>
      <c r="J39" s="191"/>
      <c r="K39" s="191">
        <v>750</v>
      </c>
      <c r="L39" s="191">
        <v>675</v>
      </c>
      <c r="M39" s="191"/>
      <c r="N39" s="191"/>
      <c r="O39" s="191">
        <v>1000000</v>
      </c>
      <c r="P39" s="191">
        <v>1000000</v>
      </c>
      <c r="Q39" s="191">
        <v>20</v>
      </c>
      <c r="R39" s="191">
        <v>25</v>
      </c>
      <c r="S39" s="191">
        <v>0.9</v>
      </c>
      <c r="T39" s="191">
        <v>0.87</v>
      </c>
      <c r="U39" s="191" t="s">
        <v>810</v>
      </c>
      <c r="V39" s="191">
        <v>5000</v>
      </c>
      <c r="W39" s="191">
        <v>5312</v>
      </c>
      <c r="X39" s="191">
        <v>70</v>
      </c>
      <c r="Y39" s="191">
        <v>69</v>
      </c>
      <c r="Z39" s="191">
        <v>5</v>
      </c>
      <c r="AA39" s="191">
        <v>50000</v>
      </c>
      <c r="AB39" s="191" t="s">
        <v>895</v>
      </c>
      <c r="AC39" s="195" t="s">
        <v>894</v>
      </c>
      <c r="AD39" s="195">
        <v>100</v>
      </c>
      <c r="AE39" s="195">
        <v>82</v>
      </c>
      <c r="AF39" s="191" t="s">
        <v>812</v>
      </c>
      <c r="AG39" s="191" t="s">
        <v>812</v>
      </c>
      <c r="AH39" s="195">
        <v>0</v>
      </c>
      <c r="AI39" s="195">
        <v>0</v>
      </c>
      <c r="AJ39" s="191" t="s">
        <v>812</v>
      </c>
      <c r="AK39" s="191" t="s">
        <v>812</v>
      </c>
      <c r="AL39" s="195">
        <v>0</v>
      </c>
      <c r="AM39" s="195">
        <v>0</v>
      </c>
      <c r="AN39" s="203" t="s">
        <v>812</v>
      </c>
      <c r="AO39" s="191" t="s">
        <v>812</v>
      </c>
      <c r="AP39" s="190" t="s">
        <v>812</v>
      </c>
      <c r="AQ39" s="190" t="s">
        <v>812</v>
      </c>
      <c r="AR39" s="190"/>
      <c r="AS39" s="190" t="s">
        <v>635</v>
      </c>
      <c r="AT39" s="190" t="s">
        <v>812</v>
      </c>
    </row>
    <row r="40" spans="2:46" x14ac:dyDescent="0.25">
      <c r="B40" t="s">
        <v>173</v>
      </c>
      <c r="C40" s="190" t="s">
        <v>869</v>
      </c>
      <c r="D40" s="191" t="s">
        <v>357</v>
      </c>
      <c r="E40" s="191">
        <v>115</v>
      </c>
      <c r="F40" s="191">
        <v>111.55</v>
      </c>
      <c r="G40" s="191">
        <v>130</v>
      </c>
      <c r="H40" s="191">
        <v>126.1</v>
      </c>
      <c r="I40" s="191"/>
      <c r="J40" s="191"/>
      <c r="K40" s="191">
        <v>1000</v>
      </c>
      <c r="L40" s="191">
        <v>900</v>
      </c>
      <c r="M40" s="191"/>
      <c r="N40" s="191"/>
      <c r="O40" s="191">
        <v>1000000</v>
      </c>
      <c r="P40" s="191">
        <v>1000000</v>
      </c>
      <c r="Q40" s="191">
        <v>20</v>
      </c>
      <c r="R40" s="191">
        <v>25</v>
      </c>
      <c r="S40" s="191">
        <v>0.9</v>
      </c>
      <c r="T40" s="191">
        <v>0.87</v>
      </c>
      <c r="U40" s="191" t="s">
        <v>810</v>
      </c>
      <c r="V40" s="191">
        <v>5000</v>
      </c>
      <c r="W40" s="191">
        <v>5312</v>
      </c>
      <c r="X40" s="191">
        <v>70</v>
      </c>
      <c r="Y40" s="191">
        <v>69</v>
      </c>
      <c r="Z40" s="191">
        <v>5</v>
      </c>
      <c r="AA40" s="191">
        <v>50000</v>
      </c>
      <c r="AB40" s="191" t="s">
        <v>870</v>
      </c>
      <c r="AC40" s="195" t="s">
        <v>871</v>
      </c>
      <c r="AD40" s="195">
        <v>100</v>
      </c>
      <c r="AE40" s="195">
        <v>99</v>
      </c>
      <c r="AF40" s="191" t="s">
        <v>872</v>
      </c>
      <c r="AG40" s="191" t="s">
        <v>873</v>
      </c>
      <c r="AH40" s="195">
        <v>13</v>
      </c>
      <c r="AI40" s="195">
        <v>0</v>
      </c>
      <c r="AJ40" s="191" t="s">
        <v>812</v>
      </c>
      <c r="AK40" s="191" t="s">
        <v>812</v>
      </c>
      <c r="AL40" s="195">
        <v>0</v>
      </c>
      <c r="AM40" s="195">
        <v>0</v>
      </c>
      <c r="AN40" s="203" t="s">
        <v>812</v>
      </c>
      <c r="AO40" s="191" t="s">
        <v>812</v>
      </c>
      <c r="AP40" s="190" t="s">
        <v>812</v>
      </c>
      <c r="AQ40" s="190" t="s">
        <v>812</v>
      </c>
      <c r="AR40" s="190"/>
      <c r="AS40" s="190" t="s">
        <v>634</v>
      </c>
      <c r="AT40" s="190" t="s">
        <v>812</v>
      </c>
    </row>
    <row r="41" spans="2:46" x14ac:dyDescent="0.25">
      <c r="B41" t="s">
        <v>173</v>
      </c>
      <c r="C41" s="190" t="s">
        <v>869</v>
      </c>
      <c r="D41" s="191" t="s">
        <v>360</v>
      </c>
      <c r="E41" s="191">
        <v>115</v>
      </c>
      <c r="F41" s="191">
        <v>111.55</v>
      </c>
      <c r="G41" s="191">
        <v>130</v>
      </c>
      <c r="H41" s="191">
        <v>126.1</v>
      </c>
      <c r="I41" s="191"/>
      <c r="J41" s="191"/>
      <c r="K41" s="191">
        <v>1000</v>
      </c>
      <c r="L41" s="191">
        <v>900</v>
      </c>
      <c r="M41" s="191"/>
      <c r="N41" s="191"/>
      <c r="O41" s="191">
        <v>1000000</v>
      </c>
      <c r="P41" s="191">
        <v>1000000</v>
      </c>
      <c r="Q41" s="191">
        <v>20</v>
      </c>
      <c r="R41" s="191">
        <v>25</v>
      </c>
      <c r="S41" s="191">
        <v>0.9</v>
      </c>
      <c r="T41" s="191">
        <v>0.87</v>
      </c>
      <c r="U41" s="191" t="s">
        <v>889</v>
      </c>
      <c r="V41" s="191">
        <v>5700</v>
      </c>
      <c r="W41" s="191">
        <v>6022</v>
      </c>
      <c r="X41" s="191">
        <v>70</v>
      </c>
      <c r="Y41" s="191">
        <v>69</v>
      </c>
      <c r="Z41" s="191">
        <v>5</v>
      </c>
      <c r="AA41" s="191">
        <v>50000</v>
      </c>
      <c r="AB41" s="191" t="s">
        <v>870</v>
      </c>
      <c r="AC41" s="195" t="s">
        <v>871</v>
      </c>
      <c r="AD41" s="195">
        <v>100</v>
      </c>
      <c r="AE41" s="195">
        <v>99</v>
      </c>
      <c r="AF41" s="191" t="s">
        <v>812</v>
      </c>
      <c r="AG41" s="191" t="s">
        <v>812</v>
      </c>
      <c r="AH41" s="195">
        <v>0</v>
      </c>
      <c r="AI41" s="195">
        <v>0</v>
      </c>
      <c r="AJ41" s="191" t="s">
        <v>812</v>
      </c>
      <c r="AK41" s="191" t="s">
        <v>812</v>
      </c>
      <c r="AL41" s="195">
        <v>0</v>
      </c>
      <c r="AM41" s="195">
        <v>0</v>
      </c>
      <c r="AN41" s="203"/>
      <c r="AO41" s="191"/>
      <c r="AP41" s="190"/>
      <c r="AQ41" s="190"/>
      <c r="AR41" s="190"/>
      <c r="AS41" s="190" t="s">
        <v>635</v>
      </c>
      <c r="AT41" s="190" t="s">
        <v>812</v>
      </c>
    </row>
    <row r="42" spans="2:46" x14ac:dyDescent="0.25">
      <c r="B42" t="s">
        <v>173</v>
      </c>
      <c r="C42" s="191" t="s">
        <v>869</v>
      </c>
      <c r="D42" s="191" t="s">
        <v>348</v>
      </c>
      <c r="E42" s="191"/>
      <c r="F42" s="191"/>
      <c r="G42" s="191"/>
      <c r="H42" s="191"/>
      <c r="I42" s="191"/>
      <c r="J42" s="191"/>
      <c r="K42" s="191">
        <v>250</v>
      </c>
      <c r="L42" s="191">
        <v>225</v>
      </c>
      <c r="M42" s="191"/>
      <c r="N42" s="191"/>
      <c r="O42" s="191"/>
      <c r="P42" s="191"/>
      <c r="Q42" s="191">
        <v>20</v>
      </c>
      <c r="R42" s="191">
        <v>25</v>
      </c>
      <c r="S42" s="191">
        <v>0.9</v>
      </c>
      <c r="T42" s="191">
        <v>0.87</v>
      </c>
      <c r="U42" s="191"/>
      <c r="V42" s="191"/>
      <c r="W42" s="191" t="e">
        <v>#N/A</v>
      </c>
      <c r="X42" s="191"/>
      <c r="Y42" s="191"/>
      <c r="Z42" s="191">
        <v>5</v>
      </c>
      <c r="AA42" s="191">
        <v>50000</v>
      </c>
      <c r="AB42" s="191" t="s">
        <v>876</v>
      </c>
      <c r="AC42" s="195">
        <v>1</v>
      </c>
      <c r="AD42" s="195">
        <v>100</v>
      </c>
      <c r="AE42" s="195">
        <v>100</v>
      </c>
      <c r="AF42" s="191" t="s">
        <v>872</v>
      </c>
      <c r="AG42" s="191" t="s">
        <v>873</v>
      </c>
      <c r="AH42" s="195">
        <v>13</v>
      </c>
      <c r="AI42" s="195">
        <v>0</v>
      </c>
      <c r="AJ42" s="191" t="s">
        <v>812</v>
      </c>
      <c r="AK42" s="191" t="s">
        <v>812</v>
      </c>
      <c r="AL42" s="195" t="s">
        <v>812</v>
      </c>
      <c r="AM42" s="195" t="s">
        <v>812</v>
      </c>
      <c r="AN42" s="203"/>
      <c r="AO42" s="191"/>
      <c r="AP42" s="190"/>
      <c r="AQ42" s="190"/>
      <c r="AR42" s="190"/>
      <c r="AS42" s="190" t="s">
        <v>635</v>
      </c>
      <c r="AT42" s="190" t="s">
        <v>812</v>
      </c>
    </row>
    <row r="43" spans="2:46" ht="30" x14ac:dyDescent="0.25">
      <c r="B43" t="s">
        <v>173</v>
      </c>
      <c r="C43" s="191" t="s">
        <v>869</v>
      </c>
      <c r="D43" s="191" t="s">
        <v>351</v>
      </c>
      <c r="E43" s="191"/>
      <c r="F43" s="191"/>
      <c r="G43" s="191"/>
      <c r="H43" s="191"/>
      <c r="I43" s="191"/>
      <c r="J43" s="191"/>
      <c r="K43" s="191">
        <v>250</v>
      </c>
      <c r="L43" s="191">
        <v>225</v>
      </c>
      <c r="M43" s="191"/>
      <c r="N43" s="191"/>
      <c r="O43" s="191"/>
      <c r="P43" s="191"/>
      <c r="Q43" s="191">
        <v>20</v>
      </c>
      <c r="R43" s="191">
        <v>25</v>
      </c>
      <c r="S43" s="191">
        <v>0.9</v>
      </c>
      <c r="T43" s="191">
        <v>0.87</v>
      </c>
      <c r="U43" s="191"/>
      <c r="V43" s="191"/>
      <c r="W43" s="191" t="e">
        <v>#N/A</v>
      </c>
      <c r="X43" s="191"/>
      <c r="Y43" s="191"/>
      <c r="Z43" s="191">
        <v>5</v>
      </c>
      <c r="AA43" s="191">
        <v>50000</v>
      </c>
      <c r="AB43" s="191" t="s">
        <v>876</v>
      </c>
      <c r="AC43" s="191">
        <v>1</v>
      </c>
      <c r="AD43" s="195">
        <v>100</v>
      </c>
      <c r="AE43" s="195">
        <v>100</v>
      </c>
      <c r="AF43" s="204" t="s">
        <v>872</v>
      </c>
      <c r="AG43" s="191" t="s">
        <v>873</v>
      </c>
      <c r="AH43" s="195">
        <v>13</v>
      </c>
      <c r="AI43" s="195">
        <v>0</v>
      </c>
      <c r="AJ43" s="204" t="s">
        <v>812</v>
      </c>
      <c r="AK43" s="191" t="s">
        <v>812</v>
      </c>
      <c r="AL43" s="195" t="s">
        <v>812</v>
      </c>
      <c r="AM43" s="195" t="s">
        <v>812</v>
      </c>
      <c r="AN43" s="203"/>
      <c r="AO43" s="191"/>
      <c r="AP43" s="190"/>
      <c r="AQ43" s="190"/>
      <c r="AR43" s="190"/>
      <c r="AS43" s="190" t="s">
        <v>635</v>
      </c>
      <c r="AT43" s="190" t="s">
        <v>812</v>
      </c>
    </row>
    <row r="44" spans="2:46" ht="30" x14ac:dyDescent="0.25">
      <c r="B44" t="s">
        <v>173</v>
      </c>
      <c r="C44" s="191" t="s">
        <v>869</v>
      </c>
      <c r="D44" s="191" t="s">
        <v>354</v>
      </c>
      <c r="E44" s="191"/>
      <c r="F44" s="191"/>
      <c r="G44" s="191"/>
      <c r="H44" s="191"/>
      <c r="I44" s="191"/>
      <c r="J44" s="191"/>
      <c r="K44" s="191">
        <v>150</v>
      </c>
      <c r="L44" s="191">
        <v>135</v>
      </c>
      <c r="M44" s="191"/>
      <c r="N44" s="191"/>
      <c r="O44" s="191"/>
      <c r="P44" s="191"/>
      <c r="Q44" s="191">
        <v>20</v>
      </c>
      <c r="R44" s="191">
        <v>25</v>
      </c>
      <c r="S44" s="191">
        <v>0.9</v>
      </c>
      <c r="T44" s="191">
        <v>0.87</v>
      </c>
      <c r="U44" s="191"/>
      <c r="V44" s="191"/>
      <c r="W44" s="191" t="e">
        <v>#N/A</v>
      </c>
      <c r="X44" s="191"/>
      <c r="Y44" s="191"/>
      <c r="Z44" s="191">
        <v>5</v>
      </c>
      <c r="AA44" s="191">
        <v>50000</v>
      </c>
      <c r="AB44" s="191" t="s">
        <v>876</v>
      </c>
      <c r="AC44" s="191">
        <v>1</v>
      </c>
      <c r="AD44" s="195">
        <v>100</v>
      </c>
      <c r="AE44" s="195">
        <v>100</v>
      </c>
      <c r="AF44" s="204" t="s">
        <v>872</v>
      </c>
      <c r="AG44" s="191" t="s">
        <v>873</v>
      </c>
      <c r="AH44" s="195">
        <v>13</v>
      </c>
      <c r="AI44" s="195">
        <v>0</v>
      </c>
      <c r="AJ44" s="204" t="s">
        <v>812</v>
      </c>
      <c r="AK44" s="191" t="s">
        <v>812</v>
      </c>
      <c r="AL44" s="195" t="s">
        <v>812</v>
      </c>
      <c r="AM44" s="195" t="s">
        <v>812</v>
      </c>
      <c r="AN44" s="203"/>
      <c r="AO44" s="191"/>
      <c r="AP44" s="190"/>
      <c r="AQ44" s="190"/>
      <c r="AR44" s="190"/>
      <c r="AS44" s="190" t="s">
        <v>635</v>
      </c>
      <c r="AT44" s="190" t="s">
        <v>812</v>
      </c>
    </row>
    <row r="45" spans="2:46" ht="30" x14ac:dyDescent="0.25">
      <c r="B45" t="s">
        <v>213</v>
      </c>
      <c r="C45" s="191" t="s">
        <v>869</v>
      </c>
      <c r="D45" s="191" t="s">
        <v>311</v>
      </c>
      <c r="E45" s="191">
        <v>125</v>
      </c>
      <c r="F45" s="191">
        <v>121.25</v>
      </c>
      <c r="G45" s="191">
        <v>140</v>
      </c>
      <c r="H45" s="191">
        <v>135.80000000000001</v>
      </c>
      <c r="I45" s="191"/>
      <c r="J45" s="191"/>
      <c r="K45" s="191">
        <v>1000</v>
      </c>
      <c r="L45" s="191">
        <v>900</v>
      </c>
      <c r="M45" s="191"/>
      <c r="N45" s="191"/>
      <c r="O45" s="191">
        <v>1000000</v>
      </c>
      <c r="P45" s="191">
        <v>1000000</v>
      </c>
      <c r="Q45" s="191">
        <v>20</v>
      </c>
      <c r="R45" s="191">
        <v>25</v>
      </c>
      <c r="S45" s="191">
        <v>0.9</v>
      </c>
      <c r="T45" s="191">
        <v>0.87</v>
      </c>
      <c r="U45" s="191" t="s">
        <v>810</v>
      </c>
      <c r="V45" s="191">
        <v>5000</v>
      </c>
      <c r="W45" s="191">
        <v>5312</v>
      </c>
      <c r="X45" s="191">
        <v>70</v>
      </c>
      <c r="Y45" s="191">
        <v>69</v>
      </c>
      <c r="Z45" s="191">
        <v>5</v>
      </c>
      <c r="AA45" s="191">
        <v>50000</v>
      </c>
      <c r="AB45" s="191" t="s">
        <v>870</v>
      </c>
      <c r="AC45" s="191" t="s">
        <v>871</v>
      </c>
      <c r="AD45" s="195">
        <v>100</v>
      </c>
      <c r="AE45" s="195">
        <v>99</v>
      </c>
      <c r="AF45" s="204" t="s">
        <v>872</v>
      </c>
      <c r="AG45" s="191" t="s">
        <v>873</v>
      </c>
      <c r="AH45" s="195">
        <v>13</v>
      </c>
      <c r="AI45" s="195">
        <v>0</v>
      </c>
      <c r="AJ45" s="204" t="s">
        <v>812</v>
      </c>
      <c r="AK45" s="191" t="s">
        <v>812</v>
      </c>
      <c r="AL45" s="195">
        <v>0</v>
      </c>
      <c r="AM45" s="195">
        <v>0</v>
      </c>
      <c r="AN45" s="203" t="s">
        <v>812</v>
      </c>
      <c r="AO45" s="191" t="s">
        <v>812</v>
      </c>
      <c r="AP45" s="190" t="s">
        <v>812</v>
      </c>
      <c r="AQ45" s="190" t="s">
        <v>812</v>
      </c>
      <c r="AR45" s="190"/>
      <c r="AS45" s="190" t="s">
        <v>635</v>
      </c>
      <c r="AT45" s="190" t="s">
        <v>812</v>
      </c>
    </row>
    <row r="46" spans="2:46" x14ac:dyDescent="0.25">
      <c r="B46" t="s">
        <v>213</v>
      </c>
      <c r="C46" s="190" t="s">
        <v>869</v>
      </c>
      <c r="D46" s="191" t="s">
        <v>317</v>
      </c>
      <c r="E46" s="191">
        <v>115</v>
      </c>
      <c r="F46" s="191">
        <v>111.55</v>
      </c>
      <c r="G46" s="191">
        <v>130</v>
      </c>
      <c r="H46" s="191">
        <v>126.1</v>
      </c>
      <c r="I46" s="191"/>
      <c r="J46" s="191"/>
      <c r="K46" s="191">
        <v>1000</v>
      </c>
      <c r="L46" s="191">
        <v>900</v>
      </c>
      <c r="M46" s="191"/>
      <c r="N46" s="191"/>
      <c r="O46" s="191">
        <v>1000000</v>
      </c>
      <c r="P46" s="203">
        <v>1000000</v>
      </c>
      <c r="Q46" s="191">
        <v>20</v>
      </c>
      <c r="R46" s="191">
        <v>25</v>
      </c>
      <c r="S46" s="191">
        <v>0.9</v>
      </c>
      <c r="T46" s="191">
        <v>0.87</v>
      </c>
      <c r="U46" s="191" t="s">
        <v>810</v>
      </c>
      <c r="V46" s="191">
        <v>5000</v>
      </c>
      <c r="W46" s="191">
        <v>5312</v>
      </c>
      <c r="X46" s="191">
        <v>70</v>
      </c>
      <c r="Y46" s="191">
        <v>69</v>
      </c>
      <c r="Z46" s="191">
        <v>5</v>
      </c>
      <c r="AA46" s="191">
        <v>50000</v>
      </c>
      <c r="AB46" s="191" t="s">
        <v>874</v>
      </c>
      <c r="AC46" s="195" t="s">
        <v>875</v>
      </c>
      <c r="AD46" s="195">
        <v>100</v>
      </c>
      <c r="AE46" s="195">
        <v>62</v>
      </c>
      <c r="AF46" s="191" t="s">
        <v>812</v>
      </c>
      <c r="AG46" s="191" t="s">
        <v>812</v>
      </c>
      <c r="AH46" s="195">
        <v>0</v>
      </c>
      <c r="AI46" s="195">
        <v>0</v>
      </c>
      <c r="AJ46" s="191" t="s">
        <v>812</v>
      </c>
      <c r="AK46" s="191" t="s">
        <v>812</v>
      </c>
      <c r="AL46" s="195">
        <v>0</v>
      </c>
      <c r="AM46" s="195">
        <v>0</v>
      </c>
      <c r="AN46" s="203" t="s">
        <v>812</v>
      </c>
      <c r="AO46" s="191" t="s">
        <v>812</v>
      </c>
      <c r="AP46" s="191" t="s">
        <v>812</v>
      </c>
      <c r="AQ46" s="190" t="s">
        <v>812</v>
      </c>
      <c r="AR46" s="190"/>
      <c r="AS46" s="190" t="s">
        <v>635</v>
      </c>
      <c r="AT46" s="190" t="s">
        <v>812</v>
      </c>
    </row>
    <row r="47" spans="2:46" x14ac:dyDescent="0.25">
      <c r="B47" t="s">
        <v>213</v>
      </c>
      <c r="C47" s="190" t="s">
        <v>869</v>
      </c>
      <c r="D47" s="191" t="s">
        <v>321</v>
      </c>
      <c r="E47" s="191">
        <v>125</v>
      </c>
      <c r="F47" s="191">
        <v>121.25</v>
      </c>
      <c r="G47" s="191">
        <v>140</v>
      </c>
      <c r="H47" s="191">
        <v>135.80000000000001</v>
      </c>
      <c r="I47" s="191"/>
      <c r="J47" s="191"/>
      <c r="K47" s="191">
        <v>300</v>
      </c>
      <c r="L47" s="191">
        <v>270</v>
      </c>
      <c r="M47" s="191"/>
      <c r="N47" s="191"/>
      <c r="O47" s="191">
        <v>1000000</v>
      </c>
      <c r="P47" s="203">
        <v>1000000</v>
      </c>
      <c r="Q47" s="191">
        <v>20</v>
      </c>
      <c r="R47" s="191">
        <v>25</v>
      </c>
      <c r="S47" s="191">
        <v>0.9</v>
      </c>
      <c r="T47" s="191">
        <v>0.87</v>
      </c>
      <c r="U47" s="191" t="s">
        <v>810</v>
      </c>
      <c r="V47" s="191">
        <v>5000</v>
      </c>
      <c r="W47" s="191">
        <v>5312</v>
      </c>
      <c r="X47" s="191">
        <v>70</v>
      </c>
      <c r="Y47" s="191">
        <v>69</v>
      </c>
      <c r="Z47" s="191">
        <v>5</v>
      </c>
      <c r="AA47" s="191">
        <v>50000</v>
      </c>
      <c r="AB47" s="191" t="s">
        <v>876</v>
      </c>
      <c r="AC47" s="195">
        <v>1</v>
      </c>
      <c r="AD47" s="195">
        <v>100</v>
      </c>
      <c r="AE47" s="195">
        <v>100</v>
      </c>
      <c r="AF47" s="191" t="s">
        <v>877</v>
      </c>
      <c r="AG47" s="191" t="s">
        <v>878</v>
      </c>
      <c r="AH47" s="195">
        <v>8</v>
      </c>
      <c r="AI47" s="195">
        <v>0</v>
      </c>
      <c r="AJ47" s="191" t="s">
        <v>812</v>
      </c>
      <c r="AK47" s="191" t="s">
        <v>812</v>
      </c>
      <c r="AL47" s="195">
        <v>0</v>
      </c>
      <c r="AM47" s="195">
        <v>0</v>
      </c>
      <c r="AN47" s="203" t="s">
        <v>812</v>
      </c>
      <c r="AO47" s="191" t="s">
        <v>812</v>
      </c>
      <c r="AP47" s="191" t="s">
        <v>812</v>
      </c>
      <c r="AQ47" s="190" t="s">
        <v>812</v>
      </c>
      <c r="AR47" s="190"/>
      <c r="AS47" s="190" t="s">
        <v>635</v>
      </c>
      <c r="AT47" s="190" t="s">
        <v>812</v>
      </c>
    </row>
    <row r="48" spans="2:46" x14ac:dyDescent="0.25">
      <c r="B48" t="s">
        <v>213</v>
      </c>
      <c r="C48" s="190" t="s">
        <v>869</v>
      </c>
      <c r="D48" s="191" t="s">
        <v>325</v>
      </c>
      <c r="E48" s="191">
        <v>125</v>
      </c>
      <c r="F48" s="191">
        <v>121.25</v>
      </c>
      <c r="G48" s="191">
        <v>140</v>
      </c>
      <c r="H48" s="191">
        <v>135.80000000000001</v>
      </c>
      <c r="I48" s="191"/>
      <c r="J48" s="191"/>
      <c r="K48" s="191">
        <v>300</v>
      </c>
      <c r="L48" s="191">
        <v>270</v>
      </c>
      <c r="M48" s="191"/>
      <c r="N48" s="191"/>
      <c r="O48" s="191">
        <v>1000000</v>
      </c>
      <c r="P48" s="203">
        <v>1000000</v>
      </c>
      <c r="Q48" s="191">
        <v>20</v>
      </c>
      <c r="R48" s="191">
        <v>25</v>
      </c>
      <c r="S48" s="191">
        <v>0.9</v>
      </c>
      <c r="T48" s="191">
        <v>0.87</v>
      </c>
      <c r="U48" s="191" t="s">
        <v>810</v>
      </c>
      <c r="V48" s="191">
        <v>5000</v>
      </c>
      <c r="W48" s="191">
        <v>5312</v>
      </c>
      <c r="X48" s="191">
        <v>70</v>
      </c>
      <c r="Y48" s="191">
        <v>69</v>
      </c>
      <c r="Z48" s="191">
        <v>5</v>
      </c>
      <c r="AA48" s="191">
        <v>50000</v>
      </c>
      <c r="AB48" s="191" t="s">
        <v>872</v>
      </c>
      <c r="AC48" s="195" t="s">
        <v>873</v>
      </c>
      <c r="AD48" s="195">
        <v>13</v>
      </c>
      <c r="AE48" s="195">
        <v>0</v>
      </c>
      <c r="AF48" s="191" t="s">
        <v>879</v>
      </c>
      <c r="AG48" s="191" t="s">
        <v>880</v>
      </c>
      <c r="AH48" s="195">
        <v>23</v>
      </c>
      <c r="AI48" s="195">
        <v>0</v>
      </c>
      <c r="AJ48" s="191" t="s">
        <v>812</v>
      </c>
      <c r="AK48" s="191" t="s">
        <v>812</v>
      </c>
      <c r="AL48" s="195">
        <v>0</v>
      </c>
      <c r="AM48" s="195">
        <v>0</v>
      </c>
      <c r="AN48" s="203" t="s">
        <v>812</v>
      </c>
      <c r="AO48" s="191" t="s">
        <v>812</v>
      </c>
      <c r="AP48" s="191" t="s">
        <v>812</v>
      </c>
      <c r="AQ48" s="190" t="s">
        <v>812</v>
      </c>
      <c r="AR48" s="190"/>
      <c r="AS48" s="190" t="s">
        <v>635</v>
      </c>
      <c r="AT48" s="190" t="s">
        <v>812</v>
      </c>
    </row>
    <row r="49" spans="2:46" x14ac:dyDescent="0.25">
      <c r="B49" t="s">
        <v>213</v>
      </c>
      <c r="C49" s="190" t="s">
        <v>869</v>
      </c>
      <c r="D49" s="191" t="s">
        <v>329</v>
      </c>
      <c r="E49" s="191">
        <v>115</v>
      </c>
      <c r="F49" s="191">
        <v>111.55</v>
      </c>
      <c r="G49" s="191">
        <v>130</v>
      </c>
      <c r="H49" s="191">
        <v>126.1</v>
      </c>
      <c r="I49" s="191"/>
      <c r="J49" s="191"/>
      <c r="K49" s="191">
        <v>150</v>
      </c>
      <c r="L49" s="191">
        <v>135</v>
      </c>
      <c r="M49" s="191"/>
      <c r="N49" s="191"/>
      <c r="O49" s="191">
        <v>1000000</v>
      </c>
      <c r="P49" s="203">
        <v>1000000</v>
      </c>
      <c r="Q49" s="191">
        <v>20</v>
      </c>
      <c r="R49" s="191">
        <v>25</v>
      </c>
      <c r="S49" s="191">
        <v>0.9</v>
      </c>
      <c r="T49" s="191">
        <v>0.87</v>
      </c>
      <c r="U49" s="191" t="s">
        <v>810</v>
      </c>
      <c r="V49" s="191">
        <v>5000</v>
      </c>
      <c r="W49" s="191">
        <v>5312</v>
      </c>
      <c r="X49" s="191">
        <v>70</v>
      </c>
      <c r="Y49" s="191">
        <v>69</v>
      </c>
      <c r="Z49" s="191">
        <v>5</v>
      </c>
      <c r="AA49" s="191">
        <v>50000</v>
      </c>
      <c r="AB49" s="191" t="s">
        <v>881</v>
      </c>
      <c r="AC49" s="191" t="s">
        <v>882</v>
      </c>
      <c r="AD49" s="195">
        <v>18</v>
      </c>
      <c r="AE49" s="195">
        <v>0</v>
      </c>
      <c r="AF49" s="191" t="s">
        <v>883</v>
      </c>
      <c r="AG49" s="191" t="s">
        <v>884</v>
      </c>
      <c r="AH49" s="195">
        <v>3</v>
      </c>
      <c r="AI49" s="195">
        <v>0</v>
      </c>
      <c r="AJ49" s="191" t="s">
        <v>812</v>
      </c>
      <c r="AK49" s="191" t="s">
        <v>812</v>
      </c>
      <c r="AL49" s="195">
        <v>0</v>
      </c>
      <c r="AM49" s="195">
        <v>0</v>
      </c>
      <c r="AN49" s="203" t="s">
        <v>812</v>
      </c>
      <c r="AO49" s="191" t="s">
        <v>812</v>
      </c>
      <c r="AP49" s="191" t="s">
        <v>812</v>
      </c>
      <c r="AQ49" s="190" t="s">
        <v>812</v>
      </c>
      <c r="AR49" s="190"/>
      <c r="AS49" s="190" t="s">
        <v>635</v>
      </c>
      <c r="AT49" s="190" t="s">
        <v>812</v>
      </c>
    </row>
    <row r="50" spans="2:46" x14ac:dyDescent="0.25">
      <c r="B50" t="s">
        <v>213</v>
      </c>
      <c r="C50" s="190" t="s">
        <v>869</v>
      </c>
      <c r="D50" s="191" t="s">
        <v>334</v>
      </c>
      <c r="E50" s="191">
        <v>115</v>
      </c>
      <c r="F50" s="191">
        <v>111.55</v>
      </c>
      <c r="G50" s="191">
        <v>130</v>
      </c>
      <c r="H50" s="191">
        <v>126.1</v>
      </c>
      <c r="I50" s="191"/>
      <c r="J50" s="191"/>
      <c r="K50" s="191">
        <v>2000</v>
      </c>
      <c r="L50" s="191">
        <v>1800</v>
      </c>
      <c r="M50" s="191"/>
      <c r="N50" s="191"/>
      <c r="O50" s="191">
        <v>1000000</v>
      </c>
      <c r="P50" s="203">
        <v>1000000</v>
      </c>
      <c r="Q50" s="191">
        <v>20</v>
      </c>
      <c r="R50" s="191">
        <v>25</v>
      </c>
      <c r="S50" s="191">
        <v>0.9</v>
      </c>
      <c r="T50" s="191">
        <v>0.87</v>
      </c>
      <c r="U50" s="191" t="s">
        <v>810</v>
      </c>
      <c r="V50" s="191">
        <v>5000</v>
      </c>
      <c r="W50" s="191">
        <v>5312</v>
      </c>
      <c r="X50" s="191">
        <v>70</v>
      </c>
      <c r="Y50" s="191">
        <v>69</v>
      </c>
      <c r="Z50" s="191">
        <v>5</v>
      </c>
      <c r="AA50" s="191">
        <v>50000</v>
      </c>
      <c r="AB50" s="191" t="s">
        <v>885</v>
      </c>
      <c r="AC50" s="191" t="s">
        <v>886</v>
      </c>
      <c r="AD50" s="195">
        <v>28</v>
      </c>
      <c r="AE50" s="195">
        <v>0</v>
      </c>
      <c r="AF50" s="191" t="s">
        <v>887</v>
      </c>
      <c r="AG50" s="191" t="s">
        <v>888</v>
      </c>
      <c r="AH50" s="195">
        <v>100</v>
      </c>
      <c r="AI50" s="195">
        <v>27</v>
      </c>
      <c r="AJ50" s="191" t="s">
        <v>812</v>
      </c>
      <c r="AK50" s="191" t="s">
        <v>812</v>
      </c>
      <c r="AL50" s="195">
        <v>0</v>
      </c>
      <c r="AM50" s="195">
        <v>0</v>
      </c>
      <c r="AN50" s="203" t="s">
        <v>812</v>
      </c>
      <c r="AO50" s="191" t="s">
        <v>812</v>
      </c>
      <c r="AP50" s="191" t="s">
        <v>812</v>
      </c>
      <c r="AQ50" s="190" t="s">
        <v>812</v>
      </c>
      <c r="AR50" s="190"/>
      <c r="AS50" s="190" t="s">
        <v>635</v>
      </c>
      <c r="AT50" s="190" t="s">
        <v>812</v>
      </c>
    </row>
    <row r="51" spans="2:46" x14ac:dyDescent="0.25">
      <c r="B51" t="s">
        <v>213</v>
      </c>
      <c r="C51" s="190" t="s">
        <v>869</v>
      </c>
      <c r="D51" s="191" t="s">
        <v>339</v>
      </c>
      <c r="E51" s="191">
        <v>125</v>
      </c>
      <c r="F51" s="191">
        <v>121.25</v>
      </c>
      <c r="G51" s="191">
        <v>140</v>
      </c>
      <c r="H51" s="191">
        <v>135.80000000000001</v>
      </c>
      <c r="I51" s="191"/>
      <c r="J51" s="191"/>
      <c r="K51" s="191">
        <v>2000</v>
      </c>
      <c r="L51" s="191">
        <v>1800</v>
      </c>
      <c r="M51" s="191"/>
      <c r="N51" s="191"/>
      <c r="O51" s="191">
        <v>1000000</v>
      </c>
      <c r="P51" s="191">
        <v>1000000</v>
      </c>
      <c r="Q51" s="191">
        <v>20</v>
      </c>
      <c r="R51" s="191">
        <v>25</v>
      </c>
      <c r="S51" s="191">
        <v>0.9</v>
      </c>
      <c r="T51" s="191">
        <v>0.87</v>
      </c>
      <c r="U51" s="191" t="s">
        <v>889</v>
      </c>
      <c r="V51" s="191">
        <v>5700</v>
      </c>
      <c r="W51" s="191">
        <v>6022</v>
      </c>
      <c r="X51" s="191">
        <v>70</v>
      </c>
      <c r="Y51" s="191">
        <v>69</v>
      </c>
      <c r="Z51" s="191">
        <v>5</v>
      </c>
      <c r="AA51" s="191">
        <v>50000</v>
      </c>
      <c r="AB51" s="191" t="s">
        <v>890</v>
      </c>
      <c r="AC51" s="191" t="s">
        <v>891</v>
      </c>
      <c r="AD51" s="195">
        <v>100</v>
      </c>
      <c r="AE51" s="195">
        <v>37</v>
      </c>
      <c r="AF51" s="191" t="s">
        <v>892</v>
      </c>
      <c r="AG51" s="191" t="s">
        <v>891</v>
      </c>
      <c r="AH51" s="195">
        <v>100</v>
      </c>
      <c r="AI51" s="195">
        <v>37</v>
      </c>
      <c r="AJ51" s="191" t="s">
        <v>812</v>
      </c>
      <c r="AK51" s="191" t="s">
        <v>812</v>
      </c>
      <c r="AL51" s="195">
        <v>0</v>
      </c>
      <c r="AM51" s="195">
        <v>0</v>
      </c>
      <c r="AN51" s="203" t="s">
        <v>812</v>
      </c>
      <c r="AO51" s="191" t="s">
        <v>812</v>
      </c>
      <c r="AP51" s="190" t="s">
        <v>812</v>
      </c>
      <c r="AQ51" s="190" t="s">
        <v>812</v>
      </c>
      <c r="AR51" s="190"/>
      <c r="AS51" s="190" t="s">
        <v>635</v>
      </c>
      <c r="AT51" s="190" t="s">
        <v>812</v>
      </c>
    </row>
    <row r="52" spans="2:46" x14ac:dyDescent="0.25">
      <c r="B52" t="s">
        <v>213</v>
      </c>
      <c r="C52" s="190" t="s">
        <v>869</v>
      </c>
      <c r="D52" s="191" t="s">
        <v>343</v>
      </c>
      <c r="E52" s="191">
        <v>125</v>
      </c>
      <c r="F52" s="191">
        <v>121.25</v>
      </c>
      <c r="G52" s="191">
        <v>140</v>
      </c>
      <c r="H52" s="191">
        <v>135.80000000000001</v>
      </c>
      <c r="I52" s="191"/>
      <c r="J52" s="191"/>
      <c r="K52" s="191">
        <v>250</v>
      </c>
      <c r="L52" s="191">
        <v>225</v>
      </c>
      <c r="M52" s="191"/>
      <c r="N52" s="191"/>
      <c r="O52" s="191">
        <v>1000000</v>
      </c>
      <c r="P52" s="191">
        <v>1000000</v>
      </c>
      <c r="Q52" s="191">
        <v>20</v>
      </c>
      <c r="R52" s="191">
        <v>25</v>
      </c>
      <c r="S52" s="191">
        <v>0.9</v>
      </c>
      <c r="T52" s="191">
        <v>0.87</v>
      </c>
      <c r="U52" s="191" t="s">
        <v>810</v>
      </c>
      <c r="V52" s="191">
        <v>5000</v>
      </c>
      <c r="W52" s="191">
        <v>5312</v>
      </c>
      <c r="X52" s="191">
        <v>70</v>
      </c>
      <c r="Y52" s="191">
        <v>69</v>
      </c>
      <c r="Z52" s="191">
        <v>5</v>
      </c>
      <c r="AA52" s="191">
        <v>50000</v>
      </c>
      <c r="AB52" s="191" t="s">
        <v>893</v>
      </c>
      <c r="AC52" s="191" t="s">
        <v>894</v>
      </c>
      <c r="AD52" s="195">
        <v>100</v>
      </c>
      <c r="AE52" s="195">
        <v>82</v>
      </c>
      <c r="AF52" s="191" t="s">
        <v>812</v>
      </c>
      <c r="AG52" s="191" t="s">
        <v>812</v>
      </c>
      <c r="AH52" s="195">
        <v>0</v>
      </c>
      <c r="AI52" s="195">
        <v>0</v>
      </c>
      <c r="AJ52" s="191" t="s">
        <v>812</v>
      </c>
      <c r="AK52" s="191" t="s">
        <v>812</v>
      </c>
      <c r="AL52" s="195">
        <v>0</v>
      </c>
      <c r="AM52" s="195">
        <v>0</v>
      </c>
      <c r="AN52" s="203" t="s">
        <v>812</v>
      </c>
      <c r="AO52" s="191" t="s">
        <v>812</v>
      </c>
      <c r="AP52" s="190" t="s">
        <v>812</v>
      </c>
      <c r="AQ52" s="190" t="s">
        <v>812</v>
      </c>
      <c r="AR52" s="190"/>
      <c r="AS52" s="190" t="s">
        <v>635</v>
      </c>
      <c r="AT52" s="190" t="s">
        <v>812</v>
      </c>
    </row>
    <row r="53" spans="2:46" x14ac:dyDescent="0.25">
      <c r="B53" t="s">
        <v>213</v>
      </c>
      <c r="C53" s="190" t="s">
        <v>869</v>
      </c>
      <c r="D53" s="191" t="s">
        <v>346</v>
      </c>
      <c r="E53" s="191">
        <v>125</v>
      </c>
      <c r="F53" s="191">
        <v>121.25</v>
      </c>
      <c r="G53" s="191">
        <v>140</v>
      </c>
      <c r="H53" s="191">
        <v>135.80000000000001</v>
      </c>
      <c r="I53" s="191"/>
      <c r="J53" s="191"/>
      <c r="K53" s="191">
        <v>750</v>
      </c>
      <c r="L53" s="191">
        <v>675</v>
      </c>
      <c r="M53" s="191"/>
      <c r="N53" s="191"/>
      <c r="O53" s="191">
        <v>1000000</v>
      </c>
      <c r="P53" s="191">
        <v>1000000</v>
      </c>
      <c r="Q53" s="191">
        <v>20</v>
      </c>
      <c r="R53" s="191">
        <v>25</v>
      </c>
      <c r="S53" s="191">
        <v>0.9</v>
      </c>
      <c r="T53" s="191">
        <v>0.87</v>
      </c>
      <c r="U53" s="191" t="s">
        <v>810</v>
      </c>
      <c r="V53" s="191">
        <v>5000</v>
      </c>
      <c r="W53" s="191">
        <v>5312</v>
      </c>
      <c r="X53" s="191">
        <v>70</v>
      </c>
      <c r="Y53" s="191">
        <v>69</v>
      </c>
      <c r="Z53" s="191">
        <v>5</v>
      </c>
      <c r="AA53" s="191">
        <v>50000</v>
      </c>
      <c r="AB53" s="191" t="s">
        <v>895</v>
      </c>
      <c r="AC53" s="191" t="s">
        <v>894</v>
      </c>
      <c r="AD53" s="195">
        <v>100</v>
      </c>
      <c r="AE53" s="195">
        <v>82</v>
      </c>
      <c r="AF53" s="191" t="s">
        <v>812</v>
      </c>
      <c r="AG53" s="191" t="s">
        <v>812</v>
      </c>
      <c r="AH53" s="195">
        <v>0</v>
      </c>
      <c r="AI53" s="195">
        <v>0</v>
      </c>
      <c r="AJ53" s="191" t="s">
        <v>812</v>
      </c>
      <c r="AK53" s="191" t="s">
        <v>812</v>
      </c>
      <c r="AL53" s="195">
        <v>0</v>
      </c>
      <c r="AM53" s="195">
        <v>0</v>
      </c>
      <c r="AN53" s="203" t="s">
        <v>812</v>
      </c>
      <c r="AO53" s="191" t="s">
        <v>812</v>
      </c>
      <c r="AP53" s="190" t="s">
        <v>812</v>
      </c>
      <c r="AQ53" s="190" t="s">
        <v>812</v>
      </c>
      <c r="AR53" s="190"/>
      <c r="AS53" s="190" t="s">
        <v>635</v>
      </c>
      <c r="AT53" s="190" t="s">
        <v>812</v>
      </c>
    </row>
    <row r="54" spans="2:46" x14ac:dyDescent="0.25">
      <c r="B54" t="s">
        <v>213</v>
      </c>
      <c r="C54" s="190" t="s">
        <v>869</v>
      </c>
      <c r="D54" s="191" t="s">
        <v>357</v>
      </c>
      <c r="E54" s="191">
        <v>115</v>
      </c>
      <c r="F54" s="191">
        <v>111.55</v>
      </c>
      <c r="G54" s="191">
        <v>130</v>
      </c>
      <c r="H54" s="191">
        <v>126.1</v>
      </c>
      <c r="I54" s="191"/>
      <c r="J54" s="191"/>
      <c r="K54" s="191">
        <v>1000</v>
      </c>
      <c r="L54" s="191">
        <v>900</v>
      </c>
      <c r="M54" s="191"/>
      <c r="N54" s="191"/>
      <c r="O54" s="191">
        <v>1000000</v>
      </c>
      <c r="P54" s="191">
        <v>1000000</v>
      </c>
      <c r="Q54" s="191">
        <v>20</v>
      </c>
      <c r="R54" s="191">
        <v>25</v>
      </c>
      <c r="S54" s="191">
        <v>0.9</v>
      </c>
      <c r="T54" s="191">
        <v>0.87</v>
      </c>
      <c r="U54" s="191" t="s">
        <v>810</v>
      </c>
      <c r="V54" s="191">
        <v>5000</v>
      </c>
      <c r="W54" s="191">
        <v>5312</v>
      </c>
      <c r="X54" s="191">
        <v>70</v>
      </c>
      <c r="Y54" s="191">
        <v>69</v>
      </c>
      <c r="Z54" s="191">
        <v>5</v>
      </c>
      <c r="AA54" s="191">
        <v>50000</v>
      </c>
      <c r="AB54" s="191" t="s">
        <v>870</v>
      </c>
      <c r="AC54" s="191" t="s">
        <v>871</v>
      </c>
      <c r="AD54" s="195">
        <v>100</v>
      </c>
      <c r="AE54" s="195">
        <v>99</v>
      </c>
      <c r="AF54" s="191" t="s">
        <v>872</v>
      </c>
      <c r="AG54" s="191" t="s">
        <v>873</v>
      </c>
      <c r="AH54" s="195">
        <v>13</v>
      </c>
      <c r="AI54" s="195">
        <v>0</v>
      </c>
      <c r="AJ54" s="191" t="s">
        <v>812</v>
      </c>
      <c r="AK54" s="191" t="s">
        <v>812</v>
      </c>
      <c r="AL54" s="195">
        <v>0</v>
      </c>
      <c r="AM54" s="195">
        <v>0</v>
      </c>
      <c r="AN54" s="203" t="s">
        <v>812</v>
      </c>
      <c r="AO54" s="191" t="s">
        <v>812</v>
      </c>
      <c r="AP54" s="190" t="s">
        <v>812</v>
      </c>
      <c r="AQ54" s="190" t="s">
        <v>812</v>
      </c>
      <c r="AR54" s="190"/>
      <c r="AS54" s="190" t="s">
        <v>635</v>
      </c>
      <c r="AT54" s="190" t="s">
        <v>812</v>
      </c>
    </row>
    <row r="55" spans="2:46" x14ac:dyDescent="0.25">
      <c r="B55" t="s">
        <v>213</v>
      </c>
      <c r="C55" s="190" t="s">
        <v>869</v>
      </c>
      <c r="D55" s="191" t="s">
        <v>360</v>
      </c>
      <c r="E55" s="191">
        <v>115</v>
      </c>
      <c r="F55" s="191">
        <v>111.55</v>
      </c>
      <c r="G55" s="191">
        <v>130</v>
      </c>
      <c r="H55" s="191">
        <v>126.1</v>
      </c>
      <c r="I55" s="191"/>
      <c r="J55" s="191"/>
      <c r="K55" s="191">
        <v>1000</v>
      </c>
      <c r="L55" s="191">
        <v>900</v>
      </c>
      <c r="M55" s="191"/>
      <c r="N55" s="191"/>
      <c r="O55" s="191">
        <v>1000000</v>
      </c>
      <c r="P55" s="191">
        <v>1000000</v>
      </c>
      <c r="Q55" s="191">
        <v>20</v>
      </c>
      <c r="R55" s="191">
        <v>25</v>
      </c>
      <c r="S55" s="191">
        <v>0.9</v>
      </c>
      <c r="T55" s="191">
        <v>0.87</v>
      </c>
      <c r="U55" s="191" t="s">
        <v>889</v>
      </c>
      <c r="V55" s="191">
        <v>5700</v>
      </c>
      <c r="W55" s="191">
        <v>6022</v>
      </c>
      <c r="X55" s="191">
        <v>70</v>
      </c>
      <c r="Y55" s="191">
        <v>69</v>
      </c>
      <c r="Z55" s="191">
        <v>5</v>
      </c>
      <c r="AA55" s="191">
        <v>50000</v>
      </c>
      <c r="AB55" s="191" t="s">
        <v>870</v>
      </c>
      <c r="AC55" s="191" t="s">
        <v>871</v>
      </c>
      <c r="AD55" s="195">
        <v>100</v>
      </c>
      <c r="AE55" s="195">
        <v>99</v>
      </c>
      <c r="AF55" s="191" t="s">
        <v>812</v>
      </c>
      <c r="AG55" s="191" t="s">
        <v>812</v>
      </c>
      <c r="AH55" s="195">
        <v>0</v>
      </c>
      <c r="AI55" s="195">
        <v>0</v>
      </c>
      <c r="AJ55" s="191" t="s">
        <v>812</v>
      </c>
      <c r="AK55" s="191" t="s">
        <v>812</v>
      </c>
      <c r="AL55" s="195">
        <v>0</v>
      </c>
      <c r="AM55" s="195">
        <v>0</v>
      </c>
      <c r="AN55" s="203"/>
      <c r="AO55" s="191"/>
      <c r="AP55" s="190"/>
      <c r="AQ55" s="190"/>
      <c r="AR55" s="190"/>
      <c r="AS55" s="190" t="s">
        <v>635</v>
      </c>
      <c r="AT55" s="190" t="s">
        <v>812</v>
      </c>
    </row>
    <row r="56" spans="2:46" x14ac:dyDescent="0.25">
      <c r="B56" t="s">
        <v>213</v>
      </c>
      <c r="C56" s="191" t="s">
        <v>869</v>
      </c>
      <c r="D56" s="191" t="s">
        <v>348</v>
      </c>
      <c r="E56" s="191"/>
      <c r="F56" s="191"/>
      <c r="G56" s="191"/>
      <c r="H56" s="191"/>
      <c r="I56" s="191"/>
      <c r="J56" s="191"/>
      <c r="K56" s="191">
        <v>250</v>
      </c>
      <c r="L56" s="191">
        <v>225</v>
      </c>
      <c r="M56" s="191"/>
      <c r="N56" s="191"/>
      <c r="O56" s="191"/>
      <c r="P56" s="191"/>
      <c r="Q56" s="191">
        <v>20</v>
      </c>
      <c r="R56" s="191">
        <v>25</v>
      </c>
      <c r="S56" s="191">
        <v>0.9</v>
      </c>
      <c r="T56" s="191">
        <v>0.87</v>
      </c>
      <c r="U56" s="191"/>
      <c r="V56" s="191"/>
      <c r="W56" s="191" t="e">
        <v>#N/A</v>
      </c>
      <c r="X56" s="191"/>
      <c r="Y56" s="191"/>
      <c r="Z56" s="191">
        <v>5</v>
      </c>
      <c r="AA56" s="191">
        <v>50000</v>
      </c>
      <c r="AB56" s="191" t="s">
        <v>876</v>
      </c>
      <c r="AC56" s="191">
        <v>1</v>
      </c>
      <c r="AD56" s="195">
        <v>100</v>
      </c>
      <c r="AE56" s="195">
        <v>100</v>
      </c>
      <c r="AF56" s="191" t="s">
        <v>872</v>
      </c>
      <c r="AG56" s="191" t="s">
        <v>873</v>
      </c>
      <c r="AH56" s="195">
        <v>13</v>
      </c>
      <c r="AI56" s="195">
        <v>0</v>
      </c>
      <c r="AJ56" s="191" t="s">
        <v>812</v>
      </c>
      <c r="AK56" s="191" t="s">
        <v>812</v>
      </c>
      <c r="AL56" s="195" t="s">
        <v>812</v>
      </c>
      <c r="AM56" s="195" t="s">
        <v>812</v>
      </c>
      <c r="AN56" s="203"/>
      <c r="AO56" s="191"/>
      <c r="AP56" s="190"/>
      <c r="AQ56" s="190"/>
      <c r="AR56" s="190"/>
      <c r="AS56" s="190" t="s">
        <v>635</v>
      </c>
      <c r="AT56" s="190" t="s">
        <v>812</v>
      </c>
    </row>
    <row r="57" spans="2:46" x14ac:dyDescent="0.25">
      <c r="B57" t="s">
        <v>213</v>
      </c>
      <c r="C57" s="191" t="s">
        <v>869</v>
      </c>
      <c r="D57" s="191" t="s">
        <v>351</v>
      </c>
      <c r="E57" s="191"/>
      <c r="F57" s="191"/>
      <c r="G57" s="191"/>
      <c r="H57" s="191"/>
      <c r="I57" s="191"/>
      <c r="J57" s="191"/>
      <c r="K57" s="191">
        <v>250</v>
      </c>
      <c r="L57" s="191">
        <v>225</v>
      </c>
      <c r="M57" s="191"/>
      <c r="N57" s="191"/>
      <c r="O57" s="191"/>
      <c r="P57" s="191"/>
      <c r="Q57" s="191">
        <v>20</v>
      </c>
      <c r="R57" s="191">
        <v>25</v>
      </c>
      <c r="S57" s="191">
        <v>0.9</v>
      </c>
      <c r="T57" s="191">
        <v>0.87</v>
      </c>
      <c r="U57" s="191"/>
      <c r="V57" s="191"/>
      <c r="W57" s="191" t="e">
        <v>#N/A</v>
      </c>
      <c r="X57" s="191"/>
      <c r="Y57" s="191"/>
      <c r="Z57" s="191">
        <v>5</v>
      </c>
      <c r="AA57" s="191">
        <v>50000</v>
      </c>
      <c r="AB57" s="191" t="s">
        <v>876</v>
      </c>
      <c r="AC57" s="191">
        <v>1</v>
      </c>
      <c r="AD57" s="195">
        <v>100</v>
      </c>
      <c r="AE57" s="195">
        <v>100</v>
      </c>
      <c r="AF57" s="191" t="s">
        <v>872</v>
      </c>
      <c r="AG57" s="191" t="s">
        <v>873</v>
      </c>
      <c r="AH57" s="195">
        <v>13</v>
      </c>
      <c r="AI57" s="195">
        <v>0</v>
      </c>
      <c r="AJ57" s="191" t="s">
        <v>812</v>
      </c>
      <c r="AK57" s="191" t="s">
        <v>812</v>
      </c>
      <c r="AL57" s="195" t="s">
        <v>812</v>
      </c>
      <c r="AM57" s="195" t="s">
        <v>812</v>
      </c>
      <c r="AN57" s="203"/>
      <c r="AO57" s="191"/>
      <c r="AP57" s="190"/>
      <c r="AQ57" s="190"/>
      <c r="AR57" s="190"/>
      <c r="AS57" s="190" t="s">
        <v>635</v>
      </c>
      <c r="AT57" s="190" t="s">
        <v>812</v>
      </c>
    </row>
    <row r="58" spans="2:46" x14ac:dyDescent="0.25">
      <c r="B58" t="s">
        <v>213</v>
      </c>
      <c r="C58" s="191" t="s">
        <v>869</v>
      </c>
      <c r="D58" s="191" t="s">
        <v>354</v>
      </c>
      <c r="E58" s="191"/>
      <c r="F58" s="191"/>
      <c r="G58" s="191"/>
      <c r="H58" s="191"/>
      <c r="I58" s="191"/>
      <c r="J58" s="191"/>
      <c r="K58" s="191">
        <v>150</v>
      </c>
      <c r="L58" s="191">
        <v>135</v>
      </c>
      <c r="M58" s="191"/>
      <c r="N58" s="191"/>
      <c r="O58" s="191"/>
      <c r="P58" s="191"/>
      <c r="Q58" s="191">
        <v>20</v>
      </c>
      <c r="R58" s="191">
        <v>25</v>
      </c>
      <c r="S58" s="191">
        <v>0.9</v>
      </c>
      <c r="T58" s="191">
        <v>0.87</v>
      </c>
      <c r="U58" s="191"/>
      <c r="V58" s="191"/>
      <c r="W58" s="191" t="e">
        <v>#N/A</v>
      </c>
      <c r="X58" s="191"/>
      <c r="Y58" s="191"/>
      <c r="Z58" s="191">
        <v>5</v>
      </c>
      <c r="AA58" s="191">
        <v>50000</v>
      </c>
      <c r="AB58" s="191" t="s">
        <v>876</v>
      </c>
      <c r="AC58" s="191">
        <v>1</v>
      </c>
      <c r="AD58" s="195">
        <v>100</v>
      </c>
      <c r="AE58" s="195">
        <v>100</v>
      </c>
      <c r="AF58" s="191" t="s">
        <v>872</v>
      </c>
      <c r="AG58" s="191" t="s">
        <v>873</v>
      </c>
      <c r="AH58" s="195">
        <v>13</v>
      </c>
      <c r="AI58" s="195">
        <v>0</v>
      </c>
      <c r="AJ58" s="191" t="s">
        <v>812</v>
      </c>
      <c r="AK58" s="191" t="s">
        <v>812</v>
      </c>
      <c r="AL58" s="195" t="s">
        <v>812</v>
      </c>
      <c r="AM58" s="195" t="s">
        <v>812</v>
      </c>
      <c r="AN58" s="203"/>
      <c r="AO58" s="191"/>
      <c r="AP58" s="190"/>
      <c r="AQ58" s="190"/>
      <c r="AR58" s="190"/>
      <c r="AS58" s="190" t="s">
        <v>635</v>
      </c>
      <c r="AT58" s="190" t="s">
        <v>812</v>
      </c>
    </row>
    <row r="59" spans="2:46" x14ac:dyDescent="0.25">
      <c r="B59" t="s">
        <v>178</v>
      </c>
      <c r="C59" s="190" t="s">
        <v>239</v>
      </c>
      <c r="D59" s="191" t="s">
        <v>363</v>
      </c>
      <c r="E59" s="191">
        <v>95</v>
      </c>
      <c r="F59" s="191">
        <v>92.15</v>
      </c>
      <c r="G59" s="191">
        <v>110</v>
      </c>
      <c r="H59" s="191">
        <v>106.7</v>
      </c>
      <c r="I59" s="191"/>
      <c r="J59" s="191"/>
      <c r="K59" s="191">
        <v>575</v>
      </c>
      <c r="L59" s="191">
        <v>517.5</v>
      </c>
      <c r="M59" s="191"/>
      <c r="N59" s="191"/>
      <c r="O59" s="191">
        <v>1000000</v>
      </c>
      <c r="P59" s="191">
        <v>1000000</v>
      </c>
      <c r="Q59" s="191">
        <v>20</v>
      </c>
      <c r="R59" s="191">
        <v>25</v>
      </c>
      <c r="S59" s="191">
        <v>0.9</v>
      </c>
      <c r="T59" s="191">
        <v>0.87</v>
      </c>
      <c r="U59" s="191" t="s">
        <v>817</v>
      </c>
      <c r="V59" s="191">
        <v>6500</v>
      </c>
      <c r="W59" s="191">
        <v>7042</v>
      </c>
      <c r="X59" s="191">
        <v>80</v>
      </c>
      <c r="Y59" s="191">
        <v>79</v>
      </c>
      <c r="Z59" s="191">
        <v>5</v>
      </c>
      <c r="AA59" s="191">
        <v>50000</v>
      </c>
      <c r="AB59" s="191" t="s">
        <v>896</v>
      </c>
      <c r="AC59" s="191" t="s">
        <v>897</v>
      </c>
      <c r="AD59" s="195">
        <v>100</v>
      </c>
      <c r="AE59" s="195">
        <v>57</v>
      </c>
      <c r="AF59" s="191" t="s">
        <v>812</v>
      </c>
      <c r="AG59" s="191" t="s">
        <v>812</v>
      </c>
      <c r="AH59" s="195">
        <v>0</v>
      </c>
      <c r="AI59" s="195">
        <v>0</v>
      </c>
      <c r="AJ59" s="191" t="s">
        <v>812</v>
      </c>
      <c r="AK59" s="191" t="s">
        <v>812</v>
      </c>
      <c r="AL59" s="195">
        <v>0</v>
      </c>
      <c r="AM59" s="195">
        <v>0</v>
      </c>
      <c r="AN59" s="203" t="s">
        <v>812</v>
      </c>
      <c r="AO59" s="191" t="s">
        <v>812</v>
      </c>
      <c r="AP59" s="190" t="s">
        <v>812</v>
      </c>
      <c r="AQ59" s="190" t="s">
        <v>812</v>
      </c>
      <c r="AR59" s="190"/>
      <c r="AS59" s="190" t="s">
        <v>635</v>
      </c>
      <c r="AT59" s="190" t="s">
        <v>812</v>
      </c>
    </row>
    <row r="60" spans="2:46" x14ac:dyDescent="0.25">
      <c r="B60" t="s">
        <v>178</v>
      </c>
      <c r="C60" s="190" t="s">
        <v>239</v>
      </c>
      <c r="D60" s="191" t="s">
        <v>366</v>
      </c>
      <c r="E60" s="191">
        <v>95</v>
      </c>
      <c r="F60" s="191">
        <v>92.15</v>
      </c>
      <c r="G60" s="191">
        <v>110</v>
      </c>
      <c r="H60" s="191">
        <v>106.7</v>
      </c>
      <c r="I60" s="191"/>
      <c r="J60" s="191"/>
      <c r="K60" s="191">
        <v>250</v>
      </c>
      <c r="L60" s="191">
        <v>225</v>
      </c>
      <c r="M60" s="191"/>
      <c r="N60" s="191"/>
      <c r="O60" s="191">
        <v>1000000</v>
      </c>
      <c r="P60" s="191">
        <v>1000000</v>
      </c>
      <c r="Q60" s="191">
        <v>20</v>
      </c>
      <c r="R60" s="191">
        <v>25</v>
      </c>
      <c r="S60" s="191">
        <v>0.9</v>
      </c>
      <c r="T60" s="191">
        <v>0.87</v>
      </c>
      <c r="U60" s="191" t="s">
        <v>817</v>
      </c>
      <c r="V60" s="191">
        <v>6500</v>
      </c>
      <c r="W60" s="191">
        <v>7042</v>
      </c>
      <c r="X60" s="191">
        <v>80</v>
      </c>
      <c r="Y60" s="191">
        <v>79</v>
      </c>
      <c r="Z60" s="191">
        <v>5</v>
      </c>
      <c r="AA60" s="191">
        <v>50000</v>
      </c>
      <c r="AB60" s="191" t="s">
        <v>893</v>
      </c>
      <c r="AC60" s="191" t="s">
        <v>894</v>
      </c>
      <c r="AD60" s="195">
        <v>100</v>
      </c>
      <c r="AE60" s="195">
        <v>82</v>
      </c>
      <c r="AF60" s="191" t="s">
        <v>812</v>
      </c>
      <c r="AG60" s="191" t="s">
        <v>812</v>
      </c>
      <c r="AH60" s="195">
        <v>0</v>
      </c>
      <c r="AI60" s="195">
        <v>0</v>
      </c>
      <c r="AJ60" s="191" t="s">
        <v>812</v>
      </c>
      <c r="AK60" s="191" t="s">
        <v>812</v>
      </c>
      <c r="AL60" s="195">
        <v>0</v>
      </c>
      <c r="AM60" s="195">
        <v>0</v>
      </c>
      <c r="AN60" s="203" t="s">
        <v>812</v>
      </c>
      <c r="AO60" s="191" t="s">
        <v>812</v>
      </c>
      <c r="AP60" s="190" t="s">
        <v>812</v>
      </c>
      <c r="AQ60" s="190" t="s">
        <v>812</v>
      </c>
      <c r="AR60" s="190"/>
      <c r="AS60" s="190" t="s">
        <v>635</v>
      </c>
      <c r="AT60" s="190" t="s">
        <v>812</v>
      </c>
    </row>
    <row r="61" spans="2:46" x14ac:dyDescent="0.25">
      <c r="B61" t="s">
        <v>178</v>
      </c>
      <c r="C61" s="190" t="s">
        <v>247</v>
      </c>
      <c r="D61" s="191" t="s">
        <v>374</v>
      </c>
      <c r="E61" s="191">
        <v>120</v>
      </c>
      <c r="F61" s="191">
        <v>116.4</v>
      </c>
      <c r="G61" s="191">
        <v>135</v>
      </c>
      <c r="H61" s="191">
        <v>130.94999999999999</v>
      </c>
      <c r="I61" s="191"/>
      <c r="J61" s="191"/>
      <c r="K61" s="191">
        <v>2000</v>
      </c>
      <c r="L61" s="191">
        <v>1800</v>
      </c>
      <c r="M61" s="191"/>
      <c r="N61" s="191"/>
      <c r="O61" s="191">
        <v>1000000</v>
      </c>
      <c r="P61" s="191">
        <v>1000000</v>
      </c>
      <c r="Q61" s="191">
        <v>20</v>
      </c>
      <c r="R61" s="191">
        <v>25</v>
      </c>
      <c r="S61" s="191">
        <v>0.9</v>
      </c>
      <c r="T61" s="191">
        <v>0.87</v>
      </c>
      <c r="U61" s="191" t="s">
        <v>817</v>
      </c>
      <c r="V61" s="191">
        <v>6500</v>
      </c>
      <c r="W61" s="191">
        <v>7042</v>
      </c>
      <c r="X61" s="191">
        <v>80</v>
      </c>
      <c r="Y61" s="191">
        <v>79</v>
      </c>
      <c r="Z61" s="191">
        <v>5</v>
      </c>
      <c r="AA61" s="191">
        <v>50000</v>
      </c>
      <c r="AB61" s="191" t="s">
        <v>898</v>
      </c>
      <c r="AC61" s="191" t="s">
        <v>899</v>
      </c>
      <c r="AD61" s="195">
        <v>100</v>
      </c>
      <c r="AE61" s="195">
        <v>72</v>
      </c>
      <c r="AF61" s="191" t="s">
        <v>900</v>
      </c>
      <c r="AG61" s="191" t="s">
        <v>901</v>
      </c>
      <c r="AH61" s="195">
        <v>2.1</v>
      </c>
      <c r="AI61" s="195">
        <v>0.9</v>
      </c>
      <c r="AJ61" s="191" t="s">
        <v>902</v>
      </c>
      <c r="AK61" s="191" t="s">
        <v>901</v>
      </c>
      <c r="AL61" s="195">
        <v>2.1</v>
      </c>
      <c r="AM61" s="195">
        <v>0.9</v>
      </c>
      <c r="AN61" s="203" t="s">
        <v>812</v>
      </c>
      <c r="AO61" s="191" t="s">
        <v>812</v>
      </c>
      <c r="AP61" s="190" t="s">
        <v>812</v>
      </c>
      <c r="AQ61" s="190" t="s">
        <v>812</v>
      </c>
      <c r="AR61" s="190"/>
      <c r="AS61" s="190" t="s">
        <v>635</v>
      </c>
      <c r="AT61" s="190">
        <v>22</v>
      </c>
    </row>
    <row r="62" spans="2:46" x14ac:dyDescent="0.25">
      <c r="B62" t="s">
        <v>178</v>
      </c>
      <c r="C62" s="190" t="s">
        <v>247</v>
      </c>
      <c r="D62" s="191" t="s">
        <v>377</v>
      </c>
      <c r="E62" s="191">
        <v>120</v>
      </c>
      <c r="F62" s="191">
        <v>116.4</v>
      </c>
      <c r="G62" s="191">
        <v>135</v>
      </c>
      <c r="H62" s="191">
        <v>130.94999999999999</v>
      </c>
      <c r="I62" s="191"/>
      <c r="J62" s="191"/>
      <c r="K62" s="191">
        <v>1500</v>
      </c>
      <c r="L62" s="191">
        <v>1350</v>
      </c>
      <c r="M62" s="191"/>
      <c r="N62" s="191"/>
      <c r="O62" s="191">
        <v>1000000</v>
      </c>
      <c r="P62" s="191">
        <v>1000000</v>
      </c>
      <c r="Q62" s="191">
        <v>20</v>
      </c>
      <c r="R62" s="191">
        <v>25</v>
      </c>
      <c r="S62" s="191">
        <v>0.9</v>
      </c>
      <c r="T62" s="191">
        <v>0.87</v>
      </c>
      <c r="U62" s="191" t="s">
        <v>817</v>
      </c>
      <c r="V62" s="191">
        <v>6500</v>
      </c>
      <c r="W62" s="191">
        <v>7042</v>
      </c>
      <c r="X62" s="191">
        <v>80</v>
      </c>
      <c r="Y62" s="191">
        <v>79</v>
      </c>
      <c r="Z62" s="191">
        <v>5</v>
      </c>
      <c r="AA62" s="191">
        <v>50000</v>
      </c>
      <c r="AB62" s="191" t="s">
        <v>898</v>
      </c>
      <c r="AC62" s="191" t="s">
        <v>899</v>
      </c>
      <c r="AD62" s="195">
        <v>100</v>
      </c>
      <c r="AE62" s="195">
        <v>72</v>
      </c>
      <c r="AF62" s="191" t="s">
        <v>900</v>
      </c>
      <c r="AG62" s="191" t="s">
        <v>901</v>
      </c>
      <c r="AH62" s="195">
        <v>2.1</v>
      </c>
      <c r="AI62" s="195">
        <v>0.9</v>
      </c>
      <c r="AJ62" s="191" t="s">
        <v>902</v>
      </c>
      <c r="AK62" s="191" t="s">
        <v>901</v>
      </c>
      <c r="AL62" s="195">
        <v>2.1</v>
      </c>
      <c r="AM62" s="195">
        <v>0.9</v>
      </c>
      <c r="AN62" s="203" t="s">
        <v>812</v>
      </c>
      <c r="AO62" s="191" t="s">
        <v>812</v>
      </c>
      <c r="AP62" s="190" t="s">
        <v>812</v>
      </c>
      <c r="AQ62" s="190" t="s">
        <v>812</v>
      </c>
      <c r="AR62" s="190"/>
      <c r="AS62" s="190" t="s">
        <v>635</v>
      </c>
      <c r="AT62" s="190">
        <v>22</v>
      </c>
    </row>
    <row r="63" spans="2:46" x14ac:dyDescent="0.25">
      <c r="B63" t="s">
        <v>178</v>
      </c>
      <c r="C63" s="190" t="s">
        <v>247</v>
      </c>
      <c r="D63" s="191" t="s">
        <v>420</v>
      </c>
      <c r="E63" s="191">
        <v>120</v>
      </c>
      <c r="F63" s="191">
        <v>116.4</v>
      </c>
      <c r="G63" s="191">
        <v>135</v>
      </c>
      <c r="H63" s="191">
        <v>130.94999999999999</v>
      </c>
      <c r="I63" s="191"/>
      <c r="J63" s="191"/>
      <c r="K63" s="191">
        <v>3000</v>
      </c>
      <c r="L63" s="191">
        <v>2700</v>
      </c>
      <c r="M63" s="191"/>
      <c r="N63" s="191"/>
      <c r="O63" s="191">
        <v>1000000</v>
      </c>
      <c r="P63" s="191">
        <v>1000000</v>
      </c>
      <c r="Q63" s="191">
        <v>20</v>
      </c>
      <c r="R63" s="191">
        <v>25</v>
      </c>
      <c r="S63" s="191">
        <v>0.9</v>
      </c>
      <c r="T63" s="191">
        <v>0.87</v>
      </c>
      <c r="U63" s="191" t="s">
        <v>817</v>
      </c>
      <c r="V63" s="191">
        <v>6500</v>
      </c>
      <c r="W63" s="191">
        <v>7042</v>
      </c>
      <c r="X63" s="191">
        <v>80</v>
      </c>
      <c r="Y63" s="191">
        <v>79</v>
      </c>
      <c r="Z63" s="191">
        <v>5</v>
      </c>
      <c r="AA63" s="191">
        <v>50000</v>
      </c>
      <c r="AB63" s="191" t="s">
        <v>898</v>
      </c>
      <c r="AC63" s="191" t="s">
        <v>899</v>
      </c>
      <c r="AD63" s="195">
        <v>100</v>
      </c>
      <c r="AE63" s="195">
        <v>72</v>
      </c>
      <c r="AF63" s="191" t="s">
        <v>900</v>
      </c>
      <c r="AG63" s="191" t="s">
        <v>901</v>
      </c>
      <c r="AH63" s="195">
        <v>2.1</v>
      </c>
      <c r="AI63" s="195">
        <v>0.9</v>
      </c>
      <c r="AJ63" s="191" t="s">
        <v>902</v>
      </c>
      <c r="AK63" s="191" t="s">
        <v>901</v>
      </c>
      <c r="AL63" s="195">
        <v>2.1</v>
      </c>
      <c r="AM63" s="195">
        <v>0.9</v>
      </c>
      <c r="AN63" s="203" t="s">
        <v>812</v>
      </c>
      <c r="AO63" s="191" t="s">
        <v>812</v>
      </c>
      <c r="AP63" s="190" t="s">
        <v>812</v>
      </c>
      <c r="AQ63" s="190" t="s">
        <v>812</v>
      </c>
      <c r="AR63" s="190"/>
      <c r="AS63" s="190" t="s">
        <v>635</v>
      </c>
      <c r="AT63" s="190">
        <v>22</v>
      </c>
    </row>
    <row r="64" spans="2:46" x14ac:dyDescent="0.25">
      <c r="B64" t="s">
        <v>178</v>
      </c>
      <c r="C64" s="190" t="s">
        <v>243</v>
      </c>
      <c r="D64" s="191" t="s">
        <v>372</v>
      </c>
      <c r="E64" s="191">
        <v>105</v>
      </c>
      <c r="F64" s="191">
        <v>101.85</v>
      </c>
      <c r="G64" s="191">
        <v>120</v>
      </c>
      <c r="H64" s="191">
        <v>116.4</v>
      </c>
      <c r="I64" s="191"/>
      <c r="J64" s="191"/>
      <c r="K64" s="191" t="s">
        <v>819</v>
      </c>
      <c r="L64" s="191" t="s">
        <v>820</v>
      </c>
      <c r="M64" s="191"/>
      <c r="N64" s="191"/>
      <c r="O64" s="191">
        <v>1000000</v>
      </c>
      <c r="P64" s="191">
        <v>1000000</v>
      </c>
      <c r="Q64" s="191">
        <v>20</v>
      </c>
      <c r="R64" s="191">
        <v>25</v>
      </c>
      <c r="S64" s="191">
        <v>0.9</v>
      </c>
      <c r="T64" s="191">
        <v>0.87</v>
      </c>
      <c r="U64" s="191" t="s">
        <v>817</v>
      </c>
      <c r="V64" s="191">
        <v>6500</v>
      </c>
      <c r="W64" s="191">
        <v>7042</v>
      </c>
      <c r="X64" s="191">
        <v>80</v>
      </c>
      <c r="Y64" s="191">
        <v>79</v>
      </c>
      <c r="Z64" s="191">
        <v>5</v>
      </c>
      <c r="AA64" s="191">
        <v>50000</v>
      </c>
      <c r="AB64" s="191" t="s">
        <v>903</v>
      </c>
      <c r="AC64" s="191" t="s">
        <v>904</v>
      </c>
      <c r="AD64" s="195">
        <v>100</v>
      </c>
      <c r="AE64" s="195">
        <v>90</v>
      </c>
      <c r="AF64" s="191" t="s">
        <v>812</v>
      </c>
      <c r="AG64" s="191" t="s">
        <v>812</v>
      </c>
      <c r="AH64" s="195">
        <v>0</v>
      </c>
      <c r="AI64" s="195">
        <v>0</v>
      </c>
      <c r="AJ64" s="191" t="s">
        <v>812</v>
      </c>
      <c r="AK64" s="191" t="s">
        <v>812</v>
      </c>
      <c r="AL64" s="195">
        <v>0</v>
      </c>
      <c r="AM64" s="195">
        <v>0</v>
      </c>
      <c r="AN64" s="203">
        <v>50</v>
      </c>
      <c r="AO64" s="191" t="s">
        <v>905</v>
      </c>
      <c r="AP64" s="190">
        <v>45</v>
      </c>
      <c r="AQ64" s="190">
        <v>1000000</v>
      </c>
      <c r="AR64" s="190"/>
      <c r="AS64" s="190" t="s">
        <v>635</v>
      </c>
      <c r="AT64" s="190" t="s">
        <v>812</v>
      </c>
    </row>
    <row r="65" spans="2:46" x14ac:dyDescent="0.25">
      <c r="B65" t="s">
        <v>178</v>
      </c>
      <c r="C65" s="190" t="s">
        <v>243</v>
      </c>
      <c r="D65" s="191" t="s">
        <v>370</v>
      </c>
      <c r="E65" s="191">
        <v>105</v>
      </c>
      <c r="F65" s="191">
        <v>101.85</v>
      </c>
      <c r="G65" s="191">
        <v>120</v>
      </c>
      <c r="H65" s="191">
        <v>116.4</v>
      </c>
      <c r="I65" s="191"/>
      <c r="J65" s="191"/>
      <c r="K65" s="191" t="s">
        <v>819</v>
      </c>
      <c r="L65" s="191" t="s">
        <v>820</v>
      </c>
      <c r="M65" s="191"/>
      <c r="N65" s="191"/>
      <c r="O65" s="191">
        <v>1000000</v>
      </c>
      <c r="P65" s="191">
        <v>1000000</v>
      </c>
      <c r="Q65" s="191">
        <v>20</v>
      </c>
      <c r="R65" s="191">
        <v>25</v>
      </c>
      <c r="S65" s="191">
        <v>0.9</v>
      </c>
      <c r="T65" s="191">
        <v>0.87</v>
      </c>
      <c r="U65" s="191" t="s">
        <v>817</v>
      </c>
      <c r="V65" s="191">
        <v>6500</v>
      </c>
      <c r="W65" s="191">
        <v>7042</v>
      </c>
      <c r="X65" s="191">
        <v>80</v>
      </c>
      <c r="Y65" s="191">
        <v>79</v>
      </c>
      <c r="Z65" s="191">
        <v>5</v>
      </c>
      <c r="AA65" s="191">
        <v>50000</v>
      </c>
      <c r="AB65" s="191" t="s">
        <v>906</v>
      </c>
      <c r="AC65" s="191" t="s">
        <v>907</v>
      </c>
      <c r="AD65" s="195">
        <v>100</v>
      </c>
      <c r="AE65" s="195">
        <v>92</v>
      </c>
      <c r="AF65" s="191" t="s">
        <v>812</v>
      </c>
      <c r="AG65" s="191" t="s">
        <v>812</v>
      </c>
      <c r="AH65" s="195">
        <v>0</v>
      </c>
      <c r="AI65" s="195">
        <v>0</v>
      </c>
      <c r="AJ65" s="191" t="s">
        <v>812</v>
      </c>
      <c r="AK65" s="191" t="s">
        <v>812</v>
      </c>
      <c r="AL65" s="195">
        <v>0</v>
      </c>
      <c r="AM65" s="195">
        <v>0</v>
      </c>
      <c r="AN65" s="203">
        <v>100</v>
      </c>
      <c r="AO65" s="191" t="s">
        <v>908</v>
      </c>
      <c r="AP65" s="190">
        <v>90</v>
      </c>
      <c r="AQ65" s="190">
        <v>1000000</v>
      </c>
      <c r="AR65" s="190"/>
      <c r="AS65" s="190" t="s">
        <v>635</v>
      </c>
      <c r="AT65" s="190" t="s">
        <v>812</v>
      </c>
    </row>
    <row r="66" spans="2:46" x14ac:dyDescent="0.25">
      <c r="B66" t="s">
        <v>178</v>
      </c>
      <c r="C66" s="190" t="s">
        <v>243</v>
      </c>
      <c r="D66" s="191" t="s">
        <v>368</v>
      </c>
      <c r="E66" s="191">
        <v>105</v>
      </c>
      <c r="F66" s="191">
        <v>101.85</v>
      </c>
      <c r="G66" s="191">
        <v>120</v>
      </c>
      <c r="H66" s="191">
        <v>116.4</v>
      </c>
      <c r="I66" s="191"/>
      <c r="J66" s="191"/>
      <c r="K66" s="191" t="s">
        <v>819</v>
      </c>
      <c r="L66" s="191" t="s">
        <v>820</v>
      </c>
      <c r="M66" s="191"/>
      <c r="N66" s="191"/>
      <c r="O66" s="191">
        <v>1000000</v>
      </c>
      <c r="P66" s="191">
        <v>1000000</v>
      </c>
      <c r="Q66" s="191">
        <v>20</v>
      </c>
      <c r="R66" s="191">
        <v>25</v>
      </c>
      <c r="S66" s="191">
        <v>0.9</v>
      </c>
      <c r="T66" s="191">
        <v>0.87</v>
      </c>
      <c r="U66" s="191" t="s">
        <v>817</v>
      </c>
      <c r="V66" s="191">
        <v>6500</v>
      </c>
      <c r="W66" s="191">
        <v>7042</v>
      </c>
      <c r="X66" s="191">
        <v>80</v>
      </c>
      <c r="Y66" s="191">
        <v>79</v>
      </c>
      <c r="Z66" s="191">
        <v>5</v>
      </c>
      <c r="AA66" s="191">
        <v>50000</v>
      </c>
      <c r="AB66" s="191" t="s">
        <v>909</v>
      </c>
      <c r="AC66" s="191" t="s">
        <v>910</v>
      </c>
      <c r="AD66" s="195">
        <v>100</v>
      </c>
      <c r="AE66" s="195">
        <v>92</v>
      </c>
      <c r="AF66" s="191" t="s">
        <v>812</v>
      </c>
      <c r="AG66" s="191" t="s">
        <v>812</v>
      </c>
      <c r="AH66" s="195">
        <v>0</v>
      </c>
      <c r="AI66" s="195">
        <v>0</v>
      </c>
      <c r="AJ66" s="191" t="s">
        <v>812</v>
      </c>
      <c r="AK66" s="191" t="s">
        <v>812</v>
      </c>
      <c r="AL66" s="195">
        <v>0</v>
      </c>
      <c r="AM66" s="195">
        <v>0</v>
      </c>
      <c r="AN66" s="203">
        <v>50</v>
      </c>
      <c r="AO66" s="191" t="s">
        <v>911</v>
      </c>
      <c r="AP66" s="190">
        <v>45</v>
      </c>
      <c r="AQ66" s="190">
        <v>1000000</v>
      </c>
      <c r="AR66" s="191" t="s">
        <v>912</v>
      </c>
      <c r="AS66" s="190" t="s">
        <v>635</v>
      </c>
      <c r="AT66" s="190" t="s">
        <v>812</v>
      </c>
    </row>
    <row r="67" spans="2:46" x14ac:dyDescent="0.25">
      <c r="B67" t="s">
        <v>178</v>
      </c>
      <c r="C67" s="190" t="s">
        <v>250</v>
      </c>
      <c r="D67" s="191" t="s">
        <v>425</v>
      </c>
      <c r="E67" s="191">
        <v>125</v>
      </c>
      <c r="F67" s="191">
        <v>121.25</v>
      </c>
      <c r="G67" s="191">
        <v>140</v>
      </c>
      <c r="H67" s="191">
        <v>135.80000000000001</v>
      </c>
      <c r="I67" s="191"/>
      <c r="J67" s="191"/>
      <c r="K67" s="191" t="s">
        <v>819</v>
      </c>
      <c r="L67" s="191" t="s">
        <v>820</v>
      </c>
      <c r="M67" s="191"/>
      <c r="N67" s="191"/>
      <c r="O67" s="191">
        <v>1000000</v>
      </c>
      <c r="P67" s="191">
        <v>1000000</v>
      </c>
      <c r="Q67" s="191">
        <v>20</v>
      </c>
      <c r="R67" s="191">
        <v>25</v>
      </c>
      <c r="S67" s="191">
        <v>0.9</v>
      </c>
      <c r="T67" s="191">
        <v>0.87</v>
      </c>
      <c r="U67" s="191" t="s">
        <v>817</v>
      </c>
      <c r="V67" s="191">
        <v>6500</v>
      </c>
      <c r="W67" s="191">
        <v>7042</v>
      </c>
      <c r="X67" s="191">
        <v>80</v>
      </c>
      <c r="Y67" s="191">
        <v>79</v>
      </c>
      <c r="Z67" s="191">
        <v>5</v>
      </c>
      <c r="AA67" s="191">
        <v>50000</v>
      </c>
      <c r="AB67" s="191" t="s">
        <v>913</v>
      </c>
      <c r="AC67" s="191" t="s">
        <v>891</v>
      </c>
      <c r="AD67" s="195">
        <v>100</v>
      </c>
      <c r="AE67" s="195">
        <v>37</v>
      </c>
      <c r="AF67" s="191" t="s">
        <v>812</v>
      </c>
      <c r="AG67" s="191" t="s">
        <v>812</v>
      </c>
      <c r="AH67" s="195">
        <v>0</v>
      </c>
      <c r="AI67" s="195">
        <v>0</v>
      </c>
      <c r="AJ67" s="191" t="s">
        <v>812</v>
      </c>
      <c r="AK67" s="191" t="s">
        <v>812</v>
      </c>
      <c r="AL67" s="195">
        <v>0</v>
      </c>
      <c r="AM67" s="195">
        <v>0</v>
      </c>
      <c r="AN67" s="203">
        <v>375</v>
      </c>
      <c r="AO67" s="191" t="s">
        <v>914</v>
      </c>
      <c r="AP67" s="190">
        <v>337.5</v>
      </c>
      <c r="AQ67" s="190">
        <v>1000000</v>
      </c>
      <c r="AR67" s="190"/>
      <c r="AS67" s="190" t="s">
        <v>635</v>
      </c>
      <c r="AT67" s="190" t="s">
        <v>812</v>
      </c>
    </row>
    <row r="68" spans="2:46" x14ac:dyDescent="0.25">
      <c r="B68" t="s">
        <v>178</v>
      </c>
      <c r="C68" s="190" t="s">
        <v>250</v>
      </c>
      <c r="D68" s="191" t="s">
        <v>439</v>
      </c>
      <c r="E68" s="191">
        <v>125</v>
      </c>
      <c r="F68" s="191">
        <v>121.25</v>
      </c>
      <c r="G68" s="191">
        <v>140</v>
      </c>
      <c r="H68" s="191">
        <v>135.80000000000001</v>
      </c>
      <c r="I68" s="191"/>
      <c r="J68" s="191"/>
      <c r="K68" s="191" t="s">
        <v>819</v>
      </c>
      <c r="L68" s="191" t="s">
        <v>820</v>
      </c>
      <c r="M68" s="191"/>
      <c r="N68" s="191"/>
      <c r="O68" s="191">
        <v>1000000</v>
      </c>
      <c r="P68" s="191">
        <v>1000000</v>
      </c>
      <c r="Q68" s="191">
        <v>20</v>
      </c>
      <c r="R68" s="191">
        <v>25</v>
      </c>
      <c r="S68" s="191">
        <v>0.9</v>
      </c>
      <c r="T68" s="191">
        <v>0.87</v>
      </c>
      <c r="U68" s="191" t="s">
        <v>817</v>
      </c>
      <c r="V68" s="191">
        <v>6500</v>
      </c>
      <c r="W68" s="191">
        <v>7042</v>
      </c>
      <c r="X68" s="191">
        <v>80</v>
      </c>
      <c r="Y68" s="191">
        <v>79</v>
      </c>
      <c r="Z68" s="191">
        <v>5</v>
      </c>
      <c r="AA68" s="191">
        <v>50000</v>
      </c>
      <c r="AB68" s="191" t="s">
        <v>915</v>
      </c>
      <c r="AC68" s="191" t="s">
        <v>916</v>
      </c>
      <c r="AD68" s="195">
        <v>100</v>
      </c>
      <c r="AE68" s="195">
        <v>32</v>
      </c>
      <c r="AF68" s="191" t="s">
        <v>812</v>
      </c>
      <c r="AG68" s="191" t="s">
        <v>812</v>
      </c>
      <c r="AH68" s="195">
        <v>0</v>
      </c>
      <c r="AI68" s="195">
        <v>0</v>
      </c>
      <c r="AJ68" s="191" t="s">
        <v>812</v>
      </c>
      <c r="AK68" s="191" t="s">
        <v>812</v>
      </c>
      <c r="AL68" s="195">
        <v>0</v>
      </c>
      <c r="AM68" s="195">
        <v>0</v>
      </c>
      <c r="AN68" s="203">
        <v>500</v>
      </c>
      <c r="AO68" s="191" t="s">
        <v>917</v>
      </c>
      <c r="AP68" s="190">
        <v>450</v>
      </c>
      <c r="AQ68" s="190">
        <v>1000000</v>
      </c>
      <c r="AR68" s="190"/>
      <c r="AS68" s="190" t="s">
        <v>635</v>
      </c>
      <c r="AT68" s="190" t="s">
        <v>812</v>
      </c>
    </row>
    <row r="69" spans="2:46" x14ac:dyDescent="0.25">
      <c r="B69" t="s">
        <v>178</v>
      </c>
      <c r="C69" s="190" t="s">
        <v>254</v>
      </c>
      <c r="D69" s="191" t="s">
        <v>427</v>
      </c>
      <c r="E69" s="191">
        <v>135</v>
      </c>
      <c r="F69" s="191">
        <v>130.94999999999999</v>
      </c>
      <c r="G69" s="191">
        <v>150</v>
      </c>
      <c r="H69" s="191">
        <v>145.5</v>
      </c>
      <c r="I69" s="191"/>
      <c r="J69" s="191"/>
      <c r="K69" s="191">
        <v>10000</v>
      </c>
      <c r="L69" s="191">
        <v>9000</v>
      </c>
      <c r="M69" s="191"/>
      <c r="N69" s="191"/>
      <c r="O69" s="191">
        <v>1000000</v>
      </c>
      <c r="P69" s="191">
        <v>1000000</v>
      </c>
      <c r="Q69" s="191">
        <v>20</v>
      </c>
      <c r="R69" s="191">
        <v>25</v>
      </c>
      <c r="S69" s="191">
        <v>0.9</v>
      </c>
      <c r="T69" s="191">
        <v>0.87</v>
      </c>
      <c r="U69" s="191" t="s">
        <v>817</v>
      </c>
      <c r="V69" s="191">
        <v>6500</v>
      </c>
      <c r="W69" s="191">
        <v>7042</v>
      </c>
      <c r="X69" s="191">
        <v>70</v>
      </c>
      <c r="Y69" s="191">
        <v>69</v>
      </c>
      <c r="Z69" s="191">
        <v>5</v>
      </c>
      <c r="AA69" s="191">
        <v>50000</v>
      </c>
      <c r="AB69" s="191" t="s">
        <v>918</v>
      </c>
      <c r="AC69" s="191" t="s">
        <v>919</v>
      </c>
      <c r="AD69" s="195">
        <v>100</v>
      </c>
      <c r="AE69" s="195">
        <v>20</v>
      </c>
      <c r="AF69" s="191" t="s">
        <v>812</v>
      </c>
      <c r="AG69" s="191" t="s">
        <v>812</v>
      </c>
      <c r="AH69" s="195">
        <v>0</v>
      </c>
      <c r="AI69" s="195">
        <v>0</v>
      </c>
      <c r="AJ69" s="191" t="s">
        <v>812</v>
      </c>
      <c r="AK69" s="191" t="s">
        <v>812</v>
      </c>
      <c r="AL69" s="195">
        <v>0</v>
      </c>
      <c r="AM69" s="195">
        <v>0</v>
      </c>
      <c r="AN69" s="203" t="s">
        <v>812</v>
      </c>
      <c r="AO69" s="191" t="s">
        <v>812</v>
      </c>
      <c r="AP69" s="190" t="s">
        <v>812</v>
      </c>
      <c r="AQ69" s="190" t="s">
        <v>812</v>
      </c>
      <c r="AR69" s="190"/>
      <c r="AS69" s="190" t="s">
        <v>635</v>
      </c>
      <c r="AT69" s="190" t="s">
        <v>812</v>
      </c>
    </row>
    <row r="70" spans="2:46" ht="30" x14ac:dyDescent="0.25">
      <c r="B70" t="s">
        <v>178</v>
      </c>
      <c r="C70" s="190" t="s">
        <v>254</v>
      </c>
      <c r="D70" s="191" t="s">
        <v>440</v>
      </c>
      <c r="E70" s="191">
        <v>135</v>
      </c>
      <c r="F70" s="191">
        <v>130.94999999999999</v>
      </c>
      <c r="G70" s="191">
        <v>150</v>
      </c>
      <c r="H70" s="191">
        <v>145.5</v>
      </c>
      <c r="I70" s="191"/>
      <c r="J70" s="191"/>
      <c r="K70" s="191">
        <v>10000</v>
      </c>
      <c r="L70" s="191">
        <v>9000</v>
      </c>
      <c r="M70" s="191"/>
      <c r="N70" s="191"/>
      <c r="O70" s="191">
        <v>1000000</v>
      </c>
      <c r="P70" s="191">
        <v>1000000</v>
      </c>
      <c r="Q70" s="191">
        <v>20</v>
      </c>
      <c r="R70" s="191">
        <v>25</v>
      </c>
      <c r="S70" s="191">
        <v>0.9</v>
      </c>
      <c r="T70" s="191">
        <v>0.87</v>
      </c>
      <c r="U70" s="191" t="s">
        <v>817</v>
      </c>
      <c r="V70" s="191">
        <v>6500</v>
      </c>
      <c r="W70" s="191">
        <v>7042</v>
      </c>
      <c r="X70" s="191">
        <v>70</v>
      </c>
      <c r="Y70" s="191">
        <v>69</v>
      </c>
      <c r="Z70" s="191">
        <v>5</v>
      </c>
      <c r="AA70" s="191">
        <v>50000</v>
      </c>
      <c r="AB70" s="191" t="s">
        <v>920</v>
      </c>
      <c r="AC70" s="191" t="s">
        <v>921</v>
      </c>
      <c r="AD70" s="195">
        <v>100</v>
      </c>
      <c r="AE70" s="195">
        <v>40</v>
      </c>
      <c r="AF70" s="204" t="s">
        <v>922</v>
      </c>
      <c r="AG70" s="191" t="s">
        <v>919</v>
      </c>
      <c r="AH70" s="195">
        <v>100</v>
      </c>
      <c r="AI70" s="195">
        <v>20</v>
      </c>
      <c r="AJ70" s="204" t="s">
        <v>812</v>
      </c>
      <c r="AK70" s="191" t="s">
        <v>812</v>
      </c>
      <c r="AL70" s="195">
        <v>0</v>
      </c>
      <c r="AM70" s="195">
        <v>0</v>
      </c>
      <c r="AN70" s="203" t="s">
        <v>812</v>
      </c>
      <c r="AO70" s="191" t="s">
        <v>812</v>
      </c>
      <c r="AP70" s="190" t="s">
        <v>812</v>
      </c>
      <c r="AQ70" s="190" t="s">
        <v>812</v>
      </c>
      <c r="AR70" s="190"/>
      <c r="AS70" s="190" t="s">
        <v>635</v>
      </c>
      <c r="AT70" s="190" t="s">
        <v>812</v>
      </c>
    </row>
    <row r="71" spans="2:46" x14ac:dyDescent="0.25">
      <c r="B71" t="s">
        <v>178</v>
      </c>
      <c r="C71" s="190" t="s">
        <v>254</v>
      </c>
      <c r="D71" s="191" t="s">
        <v>481</v>
      </c>
      <c r="E71" s="191">
        <v>130</v>
      </c>
      <c r="F71" s="191">
        <v>126.1</v>
      </c>
      <c r="G71" s="191">
        <v>145</v>
      </c>
      <c r="H71" s="191">
        <v>140.65</v>
      </c>
      <c r="I71" s="191"/>
      <c r="J71" s="191"/>
      <c r="K71" s="191">
        <v>10000</v>
      </c>
      <c r="L71" s="191">
        <v>9000</v>
      </c>
      <c r="M71" s="191"/>
      <c r="N71" s="191"/>
      <c r="O71" s="191">
        <v>1000000</v>
      </c>
      <c r="P71" s="191">
        <v>1000000</v>
      </c>
      <c r="Q71" s="191">
        <v>20</v>
      </c>
      <c r="R71" s="191">
        <v>25</v>
      </c>
      <c r="S71" s="191">
        <v>0.9</v>
      </c>
      <c r="T71" s="191">
        <v>0.87</v>
      </c>
      <c r="U71" s="191" t="s">
        <v>817</v>
      </c>
      <c r="V71" s="191">
        <v>6500</v>
      </c>
      <c r="W71" s="191">
        <v>7042</v>
      </c>
      <c r="X71" s="191">
        <v>70</v>
      </c>
      <c r="Y71" s="191">
        <v>69</v>
      </c>
      <c r="Z71" s="191">
        <v>5</v>
      </c>
      <c r="AA71" s="191">
        <v>50000</v>
      </c>
      <c r="AB71" s="191" t="s">
        <v>918</v>
      </c>
      <c r="AC71" s="191" t="s">
        <v>919</v>
      </c>
      <c r="AD71" s="195">
        <v>100</v>
      </c>
      <c r="AE71" s="195">
        <v>20</v>
      </c>
      <c r="AF71" s="204" t="s">
        <v>812</v>
      </c>
      <c r="AG71" s="191" t="s">
        <v>812</v>
      </c>
      <c r="AH71" s="195">
        <v>0</v>
      </c>
      <c r="AI71" s="195">
        <v>0</v>
      </c>
      <c r="AJ71" s="204" t="s">
        <v>812</v>
      </c>
      <c r="AK71" s="191" t="s">
        <v>812</v>
      </c>
      <c r="AL71" s="195">
        <v>0</v>
      </c>
      <c r="AM71" s="195">
        <v>0</v>
      </c>
      <c r="AN71" s="203" t="s">
        <v>812</v>
      </c>
      <c r="AO71" s="191" t="s">
        <v>812</v>
      </c>
      <c r="AP71" s="190" t="s">
        <v>812</v>
      </c>
      <c r="AQ71" s="190" t="s">
        <v>812</v>
      </c>
      <c r="AR71" s="190"/>
      <c r="AS71" s="190" t="s">
        <v>635</v>
      </c>
      <c r="AT71" s="190" t="s">
        <v>812</v>
      </c>
    </row>
    <row r="72" spans="2:46" x14ac:dyDescent="0.25">
      <c r="B72" t="s">
        <v>178</v>
      </c>
      <c r="C72" s="190" t="s">
        <v>254</v>
      </c>
      <c r="D72" s="191" t="s">
        <v>486</v>
      </c>
      <c r="E72" s="191">
        <v>135</v>
      </c>
      <c r="F72" s="191">
        <v>130.94999999999999</v>
      </c>
      <c r="G72" s="191">
        <v>150</v>
      </c>
      <c r="H72" s="191">
        <v>145.5</v>
      </c>
      <c r="I72" s="191"/>
      <c r="J72" s="191"/>
      <c r="K72" s="191">
        <v>10000</v>
      </c>
      <c r="L72" s="191">
        <v>9000</v>
      </c>
      <c r="M72" s="191"/>
      <c r="N72" s="191"/>
      <c r="O72" s="191">
        <v>1000000</v>
      </c>
      <c r="P72" s="191">
        <v>1000000</v>
      </c>
      <c r="Q72" s="191">
        <v>20</v>
      </c>
      <c r="R72" s="191">
        <v>25</v>
      </c>
      <c r="S72" s="191">
        <v>0.9</v>
      </c>
      <c r="T72" s="191">
        <v>0.87</v>
      </c>
      <c r="U72" s="191" t="s">
        <v>817</v>
      </c>
      <c r="V72" s="191">
        <v>6500</v>
      </c>
      <c r="W72" s="191">
        <v>7042</v>
      </c>
      <c r="X72" s="191">
        <v>70</v>
      </c>
      <c r="Y72" s="191">
        <v>69</v>
      </c>
      <c r="Z72" s="191">
        <v>5</v>
      </c>
      <c r="AA72" s="191">
        <v>50000</v>
      </c>
      <c r="AB72" s="191" t="s">
        <v>923</v>
      </c>
      <c r="AC72" s="191" t="s">
        <v>924</v>
      </c>
      <c r="AD72" s="195">
        <v>100</v>
      </c>
      <c r="AE72" s="195">
        <v>87</v>
      </c>
      <c r="AF72" s="204" t="s">
        <v>812</v>
      </c>
      <c r="AG72" s="191" t="s">
        <v>812</v>
      </c>
      <c r="AH72" s="195">
        <v>0</v>
      </c>
      <c r="AI72" s="195">
        <v>0</v>
      </c>
      <c r="AJ72" s="204" t="s">
        <v>812</v>
      </c>
      <c r="AK72" s="191" t="s">
        <v>812</v>
      </c>
      <c r="AL72" s="195">
        <v>0</v>
      </c>
      <c r="AM72" s="195">
        <v>0</v>
      </c>
      <c r="AN72" s="203" t="s">
        <v>812</v>
      </c>
      <c r="AO72" s="191" t="s">
        <v>812</v>
      </c>
      <c r="AP72" s="190" t="s">
        <v>812</v>
      </c>
      <c r="AQ72" s="190" t="s">
        <v>812</v>
      </c>
      <c r="AR72" s="190"/>
      <c r="AS72" s="190" t="s">
        <v>635</v>
      </c>
      <c r="AT72" s="190" t="s">
        <v>812</v>
      </c>
    </row>
    <row r="73" spans="2:46" x14ac:dyDescent="0.25">
      <c r="B73" t="s">
        <v>178</v>
      </c>
      <c r="C73" s="190" t="s">
        <v>258</v>
      </c>
      <c r="D73" s="191" t="s">
        <v>430</v>
      </c>
      <c r="E73" s="191">
        <v>130</v>
      </c>
      <c r="F73" s="191">
        <v>126.1</v>
      </c>
      <c r="G73" s="191">
        <v>145</v>
      </c>
      <c r="H73" s="191">
        <v>140.65</v>
      </c>
      <c r="I73" s="191"/>
      <c r="J73" s="191"/>
      <c r="K73" s="191">
        <v>5000</v>
      </c>
      <c r="L73" s="191">
        <v>4500</v>
      </c>
      <c r="M73" s="191"/>
      <c r="N73" s="191"/>
      <c r="O73" s="191">
        <v>10000</v>
      </c>
      <c r="P73" s="191">
        <v>11000</v>
      </c>
      <c r="Q73" s="191">
        <v>20</v>
      </c>
      <c r="R73" s="191">
        <v>25</v>
      </c>
      <c r="S73" s="191">
        <v>0.9</v>
      </c>
      <c r="T73" s="191">
        <v>0.87</v>
      </c>
      <c r="U73" s="191" t="s">
        <v>817</v>
      </c>
      <c r="V73" s="191">
        <v>6500</v>
      </c>
      <c r="W73" s="191">
        <v>7042</v>
      </c>
      <c r="X73" s="191">
        <v>80</v>
      </c>
      <c r="Y73" s="191">
        <v>79</v>
      </c>
      <c r="Z73" s="191">
        <v>5</v>
      </c>
      <c r="AA73" s="191">
        <v>50000</v>
      </c>
      <c r="AB73" s="191" t="s">
        <v>918</v>
      </c>
      <c r="AC73" s="191" t="s">
        <v>919</v>
      </c>
      <c r="AD73" s="195">
        <v>100</v>
      </c>
      <c r="AE73" s="195">
        <v>20</v>
      </c>
      <c r="AF73" s="204" t="s">
        <v>812</v>
      </c>
      <c r="AG73" s="191" t="s">
        <v>812</v>
      </c>
      <c r="AH73" s="195">
        <v>0</v>
      </c>
      <c r="AI73" s="195">
        <v>0</v>
      </c>
      <c r="AJ73" s="204" t="s">
        <v>812</v>
      </c>
      <c r="AK73" s="191" t="s">
        <v>812</v>
      </c>
      <c r="AL73" s="195">
        <v>0</v>
      </c>
      <c r="AM73" s="195">
        <v>0</v>
      </c>
      <c r="AN73" s="203" t="s">
        <v>812</v>
      </c>
      <c r="AO73" s="191" t="s">
        <v>812</v>
      </c>
      <c r="AP73" s="190" t="s">
        <v>812</v>
      </c>
      <c r="AQ73" s="190" t="s">
        <v>812</v>
      </c>
      <c r="AR73" s="190"/>
      <c r="AS73" s="190" t="s">
        <v>635</v>
      </c>
      <c r="AT73" s="190" t="s">
        <v>812</v>
      </c>
    </row>
    <row r="74" spans="2:46" x14ac:dyDescent="0.25">
      <c r="B74" t="s">
        <v>178</v>
      </c>
      <c r="C74" s="190" t="s">
        <v>258</v>
      </c>
      <c r="D74" s="191" t="s">
        <v>490</v>
      </c>
      <c r="E74" s="191">
        <v>125</v>
      </c>
      <c r="F74" s="191">
        <v>121.25</v>
      </c>
      <c r="G74" s="191">
        <v>140</v>
      </c>
      <c r="H74" s="191">
        <v>135.80000000000001</v>
      </c>
      <c r="I74" s="191"/>
      <c r="J74" s="191"/>
      <c r="K74" s="191">
        <v>5000</v>
      </c>
      <c r="L74" s="191">
        <v>4500</v>
      </c>
      <c r="M74" s="191"/>
      <c r="N74" s="191"/>
      <c r="O74" s="191">
        <v>10000</v>
      </c>
      <c r="P74" s="191">
        <v>11000</v>
      </c>
      <c r="Q74" s="191">
        <v>20</v>
      </c>
      <c r="R74" s="191">
        <v>25</v>
      </c>
      <c r="S74" s="191">
        <v>0.9</v>
      </c>
      <c r="T74" s="191">
        <v>0.87</v>
      </c>
      <c r="U74" s="191" t="s">
        <v>817</v>
      </c>
      <c r="V74" s="191">
        <v>6500</v>
      </c>
      <c r="W74" s="191">
        <v>7042</v>
      </c>
      <c r="X74" s="191">
        <v>80</v>
      </c>
      <c r="Y74" s="191">
        <v>79</v>
      </c>
      <c r="Z74" s="191">
        <v>5</v>
      </c>
      <c r="AA74" s="191">
        <v>50000</v>
      </c>
      <c r="AB74" s="191" t="s">
        <v>918</v>
      </c>
      <c r="AC74" s="191" t="s">
        <v>919</v>
      </c>
      <c r="AD74" s="195">
        <v>100</v>
      </c>
      <c r="AE74" s="195">
        <v>20</v>
      </c>
      <c r="AF74" s="204" t="s">
        <v>812</v>
      </c>
      <c r="AG74" s="191" t="s">
        <v>812</v>
      </c>
      <c r="AH74" s="195">
        <v>0</v>
      </c>
      <c r="AI74" s="195">
        <v>0</v>
      </c>
      <c r="AJ74" s="204" t="s">
        <v>812</v>
      </c>
      <c r="AK74" s="191" t="s">
        <v>812</v>
      </c>
      <c r="AL74" s="195">
        <v>0</v>
      </c>
      <c r="AM74" s="195">
        <v>0</v>
      </c>
      <c r="AN74" s="203" t="s">
        <v>812</v>
      </c>
      <c r="AO74" s="191" t="s">
        <v>812</v>
      </c>
      <c r="AP74" s="190" t="s">
        <v>812</v>
      </c>
      <c r="AQ74" s="190" t="s">
        <v>812</v>
      </c>
      <c r="AR74" s="190"/>
      <c r="AS74" s="190" t="s">
        <v>635</v>
      </c>
      <c r="AT74" s="190" t="s">
        <v>812</v>
      </c>
    </row>
    <row r="75" spans="2:46" ht="30" x14ac:dyDescent="0.25">
      <c r="B75" t="s">
        <v>183</v>
      </c>
      <c r="C75" s="190" t="s">
        <v>869</v>
      </c>
      <c r="D75" s="191" t="s">
        <v>422</v>
      </c>
      <c r="E75" s="191">
        <v>125</v>
      </c>
      <c r="F75" s="191">
        <v>121.25</v>
      </c>
      <c r="G75" s="191">
        <v>140</v>
      </c>
      <c r="H75" s="191">
        <v>135.80000000000001</v>
      </c>
      <c r="I75" s="191"/>
      <c r="J75" s="191"/>
      <c r="K75" s="191">
        <v>1000</v>
      </c>
      <c r="L75" s="191">
        <v>900</v>
      </c>
      <c r="M75" s="191"/>
      <c r="N75" s="191"/>
      <c r="O75" s="191">
        <v>1000000</v>
      </c>
      <c r="P75" s="191">
        <v>1000000</v>
      </c>
      <c r="Q75" s="191">
        <v>20</v>
      </c>
      <c r="R75" s="191">
        <v>25</v>
      </c>
      <c r="S75" s="191">
        <v>0.9</v>
      </c>
      <c r="T75" s="191">
        <v>0.87</v>
      </c>
      <c r="U75" s="191" t="s">
        <v>810</v>
      </c>
      <c r="V75" s="191">
        <v>5000</v>
      </c>
      <c r="W75" s="191">
        <v>5312</v>
      </c>
      <c r="X75" s="191">
        <v>70</v>
      </c>
      <c r="Y75" s="191">
        <v>69</v>
      </c>
      <c r="Z75" s="191">
        <v>5</v>
      </c>
      <c r="AA75" s="191">
        <v>50000</v>
      </c>
      <c r="AB75" s="191" t="s">
        <v>876</v>
      </c>
      <c r="AC75" s="191" t="s">
        <v>871</v>
      </c>
      <c r="AD75" s="195">
        <v>100</v>
      </c>
      <c r="AE75" s="195">
        <v>99</v>
      </c>
      <c r="AF75" s="204" t="s">
        <v>872</v>
      </c>
      <c r="AG75" s="191" t="s">
        <v>873</v>
      </c>
      <c r="AH75" s="195">
        <v>13</v>
      </c>
      <c r="AI75" s="195">
        <v>0</v>
      </c>
      <c r="AJ75" s="204" t="s">
        <v>812</v>
      </c>
      <c r="AK75" s="191" t="s">
        <v>812</v>
      </c>
      <c r="AL75" s="195">
        <v>0</v>
      </c>
      <c r="AM75" s="195">
        <v>0</v>
      </c>
      <c r="AN75" s="203" t="s">
        <v>812</v>
      </c>
      <c r="AO75" s="191" t="s">
        <v>812</v>
      </c>
      <c r="AP75" s="190" t="s">
        <v>812</v>
      </c>
      <c r="AQ75" s="190" t="s">
        <v>812</v>
      </c>
      <c r="AR75" s="190"/>
      <c r="AS75" s="190" t="s">
        <v>635</v>
      </c>
      <c r="AT75" s="190" t="s">
        <v>812</v>
      </c>
    </row>
    <row r="76" spans="2:46" x14ac:dyDescent="0.25">
      <c r="B76" t="s">
        <v>183</v>
      </c>
      <c r="C76" s="190" t="s">
        <v>869</v>
      </c>
      <c r="D76" s="191" t="s">
        <v>436</v>
      </c>
      <c r="E76" s="191">
        <v>115</v>
      </c>
      <c r="F76" s="191">
        <v>111.55</v>
      </c>
      <c r="G76" s="191">
        <v>130</v>
      </c>
      <c r="H76" s="191">
        <v>126.1</v>
      </c>
      <c r="I76" s="191"/>
      <c r="J76" s="191"/>
      <c r="K76" s="191">
        <v>1000</v>
      </c>
      <c r="L76" s="191">
        <v>900</v>
      </c>
      <c r="M76" s="191"/>
      <c r="N76" s="191"/>
      <c r="O76" s="191">
        <v>1000000</v>
      </c>
      <c r="P76" s="203">
        <v>1000000</v>
      </c>
      <c r="Q76" s="191">
        <v>20</v>
      </c>
      <c r="R76" s="191">
        <v>25</v>
      </c>
      <c r="S76" s="191">
        <v>0.9</v>
      </c>
      <c r="T76" s="191">
        <v>0.87</v>
      </c>
      <c r="U76" s="191" t="s">
        <v>810</v>
      </c>
      <c r="V76" s="191">
        <v>5000</v>
      </c>
      <c r="W76" s="191">
        <v>5312</v>
      </c>
      <c r="X76" s="191">
        <v>70</v>
      </c>
      <c r="Y76" s="191">
        <v>69</v>
      </c>
      <c r="Z76" s="191">
        <v>5</v>
      </c>
      <c r="AA76" s="191">
        <v>50000</v>
      </c>
      <c r="AB76" s="191" t="s">
        <v>874</v>
      </c>
      <c r="AC76" s="191" t="s">
        <v>875</v>
      </c>
      <c r="AD76" s="195">
        <v>100</v>
      </c>
      <c r="AE76" s="195">
        <v>62</v>
      </c>
      <c r="AF76" s="191" t="s">
        <v>812</v>
      </c>
      <c r="AG76" s="191" t="s">
        <v>812</v>
      </c>
      <c r="AH76" s="195">
        <v>0</v>
      </c>
      <c r="AI76" s="195">
        <v>0</v>
      </c>
      <c r="AJ76" s="191" t="s">
        <v>812</v>
      </c>
      <c r="AK76" s="191" t="s">
        <v>812</v>
      </c>
      <c r="AL76" s="195">
        <v>0</v>
      </c>
      <c r="AM76" s="195">
        <v>0</v>
      </c>
      <c r="AN76" s="203" t="s">
        <v>812</v>
      </c>
      <c r="AO76" s="191" t="s">
        <v>812</v>
      </c>
      <c r="AP76" s="191" t="s">
        <v>812</v>
      </c>
      <c r="AQ76" s="191" t="s">
        <v>812</v>
      </c>
      <c r="AR76" s="191"/>
      <c r="AS76" s="190" t="s">
        <v>635</v>
      </c>
      <c r="AT76" s="205" t="s">
        <v>812</v>
      </c>
    </row>
    <row r="77" spans="2:46" x14ac:dyDescent="0.25">
      <c r="B77" t="s">
        <v>183</v>
      </c>
      <c r="C77" s="190" t="s">
        <v>869</v>
      </c>
      <c r="D77" s="191" t="s">
        <v>446</v>
      </c>
      <c r="E77" s="191">
        <v>125</v>
      </c>
      <c r="F77" s="191">
        <v>121.25</v>
      </c>
      <c r="G77" s="191">
        <v>140</v>
      </c>
      <c r="H77" s="191">
        <v>135.80000000000001</v>
      </c>
      <c r="I77" s="191"/>
      <c r="J77" s="191"/>
      <c r="K77" s="191">
        <v>1000</v>
      </c>
      <c r="L77" s="191">
        <v>900</v>
      </c>
      <c r="M77" s="191"/>
      <c r="N77" s="191"/>
      <c r="O77" s="191">
        <v>1000000</v>
      </c>
      <c r="P77" s="191">
        <v>1000000</v>
      </c>
      <c r="Q77" s="191">
        <v>20</v>
      </c>
      <c r="R77" s="191">
        <v>25</v>
      </c>
      <c r="S77" s="191">
        <v>0.9</v>
      </c>
      <c r="T77" s="191">
        <v>0.87</v>
      </c>
      <c r="U77" s="191" t="s">
        <v>810</v>
      </c>
      <c r="V77" s="191">
        <v>5000</v>
      </c>
      <c r="W77" s="191">
        <v>5312</v>
      </c>
      <c r="X77" s="191">
        <v>70</v>
      </c>
      <c r="Y77" s="191">
        <v>69</v>
      </c>
      <c r="Z77" s="191">
        <v>5</v>
      </c>
      <c r="AA77" s="191">
        <v>50000</v>
      </c>
      <c r="AB77" s="191" t="s">
        <v>876</v>
      </c>
      <c r="AC77" s="191" t="s">
        <v>871</v>
      </c>
      <c r="AD77" s="195">
        <v>100</v>
      </c>
      <c r="AE77" s="195">
        <v>99</v>
      </c>
      <c r="AF77" s="191" t="s">
        <v>872</v>
      </c>
      <c r="AG77" s="191" t="s">
        <v>873</v>
      </c>
      <c r="AH77" s="195">
        <v>13</v>
      </c>
      <c r="AI77" s="195">
        <v>0</v>
      </c>
      <c r="AJ77" s="191" t="s">
        <v>812</v>
      </c>
      <c r="AK77" s="191" t="s">
        <v>812</v>
      </c>
      <c r="AL77" s="195">
        <v>0</v>
      </c>
      <c r="AM77" s="195">
        <v>0</v>
      </c>
      <c r="AN77" s="203" t="s">
        <v>812</v>
      </c>
      <c r="AO77" s="191" t="s">
        <v>812</v>
      </c>
      <c r="AP77" s="190" t="s">
        <v>812</v>
      </c>
      <c r="AQ77" s="190" t="s">
        <v>812</v>
      </c>
      <c r="AR77" s="190"/>
      <c r="AS77" s="190" t="s">
        <v>635</v>
      </c>
      <c r="AT77" s="190" t="s">
        <v>812</v>
      </c>
    </row>
    <row r="78" spans="2:46" x14ac:dyDescent="0.25">
      <c r="B78" t="s">
        <v>183</v>
      </c>
      <c r="C78" s="190" t="s">
        <v>869</v>
      </c>
      <c r="D78" t="s">
        <v>455</v>
      </c>
      <c r="E78" s="2">
        <v>125</v>
      </c>
      <c r="F78" s="2">
        <v>121.25</v>
      </c>
      <c r="G78" s="2">
        <v>140</v>
      </c>
      <c r="H78" s="2">
        <v>135.80000000000001</v>
      </c>
      <c r="I78" s="191"/>
      <c r="J78" s="191"/>
      <c r="K78" s="191">
        <v>300</v>
      </c>
      <c r="L78" s="191">
        <v>270</v>
      </c>
      <c r="M78" s="191"/>
      <c r="N78" s="191"/>
      <c r="O78" s="191">
        <v>1000000</v>
      </c>
      <c r="P78" s="191">
        <v>1000000</v>
      </c>
      <c r="Q78" s="191">
        <v>20</v>
      </c>
      <c r="R78" s="191">
        <v>25</v>
      </c>
      <c r="S78" s="191">
        <v>0.9</v>
      </c>
      <c r="T78" s="191">
        <v>0.87</v>
      </c>
      <c r="U78" s="191" t="s">
        <v>810</v>
      </c>
      <c r="V78" s="191">
        <v>5000</v>
      </c>
      <c r="W78" s="191">
        <v>5312</v>
      </c>
      <c r="X78" s="191">
        <v>70</v>
      </c>
      <c r="Y78" s="191">
        <v>69</v>
      </c>
      <c r="Z78" s="191">
        <v>5</v>
      </c>
      <c r="AA78" s="191">
        <v>50000</v>
      </c>
      <c r="AB78" s="191" t="s">
        <v>876</v>
      </c>
      <c r="AC78" s="191" t="s">
        <v>925</v>
      </c>
      <c r="AD78" s="195">
        <v>100</v>
      </c>
      <c r="AE78" s="195">
        <v>97</v>
      </c>
      <c r="AF78" s="191" t="s">
        <v>877</v>
      </c>
      <c r="AG78" s="191" t="s">
        <v>878</v>
      </c>
      <c r="AH78" s="195">
        <v>8</v>
      </c>
      <c r="AI78" s="195">
        <v>0</v>
      </c>
      <c r="AJ78" s="191" t="s">
        <v>812</v>
      </c>
      <c r="AK78" s="191" t="s">
        <v>812</v>
      </c>
      <c r="AL78" s="195">
        <v>0</v>
      </c>
      <c r="AM78" s="195">
        <v>0</v>
      </c>
      <c r="AN78" s="203" t="s">
        <v>812</v>
      </c>
      <c r="AO78" s="191" t="s">
        <v>812</v>
      </c>
      <c r="AP78" s="190" t="s">
        <v>812</v>
      </c>
      <c r="AQ78" s="190" t="s">
        <v>812</v>
      </c>
      <c r="AR78" s="190"/>
      <c r="AS78" s="190" t="s">
        <v>635</v>
      </c>
      <c r="AT78" s="190" t="s">
        <v>812</v>
      </c>
    </row>
    <row r="79" spans="2:46" x14ac:dyDescent="0.25">
      <c r="B79" t="s">
        <v>183</v>
      </c>
      <c r="C79" s="190" t="s">
        <v>869</v>
      </c>
      <c r="D79" s="191" t="s">
        <v>466</v>
      </c>
      <c r="E79" s="191">
        <v>115</v>
      </c>
      <c r="F79" s="191">
        <v>111.55</v>
      </c>
      <c r="G79" s="191">
        <v>130</v>
      </c>
      <c r="H79" s="191">
        <v>126.1</v>
      </c>
      <c r="I79" s="191"/>
      <c r="J79" s="191"/>
      <c r="K79" s="191">
        <v>2000</v>
      </c>
      <c r="L79" s="191">
        <v>1800</v>
      </c>
      <c r="M79" s="191"/>
      <c r="N79" s="191"/>
      <c r="O79" s="191">
        <v>1000000</v>
      </c>
      <c r="P79" s="191">
        <v>1000000</v>
      </c>
      <c r="Q79" s="191">
        <v>20</v>
      </c>
      <c r="R79" s="191">
        <v>25</v>
      </c>
      <c r="S79" s="191">
        <v>0.9</v>
      </c>
      <c r="T79" s="191">
        <v>0.87</v>
      </c>
      <c r="U79" s="191" t="s">
        <v>810</v>
      </c>
      <c r="V79" s="191">
        <v>5000</v>
      </c>
      <c r="W79" s="191">
        <v>5312</v>
      </c>
      <c r="X79" s="191">
        <v>70</v>
      </c>
      <c r="Y79" s="191">
        <v>69</v>
      </c>
      <c r="Z79" s="191">
        <v>5</v>
      </c>
      <c r="AA79" s="191">
        <v>50000</v>
      </c>
      <c r="AB79" s="191" t="s">
        <v>885</v>
      </c>
      <c r="AC79" s="191" t="s">
        <v>886</v>
      </c>
      <c r="AD79" s="195">
        <v>28</v>
      </c>
      <c r="AE79" s="195">
        <v>0</v>
      </c>
      <c r="AF79" s="191" t="s">
        <v>887</v>
      </c>
      <c r="AG79" s="191" t="s">
        <v>888</v>
      </c>
      <c r="AH79" s="195">
        <v>100</v>
      </c>
      <c r="AI79" s="195">
        <v>27</v>
      </c>
      <c r="AJ79" s="191" t="s">
        <v>812</v>
      </c>
      <c r="AK79" s="191" t="s">
        <v>812</v>
      </c>
      <c r="AL79" s="195">
        <v>0</v>
      </c>
      <c r="AM79" s="195">
        <v>0</v>
      </c>
      <c r="AN79" s="203" t="s">
        <v>812</v>
      </c>
      <c r="AO79" s="191" t="s">
        <v>812</v>
      </c>
      <c r="AP79" s="190" t="s">
        <v>812</v>
      </c>
      <c r="AQ79" s="190" t="s">
        <v>812</v>
      </c>
      <c r="AR79" s="190"/>
      <c r="AS79" s="190" t="s">
        <v>635</v>
      </c>
      <c r="AT79" s="190" t="s">
        <v>812</v>
      </c>
    </row>
    <row r="80" spans="2:46" x14ac:dyDescent="0.25">
      <c r="B80" t="s">
        <v>183</v>
      </c>
      <c r="C80" s="190" t="s">
        <v>869</v>
      </c>
      <c r="D80" s="191" t="s">
        <v>476</v>
      </c>
      <c r="E80" s="191">
        <v>125</v>
      </c>
      <c r="F80" s="191">
        <v>121.25</v>
      </c>
      <c r="G80" s="191">
        <v>140</v>
      </c>
      <c r="H80" s="191">
        <v>135.80000000000001</v>
      </c>
      <c r="I80" s="191"/>
      <c r="J80" s="191"/>
      <c r="K80" s="191">
        <v>2000</v>
      </c>
      <c r="L80" s="191">
        <v>1800</v>
      </c>
      <c r="M80" s="191"/>
      <c r="N80" s="191"/>
      <c r="O80" s="191">
        <v>1000000</v>
      </c>
      <c r="P80" s="191">
        <v>1000000</v>
      </c>
      <c r="Q80" s="191">
        <v>20</v>
      </c>
      <c r="R80" s="191">
        <v>25</v>
      </c>
      <c r="S80" s="191">
        <v>0.9</v>
      </c>
      <c r="T80" s="191">
        <v>0.87</v>
      </c>
      <c r="U80" s="191" t="s">
        <v>889</v>
      </c>
      <c r="V80" s="191">
        <v>5700</v>
      </c>
      <c r="W80" s="191">
        <v>6022</v>
      </c>
      <c r="X80" s="191">
        <v>70</v>
      </c>
      <c r="Y80" s="191">
        <v>69</v>
      </c>
      <c r="Z80" s="191">
        <v>5</v>
      </c>
      <c r="AA80" s="191">
        <v>50000</v>
      </c>
      <c r="AB80" s="191" t="s">
        <v>890</v>
      </c>
      <c r="AC80" s="191" t="s">
        <v>891</v>
      </c>
      <c r="AD80" s="195">
        <v>100</v>
      </c>
      <c r="AE80" s="195">
        <v>37</v>
      </c>
      <c r="AF80" s="191" t="s">
        <v>892</v>
      </c>
      <c r="AG80" s="191" t="s">
        <v>891</v>
      </c>
      <c r="AH80" s="195">
        <v>100</v>
      </c>
      <c r="AI80" s="195">
        <v>37</v>
      </c>
      <c r="AJ80" s="191" t="s">
        <v>812</v>
      </c>
      <c r="AK80" s="191" t="s">
        <v>812</v>
      </c>
      <c r="AL80" s="195">
        <v>0</v>
      </c>
      <c r="AM80" s="195">
        <v>0</v>
      </c>
      <c r="AN80" s="203" t="s">
        <v>812</v>
      </c>
      <c r="AO80" s="191" t="s">
        <v>812</v>
      </c>
      <c r="AP80" s="190" t="s">
        <v>812</v>
      </c>
      <c r="AQ80" s="190" t="s">
        <v>812</v>
      </c>
      <c r="AR80" s="190"/>
      <c r="AS80" s="190" t="s">
        <v>635</v>
      </c>
      <c r="AT80" s="190" t="s">
        <v>812</v>
      </c>
    </row>
    <row r="81" spans="2:46" x14ac:dyDescent="0.25">
      <c r="B81" t="s">
        <v>198</v>
      </c>
      <c r="C81" s="190" t="s">
        <v>869</v>
      </c>
      <c r="D81" t="s">
        <v>423</v>
      </c>
      <c r="E81" s="2">
        <v>115</v>
      </c>
      <c r="F81" s="2">
        <v>111.55</v>
      </c>
      <c r="G81" s="2"/>
      <c r="H81" s="2"/>
      <c r="I81" s="191"/>
      <c r="J81" s="191"/>
      <c r="K81" s="191">
        <v>1000</v>
      </c>
      <c r="L81" s="191">
        <v>900</v>
      </c>
      <c r="M81" s="191"/>
      <c r="N81" s="191"/>
      <c r="O81" s="191">
        <v>1000000</v>
      </c>
      <c r="P81" s="191">
        <v>1000000</v>
      </c>
      <c r="Q81" s="191">
        <v>20</v>
      </c>
      <c r="R81" s="191">
        <v>25</v>
      </c>
      <c r="S81" s="191">
        <v>0.9</v>
      </c>
      <c r="T81" s="191">
        <v>0.87</v>
      </c>
      <c r="U81" s="191" t="s">
        <v>810</v>
      </c>
      <c r="V81" s="191">
        <v>5000</v>
      </c>
      <c r="W81" s="191">
        <v>5312</v>
      </c>
      <c r="X81" s="191">
        <v>70</v>
      </c>
      <c r="Y81" s="191">
        <v>69</v>
      </c>
      <c r="Z81" s="191">
        <v>5</v>
      </c>
      <c r="AA81" s="191">
        <v>50000</v>
      </c>
      <c r="AB81" s="191" t="s">
        <v>876</v>
      </c>
      <c r="AC81" s="191" t="s">
        <v>871</v>
      </c>
      <c r="AD81" s="195">
        <v>100</v>
      </c>
      <c r="AE81" s="195">
        <v>99</v>
      </c>
      <c r="AF81" s="191" t="s">
        <v>872</v>
      </c>
      <c r="AG81" s="191" t="s">
        <v>873</v>
      </c>
      <c r="AH81" s="195">
        <v>13</v>
      </c>
      <c r="AI81" s="195">
        <v>0</v>
      </c>
      <c r="AJ81" s="191" t="s">
        <v>812</v>
      </c>
      <c r="AK81" s="191" t="s">
        <v>812</v>
      </c>
      <c r="AL81" s="195">
        <v>0</v>
      </c>
      <c r="AM81" s="195">
        <v>0</v>
      </c>
      <c r="AN81" s="203" t="s">
        <v>812</v>
      </c>
      <c r="AO81" s="191" t="s">
        <v>812</v>
      </c>
      <c r="AP81" s="190" t="s">
        <v>812</v>
      </c>
      <c r="AQ81" s="190" t="s">
        <v>812</v>
      </c>
      <c r="AR81" s="190"/>
      <c r="AS81" s="190" t="s">
        <v>635</v>
      </c>
      <c r="AT81" s="190" t="s">
        <v>812</v>
      </c>
    </row>
    <row r="82" spans="2:46" x14ac:dyDescent="0.25">
      <c r="B82" t="s">
        <v>198</v>
      </c>
      <c r="C82" s="190" t="s">
        <v>869</v>
      </c>
      <c r="D82" t="s">
        <v>437</v>
      </c>
      <c r="E82" s="2">
        <v>115</v>
      </c>
      <c r="F82" s="2">
        <v>111.55</v>
      </c>
      <c r="G82" s="2"/>
      <c r="H82" s="2"/>
      <c r="I82" s="191"/>
      <c r="J82" s="191"/>
      <c r="K82" s="191">
        <v>1000</v>
      </c>
      <c r="L82" s="191">
        <v>900</v>
      </c>
      <c r="M82" s="191"/>
      <c r="N82" s="191"/>
      <c r="O82" s="191">
        <v>1000000</v>
      </c>
      <c r="P82" s="191">
        <v>1000000</v>
      </c>
      <c r="Q82" s="191">
        <v>20</v>
      </c>
      <c r="R82" s="191">
        <v>25</v>
      </c>
      <c r="S82" s="191">
        <v>0.9</v>
      </c>
      <c r="T82" s="191">
        <v>0.87</v>
      </c>
      <c r="U82" s="191" t="s">
        <v>810</v>
      </c>
      <c r="V82" s="191">
        <v>5000</v>
      </c>
      <c r="W82" s="191">
        <v>5312</v>
      </c>
      <c r="X82" s="191">
        <v>70</v>
      </c>
      <c r="Y82" s="191">
        <v>69</v>
      </c>
      <c r="Z82" s="191">
        <v>5</v>
      </c>
      <c r="AA82" s="191">
        <v>50000</v>
      </c>
      <c r="AB82" s="191" t="s">
        <v>876</v>
      </c>
      <c r="AC82" s="191" t="s">
        <v>871</v>
      </c>
      <c r="AD82" s="195">
        <v>100</v>
      </c>
      <c r="AE82" s="195">
        <v>99</v>
      </c>
      <c r="AF82" s="191" t="s">
        <v>872</v>
      </c>
      <c r="AG82" s="191" t="s">
        <v>873</v>
      </c>
      <c r="AH82" s="195">
        <v>13</v>
      </c>
      <c r="AI82" s="195">
        <v>0</v>
      </c>
      <c r="AJ82" s="191" t="s">
        <v>812</v>
      </c>
      <c r="AK82" s="191" t="s">
        <v>812</v>
      </c>
      <c r="AL82" s="195">
        <v>0</v>
      </c>
      <c r="AM82" s="195">
        <v>0</v>
      </c>
      <c r="AN82" s="203" t="s">
        <v>812</v>
      </c>
      <c r="AO82" s="191" t="s">
        <v>812</v>
      </c>
      <c r="AP82" s="190" t="s">
        <v>812</v>
      </c>
      <c r="AQ82" s="190" t="s">
        <v>812</v>
      </c>
      <c r="AR82" s="190"/>
      <c r="AS82" s="190" t="s">
        <v>635</v>
      </c>
      <c r="AT82" s="190" t="s">
        <v>812</v>
      </c>
    </row>
    <row r="83" spans="2:46" x14ac:dyDescent="0.25">
      <c r="B83" t="s">
        <v>198</v>
      </c>
      <c r="C83" s="190" t="s">
        <v>869</v>
      </c>
      <c r="D83" t="s">
        <v>447</v>
      </c>
      <c r="E83" s="2">
        <v>115</v>
      </c>
      <c r="F83" s="2">
        <v>111.55</v>
      </c>
      <c r="G83" s="2"/>
      <c r="H83" s="2"/>
      <c r="I83" s="191"/>
      <c r="J83" s="191"/>
      <c r="K83" s="191">
        <v>1000</v>
      </c>
      <c r="L83" s="191">
        <v>900</v>
      </c>
      <c r="M83" s="191"/>
      <c r="N83" s="191"/>
      <c r="O83" s="191">
        <v>1000000</v>
      </c>
      <c r="P83" s="191">
        <v>1000000</v>
      </c>
      <c r="Q83" s="191">
        <v>20</v>
      </c>
      <c r="R83" s="191">
        <v>25</v>
      </c>
      <c r="S83" s="191">
        <v>0.9</v>
      </c>
      <c r="T83" s="191">
        <v>0.87</v>
      </c>
      <c r="U83" s="191" t="s">
        <v>810</v>
      </c>
      <c r="V83" s="191">
        <v>5000</v>
      </c>
      <c r="W83" s="191">
        <v>5312</v>
      </c>
      <c r="X83" s="191">
        <v>70</v>
      </c>
      <c r="Y83" s="191">
        <v>69</v>
      </c>
      <c r="Z83" s="191">
        <v>5</v>
      </c>
      <c r="AA83" s="191">
        <v>50000</v>
      </c>
      <c r="AB83" s="190" t="s">
        <v>874</v>
      </c>
      <c r="AC83" s="190" t="s">
        <v>875</v>
      </c>
      <c r="AD83" s="191">
        <v>100</v>
      </c>
      <c r="AE83" s="191">
        <v>62</v>
      </c>
      <c r="AF83" s="191" t="s">
        <v>812</v>
      </c>
      <c r="AG83" s="191" t="s">
        <v>812</v>
      </c>
      <c r="AH83" s="191">
        <v>0</v>
      </c>
      <c r="AI83" s="191">
        <v>0</v>
      </c>
      <c r="AJ83" s="191" t="s">
        <v>812</v>
      </c>
      <c r="AK83" s="191" t="s">
        <v>812</v>
      </c>
      <c r="AL83" s="191">
        <v>0</v>
      </c>
      <c r="AM83" s="191">
        <v>0</v>
      </c>
      <c r="AN83" s="203" t="s">
        <v>812</v>
      </c>
      <c r="AO83" s="191" t="s">
        <v>812</v>
      </c>
      <c r="AP83" s="190" t="s">
        <v>812</v>
      </c>
      <c r="AQ83" s="190" t="s">
        <v>812</v>
      </c>
      <c r="AR83" s="190"/>
      <c r="AS83" s="190" t="s">
        <v>635</v>
      </c>
      <c r="AT83" s="190" t="s">
        <v>812</v>
      </c>
    </row>
    <row r="84" spans="2:46" x14ac:dyDescent="0.25">
      <c r="B84" t="s">
        <v>198</v>
      </c>
      <c r="C84" s="190" t="s">
        <v>869</v>
      </c>
      <c r="D84" t="s">
        <v>456</v>
      </c>
      <c r="E84" s="2">
        <v>115</v>
      </c>
      <c r="F84" s="2">
        <v>111.55</v>
      </c>
      <c r="G84" s="2"/>
      <c r="H84" s="2"/>
      <c r="I84" s="191"/>
      <c r="J84" s="191"/>
      <c r="K84" s="191">
        <v>1000</v>
      </c>
      <c r="L84" s="191">
        <v>900</v>
      </c>
      <c r="M84" s="191"/>
      <c r="N84" s="191"/>
      <c r="O84" s="191">
        <v>1000000</v>
      </c>
      <c r="P84" s="191">
        <v>1000000</v>
      </c>
      <c r="Q84" s="191">
        <v>20</v>
      </c>
      <c r="R84" s="191">
        <v>25</v>
      </c>
      <c r="S84" s="191">
        <v>0.9</v>
      </c>
      <c r="T84" s="191">
        <v>0.87</v>
      </c>
      <c r="U84" s="191" t="s">
        <v>810</v>
      </c>
      <c r="V84" s="191">
        <v>5000</v>
      </c>
      <c r="W84" s="191">
        <v>5312</v>
      </c>
      <c r="X84" s="191">
        <v>70</v>
      </c>
      <c r="Y84" s="191">
        <v>69</v>
      </c>
      <c r="Z84" s="191">
        <v>5</v>
      </c>
      <c r="AA84" s="191">
        <v>50000</v>
      </c>
      <c r="AB84" s="190" t="s">
        <v>874</v>
      </c>
      <c r="AC84" s="190" t="s">
        <v>875</v>
      </c>
      <c r="AD84" s="191">
        <v>100</v>
      </c>
      <c r="AE84" s="191">
        <v>62</v>
      </c>
      <c r="AF84" s="191" t="s">
        <v>812</v>
      </c>
      <c r="AG84" s="191" t="s">
        <v>812</v>
      </c>
      <c r="AH84" s="191">
        <v>0</v>
      </c>
      <c r="AI84" s="191">
        <v>0</v>
      </c>
      <c r="AJ84" s="191" t="s">
        <v>812</v>
      </c>
      <c r="AK84" s="191" t="s">
        <v>812</v>
      </c>
      <c r="AL84" s="191">
        <v>0</v>
      </c>
      <c r="AM84" s="191">
        <v>0</v>
      </c>
      <c r="AN84" s="203" t="s">
        <v>812</v>
      </c>
      <c r="AO84" s="191" t="s">
        <v>812</v>
      </c>
      <c r="AP84" s="190" t="s">
        <v>812</v>
      </c>
      <c r="AQ84" s="190" t="s">
        <v>812</v>
      </c>
      <c r="AR84" s="190"/>
      <c r="AS84" s="190" t="s">
        <v>635</v>
      </c>
      <c r="AT84" s="190" t="s">
        <v>812</v>
      </c>
    </row>
    <row r="85" spans="2:46" x14ac:dyDescent="0.25">
      <c r="B85" t="s">
        <v>198</v>
      </c>
      <c r="C85" s="190" t="s">
        <v>869</v>
      </c>
      <c r="D85" t="s">
        <v>467</v>
      </c>
      <c r="E85" s="2">
        <v>115</v>
      </c>
      <c r="F85" s="2">
        <v>111.55</v>
      </c>
      <c r="G85" s="2"/>
      <c r="H85" s="2"/>
      <c r="I85" s="191"/>
      <c r="J85" s="2"/>
      <c r="K85" s="2">
        <v>300</v>
      </c>
      <c r="L85" s="2">
        <v>270</v>
      </c>
      <c r="M85" s="2"/>
      <c r="N85" s="2"/>
      <c r="O85" s="2">
        <v>1000000</v>
      </c>
      <c r="P85" s="2">
        <v>1000000</v>
      </c>
      <c r="Q85" s="191">
        <v>20</v>
      </c>
      <c r="R85" s="191">
        <v>25</v>
      </c>
      <c r="S85" s="191">
        <v>0.9</v>
      </c>
      <c r="T85" s="191">
        <v>0.87</v>
      </c>
      <c r="U85" s="191" t="s">
        <v>810</v>
      </c>
      <c r="V85" s="191">
        <v>5000</v>
      </c>
      <c r="W85" s="191">
        <v>5312</v>
      </c>
      <c r="X85" s="191">
        <v>70</v>
      </c>
      <c r="Y85" s="191">
        <v>69</v>
      </c>
      <c r="Z85" s="191">
        <v>5</v>
      </c>
      <c r="AA85" s="191">
        <v>50000</v>
      </c>
      <c r="AB85" t="s">
        <v>876</v>
      </c>
      <c r="AC85">
        <v>1</v>
      </c>
      <c r="AD85" s="2">
        <v>100</v>
      </c>
      <c r="AE85" s="2">
        <v>100</v>
      </c>
      <c r="AF85" s="2" t="s">
        <v>872</v>
      </c>
      <c r="AG85" s="2" t="s">
        <v>873</v>
      </c>
      <c r="AH85" s="2">
        <v>13</v>
      </c>
      <c r="AI85" s="2">
        <v>0</v>
      </c>
      <c r="AJ85" s="2" t="s">
        <v>812</v>
      </c>
      <c r="AK85" s="2" t="s">
        <v>812</v>
      </c>
      <c r="AL85" s="2">
        <v>0</v>
      </c>
      <c r="AM85" s="2">
        <v>0</v>
      </c>
      <c r="AN85" s="191" t="s">
        <v>812</v>
      </c>
      <c r="AO85" s="191" t="s">
        <v>812</v>
      </c>
      <c r="AP85" s="191" t="s">
        <v>812</v>
      </c>
      <c r="AQ85" s="191" t="s">
        <v>812</v>
      </c>
      <c r="AR85" s="191"/>
      <c r="AS85" s="190" t="s">
        <v>635</v>
      </c>
      <c r="AT85" s="191" t="s">
        <v>812</v>
      </c>
    </row>
    <row r="86" spans="2:46" x14ac:dyDescent="0.25">
      <c r="B86" t="s">
        <v>198</v>
      </c>
      <c r="C86" s="190" t="s">
        <v>869</v>
      </c>
      <c r="D86" t="s">
        <v>477</v>
      </c>
      <c r="E86" s="2">
        <v>115</v>
      </c>
      <c r="F86" s="2">
        <v>111.55</v>
      </c>
      <c r="G86" s="2"/>
      <c r="H86" s="2"/>
      <c r="I86" s="191"/>
      <c r="J86" s="2"/>
      <c r="K86" s="2">
        <v>300</v>
      </c>
      <c r="L86" s="2">
        <v>270</v>
      </c>
      <c r="M86" s="2"/>
      <c r="N86" s="2"/>
      <c r="O86" s="2">
        <v>1000000</v>
      </c>
      <c r="P86" s="2">
        <v>1000000</v>
      </c>
      <c r="Q86" s="191">
        <v>20</v>
      </c>
      <c r="R86" s="191">
        <v>25</v>
      </c>
      <c r="S86" s="191">
        <v>0.9</v>
      </c>
      <c r="T86" s="191">
        <v>0.87</v>
      </c>
      <c r="U86" s="191" t="s">
        <v>810</v>
      </c>
      <c r="V86" s="191">
        <v>5000</v>
      </c>
      <c r="W86" s="191">
        <v>5312</v>
      </c>
      <c r="X86" s="191">
        <v>70</v>
      </c>
      <c r="Y86" s="191">
        <v>69</v>
      </c>
      <c r="Z86" s="191">
        <v>5</v>
      </c>
      <c r="AA86" s="191">
        <v>50000</v>
      </c>
      <c r="AB86" t="s">
        <v>876</v>
      </c>
      <c r="AC86">
        <v>1</v>
      </c>
      <c r="AD86" s="2">
        <v>100</v>
      </c>
      <c r="AE86" s="2">
        <v>100</v>
      </c>
      <c r="AF86" s="2" t="s">
        <v>872</v>
      </c>
      <c r="AG86" s="2" t="s">
        <v>873</v>
      </c>
      <c r="AH86" s="2">
        <v>13</v>
      </c>
      <c r="AI86" s="2">
        <v>0</v>
      </c>
      <c r="AJ86" s="2" t="s">
        <v>812</v>
      </c>
      <c r="AK86" s="2" t="s">
        <v>812</v>
      </c>
      <c r="AL86" s="2">
        <v>0</v>
      </c>
      <c r="AM86" s="2">
        <v>0</v>
      </c>
      <c r="AN86" s="191" t="s">
        <v>812</v>
      </c>
      <c r="AO86" s="191" t="s">
        <v>812</v>
      </c>
      <c r="AP86" s="191" t="s">
        <v>812</v>
      </c>
      <c r="AQ86" s="191" t="s">
        <v>812</v>
      </c>
      <c r="AR86" s="191"/>
      <c r="AS86" s="190" t="s">
        <v>635</v>
      </c>
      <c r="AT86" s="191" t="s">
        <v>812</v>
      </c>
    </row>
    <row r="87" spans="2:46" x14ac:dyDescent="0.25">
      <c r="B87" t="s">
        <v>198</v>
      </c>
      <c r="C87" s="190" t="s">
        <v>869</v>
      </c>
      <c r="D87" t="s">
        <v>483</v>
      </c>
      <c r="E87" s="2">
        <v>115</v>
      </c>
      <c r="F87" s="2">
        <v>111.55</v>
      </c>
      <c r="G87" s="2"/>
      <c r="H87" s="2"/>
      <c r="I87" s="191"/>
      <c r="J87" s="2"/>
      <c r="K87" s="2">
        <v>2000</v>
      </c>
      <c r="L87" s="2">
        <v>1800</v>
      </c>
      <c r="M87" s="2"/>
      <c r="N87" s="2"/>
      <c r="O87" s="2">
        <v>1000000</v>
      </c>
      <c r="P87" s="2">
        <v>1000000</v>
      </c>
      <c r="Q87" s="191">
        <v>20</v>
      </c>
      <c r="R87" s="191">
        <v>25</v>
      </c>
      <c r="S87" s="191">
        <v>0.9</v>
      </c>
      <c r="T87" s="191">
        <v>0.87</v>
      </c>
      <c r="U87" s="191" t="s">
        <v>810</v>
      </c>
      <c r="V87" s="191">
        <v>5000</v>
      </c>
      <c r="W87" s="191">
        <v>5312</v>
      </c>
      <c r="X87" s="191">
        <v>70</v>
      </c>
      <c r="Y87" s="191">
        <v>69</v>
      </c>
      <c r="Z87" s="191">
        <v>5</v>
      </c>
      <c r="AA87" s="191">
        <v>50000</v>
      </c>
      <c r="AB87" t="s">
        <v>885</v>
      </c>
      <c r="AC87" t="s">
        <v>886</v>
      </c>
      <c r="AD87" s="2">
        <v>28</v>
      </c>
      <c r="AE87" s="2">
        <v>0</v>
      </c>
      <c r="AF87" s="2" t="s">
        <v>887</v>
      </c>
      <c r="AG87" s="2" t="s">
        <v>888</v>
      </c>
      <c r="AH87" s="2">
        <v>100</v>
      </c>
      <c r="AI87" s="2">
        <v>27</v>
      </c>
      <c r="AJ87" s="2" t="s">
        <v>812</v>
      </c>
      <c r="AK87" s="2" t="s">
        <v>812</v>
      </c>
      <c r="AL87" s="2">
        <v>0</v>
      </c>
      <c r="AM87" s="2">
        <v>0</v>
      </c>
      <c r="AN87" s="191" t="s">
        <v>812</v>
      </c>
      <c r="AO87" s="191" t="s">
        <v>812</v>
      </c>
      <c r="AP87" s="191" t="s">
        <v>812</v>
      </c>
      <c r="AQ87" s="191" t="s">
        <v>812</v>
      </c>
      <c r="AR87" s="191"/>
      <c r="AS87" s="190" t="s">
        <v>635</v>
      </c>
      <c r="AT87" s="191" t="s">
        <v>812</v>
      </c>
    </row>
    <row r="88" spans="2:46" x14ac:dyDescent="0.25">
      <c r="B88" t="s">
        <v>198</v>
      </c>
      <c r="C88" s="190" t="s">
        <v>869</v>
      </c>
      <c r="D88" t="s">
        <v>488</v>
      </c>
      <c r="E88" s="2">
        <v>115</v>
      </c>
      <c r="F88" s="2">
        <v>111.55</v>
      </c>
      <c r="G88" s="2"/>
      <c r="H88" s="2"/>
      <c r="I88" s="191"/>
      <c r="J88" s="2"/>
      <c r="K88" s="2">
        <v>2000</v>
      </c>
      <c r="L88" s="2">
        <v>1800</v>
      </c>
      <c r="M88" s="2"/>
      <c r="N88" s="2"/>
      <c r="O88" s="2">
        <v>1000000</v>
      </c>
      <c r="P88" s="2">
        <v>1000000</v>
      </c>
      <c r="Q88" s="191">
        <v>20</v>
      </c>
      <c r="R88" s="191">
        <v>25</v>
      </c>
      <c r="S88" s="191">
        <v>0.9</v>
      </c>
      <c r="T88" s="191">
        <v>0.87</v>
      </c>
      <c r="U88" s="191" t="s">
        <v>810</v>
      </c>
      <c r="V88" s="191">
        <v>5000</v>
      </c>
      <c r="W88" s="191">
        <v>5312</v>
      </c>
      <c r="X88" s="191">
        <v>70</v>
      </c>
      <c r="Y88" s="191">
        <v>69</v>
      </c>
      <c r="Z88" s="191">
        <v>5</v>
      </c>
      <c r="AA88" s="191">
        <v>50000</v>
      </c>
      <c r="AB88" t="s">
        <v>885</v>
      </c>
      <c r="AC88" t="s">
        <v>886</v>
      </c>
      <c r="AD88" s="2">
        <v>28</v>
      </c>
      <c r="AE88" s="2">
        <v>0</v>
      </c>
      <c r="AF88" s="2" t="s">
        <v>887</v>
      </c>
      <c r="AG88" s="2" t="s">
        <v>888</v>
      </c>
      <c r="AH88" s="2">
        <v>100</v>
      </c>
      <c r="AI88" s="2">
        <v>27</v>
      </c>
      <c r="AJ88" s="2" t="s">
        <v>812</v>
      </c>
      <c r="AK88" s="2" t="s">
        <v>812</v>
      </c>
      <c r="AL88" s="2">
        <v>0</v>
      </c>
      <c r="AM88" s="2">
        <v>0</v>
      </c>
      <c r="AN88" s="191" t="s">
        <v>812</v>
      </c>
      <c r="AO88" s="191" t="s">
        <v>812</v>
      </c>
      <c r="AP88" s="191" t="s">
        <v>812</v>
      </c>
      <c r="AQ88" s="191" t="s">
        <v>812</v>
      </c>
      <c r="AR88" s="191"/>
      <c r="AS88" s="190" t="s">
        <v>635</v>
      </c>
      <c r="AT88" s="191" t="s">
        <v>812</v>
      </c>
    </row>
    <row r="89" spans="2:46" x14ac:dyDescent="0.25">
      <c r="B89" t="s">
        <v>198</v>
      </c>
      <c r="C89" s="190" t="s">
        <v>869</v>
      </c>
      <c r="D89" t="s">
        <v>492</v>
      </c>
      <c r="E89" s="2">
        <v>115</v>
      </c>
      <c r="F89" s="2">
        <v>111.55</v>
      </c>
      <c r="G89" s="2"/>
      <c r="H89" s="2"/>
      <c r="I89" s="191"/>
      <c r="J89" s="2"/>
      <c r="K89" s="2">
        <v>2000</v>
      </c>
      <c r="L89" s="2">
        <v>1800</v>
      </c>
      <c r="M89" s="2"/>
      <c r="N89" s="2"/>
      <c r="O89" s="2">
        <v>1000000</v>
      </c>
      <c r="P89" s="2">
        <v>1000000</v>
      </c>
      <c r="Q89" s="191">
        <v>20</v>
      </c>
      <c r="R89" s="191">
        <v>25</v>
      </c>
      <c r="S89" s="191">
        <v>0.9</v>
      </c>
      <c r="T89" s="191">
        <v>0.87</v>
      </c>
      <c r="U89" s="191" t="s">
        <v>889</v>
      </c>
      <c r="V89" s="191">
        <v>5700</v>
      </c>
      <c r="W89" s="191">
        <v>6022</v>
      </c>
      <c r="X89" s="191">
        <v>70</v>
      </c>
      <c r="Y89" s="191">
        <v>69</v>
      </c>
      <c r="Z89" s="191">
        <v>5</v>
      </c>
      <c r="AA89" s="191">
        <v>50000</v>
      </c>
      <c r="AB89" t="s">
        <v>890</v>
      </c>
      <c r="AC89" t="s">
        <v>891</v>
      </c>
      <c r="AD89" s="2">
        <v>100</v>
      </c>
      <c r="AE89" s="2">
        <v>37</v>
      </c>
      <c r="AF89" s="2" t="s">
        <v>892</v>
      </c>
      <c r="AG89" s="2" t="s">
        <v>891</v>
      </c>
      <c r="AH89" s="2">
        <v>100</v>
      </c>
      <c r="AI89" s="2">
        <v>37</v>
      </c>
      <c r="AJ89" s="2" t="s">
        <v>812</v>
      </c>
      <c r="AK89" s="2" t="s">
        <v>812</v>
      </c>
      <c r="AL89" s="2">
        <v>0</v>
      </c>
      <c r="AM89" s="2">
        <v>0</v>
      </c>
      <c r="AN89" s="191" t="s">
        <v>812</v>
      </c>
      <c r="AO89" s="191" t="s">
        <v>812</v>
      </c>
      <c r="AP89" s="191" t="s">
        <v>812</v>
      </c>
      <c r="AQ89" s="191" t="s">
        <v>812</v>
      </c>
      <c r="AR89" s="191"/>
      <c r="AS89" s="190" t="s">
        <v>635</v>
      </c>
      <c r="AT89" s="191" t="s">
        <v>812</v>
      </c>
    </row>
    <row r="90" spans="2:46" ht="30" x14ac:dyDescent="0.25">
      <c r="B90" t="s">
        <v>198</v>
      </c>
      <c r="C90" s="190" t="s">
        <v>869</v>
      </c>
      <c r="D90" t="s">
        <v>495</v>
      </c>
      <c r="E90" s="2">
        <v>115</v>
      </c>
      <c r="F90" s="2">
        <v>111.55</v>
      </c>
      <c r="G90" s="2"/>
      <c r="H90" s="2"/>
      <c r="I90" s="191"/>
      <c r="J90" s="191"/>
      <c r="K90" s="191">
        <v>2000</v>
      </c>
      <c r="L90" s="191">
        <v>1800</v>
      </c>
      <c r="M90" s="191"/>
      <c r="N90" s="191"/>
      <c r="O90" s="191">
        <v>1000000</v>
      </c>
      <c r="P90" s="191">
        <v>1000000</v>
      </c>
      <c r="Q90" s="191">
        <v>20</v>
      </c>
      <c r="R90" s="191">
        <v>25</v>
      </c>
      <c r="S90" s="191">
        <v>0.9</v>
      </c>
      <c r="T90" s="191">
        <v>0.87</v>
      </c>
      <c r="U90" s="191" t="s">
        <v>889</v>
      </c>
      <c r="V90" s="191">
        <v>5700</v>
      </c>
      <c r="W90" s="191">
        <v>6022</v>
      </c>
      <c r="X90" s="191">
        <v>70</v>
      </c>
      <c r="Y90" s="191">
        <v>69</v>
      </c>
      <c r="Z90" s="191">
        <v>5</v>
      </c>
      <c r="AA90" s="191">
        <v>50000</v>
      </c>
      <c r="AB90" s="190" t="s">
        <v>890</v>
      </c>
      <c r="AC90" s="190" t="s">
        <v>891</v>
      </c>
      <c r="AD90" s="191">
        <v>100</v>
      </c>
      <c r="AE90" s="191">
        <v>37</v>
      </c>
      <c r="AF90" s="204" t="s">
        <v>892</v>
      </c>
      <c r="AG90" s="191" t="s">
        <v>891</v>
      </c>
      <c r="AH90" s="191">
        <v>100</v>
      </c>
      <c r="AI90" s="191">
        <v>37</v>
      </c>
      <c r="AJ90" s="204" t="s">
        <v>812</v>
      </c>
      <c r="AK90" s="191" t="s">
        <v>812</v>
      </c>
      <c r="AL90" s="191">
        <v>0</v>
      </c>
      <c r="AM90" s="191">
        <v>0</v>
      </c>
      <c r="AN90" s="203" t="s">
        <v>812</v>
      </c>
      <c r="AO90" s="191" t="s">
        <v>812</v>
      </c>
      <c r="AP90" s="190" t="s">
        <v>812</v>
      </c>
      <c r="AQ90" s="190" t="s">
        <v>812</v>
      </c>
      <c r="AR90" s="190"/>
      <c r="AS90" s="190" t="s">
        <v>635</v>
      </c>
      <c r="AT90" s="191" t="s">
        <v>812</v>
      </c>
    </row>
    <row r="91" spans="2:46" ht="45" x14ac:dyDescent="0.25">
      <c r="B91" t="s">
        <v>188</v>
      </c>
      <c r="C91" s="190" t="s">
        <v>247</v>
      </c>
      <c r="D91" t="s">
        <v>424</v>
      </c>
      <c r="E91" s="2">
        <v>120</v>
      </c>
      <c r="F91" s="2">
        <v>116.4</v>
      </c>
      <c r="G91" s="2"/>
      <c r="H91" s="2"/>
      <c r="I91" s="191"/>
      <c r="J91" s="191"/>
      <c r="K91" s="191">
        <v>2000</v>
      </c>
      <c r="L91" s="191">
        <v>1800</v>
      </c>
      <c r="M91" s="191"/>
      <c r="N91" s="191"/>
      <c r="O91" s="191">
        <v>1000000</v>
      </c>
      <c r="P91" s="191">
        <v>1000000</v>
      </c>
      <c r="Q91" s="191">
        <v>20</v>
      </c>
      <c r="R91" s="191">
        <v>25</v>
      </c>
      <c r="S91" s="191">
        <v>0.9</v>
      </c>
      <c r="T91" s="191">
        <v>0.87</v>
      </c>
      <c r="U91" s="191" t="s">
        <v>817</v>
      </c>
      <c r="V91" s="191">
        <v>6500</v>
      </c>
      <c r="W91" s="191">
        <v>7042</v>
      </c>
      <c r="X91" s="191">
        <v>80</v>
      </c>
      <c r="Y91" s="191">
        <v>79</v>
      </c>
      <c r="Z91" s="191">
        <v>5</v>
      </c>
      <c r="AA91" s="191">
        <v>50000</v>
      </c>
      <c r="AB91" s="190" t="s">
        <v>898</v>
      </c>
      <c r="AC91" s="190" t="s">
        <v>899</v>
      </c>
      <c r="AD91" s="191">
        <v>100</v>
      </c>
      <c r="AE91" s="191">
        <v>72</v>
      </c>
      <c r="AF91" s="204" t="s">
        <v>900</v>
      </c>
      <c r="AG91" s="191" t="s">
        <v>901</v>
      </c>
      <c r="AH91" s="191">
        <v>2.1</v>
      </c>
      <c r="AI91" s="191">
        <v>0.9</v>
      </c>
      <c r="AJ91" s="204" t="s">
        <v>902</v>
      </c>
      <c r="AK91" s="191" t="s">
        <v>901</v>
      </c>
      <c r="AL91" s="191">
        <v>2.1</v>
      </c>
      <c r="AM91" s="191">
        <v>0.9</v>
      </c>
      <c r="AN91" s="203" t="s">
        <v>812</v>
      </c>
      <c r="AO91" s="191" t="s">
        <v>812</v>
      </c>
      <c r="AP91" s="190" t="s">
        <v>812</v>
      </c>
      <c r="AQ91" s="190" t="s">
        <v>812</v>
      </c>
      <c r="AR91" s="190"/>
      <c r="AS91" s="190" t="s">
        <v>635</v>
      </c>
      <c r="AT91" s="191" t="s">
        <v>812</v>
      </c>
    </row>
    <row r="92" spans="2:46" ht="45" x14ac:dyDescent="0.25">
      <c r="B92" t="s">
        <v>188</v>
      </c>
      <c r="C92" s="190" t="s">
        <v>247</v>
      </c>
      <c r="D92" t="s">
        <v>438</v>
      </c>
      <c r="E92" s="2">
        <v>120</v>
      </c>
      <c r="F92" s="2">
        <v>116.4</v>
      </c>
      <c r="G92" s="2">
        <v>135</v>
      </c>
      <c r="H92" s="2">
        <v>130.94999999999999</v>
      </c>
      <c r="I92" s="191"/>
      <c r="J92" s="191"/>
      <c r="K92" s="191">
        <v>2000</v>
      </c>
      <c r="L92" s="191">
        <v>1800</v>
      </c>
      <c r="M92" s="191"/>
      <c r="N92" s="191"/>
      <c r="O92" s="191">
        <v>1000000</v>
      </c>
      <c r="P92" s="191">
        <v>1000000</v>
      </c>
      <c r="Q92" s="191">
        <v>20</v>
      </c>
      <c r="R92" s="191">
        <v>25</v>
      </c>
      <c r="S92" s="191">
        <v>0.9</v>
      </c>
      <c r="T92" s="191">
        <v>0.87</v>
      </c>
      <c r="U92" s="191" t="s">
        <v>817</v>
      </c>
      <c r="V92" s="191">
        <v>6500</v>
      </c>
      <c r="W92" s="191">
        <v>7042</v>
      </c>
      <c r="X92" s="191">
        <v>80</v>
      </c>
      <c r="Y92" s="191">
        <v>79</v>
      </c>
      <c r="Z92" s="191">
        <v>5</v>
      </c>
      <c r="AA92" s="191">
        <v>50000</v>
      </c>
      <c r="AB92" s="190" t="s">
        <v>898</v>
      </c>
      <c r="AC92" s="190" t="s">
        <v>899</v>
      </c>
      <c r="AD92" s="191">
        <v>100</v>
      </c>
      <c r="AE92" s="191">
        <v>72</v>
      </c>
      <c r="AF92" s="204" t="s">
        <v>900</v>
      </c>
      <c r="AG92" s="191" t="s">
        <v>901</v>
      </c>
      <c r="AH92" s="191">
        <v>2.1</v>
      </c>
      <c r="AI92" s="191">
        <v>0.9</v>
      </c>
      <c r="AJ92" s="204" t="s">
        <v>902</v>
      </c>
      <c r="AK92" s="191" t="s">
        <v>901</v>
      </c>
      <c r="AL92" s="191">
        <v>2.1</v>
      </c>
      <c r="AM92" s="191">
        <v>0.9</v>
      </c>
      <c r="AN92" s="203" t="s">
        <v>812</v>
      </c>
      <c r="AO92" s="191" t="s">
        <v>812</v>
      </c>
      <c r="AP92" s="190" t="s">
        <v>812</v>
      </c>
      <c r="AQ92" s="190" t="s">
        <v>812</v>
      </c>
      <c r="AR92" s="190"/>
      <c r="AS92" s="190" t="s">
        <v>635</v>
      </c>
      <c r="AT92" s="191">
        <v>22</v>
      </c>
    </row>
    <row r="93" spans="2:46" ht="45" x14ac:dyDescent="0.25">
      <c r="B93" t="s">
        <v>188</v>
      </c>
      <c r="C93" s="190" t="s">
        <v>247</v>
      </c>
      <c r="D93" t="s">
        <v>449</v>
      </c>
      <c r="E93" s="2">
        <v>120</v>
      </c>
      <c r="F93" s="2">
        <v>116.4</v>
      </c>
      <c r="G93" s="2"/>
      <c r="H93" s="2"/>
      <c r="I93" s="191"/>
      <c r="J93" s="191"/>
      <c r="K93" s="191">
        <v>1500</v>
      </c>
      <c r="L93" s="191">
        <v>1350</v>
      </c>
      <c r="M93" s="191"/>
      <c r="N93" s="191"/>
      <c r="O93" s="191">
        <v>1000000</v>
      </c>
      <c r="P93" s="191">
        <v>1000000</v>
      </c>
      <c r="Q93" s="191">
        <v>20</v>
      </c>
      <c r="R93" s="191">
        <v>25</v>
      </c>
      <c r="S93" s="191">
        <v>0.9</v>
      </c>
      <c r="T93" s="191">
        <v>0.87</v>
      </c>
      <c r="U93" s="191" t="s">
        <v>817</v>
      </c>
      <c r="V93" s="191">
        <v>6500</v>
      </c>
      <c r="W93" s="191">
        <v>7042</v>
      </c>
      <c r="X93" s="191">
        <v>80</v>
      </c>
      <c r="Y93" s="191">
        <v>79</v>
      </c>
      <c r="Z93" s="191">
        <v>5</v>
      </c>
      <c r="AA93" s="191">
        <v>50000</v>
      </c>
      <c r="AB93" s="190" t="s">
        <v>898</v>
      </c>
      <c r="AC93" s="190" t="s">
        <v>899</v>
      </c>
      <c r="AD93" s="191">
        <v>100</v>
      </c>
      <c r="AE93" s="191">
        <v>72</v>
      </c>
      <c r="AF93" s="204" t="s">
        <v>900</v>
      </c>
      <c r="AG93" s="191" t="s">
        <v>901</v>
      </c>
      <c r="AH93" s="191">
        <v>2.1</v>
      </c>
      <c r="AI93" s="191">
        <v>0.9</v>
      </c>
      <c r="AJ93" s="204" t="s">
        <v>902</v>
      </c>
      <c r="AK93" s="191" t="s">
        <v>901</v>
      </c>
      <c r="AL93" s="191">
        <v>2.1</v>
      </c>
      <c r="AM93" s="191">
        <v>0.9</v>
      </c>
      <c r="AN93" s="203" t="s">
        <v>812</v>
      </c>
      <c r="AO93" s="191" t="s">
        <v>812</v>
      </c>
      <c r="AP93" s="190" t="s">
        <v>812</v>
      </c>
      <c r="AQ93" s="190" t="s">
        <v>812</v>
      </c>
      <c r="AR93" s="190"/>
      <c r="AS93" s="190" t="s">
        <v>635</v>
      </c>
      <c r="AT93" s="191" t="s">
        <v>812</v>
      </c>
    </row>
    <row r="94" spans="2:46" ht="45" x14ac:dyDescent="0.25">
      <c r="B94" t="s">
        <v>188</v>
      </c>
      <c r="C94" s="190" t="s">
        <v>247</v>
      </c>
      <c r="D94" t="s">
        <v>460</v>
      </c>
      <c r="E94" s="2">
        <v>120</v>
      </c>
      <c r="F94" s="2">
        <v>116.4</v>
      </c>
      <c r="G94" s="2">
        <v>135</v>
      </c>
      <c r="H94" s="2">
        <v>130.94999999999999</v>
      </c>
      <c r="I94" s="191"/>
      <c r="J94" s="191"/>
      <c r="K94" s="191">
        <v>1500</v>
      </c>
      <c r="L94" s="191">
        <v>1350</v>
      </c>
      <c r="M94" s="191"/>
      <c r="N94" s="191"/>
      <c r="O94" s="191">
        <v>1000000</v>
      </c>
      <c r="P94" s="191">
        <v>1000000</v>
      </c>
      <c r="Q94" s="191">
        <v>20</v>
      </c>
      <c r="R94" s="191">
        <v>25</v>
      </c>
      <c r="S94" s="191">
        <v>0.9</v>
      </c>
      <c r="T94" s="191">
        <v>0.87</v>
      </c>
      <c r="U94" s="191" t="s">
        <v>817</v>
      </c>
      <c r="V94" s="191">
        <v>6500</v>
      </c>
      <c r="W94" s="191">
        <v>7042</v>
      </c>
      <c r="X94" s="191">
        <v>80</v>
      </c>
      <c r="Y94" s="191">
        <v>79</v>
      </c>
      <c r="Z94" s="191">
        <v>5</v>
      </c>
      <c r="AA94" s="191">
        <v>50000</v>
      </c>
      <c r="AB94" s="190" t="s">
        <v>898</v>
      </c>
      <c r="AC94" s="190" t="s">
        <v>899</v>
      </c>
      <c r="AD94" s="191">
        <v>100</v>
      </c>
      <c r="AE94" s="191">
        <v>72</v>
      </c>
      <c r="AF94" s="204" t="s">
        <v>900</v>
      </c>
      <c r="AG94" s="191" t="s">
        <v>901</v>
      </c>
      <c r="AH94" s="191">
        <v>2.1</v>
      </c>
      <c r="AI94" s="191">
        <v>0.9</v>
      </c>
      <c r="AJ94" s="204" t="s">
        <v>902</v>
      </c>
      <c r="AK94" s="191" t="s">
        <v>901</v>
      </c>
      <c r="AL94" s="191">
        <v>2.1</v>
      </c>
      <c r="AM94" s="191">
        <v>0.9</v>
      </c>
      <c r="AN94" s="203" t="s">
        <v>812</v>
      </c>
      <c r="AO94" s="191" t="s">
        <v>812</v>
      </c>
      <c r="AP94" s="190" t="s">
        <v>812</v>
      </c>
      <c r="AQ94" s="190" t="s">
        <v>812</v>
      </c>
      <c r="AR94" s="190"/>
      <c r="AS94" s="190" t="s">
        <v>635</v>
      </c>
      <c r="AT94" s="191">
        <v>22</v>
      </c>
    </row>
    <row r="95" spans="2:46" ht="45" x14ac:dyDescent="0.25">
      <c r="B95" t="s">
        <v>188</v>
      </c>
      <c r="C95" s="190" t="s">
        <v>247</v>
      </c>
      <c r="D95" t="s">
        <v>470</v>
      </c>
      <c r="E95" s="2">
        <v>120</v>
      </c>
      <c r="F95" s="2">
        <v>116.4</v>
      </c>
      <c r="G95" s="2"/>
      <c r="H95" s="2"/>
      <c r="I95" s="191"/>
      <c r="J95" s="191"/>
      <c r="K95" s="191">
        <v>3000</v>
      </c>
      <c r="L95" s="191">
        <v>2700</v>
      </c>
      <c r="M95" s="191"/>
      <c r="N95" s="191"/>
      <c r="O95" s="191">
        <v>1000000</v>
      </c>
      <c r="P95" s="191">
        <v>1000000</v>
      </c>
      <c r="Q95" s="191">
        <v>20</v>
      </c>
      <c r="R95" s="191">
        <v>25</v>
      </c>
      <c r="S95" s="191">
        <v>0.9</v>
      </c>
      <c r="T95" s="191">
        <v>0.87</v>
      </c>
      <c r="U95" s="191" t="s">
        <v>817</v>
      </c>
      <c r="V95" s="191">
        <v>6500</v>
      </c>
      <c r="W95" s="191">
        <v>7042</v>
      </c>
      <c r="X95" s="191">
        <v>80</v>
      </c>
      <c r="Y95" s="191">
        <v>79</v>
      </c>
      <c r="Z95" s="191">
        <v>5</v>
      </c>
      <c r="AA95" s="191">
        <v>50000</v>
      </c>
      <c r="AB95" s="190" t="s">
        <v>898</v>
      </c>
      <c r="AC95" s="190" t="s">
        <v>899</v>
      </c>
      <c r="AD95" s="191">
        <v>100</v>
      </c>
      <c r="AE95" s="191">
        <v>72</v>
      </c>
      <c r="AF95" s="204" t="s">
        <v>900</v>
      </c>
      <c r="AG95" s="191" t="s">
        <v>901</v>
      </c>
      <c r="AH95" s="191">
        <v>2.1</v>
      </c>
      <c r="AI95" s="191">
        <v>0.9</v>
      </c>
      <c r="AJ95" s="204" t="s">
        <v>902</v>
      </c>
      <c r="AK95" s="191" t="s">
        <v>901</v>
      </c>
      <c r="AL95" s="191">
        <v>2.1</v>
      </c>
      <c r="AM95" s="191">
        <v>0.9</v>
      </c>
      <c r="AN95" s="206" t="s">
        <v>812</v>
      </c>
      <c r="AO95" s="191" t="s">
        <v>812</v>
      </c>
      <c r="AP95" s="190" t="s">
        <v>812</v>
      </c>
      <c r="AQ95" s="190" t="s">
        <v>812</v>
      </c>
      <c r="AR95" s="190"/>
      <c r="AS95" s="190" t="s">
        <v>635</v>
      </c>
      <c r="AT95" s="191" t="s">
        <v>812</v>
      </c>
    </row>
    <row r="96" spans="2:46" ht="45" x14ac:dyDescent="0.25">
      <c r="B96" t="s">
        <v>188</v>
      </c>
      <c r="C96" s="190" t="s">
        <v>247</v>
      </c>
      <c r="D96" t="s">
        <v>479</v>
      </c>
      <c r="E96" s="2">
        <v>120</v>
      </c>
      <c r="F96" s="2">
        <v>116.4</v>
      </c>
      <c r="G96" s="2">
        <v>135</v>
      </c>
      <c r="H96" s="2">
        <v>130.94999999999999</v>
      </c>
      <c r="I96" s="191"/>
      <c r="J96" s="191"/>
      <c r="K96" s="191">
        <v>3000</v>
      </c>
      <c r="L96" s="191">
        <v>2700</v>
      </c>
      <c r="M96" s="191"/>
      <c r="N96" s="191"/>
      <c r="O96" s="191">
        <v>1000000</v>
      </c>
      <c r="P96" s="191">
        <v>1000000</v>
      </c>
      <c r="Q96" s="191">
        <v>20</v>
      </c>
      <c r="R96" s="191">
        <v>25</v>
      </c>
      <c r="S96" s="191">
        <v>0.9</v>
      </c>
      <c r="T96" s="191">
        <v>0.87</v>
      </c>
      <c r="U96" s="191" t="s">
        <v>817</v>
      </c>
      <c r="V96" s="191">
        <v>6500</v>
      </c>
      <c r="W96" s="191">
        <v>7042</v>
      </c>
      <c r="X96" s="191">
        <v>80</v>
      </c>
      <c r="Y96" s="191">
        <v>79</v>
      </c>
      <c r="Z96" s="191">
        <v>5</v>
      </c>
      <c r="AA96" s="191">
        <v>50000</v>
      </c>
      <c r="AB96" s="190" t="s">
        <v>898</v>
      </c>
      <c r="AC96" s="190" t="s">
        <v>899</v>
      </c>
      <c r="AD96" s="191">
        <v>100</v>
      </c>
      <c r="AE96" s="191">
        <v>72</v>
      </c>
      <c r="AF96" s="204" t="s">
        <v>900</v>
      </c>
      <c r="AG96" s="191" t="s">
        <v>901</v>
      </c>
      <c r="AH96" s="191">
        <v>2.1</v>
      </c>
      <c r="AI96" s="191">
        <v>0.9</v>
      </c>
      <c r="AJ96" s="204" t="s">
        <v>902</v>
      </c>
      <c r="AK96" s="191" t="s">
        <v>901</v>
      </c>
      <c r="AL96" s="191">
        <v>2.1</v>
      </c>
      <c r="AM96" s="191">
        <v>0.9</v>
      </c>
      <c r="AN96" s="203" t="s">
        <v>812</v>
      </c>
      <c r="AO96" s="191" t="s">
        <v>812</v>
      </c>
      <c r="AP96" s="190" t="s">
        <v>812</v>
      </c>
      <c r="AQ96" s="190" t="s">
        <v>812</v>
      </c>
      <c r="AR96" s="190"/>
      <c r="AS96" s="190" t="s">
        <v>635</v>
      </c>
      <c r="AT96" s="191">
        <v>22</v>
      </c>
    </row>
    <row r="97" spans="2:46" x14ac:dyDescent="0.25">
      <c r="B97" t="s">
        <v>188</v>
      </c>
      <c r="C97" s="190" t="s">
        <v>250</v>
      </c>
      <c r="D97" s="191" t="s">
        <v>426</v>
      </c>
      <c r="E97" s="191">
        <v>125</v>
      </c>
      <c r="F97" s="191">
        <v>121.25</v>
      </c>
      <c r="G97" s="191">
        <v>140</v>
      </c>
      <c r="H97" s="191">
        <v>135.80000000000001</v>
      </c>
      <c r="I97" s="191"/>
      <c r="J97" s="191"/>
      <c r="K97" s="191" t="s">
        <v>819</v>
      </c>
      <c r="L97" s="191" t="s">
        <v>820</v>
      </c>
      <c r="M97" s="191"/>
      <c r="N97" s="191"/>
      <c r="O97" s="191">
        <v>1000000</v>
      </c>
      <c r="P97" s="191">
        <v>1000000</v>
      </c>
      <c r="Q97" s="191">
        <v>20</v>
      </c>
      <c r="R97" s="191">
        <v>25</v>
      </c>
      <c r="S97" s="191">
        <v>0.9</v>
      </c>
      <c r="T97" s="191">
        <v>0.87</v>
      </c>
      <c r="U97" s="191" t="s">
        <v>817</v>
      </c>
      <c r="V97" s="191">
        <v>6500</v>
      </c>
      <c r="W97" s="191">
        <v>7042</v>
      </c>
      <c r="X97" s="191">
        <v>80</v>
      </c>
      <c r="Y97" s="191">
        <v>79</v>
      </c>
      <c r="Z97" s="191">
        <v>5</v>
      </c>
      <c r="AA97" s="191">
        <v>50000</v>
      </c>
      <c r="AB97" s="190" t="s">
        <v>913</v>
      </c>
      <c r="AC97" s="190" t="s">
        <v>891</v>
      </c>
      <c r="AD97" s="191">
        <v>100</v>
      </c>
      <c r="AE97" s="191">
        <v>37</v>
      </c>
      <c r="AF97" s="204" t="s">
        <v>812</v>
      </c>
      <c r="AG97" s="191" t="s">
        <v>812</v>
      </c>
      <c r="AH97" s="191">
        <v>0</v>
      </c>
      <c r="AI97" s="191">
        <v>0</v>
      </c>
      <c r="AJ97" s="204" t="s">
        <v>812</v>
      </c>
      <c r="AK97" s="191" t="s">
        <v>812</v>
      </c>
      <c r="AL97" s="191">
        <v>0</v>
      </c>
      <c r="AM97" s="191">
        <v>0</v>
      </c>
      <c r="AN97" s="203">
        <v>375</v>
      </c>
      <c r="AO97" s="191" t="s">
        <v>914</v>
      </c>
      <c r="AP97" s="190">
        <v>337.5</v>
      </c>
      <c r="AQ97" s="190">
        <v>1000000</v>
      </c>
      <c r="AR97" s="190"/>
      <c r="AS97" s="190" t="s">
        <v>635</v>
      </c>
      <c r="AT97" s="191" t="s">
        <v>812</v>
      </c>
    </row>
    <row r="98" spans="2:46" x14ac:dyDescent="0.25">
      <c r="B98" t="s">
        <v>188</v>
      </c>
      <c r="C98" s="190" t="s">
        <v>254</v>
      </c>
      <c r="D98" s="191" t="s">
        <v>428</v>
      </c>
      <c r="E98" s="191">
        <v>135</v>
      </c>
      <c r="F98" s="191">
        <v>130.94999999999999</v>
      </c>
      <c r="G98" s="191">
        <v>150</v>
      </c>
      <c r="H98" s="191">
        <v>145.5</v>
      </c>
      <c r="I98" s="191"/>
      <c r="J98" s="191"/>
      <c r="K98" s="191">
        <v>10000</v>
      </c>
      <c r="L98" s="191">
        <v>9000</v>
      </c>
      <c r="M98" s="191"/>
      <c r="N98" s="191"/>
      <c r="O98" s="191">
        <v>1000000</v>
      </c>
      <c r="P98" s="191">
        <v>1000000</v>
      </c>
      <c r="Q98" s="191">
        <v>20</v>
      </c>
      <c r="R98" s="191">
        <v>25</v>
      </c>
      <c r="S98" s="191">
        <v>0.9</v>
      </c>
      <c r="T98" s="191">
        <v>0.87</v>
      </c>
      <c r="U98" s="191" t="s">
        <v>817</v>
      </c>
      <c r="V98" s="191">
        <v>6500</v>
      </c>
      <c r="W98" s="191">
        <v>7042</v>
      </c>
      <c r="X98" s="191">
        <v>80</v>
      </c>
      <c r="Y98" s="191">
        <v>79</v>
      </c>
      <c r="Z98" s="191">
        <v>5</v>
      </c>
      <c r="AA98" s="191">
        <v>50000</v>
      </c>
      <c r="AB98" s="190" t="s">
        <v>918</v>
      </c>
      <c r="AC98" s="190" t="s">
        <v>919</v>
      </c>
      <c r="AD98" s="191">
        <v>100</v>
      </c>
      <c r="AE98" s="191">
        <v>20</v>
      </c>
      <c r="AF98" s="204" t="s">
        <v>812</v>
      </c>
      <c r="AG98" s="191" t="s">
        <v>812</v>
      </c>
      <c r="AH98" s="191">
        <v>0</v>
      </c>
      <c r="AI98" s="191">
        <v>0</v>
      </c>
      <c r="AJ98" s="204" t="s">
        <v>812</v>
      </c>
      <c r="AK98" s="191" t="s">
        <v>812</v>
      </c>
      <c r="AL98" s="191">
        <v>0</v>
      </c>
      <c r="AM98" s="191">
        <v>0</v>
      </c>
      <c r="AN98" s="203" t="s">
        <v>812</v>
      </c>
      <c r="AO98" s="191" t="s">
        <v>812</v>
      </c>
      <c r="AP98" s="190" t="s">
        <v>812</v>
      </c>
      <c r="AQ98" s="190" t="s">
        <v>812</v>
      </c>
      <c r="AR98" s="190"/>
      <c r="AS98" s="190" t="s">
        <v>635</v>
      </c>
      <c r="AT98" s="191" t="s">
        <v>812</v>
      </c>
    </row>
    <row r="99" spans="2:46" x14ac:dyDescent="0.25">
      <c r="B99" t="s">
        <v>188</v>
      </c>
      <c r="C99" s="190" t="s">
        <v>258</v>
      </c>
      <c r="D99" s="191" t="s">
        <v>431</v>
      </c>
      <c r="E99" s="191">
        <v>130</v>
      </c>
      <c r="F99" s="191">
        <v>126.1</v>
      </c>
      <c r="G99" s="191">
        <v>145</v>
      </c>
      <c r="H99" s="191">
        <v>140.65</v>
      </c>
      <c r="I99" s="191"/>
      <c r="J99" s="191"/>
      <c r="K99" s="191">
        <v>5000</v>
      </c>
      <c r="L99" s="191">
        <v>4500</v>
      </c>
      <c r="M99" s="191"/>
      <c r="N99" s="191"/>
      <c r="O99" s="191">
        <v>10000</v>
      </c>
      <c r="P99" s="191">
        <v>11000</v>
      </c>
      <c r="Q99" s="191">
        <v>20</v>
      </c>
      <c r="R99" s="191">
        <v>25</v>
      </c>
      <c r="S99" s="191">
        <v>0.9</v>
      </c>
      <c r="T99" s="191">
        <v>0.87</v>
      </c>
      <c r="U99" s="191" t="s">
        <v>817</v>
      </c>
      <c r="V99" s="191">
        <v>6500</v>
      </c>
      <c r="W99" s="191">
        <v>7042</v>
      </c>
      <c r="X99" s="191">
        <v>80</v>
      </c>
      <c r="Y99" s="191">
        <v>79</v>
      </c>
      <c r="Z99" s="191">
        <v>5</v>
      </c>
      <c r="AA99" s="191">
        <v>50000</v>
      </c>
      <c r="AB99" s="190" t="s">
        <v>918</v>
      </c>
      <c r="AC99" s="190" t="s">
        <v>919</v>
      </c>
      <c r="AD99" s="191">
        <v>100</v>
      </c>
      <c r="AE99" s="191">
        <v>20</v>
      </c>
      <c r="AF99" s="204" t="s">
        <v>812</v>
      </c>
      <c r="AG99" s="191" t="s">
        <v>812</v>
      </c>
      <c r="AH99" s="191">
        <v>0</v>
      </c>
      <c r="AI99" s="191">
        <v>0</v>
      </c>
      <c r="AJ99" s="204" t="s">
        <v>812</v>
      </c>
      <c r="AK99" s="191" t="s">
        <v>812</v>
      </c>
      <c r="AL99" s="191">
        <v>0</v>
      </c>
      <c r="AM99" s="191">
        <v>0</v>
      </c>
      <c r="AN99" s="203" t="s">
        <v>812</v>
      </c>
      <c r="AO99" s="191" t="s">
        <v>812</v>
      </c>
      <c r="AP99" s="190" t="s">
        <v>812</v>
      </c>
      <c r="AQ99" s="190" t="s">
        <v>812</v>
      </c>
      <c r="AR99" s="190"/>
      <c r="AS99" s="190" t="s">
        <v>635</v>
      </c>
      <c r="AT99" s="191" t="s">
        <v>812</v>
      </c>
    </row>
    <row r="100" spans="2:46" x14ac:dyDescent="0.25">
      <c r="B100" t="s">
        <v>198</v>
      </c>
      <c r="C100" s="190" t="s">
        <v>254</v>
      </c>
      <c r="D100" s="191" t="s">
        <v>429</v>
      </c>
      <c r="E100" s="191">
        <v>135</v>
      </c>
      <c r="F100" s="191">
        <v>130.94999999999999</v>
      </c>
      <c r="G100" s="191"/>
      <c r="H100" s="191"/>
      <c r="I100" s="191"/>
      <c r="J100" s="191"/>
      <c r="K100" s="191">
        <v>10000</v>
      </c>
      <c r="L100" s="191">
        <v>9000</v>
      </c>
      <c r="M100" s="191"/>
      <c r="N100" s="191"/>
      <c r="O100" s="191">
        <v>1000000</v>
      </c>
      <c r="P100" s="191">
        <v>1000000</v>
      </c>
      <c r="Q100" s="191">
        <v>20</v>
      </c>
      <c r="R100" s="191">
        <v>25</v>
      </c>
      <c r="S100" s="191">
        <v>0.9</v>
      </c>
      <c r="T100" s="191">
        <v>0.87</v>
      </c>
      <c r="U100" s="191" t="s">
        <v>817</v>
      </c>
      <c r="V100" s="191">
        <v>6500</v>
      </c>
      <c r="W100" s="191">
        <v>7042</v>
      </c>
      <c r="X100" s="191">
        <v>70</v>
      </c>
      <c r="Y100" s="191">
        <v>69</v>
      </c>
      <c r="Z100" s="191">
        <v>5</v>
      </c>
      <c r="AA100" s="191">
        <v>50000</v>
      </c>
      <c r="AB100" s="190" t="s">
        <v>918</v>
      </c>
      <c r="AC100" s="190" t="s">
        <v>919</v>
      </c>
      <c r="AD100" s="191">
        <v>100</v>
      </c>
      <c r="AE100" s="191">
        <v>20</v>
      </c>
      <c r="AF100" s="204" t="s">
        <v>812</v>
      </c>
      <c r="AG100" s="191" t="s">
        <v>812</v>
      </c>
      <c r="AH100" s="191">
        <v>0</v>
      </c>
      <c r="AI100" s="191">
        <v>0</v>
      </c>
      <c r="AJ100" s="204" t="s">
        <v>812</v>
      </c>
      <c r="AK100" s="191" t="s">
        <v>812</v>
      </c>
      <c r="AL100" s="191">
        <v>0</v>
      </c>
      <c r="AM100" s="191">
        <v>0</v>
      </c>
      <c r="AN100" s="203" t="s">
        <v>812</v>
      </c>
      <c r="AO100" s="191" t="s">
        <v>812</v>
      </c>
      <c r="AP100" s="190" t="s">
        <v>812</v>
      </c>
      <c r="AQ100" s="190" t="s">
        <v>812</v>
      </c>
      <c r="AR100" s="190"/>
      <c r="AS100" s="190" t="s">
        <v>635</v>
      </c>
      <c r="AT100" s="191" t="s">
        <v>812</v>
      </c>
    </row>
    <row r="101" spans="2:46" x14ac:dyDescent="0.25">
      <c r="B101" t="s">
        <v>198</v>
      </c>
      <c r="C101" s="190" t="s">
        <v>254</v>
      </c>
      <c r="D101" s="191" t="s">
        <v>441</v>
      </c>
      <c r="E101" s="191">
        <v>135</v>
      </c>
      <c r="F101" s="191">
        <v>130.94999999999999</v>
      </c>
      <c r="G101" s="191"/>
      <c r="H101" s="191"/>
      <c r="I101" s="191"/>
      <c r="J101" s="191"/>
      <c r="K101" s="191">
        <v>10000</v>
      </c>
      <c r="L101" s="191">
        <v>9000</v>
      </c>
      <c r="M101" s="191"/>
      <c r="N101" s="191"/>
      <c r="O101" s="191">
        <v>1000000</v>
      </c>
      <c r="P101" s="191">
        <v>1000000</v>
      </c>
      <c r="Q101" s="191">
        <v>20</v>
      </c>
      <c r="R101" s="191">
        <v>25</v>
      </c>
      <c r="S101" s="191">
        <v>0.9</v>
      </c>
      <c r="T101" s="191">
        <v>0.87</v>
      </c>
      <c r="U101" s="191" t="s">
        <v>817</v>
      </c>
      <c r="V101" s="191">
        <v>6500</v>
      </c>
      <c r="W101" s="191">
        <v>7042</v>
      </c>
      <c r="X101" s="191">
        <v>70</v>
      </c>
      <c r="Y101" s="191">
        <v>69</v>
      </c>
      <c r="Z101" s="191">
        <v>5</v>
      </c>
      <c r="AA101" s="191">
        <v>50000</v>
      </c>
      <c r="AB101" s="190" t="s">
        <v>918</v>
      </c>
      <c r="AC101" s="190" t="s">
        <v>919</v>
      </c>
      <c r="AD101" s="191">
        <v>100</v>
      </c>
      <c r="AE101" s="191">
        <v>20</v>
      </c>
      <c r="AF101" s="204" t="s">
        <v>812</v>
      </c>
      <c r="AG101" s="191" t="s">
        <v>812</v>
      </c>
      <c r="AH101" s="191">
        <v>0</v>
      </c>
      <c r="AI101" s="191">
        <v>0</v>
      </c>
      <c r="AJ101" s="204" t="s">
        <v>812</v>
      </c>
      <c r="AK101" s="191" t="s">
        <v>812</v>
      </c>
      <c r="AL101" s="191">
        <v>0</v>
      </c>
      <c r="AM101" s="191">
        <v>0</v>
      </c>
      <c r="AN101" s="206" t="s">
        <v>812</v>
      </c>
      <c r="AO101" s="191" t="s">
        <v>812</v>
      </c>
      <c r="AP101" s="190" t="s">
        <v>812</v>
      </c>
      <c r="AQ101" s="190" t="s">
        <v>812</v>
      </c>
      <c r="AR101" s="190"/>
      <c r="AS101" s="190" t="s">
        <v>635</v>
      </c>
      <c r="AT101" s="191" t="s">
        <v>812</v>
      </c>
    </row>
    <row r="102" spans="2:46" x14ac:dyDescent="0.25">
      <c r="B102" t="s">
        <v>198</v>
      </c>
      <c r="C102" s="190" t="s">
        <v>258</v>
      </c>
      <c r="D102" s="191" t="s">
        <v>432</v>
      </c>
      <c r="E102" s="191">
        <v>130</v>
      </c>
      <c r="F102" s="191">
        <v>126.1</v>
      </c>
      <c r="G102" s="191"/>
      <c r="H102" s="191"/>
      <c r="I102" s="2"/>
      <c r="J102" s="2"/>
      <c r="K102" s="2">
        <v>5000</v>
      </c>
      <c r="L102" s="2">
        <v>4500</v>
      </c>
      <c r="M102" s="2"/>
      <c r="N102" s="2"/>
      <c r="O102" s="2">
        <v>10000</v>
      </c>
      <c r="P102" s="2">
        <v>11000</v>
      </c>
      <c r="Q102" s="191">
        <v>20</v>
      </c>
      <c r="R102" s="191">
        <v>25</v>
      </c>
      <c r="S102" s="191">
        <v>0.9</v>
      </c>
      <c r="T102" s="191">
        <v>0.87</v>
      </c>
      <c r="U102" s="191" t="s">
        <v>817</v>
      </c>
      <c r="V102" s="191">
        <v>6500</v>
      </c>
      <c r="W102" s="191">
        <v>7042</v>
      </c>
      <c r="X102" s="191">
        <v>80</v>
      </c>
      <c r="Y102" s="191">
        <v>79</v>
      </c>
      <c r="Z102" s="191">
        <v>5</v>
      </c>
      <c r="AA102" s="191">
        <v>50000</v>
      </c>
      <c r="AB102" s="190" t="s">
        <v>918</v>
      </c>
      <c r="AC102" s="190" t="s">
        <v>919</v>
      </c>
      <c r="AD102" s="191">
        <v>100</v>
      </c>
      <c r="AE102" s="191">
        <v>20</v>
      </c>
      <c r="AF102" s="204" t="s">
        <v>812</v>
      </c>
      <c r="AG102" s="191" t="s">
        <v>812</v>
      </c>
      <c r="AH102" s="191">
        <v>0</v>
      </c>
      <c r="AI102" s="191">
        <v>0</v>
      </c>
      <c r="AJ102" s="204" t="s">
        <v>812</v>
      </c>
      <c r="AK102" s="191" t="s">
        <v>812</v>
      </c>
      <c r="AL102" s="191">
        <v>0</v>
      </c>
      <c r="AM102" s="191">
        <v>0</v>
      </c>
      <c r="AN102" s="203" t="s">
        <v>812</v>
      </c>
      <c r="AO102" s="191" t="s">
        <v>812</v>
      </c>
      <c r="AP102" s="190" t="s">
        <v>812</v>
      </c>
      <c r="AQ102" s="190" t="s">
        <v>812</v>
      </c>
      <c r="AR102" s="190"/>
      <c r="AS102" s="190" t="s">
        <v>635</v>
      </c>
      <c r="AT102" s="191" t="s">
        <v>812</v>
      </c>
    </row>
    <row r="103" spans="2:46" x14ac:dyDescent="0.25">
      <c r="B103" t="s">
        <v>198</v>
      </c>
      <c r="C103" s="190" t="s">
        <v>258</v>
      </c>
      <c r="D103" s="191" t="s">
        <v>443</v>
      </c>
      <c r="E103" s="191">
        <v>130</v>
      </c>
      <c r="F103" s="191">
        <v>126.1</v>
      </c>
      <c r="G103" s="191"/>
      <c r="H103" s="191"/>
      <c r="I103" s="2"/>
      <c r="J103" s="2"/>
      <c r="K103" s="2">
        <v>5000</v>
      </c>
      <c r="L103" s="2">
        <v>4500</v>
      </c>
      <c r="M103" s="2"/>
      <c r="N103" s="2"/>
      <c r="O103" s="2">
        <v>10000</v>
      </c>
      <c r="P103" s="2">
        <v>11000</v>
      </c>
      <c r="Q103" s="191">
        <v>20</v>
      </c>
      <c r="R103" s="191">
        <v>25</v>
      </c>
      <c r="S103" s="191">
        <v>0.9</v>
      </c>
      <c r="T103" s="191">
        <v>0.87</v>
      </c>
      <c r="U103" s="191" t="s">
        <v>817</v>
      </c>
      <c r="V103" s="191">
        <v>6500</v>
      </c>
      <c r="W103" s="191">
        <v>7042</v>
      </c>
      <c r="X103" s="191">
        <v>80</v>
      </c>
      <c r="Y103" s="191">
        <v>79</v>
      </c>
      <c r="Z103" s="191">
        <v>5</v>
      </c>
      <c r="AA103" s="191">
        <v>50000</v>
      </c>
      <c r="AB103" s="190" t="s">
        <v>918</v>
      </c>
      <c r="AC103" s="190" t="s">
        <v>919</v>
      </c>
      <c r="AD103" s="191">
        <v>100</v>
      </c>
      <c r="AE103" s="191">
        <v>20</v>
      </c>
      <c r="AF103" s="204" t="s">
        <v>812</v>
      </c>
      <c r="AG103" s="191" t="s">
        <v>812</v>
      </c>
      <c r="AH103" s="191">
        <v>0</v>
      </c>
      <c r="AI103" s="191">
        <v>0</v>
      </c>
      <c r="AJ103" s="204" t="s">
        <v>812</v>
      </c>
      <c r="AK103" s="191" t="s">
        <v>812</v>
      </c>
      <c r="AL103" s="191">
        <v>0</v>
      </c>
      <c r="AM103" s="191">
        <v>0</v>
      </c>
      <c r="AN103" s="203" t="s">
        <v>812</v>
      </c>
      <c r="AO103" s="191" t="s">
        <v>812</v>
      </c>
      <c r="AP103" s="190" t="s">
        <v>812</v>
      </c>
      <c r="AQ103" s="190" t="s">
        <v>812</v>
      </c>
      <c r="AR103" s="190"/>
      <c r="AS103" s="190" t="s">
        <v>635</v>
      </c>
      <c r="AT103" s="191" t="s">
        <v>812</v>
      </c>
    </row>
    <row r="104" spans="2:46" x14ac:dyDescent="0.25">
      <c r="B104" t="s">
        <v>198</v>
      </c>
      <c r="C104" s="190" t="s">
        <v>298</v>
      </c>
      <c r="D104" s="191" t="s">
        <v>926</v>
      </c>
      <c r="E104" s="191">
        <v>145</v>
      </c>
      <c r="F104" s="191">
        <v>140.65</v>
      </c>
      <c r="G104" s="191"/>
      <c r="H104" s="191"/>
      <c r="I104" s="2"/>
      <c r="J104" s="2"/>
      <c r="K104" s="2">
        <v>2000</v>
      </c>
      <c r="L104" s="2">
        <v>1800</v>
      </c>
      <c r="M104" s="2"/>
      <c r="N104" s="2"/>
      <c r="O104" s="2">
        <v>1000000</v>
      </c>
      <c r="P104" s="2">
        <v>1000000</v>
      </c>
      <c r="Q104" s="191">
        <v>20</v>
      </c>
      <c r="R104" s="191">
        <v>25</v>
      </c>
      <c r="S104" s="191">
        <v>0.9</v>
      </c>
      <c r="T104" s="191">
        <v>0.87</v>
      </c>
      <c r="U104" s="191" t="s">
        <v>810</v>
      </c>
      <c r="V104" s="191">
        <v>5000</v>
      </c>
      <c r="W104" s="191">
        <v>5312</v>
      </c>
      <c r="X104" s="191">
        <v>70</v>
      </c>
      <c r="Y104" s="191">
        <v>69</v>
      </c>
      <c r="Z104" s="191">
        <v>5</v>
      </c>
      <c r="AA104" s="191">
        <v>50000</v>
      </c>
      <c r="AB104" s="190" t="s">
        <v>927</v>
      </c>
      <c r="AC104" s="190" t="s">
        <v>928</v>
      </c>
      <c r="AD104" s="191">
        <v>360</v>
      </c>
      <c r="AE104" s="191">
        <v>75</v>
      </c>
      <c r="AF104" s="204"/>
      <c r="AG104" s="191"/>
      <c r="AH104" s="191"/>
      <c r="AI104" s="191"/>
      <c r="AJ104" s="204"/>
      <c r="AK104" s="191"/>
      <c r="AL104" s="191"/>
      <c r="AM104" s="191"/>
      <c r="AN104" s="203"/>
      <c r="AO104" s="191"/>
      <c r="AP104" s="190"/>
      <c r="AQ104" s="190"/>
      <c r="AR104" s="190"/>
      <c r="AS104" s="190" t="s">
        <v>635</v>
      </c>
      <c r="AT104" s="191" t="s">
        <v>812</v>
      </c>
    </row>
    <row r="105" spans="2:46" x14ac:dyDescent="0.25">
      <c r="B105" t="s">
        <v>208</v>
      </c>
      <c r="C105" s="190" t="s">
        <v>292</v>
      </c>
      <c r="D105" s="191" t="s">
        <v>929</v>
      </c>
      <c r="E105" s="191">
        <v>90</v>
      </c>
      <c r="F105" s="191">
        <v>87.3</v>
      </c>
      <c r="G105" s="191"/>
      <c r="H105" s="191"/>
      <c r="I105" s="2">
        <v>80</v>
      </c>
      <c r="J105" s="2">
        <v>77.599999999999994</v>
      </c>
      <c r="K105" s="2">
        <v>675</v>
      </c>
      <c r="L105" s="2">
        <v>607.5</v>
      </c>
      <c r="M105" s="2">
        <v>800</v>
      </c>
      <c r="N105" s="2">
        <v>720</v>
      </c>
      <c r="O105" s="2">
        <v>1000000</v>
      </c>
      <c r="P105" s="2">
        <v>1000000</v>
      </c>
      <c r="Q105" s="191">
        <v>20</v>
      </c>
      <c r="R105" s="191">
        <v>25</v>
      </c>
      <c r="S105" s="191">
        <v>0.9</v>
      </c>
      <c r="T105" s="191">
        <v>0.87</v>
      </c>
      <c r="U105" s="191" t="s">
        <v>817</v>
      </c>
      <c r="V105" s="191">
        <v>6500</v>
      </c>
      <c r="W105" s="191">
        <v>7042</v>
      </c>
      <c r="X105" s="191">
        <v>80</v>
      </c>
      <c r="Y105" s="191">
        <v>79</v>
      </c>
      <c r="Z105" s="191">
        <v>5</v>
      </c>
      <c r="AA105" s="191">
        <v>50000</v>
      </c>
      <c r="AB105" s="190" t="s">
        <v>898</v>
      </c>
      <c r="AC105" s="190" t="s">
        <v>899</v>
      </c>
      <c r="AD105" s="191">
        <v>100</v>
      </c>
      <c r="AE105" s="191">
        <v>72</v>
      </c>
      <c r="AF105" s="204" t="s">
        <v>812</v>
      </c>
      <c r="AG105" s="191" t="s">
        <v>812</v>
      </c>
      <c r="AH105" s="191" t="s">
        <v>812</v>
      </c>
      <c r="AI105" s="191" t="s">
        <v>812</v>
      </c>
      <c r="AJ105" s="204" t="s">
        <v>812</v>
      </c>
      <c r="AK105" s="191" t="s">
        <v>812</v>
      </c>
      <c r="AL105" s="191" t="s">
        <v>812</v>
      </c>
      <c r="AM105" s="191" t="s">
        <v>812</v>
      </c>
      <c r="AN105" s="203" t="s">
        <v>812</v>
      </c>
      <c r="AO105" s="191" t="s">
        <v>812</v>
      </c>
      <c r="AP105" s="190" t="s">
        <v>812</v>
      </c>
      <c r="AQ105" s="190" t="s">
        <v>812</v>
      </c>
      <c r="AR105" s="190"/>
      <c r="AS105" s="190" t="s">
        <v>635</v>
      </c>
      <c r="AT105" s="191" t="s">
        <v>812</v>
      </c>
    </row>
    <row r="106" spans="2:46" x14ac:dyDescent="0.25">
      <c r="B106" t="s">
        <v>208</v>
      </c>
      <c r="C106" s="190" t="s">
        <v>289</v>
      </c>
      <c r="D106" s="191" t="s">
        <v>929</v>
      </c>
      <c r="E106" s="191">
        <v>90</v>
      </c>
      <c r="F106" s="191">
        <v>87.3</v>
      </c>
      <c r="G106" s="191"/>
      <c r="H106" s="191"/>
      <c r="I106" s="2">
        <v>80</v>
      </c>
      <c r="J106" s="2">
        <v>77.599999999999994</v>
      </c>
      <c r="K106" s="2">
        <v>675</v>
      </c>
      <c r="L106" s="2">
        <v>607.5</v>
      </c>
      <c r="M106" s="2">
        <v>575</v>
      </c>
      <c r="N106" s="2">
        <v>517.5</v>
      </c>
      <c r="O106" s="2">
        <v>1000000</v>
      </c>
      <c r="P106" s="2">
        <v>1000000</v>
      </c>
      <c r="Q106" s="191">
        <v>20</v>
      </c>
      <c r="R106" s="191">
        <v>25</v>
      </c>
      <c r="S106" s="191">
        <v>0.9</v>
      </c>
      <c r="T106" s="191">
        <v>0.87</v>
      </c>
      <c r="U106" s="191" t="s">
        <v>817</v>
      </c>
      <c r="V106" s="191">
        <v>6500</v>
      </c>
      <c r="W106" s="191">
        <v>7042</v>
      </c>
      <c r="X106" s="191">
        <v>80</v>
      </c>
      <c r="Y106" s="191">
        <v>79</v>
      </c>
      <c r="Z106" s="191">
        <v>5</v>
      </c>
      <c r="AA106" s="191">
        <v>50000</v>
      </c>
      <c r="AB106" s="190" t="s">
        <v>898</v>
      </c>
      <c r="AC106" s="190" t="s">
        <v>899</v>
      </c>
      <c r="AD106" s="191">
        <v>100</v>
      </c>
      <c r="AE106" s="191">
        <v>72</v>
      </c>
      <c r="AF106" s="204" t="s">
        <v>812</v>
      </c>
      <c r="AG106" s="191" t="s">
        <v>812</v>
      </c>
      <c r="AH106" s="191" t="s">
        <v>812</v>
      </c>
      <c r="AI106" s="191" t="s">
        <v>812</v>
      </c>
      <c r="AJ106" s="204" t="s">
        <v>812</v>
      </c>
      <c r="AK106" s="191" t="s">
        <v>812</v>
      </c>
      <c r="AL106" s="191" t="s">
        <v>812</v>
      </c>
      <c r="AM106" s="191" t="s">
        <v>812</v>
      </c>
      <c r="AN106" s="203" t="s">
        <v>812</v>
      </c>
      <c r="AO106" s="191" t="s">
        <v>812</v>
      </c>
      <c r="AP106" s="190" t="s">
        <v>812</v>
      </c>
      <c r="AQ106" s="190" t="s">
        <v>812</v>
      </c>
      <c r="AR106" s="190"/>
      <c r="AS106" s="190" t="s">
        <v>635</v>
      </c>
      <c r="AT106" s="191" t="s">
        <v>812</v>
      </c>
    </row>
    <row r="107" spans="2:46" x14ac:dyDescent="0.25">
      <c r="B107" t="s">
        <v>208</v>
      </c>
      <c r="C107" s="190" t="s">
        <v>295</v>
      </c>
      <c r="D107" s="191" t="s">
        <v>929</v>
      </c>
      <c r="E107" s="191">
        <v>125</v>
      </c>
      <c r="F107" s="191">
        <v>121.25</v>
      </c>
      <c r="G107" s="191"/>
      <c r="H107" s="191"/>
      <c r="I107" s="2"/>
      <c r="J107" s="2"/>
      <c r="K107" s="2">
        <v>1900</v>
      </c>
      <c r="L107" s="2">
        <v>1710</v>
      </c>
      <c r="M107" s="2"/>
      <c r="N107" s="2"/>
      <c r="O107" s="2">
        <v>1000000</v>
      </c>
      <c r="P107" s="2">
        <v>1000000</v>
      </c>
      <c r="Q107" s="191">
        <v>20</v>
      </c>
      <c r="R107" s="191">
        <v>25</v>
      </c>
      <c r="S107" s="191">
        <v>0.9</v>
      </c>
      <c r="T107" s="191">
        <v>0.87</v>
      </c>
      <c r="U107" s="191" t="s">
        <v>817</v>
      </c>
      <c r="V107" s="191">
        <v>6500</v>
      </c>
      <c r="W107" s="191">
        <v>7042</v>
      </c>
      <c r="X107" s="191">
        <v>80</v>
      </c>
      <c r="Y107" s="191">
        <v>79</v>
      </c>
      <c r="Z107" s="191">
        <v>5</v>
      </c>
      <c r="AA107" s="191">
        <v>50000</v>
      </c>
      <c r="AB107" s="190" t="s">
        <v>930</v>
      </c>
      <c r="AC107" s="190" t="s">
        <v>931</v>
      </c>
      <c r="AD107" s="191">
        <v>360</v>
      </c>
      <c r="AE107" s="191">
        <v>135</v>
      </c>
      <c r="AF107" s="204" t="s">
        <v>812</v>
      </c>
      <c r="AG107" s="191" t="s">
        <v>812</v>
      </c>
      <c r="AH107" s="191" t="s">
        <v>812</v>
      </c>
      <c r="AI107" s="191" t="s">
        <v>812</v>
      </c>
      <c r="AJ107" s="204" t="s">
        <v>812</v>
      </c>
      <c r="AK107" s="191" t="s">
        <v>812</v>
      </c>
      <c r="AL107" s="191" t="s">
        <v>812</v>
      </c>
      <c r="AM107" s="191" t="s">
        <v>812</v>
      </c>
      <c r="AN107" s="206" t="s">
        <v>812</v>
      </c>
      <c r="AO107" s="191" t="s">
        <v>812</v>
      </c>
      <c r="AP107" s="190" t="s">
        <v>812</v>
      </c>
      <c r="AQ107" s="190" t="s">
        <v>812</v>
      </c>
      <c r="AR107" s="190"/>
      <c r="AS107" s="190" t="s">
        <v>635</v>
      </c>
      <c r="AT107" s="191" t="s">
        <v>812</v>
      </c>
    </row>
    <row r="108" spans="2:46" x14ac:dyDescent="0.25">
      <c r="B108" t="s">
        <v>208</v>
      </c>
      <c r="C108" s="190" t="s">
        <v>295</v>
      </c>
      <c r="D108" s="191" t="s">
        <v>453</v>
      </c>
      <c r="E108" s="191">
        <v>125</v>
      </c>
      <c r="F108" s="191">
        <v>121.25</v>
      </c>
      <c r="G108" s="191"/>
      <c r="H108" s="191"/>
      <c r="I108" s="2"/>
      <c r="J108" s="2"/>
      <c r="K108" s="2">
        <v>1900</v>
      </c>
      <c r="L108" s="2">
        <v>1710</v>
      </c>
      <c r="M108" s="2"/>
      <c r="N108" s="2"/>
      <c r="O108" s="2">
        <v>1000000</v>
      </c>
      <c r="P108" s="2">
        <v>1000000</v>
      </c>
      <c r="Q108" s="191">
        <v>20</v>
      </c>
      <c r="R108" s="191">
        <v>25</v>
      </c>
      <c r="S108" s="191">
        <v>0.9</v>
      </c>
      <c r="T108" s="191">
        <v>0.87</v>
      </c>
      <c r="U108" s="191" t="s">
        <v>817</v>
      </c>
      <c r="V108" s="191">
        <v>6500</v>
      </c>
      <c r="W108" s="191">
        <v>7042</v>
      </c>
      <c r="X108" s="191">
        <v>80</v>
      </c>
      <c r="Y108" s="191">
        <v>79</v>
      </c>
      <c r="Z108" s="191">
        <v>5</v>
      </c>
      <c r="AA108" s="191">
        <v>50000</v>
      </c>
      <c r="AB108" t="s">
        <v>930</v>
      </c>
      <c r="AC108" t="s">
        <v>931</v>
      </c>
      <c r="AD108" s="2">
        <v>360</v>
      </c>
      <c r="AE108" s="2">
        <v>135</v>
      </c>
      <c r="AF108" s="2" t="s">
        <v>812</v>
      </c>
      <c r="AG108" s="2" t="s">
        <v>812</v>
      </c>
      <c r="AH108" s="2" t="s">
        <v>812</v>
      </c>
      <c r="AI108" s="2" t="s">
        <v>812</v>
      </c>
      <c r="AJ108" s="2" t="s">
        <v>812</v>
      </c>
      <c r="AK108" s="2" t="s">
        <v>812</v>
      </c>
      <c r="AL108" s="2" t="s">
        <v>812</v>
      </c>
      <c r="AM108" s="2" t="s">
        <v>812</v>
      </c>
      <c r="AN108" s="206"/>
      <c r="AO108" s="206"/>
      <c r="AP108" s="206"/>
      <c r="AQ108" s="206"/>
      <c r="AR108" s="206"/>
      <c r="AS108" s="190" t="s">
        <v>635</v>
      </c>
      <c r="AT108" s="191" t="s">
        <v>812</v>
      </c>
    </row>
    <row r="109" spans="2:46" x14ac:dyDescent="0.25">
      <c r="B109" t="s">
        <v>208</v>
      </c>
      <c r="C109" s="190" t="s">
        <v>295</v>
      </c>
      <c r="D109" s="191" t="s">
        <v>464</v>
      </c>
      <c r="E109" s="191">
        <v>125</v>
      </c>
      <c r="F109" s="191">
        <v>121.25</v>
      </c>
      <c r="G109" s="191"/>
      <c r="H109" s="191"/>
      <c r="I109" s="2"/>
      <c r="J109" s="2"/>
      <c r="K109" s="2">
        <v>1900</v>
      </c>
      <c r="L109" s="2">
        <v>1710</v>
      </c>
      <c r="M109" s="2"/>
      <c r="N109" s="2"/>
      <c r="O109" s="2">
        <v>1000000</v>
      </c>
      <c r="P109" s="2">
        <v>1000000</v>
      </c>
      <c r="Q109" s="191">
        <v>20</v>
      </c>
      <c r="R109" s="191">
        <v>25</v>
      </c>
      <c r="S109" s="191">
        <v>0.9</v>
      </c>
      <c r="T109" s="191">
        <v>0.87</v>
      </c>
      <c r="U109" s="191" t="s">
        <v>817</v>
      </c>
      <c r="V109" s="191">
        <v>6500</v>
      </c>
      <c r="W109" s="191">
        <v>7042</v>
      </c>
      <c r="X109" s="191">
        <v>80</v>
      </c>
      <c r="Y109" s="191">
        <v>79</v>
      </c>
      <c r="Z109" s="191">
        <v>5</v>
      </c>
      <c r="AA109" s="191">
        <v>50000</v>
      </c>
      <c r="AB109" t="s">
        <v>930</v>
      </c>
      <c r="AC109" t="s">
        <v>931</v>
      </c>
      <c r="AD109" s="2">
        <v>360</v>
      </c>
      <c r="AE109" s="2">
        <v>135</v>
      </c>
      <c r="AF109" s="2" t="s">
        <v>812</v>
      </c>
      <c r="AG109" s="2" t="s">
        <v>812</v>
      </c>
      <c r="AH109" s="2" t="s">
        <v>812</v>
      </c>
      <c r="AI109" s="2" t="s">
        <v>812</v>
      </c>
      <c r="AJ109" s="2" t="s">
        <v>812</v>
      </c>
      <c r="AK109" s="2" t="s">
        <v>812</v>
      </c>
      <c r="AL109" s="2" t="s">
        <v>812</v>
      </c>
      <c r="AM109" s="2" t="s">
        <v>812</v>
      </c>
      <c r="AN109" s="206" t="s">
        <v>812</v>
      </c>
      <c r="AO109" s="206" t="s">
        <v>812</v>
      </c>
      <c r="AP109" s="206" t="s">
        <v>812</v>
      </c>
      <c r="AQ109" s="206" t="s">
        <v>812</v>
      </c>
      <c r="AR109" s="206"/>
      <c r="AS109" s="190" t="s">
        <v>635</v>
      </c>
      <c r="AT109" s="191" t="s">
        <v>812</v>
      </c>
    </row>
    <row r="110" spans="2:46" x14ac:dyDescent="0.25">
      <c r="B110" t="s">
        <v>208</v>
      </c>
      <c r="C110" s="190" t="s">
        <v>295</v>
      </c>
      <c r="D110" s="191" t="s">
        <v>473</v>
      </c>
      <c r="E110" s="191">
        <v>125</v>
      </c>
      <c r="F110" s="191">
        <v>121.25</v>
      </c>
      <c r="G110" s="191"/>
      <c r="H110" s="191"/>
      <c r="I110" s="2"/>
      <c r="J110" s="2"/>
      <c r="K110" s="2">
        <v>1900</v>
      </c>
      <c r="L110" s="2">
        <v>1710</v>
      </c>
      <c r="M110" s="2"/>
      <c r="N110" s="2"/>
      <c r="O110" s="2">
        <v>1000000</v>
      </c>
      <c r="P110" s="2">
        <v>1000000</v>
      </c>
      <c r="Q110" s="191">
        <v>20</v>
      </c>
      <c r="R110" s="191">
        <v>25</v>
      </c>
      <c r="S110" s="191">
        <v>0.9</v>
      </c>
      <c r="T110" s="191">
        <v>0.87</v>
      </c>
      <c r="U110" s="191" t="s">
        <v>817</v>
      </c>
      <c r="V110" s="191">
        <v>6500</v>
      </c>
      <c r="W110" s="191">
        <v>7042</v>
      </c>
      <c r="X110" s="191">
        <v>80</v>
      </c>
      <c r="Y110" s="191">
        <v>79</v>
      </c>
      <c r="Z110" s="191">
        <v>5</v>
      </c>
      <c r="AA110" s="191">
        <v>50000</v>
      </c>
      <c r="AB110" t="s">
        <v>930</v>
      </c>
      <c r="AC110" t="s">
        <v>931</v>
      </c>
      <c r="AD110" s="2">
        <v>360</v>
      </c>
      <c r="AE110" s="2">
        <v>135</v>
      </c>
      <c r="AF110" s="2" t="s">
        <v>812</v>
      </c>
      <c r="AG110" s="2" t="s">
        <v>812</v>
      </c>
      <c r="AH110" s="2" t="s">
        <v>812</v>
      </c>
      <c r="AI110" s="2" t="s">
        <v>812</v>
      </c>
      <c r="AJ110" s="2" t="s">
        <v>812</v>
      </c>
      <c r="AK110" s="2" t="s">
        <v>812</v>
      </c>
      <c r="AL110" s="2" t="s">
        <v>812</v>
      </c>
      <c r="AM110" s="2" t="s">
        <v>812</v>
      </c>
      <c r="AN110" s="206" t="s">
        <v>812</v>
      </c>
      <c r="AO110" s="206" t="s">
        <v>812</v>
      </c>
      <c r="AP110" s="206" t="s">
        <v>812</v>
      </c>
      <c r="AQ110" s="206" t="s">
        <v>812</v>
      </c>
      <c r="AR110" s="206"/>
      <c r="AS110" s="190" t="s">
        <v>635</v>
      </c>
      <c r="AT110" s="191" t="s">
        <v>812</v>
      </c>
    </row>
    <row r="111" spans="2:46" x14ac:dyDescent="0.25">
      <c r="B111" t="s">
        <v>208</v>
      </c>
      <c r="C111" s="190" t="s">
        <v>295</v>
      </c>
      <c r="D111" s="191" t="s">
        <v>474</v>
      </c>
      <c r="E111" s="191">
        <v>125</v>
      </c>
      <c r="F111" s="191">
        <v>121.25</v>
      </c>
      <c r="G111" s="191"/>
      <c r="H111" s="191"/>
      <c r="I111" s="2"/>
      <c r="J111" s="2"/>
      <c r="K111" s="2">
        <v>1900</v>
      </c>
      <c r="L111" s="2">
        <v>1710</v>
      </c>
      <c r="M111" s="2"/>
      <c r="N111" s="2"/>
      <c r="O111" s="2">
        <v>1000000</v>
      </c>
      <c r="P111" s="2">
        <v>1000000</v>
      </c>
      <c r="Q111" s="191">
        <v>20</v>
      </c>
      <c r="R111" s="191">
        <v>25</v>
      </c>
      <c r="S111" s="191">
        <v>0.9</v>
      </c>
      <c r="T111" s="191">
        <v>0.87</v>
      </c>
      <c r="U111" s="191" t="s">
        <v>817</v>
      </c>
      <c r="V111" s="191">
        <v>6500</v>
      </c>
      <c r="W111" s="191">
        <v>7042</v>
      </c>
      <c r="X111" s="191">
        <v>80</v>
      </c>
      <c r="Y111" s="191">
        <v>79</v>
      </c>
      <c r="Z111" s="191">
        <v>5</v>
      </c>
      <c r="AA111" s="191">
        <v>50000</v>
      </c>
      <c r="AB111" t="s">
        <v>930</v>
      </c>
      <c r="AC111" t="s">
        <v>931</v>
      </c>
      <c r="AD111" s="2">
        <v>360</v>
      </c>
      <c r="AE111" s="2">
        <v>135</v>
      </c>
      <c r="AF111" s="2" t="s">
        <v>812</v>
      </c>
      <c r="AG111" s="2" t="s">
        <v>812</v>
      </c>
      <c r="AH111" s="2" t="s">
        <v>812</v>
      </c>
      <c r="AI111" s="2" t="s">
        <v>812</v>
      </c>
      <c r="AJ111" s="2" t="s">
        <v>812</v>
      </c>
      <c r="AK111" s="2" t="s">
        <v>812</v>
      </c>
      <c r="AL111" s="2" t="s">
        <v>812</v>
      </c>
      <c r="AM111" s="2" t="s">
        <v>812</v>
      </c>
      <c r="AN111" s="206" t="s">
        <v>812</v>
      </c>
      <c r="AO111" s="206" t="s">
        <v>812</v>
      </c>
      <c r="AP111" s="206" t="s">
        <v>812</v>
      </c>
      <c r="AQ111" s="206" t="s">
        <v>812</v>
      </c>
      <c r="AR111" s="206"/>
      <c r="AS111" s="190" t="s">
        <v>635</v>
      </c>
      <c r="AT111" s="191" t="s">
        <v>812</v>
      </c>
    </row>
    <row r="112" spans="2:46" x14ac:dyDescent="0.25">
      <c r="B112" t="s">
        <v>208</v>
      </c>
      <c r="C112" s="190" t="s">
        <v>295</v>
      </c>
      <c r="D112" s="191" t="s">
        <v>444</v>
      </c>
      <c r="E112" s="191">
        <v>125</v>
      </c>
      <c r="F112" s="191">
        <v>121.25</v>
      </c>
      <c r="G112" s="191"/>
      <c r="H112" s="191"/>
      <c r="I112" s="2"/>
      <c r="J112" s="2"/>
      <c r="K112" s="2">
        <v>1900</v>
      </c>
      <c r="L112" s="2">
        <v>1710</v>
      </c>
      <c r="M112" s="2"/>
      <c r="N112" s="2"/>
      <c r="O112" s="2">
        <v>1000000</v>
      </c>
      <c r="P112" s="2">
        <v>1000000</v>
      </c>
      <c r="Q112" s="191">
        <v>20</v>
      </c>
      <c r="R112" s="191">
        <v>25</v>
      </c>
      <c r="S112" s="191">
        <v>0.9</v>
      </c>
      <c r="T112" s="191">
        <v>0.87</v>
      </c>
      <c r="U112" s="191" t="s">
        <v>817</v>
      </c>
      <c r="V112" s="191">
        <v>6500</v>
      </c>
      <c r="W112" s="191">
        <v>7042</v>
      </c>
      <c r="X112" s="191">
        <v>80</v>
      </c>
      <c r="Y112" s="191">
        <v>79</v>
      </c>
      <c r="Z112" s="191">
        <v>5</v>
      </c>
      <c r="AA112" s="191">
        <v>50000</v>
      </c>
      <c r="AB112" t="s">
        <v>930</v>
      </c>
      <c r="AC112" t="s">
        <v>931</v>
      </c>
      <c r="AD112" s="2">
        <v>360</v>
      </c>
      <c r="AE112" s="2">
        <v>135</v>
      </c>
      <c r="AF112" s="2" t="s">
        <v>812</v>
      </c>
      <c r="AG112" s="2" t="s">
        <v>812</v>
      </c>
      <c r="AH112" s="2" t="s">
        <v>812</v>
      </c>
      <c r="AI112" s="2" t="s">
        <v>812</v>
      </c>
      <c r="AJ112" s="2" t="s">
        <v>812</v>
      </c>
      <c r="AK112" s="2" t="s">
        <v>812</v>
      </c>
      <c r="AL112" s="2" t="s">
        <v>812</v>
      </c>
      <c r="AM112" s="2" t="s">
        <v>812</v>
      </c>
      <c r="AN112" s="206" t="s">
        <v>812</v>
      </c>
      <c r="AO112" s="206" t="s">
        <v>812</v>
      </c>
      <c r="AP112" s="206" t="s">
        <v>812</v>
      </c>
      <c r="AQ112" s="206" t="s">
        <v>812</v>
      </c>
      <c r="AR112" s="206"/>
      <c r="AS112" s="190" t="s">
        <v>635</v>
      </c>
      <c r="AT112" s="191" t="s">
        <v>812</v>
      </c>
    </row>
    <row r="113" spans="2:46" x14ac:dyDescent="0.25">
      <c r="B113" t="s">
        <v>203</v>
      </c>
      <c r="C113" s="191" t="s">
        <v>298</v>
      </c>
      <c r="D113" s="191" t="s">
        <v>926</v>
      </c>
      <c r="E113" s="191">
        <v>130</v>
      </c>
      <c r="F113" s="191">
        <v>126.1</v>
      </c>
      <c r="G113" s="191"/>
      <c r="H113" s="191"/>
      <c r="I113" s="2"/>
      <c r="J113" s="2"/>
      <c r="K113" s="2">
        <v>2000</v>
      </c>
      <c r="L113" s="2">
        <v>1800</v>
      </c>
      <c r="M113" s="2"/>
      <c r="N113" s="2"/>
      <c r="O113" s="2">
        <v>1000000</v>
      </c>
      <c r="P113" s="2">
        <v>1000000</v>
      </c>
      <c r="Q113" s="191">
        <v>20</v>
      </c>
      <c r="R113" s="191">
        <v>25</v>
      </c>
      <c r="S113" s="191">
        <v>0.9</v>
      </c>
      <c r="T113" s="191">
        <v>0.87</v>
      </c>
      <c r="U113" s="191" t="s">
        <v>810</v>
      </c>
      <c r="V113" s="191">
        <v>5000</v>
      </c>
      <c r="W113" s="191">
        <v>5312</v>
      </c>
      <c r="X113" s="191">
        <v>70</v>
      </c>
      <c r="Y113" s="191">
        <v>69</v>
      </c>
      <c r="Z113" s="191">
        <v>5</v>
      </c>
      <c r="AA113" s="191">
        <v>50000</v>
      </c>
      <c r="AB113" t="s">
        <v>927</v>
      </c>
      <c r="AC113" t="s">
        <v>928</v>
      </c>
      <c r="AD113" s="2">
        <v>360</v>
      </c>
      <c r="AE113" s="2">
        <v>75</v>
      </c>
      <c r="AF113" s="2" t="s">
        <v>812</v>
      </c>
      <c r="AG113" s="2" t="s">
        <v>812</v>
      </c>
      <c r="AH113" s="2" t="s">
        <v>812</v>
      </c>
      <c r="AI113" s="2" t="s">
        <v>812</v>
      </c>
      <c r="AJ113" s="2" t="s">
        <v>812</v>
      </c>
      <c r="AK113" s="2" t="s">
        <v>812</v>
      </c>
      <c r="AL113" s="2" t="s">
        <v>812</v>
      </c>
      <c r="AM113" s="2" t="s">
        <v>812</v>
      </c>
      <c r="AN113" s="206"/>
      <c r="AO113" s="206"/>
      <c r="AP113" s="206"/>
      <c r="AQ113" s="206"/>
      <c r="AR113" s="206"/>
      <c r="AS113" s="190" t="s">
        <v>635</v>
      </c>
      <c r="AT113" s="191"/>
    </row>
    <row r="114" spans="2:46" x14ac:dyDescent="0.25">
      <c r="B114" t="s">
        <v>193</v>
      </c>
      <c r="C114" s="190" t="s">
        <v>262</v>
      </c>
      <c r="D114" s="191" t="s">
        <v>929</v>
      </c>
      <c r="E114" s="191">
        <v>130</v>
      </c>
      <c r="F114" s="191">
        <v>126.1</v>
      </c>
      <c r="G114" s="191"/>
      <c r="H114" s="191"/>
      <c r="I114" s="2"/>
      <c r="J114" s="2"/>
      <c r="K114" s="2">
        <v>1600</v>
      </c>
      <c r="L114" s="2">
        <v>1440</v>
      </c>
      <c r="M114" s="2"/>
      <c r="N114" s="2"/>
      <c r="O114" s="2">
        <v>1000000</v>
      </c>
      <c r="P114" s="2">
        <v>1000000</v>
      </c>
      <c r="Q114" s="191">
        <v>20</v>
      </c>
      <c r="R114" s="191">
        <v>25</v>
      </c>
      <c r="S114" s="191">
        <v>0.9</v>
      </c>
      <c r="T114" s="191">
        <v>0.87</v>
      </c>
      <c r="U114" s="191" t="s">
        <v>817</v>
      </c>
      <c r="V114" s="191">
        <v>6500</v>
      </c>
      <c r="W114" s="191">
        <v>7042</v>
      </c>
      <c r="X114" s="191">
        <v>80</v>
      </c>
      <c r="Y114" s="191">
        <v>79</v>
      </c>
      <c r="Z114" s="191">
        <v>5</v>
      </c>
      <c r="AA114" s="191">
        <v>50000</v>
      </c>
      <c r="AB114" s="190" t="s">
        <v>930</v>
      </c>
      <c r="AC114" s="190" t="s">
        <v>931</v>
      </c>
      <c r="AD114" s="191">
        <v>360</v>
      </c>
      <c r="AE114" s="191">
        <v>135</v>
      </c>
      <c r="AF114" s="204" t="s">
        <v>812</v>
      </c>
      <c r="AG114" s="191" t="s">
        <v>812</v>
      </c>
      <c r="AH114" s="191" t="s">
        <v>812</v>
      </c>
      <c r="AI114" s="191" t="s">
        <v>812</v>
      </c>
      <c r="AJ114" s="204" t="s">
        <v>812</v>
      </c>
      <c r="AK114" s="191" t="s">
        <v>812</v>
      </c>
      <c r="AL114" s="191" t="s">
        <v>812</v>
      </c>
      <c r="AM114" s="191" t="s">
        <v>812</v>
      </c>
      <c r="AN114" s="206" t="s">
        <v>812</v>
      </c>
      <c r="AO114" s="191" t="s">
        <v>812</v>
      </c>
      <c r="AP114" s="190" t="s">
        <v>812</v>
      </c>
      <c r="AQ114" s="190" t="s">
        <v>812</v>
      </c>
      <c r="AR114" s="190"/>
      <c r="AS114" s="190" t="s">
        <v>635</v>
      </c>
      <c r="AT114" s="191" t="s">
        <v>812</v>
      </c>
    </row>
    <row r="115" spans="2:46" x14ac:dyDescent="0.25">
      <c r="B115" t="s">
        <v>193</v>
      </c>
      <c r="C115" s="190" t="s">
        <v>262</v>
      </c>
      <c r="D115" s="191" t="s">
        <v>444</v>
      </c>
      <c r="E115" s="191">
        <v>130</v>
      </c>
      <c r="F115" s="191">
        <v>126.1</v>
      </c>
      <c r="G115" s="191"/>
      <c r="H115" s="191"/>
      <c r="I115" s="2"/>
      <c r="J115" s="2"/>
      <c r="K115" s="2">
        <v>1600</v>
      </c>
      <c r="L115" s="2">
        <v>1440</v>
      </c>
      <c r="M115" s="2"/>
      <c r="N115" s="2"/>
      <c r="O115" s="2">
        <v>1000000</v>
      </c>
      <c r="P115" s="2">
        <v>1000000</v>
      </c>
      <c r="Q115" s="191">
        <v>20</v>
      </c>
      <c r="R115" s="191">
        <v>25</v>
      </c>
      <c r="S115" s="191">
        <v>0.9</v>
      </c>
      <c r="T115" s="191">
        <v>0.87</v>
      </c>
      <c r="U115" s="191" t="s">
        <v>817</v>
      </c>
      <c r="V115" s="191">
        <v>6500</v>
      </c>
      <c r="W115" s="191">
        <v>7042</v>
      </c>
      <c r="X115" s="191">
        <v>80</v>
      </c>
      <c r="Y115" s="191">
        <v>79</v>
      </c>
      <c r="Z115" s="191">
        <v>5</v>
      </c>
      <c r="AA115" s="191">
        <v>50000</v>
      </c>
      <c r="AB115" s="190" t="s">
        <v>930</v>
      </c>
      <c r="AC115" s="190" t="s">
        <v>931</v>
      </c>
      <c r="AD115" s="191">
        <v>360</v>
      </c>
      <c r="AE115" s="191">
        <v>135</v>
      </c>
      <c r="AF115" s="204" t="s">
        <v>812</v>
      </c>
      <c r="AG115" s="191" t="s">
        <v>812</v>
      </c>
      <c r="AH115" s="191" t="s">
        <v>812</v>
      </c>
      <c r="AI115" s="191" t="s">
        <v>812</v>
      </c>
      <c r="AJ115" s="204" t="s">
        <v>812</v>
      </c>
      <c r="AK115" s="191" t="s">
        <v>812</v>
      </c>
      <c r="AL115" s="191" t="s">
        <v>812</v>
      </c>
      <c r="AM115" s="191" t="s">
        <v>812</v>
      </c>
      <c r="AN115" s="206" t="s">
        <v>812</v>
      </c>
      <c r="AO115" s="191" t="s">
        <v>812</v>
      </c>
      <c r="AP115" s="190" t="s">
        <v>812</v>
      </c>
      <c r="AQ115" s="190" t="s">
        <v>812</v>
      </c>
      <c r="AR115" s="190"/>
      <c r="AS115" s="190" t="s">
        <v>635</v>
      </c>
      <c r="AT115" s="191" t="s">
        <v>812</v>
      </c>
    </row>
    <row r="116" spans="2:46" x14ac:dyDescent="0.25">
      <c r="B116" t="s">
        <v>193</v>
      </c>
      <c r="C116" s="190" t="s">
        <v>262</v>
      </c>
      <c r="D116" s="191" t="s">
        <v>453</v>
      </c>
      <c r="E116" s="191">
        <v>130</v>
      </c>
      <c r="F116" s="191">
        <v>126.1</v>
      </c>
      <c r="G116" s="191"/>
      <c r="H116" s="191"/>
      <c r="I116" s="191"/>
      <c r="J116" s="191"/>
      <c r="K116" s="191">
        <v>1600</v>
      </c>
      <c r="L116" s="191">
        <v>1440</v>
      </c>
      <c r="M116" s="191"/>
      <c r="N116" s="191"/>
      <c r="O116" s="191">
        <v>1000000</v>
      </c>
      <c r="P116" s="191">
        <v>1000000</v>
      </c>
      <c r="Q116" s="191">
        <v>20</v>
      </c>
      <c r="R116" s="191">
        <v>25</v>
      </c>
      <c r="S116" s="191">
        <v>0.9</v>
      </c>
      <c r="T116" s="191">
        <v>0.87</v>
      </c>
      <c r="U116" s="191" t="s">
        <v>817</v>
      </c>
      <c r="V116" s="191">
        <v>6500</v>
      </c>
      <c r="W116" s="191">
        <v>7042</v>
      </c>
      <c r="X116" s="191">
        <v>80</v>
      </c>
      <c r="Y116" s="191">
        <v>79</v>
      </c>
      <c r="Z116" s="191">
        <v>5</v>
      </c>
      <c r="AA116" s="191">
        <v>50000</v>
      </c>
      <c r="AB116" s="191" t="s">
        <v>930</v>
      </c>
      <c r="AC116" s="191" t="s">
        <v>931</v>
      </c>
      <c r="AD116" s="195">
        <v>360</v>
      </c>
      <c r="AE116" s="195">
        <v>135</v>
      </c>
      <c r="AF116" s="204" t="s">
        <v>812</v>
      </c>
      <c r="AG116" s="191" t="s">
        <v>812</v>
      </c>
      <c r="AH116" s="195" t="s">
        <v>812</v>
      </c>
      <c r="AI116" s="195" t="s">
        <v>812</v>
      </c>
      <c r="AJ116" s="204" t="s">
        <v>812</v>
      </c>
      <c r="AK116" s="191" t="s">
        <v>812</v>
      </c>
      <c r="AL116" s="195" t="s">
        <v>812</v>
      </c>
      <c r="AM116" s="195" t="s">
        <v>812</v>
      </c>
      <c r="AN116" s="203" t="s">
        <v>812</v>
      </c>
      <c r="AO116" s="191" t="s">
        <v>812</v>
      </c>
      <c r="AP116" s="190" t="s">
        <v>812</v>
      </c>
      <c r="AQ116" s="190" t="s">
        <v>812</v>
      </c>
      <c r="AR116" s="190"/>
      <c r="AS116" s="190"/>
      <c r="AT116" s="191" t="s">
        <v>812</v>
      </c>
    </row>
    <row r="117" spans="2:46" x14ac:dyDescent="0.25">
      <c r="B117" t="s">
        <v>193</v>
      </c>
      <c r="C117" s="190" t="s">
        <v>262</v>
      </c>
      <c r="D117" s="191" t="s">
        <v>464</v>
      </c>
      <c r="E117" s="191">
        <v>130</v>
      </c>
      <c r="F117" s="191">
        <v>126.1</v>
      </c>
      <c r="G117" s="191"/>
      <c r="H117" s="191"/>
      <c r="I117" s="191"/>
      <c r="J117" s="191"/>
      <c r="K117" s="191">
        <v>1600</v>
      </c>
      <c r="L117" s="191">
        <v>1440</v>
      </c>
      <c r="M117" s="191"/>
      <c r="N117" s="191"/>
      <c r="O117" s="191">
        <v>1000000</v>
      </c>
      <c r="P117" s="191">
        <v>1000000</v>
      </c>
      <c r="Q117" s="191">
        <v>20</v>
      </c>
      <c r="R117" s="191">
        <v>25</v>
      </c>
      <c r="S117" s="191">
        <v>0.9</v>
      </c>
      <c r="T117" s="191">
        <v>0.87</v>
      </c>
      <c r="U117" s="191" t="s">
        <v>817</v>
      </c>
      <c r="V117" s="191">
        <v>6500</v>
      </c>
      <c r="W117" s="191">
        <v>7042</v>
      </c>
      <c r="X117" s="191">
        <v>80</v>
      </c>
      <c r="Y117" s="191">
        <v>79</v>
      </c>
      <c r="Z117" s="191">
        <v>5</v>
      </c>
      <c r="AA117" s="191">
        <v>50000</v>
      </c>
      <c r="AB117" s="191" t="s">
        <v>930</v>
      </c>
      <c r="AC117" s="191" t="s">
        <v>931</v>
      </c>
      <c r="AD117" s="195">
        <v>360</v>
      </c>
      <c r="AE117" s="195">
        <v>135</v>
      </c>
      <c r="AF117" s="204" t="s">
        <v>812</v>
      </c>
      <c r="AG117" s="191" t="s">
        <v>812</v>
      </c>
      <c r="AH117" s="195" t="s">
        <v>812</v>
      </c>
      <c r="AI117" s="195" t="s">
        <v>812</v>
      </c>
      <c r="AJ117" s="204" t="s">
        <v>812</v>
      </c>
      <c r="AK117" s="191" t="s">
        <v>812</v>
      </c>
      <c r="AL117" s="195" t="s">
        <v>812</v>
      </c>
      <c r="AM117" s="195" t="s">
        <v>812</v>
      </c>
      <c r="AN117" s="203" t="s">
        <v>812</v>
      </c>
      <c r="AO117" s="191" t="s">
        <v>812</v>
      </c>
      <c r="AP117" s="190" t="s">
        <v>812</v>
      </c>
      <c r="AQ117" s="190" t="s">
        <v>812</v>
      </c>
      <c r="AR117" s="190"/>
      <c r="AS117" s="190"/>
      <c r="AT117" s="191" t="s">
        <v>812</v>
      </c>
    </row>
    <row r="118" spans="2:46" x14ac:dyDescent="0.25">
      <c r="B118" t="s">
        <v>193</v>
      </c>
      <c r="C118" s="190" t="s">
        <v>262</v>
      </c>
      <c r="D118" s="191" t="s">
        <v>473</v>
      </c>
      <c r="E118" s="191">
        <v>130</v>
      </c>
      <c r="F118" s="191">
        <v>126.1</v>
      </c>
      <c r="G118" s="191"/>
      <c r="H118" s="191"/>
      <c r="I118" s="191"/>
      <c r="J118" s="191"/>
      <c r="K118" s="191">
        <v>1600</v>
      </c>
      <c r="L118" s="191">
        <v>1440</v>
      </c>
      <c r="M118" s="191"/>
      <c r="N118" s="191"/>
      <c r="O118" s="191">
        <v>1000000</v>
      </c>
      <c r="P118" s="191">
        <v>1000000</v>
      </c>
      <c r="Q118" s="191">
        <v>20</v>
      </c>
      <c r="R118" s="191">
        <v>25</v>
      </c>
      <c r="S118" s="191">
        <v>0.9</v>
      </c>
      <c r="T118" s="191">
        <v>0.87</v>
      </c>
      <c r="U118" s="191" t="s">
        <v>817</v>
      </c>
      <c r="V118" s="191">
        <v>6500</v>
      </c>
      <c r="W118" s="191">
        <v>7042</v>
      </c>
      <c r="X118" s="191">
        <v>80</v>
      </c>
      <c r="Y118" s="191">
        <v>79</v>
      </c>
      <c r="Z118" s="191">
        <v>5</v>
      </c>
      <c r="AA118" s="191">
        <v>50000</v>
      </c>
      <c r="AB118" s="191" t="s">
        <v>930</v>
      </c>
      <c r="AC118" s="191" t="s">
        <v>931</v>
      </c>
      <c r="AD118" s="195">
        <v>360</v>
      </c>
      <c r="AE118" s="195">
        <v>135</v>
      </c>
      <c r="AF118" s="204" t="s">
        <v>812</v>
      </c>
      <c r="AG118" s="191" t="s">
        <v>812</v>
      </c>
      <c r="AH118" s="195" t="s">
        <v>812</v>
      </c>
      <c r="AI118" s="195" t="s">
        <v>812</v>
      </c>
      <c r="AJ118" s="204" t="s">
        <v>812</v>
      </c>
      <c r="AK118" s="191" t="s">
        <v>812</v>
      </c>
      <c r="AL118" s="195" t="s">
        <v>812</v>
      </c>
      <c r="AM118" s="195" t="s">
        <v>812</v>
      </c>
      <c r="AN118" s="203" t="s">
        <v>812</v>
      </c>
      <c r="AO118" s="191" t="s">
        <v>812</v>
      </c>
      <c r="AP118" s="190" t="s">
        <v>812</v>
      </c>
      <c r="AQ118" s="190" t="s">
        <v>812</v>
      </c>
      <c r="AR118" s="190"/>
      <c r="AS118" s="190"/>
      <c r="AT118" s="191" t="s">
        <v>812</v>
      </c>
    </row>
    <row r="119" spans="2:46" x14ac:dyDescent="0.25">
      <c r="B119" t="s">
        <v>193</v>
      </c>
      <c r="C119" s="190" t="s">
        <v>262</v>
      </c>
      <c r="D119" s="191" t="s">
        <v>480</v>
      </c>
      <c r="E119" s="191">
        <v>130</v>
      </c>
      <c r="F119" s="191">
        <v>126.1</v>
      </c>
      <c r="G119" s="191"/>
      <c r="H119" s="191"/>
      <c r="I119" s="191"/>
      <c r="J119" s="191"/>
      <c r="K119" s="191">
        <v>1600</v>
      </c>
      <c r="L119" s="191">
        <v>1440</v>
      </c>
      <c r="M119" s="191"/>
      <c r="N119" s="191"/>
      <c r="O119" s="191">
        <v>1000000</v>
      </c>
      <c r="P119" s="191">
        <v>1000000</v>
      </c>
      <c r="Q119" s="191">
        <v>20</v>
      </c>
      <c r="R119" s="191">
        <v>25</v>
      </c>
      <c r="S119" s="191">
        <v>0.9</v>
      </c>
      <c r="T119" s="191">
        <v>0.87</v>
      </c>
      <c r="U119" s="191" t="s">
        <v>817</v>
      </c>
      <c r="V119" s="191">
        <v>6500</v>
      </c>
      <c r="W119" s="191">
        <v>7042</v>
      </c>
      <c r="X119" s="191">
        <v>80</v>
      </c>
      <c r="Y119" s="191">
        <v>79</v>
      </c>
      <c r="Z119" s="191">
        <v>5</v>
      </c>
      <c r="AA119" s="191">
        <v>50000</v>
      </c>
      <c r="AB119" s="191" t="s">
        <v>930</v>
      </c>
      <c r="AC119" s="191" t="s">
        <v>931</v>
      </c>
      <c r="AD119" s="195">
        <v>360</v>
      </c>
      <c r="AE119" s="195">
        <v>135</v>
      </c>
      <c r="AF119" s="204" t="s">
        <v>812</v>
      </c>
      <c r="AG119" s="191" t="s">
        <v>812</v>
      </c>
      <c r="AH119" s="195" t="s">
        <v>812</v>
      </c>
      <c r="AI119" s="195" t="s">
        <v>812</v>
      </c>
      <c r="AJ119" s="204" t="s">
        <v>812</v>
      </c>
      <c r="AK119" s="191" t="s">
        <v>812</v>
      </c>
      <c r="AL119" s="195" t="s">
        <v>812</v>
      </c>
      <c r="AM119" s="195" t="s">
        <v>812</v>
      </c>
      <c r="AN119" s="203" t="s">
        <v>812</v>
      </c>
      <c r="AO119" s="191" t="s">
        <v>812</v>
      </c>
      <c r="AP119" s="190" t="s">
        <v>812</v>
      </c>
      <c r="AQ119" s="190" t="s">
        <v>812</v>
      </c>
      <c r="AR119" s="190"/>
      <c r="AS119" s="190"/>
      <c r="AT119" s="191" t="s">
        <v>812</v>
      </c>
    </row>
    <row r="120" spans="2:46" x14ac:dyDescent="0.25">
      <c r="B120" t="s">
        <v>193</v>
      </c>
      <c r="C120" s="190" t="s">
        <v>262</v>
      </c>
      <c r="D120" s="191" t="s">
        <v>474</v>
      </c>
      <c r="E120" s="191">
        <v>130</v>
      </c>
      <c r="F120" s="191">
        <v>126.1</v>
      </c>
      <c r="G120" s="191"/>
      <c r="H120" s="191"/>
      <c r="I120" s="191"/>
      <c r="J120" s="191"/>
      <c r="K120" s="191">
        <v>1600</v>
      </c>
      <c r="L120" s="191">
        <v>1440</v>
      </c>
      <c r="M120" s="191"/>
      <c r="N120" s="191"/>
      <c r="O120" s="191">
        <v>1000000</v>
      </c>
      <c r="P120" s="191">
        <v>1000000</v>
      </c>
      <c r="Q120" s="191">
        <v>20</v>
      </c>
      <c r="R120" s="191">
        <v>25</v>
      </c>
      <c r="S120" s="191">
        <v>0.9</v>
      </c>
      <c r="T120" s="191">
        <v>0.87</v>
      </c>
      <c r="U120" s="191" t="s">
        <v>817</v>
      </c>
      <c r="V120" s="191">
        <v>6500</v>
      </c>
      <c r="W120" s="191">
        <v>7042</v>
      </c>
      <c r="X120" s="191">
        <v>80</v>
      </c>
      <c r="Y120" s="191">
        <v>79</v>
      </c>
      <c r="Z120" s="191">
        <v>5</v>
      </c>
      <c r="AA120" s="191">
        <v>50000</v>
      </c>
      <c r="AB120" s="191" t="s">
        <v>930</v>
      </c>
      <c r="AC120" s="191" t="s">
        <v>931</v>
      </c>
      <c r="AD120" s="195">
        <v>360</v>
      </c>
      <c r="AE120" s="195">
        <v>135</v>
      </c>
      <c r="AF120" s="204" t="s">
        <v>812</v>
      </c>
      <c r="AG120" s="191" t="s">
        <v>812</v>
      </c>
      <c r="AH120" s="195" t="s">
        <v>812</v>
      </c>
      <c r="AI120" s="195" t="s">
        <v>812</v>
      </c>
      <c r="AJ120" s="204" t="s">
        <v>812</v>
      </c>
      <c r="AK120" s="191" t="s">
        <v>812</v>
      </c>
      <c r="AL120" s="195" t="s">
        <v>812</v>
      </c>
      <c r="AM120" s="195" t="s">
        <v>812</v>
      </c>
      <c r="AN120" s="203" t="s">
        <v>812</v>
      </c>
      <c r="AO120" s="191" t="s">
        <v>812</v>
      </c>
      <c r="AP120" s="190" t="s">
        <v>812</v>
      </c>
      <c r="AQ120" s="190" t="s">
        <v>812</v>
      </c>
      <c r="AR120" s="190"/>
      <c r="AS120" s="190"/>
      <c r="AT120" s="191" t="s">
        <v>812</v>
      </c>
    </row>
    <row r="121" spans="2:46" x14ac:dyDescent="0.25">
      <c r="B121" t="s">
        <v>193</v>
      </c>
      <c r="C121" t="s">
        <v>266</v>
      </c>
      <c r="D121" s="191" t="s">
        <v>929</v>
      </c>
      <c r="E121" s="191">
        <v>130</v>
      </c>
      <c r="F121" s="191">
        <v>126.1</v>
      </c>
      <c r="G121" s="191"/>
      <c r="H121" s="191"/>
      <c r="I121" s="191"/>
      <c r="J121" s="191"/>
      <c r="K121" s="191">
        <v>1600</v>
      </c>
      <c r="L121" s="191">
        <v>1440</v>
      </c>
      <c r="M121" s="191"/>
      <c r="N121" s="191"/>
      <c r="O121" s="191">
        <v>1000000</v>
      </c>
      <c r="P121" s="191">
        <v>1000000</v>
      </c>
      <c r="Q121" s="191">
        <v>20</v>
      </c>
      <c r="R121" s="191">
        <v>25</v>
      </c>
      <c r="S121" s="191">
        <v>0.9</v>
      </c>
      <c r="T121" s="191">
        <v>0.87</v>
      </c>
      <c r="U121" s="191" t="s">
        <v>817</v>
      </c>
      <c r="V121" s="191">
        <v>6500</v>
      </c>
      <c r="W121" s="191">
        <v>7042</v>
      </c>
      <c r="X121" s="191">
        <v>80</v>
      </c>
      <c r="Y121" s="191">
        <v>79</v>
      </c>
      <c r="Z121" s="191">
        <v>5</v>
      </c>
      <c r="AA121" s="191">
        <v>50000</v>
      </c>
      <c r="AB121" s="191" t="s">
        <v>930</v>
      </c>
      <c r="AC121" s="191" t="s">
        <v>931</v>
      </c>
      <c r="AD121" s="195">
        <v>360</v>
      </c>
      <c r="AE121" s="195">
        <v>135</v>
      </c>
      <c r="AF121" s="204" t="s">
        <v>812</v>
      </c>
      <c r="AG121" s="191" t="s">
        <v>812</v>
      </c>
      <c r="AH121" s="195" t="s">
        <v>812</v>
      </c>
      <c r="AI121" s="195" t="s">
        <v>812</v>
      </c>
      <c r="AJ121" s="204" t="s">
        <v>812</v>
      </c>
      <c r="AK121" s="191" t="s">
        <v>812</v>
      </c>
      <c r="AL121" s="195" t="s">
        <v>812</v>
      </c>
      <c r="AM121" s="195" t="s">
        <v>812</v>
      </c>
      <c r="AN121" s="203" t="s">
        <v>812</v>
      </c>
      <c r="AO121" s="191" t="s">
        <v>812</v>
      </c>
      <c r="AP121" s="190" t="s">
        <v>812</v>
      </c>
      <c r="AQ121" s="190" t="s">
        <v>812</v>
      </c>
      <c r="AR121" s="190"/>
      <c r="AS121" s="190"/>
      <c r="AT121" s="191" t="s">
        <v>812</v>
      </c>
    </row>
    <row r="122" spans="2:46" x14ac:dyDescent="0.25">
      <c r="B122" t="s">
        <v>193</v>
      </c>
      <c r="C122" t="s">
        <v>266</v>
      </c>
      <c r="D122" s="191" t="s">
        <v>444</v>
      </c>
      <c r="E122" s="191">
        <v>130</v>
      </c>
      <c r="F122" s="191">
        <v>126.1</v>
      </c>
      <c r="G122" s="191"/>
      <c r="H122" s="191"/>
      <c r="I122" s="191"/>
      <c r="J122" s="191"/>
      <c r="K122" s="191">
        <v>1600</v>
      </c>
      <c r="L122" s="191">
        <v>1440</v>
      </c>
      <c r="M122" s="191"/>
      <c r="N122" s="191"/>
      <c r="O122" s="191">
        <v>1000000</v>
      </c>
      <c r="P122" s="191">
        <v>1000000</v>
      </c>
      <c r="Q122" s="191">
        <v>20</v>
      </c>
      <c r="R122" s="191">
        <v>25</v>
      </c>
      <c r="S122" s="191">
        <v>0.9</v>
      </c>
      <c r="T122" s="191">
        <v>0.87</v>
      </c>
      <c r="U122" s="191" t="s">
        <v>817</v>
      </c>
      <c r="V122" s="191">
        <v>6500</v>
      </c>
      <c r="W122" s="191">
        <v>7042</v>
      </c>
      <c r="X122" s="191">
        <v>80</v>
      </c>
      <c r="Y122" s="191">
        <v>79</v>
      </c>
      <c r="Z122" s="191">
        <v>5</v>
      </c>
      <c r="AA122" s="191">
        <v>50000</v>
      </c>
      <c r="AB122" s="191" t="s">
        <v>930</v>
      </c>
      <c r="AC122" s="191" t="s">
        <v>931</v>
      </c>
      <c r="AD122" s="195">
        <v>360</v>
      </c>
      <c r="AE122" s="195">
        <v>135</v>
      </c>
      <c r="AF122" s="204" t="s">
        <v>812</v>
      </c>
      <c r="AG122" s="191" t="s">
        <v>812</v>
      </c>
      <c r="AH122" s="195" t="s">
        <v>812</v>
      </c>
      <c r="AI122" s="195" t="s">
        <v>812</v>
      </c>
      <c r="AJ122" s="204" t="s">
        <v>812</v>
      </c>
      <c r="AK122" s="191" t="s">
        <v>812</v>
      </c>
      <c r="AL122" s="195" t="s">
        <v>812</v>
      </c>
      <c r="AM122" s="195" t="s">
        <v>812</v>
      </c>
      <c r="AN122" s="203" t="s">
        <v>812</v>
      </c>
      <c r="AO122" s="191" t="s">
        <v>812</v>
      </c>
      <c r="AP122" s="190" t="s">
        <v>812</v>
      </c>
      <c r="AQ122" s="190" t="s">
        <v>812</v>
      </c>
      <c r="AR122" s="190"/>
      <c r="AS122" s="190"/>
      <c r="AT122" s="191" t="s">
        <v>812</v>
      </c>
    </row>
    <row r="123" spans="2:46" x14ac:dyDescent="0.25">
      <c r="B123" t="s">
        <v>193</v>
      </c>
      <c r="C123" t="s">
        <v>266</v>
      </c>
      <c r="D123" s="191" t="s">
        <v>453</v>
      </c>
      <c r="E123" s="191">
        <v>130</v>
      </c>
      <c r="F123" s="191">
        <v>126.1</v>
      </c>
      <c r="G123" s="191"/>
      <c r="H123" s="191"/>
      <c r="I123" s="191"/>
      <c r="J123" s="191"/>
      <c r="K123" s="191">
        <v>1600</v>
      </c>
      <c r="L123" s="191">
        <v>1440</v>
      </c>
      <c r="M123" s="191"/>
      <c r="N123" s="191"/>
      <c r="O123" s="191">
        <v>1000000</v>
      </c>
      <c r="P123" s="191">
        <v>1000000</v>
      </c>
      <c r="Q123" s="191">
        <v>20</v>
      </c>
      <c r="R123" s="191">
        <v>25</v>
      </c>
      <c r="S123" s="191">
        <v>0.9</v>
      </c>
      <c r="T123" s="191">
        <v>0.87</v>
      </c>
      <c r="U123" s="191" t="s">
        <v>817</v>
      </c>
      <c r="V123" s="191">
        <v>6500</v>
      </c>
      <c r="W123" s="191">
        <v>7042</v>
      </c>
      <c r="X123" s="191">
        <v>80</v>
      </c>
      <c r="Y123" s="191">
        <v>79</v>
      </c>
      <c r="Z123" s="191">
        <v>5</v>
      </c>
      <c r="AA123" s="191">
        <v>50000</v>
      </c>
      <c r="AB123" s="191" t="s">
        <v>930</v>
      </c>
      <c r="AC123" s="191" t="s">
        <v>931</v>
      </c>
      <c r="AD123" s="195">
        <v>360</v>
      </c>
      <c r="AE123" s="195">
        <v>135</v>
      </c>
      <c r="AF123" s="204" t="s">
        <v>812</v>
      </c>
      <c r="AG123" s="191" t="s">
        <v>812</v>
      </c>
      <c r="AH123" s="195" t="s">
        <v>812</v>
      </c>
      <c r="AI123" s="195" t="s">
        <v>812</v>
      </c>
      <c r="AJ123" s="204" t="s">
        <v>812</v>
      </c>
      <c r="AK123" s="191" t="s">
        <v>812</v>
      </c>
      <c r="AL123" s="195" t="s">
        <v>812</v>
      </c>
      <c r="AM123" s="195" t="s">
        <v>812</v>
      </c>
      <c r="AN123" s="203" t="s">
        <v>812</v>
      </c>
      <c r="AO123" s="191" t="s">
        <v>812</v>
      </c>
      <c r="AP123" s="190" t="s">
        <v>812</v>
      </c>
      <c r="AQ123" s="190" t="s">
        <v>812</v>
      </c>
      <c r="AR123" s="190"/>
      <c r="AS123" s="190"/>
      <c r="AT123" s="191" t="s">
        <v>812</v>
      </c>
    </row>
    <row r="124" spans="2:46" x14ac:dyDescent="0.25">
      <c r="B124" t="s">
        <v>193</v>
      </c>
      <c r="C124" t="s">
        <v>266</v>
      </c>
      <c r="D124" s="191" t="s">
        <v>464</v>
      </c>
      <c r="E124" s="191">
        <v>130</v>
      </c>
      <c r="F124" s="191">
        <v>126.1</v>
      </c>
      <c r="G124" s="191"/>
      <c r="H124" s="191"/>
      <c r="I124" s="191"/>
      <c r="J124" s="191"/>
      <c r="K124" s="191">
        <v>1600</v>
      </c>
      <c r="L124" s="191">
        <v>1440</v>
      </c>
      <c r="M124" s="191"/>
      <c r="N124" s="191"/>
      <c r="O124" s="191">
        <v>1000000</v>
      </c>
      <c r="P124" s="191">
        <v>1000000</v>
      </c>
      <c r="Q124" s="191">
        <v>20</v>
      </c>
      <c r="R124" s="191">
        <v>25</v>
      </c>
      <c r="S124" s="191">
        <v>0.9</v>
      </c>
      <c r="T124" s="191">
        <v>0.87</v>
      </c>
      <c r="U124" s="191" t="s">
        <v>817</v>
      </c>
      <c r="V124" s="191">
        <v>6500</v>
      </c>
      <c r="W124" s="191">
        <v>7042</v>
      </c>
      <c r="X124" s="191">
        <v>80</v>
      </c>
      <c r="Y124" s="191">
        <v>79</v>
      </c>
      <c r="Z124" s="191">
        <v>5</v>
      </c>
      <c r="AA124" s="191">
        <v>50000</v>
      </c>
      <c r="AB124" s="191" t="s">
        <v>930</v>
      </c>
      <c r="AC124" s="191" t="s">
        <v>931</v>
      </c>
      <c r="AD124" s="195">
        <v>360</v>
      </c>
      <c r="AE124" s="195">
        <v>135</v>
      </c>
      <c r="AF124" s="204" t="s">
        <v>812</v>
      </c>
      <c r="AG124" s="191" t="s">
        <v>812</v>
      </c>
      <c r="AH124" s="195" t="s">
        <v>812</v>
      </c>
      <c r="AI124" s="195" t="s">
        <v>812</v>
      </c>
      <c r="AJ124" s="204" t="s">
        <v>812</v>
      </c>
      <c r="AK124" s="191" t="s">
        <v>812</v>
      </c>
      <c r="AL124" s="195" t="s">
        <v>812</v>
      </c>
      <c r="AM124" s="195" t="s">
        <v>812</v>
      </c>
      <c r="AN124" s="203" t="s">
        <v>812</v>
      </c>
      <c r="AO124" s="191" t="s">
        <v>812</v>
      </c>
      <c r="AP124" s="190" t="s">
        <v>812</v>
      </c>
      <c r="AQ124" s="190" t="s">
        <v>812</v>
      </c>
      <c r="AR124" s="190"/>
      <c r="AS124" s="190"/>
      <c r="AT124" s="191" t="s">
        <v>812</v>
      </c>
    </row>
    <row r="125" spans="2:46" x14ac:dyDescent="0.25">
      <c r="B125" t="s">
        <v>193</v>
      </c>
      <c r="C125" t="s">
        <v>266</v>
      </c>
      <c r="D125" s="191" t="s">
        <v>473</v>
      </c>
      <c r="E125" s="191">
        <v>130</v>
      </c>
      <c r="F125" s="191">
        <v>126.1</v>
      </c>
      <c r="G125" s="191"/>
      <c r="H125" s="191"/>
      <c r="I125" s="191"/>
      <c r="J125" s="191"/>
      <c r="K125" s="191">
        <v>1600</v>
      </c>
      <c r="L125" s="191">
        <v>1440</v>
      </c>
      <c r="M125" s="191"/>
      <c r="N125" s="191"/>
      <c r="O125" s="191">
        <v>1000000</v>
      </c>
      <c r="P125" s="191">
        <v>1000000</v>
      </c>
      <c r="Q125" s="191">
        <v>20</v>
      </c>
      <c r="R125" s="191">
        <v>25</v>
      </c>
      <c r="S125" s="191">
        <v>0.9</v>
      </c>
      <c r="T125" s="191">
        <v>0.87</v>
      </c>
      <c r="U125" s="191" t="s">
        <v>817</v>
      </c>
      <c r="V125" s="191">
        <v>6500</v>
      </c>
      <c r="W125" s="191">
        <v>7042</v>
      </c>
      <c r="X125" s="191">
        <v>80</v>
      </c>
      <c r="Y125" s="191">
        <v>79</v>
      </c>
      <c r="Z125" s="191">
        <v>5</v>
      </c>
      <c r="AA125" s="191">
        <v>50000</v>
      </c>
      <c r="AB125" s="191" t="s">
        <v>930</v>
      </c>
      <c r="AC125" s="191" t="s">
        <v>931</v>
      </c>
      <c r="AD125" s="195">
        <v>360</v>
      </c>
      <c r="AE125" s="195">
        <v>135</v>
      </c>
      <c r="AF125" s="204" t="s">
        <v>812</v>
      </c>
      <c r="AG125" s="191" t="s">
        <v>812</v>
      </c>
      <c r="AH125" s="195" t="s">
        <v>812</v>
      </c>
      <c r="AI125" s="195" t="s">
        <v>812</v>
      </c>
      <c r="AJ125" s="204" t="s">
        <v>812</v>
      </c>
      <c r="AK125" s="191" t="s">
        <v>812</v>
      </c>
      <c r="AL125" s="195" t="s">
        <v>812</v>
      </c>
      <c r="AM125" s="195" t="s">
        <v>812</v>
      </c>
      <c r="AN125" s="203" t="s">
        <v>812</v>
      </c>
      <c r="AO125" s="191" t="s">
        <v>812</v>
      </c>
      <c r="AP125" s="190" t="s">
        <v>812</v>
      </c>
      <c r="AQ125" s="190" t="s">
        <v>812</v>
      </c>
      <c r="AR125" s="190"/>
      <c r="AS125" s="190"/>
      <c r="AT125" s="191" t="s">
        <v>812</v>
      </c>
    </row>
    <row r="126" spans="2:46" x14ac:dyDescent="0.25">
      <c r="B126" t="s">
        <v>193</v>
      </c>
      <c r="C126" t="s">
        <v>266</v>
      </c>
      <c r="D126" s="191" t="s">
        <v>480</v>
      </c>
      <c r="E126" s="191">
        <v>130</v>
      </c>
      <c r="F126" s="191">
        <v>126.1</v>
      </c>
      <c r="G126" s="191"/>
      <c r="H126" s="191"/>
      <c r="I126" s="191"/>
      <c r="J126" s="191"/>
      <c r="K126" s="191">
        <v>1600</v>
      </c>
      <c r="L126" s="191">
        <v>1440</v>
      </c>
      <c r="M126" s="191"/>
      <c r="N126" s="191"/>
      <c r="O126" s="191">
        <v>1000000</v>
      </c>
      <c r="P126" s="191">
        <v>1000000</v>
      </c>
      <c r="Q126" s="191">
        <v>20</v>
      </c>
      <c r="R126" s="191">
        <v>25</v>
      </c>
      <c r="S126" s="191">
        <v>0.9</v>
      </c>
      <c r="T126" s="191">
        <v>0.87</v>
      </c>
      <c r="U126" s="191" t="s">
        <v>817</v>
      </c>
      <c r="V126" s="191">
        <v>6500</v>
      </c>
      <c r="W126" s="191">
        <v>7042</v>
      </c>
      <c r="X126" s="191">
        <v>80</v>
      </c>
      <c r="Y126" s="191">
        <v>79</v>
      </c>
      <c r="Z126" s="191">
        <v>5</v>
      </c>
      <c r="AA126" s="191">
        <v>50000</v>
      </c>
      <c r="AB126" s="191" t="s">
        <v>930</v>
      </c>
      <c r="AC126" s="191" t="s">
        <v>931</v>
      </c>
      <c r="AD126" s="195">
        <v>360</v>
      </c>
      <c r="AE126" s="195">
        <v>135</v>
      </c>
      <c r="AF126" s="204" t="s">
        <v>812</v>
      </c>
      <c r="AG126" s="191" t="s">
        <v>812</v>
      </c>
      <c r="AH126" s="195" t="s">
        <v>812</v>
      </c>
      <c r="AI126" s="195" t="s">
        <v>812</v>
      </c>
      <c r="AJ126" s="204" t="s">
        <v>812</v>
      </c>
      <c r="AK126" s="191" t="s">
        <v>812</v>
      </c>
      <c r="AL126" s="195" t="s">
        <v>812</v>
      </c>
      <c r="AM126" s="195" t="s">
        <v>812</v>
      </c>
      <c r="AN126" s="203" t="s">
        <v>812</v>
      </c>
      <c r="AO126" s="191" t="s">
        <v>812</v>
      </c>
      <c r="AP126" s="190" t="s">
        <v>812</v>
      </c>
      <c r="AQ126" s="190" t="s">
        <v>812</v>
      </c>
      <c r="AR126" s="190"/>
      <c r="AS126" s="190"/>
      <c r="AT126" s="191" t="s">
        <v>812</v>
      </c>
    </row>
    <row r="127" spans="2:46" x14ac:dyDescent="0.25">
      <c r="B127" t="s">
        <v>193</v>
      </c>
      <c r="C127" t="s">
        <v>266</v>
      </c>
      <c r="D127" s="191" t="s">
        <v>474</v>
      </c>
      <c r="E127" s="191">
        <v>130</v>
      </c>
      <c r="F127" s="191">
        <v>126.1</v>
      </c>
      <c r="G127" s="191"/>
      <c r="H127" s="191"/>
      <c r="I127" s="191"/>
      <c r="J127" s="191"/>
      <c r="K127" s="191">
        <v>1600</v>
      </c>
      <c r="L127" s="191">
        <v>1440</v>
      </c>
      <c r="M127" s="191"/>
      <c r="N127" s="191"/>
      <c r="O127" s="191">
        <v>1000000</v>
      </c>
      <c r="P127" s="191">
        <v>1000000</v>
      </c>
      <c r="Q127" s="191">
        <v>20</v>
      </c>
      <c r="R127" s="191">
        <v>25</v>
      </c>
      <c r="S127" s="191">
        <v>0.9</v>
      </c>
      <c r="T127" s="191">
        <v>0.87</v>
      </c>
      <c r="U127" s="191" t="s">
        <v>817</v>
      </c>
      <c r="V127" s="191">
        <v>6500</v>
      </c>
      <c r="W127" s="191">
        <v>7042</v>
      </c>
      <c r="X127" s="191">
        <v>80</v>
      </c>
      <c r="Y127" s="191">
        <v>79</v>
      </c>
      <c r="Z127" s="191">
        <v>5</v>
      </c>
      <c r="AA127" s="191">
        <v>50000</v>
      </c>
      <c r="AB127" s="191" t="s">
        <v>930</v>
      </c>
      <c r="AC127" s="191" t="s">
        <v>931</v>
      </c>
      <c r="AD127" s="195">
        <v>360</v>
      </c>
      <c r="AE127" s="195">
        <v>135</v>
      </c>
      <c r="AF127" s="204" t="s">
        <v>812</v>
      </c>
      <c r="AG127" s="191" t="s">
        <v>812</v>
      </c>
      <c r="AH127" s="195" t="s">
        <v>812</v>
      </c>
      <c r="AI127" s="195" t="s">
        <v>812</v>
      </c>
      <c r="AJ127" s="204" t="s">
        <v>812</v>
      </c>
      <c r="AK127" s="191" t="s">
        <v>812</v>
      </c>
      <c r="AL127" s="195" t="s">
        <v>812</v>
      </c>
      <c r="AM127" s="195" t="s">
        <v>812</v>
      </c>
      <c r="AN127" s="203" t="s">
        <v>812</v>
      </c>
      <c r="AO127" s="191" t="s">
        <v>812</v>
      </c>
      <c r="AP127" s="190" t="s">
        <v>812</v>
      </c>
      <c r="AQ127" s="190" t="s">
        <v>812</v>
      </c>
      <c r="AR127" s="190"/>
      <c r="AS127" s="190"/>
      <c r="AT127" s="191" t="s">
        <v>812</v>
      </c>
    </row>
    <row r="128" spans="2:46" x14ac:dyDescent="0.25">
      <c r="B128" t="s">
        <v>193</v>
      </c>
      <c r="C128" t="s">
        <v>270</v>
      </c>
      <c r="D128" s="191" t="s">
        <v>929</v>
      </c>
      <c r="E128" s="191">
        <v>130</v>
      </c>
      <c r="F128" s="191">
        <v>126.1</v>
      </c>
      <c r="G128" s="191"/>
      <c r="H128" s="191"/>
      <c r="I128" s="191"/>
      <c r="J128" s="191"/>
      <c r="K128" s="191">
        <v>3200</v>
      </c>
      <c r="L128" s="191">
        <v>2880</v>
      </c>
      <c r="M128" s="191"/>
      <c r="N128" s="191"/>
      <c r="O128" s="191">
        <v>1000000</v>
      </c>
      <c r="P128" s="191">
        <v>1000000</v>
      </c>
      <c r="Q128" s="191">
        <v>20</v>
      </c>
      <c r="R128" s="191">
        <v>25</v>
      </c>
      <c r="S128" s="191">
        <v>0.9</v>
      </c>
      <c r="T128" s="191">
        <v>0.87</v>
      </c>
      <c r="U128" s="191" t="s">
        <v>817</v>
      </c>
      <c r="V128" s="191">
        <v>6500</v>
      </c>
      <c r="W128" s="191">
        <v>7042</v>
      </c>
      <c r="X128" s="191">
        <v>80</v>
      </c>
      <c r="Y128" s="191">
        <v>79</v>
      </c>
      <c r="Z128" s="191">
        <v>5</v>
      </c>
      <c r="AA128" s="191">
        <v>50000</v>
      </c>
      <c r="AB128" s="191" t="s">
        <v>930</v>
      </c>
      <c r="AC128" s="191" t="s">
        <v>931</v>
      </c>
      <c r="AD128" s="195">
        <v>360</v>
      </c>
      <c r="AE128" s="195">
        <v>135</v>
      </c>
      <c r="AF128" s="204" t="s">
        <v>812</v>
      </c>
      <c r="AG128" s="191" t="s">
        <v>812</v>
      </c>
      <c r="AH128" s="195" t="s">
        <v>812</v>
      </c>
      <c r="AI128" s="195" t="s">
        <v>812</v>
      </c>
      <c r="AJ128" s="204" t="s">
        <v>812</v>
      </c>
      <c r="AK128" s="191" t="s">
        <v>812</v>
      </c>
      <c r="AL128" s="195" t="s">
        <v>812</v>
      </c>
      <c r="AM128" s="195" t="s">
        <v>812</v>
      </c>
      <c r="AN128" s="203" t="s">
        <v>812</v>
      </c>
      <c r="AO128" s="191" t="s">
        <v>812</v>
      </c>
      <c r="AP128" s="190" t="s">
        <v>812</v>
      </c>
      <c r="AQ128" s="190" t="s">
        <v>812</v>
      </c>
      <c r="AR128" s="190"/>
      <c r="AS128" s="190"/>
      <c r="AT128" s="191" t="s">
        <v>812</v>
      </c>
    </row>
    <row r="129" spans="2:46" x14ac:dyDescent="0.25">
      <c r="B129" t="s">
        <v>193</v>
      </c>
      <c r="C129" t="s">
        <v>270</v>
      </c>
      <c r="D129" s="191" t="s">
        <v>444</v>
      </c>
      <c r="E129" s="191">
        <v>130</v>
      </c>
      <c r="F129" s="191">
        <v>126.1</v>
      </c>
      <c r="G129" s="191"/>
      <c r="H129" s="191"/>
      <c r="I129" s="191"/>
      <c r="J129" s="191"/>
      <c r="K129" s="191">
        <v>3200</v>
      </c>
      <c r="L129" s="191">
        <v>2880</v>
      </c>
      <c r="M129" s="191"/>
      <c r="N129" s="191"/>
      <c r="O129" s="191">
        <v>1000000</v>
      </c>
      <c r="P129" s="191">
        <v>1000000</v>
      </c>
      <c r="Q129" s="191">
        <v>20</v>
      </c>
      <c r="R129" s="191">
        <v>25</v>
      </c>
      <c r="S129" s="191">
        <v>0.9</v>
      </c>
      <c r="T129" s="191">
        <v>0.87</v>
      </c>
      <c r="U129" s="191" t="s">
        <v>817</v>
      </c>
      <c r="V129" s="191">
        <v>6500</v>
      </c>
      <c r="W129" s="191">
        <v>7042</v>
      </c>
      <c r="X129" s="191">
        <v>80</v>
      </c>
      <c r="Y129" s="191">
        <v>79</v>
      </c>
      <c r="Z129" s="191">
        <v>5</v>
      </c>
      <c r="AA129" s="191">
        <v>50000</v>
      </c>
      <c r="AB129" s="191" t="s">
        <v>930</v>
      </c>
      <c r="AC129" s="191" t="s">
        <v>931</v>
      </c>
      <c r="AD129" s="195">
        <v>360</v>
      </c>
      <c r="AE129" s="195">
        <v>135</v>
      </c>
      <c r="AF129" s="204" t="s">
        <v>812</v>
      </c>
      <c r="AG129" s="191" t="s">
        <v>812</v>
      </c>
      <c r="AH129" s="195" t="s">
        <v>812</v>
      </c>
      <c r="AI129" s="195" t="s">
        <v>812</v>
      </c>
      <c r="AJ129" s="204" t="s">
        <v>812</v>
      </c>
      <c r="AK129" s="191" t="s">
        <v>812</v>
      </c>
      <c r="AL129" s="195" t="s">
        <v>812</v>
      </c>
      <c r="AM129" s="195" t="s">
        <v>812</v>
      </c>
      <c r="AN129" s="203" t="s">
        <v>812</v>
      </c>
      <c r="AO129" s="191" t="s">
        <v>812</v>
      </c>
      <c r="AP129" s="190" t="s">
        <v>812</v>
      </c>
      <c r="AQ129" s="190" t="s">
        <v>812</v>
      </c>
      <c r="AR129" s="190"/>
      <c r="AS129" s="190"/>
      <c r="AT129" s="191" t="s">
        <v>812</v>
      </c>
    </row>
    <row r="130" spans="2:46" x14ac:dyDescent="0.25">
      <c r="B130" t="s">
        <v>193</v>
      </c>
      <c r="C130" t="s">
        <v>270</v>
      </c>
      <c r="D130" s="191" t="s">
        <v>453</v>
      </c>
      <c r="E130" s="191">
        <v>130</v>
      </c>
      <c r="F130" s="191">
        <v>126.1</v>
      </c>
      <c r="G130" s="191"/>
      <c r="H130" s="191"/>
      <c r="I130" s="191"/>
      <c r="J130" s="191"/>
      <c r="K130" s="191">
        <v>3200</v>
      </c>
      <c r="L130" s="191">
        <v>2880</v>
      </c>
      <c r="M130" s="191"/>
      <c r="N130" s="191"/>
      <c r="O130" s="191">
        <v>1000000</v>
      </c>
      <c r="P130" s="191">
        <v>1000000</v>
      </c>
      <c r="Q130" s="191">
        <v>20</v>
      </c>
      <c r="R130" s="191">
        <v>25</v>
      </c>
      <c r="S130" s="191">
        <v>0.9</v>
      </c>
      <c r="T130" s="191">
        <v>0.87</v>
      </c>
      <c r="U130" s="191" t="s">
        <v>817</v>
      </c>
      <c r="V130" s="191">
        <v>6500</v>
      </c>
      <c r="W130" s="191">
        <v>7042</v>
      </c>
      <c r="X130" s="191">
        <v>80</v>
      </c>
      <c r="Y130" s="191">
        <v>79</v>
      </c>
      <c r="Z130" s="191">
        <v>5</v>
      </c>
      <c r="AA130" s="191">
        <v>50000</v>
      </c>
      <c r="AB130" s="191" t="s">
        <v>930</v>
      </c>
      <c r="AC130" s="191" t="s">
        <v>931</v>
      </c>
      <c r="AD130" s="195">
        <v>360</v>
      </c>
      <c r="AE130" s="195">
        <v>135</v>
      </c>
      <c r="AF130" s="204"/>
      <c r="AG130" s="191"/>
      <c r="AH130" s="195"/>
      <c r="AI130" s="195"/>
      <c r="AJ130" s="204"/>
      <c r="AK130" s="191"/>
      <c r="AL130" s="195"/>
      <c r="AM130" s="195"/>
      <c r="AN130" s="203"/>
      <c r="AO130" s="191"/>
      <c r="AP130" s="190"/>
      <c r="AQ130" s="190"/>
      <c r="AR130" s="190"/>
      <c r="AS130" s="190"/>
      <c r="AT130" s="191" t="s">
        <v>812</v>
      </c>
    </row>
    <row r="131" spans="2:46" x14ac:dyDescent="0.25">
      <c r="B131" t="s">
        <v>193</v>
      </c>
      <c r="C131" t="s">
        <v>270</v>
      </c>
      <c r="D131" s="191" t="s">
        <v>464</v>
      </c>
      <c r="E131" s="191">
        <v>130</v>
      </c>
      <c r="F131" s="191">
        <v>126.1</v>
      </c>
      <c r="G131" s="191"/>
      <c r="H131" s="191"/>
      <c r="I131" s="191"/>
      <c r="J131" s="191"/>
      <c r="K131" s="191">
        <v>3200</v>
      </c>
      <c r="L131" s="191">
        <v>2880</v>
      </c>
      <c r="M131" s="191"/>
      <c r="N131" s="191"/>
      <c r="O131" s="191">
        <v>1000000</v>
      </c>
      <c r="P131" s="191">
        <v>1000000</v>
      </c>
      <c r="Q131" s="191">
        <v>20</v>
      </c>
      <c r="R131" s="191">
        <v>25</v>
      </c>
      <c r="S131" s="191">
        <v>0.9</v>
      </c>
      <c r="T131" s="191">
        <v>0.87</v>
      </c>
      <c r="U131" s="191" t="s">
        <v>817</v>
      </c>
      <c r="V131" s="191">
        <v>6500</v>
      </c>
      <c r="W131" s="191">
        <v>7042</v>
      </c>
      <c r="X131" s="191">
        <v>80</v>
      </c>
      <c r="Y131" s="191">
        <v>79</v>
      </c>
      <c r="Z131" s="191">
        <v>5</v>
      </c>
      <c r="AA131" s="191">
        <v>50000</v>
      </c>
      <c r="AB131" s="191" t="s">
        <v>930</v>
      </c>
      <c r="AC131" s="191" t="s">
        <v>931</v>
      </c>
      <c r="AD131" s="195">
        <v>360</v>
      </c>
      <c r="AE131" s="195">
        <v>135</v>
      </c>
      <c r="AF131" s="204"/>
      <c r="AG131" s="191"/>
      <c r="AH131" s="195"/>
      <c r="AI131" s="195"/>
      <c r="AJ131" s="204"/>
      <c r="AK131" s="191"/>
      <c r="AL131" s="195"/>
      <c r="AM131" s="195"/>
      <c r="AN131" s="203"/>
      <c r="AO131" s="191"/>
      <c r="AP131" s="190"/>
      <c r="AQ131" s="190"/>
      <c r="AR131" s="190"/>
      <c r="AS131" s="190"/>
      <c r="AT131" s="191" t="s">
        <v>812</v>
      </c>
    </row>
    <row r="132" spans="2:46" x14ac:dyDescent="0.25">
      <c r="B132" t="s">
        <v>193</v>
      </c>
      <c r="C132" t="s">
        <v>270</v>
      </c>
      <c r="D132" s="191" t="s">
        <v>473</v>
      </c>
      <c r="E132" s="191">
        <v>130</v>
      </c>
      <c r="F132" s="191">
        <v>126.1</v>
      </c>
      <c r="G132" s="191"/>
      <c r="H132" s="191"/>
      <c r="I132" s="191"/>
      <c r="J132" s="191"/>
      <c r="K132" s="191">
        <v>3200</v>
      </c>
      <c r="L132" s="191">
        <v>2880</v>
      </c>
      <c r="M132" s="191"/>
      <c r="N132" s="191"/>
      <c r="O132" s="191">
        <v>1000000</v>
      </c>
      <c r="P132" s="191">
        <v>1000000</v>
      </c>
      <c r="Q132" s="191">
        <v>20</v>
      </c>
      <c r="R132" s="191">
        <v>25</v>
      </c>
      <c r="S132" s="191">
        <v>0.9</v>
      </c>
      <c r="T132" s="191">
        <v>0.87</v>
      </c>
      <c r="U132" s="191" t="s">
        <v>817</v>
      </c>
      <c r="V132" s="191">
        <v>6500</v>
      </c>
      <c r="W132" s="191">
        <v>7042</v>
      </c>
      <c r="X132" s="191">
        <v>80</v>
      </c>
      <c r="Y132" s="191">
        <v>79</v>
      </c>
      <c r="Z132" s="191">
        <v>5</v>
      </c>
      <c r="AA132" s="191">
        <v>50000</v>
      </c>
      <c r="AB132" s="191" t="s">
        <v>930</v>
      </c>
      <c r="AC132" s="191" t="s">
        <v>931</v>
      </c>
      <c r="AD132" s="195">
        <v>360</v>
      </c>
      <c r="AE132" s="195">
        <v>135</v>
      </c>
      <c r="AF132" s="204" t="s">
        <v>812</v>
      </c>
      <c r="AG132" s="191" t="s">
        <v>812</v>
      </c>
      <c r="AH132" s="195" t="s">
        <v>812</v>
      </c>
      <c r="AI132" s="195" t="s">
        <v>812</v>
      </c>
      <c r="AJ132" s="204" t="s">
        <v>812</v>
      </c>
      <c r="AK132" s="191" t="s">
        <v>812</v>
      </c>
      <c r="AL132" s="195" t="s">
        <v>812</v>
      </c>
      <c r="AM132" s="195" t="s">
        <v>812</v>
      </c>
      <c r="AN132" s="203" t="s">
        <v>812</v>
      </c>
      <c r="AO132" s="191" t="s">
        <v>812</v>
      </c>
      <c r="AP132" s="190" t="s">
        <v>812</v>
      </c>
      <c r="AQ132" s="190" t="s">
        <v>812</v>
      </c>
      <c r="AR132" s="190"/>
      <c r="AS132" s="190"/>
      <c r="AT132" s="191" t="s">
        <v>812</v>
      </c>
    </row>
    <row r="133" spans="2:46" x14ac:dyDescent="0.25">
      <c r="B133" t="s">
        <v>193</v>
      </c>
      <c r="C133" t="s">
        <v>270</v>
      </c>
      <c r="D133" s="191" t="s">
        <v>480</v>
      </c>
      <c r="E133" s="191">
        <v>130</v>
      </c>
      <c r="F133" s="191">
        <v>126.1</v>
      </c>
      <c r="G133" s="191"/>
      <c r="H133" s="191"/>
      <c r="I133" s="191"/>
      <c r="J133" s="191"/>
      <c r="K133" s="191">
        <v>3200</v>
      </c>
      <c r="L133" s="191">
        <v>2880</v>
      </c>
      <c r="M133" s="191"/>
      <c r="N133" s="191"/>
      <c r="O133" s="191">
        <v>1000000</v>
      </c>
      <c r="P133" s="191">
        <v>1000000</v>
      </c>
      <c r="Q133" s="191">
        <v>20</v>
      </c>
      <c r="R133" s="191">
        <v>25</v>
      </c>
      <c r="S133" s="191">
        <v>0.9</v>
      </c>
      <c r="T133" s="191">
        <v>0.87</v>
      </c>
      <c r="U133" s="191" t="s">
        <v>817</v>
      </c>
      <c r="V133" s="191">
        <v>6500</v>
      </c>
      <c r="W133" s="191">
        <v>7042</v>
      </c>
      <c r="X133" s="191">
        <v>80</v>
      </c>
      <c r="Y133" s="191">
        <v>79</v>
      </c>
      <c r="Z133" s="191">
        <v>5</v>
      </c>
      <c r="AA133" s="191">
        <v>50000</v>
      </c>
      <c r="AB133" s="191" t="s">
        <v>930</v>
      </c>
      <c r="AC133" s="191" t="s">
        <v>931</v>
      </c>
      <c r="AD133" s="195">
        <v>360</v>
      </c>
      <c r="AE133" s="195">
        <v>135</v>
      </c>
      <c r="AF133" s="204" t="s">
        <v>812</v>
      </c>
      <c r="AG133" s="191" t="s">
        <v>812</v>
      </c>
      <c r="AH133" s="195" t="s">
        <v>812</v>
      </c>
      <c r="AI133" s="195" t="s">
        <v>812</v>
      </c>
      <c r="AJ133" s="204" t="s">
        <v>812</v>
      </c>
      <c r="AK133" s="191" t="s">
        <v>812</v>
      </c>
      <c r="AL133" s="195" t="s">
        <v>812</v>
      </c>
      <c r="AM133" s="195" t="s">
        <v>812</v>
      </c>
      <c r="AN133" s="203" t="s">
        <v>812</v>
      </c>
      <c r="AO133" s="191" t="s">
        <v>812</v>
      </c>
      <c r="AP133" s="190" t="s">
        <v>812</v>
      </c>
      <c r="AQ133" s="190" t="s">
        <v>812</v>
      </c>
      <c r="AR133" s="190"/>
      <c r="AS133" s="190"/>
      <c r="AT133" s="191" t="s">
        <v>812</v>
      </c>
    </row>
    <row r="134" spans="2:46" x14ac:dyDescent="0.25">
      <c r="B134" t="s">
        <v>193</v>
      </c>
      <c r="C134" t="s">
        <v>270</v>
      </c>
      <c r="D134" s="191" t="s">
        <v>485</v>
      </c>
      <c r="E134" s="191">
        <v>130</v>
      </c>
      <c r="F134" s="191">
        <v>126.1</v>
      </c>
      <c r="G134" s="191"/>
      <c r="H134" s="191"/>
      <c r="I134" s="191"/>
      <c r="J134" s="191"/>
      <c r="K134" s="191">
        <v>3200</v>
      </c>
      <c r="L134" s="191">
        <v>2880</v>
      </c>
      <c r="M134" s="191"/>
      <c r="N134" s="191"/>
      <c r="O134" s="191">
        <v>1000000</v>
      </c>
      <c r="P134" s="191">
        <v>1000000</v>
      </c>
      <c r="Q134" s="191">
        <v>20</v>
      </c>
      <c r="R134" s="191">
        <v>25</v>
      </c>
      <c r="S134" s="191">
        <v>0.9</v>
      </c>
      <c r="T134" s="191">
        <v>0.87</v>
      </c>
      <c r="U134" s="191" t="s">
        <v>817</v>
      </c>
      <c r="V134" s="191">
        <v>6500</v>
      </c>
      <c r="W134" s="191">
        <v>7042</v>
      </c>
      <c r="X134" s="191">
        <v>80</v>
      </c>
      <c r="Y134" s="191">
        <v>79</v>
      </c>
      <c r="Z134" s="191">
        <v>5</v>
      </c>
      <c r="AA134" s="191">
        <v>50000</v>
      </c>
      <c r="AB134" s="191" t="s">
        <v>930</v>
      </c>
      <c r="AC134" s="191" t="s">
        <v>931</v>
      </c>
      <c r="AD134" s="195">
        <v>360</v>
      </c>
      <c r="AE134" s="195">
        <v>135</v>
      </c>
      <c r="AF134" s="204" t="s">
        <v>812</v>
      </c>
      <c r="AG134" s="191" t="s">
        <v>812</v>
      </c>
      <c r="AH134" s="195" t="s">
        <v>812</v>
      </c>
      <c r="AI134" s="195" t="s">
        <v>812</v>
      </c>
      <c r="AJ134" s="204" t="s">
        <v>812</v>
      </c>
      <c r="AK134" s="191" t="s">
        <v>812</v>
      </c>
      <c r="AL134" s="195" t="s">
        <v>812</v>
      </c>
      <c r="AM134" s="195" t="s">
        <v>812</v>
      </c>
      <c r="AN134" s="203" t="s">
        <v>812</v>
      </c>
      <c r="AO134" s="191" t="s">
        <v>812</v>
      </c>
      <c r="AP134" s="190" t="s">
        <v>812</v>
      </c>
      <c r="AQ134" s="190" t="s">
        <v>812</v>
      </c>
      <c r="AR134" s="190"/>
      <c r="AS134" s="190"/>
      <c r="AT134" s="191" t="s">
        <v>812</v>
      </c>
    </row>
    <row r="135" spans="2:46" x14ac:dyDescent="0.25">
      <c r="B135" t="s">
        <v>193</v>
      </c>
      <c r="C135" t="s">
        <v>270</v>
      </c>
      <c r="D135" s="191" t="s">
        <v>474</v>
      </c>
      <c r="E135" s="191">
        <v>130</v>
      </c>
      <c r="F135" s="191">
        <v>126.1</v>
      </c>
      <c r="G135" s="191"/>
      <c r="H135" s="191"/>
      <c r="I135" s="191"/>
      <c r="J135" s="191"/>
      <c r="K135" s="191">
        <v>3200</v>
      </c>
      <c r="L135" s="191">
        <v>2880</v>
      </c>
      <c r="M135" s="191"/>
      <c r="N135" s="191"/>
      <c r="O135" s="191">
        <v>1000000</v>
      </c>
      <c r="P135" s="191">
        <v>1000000</v>
      </c>
      <c r="Q135" s="191">
        <v>20</v>
      </c>
      <c r="R135" s="191">
        <v>25</v>
      </c>
      <c r="S135" s="191">
        <v>0.9</v>
      </c>
      <c r="T135" s="191">
        <v>0.87</v>
      </c>
      <c r="U135" s="191" t="s">
        <v>817</v>
      </c>
      <c r="V135" s="191">
        <v>6500</v>
      </c>
      <c r="W135" s="191">
        <v>7042</v>
      </c>
      <c r="X135" s="191">
        <v>80</v>
      </c>
      <c r="Y135" s="191">
        <v>79</v>
      </c>
      <c r="Z135" s="191">
        <v>5</v>
      </c>
      <c r="AA135" s="191">
        <v>50000</v>
      </c>
      <c r="AB135" s="191" t="s">
        <v>930</v>
      </c>
      <c r="AC135" s="191" t="s">
        <v>931</v>
      </c>
      <c r="AD135" s="195">
        <v>360</v>
      </c>
      <c r="AE135" s="195">
        <v>135</v>
      </c>
      <c r="AF135" s="204" t="s">
        <v>812</v>
      </c>
      <c r="AG135" s="191" t="s">
        <v>812</v>
      </c>
      <c r="AH135" s="195" t="s">
        <v>812</v>
      </c>
      <c r="AI135" s="195" t="s">
        <v>812</v>
      </c>
      <c r="AJ135" s="204" t="s">
        <v>812</v>
      </c>
      <c r="AK135" s="191" t="s">
        <v>812</v>
      </c>
      <c r="AL135" s="195" t="s">
        <v>812</v>
      </c>
      <c r="AM135" s="195" t="s">
        <v>812</v>
      </c>
      <c r="AN135" s="203" t="s">
        <v>812</v>
      </c>
      <c r="AO135" s="191" t="s">
        <v>812</v>
      </c>
      <c r="AP135" s="190" t="s">
        <v>812</v>
      </c>
      <c r="AQ135" s="190" t="s">
        <v>812</v>
      </c>
      <c r="AR135" s="190"/>
      <c r="AS135" s="190"/>
      <c r="AT135" s="191" t="s">
        <v>812</v>
      </c>
    </row>
    <row r="136" spans="2:46" x14ac:dyDescent="0.25">
      <c r="B136" t="s">
        <v>193</v>
      </c>
      <c r="C136" t="s">
        <v>278</v>
      </c>
      <c r="D136" s="191" t="s">
        <v>929</v>
      </c>
      <c r="E136" s="191">
        <v>130</v>
      </c>
      <c r="F136" s="191">
        <v>126.1</v>
      </c>
      <c r="G136" s="191"/>
      <c r="H136" s="191"/>
      <c r="I136" s="191"/>
      <c r="J136" s="191"/>
      <c r="K136" s="191">
        <v>1400</v>
      </c>
      <c r="L136" s="191">
        <v>1260</v>
      </c>
      <c r="M136" s="191"/>
      <c r="N136" s="191"/>
      <c r="O136" s="191">
        <v>1000000</v>
      </c>
      <c r="P136" s="191">
        <v>1000000</v>
      </c>
      <c r="Q136" s="191">
        <v>20</v>
      </c>
      <c r="R136" s="191">
        <v>25</v>
      </c>
      <c r="S136" s="191">
        <v>0.9</v>
      </c>
      <c r="T136" s="191">
        <v>0.87</v>
      </c>
      <c r="U136" s="191" t="s">
        <v>817</v>
      </c>
      <c r="V136" s="191">
        <v>6500</v>
      </c>
      <c r="W136" s="191">
        <v>7042</v>
      </c>
      <c r="X136" s="191">
        <v>80</v>
      </c>
      <c r="Y136" s="191">
        <v>79</v>
      </c>
      <c r="Z136" s="191">
        <v>5</v>
      </c>
      <c r="AA136" s="191">
        <v>50000</v>
      </c>
      <c r="AB136" s="191" t="s">
        <v>930</v>
      </c>
      <c r="AC136" s="191" t="s">
        <v>931</v>
      </c>
      <c r="AD136" s="195">
        <v>360</v>
      </c>
      <c r="AE136" s="195">
        <v>135</v>
      </c>
      <c r="AF136" s="204" t="s">
        <v>812</v>
      </c>
      <c r="AG136" s="191" t="s">
        <v>812</v>
      </c>
      <c r="AH136" s="195" t="s">
        <v>812</v>
      </c>
      <c r="AI136" s="195" t="s">
        <v>812</v>
      </c>
      <c r="AJ136" s="204" t="s">
        <v>812</v>
      </c>
      <c r="AK136" s="191" t="s">
        <v>812</v>
      </c>
      <c r="AL136" s="195" t="s">
        <v>812</v>
      </c>
      <c r="AM136" s="195" t="s">
        <v>812</v>
      </c>
      <c r="AN136" s="203" t="s">
        <v>812</v>
      </c>
      <c r="AO136" s="191" t="s">
        <v>812</v>
      </c>
      <c r="AP136" s="190" t="s">
        <v>812</v>
      </c>
      <c r="AQ136" s="190" t="s">
        <v>812</v>
      </c>
      <c r="AR136" s="190"/>
      <c r="AS136" s="190"/>
      <c r="AT136" s="191" t="s">
        <v>812</v>
      </c>
    </row>
    <row r="137" spans="2:46" x14ac:dyDescent="0.25">
      <c r="B137" t="s">
        <v>193</v>
      </c>
      <c r="C137" t="s">
        <v>278</v>
      </c>
      <c r="D137" s="191" t="s">
        <v>444</v>
      </c>
      <c r="E137" s="191">
        <v>130</v>
      </c>
      <c r="F137" s="191">
        <v>126.1</v>
      </c>
      <c r="G137" s="191"/>
      <c r="H137" s="191"/>
      <c r="I137" s="191"/>
      <c r="J137" s="191"/>
      <c r="K137" s="191">
        <v>1400</v>
      </c>
      <c r="L137" s="191">
        <v>1260</v>
      </c>
      <c r="M137" s="191"/>
      <c r="N137" s="191"/>
      <c r="O137" s="191">
        <v>1000000</v>
      </c>
      <c r="P137" s="191">
        <v>1000000</v>
      </c>
      <c r="Q137" s="191">
        <v>20</v>
      </c>
      <c r="R137" s="191">
        <v>25</v>
      </c>
      <c r="S137" s="191">
        <v>0.9</v>
      </c>
      <c r="T137" s="191">
        <v>0.87</v>
      </c>
      <c r="U137" s="191" t="s">
        <v>817</v>
      </c>
      <c r="V137" s="191">
        <v>6500</v>
      </c>
      <c r="W137" s="191">
        <v>7042</v>
      </c>
      <c r="X137" s="191">
        <v>80</v>
      </c>
      <c r="Y137" s="191">
        <v>79</v>
      </c>
      <c r="Z137" s="191">
        <v>5</v>
      </c>
      <c r="AA137" s="191">
        <v>50000</v>
      </c>
      <c r="AB137" s="191" t="s">
        <v>930</v>
      </c>
      <c r="AC137" s="191" t="s">
        <v>931</v>
      </c>
      <c r="AD137" s="195">
        <v>360</v>
      </c>
      <c r="AE137" s="195">
        <v>135</v>
      </c>
      <c r="AF137" s="204" t="s">
        <v>812</v>
      </c>
      <c r="AG137" s="191" t="s">
        <v>812</v>
      </c>
      <c r="AH137" s="195" t="s">
        <v>812</v>
      </c>
      <c r="AI137" s="195" t="s">
        <v>812</v>
      </c>
      <c r="AJ137" s="204" t="s">
        <v>812</v>
      </c>
      <c r="AK137" s="191" t="s">
        <v>812</v>
      </c>
      <c r="AL137" s="195" t="s">
        <v>812</v>
      </c>
      <c r="AM137" s="195" t="s">
        <v>812</v>
      </c>
      <c r="AN137" s="203" t="s">
        <v>812</v>
      </c>
      <c r="AO137" s="191" t="s">
        <v>812</v>
      </c>
      <c r="AP137" s="190" t="s">
        <v>812</v>
      </c>
      <c r="AQ137" s="190" t="s">
        <v>812</v>
      </c>
      <c r="AR137" s="190"/>
      <c r="AS137" s="190"/>
      <c r="AT137" s="191" t="s">
        <v>812</v>
      </c>
    </row>
    <row r="138" spans="2:46" x14ac:dyDescent="0.25">
      <c r="B138" t="s">
        <v>193</v>
      </c>
      <c r="C138" t="s">
        <v>278</v>
      </c>
      <c r="D138" s="191" t="s">
        <v>453</v>
      </c>
      <c r="E138" s="191">
        <v>130</v>
      </c>
      <c r="F138" s="191">
        <v>126.1</v>
      </c>
      <c r="G138" s="191"/>
      <c r="H138" s="191"/>
      <c r="I138" s="191"/>
      <c r="J138" s="191"/>
      <c r="K138" s="191">
        <v>1400</v>
      </c>
      <c r="L138" s="191">
        <v>1260</v>
      </c>
      <c r="M138" s="191"/>
      <c r="N138" s="191"/>
      <c r="O138" s="191">
        <v>1000000</v>
      </c>
      <c r="P138" s="191">
        <v>1000000</v>
      </c>
      <c r="Q138" s="191">
        <v>20</v>
      </c>
      <c r="R138" s="191">
        <v>25</v>
      </c>
      <c r="S138" s="191">
        <v>0.9</v>
      </c>
      <c r="T138" s="191">
        <v>0.87</v>
      </c>
      <c r="U138" s="191" t="s">
        <v>817</v>
      </c>
      <c r="V138" s="191">
        <v>6500</v>
      </c>
      <c r="W138" s="191">
        <v>7042</v>
      </c>
      <c r="X138" s="191">
        <v>80</v>
      </c>
      <c r="Y138" s="191">
        <v>79</v>
      </c>
      <c r="Z138" s="191">
        <v>5</v>
      </c>
      <c r="AA138" s="191">
        <v>50000</v>
      </c>
      <c r="AB138" s="191" t="s">
        <v>930</v>
      </c>
      <c r="AC138" s="191" t="s">
        <v>931</v>
      </c>
      <c r="AD138" s="195">
        <v>360</v>
      </c>
      <c r="AE138" s="195">
        <v>135</v>
      </c>
      <c r="AF138" s="204" t="s">
        <v>812</v>
      </c>
      <c r="AG138" s="191" t="s">
        <v>812</v>
      </c>
      <c r="AH138" s="195" t="s">
        <v>812</v>
      </c>
      <c r="AI138" s="195" t="s">
        <v>812</v>
      </c>
      <c r="AJ138" s="204" t="s">
        <v>812</v>
      </c>
      <c r="AK138" s="191" t="s">
        <v>812</v>
      </c>
      <c r="AL138" s="195" t="s">
        <v>812</v>
      </c>
      <c r="AM138" s="195" t="s">
        <v>812</v>
      </c>
      <c r="AN138" s="203" t="s">
        <v>812</v>
      </c>
      <c r="AO138" s="191" t="s">
        <v>812</v>
      </c>
      <c r="AP138" s="190" t="s">
        <v>812</v>
      </c>
      <c r="AQ138" s="190" t="s">
        <v>812</v>
      </c>
      <c r="AR138" s="190"/>
      <c r="AS138" s="190"/>
      <c r="AT138" s="191" t="s">
        <v>812</v>
      </c>
    </row>
    <row r="139" spans="2:46" x14ac:dyDescent="0.25">
      <c r="B139" t="s">
        <v>193</v>
      </c>
      <c r="C139" t="s">
        <v>278</v>
      </c>
      <c r="D139" s="191" t="s">
        <v>464</v>
      </c>
      <c r="E139" s="191">
        <v>130</v>
      </c>
      <c r="F139" s="191">
        <v>126.1</v>
      </c>
      <c r="G139" s="191"/>
      <c r="H139" s="191"/>
      <c r="I139" s="191"/>
      <c r="J139" s="191"/>
      <c r="K139" s="191">
        <v>1400</v>
      </c>
      <c r="L139" s="191">
        <v>1260</v>
      </c>
      <c r="M139" s="191"/>
      <c r="N139" s="191"/>
      <c r="O139" s="191">
        <v>1000000</v>
      </c>
      <c r="P139" s="191">
        <v>1000000</v>
      </c>
      <c r="Q139" s="191">
        <v>20</v>
      </c>
      <c r="R139" s="191">
        <v>25</v>
      </c>
      <c r="S139" s="191">
        <v>0.9</v>
      </c>
      <c r="T139" s="191">
        <v>0.87</v>
      </c>
      <c r="U139" s="191" t="s">
        <v>817</v>
      </c>
      <c r="V139" s="191">
        <v>6500</v>
      </c>
      <c r="W139" s="191">
        <v>7042</v>
      </c>
      <c r="X139" s="191">
        <v>80</v>
      </c>
      <c r="Y139" s="191">
        <v>79</v>
      </c>
      <c r="Z139" s="191">
        <v>5</v>
      </c>
      <c r="AA139" s="191">
        <v>50000</v>
      </c>
      <c r="AB139" s="191" t="s">
        <v>930</v>
      </c>
      <c r="AC139" s="191" t="s">
        <v>931</v>
      </c>
      <c r="AD139" s="195">
        <v>360</v>
      </c>
      <c r="AE139" s="195">
        <v>135</v>
      </c>
      <c r="AF139" s="204" t="s">
        <v>812</v>
      </c>
      <c r="AG139" s="191" t="s">
        <v>812</v>
      </c>
      <c r="AH139" s="195" t="s">
        <v>812</v>
      </c>
      <c r="AI139" s="195" t="s">
        <v>812</v>
      </c>
      <c r="AJ139" s="204" t="s">
        <v>812</v>
      </c>
      <c r="AK139" s="191" t="s">
        <v>812</v>
      </c>
      <c r="AL139" s="195" t="s">
        <v>812</v>
      </c>
      <c r="AM139" s="195" t="s">
        <v>812</v>
      </c>
      <c r="AN139" s="203" t="s">
        <v>812</v>
      </c>
      <c r="AO139" s="191" t="s">
        <v>812</v>
      </c>
      <c r="AP139" s="190" t="s">
        <v>812</v>
      </c>
      <c r="AQ139" s="190" t="s">
        <v>812</v>
      </c>
      <c r="AR139" s="190"/>
      <c r="AS139" s="190"/>
      <c r="AT139" s="191" t="s">
        <v>812</v>
      </c>
    </row>
    <row r="140" spans="2:46" x14ac:dyDescent="0.25">
      <c r="B140" t="s">
        <v>193</v>
      </c>
      <c r="C140" t="s">
        <v>278</v>
      </c>
      <c r="D140" s="191" t="s">
        <v>473</v>
      </c>
      <c r="E140" s="191">
        <v>130</v>
      </c>
      <c r="F140" s="191">
        <v>126.1</v>
      </c>
      <c r="G140" s="191"/>
      <c r="H140" s="191"/>
      <c r="I140" s="191"/>
      <c r="J140" s="191"/>
      <c r="K140" s="191">
        <v>1400</v>
      </c>
      <c r="L140" s="191">
        <v>1260</v>
      </c>
      <c r="M140" s="191"/>
      <c r="N140" s="191"/>
      <c r="O140" s="191">
        <v>1000000</v>
      </c>
      <c r="P140" s="191">
        <v>1000000</v>
      </c>
      <c r="Q140" s="191">
        <v>20</v>
      </c>
      <c r="R140" s="191">
        <v>25</v>
      </c>
      <c r="S140" s="191">
        <v>0.9</v>
      </c>
      <c r="T140" s="191">
        <v>0.87</v>
      </c>
      <c r="U140" s="191" t="s">
        <v>817</v>
      </c>
      <c r="V140" s="191">
        <v>6500</v>
      </c>
      <c r="W140" s="191">
        <v>7042</v>
      </c>
      <c r="X140" s="191">
        <v>80</v>
      </c>
      <c r="Y140" s="191">
        <v>79</v>
      </c>
      <c r="Z140" s="191">
        <v>5</v>
      </c>
      <c r="AA140" s="191">
        <v>50000</v>
      </c>
      <c r="AB140" s="191" t="s">
        <v>930</v>
      </c>
      <c r="AC140" s="191" t="s">
        <v>931</v>
      </c>
      <c r="AD140" s="195">
        <v>360</v>
      </c>
      <c r="AE140" s="195">
        <v>135</v>
      </c>
      <c r="AF140" s="204" t="s">
        <v>812</v>
      </c>
      <c r="AG140" s="191" t="s">
        <v>812</v>
      </c>
      <c r="AH140" s="195" t="s">
        <v>812</v>
      </c>
      <c r="AI140" s="195" t="s">
        <v>812</v>
      </c>
      <c r="AJ140" s="204" t="s">
        <v>812</v>
      </c>
      <c r="AK140" s="191" t="s">
        <v>812</v>
      </c>
      <c r="AL140" s="195" t="s">
        <v>812</v>
      </c>
      <c r="AM140" s="195" t="s">
        <v>812</v>
      </c>
      <c r="AN140" s="203" t="s">
        <v>812</v>
      </c>
      <c r="AO140" s="191" t="s">
        <v>812</v>
      </c>
      <c r="AP140" s="190" t="s">
        <v>812</v>
      </c>
      <c r="AQ140" s="190" t="s">
        <v>812</v>
      </c>
      <c r="AR140" s="190"/>
      <c r="AS140" s="190"/>
      <c r="AT140" s="191" t="s">
        <v>812</v>
      </c>
    </row>
    <row r="141" spans="2:46" x14ac:dyDescent="0.25">
      <c r="B141" t="s">
        <v>193</v>
      </c>
      <c r="C141" t="s">
        <v>278</v>
      </c>
      <c r="D141" s="191" t="s">
        <v>474</v>
      </c>
      <c r="E141" s="191">
        <v>130</v>
      </c>
      <c r="F141" s="191">
        <v>126.1</v>
      </c>
      <c r="G141" s="191"/>
      <c r="H141" s="191"/>
      <c r="I141" s="191"/>
      <c r="J141" s="191"/>
      <c r="K141" s="191">
        <v>1400</v>
      </c>
      <c r="L141" s="191">
        <v>1260</v>
      </c>
      <c r="M141" s="191"/>
      <c r="N141" s="191"/>
      <c r="O141" s="191">
        <v>1000000</v>
      </c>
      <c r="P141" s="191">
        <v>1000000</v>
      </c>
      <c r="Q141" s="191">
        <v>20</v>
      </c>
      <c r="R141" s="191">
        <v>25</v>
      </c>
      <c r="S141" s="191">
        <v>0.9</v>
      </c>
      <c r="T141" s="191">
        <v>0.87</v>
      </c>
      <c r="U141" s="191" t="s">
        <v>817</v>
      </c>
      <c r="V141" s="191">
        <v>6500</v>
      </c>
      <c r="W141" s="191">
        <v>7042</v>
      </c>
      <c r="X141" s="191">
        <v>80</v>
      </c>
      <c r="Y141" s="191">
        <v>79</v>
      </c>
      <c r="Z141" s="191">
        <v>5</v>
      </c>
      <c r="AA141" s="191">
        <v>50000</v>
      </c>
      <c r="AB141" s="191" t="s">
        <v>930</v>
      </c>
      <c r="AC141" s="191" t="s">
        <v>931</v>
      </c>
      <c r="AD141" s="195">
        <v>360</v>
      </c>
      <c r="AE141" s="195">
        <v>135</v>
      </c>
      <c r="AF141" s="204" t="s">
        <v>812</v>
      </c>
      <c r="AG141" s="191" t="s">
        <v>812</v>
      </c>
      <c r="AH141" s="195" t="s">
        <v>812</v>
      </c>
      <c r="AI141" s="195" t="s">
        <v>812</v>
      </c>
      <c r="AJ141" s="204" t="s">
        <v>812</v>
      </c>
      <c r="AK141" s="191" t="s">
        <v>812</v>
      </c>
      <c r="AL141" s="195" t="s">
        <v>812</v>
      </c>
      <c r="AM141" s="195" t="s">
        <v>812</v>
      </c>
      <c r="AN141" s="203" t="s">
        <v>812</v>
      </c>
      <c r="AO141" s="191" t="s">
        <v>812</v>
      </c>
      <c r="AP141" s="190" t="s">
        <v>812</v>
      </c>
      <c r="AQ141" s="190" t="s">
        <v>812</v>
      </c>
      <c r="AR141" s="190"/>
      <c r="AS141" s="190"/>
      <c r="AT141" s="191" t="s">
        <v>812</v>
      </c>
    </row>
    <row r="142" spans="2:46" x14ac:dyDescent="0.25">
      <c r="B142" t="s">
        <v>193</v>
      </c>
      <c r="C142" t="s">
        <v>274</v>
      </c>
      <c r="D142" s="191" t="s">
        <v>929</v>
      </c>
      <c r="E142" s="191">
        <v>130</v>
      </c>
      <c r="F142" s="191">
        <v>126.1</v>
      </c>
      <c r="G142" s="191"/>
      <c r="H142" s="191"/>
      <c r="I142" s="191"/>
      <c r="J142" s="191"/>
      <c r="K142" s="191">
        <v>800</v>
      </c>
      <c r="L142" s="191">
        <v>720</v>
      </c>
      <c r="M142" s="191"/>
      <c r="N142" s="191"/>
      <c r="O142" s="191">
        <v>1000000</v>
      </c>
      <c r="P142" s="191">
        <v>1000000</v>
      </c>
      <c r="Q142" s="191">
        <v>20</v>
      </c>
      <c r="R142" s="191">
        <v>25</v>
      </c>
      <c r="S142" s="191">
        <v>0.9</v>
      </c>
      <c r="T142" s="191">
        <v>0.87</v>
      </c>
      <c r="U142" s="191" t="s">
        <v>817</v>
      </c>
      <c r="V142" s="191">
        <v>6500</v>
      </c>
      <c r="W142" s="191">
        <v>7042</v>
      </c>
      <c r="X142" s="191">
        <v>80</v>
      </c>
      <c r="Y142" s="191">
        <v>79</v>
      </c>
      <c r="Z142" s="191">
        <v>5</v>
      </c>
      <c r="AA142" s="191">
        <v>50000</v>
      </c>
      <c r="AB142" s="191" t="s">
        <v>930</v>
      </c>
      <c r="AC142" s="191" t="s">
        <v>931</v>
      </c>
      <c r="AD142" s="195">
        <v>360</v>
      </c>
      <c r="AE142" s="195">
        <v>135</v>
      </c>
      <c r="AF142" s="204" t="s">
        <v>812</v>
      </c>
      <c r="AG142" s="191" t="s">
        <v>812</v>
      </c>
      <c r="AH142" s="195" t="s">
        <v>812</v>
      </c>
      <c r="AI142" s="195" t="s">
        <v>812</v>
      </c>
      <c r="AJ142" s="204" t="s">
        <v>812</v>
      </c>
      <c r="AK142" s="191" t="s">
        <v>812</v>
      </c>
      <c r="AL142" s="195" t="s">
        <v>812</v>
      </c>
      <c r="AM142" s="195" t="s">
        <v>812</v>
      </c>
      <c r="AN142" s="203" t="s">
        <v>812</v>
      </c>
      <c r="AO142" s="191" t="s">
        <v>812</v>
      </c>
      <c r="AP142" s="190" t="s">
        <v>812</v>
      </c>
      <c r="AQ142" s="190" t="s">
        <v>812</v>
      </c>
      <c r="AR142" s="190"/>
      <c r="AS142" s="190"/>
      <c r="AT142" s="191" t="s">
        <v>812</v>
      </c>
    </row>
    <row r="143" spans="2:46" x14ac:dyDescent="0.25">
      <c r="B143" t="s">
        <v>193</v>
      </c>
      <c r="C143" t="s">
        <v>274</v>
      </c>
      <c r="D143" s="191" t="s">
        <v>444</v>
      </c>
      <c r="E143" s="191">
        <v>130</v>
      </c>
      <c r="F143" s="191">
        <v>126.1</v>
      </c>
      <c r="G143" s="191"/>
      <c r="H143" s="191"/>
      <c r="I143" s="191"/>
      <c r="J143" s="191"/>
      <c r="K143" s="191">
        <v>800</v>
      </c>
      <c r="L143" s="191">
        <v>720</v>
      </c>
      <c r="M143" s="191"/>
      <c r="N143" s="191"/>
      <c r="O143" s="191">
        <v>1000000</v>
      </c>
      <c r="P143" s="191">
        <v>1000000</v>
      </c>
      <c r="Q143" s="191">
        <v>20</v>
      </c>
      <c r="R143" s="191">
        <v>25</v>
      </c>
      <c r="S143" s="191">
        <v>0.9</v>
      </c>
      <c r="T143" s="191">
        <v>0.87</v>
      </c>
      <c r="U143" s="191" t="s">
        <v>817</v>
      </c>
      <c r="V143" s="191">
        <v>6500</v>
      </c>
      <c r="W143" s="191">
        <v>7042</v>
      </c>
      <c r="X143" s="191">
        <v>80</v>
      </c>
      <c r="Y143" s="191">
        <v>79</v>
      </c>
      <c r="Z143" s="191">
        <v>5</v>
      </c>
      <c r="AA143" s="191">
        <v>50000</v>
      </c>
      <c r="AB143" s="191" t="s">
        <v>930</v>
      </c>
      <c r="AC143" s="191" t="s">
        <v>931</v>
      </c>
      <c r="AD143" s="195">
        <v>360</v>
      </c>
      <c r="AE143" s="195">
        <v>135</v>
      </c>
      <c r="AF143" s="204" t="s">
        <v>812</v>
      </c>
      <c r="AG143" s="191" t="s">
        <v>812</v>
      </c>
      <c r="AH143" s="195" t="s">
        <v>812</v>
      </c>
      <c r="AI143" s="195" t="s">
        <v>812</v>
      </c>
      <c r="AJ143" s="204" t="s">
        <v>812</v>
      </c>
      <c r="AK143" s="191" t="s">
        <v>812</v>
      </c>
      <c r="AL143" s="195" t="s">
        <v>812</v>
      </c>
      <c r="AM143" s="195" t="s">
        <v>812</v>
      </c>
      <c r="AN143" s="203" t="s">
        <v>812</v>
      </c>
      <c r="AO143" s="191" t="s">
        <v>812</v>
      </c>
      <c r="AP143" s="190" t="s">
        <v>812</v>
      </c>
      <c r="AQ143" s="190" t="s">
        <v>812</v>
      </c>
      <c r="AR143" s="190"/>
      <c r="AS143" s="190"/>
      <c r="AT143" s="191" t="s">
        <v>812</v>
      </c>
    </row>
    <row r="144" spans="2:46" x14ac:dyDescent="0.25">
      <c r="B144" t="s">
        <v>193</v>
      </c>
      <c r="C144" t="s">
        <v>274</v>
      </c>
      <c r="D144" s="191" t="s">
        <v>453</v>
      </c>
      <c r="E144" s="191">
        <v>130</v>
      </c>
      <c r="F144" s="191">
        <v>126.1</v>
      </c>
      <c r="G144" s="191"/>
      <c r="H144" s="191"/>
      <c r="I144" s="191"/>
      <c r="J144" s="191"/>
      <c r="K144" s="191">
        <v>800</v>
      </c>
      <c r="L144" s="191">
        <v>720</v>
      </c>
      <c r="M144" s="191"/>
      <c r="N144" s="191"/>
      <c r="O144" s="191">
        <v>1000000</v>
      </c>
      <c r="P144" s="191">
        <v>1000000</v>
      </c>
      <c r="Q144" s="191">
        <v>20</v>
      </c>
      <c r="R144" s="191">
        <v>25</v>
      </c>
      <c r="S144" s="191">
        <v>0.9</v>
      </c>
      <c r="T144" s="191">
        <v>0.87</v>
      </c>
      <c r="U144" s="191" t="s">
        <v>817</v>
      </c>
      <c r="V144" s="191">
        <v>6500</v>
      </c>
      <c r="W144" s="191">
        <v>7042</v>
      </c>
      <c r="X144" s="191">
        <v>80</v>
      </c>
      <c r="Y144" s="191">
        <v>79</v>
      </c>
      <c r="Z144" s="191">
        <v>5</v>
      </c>
      <c r="AA144" s="191">
        <v>50000</v>
      </c>
      <c r="AB144" s="191" t="s">
        <v>930</v>
      </c>
      <c r="AC144" s="191" t="s">
        <v>931</v>
      </c>
      <c r="AD144" s="195">
        <v>360</v>
      </c>
      <c r="AE144" s="195">
        <v>135</v>
      </c>
      <c r="AF144" s="204" t="s">
        <v>812</v>
      </c>
      <c r="AG144" s="191" t="s">
        <v>812</v>
      </c>
      <c r="AH144" s="195" t="s">
        <v>812</v>
      </c>
      <c r="AI144" s="195" t="s">
        <v>812</v>
      </c>
      <c r="AJ144" s="204" t="s">
        <v>812</v>
      </c>
      <c r="AK144" s="191" t="s">
        <v>812</v>
      </c>
      <c r="AL144" s="195" t="s">
        <v>812</v>
      </c>
      <c r="AM144" s="195" t="s">
        <v>812</v>
      </c>
      <c r="AN144" s="203" t="s">
        <v>812</v>
      </c>
      <c r="AO144" s="191" t="s">
        <v>812</v>
      </c>
      <c r="AP144" s="190" t="s">
        <v>812</v>
      </c>
      <c r="AQ144" s="190" t="s">
        <v>812</v>
      </c>
      <c r="AR144" s="190"/>
      <c r="AS144" s="190"/>
      <c r="AT144" s="191" t="s">
        <v>812</v>
      </c>
    </row>
    <row r="145" spans="2:46" x14ac:dyDescent="0.25">
      <c r="B145" t="s">
        <v>193</v>
      </c>
      <c r="C145" t="s">
        <v>274</v>
      </c>
      <c r="D145" s="191" t="s">
        <v>464</v>
      </c>
      <c r="E145" s="191">
        <v>130</v>
      </c>
      <c r="F145" s="191">
        <v>126.1</v>
      </c>
      <c r="G145" s="191"/>
      <c r="H145" s="191"/>
      <c r="I145" s="191"/>
      <c r="J145" s="191"/>
      <c r="K145" s="191">
        <v>800</v>
      </c>
      <c r="L145" s="191">
        <v>720</v>
      </c>
      <c r="M145" s="191"/>
      <c r="N145" s="191"/>
      <c r="O145" s="191">
        <v>1000000</v>
      </c>
      <c r="P145" s="191">
        <v>1000000</v>
      </c>
      <c r="Q145" s="191">
        <v>20</v>
      </c>
      <c r="R145" s="191">
        <v>25</v>
      </c>
      <c r="S145" s="191">
        <v>0.9</v>
      </c>
      <c r="T145" s="191">
        <v>0.87</v>
      </c>
      <c r="U145" s="191" t="s">
        <v>817</v>
      </c>
      <c r="V145" s="191">
        <v>6500</v>
      </c>
      <c r="W145" s="191">
        <v>7042</v>
      </c>
      <c r="X145" s="191">
        <v>80</v>
      </c>
      <c r="Y145" s="191">
        <v>79</v>
      </c>
      <c r="Z145" s="191">
        <v>5</v>
      </c>
      <c r="AA145" s="191">
        <v>50000</v>
      </c>
      <c r="AB145" s="191" t="s">
        <v>930</v>
      </c>
      <c r="AC145" s="191" t="s">
        <v>931</v>
      </c>
      <c r="AD145" s="195">
        <v>360</v>
      </c>
      <c r="AE145" s="195">
        <v>135</v>
      </c>
      <c r="AF145" s="204" t="s">
        <v>812</v>
      </c>
      <c r="AG145" s="191" t="s">
        <v>812</v>
      </c>
      <c r="AH145" s="195" t="s">
        <v>812</v>
      </c>
      <c r="AI145" s="195" t="s">
        <v>812</v>
      </c>
      <c r="AJ145" s="204" t="s">
        <v>812</v>
      </c>
      <c r="AK145" s="191" t="s">
        <v>812</v>
      </c>
      <c r="AL145" s="195" t="s">
        <v>812</v>
      </c>
      <c r="AM145" s="195" t="s">
        <v>812</v>
      </c>
      <c r="AN145" s="203" t="s">
        <v>812</v>
      </c>
      <c r="AO145" s="191" t="s">
        <v>812</v>
      </c>
      <c r="AP145" s="190" t="s">
        <v>812</v>
      </c>
      <c r="AQ145" s="190" t="s">
        <v>812</v>
      </c>
      <c r="AR145" s="190"/>
      <c r="AS145" s="190"/>
      <c r="AT145" s="191" t="s">
        <v>812</v>
      </c>
    </row>
    <row r="146" spans="2:46" x14ac:dyDescent="0.25">
      <c r="B146" t="s">
        <v>193</v>
      </c>
      <c r="C146" t="s">
        <v>274</v>
      </c>
      <c r="D146" s="191" t="s">
        <v>473</v>
      </c>
      <c r="E146" s="191">
        <v>130</v>
      </c>
      <c r="F146" s="191">
        <v>126.1</v>
      </c>
      <c r="G146" s="191"/>
      <c r="H146" s="191"/>
      <c r="I146" s="191"/>
      <c r="J146" s="191"/>
      <c r="K146" s="191">
        <v>800</v>
      </c>
      <c r="L146" s="191">
        <v>720</v>
      </c>
      <c r="M146" s="191"/>
      <c r="N146" s="191"/>
      <c r="O146" s="191">
        <v>1000000</v>
      </c>
      <c r="P146" s="191">
        <v>1000000</v>
      </c>
      <c r="Q146" s="191">
        <v>20</v>
      </c>
      <c r="R146" s="191">
        <v>25</v>
      </c>
      <c r="S146" s="191">
        <v>0.9</v>
      </c>
      <c r="T146" s="191">
        <v>0.87</v>
      </c>
      <c r="U146" s="191" t="s">
        <v>817</v>
      </c>
      <c r="V146" s="191">
        <v>6500</v>
      </c>
      <c r="W146" s="191">
        <v>7042</v>
      </c>
      <c r="X146" s="191">
        <v>80</v>
      </c>
      <c r="Y146" s="191">
        <v>79</v>
      </c>
      <c r="Z146" s="191">
        <v>5</v>
      </c>
      <c r="AA146" s="191">
        <v>50000</v>
      </c>
      <c r="AB146" s="191" t="s">
        <v>930</v>
      </c>
      <c r="AC146" s="191" t="s">
        <v>931</v>
      </c>
      <c r="AD146" s="195">
        <v>360</v>
      </c>
      <c r="AE146" s="195">
        <v>135</v>
      </c>
      <c r="AF146" s="204" t="s">
        <v>812</v>
      </c>
      <c r="AG146" s="191" t="s">
        <v>812</v>
      </c>
      <c r="AH146" s="195" t="s">
        <v>812</v>
      </c>
      <c r="AI146" s="195" t="s">
        <v>812</v>
      </c>
      <c r="AJ146" s="204" t="s">
        <v>812</v>
      </c>
      <c r="AK146" s="191" t="s">
        <v>812</v>
      </c>
      <c r="AL146" s="195" t="s">
        <v>812</v>
      </c>
      <c r="AM146" s="195" t="s">
        <v>812</v>
      </c>
      <c r="AN146" s="203" t="s">
        <v>812</v>
      </c>
      <c r="AO146" s="191" t="s">
        <v>812</v>
      </c>
      <c r="AP146" s="190" t="s">
        <v>812</v>
      </c>
      <c r="AQ146" s="190" t="s">
        <v>812</v>
      </c>
      <c r="AR146" s="190"/>
      <c r="AS146" s="190"/>
      <c r="AT146" s="191" t="s">
        <v>812</v>
      </c>
    </row>
    <row r="147" spans="2:46" x14ac:dyDescent="0.25">
      <c r="B147" t="s">
        <v>193</v>
      </c>
      <c r="C147" t="s">
        <v>274</v>
      </c>
      <c r="D147" s="191" t="s">
        <v>480</v>
      </c>
      <c r="E147" s="191">
        <v>130</v>
      </c>
      <c r="F147" s="191">
        <v>126.1</v>
      </c>
      <c r="G147" s="191"/>
      <c r="H147" s="191"/>
      <c r="I147" s="191"/>
      <c r="J147" s="191"/>
      <c r="K147" s="191">
        <v>800</v>
      </c>
      <c r="L147" s="191">
        <v>720</v>
      </c>
      <c r="M147" s="191"/>
      <c r="N147" s="191"/>
      <c r="O147" s="191">
        <v>1000000</v>
      </c>
      <c r="P147" s="191">
        <v>1000000</v>
      </c>
      <c r="Q147" s="191">
        <v>20</v>
      </c>
      <c r="R147" s="191">
        <v>25</v>
      </c>
      <c r="S147" s="191">
        <v>0.9</v>
      </c>
      <c r="T147" s="191">
        <v>0.87</v>
      </c>
      <c r="U147" s="191" t="s">
        <v>817</v>
      </c>
      <c r="V147" s="191">
        <v>6500</v>
      </c>
      <c r="W147" s="191">
        <v>7042</v>
      </c>
      <c r="X147" s="191">
        <v>80</v>
      </c>
      <c r="Y147" s="191">
        <v>79</v>
      </c>
      <c r="Z147" s="191">
        <v>5</v>
      </c>
      <c r="AA147" s="191">
        <v>50000</v>
      </c>
      <c r="AB147" s="191" t="s">
        <v>930</v>
      </c>
      <c r="AC147" s="191" t="s">
        <v>931</v>
      </c>
      <c r="AD147" s="195">
        <v>360</v>
      </c>
      <c r="AE147" s="195">
        <v>135</v>
      </c>
      <c r="AF147" s="204" t="s">
        <v>812</v>
      </c>
      <c r="AG147" s="191" t="s">
        <v>812</v>
      </c>
      <c r="AH147" s="195" t="s">
        <v>812</v>
      </c>
      <c r="AI147" s="195" t="s">
        <v>812</v>
      </c>
      <c r="AJ147" s="204" t="s">
        <v>812</v>
      </c>
      <c r="AK147" s="191" t="s">
        <v>812</v>
      </c>
      <c r="AL147" s="195" t="s">
        <v>812</v>
      </c>
      <c r="AM147" s="195" t="s">
        <v>812</v>
      </c>
      <c r="AN147" s="203" t="s">
        <v>812</v>
      </c>
      <c r="AO147" s="191" t="s">
        <v>812</v>
      </c>
      <c r="AP147" s="190" t="s">
        <v>812</v>
      </c>
      <c r="AQ147" s="190" t="s">
        <v>812</v>
      </c>
      <c r="AR147" s="190"/>
      <c r="AS147" s="190"/>
      <c r="AT147" s="191" t="s">
        <v>812</v>
      </c>
    </row>
    <row r="148" spans="2:46" x14ac:dyDescent="0.25">
      <c r="B148" t="s">
        <v>193</v>
      </c>
      <c r="C148" t="s">
        <v>274</v>
      </c>
      <c r="D148" s="191" t="s">
        <v>474</v>
      </c>
      <c r="E148" s="191">
        <v>130</v>
      </c>
      <c r="F148" s="191">
        <v>126.1</v>
      </c>
      <c r="G148" s="191"/>
      <c r="H148" s="191"/>
      <c r="I148" s="191"/>
      <c r="J148" s="191"/>
      <c r="K148" s="191">
        <v>800</v>
      </c>
      <c r="L148" s="191">
        <v>720</v>
      </c>
      <c r="M148" s="191"/>
      <c r="N148" s="191"/>
      <c r="O148" s="191">
        <v>1000000</v>
      </c>
      <c r="P148" s="191">
        <v>1000000</v>
      </c>
      <c r="Q148" s="191">
        <v>20</v>
      </c>
      <c r="R148" s="191">
        <v>25</v>
      </c>
      <c r="S148" s="191">
        <v>0.9</v>
      </c>
      <c r="T148" s="191">
        <v>0.87</v>
      </c>
      <c r="U148" s="191" t="s">
        <v>817</v>
      </c>
      <c r="V148" s="191">
        <v>6500</v>
      </c>
      <c r="W148" s="191">
        <v>7042</v>
      </c>
      <c r="X148" s="191">
        <v>80</v>
      </c>
      <c r="Y148" s="191">
        <v>79</v>
      </c>
      <c r="Z148" s="191">
        <v>5</v>
      </c>
      <c r="AA148" s="191">
        <v>50000</v>
      </c>
      <c r="AB148" s="191" t="s">
        <v>930</v>
      </c>
      <c r="AC148" s="191" t="s">
        <v>931</v>
      </c>
      <c r="AD148" s="195">
        <v>360</v>
      </c>
      <c r="AE148" s="195">
        <v>135</v>
      </c>
      <c r="AF148" s="204" t="s">
        <v>812</v>
      </c>
      <c r="AG148" s="191" t="s">
        <v>812</v>
      </c>
      <c r="AH148" s="195" t="s">
        <v>812</v>
      </c>
      <c r="AI148" s="195" t="s">
        <v>812</v>
      </c>
      <c r="AJ148" s="204" t="s">
        <v>812</v>
      </c>
      <c r="AK148" s="191" t="s">
        <v>812</v>
      </c>
      <c r="AL148" s="195" t="s">
        <v>812</v>
      </c>
      <c r="AM148" s="195" t="s">
        <v>812</v>
      </c>
      <c r="AN148" s="203" t="s">
        <v>812</v>
      </c>
      <c r="AO148" s="191" t="s">
        <v>812</v>
      </c>
      <c r="AP148" s="190" t="s">
        <v>812</v>
      </c>
      <c r="AQ148" s="190" t="s">
        <v>812</v>
      </c>
      <c r="AR148" s="190"/>
      <c r="AS148" s="190"/>
      <c r="AT148" s="191" t="s">
        <v>812</v>
      </c>
    </row>
    <row r="149" spans="2:46" x14ac:dyDescent="0.25">
      <c r="B149" t="s">
        <v>193</v>
      </c>
      <c r="C149" t="s">
        <v>282</v>
      </c>
      <c r="D149" s="191" t="s">
        <v>929</v>
      </c>
      <c r="E149" s="191">
        <v>130</v>
      </c>
      <c r="F149" s="191">
        <v>126.1</v>
      </c>
      <c r="G149" s="191"/>
      <c r="H149" s="191"/>
      <c r="I149" s="191"/>
      <c r="J149" s="191"/>
      <c r="K149" s="191">
        <v>1200</v>
      </c>
      <c r="L149" s="191">
        <v>1080</v>
      </c>
      <c r="M149" s="191"/>
      <c r="N149" s="191"/>
      <c r="O149" s="191">
        <v>1000000</v>
      </c>
      <c r="P149" s="191">
        <v>1000000</v>
      </c>
      <c r="Q149" s="191">
        <v>20</v>
      </c>
      <c r="R149" s="191">
        <v>25</v>
      </c>
      <c r="S149" s="191">
        <v>0.9</v>
      </c>
      <c r="T149" s="191">
        <v>0.87</v>
      </c>
      <c r="U149" s="191" t="s">
        <v>817</v>
      </c>
      <c r="V149" s="191">
        <v>6500</v>
      </c>
      <c r="W149" s="191">
        <v>7042</v>
      </c>
      <c r="X149" s="191">
        <v>80</v>
      </c>
      <c r="Y149" s="191">
        <v>79</v>
      </c>
      <c r="Z149" s="191">
        <v>5</v>
      </c>
      <c r="AA149" s="191">
        <v>50000</v>
      </c>
      <c r="AB149" s="191" t="s">
        <v>930</v>
      </c>
      <c r="AC149" s="191" t="s">
        <v>931</v>
      </c>
      <c r="AD149" s="195">
        <v>360</v>
      </c>
      <c r="AE149" s="195">
        <v>135</v>
      </c>
      <c r="AF149" s="204" t="s">
        <v>812</v>
      </c>
      <c r="AG149" s="191" t="s">
        <v>812</v>
      </c>
      <c r="AH149" s="195" t="s">
        <v>812</v>
      </c>
      <c r="AI149" s="195" t="s">
        <v>812</v>
      </c>
      <c r="AJ149" s="204" t="s">
        <v>812</v>
      </c>
      <c r="AK149" s="191" t="s">
        <v>812</v>
      </c>
      <c r="AL149" s="195" t="s">
        <v>812</v>
      </c>
      <c r="AM149" s="195" t="s">
        <v>812</v>
      </c>
      <c r="AN149" s="203" t="s">
        <v>812</v>
      </c>
      <c r="AO149" s="191" t="s">
        <v>812</v>
      </c>
      <c r="AP149" s="190" t="s">
        <v>812</v>
      </c>
      <c r="AQ149" s="190" t="s">
        <v>812</v>
      </c>
      <c r="AR149" s="190"/>
      <c r="AS149" s="190"/>
      <c r="AT149" s="191" t="s">
        <v>812</v>
      </c>
    </row>
    <row r="150" spans="2:46" x14ac:dyDescent="0.25">
      <c r="B150" t="s">
        <v>193</v>
      </c>
      <c r="C150" t="s">
        <v>282</v>
      </c>
      <c r="D150" s="191" t="s">
        <v>444</v>
      </c>
      <c r="E150" s="191">
        <v>130</v>
      </c>
      <c r="F150" s="191">
        <v>126.1</v>
      </c>
      <c r="G150" s="191"/>
      <c r="H150" s="191"/>
      <c r="I150" s="191"/>
      <c r="J150" s="191"/>
      <c r="K150" s="191">
        <v>1200</v>
      </c>
      <c r="L150" s="191">
        <v>1080</v>
      </c>
      <c r="M150" s="191"/>
      <c r="N150" s="191"/>
      <c r="O150" s="191">
        <v>1000000</v>
      </c>
      <c r="P150" s="191">
        <v>1000000</v>
      </c>
      <c r="Q150" s="191">
        <v>20</v>
      </c>
      <c r="R150" s="191">
        <v>25</v>
      </c>
      <c r="S150" s="191">
        <v>0.9</v>
      </c>
      <c r="T150" s="191">
        <v>0.87</v>
      </c>
      <c r="U150" s="191" t="s">
        <v>817</v>
      </c>
      <c r="V150" s="191">
        <v>6500</v>
      </c>
      <c r="W150" s="191">
        <v>7042</v>
      </c>
      <c r="X150" s="191">
        <v>80</v>
      </c>
      <c r="Y150" s="191">
        <v>79</v>
      </c>
      <c r="Z150" s="191">
        <v>5</v>
      </c>
      <c r="AA150" s="191">
        <v>50000</v>
      </c>
      <c r="AB150" s="191" t="s">
        <v>930</v>
      </c>
      <c r="AC150" s="191" t="s">
        <v>931</v>
      </c>
      <c r="AD150" s="195">
        <v>360</v>
      </c>
      <c r="AE150" s="195">
        <v>135</v>
      </c>
      <c r="AF150" s="204" t="s">
        <v>812</v>
      </c>
      <c r="AG150" s="191" t="s">
        <v>812</v>
      </c>
      <c r="AH150" s="195" t="s">
        <v>812</v>
      </c>
      <c r="AI150" s="195" t="s">
        <v>812</v>
      </c>
      <c r="AJ150" s="204" t="s">
        <v>812</v>
      </c>
      <c r="AK150" s="191" t="s">
        <v>812</v>
      </c>
      <c r="AL150" s="195" t="s">
        <v>812</v>
      </c>
      <c r="AM150" s="195" t="s">
        <v>812</v>
      </c>
      <c r="AN150" s="203" t="s">
        <v>812</v>
      </c>
      <c r="AO150" s="191" t="s">
        <v>812</v>
      </c>
      <c r="AP150" s="190" t="s">
        <v>812</v>
      </c>
      <c r="AQ150" s="190" t="s">
        <v>812</v>
      </c>
      <c r="AR150" s="190"/>
      <c r="AS150" s="190"/>
      <c r="AT150" s="191" t="s">
        <v>812</v>
      </c>
    </row>
    <row r="151" spans="2:46" x14ac:dyDescent="0.25">
      <c r="B151" t="s">
        <v>193</v>
      </c>
      <c r="C151" t="s">
        <v>282</v>
      </c>
      <c r="D151" s="191" t="s">
        <v>453</v>
      </c>
      <c r="E151" s="191">
        <v>130</v>
      </c>
      <c r="F151" s="191">
        <v>126.1</v>
      </c>
      <c r="G151" s="191"/>
      <c r="H151" s="191"/>
      <c r="I151" s="191"/>
      <c r="J151" s="191"/>
      <c r="K151" s="191">
        <v>1200</v>
      </c>
      <c r="L151" s="191">
        <v>1080</v>
      </c>
      <c r="M151" s="191"/>
      <c r="N151" s="191"/>
      <c r="O151" s="191">
        <v>1000000</v>
      </c>
      <c r="P151" s="191">
        <v>1000000</v>
      </c>
      <c r="Q151" s="191">
        <v>20</v>
      </c>
      <c r="R151" s="191">
        <v>25</v>
      </c>
      <c r="S151" s="191">
        <v>0.9</v>
      </c>
      <c r="T151" s="191">
        <v>0.87</v>
      </c>
      <c r="U151" s="191" t="s">
        <v>817</v>
      </c>
      <c r="V151" s="191">
        <v>6500</v>
      </c>
      <c r="W151" s="191">
        <v>7042</v>
      </c>
      <c r="X151" s="191">
        <v>80</v>
      </c>
      <c r="Y151" s="191">
        <v>79</v>
      </c>
      <c r="Z151" s="191">
        <v>5</v>
      </c>
      <c r="AA151" s="191">
        <v>50000</v>
      </c>
      <c r="AB151" s="191" t="s">
        <v>930</v>
      </c>
      <c r="AC151" s="191" t="s">
        <v>931</v>
      </c>
      <c r="AD151" s="195">
        <v>360</v>
      </c>
      <c r="AE151" s="195">
        <v>135</v>
      </c>
      <c r="AF151" s="204" t="s">
        <v>812</v>
      </c>
      <c r="AG151" s="191" t="s">
        <v>812</v>
      </c>
      <c r="AH151" s="195" t="s">
        <v>812</v>
      </c>
      <c r="AI151" s="195" t="s">
        <v>812</v>
      </c>
      <c r="AJ151" s="204" t="s">
        <v>812</v>
      </c>
      <c r="AK151" s="191" t="s">
        <v>812</v>
      </c>
      <c r="AL151" s="195" t="s">
        <v>812</v>
      </c>
      <c r="AM151" s="195" t="s">
        <v>812</v>
      </c>
      <c r="AN151" s="203" t="s">
        <v>812</v>
      </c>
      <c r="AO151" s="191" t="s">
        <v>812</v>
      </c>
      <c r="AP151" s="190" t="s">
        <v>812</v>
      </c>
      <c r="AQ151" s="190" t="s">
        <v>812</v>
      </c>
      <c r="AR151" s="190"/>
      <c r="AS151" s="190"/>
      <c r="AT151" s="191" t="s">
        <v>812</v>
      </c>
    </row>
    <row r="152" spans="2:46" x14ac:dyDescent="0.25">
      <c r="B152" t="s">
        <v>193</v>
      </c>
      <c r="C152" t="s">
        <v>282</v>
      </c>
      <c r="D152" s="191" t="s">
        <v>464</v>
      </c>
      <c r="E152" s="191">
        <v>130</v>
      </c>
      <c r="F152" s="191">
        <v>126.1</v>
      </c>
      <c r="G152" s="191"/>
      <c r="H152" s="191"/>
      <c r="I152" s="191"/>
      <c r="J152" s="191"/>
      <c r="K152" s="191">
        <v>1200</v>
      </c>
      <c r="L152" s="191">
        <v>1080</v>
      </c>
      <c r="M152" s="191"/>
      <c r="N152" s="191"/>
      <c r="O152" s="191">
        <v>1000000</v>
      </c>
      <c r="P152" s="191">
        <v>1000000</v>
      </c>
      <c r="Q152" s="191">
        <v>20</v>
      </c>
      <c r="R152" s="191">
        <v>25</v>
      </c>
      <c r="S152" s="191">
        <v>0.9</v>
      </c>
      <c r="T152" s="191">
        <v>0.87</v>
      </c>
      <c r="U152" s="191" t="s">
        <v>817</v>
      </c>
      <c r="V152" s="191">
        <v>6500</v>
      </c>
      <c r="W152" s="191">
        <v>7042</v>
      </c>
      <c r="X152" s="191">
        <v>80</v>
      </c>
      <c r="Y152" s="191">
        <v>79</v>
      </c>
      <c r="Z152" s="191">
        <v>5</v>
      </c>
      <c r="AA152" s="191">
        <v>50000</v>
      </c>
      <c r="AB152" s="191" t="s">
        <v>930</v>
      </c>
      <c r="AC152" s="191" t="s">
        <v>931</v>
      </c>
      <c r="AD152" s="195">
        <v>360</v>
      </c>
      <c r="AE152" s="195">
        <v>135</v>
      </c>
      <c r="AF152" s="204" t="s">
        <v>812</v>
      </c>
      <c r="AG152" s="191" t="s">
        <v>812</v>
      </c>
      <c r="AH152" s="195" t="s">
        <v>812</v>
      </c>
      <c r="AI152" s="195" t="s">
        <v>812</v>
      </c>
      <c r="AJ152" s="204" t="s">
        <v>812</v>
      </c>
      <c r="AK152" s="191" t="s">
        <v>812</v>
      </c>
      <c r="AL152" s="195" t="s">
        <v>812</v>
      </c>
      <c r="AM152" s="195" t="s">
        <v>812</v>
      </c>
      <c r="AN152" s="203" t="s">
        <v>812</v>
      </c>
      <c r="AO152" s="191" t="s">
        <v>812</v>
      </c>
      <c r="AP152" s="190" t="s">
        <v>812</v>
      </c>
      <c r="AQ152" s="190" t="s">
        <v>812</v>
      </c>
      <c r="AR152" s="190"/>
      <c r="AS152" s="190"/>
      <c r="AT152" s="191" t="s">
        <v>812</v>
      </c>
    </row>
    <row r="153" spans="2:46" x14ac:dyDescent="0.25">
      <c r="B153" t="s">
        <v>193</v>
      </c>
      <c r="C153" t="s">
        <v>282</v>
      </c>
      <c r="D153" s="191" t="s">
        <v>474</v>
      </c>
      <c r="E153" s="191">
        <v>130</v>
      </c>
      <c r="F153" s="191">
        <v>126.1</v>
      </c>
      <c r="G153" s="191"/>
      <c r="H153" s="191"/>
      <c r="I153" s="191"/>
      <c r="J153" s="191"/>
      <c r="K153" s="191">
        <v>1200</v>
      </c>
      <c r="L153" s="191">
        <v>1080</v>
      </c>
      <c r="M153" s="191"/>
      <c r="N153" s="191"/>
      <c r="O153" s="191">
        <v>1000000</v>
      </c>
      <c r="P153" s="191">
        <v>1000000</v>
      </c>
      <c r="Q153" s="191">
        <v>20</v>
      </c>
      <c r="R153" s="191">
        <v>25</v>
      </c>
      <c r="S153" s="191">
        <v>0.9</v>
      </c>
      <c r="T153" s="191">
        <v>0.87</v>
      </c>
      <c r="U153" s="191" t="s">
        <v>817</v>
      </c>
      <c r="V153" s="191">
        <v>6500</v>
      </c>
      <c r="W153" s="191">
        <v>7042</v>
      </c>
      <c r="X153" s="191">
        <v>80</v>
      </c>
      <c r="Y153" s="191">
        <v>79</v>
      </c>
      <c r="Z153" s="191">
        <v>5</v>
      </c>
      <c r="AA153" s="191">
        <v>50000</v>
      </c>
      <c r="AB153" s="191" t="s">
        <v>930</v>
      </c>
      <c r="AC153" s="191" t="s">
        <v>931</v>
      </c>
      <c r="AD153" s="195">
        <v>360</v>
      </c>
      <c r="AE153" s="195">
        <v>135</v>
      </c>
      <c r="AF153" s="204" t="s">
        <v>812</v>
      </c>
      <c r="AG153" s="191" t="s">
        <v>812</v>
      </c>
      <c r="AH153" s="195" t="s">
        <v>812</v>
      </c>
      <c r="AI153" s="195" t="s">
        <v>812</v>
      </c>
      <c r="AJ153" s="204" t="s">
        <v>812</v>
      </c>
      <c r="AK153" s="191" t="s">
        <v>812</v>
      </c>
      <c r="AL153" s="195" t="s">
        <v>812</v>
      </c>
      <c r="AM153" s="195" t="s">
        <v>812</v>
      </c>
      <c r="AN153" s="203" t="s">
        <v>812</v>
      </c>
      <c r="AO153" s="191" t="s">
        <v>812</v>
      </c>
      <c r="AP153" s="190" t="s">
        <v>812</v>
      </c>
      <c r="AQ153" s="190" t="s">
        <v>812</v>
      </c>
      <c r="AR153" s="190"/>
      <c r="AS153" s="190"/>
      <c r="AT153" s="191" t="s">
        <v>812</v>
      </c>
    </row>
    <row r="154" spans="2:46" x14ac:dyDescent="0.25">
      <c r="B154" t="s">
        <v>193</v>
      </c>
      <c r="C154" t="s">
        <v>286</v>
      </c>
      <c r="D154" s="191" t="s">
        <v>929</v>
      </c>
      <c r="E154" s="191">
        <v>130</v>
      </c>
      <c r="F154" s="191">
        <v>126.1</v>
      </c>
      <c r="G154" s="191"/>
      <c r="H154" s="191"/>
      <c r="I154" s="191"/>
      <c r="J154" s="191"/>
      <c r="K154" s="191">
        <v>3200</v>
      </c>
      <c r="L154" s="191">
        <v>2880</v>
      </c>
      <c r="M154" s="191"/>
      <c r="N154" s="191"/>
      <c r="O154" s="191">
        <v>1000000</v>
      </c>
      <c r="P154" s="191">
        <v>1000000</v>
      </c>
      <c r="Q154" s="191">
        <v>20</v>
      </c>
      <c r="R154" s="191">
        <v>25</v>
      </c>
      <c r="S154" s="191">
        <v>0.9</v>
      </c>
      <c r="T154" s="191">
        <v>0.87</v>
      </c>
      <c r="U154" s="191" t="s">
        <v>817</v>
      </c>
      <c r="V154" s="191">
        <v>6500</v>
      </c>
      <c r="W154" s="191">
        <v>7042</v>
      </c>
      <c r="X154" s="191">
        <v>80</v>
      </c>
      <c r="Y154" s="191">
        <v>79</v>
      </c>
      <c r="Z154" s="191">
        <v>5</v>
      </c>
      <c r="AA154" s="191">
        <v>50000</v>
      </c>
      <c r="AB154" s="191" t="s">
        <v>930</v>
      </c>
      <c r="AC154" s="191" t="s">
        <v>931</v>
      </c>
      <c r="AD154" s="195">
        <v>360</v>
      </c>
      <c r="AE154" s="195">
        <v>135</v>
      </c>
      <c r="AF154" s="204" t="s">
        <v>812</v>
      </c>
      <c r="AG154" s="191" t="s">
        <v>812</v>
      </c>
      <c r="AH154" s="195" t="s">
        <v>812</v>
      </c>
      <c r="AI154" s="195" t="s">
        <v>812</v>
      </c>
      <c r="AJ154" s="204" t="s">
        <v>812</v>
      </c>
      <c r="AK154" s="191" t="s">
        <v>812</v>
      </c>
      <c r="AL154" s="195" t="s">
        <v>812</v>
      </c>
      <c r="AM154" s="195" t="s">
        <v>812</v>
      </c>
      <c r="AN154" s="203" t="s">
        <v>812</v>
      </c>
      <c r="AO154" s="191" t="s">
        <v>812</v>
      </c>
      <c r="AP154" s="190" t="s">
        <v>812</v>
      </c>
      <c r="AQ154" s="190" t="s">
        <v>812</v>
      </c>
      <c r="AR154" s="190"/>
      <c r="AS154" s="190"/>
      <c r="AT154" s="191" t="s">
        <v>812</v>
      </c>
    </row>
    <row r="155" spans="2:46" x14ac:dyDescent="0.25">
      <c r="B155" t="s">
        <v>193</v>
      </c>
      <c r="C155" t="s">
        <v>286</v>
      </c>
      <c r="D155" s="191" t="s">
        <v>444</v>
      </c>
      <c r="E155" s="191">
        <v>130</v>
      </c>
      <c r="F155" s="191">
        <v>126.1</v>
      </c>
      <c r="G155" s="191"/>
      <c r="H155" s="191"/>
      <c r="I155" s="191"/>
      <c r="J155" s="191"/>
      <c r="K155" s="191">
        <v>3200</v>
      </c>
      <c r="L155" s="191">
        <v>2880</v>
      </c>
      <c r="M155" s="191"/>
      <c r="N155" s="191"/>
      <c r="O155" s="191">
        <v>1000000</v>
      </c>
      <c r="P155" s="191">
        <v>1000000</v>
      </c>
      <c r="Q155" s="191">
        <v>20</v>
      </c>
      <c r="R155" s="191">
        <v>25</v>
      </c>
      <c r="S155" s="191">
        <v>0.9</v>
      </c>
      <c r="T155" s="191">
        <v>0.87</v>
      </c>
      <c r="U155" s="191" t="s">
        <v>817</v>
      </c>
      <c r="V155" s="191">
        <v>6500</v>
      </c>
      <c r="W155" s="191">
        <v>7042</v>
      </c>
      <c r="X155" s="191">
        <v>80</v>
      </c>
      <c r="Y155" s="191">
        <v>79</v>
      </c>
      <c r="Z155" s="191">
        <v>5</v>
      </c>
      <c r="AA155" s="191">
        <v>50000</v>
      </c>
      <c r="AB155" s="191" t="s">
        <v>930</v>
      </c>
      <c r="AC155" s="191" t="s">
        <v>931</v>
      </c>
      <c r="AD155" s="195">
        <v>360</v>
      </c>
      <c r="AE155" s="195">
        <v>135</v>
      </c>
      <c r="AF155" s="204" t="s">
        <v>812</v>
      </c>
      <c r="AG155" s="191" t="s">
        <v>812</v>
      </c>
      <c r="AH155" s="195" t="s">
        <v>812</v>
      </c>
      <c r="AI155" s="195" t="s">
        <v>812</v>
      </c>
      <c r="AJ155" s="204" t="s">
        <v>812</v>
      </c>
      <c r="AK155" s="191" t="s">
        <v>812</v>
      </c>
      <c r="AL155" s="195" t="s">
        <v>812</v>
      </c>
      <c r="AM155" s="195" t="s">
        <v>812</v>
      </c>
      <c r="AN155" s="203" t="s">
        <v>812</v>
      </c>
      <c r="AO155" s="191" t="s">
        <v>812</v>
      </c>
      <c r="AP155" s="190" t="s">
        <v>812</v>
      </c>
      <c r="AQ155" s="190" t="s">
        <v>812</v>
      </c>
      <c r="AR155" s="190"/>
      <c r="AS155" s="190"/>
      <c r="AT155" s="191" t="s">
        <v>812</v>
      </c>
    </row>
    <row r="156" spans="2:46" x14ac:dyDescent="0.25">
      <c r="B156" t="s">
        <v>193</v>
      </c>
      <c r="C156" t="s">
        <v>286</v>
      </c>
      <c r="D156" s="191" t="s">
        <v>453</v>
      </c>
      <c r="E156" s="191">
        <v>130</v>
      </c>
      <c r="F156" s="191">
        <v>126.1</v>
      </c>
      <c r="G156" s="191"/>
      <c r="H156" s="191"/>
      <c r="I156" s="191"/>
      <c r="J156" s="191"/>
      <c r="K156" s="191">
        <v>3200</v>
      </c>
      <c r="L156" s="191">
        <v>2880</v>
      </c>
      <c r="M156" s="191"/>
      <c r="N156" s="191"/>
      <c r="O156" s="191">
        <v>1000000</v>
      </c>
      <c r="P156" s="191">
        <v>1000000</v>
      </c>
      <c r="Q156" s="191">
        <v>20</v>
      </c>
      <c r="R156" s="191">
        <v>25</v>
      </c>
      <c r="S156" s="191">
        <v>0.9</v>
      </c>
      <c r="T156" s="191">
        <v>0.87</v>
      </c>
      <c r="U156" s="191" t="s">
        <v>817</v>
      </c>
      <c r="V156" s="191">
        <v>6500</v>
      </c>
      <c r="W156" s="191">
        <v>7042</v>
      </c>
      <c r="X156" s="191">
        <v>80</v>
      </c>
      <c r="Y156" s="191">
        <v>79</v>
      </c>
      <c r="Z156" s="191">
        <v>5</v>
      </c>
      <c r="AA156" s="191">
        <v>50000</v>
      </c>
      <c r="AB156" s="191" t="s">
        <v>930</v>
      </c>
      <c r="AC156" s="191" t="s">
        <v>931</v>
      </c>
      <c r="AD156" s="195">
        <v>360</v>
      </c>
      <c r="AE156" s="195">
        <v>135</v>
      </c>
      <c r="AF156" s="204" t="s">
        <v>812</v>
      </c>
      <c r="AG156" s="191" t="s">
        <v>812</v>
      </c>
      <c r="AH156" s="195" t="s">
        <v>812</v>
      </c>
      <c r="AI156" s="195" t="s">
        <v>812</v>
      </c>
      <c r="AJ156" s="204" t="s">
        <v>812</v>
      </c>
      <c r="AK156" s="191" t="s">
        <v>812</v>
      </c>
      <c r="AL156" s="195" t="s">
        <v>812</v>
      </c>
      <c r="AM156" s="195" t="s">
        <v>812</v>
      </c>
      <c r="AN156" s="203" t="s">
        <v>812</v>
      </c>
      <c r="AO156" s="191" t="s">
        <v>812</v>
      </c>
      <c r="AP156" s="190" t="s">
        <v>812</v>
      </c>
      <c r="AQ156" s="190" t="s">
        <v>812</v>
      </c>
      <c r="AR156" s="190"/>
      <c r="AS156" s="190"/>
      <c r="AT156" s="191" t="s">
        <v>812</v>
      </c>
    </row>
    <row r="157" spans="2:46" x14ac:dyDescent="0.25">
      <c r="B157" t="s">
        <v>193</v>
      </c>
      <c r="C157" t="s">
        <v>286</v>
      </c>
      <c r="D157" s="191" t="s">
        <v>464</v>
      </c>
      <c r="E157" s="191">
        <v>130</v>
      </c>
      <c r="F157" s="191">
        <v>126.1</v>
      </c>
      <c r="G157" s="191"/>
      <c r="H157" s="191"/>
      <c r="I157" s="191"/>
      <c r="J157" s="191"/>
      <c r="K157" s="191">
        <v>3200</v>
      </c>
      <c r="L157" s="191">
        <v>2880</v>
      </c>
      <c r="M157" s="191"/>
      <c r="N157" s="191"/>
      <c r="O157" s="191">
        <v>1000000</v>
      </c>
      <c r="P157" s="191">
        <v>1000000</v>
      </c>
      <c r="Q157" s="191">
        <v>20</v>
      </c>
      <c r="R157" s="191">
        <v>25</v>
      </c>
      <c r="S157" s="191">
        <v>0.9</v>
      </c>
      <c r="T157" s="191">
        <v>0.87</v>
      </c>
      <c r="U157" s="191" t="s">
        <v>817</v>
      </c>
      <c r="V157" s="191">
        <v>6500</v>
      </c>
      <c r="W157" s="191">
        <v>7042</v>
      </c>
      <c r="X157" s="191">
        <v>80</v>
      </c>
      <c r="Y157" s="191">
        <v>79</v>
      </c>
      <c r="Z157" s="191">
        <v>5</v>
      </c>
      <c r="AA157" s="191">
        <v>50000</v>
      </c>
      <c r="AB157" s="191" t="s">
        <v>930</v>
      </c>
      <c r="AC157" s="191" t="s">
        <v>931</v>
      </c>
      <c r="AD157" s="195">
        <v>360</v>
      </c>
      <c r="AE157" s="195">
        <v>135</v>
      </c>
      <c r="AF157" s="204" t="s">
        <v>812</v>
      </c>
      <c r="AG157" s="191" t="s">
        <v>812</v>
      </c>
      <c r="AH157" s="195" t="s">
        <v>812</v>
      </c>
      <c r="AI157" s="195" t="s">
        <v>812</v>
      </c>
      <c r="AJ157" s="204" t="s">
        <v>812</v>
      </c>
      <c r="AK157" s="191" t="s">
        <v>812</v>
      </c>
      <c r="AL157" s="195" t="s">
        <v>812</v>
      </c>
      <c r="AM157" s="195" t="s">
        <v>812</v>
      </c>
      <c r="AN157" s="203" t="s">
        <v>812</v>
      </c>
      <c r="AO157" s="191" t="s">
        <v>812</v>
      </c>
      <c r="AP157" s="190" t="s">
        <v>812</v>
      </c>
      <c r="AQ157" s="190" t="s">
        <v>812</v>
      </c>
      <c r="AR157" s="190"/>
      <c r="AS157" s="190"/>
      <c r="AT157" s="191" t="s">
        <v>812</v>
      </c>
    </row>
    <row r="158" spans="2:46" x14ac:dyDescent="0.25">
      <c r="B158" t="s">
        <v>193</v>
      </c>
      <c r="C158" s="191" t="s">
        <v>286</v>
      </c>
      <c r="D158" s="191" t="s">
        <v>474</v>
      </c>
      <c r="E158" s="191">
        <v>130</v>
      </c>
      <c r="F158" s="191">
        <v>126.1</v>
      </c>
      <c r="G158" s="191"/>
      <c r="H158" s="191"/>
      <c r="I158" s="191"/>
      <c r="J158" s="191"/>
      <c r="K158" s="191">
        <v>3200</v>
      </c>
      <c r="L158" s="191">
        <v>2880</v>
      </c>
      <c r="M158" s="191"/>
      <c r="N158" s="191"/>
      <c r="O158" s="191">
        <v>1000000</v>
      </c>
      <c r="P158" s="191">
        <v>1000000</v>
      </c>
      <c r="Q158" s="191">
        <v>20</v>
      </c>
      <c r="R158" s="191">
        <v>25</v>
      </c>
      <c r="S158" s="191">
        <v>0.9</v>
      </c>
      <c r="T158" s="191">
        <v>0.87</v>
      </c>
      <c r="U158" s="191" t="s">
        <v>817</v>
      </c>
      <c r="V158" s="191">
        <v>6500</v>
      </c>
      <c r="W158" s="191">
        <v>7042</v>
      </c>
      <c r="X158" s="191">
        <v>80</v>
      </c>
      <c r="Y158" s="191">
        <v>79</v>
      </c>
      <c r="Z158" s="191">
        <v>5</v>
      </c>
      <c r="AA158" s="191">
        <v>50000</v>
      </c>
      <c r="AB158" s="191" t="s">
        <v>930</v>
      </c>
      <c r="AC158" s="191" t="s">
        <v>931</v>
      </c>
      <c r="AD158" s="195">
        <v>360</v>
      </c>
      <c r="AE158" s="195">
        <v>135</v>
      </c>
      <c r="AF158" s="204" t="s">
        <v>812</v>
      </c>
      <c r="AG158" s="191" t="s">
        <v>812</v>
      </c>
      <c r="AH158" s="195" t="s">
        <v>812</v>
      </c>
      <c r="AI158" s="195" t="s">
        <v>812</v>
      </c>
      <c r="AJ158" s="204" t="s">
        <v>812</v>
      </c>
      <c r="AK158" s="191" t="s">
        <v>812</v>
      </c>
      <c r="AL158" s="195" t="s">
        <v>812</v>
      </c>
      <c r="AM158" s="195" t="s">
        <v>812</v>
      </c>
      <c r="AN158" s="203" t="s">
        <v>812</v>
      </c>
      <c r="AO158" s="191" t="s">
        <v>812</v>
      </c>
      <c r="AP158" s="190" t="s">
        <v>812</v>
      </c>
      <c r="AQ158" s="190" t="s">
        <v>812</v>
      </c>
      <c r="AR158" s="190"/>
      <c r="AS158" s="190"/>
      <c r="AT158" s="191" t="s">
        <v>812</v>
      </c>
    </row>
  </sheetData>
  <pageMargins left="0.7" right="0.7" top="0.75" bottom="0.75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231</vt:i4>
      </vt:variant>
    </vt:vector>
  </HeadingPairs>
  <TitlesOfParts>
    <vt:vector size="240" baseType="lpstr">
      <vt:lpstr>Reported Performance Table</vt:lpstr>
      <vt:lpstr>Field Adjustable Performance</vt:lpstr>
      <vt:lpstr>Components</vt:lpstr>
      <vt:lpstr>Solar Product Information</vt:lpstr>
      <vt:lpstr>Controls Options Table</vt:lpstr>
      <vt:lpstr>Master List</vt:lpstr>
      <vt:lpstr>Internal Data</vt:lpstr>
      <vt:lpstr>Version History</vt:lpstr>
      <vt:lpstr>Threshold Tables</vt:lpstr>
      <vt:lpstr>A1lampExternalDriverULTypeCLamps</vt:lpstr>
      <vt:lpstr>A1x4LuminairesforAmbientLightingofInteriorCommercialSpaces</vt:lpstr>
      <vt:lpstr>A2G11BaseReplacementLamps</vt:lpstr>
      <vt:lpstr>A2G11BaseReplacementLamps_GAFourPinBaseReplacementLampsForCFLs_Cat</vt:lpstr>
      <vt:lpstr>A2lampExternalDriverULTypeCLamps</vt:lpstr>
      <vt:lpstr>A2x2LuminairesforAmbientLightingofInteriorCommercialSpaces</vt:lpstr>
      <vt:lpstr>A2x4LuminairesforAmbientLightingofInteriorCommercialSpaces</vt:lpstr>
      <vt:lpstr>A3lampExternalDriverULTypeCLamps</vt:lpstr>
      <vt:lpstr>A4lampExternalDriverULTypeCLamps</vt:lpstr>
      <vt:lpstr>A6lampExternalDriverULTypeCLamps</vt:lpstr>
      <vt:lpstr>ArchitecturalFloodandSpotLuminaires</vt:lpstr>
      <vt:lpstr>Bollards</vt:lpstr>
      <vt:lpstr>BollardsURating</vt:lpstr>
      <vt:lpstr>CaseLighting</vt:lpstr>
      <vt:lpstr>CaseLighting_GAIndoorLuminaires_Cat</vt:lpstr>
      <vt:lpstr>'Version History'!Category</vt:lpstr>
      <vt:lpstr>Category</vt:lpstr>
      <vt:lpstr>Category_Trim</vt:lpstr>
      <vt:lpstr>'Version History'!Classification</vt:lpstr>
      <vt:lpstr>Classification</vt:lpstr>
      <vt:lpstr>'Version History'!Component_Type</vt:lpstr>
      <vt:lpstr>Component_Type</vt:lpstr>
      <vt:lpstr>'Version History'!Dimming_Capability_and_Range</vt:lpstr>
      <vt:lpstr>Dimming_Capability_and_Range</vt:lpstr>
      <vt:lpstr>DirectLinearAmbientLuminaires</vt:lpstr>
      <vt:lpstr>DisplayCaseLuminaires</vt:lpstr>
      <vt:lpstr>DualModeInternalDriverULTypeAandTypeB</vt:lpstr>
      <vt:lpstr>'Version History'!FALD_Type</vt:lpstr>
      <vt:lpstr>FALD_Type</vt:lpstr>
      <vt:lpstr>FourPinBaseReplacementLampsForCFLs_Cat</vt:lpstr>
      <vt:lpstr>FuelPumpCanopyLuminaires</vt:lpstr>
      <vt:lpstr>FuelPumpCanopyURating</vt:lpstr>
      <vt:lpstr>'Version History'!General_Application</vt:lpstr>
      <vt:lpstr>General_Application</vt:lpstr>
      <vt:lpstr>General_Application_Trim</vt:lpstr>
      <vt:lpstr>HazardousEnvironmentAreaLuminaire</vt:lpstr>
      <vt:lpstr>HighBay</vt:lpstr>
      <vt:lpstr>HighBay_GAIndoorLuminaires_Cat</vt:lpstr>
      <vt:lpstr>HighBay_GAIndoorRetrofitKit_Cat</vt:lpstr>
      <vt:lpstr>HighBay_GAMogulE39ScrewBaseReplacementsforHIDLamps_Cat</vt:lpstr>
      <vt:lpstr>HighBayAisleLuminaires</vt:lpstr>
      <vt:lpstr>HighBayLuminairesforCommercialandIndustrialBuildings</vt:lpstr>
      <vt:lpstr>HighOutput</vt:lpstr>
      <vt:lpstr>HighOutput_GAMogulE39ScrewBaseReplacementsforHIDLamps_Cat</vt:lpstr>
      <vt:lpstr>HighOutput_GAOutdoorLuminaires_Cat</vt:lpstr>
      <vt:lpstr>HighOutput_GAOutdoorRetrofitKit_Cat</vt:lpstr>
      <vt:lpstr>HighOutput_GASolarPoweredOutdoorLuminaires_Cat</vt:lpstr>
      <vt:lpstr>HorizontallyMountedLamps</vt:lpstr>
      <vt:lpstr>HorizontallyMountedLamps_GAFourPinBaseReplacementLampsForCFLs_Cat</vt:lpstr>
      <vt:lpstr>HorizontalRefrigeratedCaseLuminaires</vt:lpstr>
      <vt:lpstr>IES_List</vt:lpstr>
      <vt:lpstr>IESDISTRIBUTIONTYPE</vt:lpstr>
      <vt:lpstr>IndoorLuminaires_Cat</vt:lpstr>
      <vt:lpstr>IndoorRetrofitKit_Cat</vt:lpstr>
      <vt:lpstr>Integral_Control_Capability_Full_List</vt:lpstr>
      <vt:lpstr>IntegratedRetrofitKitsfor1x4Luminaires</vt:lpstr>
      <vt:lpstr>IntegratedRetrofitKitsfor2x2Luminaires</vt:lpstr>
      <vt:lpstr>IntegratedRetrofitKitsfor2x4Luminaires</vt:lpstr>
      <vt:lpstr>InteriorDirectional</vt:lpstr>
      <vt:lpstr>InteriorDirectional_GAIndoorLuminaires_Cat</vt:lpstr>
      <vt:lpstr>InternalDriverLineVoltageULTypeBLamps</vt:lpstr>
      <vt:lpstr>LandscapeAccentFloodandSpotLuminaires</vt:lpstr>
      <vt:lpstr>LinearAmbient</vt:lpstr>
      <vt:lpstr>LinearAmbient_GAIndoorLuminaires_Cat</vt:lpstr>
      <vt:lpstr>LinearAmbient_GAIndoorRetrofitKit_Cat</vt:lpstr>
      <vt:lpstr>LinearAmbientLuminaireswIndirectcomponent</vt:lpstr>
      <vt:lpstr>LinearReplacementLamp_Cat</vt:lpstr>
      <vt:lpstr>LinearRetrofitKitsfor1x4Luminaires</vt:lpstr>
      <vt:lpstr>LinearRetrofitKitsfor2x2Luminaires</vt:lpstr>
      <vt:lpstr>LinearRetrofitKitsfor2x4Luminaires</vt:lpstr>
      <vt:lpstr>LowBay</vt:lpstr>
      <vt:lpstr>LowBay_GAIndoorLuminaires_Cat</vt:lpstr>
      <vt:lpstr>LowBay_GAIndoorRetrofitKit_Cat</vt:lpstr>
      <vt:lpstr>LowBay_GAMogulE39ScrewBaseReplacementsforHIDLamps_Cat</vt:lpstr>
      <vt:lpstr>LowBayLuminairesforCommercialandIndustrialBuildings</vt:lpstr>
      <vt:lpstr>LowOutput</vt:lpstr>
      <vt:lpstr>LowOutput_GAMogulE39ScrewBaseReplacementsforHIDLamps_Cat</vt:lpstr>
      <vt:lpstr>LowOutput_GAOutdoorLuminaires_Cat</vt:lpstr>
      <vt:lpstr>LowOutput_GAOutdoorRetrofitKit_Cat</vt:lpstr>
      <vt:lpstr>LowOutput_GASolarPoweredOutdoorLuminaires_Cat</vt:lpstr>
      <vt:lpstr>LUNA_CCT</vt:lpstr>
      <vt:lpstr>LUNA_Dimming</vt:lpstr>
      <vt:lpstr>LUNA_eligible</vt:lpstr>
      <vt:lpstr>MediumScrewBaseE26E27ReplacementforHIDLamps_Cat</vt:lpstr>
      <vt:lpstr>MidOutput</vt:lpstr>
      <vt:lpstr>MidOutput_GAMogulE39ScrewBaseReplacementsforHIDLamps_Cat</vt:lpstr>
      <vt:lpstr>MidOutput_GAOutdoorLuminaires_Cat</vt:lpstr>
      <vt:lpstr>MidOutput_GAOutdoorRetrofitKit_Cat</vt:lpstr>
      <vt:lpstr>MidOutput_GASolarPoweredOutdoorLuminaires_Cat</vt:lpstr>
      <vt:lpstr>MogulE39ScrewBaseReplacementsforHIDLamps_Cat</vt:lpstr>
      <vt:lpstr>'Version History'!NEMA_Beam_Spread</vt:lpstr>
      <vt:lpstr>NEMA_Beam_Spread</vt:lpstr>
      <vt:lpstr>NEMA_List</vt:lpstr>
      <vt:lpstr>NEMAFLOODTYPE</vt:lpstr>
      <vt:lpstr>No</vt:lpstr>
      <vt:lpstr>OmnidirectionalDirectionalLamps_GAMediumScrewBaseE26E27ReplacementforHIDLamps_Cat</vt:lpstr>
      <vt:lpstr>OmnidirectionalDirectionalLamps_GAMogulE39ScrewBaseReplacementsforHIDLamps_Cat</vt:lpstr>
      <vt:lpstr>Outdoor_CCT</vt:lpstr>
      <vt:lpstr>OutdoorFullCutoffWallMountedAreaLuminaires</vt:lpstr>
      <vt:lpstr>OutdoorFullCutoffWallMountedAreaURating</vt:lpstr>
      <vt:lpstr>OutdoorLuminaires_Cat</vt:lpstr>
      <vt:lpstr>OutdoorNonCutoffandSemiCutoffWallMountedAreaLuminaires</vt:lpstr>
      <vt:lpstr>OutdoorPoleArmMountedAreaandRoadwayLuminaires</vt:lpstr>
      <vt:lpstr>OutdoorPoleArmMountedAreaAndRoadwayURating</vt:lpstr>
      <vt:lpstr>OutdoorPoleArmMountedDecorativeLuminaires</vt:lpstr>
      <vt:lpstr>OutdoorPoleArmMountedDecorativeURating</vt:lpstr>
      <vt:lpstr>OutdoorRetrofitKit_Cat</vt:lpstr>
      <vt:lpstr>ParkingGarageLuminaires</vt:lpstr>
      <vt:lpstr>PleaseSelectFromDropDown_Cat</vt:lpstr>
      <vt:lpstr>Premium_CCT</vt:lpstr>
      <vt:lpstr>Premium_LUNA_CCT</vt:lpstr>
      <vt:lpstr>Premium_Outdoor_CCT</vt:lpstr>
      <vt:lpstr>Premium_Sports_and_Fuel_Pump_CCT</vt:lpstr>
      <vt:lpstr>PUD</vt:lpstr>
      <vt:lpstr>PUD_Trim</vt:lpstr>
      <vt:lpstr>ReplacementLampsforFuelPumpCanopyLuminairesTypeB</vt:lpstr>
      <vt:lpstr>ReplacementLampsforFuelPumpCanopyLuminairesTypeC</vt:lpstr>
      <vt:lpstr>ReplacementLampsforHighBayLuminairesTypeB</vt:lpstr>
      <vt:lpstr>ReplacementLampsforHighBayLuminairesTypeC</vt:lpstr>
      <vt:lpstr>ReplacementLampsforLowBayLuminairesTypeB</vt:lpstr>
      <vt:lpstr>ReplacementLampsforLowBayLuminairesTypeC</vt:lpstr>
      <vt:lpstr>ReplacementLampsforOutdoorFullCutoffWallMountedAreaLuminairesTypeB</vt:lpstr>
      <vt:lpstr>ReplacementLampsforOutdoorFullCutoffWallMountedAreaLuminairesTypeC</vt:lpstr>
      <vt:lpstr>ReplacementLampsforOutdoorPoleArmMountedAreaandRoadwayLuminairesTypeB</vt:lpstr>
      <vt:lpstr>ReplacementLampsforOutdoorPoleArmMountedAreaandRoadwayLuminairesTypeC</vt:lpstr>
      <vt:lpstr>ReplacementLampsforOutdoorPoleArmMountedDecorativeLuminairesTypeB</vt:lpstr>
      <vt:lpstr>ReplacementLampsforOutdoorPoleArmMountedDecorativeLuminairesTypeC</vt:lpstr>
      <vt:lpstr>ReplacementLampsforParkingGarageLuminairesTypeB</vt:lpstr>
      <vt:lpstr>ReplacementLampsforParkingGarageLuminairesTypeC</vt:lpstr>
      <vt:lpstr>ReplacementLampsPlugandPlayULTypeA</vt:lpstr>
      <vt:lpstr>'Version History'!Reported_BUG</vt:lpstr>
      <vt:lpstr>Reported_BUG</vt:lpstr>
      <vt:lpstr>'Version History'!Reported_CCT</vt:lpstr>
      <vt:lpstr>Reported_CCT</vt:lpstr>
      <vt:lpstr>RetrofitKitsforDirectLinearAmbientLuminaires</vt:lpstr>
      <vt:lpstr>RetrofitKitsforFuelPumpCanopyLuminaires</vt:lpstr>
      <vt:lpstr>RetrofitKitsforHighBayLuminairesforCommercialandIndustrialBuildings</vt:lpstr>
      <vt:lpstr>RetrofitKitsforLargeOutdoorPoleArmMountedAreaandRoadwayLuminaires</vt:lpstr>
      <vt:lpstr>RetrofitKitsforLowBayLuminairesforCommercialandIndustrialBuildings</vt:lpstr>
      <vt:lpstr>RetrofitKitsforOutdoorFullCutoffWallMountedAreaLuminaires</vt:lpstr>
      <vt:lpstr>RetrofitKitsforOutdoorPoleArmMountedAreaandRoadwayLuminaires</vt:lpstr>
      <vt:lpstr>RetrofitKitsforOutdoorPoleArmMountedDecorativeLuminaires</vt:lpstr>
      <vt:lpstr>RetrofitKitsforParkingGarageLuminaires</vt:lpstr>
      <vt:lpstr>Sensor_Receptacle_Standard_LUNA</vt:lpstr>
      <vt:lpstr>Sensor_Type_Full_List</vt:lpstr>
      <vt:lpstr>Solar_Powered_Outdoor_Luminaires</vt:lpstr>
      <vt:lpstr>SolarPoweredOutdoorLuminaires_Cat</vt:lpstr>
      <vt:lpstr>Specialty1x1LuminairesforAmbientLightingofInteriorCommercialSpaces</vt:lpstr>
      <vt:lpstr>Specialty1x2LuminairesforAmbientLightingofInteriorCommercialSpaces</vt:lpstr>
      <vt:lpstr>SpecialtyCanopyLighting</vt:lpstr>
      <vt:lpstr>SpecialtyCanopyLightingURating</vt:lpstr>
      <vt:lpstr>SpecialtyDirectIndirectWallWash</vt:lpstr>
      <vt:lpstr>SpecialtyDirectionalFuelPumpCanopyLuminaires</vt:lpstr>
      <vt:lpstr>SpecialtyDirectionalFuelPumpCanopyURating</vt:lpstr>
      <vt:lpstr>SpecialtyDirectLinearAmbientLuminairesWiderthan12inches</vt:lpstr>
      <vt:lpstr>SpecialtyDoubleWallWash</vt:lpstr>
      <vt:lpstr>SpecialtyHazardous1x4LuminairesforAmbientLightingofInteriorCommercialSpaces</vt:lpstr>
      <vt:lpstr>SpecialtyHazardous2x2LuminairesforAmbientLightingofInteriorCommercialSpaces</vt:lpstr>
      <vt:lpstr>SpecialtyHazardous2x4LuminairesforAmbientLightingofInteriorCommercialSpaces</vt:lpstr>
      <vt:lpstr>SpecialtyHazardousAreaLighting</vt:lpstr>
      <vt:lpstr>SpecialtyHazardousAreaURating</vt:lpstr>
      <vt:lpstr>SpecialtyHazardousDirectLinearAmbientLuminaires</vt:lpstr>
      <vt:lpstr>SpecialtyHazardousEnvironmentHighBay</vt:lpstr>
      <vt:lpstr>SpecialtyHazardousEnvironmentLowBay</vt:lpstr>
      <vt:lpstr>SpecialtyHazardousFloodandSpotLuminaires</vt:lpstr>
      <vt:lpstr>SpecialtyHazardousOutdoorPoleArmMountedAreaandRoadwayLuminaires</vt:lpstr>
      <vt:lpstr>SpecialtyHazardousOutdoorPoleArmMountedAreaAndRoadwayURating</vt:lpstr>
      <vt:lpstr>SpecialtyHazardousWallMountedLuminaire</vt:lpstr>
      <vt:lpstr>SpecialtyHazardousWallMountedURating</vt:lpstr>
      <vt:lpstr>SpecialtyHighBayIndirectComponent</vt:lpstr>
      <vt:lpstr>SpecialtyIndirectFuelPumpCanopy</vt:lpstr>
      <vt:lpstr>SpecialtyIndirectHighBay</vt:lpstr>
      <vt:lpstr>SpecialtyIndirectLowBay</vt:lpstr>
      <vt:lpstr>SpecialtyIndoorFlood</vt:lpstr>
      <vt:lpstr>SpecialtyLowBayIndirectComponent</vt:lpstr>
      <vt:lpstr>SpecialtyMetricTroffer</vt:lpstr>
      <vt:lpstr>SpecialtyNatatoriumLighting</vt:lpstr>
      <vt:lpstr>SpecialtyNonCutoffWallPack</vt:lpstr>
      <vt:lpstr>SpecialtyOther</vt:lpstr>
      <vt:lpstr>SpecialtySoffitLighting</vt:lpstr>
      <vt:lpstr>SpecialtySpecialtyDimensionTroffers</vt:lpstr>
      <vt:lpstr>SpecialtySpecialtyFlood</vt:lpstr>
      <vt:lpstr>SpecialtySportsFlood</vt:lpstr>
      <vt:lpstr>SpecialtyTransportation</vt:lpstr>
      <vt:lpstr>SpecialtyTransportationURating</vt:lpstr>
      <vt:lpstr>SpecialtyTunnelLighting</vt:lpstr>
      <vt:lpstr>SpecialtyWallGrazingSlicing</vt:lpstr>
      <vt:lpstr>Sports_and_Fuel_Pump_CCT</vt:lpstr>
      <vt:lpstr>StairwellandPassagewayLuminaires</vt:lpstr>
      <vt:lpstr>Standard_Only</vt:lpstr>
      <vt:lpstr>Standard_PUDs</vt:lpstr>
      <vt:lpstr>T5FourFoot</vt:lpstr>
      <vt:lpstr>T5FourFoot_GALinearReplacementLamp_Cat</vt:lpstr>
      <vt:lpstr>T5HOFourFoot</vt:lpstr>
      <vt:lpstr>T5HOFourFoot_GALinearReplacementLamp_Cat</vt:lpstr>
      <vt:lpstr>T8EightFoot</vt:lpstr>
      <vt:lpstr>T8EightFoot_GALinearReplacementLamp_Cat</vt:lpstr>
      <vt:lpstr>T8FourFoot</vt:lpstr>
      <vt:lpstr>T8FourFoot_GALinearReplacementLamp_Cat</vt:lpstr>
      <vt:lpstr>T8ThreeFoot</vt:lpstr>
      <vt:lpstr>T8ThreeFoot_GALinearReplacementLamp_Cat</vt:lpstr>
      <vt:lpstr>T8TwoFoot</vt:lpstr>
      <vt:lpstr>T8TwoFoot_GALinearReplacementLamp_Cat</vt:lpstr>
      <vt:lpstr>TrackorMonoPointDirectionalLuminaires</vt:lpstr>
      <vt:lpstr>Troffer</vt:lpstr>
      <vt:lpstr>Troffer_GAIndoorLuminaires_Cat</vt:lpstr>
      <vt:lpstr>Troffer_GAIndoorRetrofitKit_Cat</vt:lpstr>
      <vt:lpstr>TurtleLightingZeroUplightBollard</vt:lpstr>
      <vt:lpstr>TurtleLightingZeroUplightPoleArmMountedAreaandRoadwayURating</vt:lpstr>
      <vt:lpstr>TurtleLightingZeroUplightWallMountedAreaURating</vt:lpstr>
      <vt:lpstr>UBendReplacementLamps</vt:lpstr>
      <vt:lpstr>UBendReplacementLamps_GALinearReplacementLamp_Cat</vt:lpstr>
      <vt:lpstr>'Version History'!UGR_Bin</vt:lpstr>
      <vt:lpstr>UGR_Bin</vt:lpstr>
      <vt:lpstr>'Version History'!Version_History_Change_Type</vt:lpstr>
      <vt:lpstr>Version_History_Change_Type</vt:lpstr>
      <vt:lpstr>VerticallyMountedLamps</vt:lpstr>
      <vt:lpstr>VerticallyMountedLamps_GAFourPinBaseReplacementLampsForCFLs_Cat</vt:lpstr>
      <vt:lpstr>VerticalRefrigeratedCaseLuminaires</vt:lpstr>
      <vt:lpstr>VeryHighOutput</vt:lpstr>
      <vt:lpstr>VeryHighOutput_GAMogulE39ScrewBaseReplacementsforHIDLamps_Cat</vt:lpstr>
      <vt:lpstr>VeryHighOutput_GAOutdoorLuminaires_Cat</vt:lpstr>
      <vt:lpstr>VeryHighOutput_GAOutdoorRetrofitKit_Cat</vt:lpstr>
      <vt:lpstr>VeryHighOutput_GASolarPoweredOutdoorLuminaires_Cat</vt:lpstr>
      <vt:lpstr>WallWashLuminaires</vt:lpstr>
      <vt:lpstr>'Version History'!Wired_Communication_Protocol</vt:lpstr>
      <vt:lpstr>Wired_Communication_Protocol</vt:lpstr>
      <vt:lpstr>'Version History'!Wireless_Communication_Protocol</vt:lpstr>
      <vt:lpstr>Wireless_Communication_Protocol</vt:lpstr>
      <vt:lpstr>'Version History'!Yes_No</vt:lpstr>
      <vt:lpstr>Yes_No</vt:lpstr>
    </vt:vector>
  </TitlesOfParts>
  <Manager/>
  <Company>DRINTL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Haibi Lu</dc:creator>
  <cp:keywords/>
  <dc:description/>
  <cp:lastModifiedBy>Erin Walling</cp:lastModifiedBy>
  <cp:revision/>
  <dcterms:created xsi:type="dcterms:W3CDTF">2012-07-13T12:39:39Z</dcterms:created>
  <dcterms:modified xsi:type="dcterms:W3CDTF">2026-01-03T16:45:13Z</dcterms:modified>
  <cp:category/>
  <cp:contentStatus/>
</cp:coreProperties>
</file>